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685" i="3" l="1"/>
  <c r="F1685" i="3"/>
  <c r="K1685" i="3" s="1"/>
  <c r="G1685" i="3"/>
  <c r="H1685" i="3"/>
  <c r="L1685" i="3" s="1"/>
  <c r="I1685" i="3"/>
  <c r="J1685" i="3"/>
  <c r="E1686" i="3"/>
  <c r="F1686" i="3"/>
  <c r="K1686" i="3" s="1"/>
  <c r="N1686" i="3" s="1"/>
  <c r="G1686" i="3"/>
  <c r="H1686" i="3"/>
  <c r="I1686" i="3"/>
  <c r="J1686" i="3"/>
  <c r="L1686" i="3" s="1"/>
  <c r="R1686" i="3"/>
  <c r="Z1686" i="3"/>
  <c r="AH1686" i="3"/>
  <c r="AP1686" i="3"/>
  <c r="AX1686" i="3"/>
  <c r="BF1686" i="3"/>
  <c r="E1687" i="3"/>
  <c r="F1687" i="3"/>
  <c r="K1687" i="3" s="1"/>
  <c r="G1687" i="3"/>
  <c r="H1687" i="3"/>
  <c r="L1687" i="3" s="1"/>
  <c r="I1687" i="3"/>
  <c r="J1687" i="3"/>
  <c r="AF1687" i="3"/>
  <c r="AV1687" i="3"/>
  <c r="E1688" i="3"/>
  <c r="F1688" i="3"/>
  <c r="K1688" i="3" s="1"/>
  <c r="N1688" i="3" s="1"/>
  <c r="G1688" i="3"/>
  <c r="H1688" i="3"/>
  <c r="I1688" i="3"/>
  <c r="J1688" i="3"/>
  <c r="L1688" i="3" s="1"/>
  <c r="R1688" i="3"/>
  <c r="Z1688" i="3"/>
  <c r="AH1688" i="3"/>
  <c r="AP1688" i="3"/>
  <c r="AX1688" i="3"/>
  <c r="BF1688" i="3"/>
  <c r="E1689" i="3"/>
  <c r="F1689" i="3"/>
  <c r="K1689" i="3" s="1"/>
  <c r="AB1689" i="3" s="1"/>
  <c r="G1689" i="3"/>
  <c r="H1689" i="3"/>
  <c r="L1689" i="3" s="1"/>
  <c r="AV1689" i="3" s="1"/>
  <c r="I1689" i="3"/>
  <c r="J1689" i="3"/>
  <c r="AF1689" i="3"/>
  <c r="E1690" i="3"/>
  <c r="F1690" i="3"/>
  <c r="K1690" i="3" s="1"/>
  <c r="N1690" i="3" s="1"/>
  <c r="G1690" i="3"/>
  <c r="H1690" i="3"/>
  <c r="I1690" i="3"/>
  <c r="J1690" i="3"/>
  <c r="L1690" i="3" s="1"/>
  <c r="R1690" i="3"/>
  <c r="Z1690" i="3"/>
  <c r="AH1690" i="3"/>
  <c r="AP1690" i="3"/>
  <c r="AX1690" i="3"/>
  <c r="BF1690" i="3"/>
  <c r="E1691" i="3"/>
  <c r="F1691" i="3"/>
  <c r="K1691" i="3" s="1"/>
  <c r="G1691" i="3"/>
  <c r="H1691" i="3"/>
  <c r="L1691" i="3" s="1"/>
  <c r="S1691" i="3" s="1"/>
  <c r="I1691" i="3"/>
  <c r="J1691" i="3"/>
  <c r="M1691" i="3"/>
  <c r="O1691" i="3"/>
  <c r="Q1691" i="3"/>
  <c r="U1691" i="3"/>
  <c r="W1691" i="3"/>
  <c r="Y1691" i="3"/>
  <c r="AC1691" i="3"/>
  <c r="AE1691" i="3"/>
  <c r="AG1691" i="3"/>
  <c r="AK1691" i="3"/>
  <c r="AM1691" i="3"/>
  <c r="AO1691" i="3"/>
  <c r="AS1691" i="3"/>
  <c r="AU1691" i="3"/>
  <c r="AW1691" i="3"/>
  <c r="BA1691" i="3"/>
  <c r="BC1691" i="3"/>
  <c r="BE1691" i="3"/>
  <c r="BI1691" i="3"/>
  <c r="E1692" i="3"/>
  <c r="F1692" i="3"/>
  <c r="G1692" i="3"/>
  <c r="H1692" i="3"/>
  <c r="I1692" i="3"/>
  <c r="L1692" i="3" s="1"/>
  <c r="J1692" i="3"/>
  <c r="K1692" i="3"/>
  <c r="M1692" i="3" s="1"/>
  <c r="O1692" i="3"/>
  <c r="Q1692" i="3"/>
  <c r="S1692" i="3"/>
  <c r="W1692" i="3"/>
  <c r="Y1692" i="3"/>
  <c r="AA1692" i="3"/>
  <c r="AE1692" i="3"/>
  <c r="AG1692" i="3"/>
  <c r="AI1692" i="3"/>
  <c r="AM1692" i="3"/>
  <c r="AO1692" i="3"/>
  <c r="AQ1692" i="3"/>
  <c r="AU1692" i="3"/>
  <c r="AW1692" i="3"/>
  <c r="AY1692" i="3"/>
  <c r="BC1692" i="3"/>
  <c r="BE1692" i="3"/>
  <c r="BG1692" i="3"/>
  <c r="E1693" i="3"/>
  <c r="F1693" i="3"/>
  <c r="G1693" i="3"/>
  <c r="H1693" i="3"/>
  <c r="I1693" i="3"/>
  <c r="L1693" i="3" s="1"/>
  <c r="S1693" i="3" s="1"/>
  <c r="J1693" i="3"/>
  <c r="K1693" i="3"/>
  <c r="M1693" i="3"/>
  <c r="O1693" i="3"/>
  <c r="U1693" i="3"/>
  <c r="W1693" i="3"/>
  <c r="AC1693" i="3"/>
  <c r="AE1693" i="3"/>
  <c r="AK1693" i="3"/>
  <c r="AM1693" i="3"/>
  <c r="AS1693" i="3"/>
  <c r="AU1693" i="3"/>
  <c r="BA1693" i="3"/>
  <c r="BC1693" i="3"/>
  <c r="BI1693" i="3"/>
  <c r="E1694" i="3"/>
  <c r="F1694" i="3"/>
  <c r="G1694" i="3"/>
  <c r="H1694" i="3"/>
  <c r="I1694" i="3"/>
  <c r="L1694" i="3" s="1"/>
  <c r="J1694" i="3"/>
  <c r="K1694" i="3"/>
  <c r="Q1694" i="3"/>
  <c r="S1694" i="3"/>
  <c r="Y1694" i="3"/>
  <c r="AA1694" i="3"/>
  <c r="AG1694" i="3"/>
  <c r="AI1694" i="3"/>
  <c r="AO1694" i="3"/>
  <c r="AQ1694" i="3"/>
  <c r="AW1694" i="3"/>
  <c r="AY1694" i="3"/>
  <c r="BE1694" i="3"/>
  <c r="BG1694" i="3"/>
  <c r="E1695" i="3"/>
  <c r="K1695" i="3" s="1"/>
  <c r="F1695" i="3"/>
  <c r="G1695" i="3"/>
  <c r="H1695" i="3"/>
  <c r="I1695" i="3"/>
  <c r="L1695" i="3" s="1"/>
  <c r="J1695" i="3"/>
  <c r="U1695" i="3"/>
  <c r="W1695" i="3"/>
  <c r="AK1695" i="3"/>
  <c r="AM1695" i="3"/>
  <c r="BA1695" i="3"/>
  <c r="BC1695" i="3"/>
  <c r="E1696" i="3"/>
  <c r="F1696" i="3"/>
  <c r="G1696" i="3"/>
  <c r="H1696" i="3"/>
  <c r="I1696" i="3"/>
  <c r="J1696" i="3"/>
  <c r="K1696" i="3"/>
  <c r="L1696" i="3"/>
  <c r="R1696" i="3"/>
  <c r="AH1696" i="3"/>
  <c r="AM1696" i="3"/>
  <c r="BC1696" i="3"/>
  <c r="BH1696" i="3"/>
  <c r="E1697" i="3"/>
  <c r="F1697" i="3"/>
  <c r="G1697" i="3"/>
  <c r="H1697" i="3"/>
  <c r="L1697" i="3" s="1"/>
  <c r="I1697" i="3"/>
  <c r="J1697" i="3"/>
  <c r="E1698" i="3"/>
  <c r="F1698" i="3"/>
  <c r="G1698" i="3"/>
  <c r="H1698" i="3"/>
  <c r="I1698" i="3"/>
  <c r="J1698" i="3"/>
  <c r="K1698" i="3"/>
  <c r="L1698" i="3"/>
  <c r="R1698" i="3"/>
  <c r="W1698" i="3"/>
  <c r="AH1698" i="3"/>
  <c r="AM1698" i="3"/>
  <c r="AR1698" i="3"/>
  <c r="BC1698" i="3"/>
  <c r="BH1698" i="3"/>
  <c r="E1699" i="3"/>
  <c r="F1699" i="3"/>
  <c r="G1699" i="3"/>
  <c r="H1699" i="3"/>
  <c r="L1699" i="3" s="1"/>
  <c r="I1699" i="3"/>
  <c r="J1699" i="3"/>
  <c r="E1700" i="3"/>
  <c r="F1700" i="3"/>
  <c r="G1700" i="3"/>
  <c r="H1700" i="3"/>
  <c r="I1700" i="3"/>
  <c r="L1700" i="3" s="1"/>
  <c r="AA1700" i="3" s="1"/>
  <c r="J1700" i="3"/>
  <c r="K1700" i="3"/>
  <c r="O1700" i="3" s="1"/>
  <c r="S1700" i="3"/>
  <c r="W1700" i="3"/>
  <c r="AI1700" i="3"/>
  <c r="AM1700" i="3"/>
  <c r="AY1700" i="3"/>
  <c r="BC1700" i="3"/>
  <c r="E1701" i="3"/>
  <c r="K1701" i="3" s="1"/>
  <c r="F1701" i="3"/>
  <c r="G1701" i="3"/>
  <c r="H1701" i="3"/>
  <c r="I1701" i="3"/>
  <c r="L1701" i="3" s="1"/>
  <c r="J1701" i="3"/>
  <c r="U1701" i="3"/>
  <c r="Y1701" i="3"/>
  <c r="AK1701" i="3"/>
  <c r="AO1701" i="3"/>
  <c r="BA1701" i="3"/>
  <c r="BE1701" i="3"/>
  <c r="E1702" i="3"/>
  <c r="F1702" i="3"/>
  <c r="G1702" i="3"/>
  <c r="H1702" i="3"/>
  <c r="I1702" i="3"/>
  <c r="L1702" i="3" s="1"/>
  <c r="AA1702" i="3" s="1"/>
  <c r="J1702" i="3"/>
  <c r="K1702" i="3"/>
  <c r="O1702" i="3" s="1"/>
  <c r="S1702" i="3"/>
  <c r="W1702" i="3"/>
  <c r="AI1702" i="3"/>
  <c r="AM1702" i="3"/>
  <c r="AY1702" i="3"/>
  <c r="BC1702" i="3"/>
  <c r="E1703" i="3"/>
  <c r="K1703" i="3" s="1"/>
  <c r="F1703" i="3"/>
  <c r="G1703" i="3"/>
  <c r="H1703" i="3"/>
  <c r="I1703" i="3"/>
  <c r="L1703" i="3" s="1"/>
  <c r="J1703" i="3"/>
  <c r="U1703" i="3"/>
  <c r="Y1703" i="3"/>
  <c r="AK1703" i="3"/>
  <c r="AO1703" i="3"/>
  <c r="BA1703" i="3"/>
  <c r="BE1703" i="3"/>
  <c r="E1704" i="3"/>
  <c r="F1704" i="3"/>
  <c r="G1704" i="3"/>
  <c r="H1704" i="3"/>
  <c r="I1704" i="3"/>
  <c r="L1704" i="3" s="1"/>
  <c r="AA1704" i="3" s="1"/>
  <c r="J1704" i="3"/>
  <c r="K1704" i="3"/>
  <c r="O1704" i="3" s="1"/>
  <c r="S1704" i="3"/>
  <c r="W1704" i="3"/>
  <c r="AI1704" i="3"/>
  <c r="AM1704" i="3"/>
  <c r="AY1704" i="3"/>
  <c r="BC1704" i="3"/>
  <c r="E1705" i="3"/>
  <c r="K1705" i="3" s="1"/>
  <c r="F1705" i="3"/>
  <c r="G1705" i="3"/>
  <c r="H1705" i="3"/>
  <c r="I1705" i="3"/>
  <c r="L1705" i="3" s="1"/>
  <c r="AO1705" i="3" s="1"/>
  <c r="J1705" i="3"/>
  <c r="Y1705" i="3"/>
  <c r="AK1705" i="3"/>
  <c r="BE1705" i="3"/>
  <c r="E1706" i="3"/>
  <c r="F1706" i="3"/>
  <c r="G1706" i="3"/>
  <c r="H1706" i="3"/>
  <c r="I1706" i="3"/>
  <c r="J1706" i="3"/>
  <c r="K1706" i="3"/>
  <c r="E1707" i="3"/>
  <c r="K1707" i="3" s="1"/>
  <c r="AY1707" i="3" s="1"/>
  <c r="F1707" i="3"/>
  <c r="G1707" i="3"/>
  <c r="H1707" i="3"/>
  <c r="I1707" i="3"/>
  <c r="L1707" i="3" s="1"/>
  <c r="J1707" i="3"/>
  <c r="S1707" i="3"/>
  <c r="AN1707" i="3"/>
  <c r="BI1707" i="3"/>
  <c r="E1708" i="3"/>
  <c r="K1708" i="3" s="1"/>
  <c r="U1708" i="3" s="1"/>
  <c r="F1708" i="3"/>
  <c r="G1708" i="3"/>
  <c r="H1708" i="3"/>
  <c r="I1708" i="3"/>
  <c r="L1708" i="3" s="1"/>
  <c r="J1708" i="3"/>
  <c r="N1708" i="3"/>
  <c r="S1708" i="3"/>
  <c r="Y1708" i="3"/>
  <c r="AD1708" i="3"/>
  <c r="AI1708" i="3"/>
  <c r="AO1708" i="3"/>
  <c r="AT1708" i="3"/>
  <c r="AX1708" i="3"/>
  <c r="BB1708" i="3"/>
  <c r="BF1708" i="3"/>
  <c r="E1709" i="3"/>
  <c r="K1709" i="3" s="1"/>
  <c r="F1709" i="3"/>
  <c r="G1709" i="3"/>
  <c r="H1709" i="3"/>
  <c r="L1709" i="3" s="1"/>
  <c r="AO1709" i="3" s="1"/>
  <c r="I1709" i="3"/>
  <c r="J1709" i="3"/>
  <c r="Q1709" i="3"/>
  <c r="Y1709" i="3"/>
  <c r="AG1709" i="3"/>
  <c r="AW1709" i="3"/>
  <c r="BE1709" i="3"/>
  <c r="E1710" i="3"/>
  <c r="F1710" i="3"/>
  <c r="K1710" i="3" s="1"/>
  <c r="G1710" i="3"/>
  <c r="H1710" i="3"/>
  <c r="I1710" i="3"/>
  <c r="J1710" i="3"/>
  <c r="L1710" i="3" s="1"/>
  <c r="E1711" i="3"/>
  <c r="K1711" i="3" s="1"/>
  <c r="F1711" i="3"/>
  <c r="G1711" i="3"/>
  <c r="H1711" i="3"/>
  <c r="L1711" i="3" s="1"/>
  <c r="I1711" i="3"/>
  <c r="J1711" i="3"/>
  <c r="Q1711" i="3"/>
  <c r="Y1711" i="3"/>
  <c r="AG1711" i="3"/>
  <c r="AO1711" i="3"/>
  <c r="AW1711" i="3"/>
  <c r="BE1711" i="3"/>
  <c r="E1712" i="3"/>
  <c r="F1712" i="3"/>
  <c r="K1712" i="3" s="1"/>
  <c r="AH1712" i="3" s="1"/>
  <c r="G1712" i="3"/>
  <c r="H1712" i="3"/>
  <c r="L1712" i="3" s="1"/>
  <c r="BH1712" i="3" s="1"/>
  <c r="I1712" i="3"/>
  <c r="J1712" i="3"/>
  <c r="R1712" i="3"/>
  <c r="AM1712" i="3"/>
  <c r="E1713" i="3"/>
  <c r="F1713" i="3"/>
  <c r="G1713" i="3"/>
  <c r="H1713" i="3"/>
  <c r="L1713" i="3" s="1"/>
  <c r="I1713" i="3"/>
  <c r="J1713" i="3"/>
  <c r="E1714" i="3"/>
  <c r="F1714" i="3"/>
  <c r="K1714" i="3" s="1"/>
  <c r="AB1714" i="3" s="1"/>
  <c r="G1714" i="3"/>
  <c r="H1714" i="3"/>
  <c r="L1714" i="3" s="1"/>
  <c r="AX1714" i="3" s="1"/>
  <c r="I1714" i="3"/>
  <c r="J1714" i="3"/>
  <c r="E1715" i="3"/>
  <c r="F1715" i="3"/>
  <c r="G1715" i="3"/>
  <c r="H1715" i="3"/>
  <c r="L1715" i="3" s="1"/>
  <c r="I1715" i="3"/>
  <c r="J1715" i="3"/>
  <c r="E1716" i="3"/>
  <c r="F1716" i="3"/>
  <c r="K1716" i="3" s="1"/>
  <c r="G1716" i="3"/>
  <c r="H1716" i="3"/>
  <c r="L1716" i="3" s="1"/>
  <c r="BB1716" i="3" s="1"/>
  <c r="I1716" i="3"/>
  <c r="J1716" i="3"/>
  <c r="R1716" i="3"/>
  <c r="AL1716" i="3"/>
  <c r="E1717" i="3"/>
  <c r="K1717" i="3" s="1"/>
  <c r="F1717" i="3"/>
  <c r="G1717" i="3"/>
  <c r="H1717" i="3"/>
  <c r="I1717" i="3"/>
  <c r="J1717" i="3"/>
  <c r="L1717" i="3"/>
  <c r="T1717" i="3"/>
  <c r="AJ1717" i="3"/>
  <c r="AZ1717" i="3"/>
  <c r="E1718" i="3"/>
  <c r="F1718" i="3"/>
  <c r="K1718" i="3" s="1"/>
  <c r="N1718" i="3" s="1"/>
  <c r="G1718" i="3"/>
  <c r="H1718" i="3"/>
  <c r="I1718" i="3"/>
  <c r="J1718" i="3"/>
  <c r="L1718" i="3" s="1"/>
  <c r="V1718" i="3"/>
  <c r="Z1718" i="3"/>
  <c r="AL1718" i="3"/>
  <c r="AP1718" i="3"/>
  <c r="BB1718" i="3"/>
  <c r="BF1718" i="3"/>
  <c r="E1719" i="3"/>
  <c r="F1719" i="3"/>
  <c r="K1719" i="3" s="1"/>
  <c r="G1719" i="3"/>
  <c r="H1719" i="3"/>
  <c r="L1719" i="3" s="1"/>
  <c r="I1719" i="3"/>
  <c r="J1719" i="3"/>
  <c r="E1720" i="3"/>
  <c r="F1720" i="3"/>
  <c r="K1720" i="3" s="1"/>
  <c r="T1720" i="3" s="1"/>
  <c r="G1720" i="3"/>
  <c r="H1720" i="3"/>
  <c r="L1720" i="3" s="1"/>
  <c r="AD1720" i="3" s="1"/>
  <c r="I1720" i="3"/>
  <c r="J1720" i="3"/>
  <c r="V1720" i="3"/>
  <c r="AL1720" i="3"/>
  <c r="BB1720" i="3"/>
  <c r="E1721" i="3"/>
  <c r="F1721" i="3"/>
  <c r="K1721" i="3" s="1"/>
  <c r="G1721" i="3"/>
  <c r="H1721" i="3"/>
  <c r="I1721" i="3"/>
  <c r="J1721" i="3"/>
  <c r="E1722" i="3"/>
  <c r="F1722" i="3"/>
  <c r="K1722" i="3" s="1"/>
  <c r="G1722" i="3"/>
  <c r="H1722" i="3"/>
  <c r="L1722" i="3" s="1"/>
  <c r="I1722" i="3"/>
  <c r="J1722" i="3"/>
  <c r="AP1722" i="3"/>
  <c r="E1723" i="3"/>
  <c r="K1723" i="3" s="1"/>
  <c r="Y1723" i="3" s="1"/>
  <c r="F1723" i="3"/>
  <c r="G1723" i="3"/>
  <c r="H1723" i="3"/>
  <c r="I1723" i="3"/>
  <c r="L1723" i="3" s="1"/>
  <c r="J1723" i="3"/>
  <c r="Q1723" i="3"/>
  <c r="U1723" i="3"/>
  <c r="AG1723" i="3"/>
  <c r="AK1723" i="3"/>
  <c r="AW1723" i="3"/>
  <c r="BA1723" i="3"/>
  <c r="E1724" i="3"/>
  <c r="F1724" i="3"/>
  <c r="G1724" i="3"/>
  <c r="H1724" i="3"/>
  <c r="I1724" i="3"/>
  <c r="L1724" i="3" s="1"/>
  <c r="W1724" i="3" s="1"/>
  <c r="J1724" i="3"/>
  <c r="K1724" i="3"/>
  <c r="O1724" i="3"/>
  <c r="S1724" i="3"/>
  <c r="AE1724" i="3"/>
  <c r="AI1724" i="3"/>
  <c r="AU1724" i="3"/>
  <c r="AY1724" i="3"/>
  <c r="E1725" i="3"/>
  <c r="K1725" i="3" s="1"/>
  <c r="Y1725" i="3" s="1"/>
  <c r="F1725" i="3"/>
  <c r="G1725" i="3"/>
  <c r="H1725" i="3"/>
  <c r="I1725" i="3"/>
  <c r="L1725" i="3" s="1"/>
  <c r="J1725" i="3"/>
  <c r="Q1725" i="3"/>
  <c r="U1725" i="3"/>
  <c r="AG1725" i="3"/>
  <c r="AK1725" i="3"/>
  <c r="AW1725" i="3"/>
  <c r="BA1725" i="3"/>
  <c r="E1726" i="3"/>
  <c r="F1726" i="3"/>
  <c r="G1726" i="3"/>
  <c r="H1726" i="3"/>
  <c r="I1726" i="3"/>
  <c r="L1726" i="3" s="1"/>
  <c r="W1726" i="3" s="1"/>
  <c r="J1726" i="3"/>
  <c r="K1726" i="3"/>
  <c r="O1726" i="3"/>
  <c r="S1726" i="3"/>
  <c r="AE1726" i="3"/>
  <c r="AI1726" i="3"/>
  <c r="AU1726" i="3"/>
  <c r="AY1726" i="3"/>
  <c r="E1727" i="3"/>
  <c r="K1727" i="3" s="1"/>
  <c r="Y1727" i="3" s="1"/>
  <c r="F1727" i="3"/>
  <c r="G1727" i="3"/>
  <c r="H1727" i="3"/>
  <c r="I1727" i="3"/>
  <c r="L1727" i="3" s="1"/>
  <c r="J1727" i="3"/>
  <c r="Q1727" i="3"/>
  <c r="U1727" i="3"/>
  <c r="AG1727" i="3"/>
  <c r="AK1727" i="3"/>
  <c r="AW1727" i="3"/>
  <c r="BA1727" i="3"/>
  <c r="E1728" i="3"/>
  <c r="F1728" i="3"/>
  <c r="G1728" i="3"/>
  <c r="H1728" i="3"/>
  <c r="I1728" i="3"/>
  <c r="L1728" i="3" s="1"/>
  <c r="AA1728" i="3" s="1"/>
  <c r="J1728" i="3"/>
  <c r="K1728" i="3"/>
  <c r="O1728" i="3"/>
  <c r="S1728" i="3"/>
  <c r="AE1728" i="3"/>
  <c r="AI1728" i="3"/>
  <c r="AU1728" i="3"/>
  <c r="AY1728" i="3"/>
  <c r="E1729" i="3"/>
  <c r="K1729" i="3" s="1"/>
  <c r="Y1729" i="3" s="1"/>
  <c r="F1729" i="3"/>
  <c r="G1729" i="3"/>
  <c r="H1729" i="3"/>
  <c r="I1729" i="3"/>
  <c r="L1729" i="3" s="1"/>
  <c r="J1729" i="3"/>
  <c r="Q1729" i="3"/>
  <c r="U1729" i="3"/>
  <c r="AG1729" i="3"/>
  <c r="AK1729" i="3"/>
  <c r="AW1729" i="3"/>
  <c r="BA1729" i="3"/>
  <c r="E1730" i="3"/>
  <c r="F1730" i="3"/>
  <c r="G1730" i="3"/>
  <c r="H1730" i="3"/>
  <c r="I1730" i="3"/>
  <c r="L1730" i="3" s="1"/>
  <c r="AA1730" i="3" s="1"/>
  <c r="J1730" i="3"/>
  <c r="K1730" i="3"/>
  <c r="O1730" i="3"/>
  <c r="S1730" i="3"/>
  <c r="AE1730" i="3"/>
  <c r="AI1730" i="3"/>
  <c r="AU1730" i="3"/>
  <c r="AY1730" i="3"/>
  <c r="E1731" i="3"/>
  <c r="K1731" i="3" s="1"/>
  <c r="Y1731" i="3" s="1"/>
  <c r="F1731" i="3"/>
  <c r="G1731" i="3"/>
  <c r="H1731" i="3"/>
  <c r="I1731" i="3"/>
  <c r="L1731" i="3" s="1"/>
  <c r="J1731" i="3"/>
  <c r="Q1731" i="3"/>
  <c r="U1731" i="3"/>
  <c r="AG1731" i="3"/>
  <c r="AK1731" i="3"/>
  <c r="AW1731" i="3"/>
  <c r="BA1731" i="3"/>
  <c r="E1732" i="3"/>
  <c r="F1732" i="3"/>
  <c r="G1732" i="3"/>
  <c r="H1732" i="3"/>
  <c r="I1732" i="3"/>
  <c r="L1732" i="3" s="1"/>
  <c r="AA1732" i="3" s="1"/>
  <c r="J1732" i="3"/>
  <c r="K1732" i="3"/>
  <c r="O1732" i="3"/>
  <c r="S1732" i="3"/>
  <c r="AE1732" i="3"/>
  <c r="AI1732" i="3"/>
  <c r="AU1732" i="3"/>
  <c r="AY1732" i="3"/>
  <c r="E1733" i="3"/>
  <c r="K1733" i="3" s="1"/>
  <c r="Y1733" i="3" s="1"/>
  <c r="F1733" i="3"/>
  <c r="G1733" i="3"/>
  <c r="H1733" i="3"/>
  <c r="I1733" i="3"/>
  <c r="L1733" i="3" s="1"/>
  <c r="J1733" i="3"/>
  <c r="Q1733" i="3"/>
  <c r="U1733" i="3"/>
  <c r="AG1733" i="3"/>
  <c r="AK1733" i="3"/>
  <c r="AW1733" i="3"/>
  <c r="BA1733" i="3"/>
  <c r="E1734" i="3"/>
  <c r="F1734" i="3"/>
  <c r="G1734" i="3"/>
  <c r="H1734" i="3"/>
  <c r="I1734" i="3"/>
  <c r="J1734" i="3"/>
  <c r="K1734" i="3"/>
  <c r="L1734" i="3"/>
  <c r="O1734" i="3"/>
  <c r="W1734" i="3"/>
  <c r="AA1734" i="3"/>
  <c r="AE1734" i="3"/>
  <c r="AM1734" i="3"/>
  <c r="AQ1734" i="3"/>
  <c r="AU1734" i="3"/>
  <c r="BC1734" i="3"/>
  <c r="BG1734" i="3"/>
  <c r="E1735" i="3"/>
  <c r="K1735" i="3" s="1"/>
  <c r="F1735" i="3"/>
  <c r="G1735" i="3"/>
  <c r="H1735" i="3"/>
  <c r="I1735" i="3"/>
  <c r="L1735" i="3" s="1"/>
  <c r="J1735" i="3"/>
  <c r="M1735" i="3"/>
  <c r="Q1735" i="3"/>
  <c r="U1735" i="3"/>
  <c r="Y1735" i="3"/>
  <c r="AC1735" i="3"/>
  <c r="AG1735" i="3"/>
  <c r="AK1735" i="3"/>
  <c r="AO1735" i="3"/>
  <c r="AS1735" i="3"/>
  <c r="AW1735" i="3"/>
  <c r="BA1735" i="3"/>
  <c r="BE1735" i="3"/>
  <c r="BI1735" i="3"/>
  <c r="E1736" i="3"/>
  <c r="F1736" i="3"/>
  <c r="G1736" i="3"/>
  <c r="H1736" i="3"/>
  <c r="I1736" i="3"/>
  <c r="J1736" i="3"/>
  <c r="K1736" i="3"/>
  <c r="L1736" i="3"/>
  <c r="W1736" i="3"/>
  <c r="BC1736" i="3"/>
  <c r="E1737" i="3"/>
  <c r="K1737" i="3" s="1"/>
  <c r="F1737" i="3"/>
  <c r="G1737" i="3"/>
  <c r="H1737" i="3"/>
  <c r="I1737" i="3"/>
  <c r="L1737" i="3" s="1"/>
  <c r="J1737" i="3"/>
  <c r="M1737" i="3"/>
  <c r="U1737" i="3"/>
  <c r="Y1737" i="3"/>
  <c r="AC1737" i="3"/>
  <c r="AK1737" i="3"/>
  <c r="AO1737" i="3"/>
  <c r="AS1737" i="3"/>
  <c r="BA1737" i="3"/>
  <c r="BE1737" i="3"/>
  <c r="BI1737" i="3"/>
  <c r="E1738" i="3"/>
  <c r="F1738" i="3"/>
  <c r="G1738" i="3"/>
  <c r="H1738" i="3"/>
  <c r="I1738" i="3"/>
  <c r="J1738" i="3"/>
  <c r="K1738" i="3"/>
  <c r="AA1738" i="3" s="1"/>
  <c r="L1738" i="3"/>
  <c r="S1738" i="3"/>
  <c r="W1738" i="3"/>
  <c r="AI1738" i="3"/>
  <c r="AM1738" i="3"/>
  <c r="AY1738" i="3"/>
  <c r="BC1738" i="3"/>
  <c r="E1739" i="3"/>
  <c r="K1739" i="3" s="1"/>
  <c r="U1739" i="3" s="1"/>
  <c r="F1739" i="3"/>
  <c r="G1739" i="3"/>
  <c r="H1739" i="3"/>
  <c r="I1739" i="3"/>
  <c r="L1739" i="3" s="1"/>
  <c r="J1739" i="3"/>
  <c r="AK1739" i="3"/>
  <c r="BA1739" i="3"/>
  <c r="E1740" i="3"/>
  <c r="F1740" i="3"/>
  <c r="G1740" i="3"/>
  <c r="H1740" i="3"/>
  <c r="I1740" i="3"/>
  <c r="J1740" i="3"/>
  <c r="K1740" i="3"/>
  <c r="L1740" i="3"/>
  <c r="O1740" i="3"/>
  <c r="S1740" i="3"/>
  <c r="W1740" i="3"/>
  <c r="AA1740" i="3"/>
  <c r="AE1740" i="3"/>
  <c r="AI1740" i="3"/>
  <c r="AM1740" i="3"/>
  <c r="AQ1740" i="3"/>
  <c r="AU1740" i="3"/>
  <c r="AY1740" i="3"/>
  <c r="BC1740" i="3"/>
  <c r="BG1740" i="3"/>
  <c r="E1741" i="3"/>
  <c r="K1741" i="3" s="1"/>
  <c r="F1741" i="3"/>
  <c r="G1741" i="3"/>
  <c r="H1741" i="3"/>
  <c r="I1741" i="3"/>
  <c r="L1741" i="3" s="1"/>
  <c r="J1741" i="3"/>
  <c r="N1741" i="3"/>
  <c r="Q1741" i="3"/>
  <c r="V1741" i="3"/>
  <c r="Y1741" i="3"/>
  <c r="AD1741" i="3"/>
  <c r="AG1741" i="3"/>
  <c r="AL1741" i="3"/>
  <c r="AO1741" i="3"/>
  <c r="AT1741" i="3"/>
  <c r="AW1741" i="3"/>
  <c r="BB1741" i="3"/>
  <c r="BE1741" i="3"/>
  <c r="E1742" i="3"/>
  <c r="F1742" i="3"/>
  <c r="G1742" i="3"/>
  <c r="H1742" i="3"/>
  <c r="I1742" i="3"/>
  <c r="J1742" i="3"/>
  <c r="K1742" i="3"/>
  <c r="P1742" i="3" s="1"/>
  <c r="L1742" i="3"/>
  <c r="S1742" i="3"/>
  <c r="X1742" i="3"/>
  <c r="AA1742" i="3"/>
  <c r="AI1742" i="3"/>
  <c r="AN1742" i="3"/>
  <c r="AQ1742" i="3"/>
  <c r="AY1742" i="3"/>
  <c r="BD1742" i="3"/>
  <c r="BG1742" i="3"/>
  <c r="E1743" i="3"/>
  <c r="K1743" i="3" s="1"/>
  <c r="F1743" i="3"/>
  <c r="G1743" i="3"/>
  <c r="H1743" i="3"/>
  <c r="I1743" i="3"/>
  <c r="L1743" i="3" s="1"/>
  <c r="J1743" i="3"/>
  <c r="R1743" i="3"/>
  <c r="AB1743" i="3"/>
  <c r="AJ1743" i="3"/>
  <c r="AR1743" i="3"/>
  <c r="AZ1743" i="3"/>
  <c r="BH1743" i="3"/>
  <c r="E1744" i="3"/>
  <c r="F1744" i="3"/>
  <c r="G1744" i="3"/>
  <c r="H1744" i="3"/>
  <c r="I1744" i="3"/>
  <c r="L1744" i="3" s="1"/>
  <c r="S1744" i="3" s="1"/>
  <c r="J1744" i="3"/>
  <c r="K1744" i="3"/>
  <c r="N1744" i="3" s="1"/>
  <c r="O1744" i="3"/>
  <c r="W1744" i="3"/>
  <c r="AE1744" i="3"/>
  <c r="AM1744" i="3"/>
  <c r="AU1744" i="3"/>
  <c r="BC1744" i="3"/>
  <c r="E1745" i="3"/>
  <c r="K1745" i="3" s="1"/>
  <c r="Q1745" i="3" s="1"/>
  <c r="F1745" i="3"/>
  <c r="G1745" i="3"/>
  <c r="H1745" i="3"/>
  <c r="I1745" i="3"/>
  <c r="J1745" i="3"/>
  <c r="L1745" i="3"/>
  <c r="P1745" i="3" s="1"/>
  <c r="T1745" i="3"/>
  <c r="AB1745" i="3"/>
  <c r="AJ1745" i="3"/>
  <c r="AR1745" i="3"/>
  <c r="AZ1745" i="3"/>
  <c r="BH1745" i="3"/>
  <c r="E1746" i="3"/>
  <c r="F1746" i="3"/>
  <c r="G1746" i="3"/>
  <c r="H1746" i="3"/>
  <c r="I1746" i="3"/>
  <c r="L1746" i="3" s="1"/>
  <c r="S1746" i="3" s="1"/>
  <c r="J1746" i="3"/>
  <c r="K1746" i="3"/>
  <c r="N1746" i="3" s="1"/>
  <c r="O1746" i="3"/>
  <c r="W1746" i="3"/>
  <c r="AE1746" i="3"/>
  <c r="AM1746" i="3"/>
  <c r="AU1746" i="3"/>
  <c r="BC1746" i="3"/>
  <c r="E1747" i="3"/>
  <c r="K1747" i="3" s="1"/>
  <c r="Q1747" i="3" s="1"/>
  <c r="F1747" i="3"/>
  <c r="G1747" i="3"/>
  <c r="H1747" i="3"/>
  <c r="I1747" i="3"/>
  <c r="J1747" i="3"/>
  <c r="L1747" i="3"/>
  <c r="P1747" i="3" s="1"/>
  <c r="T1747" i="3"/>
  <c r="AB1747" i="3"/>
  <c r="AJ1747" i="3"/>
  <c r="AR1747" i="3"/>
  <c r="AZ1747" i="3"/>
  <c r="BH1747" i="3"/>
  <c r="E1748" i="3"/>
  <c r="F1748" i="3"/>
  <c r="G1748" i="3"/>
  <c r="H1748" i="3"/>
  <c r="I1748" i="3"/>
  <c r="L1748" i="3" s="1"/>
  <c r="S1748" i="3" s="1"/>
  <c r="J1748" i="3"/>
  <c r="K1748" i="3"/>
  <c r="N1748" i="3" s="1"/>
  <c r="O1748" i="3"/>
  <c r="W1748" i="3"/>
  <c r="AE1748" i="3"/>
  <c r="AM1748" i="3"/>
  <c r="AU1748" i="3"/>
  <c r="BC1748" i="3"/>
  <c r="E1749" i="3"/>
  <c r="K1749" i="3" s="1"/>
  <c r="Q1749" i="3" s="1"/>
  <c r="F1749" i="3"/>
  <c r="G1749" i="3"/>
  <c r="H1749" i="3"/>
  <c r="I1749" i="3"/>
  <c r="J1749" i="3"/>
  <c r="L1749" i="3"/>
  <c r="P1749" i="3" s="1"/>
  <c r="T1749" i="3"/>
  <c r="AB1749" i="3"/>
  <c r="AJ1749" i="3"/>
  <c r="AR1749" i="3"/>
  <c r="AZ1749" i="3"/>
  <c r="BH1749" i="3"/>
  <c r="E1750" i="3"/>
  <c r="F1750" i="3"/>
  <c r="G1750" i="3"/>
  <c r="H1750" i="3"/>
  <c r="I1750" i="3"/>
  <c r="L1750" i="3" s="1"/>
  <c r="S1750" i="3" s="1"/>
  <c r="J1750" i="3"/>
  <c r="K1750" i="3"/>
  <c r="N1750" i="3" s="1"/>
  <c r="O1750" i="3"/>
  <c r="W1750" i="3"/>
  <c r="AE1750" i="3"/>
  <c r="AM1750" i="3"/>
  <c r="AU1750" i="3"/>
  <c r="BC1750" i="3"/>
  <c r="E1751" i="3"/>
  <c r="K1751" i="3" s="1"/>
  <c r="Q1751" i="3" s="1"/>
  <c r="F1751" i="3"/>
  <c r="G1751" i="3"/>
  <c r="H1751" i="3"/>
  <c r="I1751" i="3"/>
  <c r="J1751" i="3"/>
  <c r="L1751" i="3"/>
  <c r="P1751" i="3" s="1"/>
  <c r="T1751" i="3"/>
  <c r="AB1751" i="3"/>
  <c r="AJ1751" i="3"/>
  <c r="AR1751" i="3"/>
  <c r="AZ1751" i="3"/>
  <c r="BH1751" i="3"/>
  <c r="E1752" i="3"/>
  <c r="F1752" i="3"/>
  <c r="G1752" i="3"/>
  <c r="H1752" i="3"/>
  <c r="I1752" i="3"/>
  <c r="L1752" i="3" s="1"/>
  <c r="S1752" i="3" s="1"/>
  <c r="J1752" i="3"/>
  <c r="K1752" i="3"/>
  <c r="N1752" i="3" s="1"/>
  <c r="O1752" i="3"/>
  <c r="W1752" i="3"/>
  <c r="AE1752" i="3"/>
  <c r="AM1752" i="3"/>
  <c r="AU1752" i="3"/>
  <c r="BC1752" i="3"/>
  <c r="E1753" i="3"/>
  <c r="K1753" i="3" s="1"/>
  <c r="Q1753" i="3" s="1"/>
  <c r="F1753" i="3"/>
  <c r="G1753" i="3"/>
  <c r="H1753" i="3"/>
  <c r="I1753" i="3"/>
  <c r="J1753" i="3"/>
  <c r="L1753" i="3"/>
  <c r="P1753" i="3" s="1"/>
  <c r="T1753" i="3"/>
  <c r="AB1753" i="3"/>
  <c r="AJ1753" i="3"/>
  <c r="AR1753" i="3"/>
  <c r="AZ1753" i="3"/>
  <c r="BH1753" i="3"/>
  <c r="E1754" i="3"/>
  <c r="F1754" i="3"/>
  <c r="G1754" i="3"/>
  <c r="H1754" i="3"/>
  <c r="I1754" i="3"/>
  <c r="L1754" i="3" s="1"/>
  <c r="S1754" i="3" s="1"/>
  <c r="J1754" i="3"/>
  <c r="K1754" i="3"/>
  <c r="N1754" i="3" s="1"/>
  <c r="O1754" i="3"/>
  <c r="W1754" i="3"/>
  <c r="AE1754" i="3"/>
  <c r="AM1754" i="3"/>
  <c r="AU1754" i="3"/>
  <c r="BC1754" i="3"/>
  <c r="E1755" i="3"/>
  <c r="K1755" i="3" s="1"/>
  <c r="Q1755" i="3" s="1"/>
  <c r="F1755" i="3"/>
  <c r="G1755" i="3"/>
  <c r="H1755" i="3"/>
  <c r="I1755" i="3"/>
  <c r="J1755" i="3"/>
  <c r="L1755" i="3"/>
  <c r="T1755" i="3" s="1"/>
  <c r="AB1755" i="3"/>
  <c r="AR1755" i="3"/>
  <c r="BH1755" i="3"/>
  <c r="E1756" i="3"/>
  <c r="F1756" i="3"/>
  <c r="G1756" i="3"/>
  <c r="H1756" i="3"/>
  <c r="I1756" i="3"/>
  <c r="L1756" i="3" s="1"/>
  <c r="AM1756" i="3" s="1"/>
  <c r="J1756" i="3"/>
  <c r="K1756" i="3"/>
  <c r="O1756" i="3"/>
  <c r="W1756" i="3"/>
  <c r="AE1756" i="3"/>
  <c r="AU1756" i="3"/>
  <c r="BC1756" i="3"/>
  <c r="E1757" i="3"/>
  <c r="K1757" i="3" s="1"/>
  <c r="F1757" i="3"/>
  <c r="G1757" i="3"/>
  <c r="H1757" i="3"/>
  <c r="I1757" i="3"/>
  <c r="J1757" i="3"/>
  <c r="L1757" i="3"/>
  <c r="AB1757" i="3" s="1"/>
  <c r="T1757" i="3"/>
  <c r="AJ1757" i="3"/>
  <c r="AR1757" i="3"/>
  <c r="AZ1757" i="3"/>
  <c r="E1758" i="3"/>
  <c r="F1758" i="3"/>
  <c r="G1758" i="3"/>
  <c r="H1758" i="3"/>
  <c r="I1758" i="3"/>
  <c r="L1758" i="3" s="1"/>
  <c r="O1758" i="3" s="1"/>
  <c r="J1758" i="3"/>
  <c r="K1758" i="3"/>
  <c r="W1758" i="3"/>
  <c r="BC1758" i="3"/>
  <c r="E1759" i="3"/>
  <c r="K1759" i="3" s="1"/>
  <c r="F1759" i="3"/>
  <c r="G1759" i="3"/>
  <c r="H1759" i="3"/>
  <c r="I1759" i="3"/>
  <c r="J1759" i="3"/>
  <c r="L1759" i="3"/>
  <c r="P1759" i="3" s="1"/>
  <c r="AB1759" i="3"/>
  <c r="AR1759" i="3"/>
  <c r="BH1759" i="3"/>
  <c r="E1760" i="3"/>
  <c r="F1760" i="3"/>
  <c r="G1760" i="3"/>
  <c r="K1760" i="3" s="1"/>
  <c r="H1760" i="3"/>
  <c r="I1760" i="3"/>
  <c r="L1760" i="3" s="1"/>
  <c r="J1760" i="3"/>
  <c r="E1761" i="3"/>
  <c r="F1761" i="3"/>
  <c r="G1761" i="3"/>
  <c r="H1761" i="3"/>
  <c r="L1761" i="3" s="1"/>
  <c r="I1761" i="3"/>
  <c r="J1761" i="3"/>
  <c r="K1761" i="3"/>
  <c r="E1762" i="3"/>
  <c r="K1762" i="3" s="1"/>
  <c r="F1762" i="3"/>
  <c r="G1762" i="3"/>
  <c r="H1762" i="3"/>
  <c r="I1762" i="3"/>
  <c r="J1762" i="3"/>
  <c r="L1762" i="3"/>
  <c r="AD1762" i="3" s="1"/>
  <c r="T1762" i="3"/>
  <c r="AB1762" i="3"/>
  <c r="AJ1762" i="3"/>
  <c r="AR1762" i="3"/>
  <c r="AZ1762" i="3"/>
  <c r="BH1762" i="3"/>
  <c r="E1763" i="3"/>
  <c r="F1763" i="3"/>
  <c r="K1763" i="3" s="1"/>
  <c r="G1763" i="3"/>
  <c r="H1763" i="3"/>
  <c r="L1763" i="3" s="1"/>
  <c r="I1763" i="3"/>
  <c r="J1763" i="3"/>
  <c r="E1764" i="3"/>
  <c r="F1764" i="3"/>
  <c r="G1764" i="3"/>
  <c r="H1764" i="3"/>
  <c r="I1764" i="3"/>
  <c r="J1764" i="3"/>
  <c r="L1764" i="3"/>
  <c r="E1765" i="3"/>
  <c r="F1765" i="3"/>
  <c r="K1765" i="3" s="1"/>
  <c r="G1765" i="3"/>
  <c r="H1765" i="3"/>
  <c r="L1765" i="3" s="1"/>
  <c r="I1765" i="3"/>
  <c r="J1765" i="3"/>
  <c r="E1766" i="3"/>
  <c r="F1766" i="3"/>
  <c r="G1766" i="3"/>
  <c r="H1766" i="3"/>
  <c r="I1766" i="3"/>
  <c r="J1766" i="3"/>
  <c r="L1766" i="3"/>
  <c r="E1767" i="3"/>
  <c r="F1767" i="3"/>
  <c r="K1767" i="3" s="1"/>
  <c r="T1767" i="3" s="1"/>
  <c r="G1767" i="3"/>
  <c r="H1767" i="3"/>
  <c r="L1767" i="3" s="1"/>
  <c r="I1767" i="3"/>
  <c r="J1767" i="3"/>
  <c r="E1768" i="3"/>
  <c r="F1768" i="3"/>
  <c r="G1768" i="3"/>
  <c r="H1768" i="3"/>
  <c r="I1768" i="3"/>
  <c r="J1768" i="3"/>
  <c r="L1768" i="3"/>
  <c r="E1769" i="3"/>
  <c r="F1769" i="3"/>
  <c r="K1769" i="3" s="1"/>
  <c r="T1769" i="3" s="1"/>
  <c r="G1769" i="3"/>
  <c r="H1769" i="3"/>
  <c r="L1769" i="3" s="1"/>
  <c r="I1769" i="3"/>
  <c r="J1769" i="3"/>
  <c r="E1770" i="3"/>
  <c r="F1770" i="3"/>
  <c r="G1770" i="3"/>
  <c r="H1770" i="3"/>
  <c r="I1770" i="3"/>
  <c r="J1770" i="3"/>
  <c r="L1770" i="3"/>
  <c r="E1771" i="3"/>
  <c r="F1771" i="3"/>
  <c r="K1771" i="3" s="1"/>
  <c r="G1771" i="3"/>
  <c r="H1771" i="3"/>
  <c r="L1771" i="3" s="1"/>
  <c r="I1771" i="3"/>
  <c r="J1771" i="3"/>
  <c r="E1772" i="3"/>
  <c r="F1772" i="3"/>
  <c r="G1772" i="3"/>
  <c r="H1772" i="3"/>
  <c r="I1772" i="3"/>
  <c r="J1772" i="3"/>
  <c r="L1772" i="3"/>
  <c r="E1773" i="3"/>
  <c r="F1773" i="3"/>
  <c r="K1773" i="3" s="1"/>
  <c r="G1773" i="3"/>
  <c r="H1773" i="3"/>
  <c r="L1773" i="3" s="1"/>
  <c r="I1773" i="3"/>
  <c r="J1773" i="3"/>
  <c r="E1774" i="3"/>
  <c r="F1774" i="3"/>
  <c r="G1774" i="3"/>
  <c r="H1774" i="3"/>
  <c r="I1774" i="3"/>
  <c r="J1774" i="3"/>
  <c r="L1774" i="3"/>
  <c r="E1775" i="3"/>
  <c r="F1775" i="3"/>
  <c r="K1775" i="3" s="1"/>
  <c r="T1775" i="3" s="1"/>
  <c r="G1775" i="3"/>
  <c r="H1775" i="3"/>
  <c r="L1775" i="3" s="1"/>
  <c r="I1775" i="3"/>
  <c r="J1775" i="3"/>
  <c r="E1776" i="3"/>
  <c r="K1776" i="3" s="1"/>
  <c r="F1776" i="3"/>
  <c r="G1776" i="3"/>
  <c r="H1776" i="3"/>
  <c r="L1776" i="3" s="1"/>
  <c r="I1776" i="3"/>
  <c r="J1776" i="3"/>
  <c r="E1777" i="3"/>
  <c r="F1777" i="3"/>
  <c r="G1777" i="3"/>
  <c r="H1777" i="3"/>
  <c r="L1777" i="3" s="1"/>
  <c r="I1777" i="3"/>
  <c r="J1777" i="3"/>
  <c r="K1777" i="3"/>
  <c r="E1778" i="3"/>
  <c r="K1778" i="3" s="1"/>
  <c r="F1778" i="3"/>
  <c r="G1778" i="3"/>
  <c r="H1778" i="3"/>
  <c r="L1778" i="3" s="1"/>
  <c r="I1778" i="3"/>
  <c r="J1778" i="3"/>
  <c r="E1779" i="3"/>
  <c r="F1779" i="3"/>
  <c r="G1779" i="3"/>
  <c r="H1779" i="3"/>
  <c r="L1779" i="3" s="1"/>
  <c r="I1779" i="3"/>
  <c r="J1779" i="3"/>
  <c r="K1779" i="3"/>
  <c r="E1780" i="3"/>
  <c r="K1780" i="3" s="1"/>
  <c r="F1780" i="3"/>
  <c r="G1780" i="3"/>
  <c r="H1780" i="3"/>
  <c r="L1780" i="3" s="1"/>
  <c r="I1780" i="3"/>
  <c r="J1780" i="3"/>
  <c r="E1781" i="3"/>
  <c r="F1781" i="3"/>
  <c r="G1781" i="3"/>
  <c r="H1781" i="3"/>
  <c r="L1781" i="3" s="1"/>
  <c r="I1781" i="3"/>
  <c r="J1781" i="3"/>
  <c r="K1781" i="3"/>
  <c r="E1782" i="3"/>
  <c r="F1782" i="3"/>
  <c r="K1782" i="3" s="1"/>
  <c r="G1782" i="3"/>
  <c r="H1782" i="3"/>
  <c r="I1782" i="3"/>
  <c r="L1782" i="3" s="1"/>
  <c r="J1782" i="3"/>
  <c r="E1783" i="3"/>
  <c r="K1783" i="3" s="1"/>
  <c r="F1783" i="3"/>
  <c r="G1783" i="3"/>
  <c r="H1783" i="3"/>
  <c r="L1783" i="3" s="1"/>
  <c r="I1783" i="3"/>
  <c r="J1783" i="3"/>
  <c r="E1784" i="3"/>
  <c r="F1784" i="3"/>
  <c r="K1784" i="3" s="1"/>
  <c r="G1784" i="3"/>
  <c r="H1784" i="3"/>
  <c r="I1784" i="3"/>
  <c r="L1784" i="3" s="1"/>
  <c r="J1784" i="3"/>
  <c r="E1785" i="3"/>
  <c r="K1785" i="3" s="1"/>
  <c r="F1785" i="3"/>
  <c r="G1785" i="3"/>
  <c r="H1785" i="3"/>
  <c r="L1785" i="3" s="1"/>
  <c r="I1785" i="3"/>
  <c r="J1785" i="3"/>
  <c r="E1786" i="3"/>
  <c r="F1786" i="3"/>
  <c r="K1786" i="3" s="1"/>
  <c r="G1786" i="3"/>
  <c r="H1786" i="3"/>
  <c r="I1786" i="3"/>
  <c r="L1786" i="3" s="1"/>
  <c r="J1786" i="3"/>
  <c r="E1787" i="3"/>
  <c r="K1787" i="3" s="1"/>
  <c r="F1787" i="3"/>
  <c r="G1787" i="3"/>
  <c r="H1787" i="3"/>
  <c r="L1787" i="3" s="1"/>
  <c r="I1787" i="3"/>
  <c r="J1787" i="3"/>
  <c r="E1788" i="3"/>
  <c r="F1788" i="3"/>
  <c r="K1788" i="3" s="1"/>
  <c r="G1788" i="3"/>
  <c r="H1788" i="3"/>
  <c r="I1788" i="3"/>
  <c r="L1788" i="3" s="1"/>
  <c r="J1788" i="3"/>
  <c r="E1789" i="3"/>
  <c r="K1789" i="3" s="1"/>
  <c r="F1789" i="3"/>
  <c r="G1789" i="3"/>
  <c r="H1789" i="3"/>
  <c r="L1789" i="3" s="1"/>
  <c r="I1789" i="3"/>
  <c r="J1789" i="3"/>
  <c r="E1790" i="3"/>
  <c r="F1790" i="3"/>
  <c r="K1790" i="3" s="1"/>
  <c r="G1790" i="3"/>
  <c r="H1790" i="3"/>
  <c r="I1790" i="3"/>
  <c r="L1790" i="3" s="1"/>
  <c r="J1790" i="3"/>
  <c r="E1791" i="3"/>
  <c r="K1791" i="3" s="1"/>
  <c r="F1791" i="3"/>
  <c r="G1791" i="3"/>
  <c r="H1791" i="3"/>
  <c r="L1791" i="3" s="1"/>
  <c r="I1791" i="3"/>
  <c r="J1791" i="3"/>
  <c r="E1792" i="3"/>
  <c r="F1792" i="3"/>
  <c r="K1792" i="3" s="1"/>
  <c r="G1792" i="3"/>
  <c r="H1792" i="3"/>
  <c r="I1792" i="3"/>
  <c r="L1792" i="3" s="1"/>
  <c r="J1792" i="3"/>
  <c r="E1793" i="3"/>
  <c r="K1793" i="3" s="1"/>
  <c r="F1793" i="3"/>
  <c r="G1793" i="3"/>
  <c r="H1793" i="3"/>
  <c r="L1793" i="3" s="1"/>
  <c r="I1793" i="3"/>
  <c r="J1793" i="3"/>
  <c r="E1794" i="3"/>
  <c r="F1794" i="3"/>
  <c r="K1794" i="3" s="1"/>
  <c r="G1794" i="3"/>
  <c r="H1794" i="3"/>
  <c r="I1794" i="3"/>
  <c r="L1794" i="3" s="1"/>
  <c r="J1794" i="3"/>
  <c r="E1795" i="3"/>
  <c r="K1795" i="3" s="1"/>
  <c r="F1795" i="3"/>
  <c r="G1795" i="3"/>
  <c r="H1795" i="3"/>
  <c r="L1795" i="3" s="1"/>
  <c r="I1795" i="3"/>
  <c r="J1795" i="3"/>
  <c r="M1781" i="3" l="1"/>
  <c r="Q1781" i="3"/>
  <c r="U1781" i="3"/>
  <c r="Y1781" i="3"/>
  <c r="AC1781" i="3"/>
  <c r="AG1781" i="3"/>
  <c r="AK1781" i="3"/>
  <c r="AO1781" i="3"/>
  <c r="AS1781" i="3"/>
  <c r="AW1781" i="3"/>
  <c r="BA1781" i="3"/>
  <c r="BE1781" i="3"/>
  <c r="BI1781" i="3"/>
  <c r="O1781" i="3"/>
  <c r="S1781" i="3"/>
  <c r="W1781" i="3"/>
  <c r="AA1781" i="3"/>
  <c r="AE1781" i="3"/>
  <c r="AI1781" i="3"/>
  <c r="AM1781" i="3"/>
  <c r="AQ1781" i="3"/>
  <c r="AU1781" i="3"/>
  <c r="AY1781" i="3"/>
  <c r="BC1781" i="3"/>
  <c r="BG1781" i="3"/>
  <c r="P1781" i="3"/>
  <c r="T1781" i="3"/>
  <c r="X1781" i="3"/>
  <c r="AB1781" i="3"/>
  <c r="AF1781" i="3"/>
  <c r="AJ1781" i="3"/>
  <c r="AN1781" i="3"/>
  <c r="AR1781" i="3"/>
  <c r="AV1781" i="3"/>
  <c r="AZ1781" i="3"/>
  <c r="BD1781" i="3"/>
  <c r="BH1781" i="3"/>
  <c r="P1761" i="3"/>
  <c r="U1761" i="3"/>
  <c r="AA1761" i="3"/>
  <c r="AF1761" i="3"/>
  <c r="AK1761" i="3"/>
  <c r="AQ1761" i="3"/>
  <c r="AV1761" i="3"/>
  <c r="BA1761" i="3"/>
  <c r="BG1761" i="3"/>
  <c r="O1761" i="3"/>
  <c r="Y1761" i="3"/>
  <c r="AJ1761" i="3"/>
  <c r="AU1761" i="3"/>
  <c r="BE1761" i="3"/>
  <c r="Q1761" i="3"/>
  <c r="AB1761" i="3"/>
  <c r="AM1761" i="3"/>
  <c r="AW1761" i="3"/>
  <c r="BH1761" i="3"/>
  <c r="T1761" i="3"/>
  <c r="AE1761" i="3"/>
  <c r="AO1761" i="3"/>
  <c r="AZ1761" i="3"/>
  <c r="W1761" i="3"/>
  <c r="AG1761" i="3"/>
  <c r="AR1761" i="3"/>
  <c r="BC1761" i="3"/>
  <c r="N1781" i="3"/>
  <c r="P1780" i="3"/>
  <c r="N1779" i="3"/>
  <c r="S1779" i="3"/>
  <c r="X1779" i="3"/>
  <c r="AD1779" i="3"/>
  <c r="AI1779" i="3"/>
  <c r="AN1779" i="3"/>
  <c r="AT1779" i="3"/>
  <c r="AY1779" i="3"/>
  <c r="BD1779" i="3"/>
  <c r="R1779" i="3"/>
  <c r="W1779" i="3"/>
  <c r="AB1779" i="3"/>
  <c r="AH1779" i="3"/>
  <c r="AM1779" i="3"/>
  <c r="AR1779" i="3"/>
  <c r="BC1779" i="3"/>
  <c r="BH1779" i="3"/>
  <c r="AX1779" i="3"/>
  <c r="P1779" i="3"/>
  <c r="V1779" i="3"/>
  <c r="AA1779" i="3"/>
  <c r="AF1779" i="3"/>
  <c r="AL1779" i="3"/>
  <c r="AQ1779" i="3"/>
  <c r="AV1779" i="3"/>
  <c r="BB1779" i="3"/>
  <c r="BG1779" i="3"/>
  <c r="T1773" i="3"/>
  <c r="R1769" i="3"/>
  <c r="Z1769" i="3"/>
  <c r="AH1769" i="3"/>
  <c r="AP1769" i="3"/>
  <c r="AX1769" i="3"/>
  <c r="BF1769" i="3"/>
  <c r="P1769" i="3"/>
  <c r="AF1769" i="3"/>
  <c r="AV1769" i="3"/>
  <c r="N1769" i="3"/>
  <c r="V1769" i="3"/>
  <c r="AD1769" i="3"/>
  <c r="AL1769" i="3"/>
  <c r="AT1769" i="3"/>
  <c r="BB1769" i="3"/>
  <c r="X1769" i="3"/>
  <c r="AN1769" i="3"/>
  <c r="BD1769" i="3"/>
  <c r="T1765" i="3"/>
  <c r="R1771" i="3"/>
  <c r="Z1771" i="3"/>
  <c r="AH1771" i="3"/>
  <c r="AP1771" i="3"/>
  <c r="AX1771" i="3"/>
  <c r="BF1771" i="3"/>
  <c r="X1771" i="3"/>
  <c r="AN1771" i="3"/>
  <c r="BD1771" i="3"/>
  <c r="N1771" i="3"/>
  <c r="V1771" i="3"/>
  <c r="AD1771" i="3"/>
  <c r="AL1771" i="3"/>
  <c r="AT1771" i="3"/>
  <c r="BB1771" i="3"/>
  <c r="P1771" i="3"/>
  <c r="AF1771" i="3"/>
  <c r="AV1771" i="3"/>
  <c r="R1763" i="3"/>
  <c r="Z1763" i="3"/>
  <c r="AH1763" i="3"/>
  <c r="AP1763" i="3"/>
  <c r="AX1763" i="3"/>
  <c r="BF1763" i="3"/>
  <c r="AF1763" i="3"/>
  <c r="BD1763" i="3"/>
  <c r="AD1763" i="3"/>
  <c r="AL1763" i="3"/>
  <c r="AT1763" i="3"/>
  <c r="BB1763" i="3"/>
  <c r="P1763" i="3"/>
  <c r="X1763" i="3"/>
  <c r="AN1763" i="3"/>
  <c r="AV1763" i="3"/>
  <c r="M1795" i="3"/>
  <c r="Q1795" i="3"/>
  <c r="U1795" i="3"/>
  <c r="Y1795" i="3"/>
  <c r="AC1795" i="3"/>
  <c r="AG1795" i="3"/>
  <c r="AK1795" i="3"/>
  <c r="AO1795" i="3"/>
  <c r="AS1795" i="3"/>
  <c r="AW1795" i="3"/>
  <c r="BA1795" i="3"/>
  <c r="BE1795" i="3"/>
  <c r="BI1795" i="3"/>
  <c r="X1795" i="3"/>
  <c r="AF1795" i="3"/>
  <c r="AN1795" i="3"/>
  <c r="AV1795" i="3"/>
  <c r="BD1795" i="3"/>
  <c r="N1795" i="3"/>
  <c r="R1795" i="3"/>
  <c r="V1795" i="3"/>
  <c r="Z1795" i="3"/>
  <c r="AD1795" i="3"/>
  <c r="AH1795" i="3"/>
  <c r="AL1795" i="3"/>
  <c r="AP1795" i="3"/>
  <c r="AT1795" i="3"/>
  <c r="AX1795" i="3"/>
  <c r="BB1795" i="3"/>
  <c r="BF1795" i="3"/>
  <c r="O1795" i="3"/>
  <c r="S1795" i="3"/>
  <c r="W1795" i="3"/>
  <c r="AA1795" i="3"/>
  <c r="AE1795" i="3"/>
  <c r="AI1795" i="3"/>
  <c r="AM1795" i="3"/>
  <c r="AQ1795" i="3"/>
  <c r="AU1795" i="3"/>
  <c r="AY1795" i="3"/>
  <c r="BC1795" i="3"/>
  <c r="BG1795" i="3"/>
  <c r="P1795" i="3"/>
  <c r="T1795" i="3"/>
  <c r="AB1795" i="3"/>
  <c r="AJ1795" i="3"/>
  <c r="AR1795" i="3"/>
  <c r="AZ1795" i="3"/>
  <c r="BH1795" i="3"/>
  <c r="M1793" i="3"/>
  <c r="Q1793" i="3"/>
  <c r="U1793" i="3"/>
  <c r="Y1793" i="3"/>
  <c r="AC1793" i="3"/>
  <c r="AG1793" i="3"/>
  <c r="AK1793" i="3"/>
  <c r="AO1793" i="3"/>
  <c r="AS1793" i="3"/>
  <c r="AW1793" i="3"/>
  <c r="BA1793" i="3"/>
  <c r="BE1793" i="3"/>
  <c r="BI1793" i="3"/>
  <c r="P1793" i="3"/>
  <c r="T1793" i="3"/>
  <c r="AB1793" i="3"/>
  <c r="AF1793" i="3"/>
  <c r="AN1793" i="3"/>
  <c r="AV1793" i="3"/>
  <c r="BD1793" i="3"/>
  <c r="N1793" i="3"/>
  <c r="R1793" i="3"/>
  <c r="V1793" i="3"/>
  <c r="Z1793" i="3"/>
  <c r="AD1793" i="3"/>
  <c r="AH1793" i="3"/>
  <c r="AL1793" i="3"/>
  <c r="AP1793" i="3"/>
  <c r="AT1793" i="3"/>
  <c r="AX1793" i="3"/>
  <c r="BB1793" i="3"/>
  <c r="BF1793" i="3"/>
  <c r="O1793" i="3"/>
  <c r="S1793" i="3"/>
  <c r="W1793" i="3"/>
  <c r="AA1793" i="3"/>
  <c r="AE1793" i="3"/>
  <c r="AI1793" i="3"/>
  <c r="AM1793" i="3"/>
  <c r="AQ1793" i="3"/>
  <c r="AU1793" i="3"/>
  <c r="AY1793" i="3"/>
  <c r="BC1793" i="3"/>
  <c r="BG1793" i="3"/>
  <c r="X1793" i="3"/>
  <c r="AJ1793" i="3"/>
  <c r="AR1793" i="3"/>
  <c r="AZ1793" i="3"/>
  <c r="BH1793" i="3"/>
  <c r="M1791" i="3"/>
  <c r="Q1791" i="3"/>
  <c r="U1791" i="3"/>
  <c r="Y1791" i="3"/>
  <c r="AC1791" i="3"/>
  <c r="AG1791" i="3"/>
  <c r="AK1791" i="3"/>
  <c r="AO1791" i="3"/>
  <c r="AS1791" i="3"/>
  <c r="AW1791" i="3"/>
  <c r="BA1791" i="3"/>
  <c r="BE1791" i="3"/>
  <c r="BI1791" i="3"/>
  <c r="N1791" i="3"/>
  <c r="R1791" i="3"/>
  <c r="V1791" i="3"/>
  <c r="Z1791" i="3"/>
  <c r="AD1791" i="3"/>
  <c r="AH1791" i="3"/>
  <c r="AL1791" i="3"/>
  <c r="AP1791" i="3"/>
  <c r="AT1791" i="3"/>
  <c r="AX1791" i="3"/>
  <c r="BB1791" i="3"/>
  <c r="BF1791" i="3"/>
  <c r="AU1791" i="3"/>
  <c r="P1791" i="3"/>
  <c r="T1791" i="3"/>
  <c r="X1791" i="3"/>
  <c r="AF1791" i="3"/>
  <c r="AJ1791" i="3"/>
  <c r="AR1791" i="3"/>
  <c r="AZ1791" i="3"/>
  <c r="BH1791" i="3"/>
  <c r="O1791" i="3"/>
  <c r="BL1791" i="3" s="1"/>
  <c r="S1791" i="3"/>
  <c r="W1791" i="3"/>
  <c r="AA1791" i="3"/>
  <c r="AE1791" i="3"/>
  <c r="AI1791" i="3"/>
  <c r="AM1791" i="3"/>
  <c r="AQ1791" i="3"/>
  <c r="AY1791" i="3"/>
  <c r="BC1791" i="3"/>
  <c r="BG1791" i="3"/>
  <c r="AB1791" i="3"/>
  <c r="AN1791" i="3"/>
  <c r="AV1791" i="3"/>
  <c r="BD1791" i="3"/>
  <c r="M1789" i="3"/>
  <c r="Q1789" i="3"/>
  <c r="U1789" i="3"/>
  <c r="Y1789" i="3"/>
  <c r="AC1789" i="3"/>
  <c r="AG1789" i="3"/>
  <c r="AK1789" i="3"/>
  <c r="AO1789" i="3"/>
  <c r="AS1789" i="3"/>
  <c r="AW1789" i="3"/>
  <c r="BA1789" i="3"/>
  <c r="BE1789" i="3"/>
  <c r="BI1789" i="3"/>
  <c r="N1789" i="3"/>
  <c r="R1789" i="3"/>
  <c r="V1789" i="3"/>
  <c r="Z1789" i="3"/>
  <c r="AD1789" i="3"/>
  <c r="AH1789" i="3"/>
  <c r="AL1789" i="3"/>
  <c r="AP1789" i="3"/>
  <c r="AT1789" i="3"/>
  <c r="AX1789" i="3"/>
  <c r="BB1789" i="3"/>
  <c r="BF1789" i="3"/>
  <c r="P1789" i="3"/>
  <c r="T1789" i="3"/>
  <c r="AB1789" i="3"/>
  <c r="AF1789" i="3"/>
  <c r="AJ1789" i="3"/>
  <c r="AR1789" i="3"/>
  <c r="AZ1789" i="3"/>
  <c r="BH1789" i="3"/>
  <c r="O1789" i="3"/>
  <c r="S1789" i="3"/>
  <c r="W1789" i="3"/>
  <c r="AA1789" i="3"/>
  <c r="AE1789" i="3"/>
  <c r="AI1789" i="3"/>
  <c r="AM1789" i="3"/>
  <c r="AQ1789" i="3"/>
  <c r="AU1789" i="3"/>
  <c r="AY1789" i="3"/>
  <c r="BC1789" i="3"/>
  <c r="BG1789" i="3"/>
  <c r="X1789" i="3"/>
  <c r="AN1789" i="3"/>
  <c r="AV1789" i="3"/>
  <c r="BD1789" i="3"/>
  <c r="M1787" i="3"/>
  <c r="Q1787" i="3"/>
  <c r="U1787" i="3"/>
  <c r="Y1787" i="3"/>
  <c r="AC1787" i="3"/>
  <c r="AG1787" i="3"/>
  <c r="AK1787" i="3"/>
  <c r="AO1787" i="3"/>
  <c r="AS1787" i="3"/>
  <c r="AW1787" i="3"/>
  <c r="BA1787" i="3"/>
  <c r="BE1787" i="3"/>
  <c r="BI1787" i="3"/>
  <c r="N1787" i="3"/>
  <c r="R1787" i="3"/>
  <c r="V1787" i="3"/>
  <c r="Z1787" i="3"/>
  <c r="AD1787" i="3"/>
  <c r="AH1787" i="3"/>
  <c r="AL1787" i="3"/>
  <c r="AP1787" i="3"/>
  <c r="AT1787" i="3"/>
  <c r="AX1787" i="3"/>
  <c r="BB1787" i="3"/>
  <c r="BF1787" i="3"/>
  <c r="P1787" i="3"/>
  <c r="T1787" i="3"/>
  <c r="X1787" i="3"/>
  <c r="AB1787" i="3"/>
  <c r="AF1787" i="3"/>
  <c r="AJ1787" i="3"/>
  <c r="AN1787" i="3"/>
  <c r="AV1787" i="3"/>
  <c r="AZ1787" i="3"/>
  <c r="BD1787" i="3"/>
  <c r="BH1787" i="3"/>
  <c r="O1787" i="3"/>
  <c r="S1787" i="3"/>
  <c r="W1787" i="3"/>
  <c r="AA1787" i="3"/>
  <c r="AE1787" i="3"/>
  <c r="AI1787" i="3"/>
  <c r="AM1787" i="3"/>
  <c r="AQ1787" i="3"/>
  <c r="AU1787" i="3"/>
  <c r="AY1787" i="3"/>
  <c r="BC1787" i="3"/>
  <c r="BG1787" i="3"/>
  <c r="AR1787" i="3"/>
  <c r="M1785" i="3"/>
  <c r="Q1785" i="3"/>
  <c r="U1785" i="3"/>
  <c r="Y1785" i="3"/>
  <c r="AC1785" i="3"/>
  <c r="AG1785" i="3"/>
  <c r="AK1785" i="3"/>
  <c r="AO1785" i="3"/>
  <c r="AS1785" i="3"/>
  <c r="AW1785" i="3"/>
  <c r="BA1785" i="3"/>
  <c r="BE1785" i="3"/>
  <c r="BI1785" i="3"/>
  <c r="N1785" i="3"/>
  <c r="R1785" i="3"/>
  <c r="V1785" i="3"/>
  <c r="Z1785" i="3"/>
  <c r="AD1785" i="3"/>
  <c r="AH1785" i="3"/>
  <c r="AL1785" i="3"/>
  <c r="AP1785" i="3"/>
  <c r="AT1785" i="3"/>
  <c r="AX1785" i="3"/>
  <c r="BB1785" i="3"/>
  <c r="BF1785" i="3"/>
  <c r="P1785" i="3"/>
  <c r="X1785" i="3"/>
  <c r="AB1785" i="3"/>
  <c r="AF1785" i="3"/>
  <c r="AN1785" i="3"/>
  <c r="AR1785" i="3"/>
  <c r="AZ1785" i="3"/>
  <c r="BH1785" i="3"/>
  <c r="O1785" i="3"/>
  <c r="S1785" i="3"/>
  <c r="W1785" i="3"/>
  <c r="AA1785" i="3"/>
  <c r="AE1785" i="3"/>
  <c r="AI1785" i="3"/>
  <c r="AM1785" i="3"/>
  <c r="AQ1785" i="3"/>
  <c r="AU1785" i="3"/>
  <c r="AY1785" i="3"/>
  <c r="BC1785" i="3"/>
  <c r="BG1785" i="3"/>
  <c r="T1785" i="3"/>
  <c r="AJ1785" i="3"/>
  <c r="AV1785" i="3"/>
  <c r="BD1785" i="3"/>
  <c r="M1783" i="3"/>
  <c r="Q1783" i="3"/>
  <c r="U1783" i="3"/>
  <c r="Y1783" i="3"/>
  <c r="AC1783" i="3"/>
  <c r="AG1783" i="3"/>
  <c r="AK1783" i="3"/>
  <c r="AO1783" i="3"/>
  <c r="AS1783" i="3"/>
  <c r="AW1783" i="3"/>
  <c r="BA1783" i="3"/>
  <c r="BE1783" i="3"/>
  <c r="BI1783" i="3"/>
  <c r="N1783" i="3"/>
  <c r="R1783" i="3"/>
  <c r="V1783" i="3"/>
  <c r="Z1783" i="3"/>
  <c r="AD1783" i="3"/>
  <c r="AH1783" i="3"/>
  <c r="AL1783" i="3"/>
  <c r="AP1783" i="3"/>
  <c r="AT1783" i="3"/>
  <c r="AX1783" i="3"/>
  <c r="BB1783" i="3"/>
  <c r="BF1783" i="3"/>
  <c r="O1783" i="3"/>
  <c r="S1783" i="3"/>
  <c r="W1783" i="3"/>
  <c r="AA1783" i="3"/>
  <c r="AE1783" i="3"/>
  <c r="AI1783" i="3"/>
  <c r="AM1783" i="3"/>
  <c r="AQ1783" i="3"/>
  <c r="AU1783" i="3"/>
  <c r="AY1783" i="3"/>
  <c r="BC1783" i="3"/>
  <c r="BG1783" i="3"/>
  <c r="P1783" i="3"/>
  <c r="T1783" i="3"/>
  <c r="X1783" i="3"/>
  <c r="AB1783" i="3"/>
  <c r="AF1783" i="3"/>
  <c r="AJ1783" i="3"/>
  <c r="AN1783" i="3"/>
  <c r="AR1783" i="3"/>
  <c r="AV1783" i="3"/>
  <c r="AZ1783" i="3"/>
  <c r="BD1783" i="3"/>
  <c r="BH1783" i="3"/>
  <c r="N1780" i="3"/>
  <c r="T1780" i="3"/>
  <c r="Y1780" i="3"/>
  <c r="AD1780" i="3"/>
  <c r="AJ1780" i="3"/>
  <c r="AO1780" i="3"/>
  <c r="AT1780" i="3"/>
  <c r="AZ1780" i="3"/>
  <c r="BE1780" i="3"/>
  <c r="M1780" i="3"/>
  <c r="R1780" i="3"/>
  <c r="X1780" i="3"/>
  <c r="AC1780" i="3"/>
  <c r="AH1780" i="3"/>
  <c r="AN1780" i="3"/>
  <c r="AS1780" i="3"/>
  <c r="AX1780" i="3"/>
  <c r="BD1780" i="3"/>
  <c r="BI1780" i="3"/>
  <c r="P1778" i="3"/>
  <c r="N1777" i="3"/>
  <c r="S1777" i="3"/>
  <c r="X1777" i="3"/>
  <c r="AD1777" i="3"/>
  <c r="AI1777" i="3"/>
  <c r="AN1777" i="3"/>
  <c r="AT1777" i="3"/>
  <c r="AY1777" i="3"/>
  <c r="BD1777" i="3"/>
  <c r="P1777" i="3"/>
  <c r="V1777" i="3"/>
  <c r="AA1777" i="3"/>
  <c r="AF1777" i="3"/>
  <c r="AL1777" i="3"/>
  <c r="AQ1777" i="3"/>
  <c r="AV1777" i="3"/>
  <c r="BB1777" i="3"/>
  <c r="BG1777" i="3"/>
  <c r="R1777" i="3"/>
  <c r="W1777" i="3"/>
  <c r="AB1777" i="3"/>
  <c r="AH1777" i="3"/>
  <c r="AM1777" i="3"/>
  <c r="AR1777" i="3"/>
  <c r="AX1777" i="3"/>
  <c r="BC1777" i="3"/>
  <c r="BH1777" i="3"/>
  <c r="R1775" i="3"/>
  <c r="Z1775" i="3"/>
  <c r="AH1775" i="3"/>
  <c r="AP1775" i="3"/>
  <c r="AX1775" i="3"/>
  <c r="BD1775" i="3"/>
  <c r="X1775" i="3"/>
  <c r="AN1775" i="3"/>
  <c r="BC1775" i="3"/>
  <c r="N1775" i="3"/>
  <c r="V1775" i="3"/>
  <c r="AD1775" i="3"/>
  <c r="AL1775" i="3"/>
  <c r="AT1775" i="3"/>
  <c r="BB1775" i="3"/>
  <c r="BG1775" i="3"/>
  <c r="P1775" i="3"/>
  <c r="AF1775" i="3"/>
  <c r="AV1775" i="3"/>
  <c r="BH1775" i="3"/>
  <c r="T1771" i="3"/>
  <c r="R1767" i="3"/>
  <c r="Z1767" i="3"/>
  <c r="AH1767" i="3"/>
  <c r="AP1767" i="3"/>
  <c r="AX1767" i="3"/>
  <c r="BF1767" i="3"/>
  <c r="P1767" i="3"/>
  <c r="AF1767" i="3"/>
  <c r="AV1767" i="3"/>
  <c r="N1767" i="3"/>
  <c r="V1767" i="3"/>
  <c r="AD1767" i="3"/>
  <c r="AL1767" i="3"/>
  <c r="AT1767" i="3"/>
  <c r="BB1767" i="3"/>
  <c r="X1767" i="3"/>
  <c r="AN1767" i="3"/>
  <c r="BD1767" i="3"/>
  <c r="T1763" i="3"/>
  <c r="N1776" i="3"/>
  <c r="T1776" i="3"/>
  <c r="Y1776" i="3"/>
  <c r="AD1776" i="3"/>
  <c r="AJ1776" i="3"/>
  <c r="AO1776" i="3"/>
  <c r="AT1776" i="3"/>
  <c r="AZ1776" i="3"/>
  <c r="BE1776" i="3"/>
  <c r="M1776" i="3"/>
  <c r="R1776" i="3"/>
  <c r="X1776" i="3"/>
  <c r="AC1776" i="3"/>
  <c r="AH1776" i="3"/>
  <c r="AN1776" i="3"/>
  <c r="AS1776" i="3"/>
  <c r="AX1776" i="3"/>
  <c r="BD1776" i="3"/>
  <c r="BI1776" i="3"/>
  <c r="O1794" i="3"/>
  <c r="S1794" i="3"/>
  <c r="W1794" i="3"/>
  <c r="AA1794" i="3"/>
  <c r="AE1794" i="3"/>
  <c r="AI1794" i="3"/>
  <c r="AM1794" i="3"/>
  <c r="AQ1794" i="3"/>
  <c r="AU1794" i="3"/>
  <c r="AY1794" i="3"/>
  <c r="BC1794" i="3"/>
  <c r="BG1794" i="3"/>
  <c r="AT1794" i="3"/>
  <c r="P1794" i="3"/>
  <c r="T1794" i="3"/>
  <c r="X1794" i="3"/>
  <c r="AB1794" i="3"/>
  <c r="AF1794" i="3"/>
  <c r="AJ1794" i="3"/>
  <c r="AN1794" i="3"/>
  <c r="AR1794" i="3"/>
  <c r="AV1794" i="3"/>
  <c r="AZ1794" i="3"/>
  <c r="BD1794" i="3"/>
  <c r="BH1794" i="3"/>
  <c r="N1794" i="3"/>
  <c r="R1794" i="3"/>
  <c r="Z1794" i="3"/>
  <c r="AH1794" i="3"/>
  <c r="AP1794" i="3"/>
  <c r="BB1794" i="3"/>
  <c r="M1794" i="3"/>
  <c r="Q1794" i="3"/>
  <c r="U1794" i="3"/>
  <c r="Y1794" i="3"/>
  <c r="AC1794" i="3"/>
  <c r="AG1794" i="3"/>
  <c r="AK1794" i="3"/>
  <c r="AO1794" i="3"/>
  <c r="AS1794" i="3"/>
  <c r="AW1794" i="3"/>
  <c r="BA1794" i="3"/>
  <c r="BE1794" i="3"/>
  <c r="BI1794" i="3"/>
  <c r="V1794" i="3"/>
  <c r="AD1794" i="3"/>
  <c r="AL1794" i="3"/>
  <c r="AX1794" i="3"/>
  <c r="BF1794" i="3"/>
  <c r="O1792" i="3"/>
  <c r="S1792" i="3"/>
  <c r="W1792" i="3"/>
  <c r="AA1792" i="3"/>
  <c r="AE1792" i="3"/>
  <c r="AI1792" i="3"/>
  <c r="AM1792" i="3"/>
  <c r="AQ1792" i="3"/>
  <c r="AU1792" i="3"/>
  <c r="AY1792" i="3"/>
  <c r="BC1792" i="3"/>
  <c r="BG1792" i="3"/>
  <c r="AD1792" i="3"/>
  <c r="AX1792" i="3"/>
  <c r="BF1792" i="3"/>
  <c r="P1792" i="3"/>
  <c r="T1792" i="3"/>
  <c r="X1792" i="3"/>
  <c r="AB1792" i="3"/>
  <c r="AF1792" i="3"/>
  <c r="AJ1792" i="3"/>
  <c r="AN1792" i="3"/>
  <c r="AR1792" i="3"/>
  <c r="AV1792" i="3"/>
  <c r="AZ1792" i="3"/>
  <c r="BD1792" i="3"/>
  <c r="BH1792" i="3"/>
  <c r="AT1792" i="3"/>
  <c r="M1792" i="3"/>
  <c r="Q1792" i="3"/>
  <c r="U1792" i="3"/>
  <c r="Y1792" i="3"/>
  <c r="AC1792" i="3"/>
  <c r="AG1792" i="3"/>
  <c r="AK1792" i="3"/>
  <c r="AO1792" i="3"/>
  <c r="AS1792" i="3"/>
  <c r="AW1792" i="3"/>
  <c r="BA1792" i="3"/>
  <c r="BE1792" i="3"/>
  <c r="BI1792" i="3"/>
  <c r="N1792" i="3"/>
  <c r="BJ1792" i="3" s="1"/>
  <c r="R1792" i="3"/>
  <c r="V1792" i="3"/>
  <c r="Z1792" i="3"/>
  <c r="AH1792" i="3"/>
  <c r="AL1792" i="3"/>
  <c r="AP1792" i="3"/>
  <c r="BB1792" i="3"/>
  <c r="O1790" i="3"/>
  <c r="S1790" i="3"/>
  <c r="W1790" i="3"/>
  <c r="AA1790" i="3"/>
  <c r="AE1790" i="3"/>
  <c r="AI1790" i="3"/>
  <c r="AM1790" i="3"/>
  <c r="AQ1790" i="3"/>
  <c r="AU1790" i="3"/>
  <c r="AY1790" i="3"/>
  <c r="BC1790" i="3"/>
  <c r="BG1790" i="3"/>
  <c r="N1790" i="3"/>
  <c r="R1790" i="3"/>
  <c r="V1790" i="3"/>
  <c r="Z1790" i="3"/>
  <c r="AD1790" i="3"/>
  <c r="AH1790" i="3"/>
  <c r="AL1790" i="3"/>
  <c r="AP1790" i="3"/>
  <c r="AT1790" i="3"/>
  <c r="AX1790" i="3"/>
  <c r="BB1790" i="3"/>
  <c r="BF1790" i="3"/>
  <c r="P1790" i="3"/>
  <c r="T1790" i="3"/>
  <c r="X1790" i="3"/>
  <c r="AB1790" i="3"/>
  <c r="AF1790" i="3"/>
  <c r="AJ1790" i="3"/>
  <c r="AN1790" i="3"/>
  <c r="AR1790" i="3"/>
  <c r="AV1790" i="3"/>
  <c r="AZ1790" i="3"/>
  <c r="BD1790" i="3"/>
  <c r="BH1790" i="3"/>
  <c r="M1790" i="3"/>
  <c r="Q1790" i="3"/>
  <c r="U1790" i="3"/>
  <c r="Y1790" i="3"/>
  <c r="AC1790" i="3"/>
  <c r="AG1790" i="3"/>
  <c r="AK1790" i="3"/>
  <c r="AO1790" i="3"/>
  <c r="AS1790" i="3"/>
  <c r="AW1790" i="3"/>
  <c r="BA1790" i="3"/>
  <c r="BE1790" i="3"/>
  <c r="BI1790" i="3"/>
  <c r="O1788" i="3"/>
  <c r="S1788" i="3"/>
  <c r="W1788" i="3"/>
  <c r="AA1788" i="3"/>
  <c r="AE1788" i="3"/>
  <c r="AI1788" i="3"/>
  <c r="AM1788" i="3"/>
  <c r="AQ1788" i="3"/>
  <c r="AU1788" i="3"/>
  <c r="AY1788" i="3"/>
  <c r="BC1788" i="3"/>
  <c r="BG1788" i="3"/>
  <c r="N1788" i="3"/>
  <c r="R1788" i="3"/>
  <c r="V1788" i="3"/>
  <c r="Z1788" i="3"/>
  <c r="AD1788" i="3"/>
  <c r="AH1788" i="3"/>
  <c r="AL1788" i="3"/>
  <c r="AP1788" i="3"/>
  <c r="AT1788" i="3"/>
  <c r="AX1788" i="3"/>
  <c r="BB1788" i="3"/>
  <c r="BF1788" i="3"/>
  <c r="P1788" i="3"/>
  <c r="T1788" i="3"/>
  <c r="X1788" i="3"/>
  <c r="AB1788" i="3"/>
  <c r="AF1788" i="3"/>
  <c r="AJ1788" i="3"/>
  <c r="AN1788" i="3"/>
  <c r="AR1788" i="3"/>
  <c r="AV1788" i="3"/>
  <c r="AZ1788" i="3"/>
  <c r="BD1788" i="3"/>
  <c r="BH1788" i="3"/>
  <c r="M1788" i="3"/>
  <c r="Q1788" i="3"/>
  <c r="U1788" i="3"/>
  <c r="Y1788" i="3"/>
  <c r="AC1788" i="3"/>
  <c r="AG1788" i="3"/>
  <c r="AK1788" i="3"/>
  <c r="AO1788" i="3"/>
  <c r="AS1788" i="3"/>
  <c r="AW1788" i="3"/>
  <c r="BA1788" i="3"/>
  <c r="BE1788" i="3"/>
  <c r="BI1788" i="3"/>
  <c r="O1786" i="3"/>
  <c r="S1786" i="3"/>
  <c r="W1786" i="3"/>
  <c r="AA1786" i="3"/>
  <c r="AE1786" i="3"/>
  <c r="AI1786" i="3"/>
  <c r="AM1786" i="3"/>
  <c r="AQ1786" i="3"/>
  <c r="AU1786" i="3"/>
  <c r="AY1786" i="3"/>
  <c r="BC1786" i="3"/>
  <c r="BG1786" i="3"/>
  <c r="N1786" i="3"/>
  <c r="R1786" i="3"/>
  <c r="V1786" i="3"/>
  <c r="Z1786" i="3"/>
  <c r="AD1786" i="3"/>
  <c r="AH1786" i="3"/>
  <c r="AL1786" i="3"/>
  <c r="AP1786" i="3"/>
  <c r="AT1786" i="3"/>
  <c r="AX1786" i="3"/>
  <c r="BB1786" i="3"/>
  <c r="BF1786" i="3"/>
  <c r="P1786" i="3"/>
  <c r="T1786" i="3"/>
  <c r="X1786" i="3"/>
  <c r="AB1786" i="3"/>
  <c r="AF1786" i="3"/>
  <c r="AJ1786" i="3"/>
  <c r="AN1786" i="3"/>
  <c r="AR1786" i="3"/>
  <c r="AV1786" i="3"/>
  <c r="AZ1786" i="3"/>
  <c r="BD1786" i="3"/>
  <c r="BH1786" i="3"/>
  <c r="M1786" i="3"/>
  <c r="Q1786" i="3"/>
  <c r="U1786" i="3"/>
  <c r="Y1786" i="3"/>
  <c r="AC1786" i="3"/>
  <c r="AG1786" i="3"/>
  <c r="AK1786" i="3"/>
  <c r="AO1786" i="3"/>
  <c r="AS1786" i="3"/>
  <c r="AW1786" i="3"/>
  <c r="BA1786" i="3"/>
  <c r="BE1786" i="3"/>
  <c r="BI1786" i="3"/>
  <c r="O1784" i="3"/>
  <c r="S1784" i="3"/>
  <c r="W1784" i="3"/>
  <c r="AA1784" i="3"/>
  <c r="AE1784" i="3"/>
  <c r="AI1784" i="3"/>
  <c r="AM1784" i="3"/>
  <c r="AQ1784" i="3"/>
  <c r="AU1784" i="3"/>
  <c r="AY1784" i="3"/>
  <c r="BC1784" i="3"/>
  <c r="BG1784" i="3"/>
  <c r="N1784" i="3"/>
  <c r="R1784" i="3"/>
  <c r="V1784" i="3"/>
  <c r="Z1784" i="3"/>
  <c r="AD1784" i="3"/>
  <c r="AH1784" i="3"/>
  <c r="AL1784" i="3"/>
  <c r="AP1784" i="3"/>
  <c r="AT1784" i="3"/>
  <c r="AX1784" i="3"/>
  <c r="BB1784" i="3"/>
  <c r="BF1784" i="3"/>
  <c r="P1784" i="3"/>
  <c r="T1784" i="3"/>
  <c r="X1784" i="3"/>
  <c r="AB1784" i="3"/>
  <c r="AF1784" i="3"/>
  <c r="AJ1784" i="3"/>
  <c r="AN1784" i="3"/>
  <c r="AR1784" i="3"/>
  <c r="AV1784" i="3"/>
  <c r="AZ1784" i="3"/>
  <c r="BD1784" i="3"/>
  <c r="BH1784" i="3"/>
  <c r="M1784" i="3"/>
  <c r="Q1784" i="3"/>
  <c r="U1784" i="3"/>
  <c r="Y1784" i="3"/>
  <c r="AC1784" i="3"/>
  <c r="AG1784" i="3"/>
  <c r="AK1784" i="3"/>
  <c r="AO1784" i="3"/>
  <c r="AS1784" i="3"/>
  <c r="AW1784" i="3"/>
  <c r="BA1784" i="3"/>
  <c r="BE1784" i="3"/>
  <c r="BI1784" i="3"/>
  <c r="O1782" i="3"/>
  <c r="S1782" i="3"/>
  <c r="W1782" i="3"/>
  <c r="AA1782" i="3"/>
  <c r="AE1782" i="3"/>
  <c r="AI1782" i="3"/>
  <c r="AM1782" i="3"/>
  <c r="AQ1782" i="3"/>
  <c r="AU1782" i="3"/>
  <c r="AY1782" i="3"/>
  <c r="BC1782" i="3"/>
  <c r="BG1782" i="3"/>
  <c r="N1782" i="3"/>
  <c r="R1782" i="3"/>
  <c r="V1782" i="3"/>
  <c r="Z1782" i="3"/>
  <c r="AD1782" i="3"/>
  <c r="AH1782" i="3"/>
  <c r="AL1782" i="3"/>
  <c r="AP1782" i="3"/>
  <c r="AT1782" i="3"/>
  <c r="AX1782" i="3"/>
  <c r="BB1782" i="3"/>
  <c r="BF1782" i="3"/>
  <c r="P1782" i="3"/>
  <c r="T1782" i="3"/>
  <c r="X1782" i="3"/>
  <c r="AB1782" i="3"/>
  <c r="AF1782" i="3"/>
  <c r="AJ1782" i="3"/>
  <c r="AN1782" i="3"/>
  <c r="AR1782" i="3"/>
  <c r="AV1782" i="3"/>
  <c r="AZ1782" i="3"/>
  <c r="BD1782" i="3"/>
  <c r="BH1782" i="3"/>
  <c r="M1782" i="3"/>
  <c r="Q1782" i="3"/>
  <c r="U1782" i="3"/>
  <c r="Y1782" i="3"/>
  <c r="AC1782" i="3"/>
  <c r="AG1782" i="3"/>
  <c r="AK1782" i="3"/>
  <c r="AO1782" i="3"/>
  <c r="AS1782" i="3"/>
  <c r="AW1782" i="3"/>
  <c r="BA1782" i="3"/>
  <c r="BE1782" i="3"/>
  <c r="BI1782" i="3"/>
  <c r="N1778" i="3"/>
  <c r="T1778" i="3"/>
  <c r="Y1778" i="3"/>
  <c r="AD1778" i="3"/>
  <c r="AJ1778" i="3"/>
  <c r="AO1778" i="3"/>
  <c r="AT1778" i="3"/>
  <c r="AZ1778" i="3"/>
  <c r="BE1778" i="3"/>
  <c r="M1778" i="3"/>
  <c r="R1778" i="3"/>
  <c r="X1778" i="3"/>
  <c r="AC1778" i="3"/>
  <c r="AH1778" i="3"/>
  <c r="AN1778" i="3"/>
  <c r="AS1778" i="3"/>
  <c r="AX1778" i="3"/>
  <c r="BD1778" i="3"/>
  <c r="BI1778" i="3"/>
  <c r="P1776" i="3"/>
  <c r="R1773" i="3"/>
  <c r="Z1773" i="3"/>
  <c r="AH1773" i="3"/>
  <c r="AP1773" i="3"/>
  <c r="AX1773" i="3"/>
  <c r="BF1773" i="3"/>
  <c r="P1773" i="3"/>
  <c r="AF1773" i="3"/>
  <c r="AV1773" i="3"/>
  <c r="N1773" i="3"/>
  <c r="V1773" i="3"/>
  <c r="AD1773" i="3"/>
  <c r="AL1773" i="3"/>
  <c r="AT1773" i="3"/>
  <c r="BB1773" i="3"/>
  <c r="X1773" i="3"/>
  <c r="AN1773" i="3"/>
  <c r="BD1773" i="3"/>
  <c r="R1765" i="3"/>
  <c r="Z1765" i="3"/>
  <c r="AH1765" i="3"/>
  <c r="AP1765" i="3"/>
  <c r="AX1765" i="3"/>
  <c r="BF1765" i="3"/>
  <c r="P1765" i="3"/>
  <c r="AF1765" i="3"/>
  <c r="AV1765" i="3"/>
  <c r="X1765" i="3"/>
  <c r="AN1765" i="3"/>
  <c r="BD1765" i="3"/>
  <c r="P1760" i="3"/>
  <c r="T1760" i="3"/>
  <c r="X1760" i="3"/>
  <c r="AB1760" i="3"/>
  <c r="AF1760" i="3"/>
  <c r="AJ1760" i="3"/>
  <c r="AN1760" i="3"/>
  <c r="AR1760" i="3"/>
  <c r="AV1760" i="3"/>
  <c r="AZ1760" i="3"/>
  <c r="BD1760" i="3"/>
  <c r="BH1760" i="3"/>
  <c r="M1760" i="3"/>
  <c r="Q1760" i="3"/>
  <c r="V1760" i="3"/>
  <c r="AA1760" i="3"/>
  <c r="AG1760" i="3"/>
  <c r="AL1760" i="3"/>
  <c r="AQ1760" i="3"/>
  <c r="AW1760" i="3"/>
  <c r="BB1760" i="3"/>
  <c r="BG1760" i="3"/>
  <c r="N1760" i="3"/>
  <c r="S1760" i="3"/>
  <c r="Y1760" i="3"/>
  <c r="AD1760" i="3"/>
  <c r="AI1760" i="3"/>
  <c r="AO1760" i="3"/>
  <c r="AT1760" i="3"/>
  <c r="AY1760" i="3"/>
  <c r="BE1760" i="3"/>
  <c r="O1760" i="3"/>
  <c r="Z1760" i="3"/>
  <c r="AK1760" i="3"/>
  <c r="AU1760" i="3"/>
  <c r="BF1760" i="3"/>
  <c r="R1760" i="3"/>
  <c r="AC1760" i="3"/>
  <c r="AM1760" i="3"/>
  <c r="AX1760" i="3"/>
  <c r="BI1760" i="3"/>
  <c r="W1760" i="3"/>
  <c r="AH1760" i="3"/>
  <c r="AS1760" i="3"/>
  <c r="BC1760" i="3"/>
  <c r="U1760" i="3"/>
  <c r="AE1760" i="3"/>
  <c r="AP1760" i="3"/>
  <c r="BA1760" i="3"/>
  <c r="BH1780" i="3"/>
  <c r="BB1780" i="3"/>
  <c r="AW1780" i="3"/>
  <c r="AR1780" i="3"/>
  <c r="AL1780" i="3"/>
  <c r="AG1780" i="3"/>
  <c r="AB1780" i="3"/>
  <c r="V1780" i="3"/>
  <c r="Q1780" i="3"/>
  <c r="M1779" i="3"/>
  <c r="Q1779" i="3"/>
  <c r="U1779" i="3"/>
  <c r="Y1779" i="3"/>
  <c r="AC1779" i="3"/>
  <c r="AG1779" i="3"/>
  <c r="AK1779" i="3"/>
  <c r="AO1779" i="3"/>
  <c r="AS1779" i="3"/>
  <c r="AW1779" i="3"/>
  <c r="BA1779" i="3"/>
  <c r="BE1779" i="3"/>
  <c r="BI1779" i="3"/>
  <c r="BH1778" i="3"/>
  <c r="BB1778" i="3"/>
  <c r="AW1778" i="3"/>
  <c r="AR1778" i="3"/>
  <c r="AL1778" i="3"/>
  <c r="AG1778" i="3"/>
  <c r="AB1778" i="3"/>
  <c r="V1778" i="3"/>
  <c r="Q1778" i="3"/>
  <c r="M1777" i="3"/>
  <c r="Q1777" i="3"/>
  <c r="U1777" i="3"/>
  <c r="Y1777" i="3"/>
  <c r="AC1777" i="3"/>
  <c r="AG1777" i="3"/>
  <c r="AK1777" i="3"/>
  <c r="AO1777" i="3"/>
  <c r="AS1777" i="3"/>
  <c r="AW1777" i="3"/>
  <c r="BA1777" i="3"/>
  <c r="BE1777" i="3"/>
  <c r="BI1777" i="3"/>
  <c r="BH1776" i="3"/>
  <c r="BB1776" i="3"/>
  <c r="AW1776" i="3"/>
  <c r="AR1776" i="3"/>
  <c r="AL1776" i="3"/>
  <c r="AG1776" i="3"/>
  <c r="AB1776" i="3"/>
  <c r="V1776" i="3"/>
  <c r="Q1776" i="3"/>
  <c r="BB1765" i="3"/>
  <c r="AT1765" i="3"/>
  <c r="AL1765" i="3"/>
  <c r="AD1765" i="3"/>
  <c r="V1765" i="3"/>
  <c r="N1765" i="3"/>
  <c r="V1763" i="3"/>
  <c r="N1763" i="3"/>
  <c r="BF1762" i="3"/>
  <c r="AX1762" i="3"/>
  <c r="AP1762" i="3"/>
  <c r="AH1762" i="3"/>
  <c r="Z1762" i="3"/>
  <c r="R1762" i="3"/>
  <c r="M1761" i="3"/>
  <c r="BD1759" i="3"/>
  <c r="AN1759" i="3"/>
  <c r="X1759" i="3"/>
  <c r="AU1758" i="3"/>
  <c r="BH1757" i="3"/>
  <c r="Q1757" i="3"/>
  <c r="N1756" i="3"/>
  <c r="AZ1755" i="3"/>
  <c r="S1758" i="3"/>
  <c r="AA1758" i="3"/>
  <c r="AI1758" i="3"/>
  <c r="AQ1758" i="3"/>
  <c r="AY1758" i="3"/>
  <c r="BG1758" i="3"/>
  <c r="BF1781" i="3"/>
  <c r="BB1781" i="3"/>
  <c r="AX1781" i="3"/>
  <c r="AT1781" i="3"/>
  <c r="AP1781" i="3"/>
  <c r="AL1781" i="3"/>
  <c r="AH1781" i="3"/>
  <c r="AD1781" i="3"/>
  <c r="Z1781" i="3"/>
  <c r="V1781" i="3"/>
  <c r="R1781" i="3"/>
  <c r="BF1780" i="3"/>
  <c r="BA1780" i="3"/>
  <c r="AV1780" i="3"/>
  <c r="AP1780" i="3"/>
  <c r="AK1780" i="3"/>
  <c r="AF1780" i="3"/>
  <c r="Z1780" i="3"/>
  <c r="U1780" i="3"/>
  <c r="BF1779" i="3"/>
  <c r="AZ1779" i="3"/>
  <c r="AU1779" i="3"/>
  <c r="AP1779" i="3"/>
  <c r="AJ1779" i="3"/>
  <c r="AE1779" i="3"/>
  <c r="Z1779" i="3"/>
  <c r="T1779" i="3"/>
  <c r="O1779" i="3"/>
  <c r="BF1778" i="3"/>
  <c r="BA1778" i="3"/>
  <c r="AV1778" i="3"/>
  <c r="AP1778" i="3"/>
  <c r="AK1778" i="3"/>
  <c r="AF1778" i="3"/>
  <c r="Z1778" i="3"/>
  <c r="U1778" i="3"/>
  <c r="BF1777" i="3"/>
  <c r="AZ1777" i="3"/>
  <c r="AU1777" i="3"/>
  <c r="AP1777" i="3"/>
  <c r="AJ1777" i="3"/>
  <c r="AE1777" i="3"/>
  <c r="Z1777" i="3"/>
  <c r="T1777" i="3"/>
  <c r="O1777" i="3"/>
  <c r="BF1776" i="3"/>
  <c r="BA1776" i="3"/>
  <c r="AV1776" i="3"/>
  <c r="AP1776" i="3"/>
  <c r="AK1776" i="3"/>
  <c r="AF1776" i="3"/>
  <c r="Z1776" i="3"/>
  <c r="U1776" i="3"/>
  <c r="BF1775" i="3"/>
  <c r="AZ1775" i="3"/>
  <c r="AR1775" i="3"/>
  <c r="AJ1775" i="3"/>
  <c r="AB1775" i="3"/>
  <c r="K1774" i="3"/>
  <c r="BH1773" i="3"/>
  <c r="AZ1773" i="3"/>
  <c r="AR1773" i="3"/>
  <c r="AJ1773" i="3"/>
  <c r="AB1773" i="3"/>
  <c r="K1772" i="3"/>
  <c r="BH1771" i="3"/>
  <c r="AZ1771" i="3"/>
  <c r="AR1771" i="3"/>
  <c r="AJ1771" i="3"/>
  <c r="AB1771" i="3"/>
  <c r="K1770" i="3"/>
  <c r="BH1769" i="3"/>
  <c r="AZ1769" i="3"/>
  <c r="AR1769" i="3"/>
  <c r="AJ1769" i="3"/>
  <c r="AB1769" i="3"/>
  <c r="K1768" i="3"/>
  <c r="BH1767" i="3"/>
  <c r="AZ1767" i="3"/>
  <c r="AR1767" i="3"/>
  <c r="AJ1767" i="3"/>
  <c r="AB1767" i="3"/>
  <c r="K1766" i="3"/>
  <c r="BH1765" i="3"/>
  <c r="AZ1765" i="3"/>
  <c r="AR1765" i="3"/>
  <c r="AJ1765" i="3"/>
  <c r="AB1765" i="3"/>
  <c r="K1764" i="3"/>
  <c r="BH1763" i="3"/>
  <c r="AZ1763" i="3"/>
  <c r="AR1763" i="3"/>
  <c r="AJ1763" i="3"/>
  <c r="AB1763" i="3"/>
  <c r="BD1762" i="3"/>
  <c r="AV1762" i="3"/>
  <c r="AN1762" i="3"/>
  <c r="AF1762" i="3"/>
  <c r="X1762" i="3"/>
  <c r="P1762" i="3"/>
  <c r="M1762" i="3"/>
  <c r="Q1762" i="3"/>
  <c r="U1762" i="3"/>
  <c r="Y1762" i="3"/>
  <c r="AC1762" i="3"/>
  <c r="AG1762" i="3"/>
  <c r="AK1762" i="3"/>
  <c r="AO1762" i="3"/>
  <c r="AS1762" i="3"/>
  <c r="AW1762" i="3"/>
  <c r="BA1762" i="3"/>
  <c r="BE1762" i="3"/>
  <c r="BI1762" i="3"/>
  <c r="O1762" i="3"/>
  <c r="S1762" i="3"/>
  <c r="W1762" i="3"/>
  <c r="AA1762" i="3"/>
  <c r="AE1762" i="3"/>
  <c r="AI1762" i="3"/>
  <c r="AM1762" i="3"/>
  <c r="AQ1762" i="3"/>
  <c r="AU1762" i="3"/>
  <c r="AY1762" i="3"/>
  <c r="BC1762" i="3"/>
  <c r="BG1762" i="3"/>
  <c r="AZ1759" i="3"/>
  <c r="AJ1759" i="3"/>
  <c r="T1759" i="3"/>
  <c r="Q1759" i="3"/>
  <c r="AM1758" i="3"/>
  <c r="N1758" i="3"/>
  <c r="P1755" i="3"/>
  <c r="X1755" i="3"/>
  <c r="AF1755" i="3"/>
  <c r="AN1755" i="3"/>
  <c r="AV1755" i="3"/>
  <c r="BD1755" i="3"/>
  <c r="O1780" i="3"/>
  <c r="S1780" i="3"/>
  <c r="W1780" i="3"/>
  <c r="AA1780" i="3"/>
  <c r="AE1780" i="3"/>
  <c r="AI1780" i="3"/>
  <c r="AM1780" i="3"/>
  <c r="AQ1780" i="3"/>
  <c r="AU1780" i="3"/>
  <c r="AY1780" i="3"/>
  <c r="BC1780" i="3"/>
  <c r="BG1780" i="3"/>
  <c r="O1778" i="3"/>
  <c r="S1778" i="3"/>
  <c r="W1778" i="3"/>
  <c r="AA1778" i="3"/>
  <c r="AE1778" i="3"/>
  <c r="AI1778" i="3"/>
  <c r="AM1778" i="3"/>
  <c r="AQ1778" i="3"/>
  <c r="AU1778" i="3"/>
  <c r="AY1778" i="3"/>
  <c r="BC1778" i="3"/>
  <c r="BG1778" i="3"/>
  <c r="O1776" i="3"/>
  <c r="S1776" i="3"/>
  <c r="W1776" i="3"/>
  <c r="AA1776" i="3"/>
  <c r="AE1776" i="3"/>
  <c r="AI1776" i="3"/>
  <c r="AM1776" i="3"/>
  <c r="AQ1776" i="3"/>
  <c r="AU1776" i="3"/>
  <c r="AY1776" i="3"/>
  <c r="BC1776" i="3"/>
  <c r="BG1776" i="3"/>
  <c r="O1775" i="3"/>
  <c r="S1775" i="3"/>
  <c r="W1775" i="3"/>
  <c r="AA1775" i="3"/>
  <c r="AE1775" i="3"/>
  <c r="AI1775" i="3"/>
  <c r="AM1775" i="3"/>
  <c r="AQ1775" i="3"/>
  <c r="AU1775" i="3"/>
  <c r="AY1775" i="3"/>
  <c r="M1775" i="3"/>
  <c r="Q1775" i="3"/>
  <c r="U1775" i="3"/>
  <c r="Y1775" i="3"/>
  <c r="AC1775" i="3"/>
  <c r="AG1775" i="3"/>
  <c r="AK1775" i="3"/>
  <c r="AO1775" i="3"/>
  <c r="AS1775" i="3"/>
  <c r="AW1775" i="3"/>
  <c r="BA1775" i="3"/>
  <c r="BE1775" i="3"/>
  <c r="BI1775" i="3"/>
  <c r="O1773" i="3"/>
  <c r="S1773" i="3"/>
  <c r="W1773" i="3"/>
  <c r="AA1773" i="3"/>
  <c r="AE1773" i="3"/>
  <c r="AI1773" i="3"/>
  <c r="AM1773" i="3"/>
  <c r="AQ1773" i="3"/>
  <c r="AU1773" i="3"/>
  <c r="AY1773" i="3"/>
  <c r="BC1773" i="3"/>
  <c r="BG1773" i="3"/>
  <c r="M1773" i="3"/>
  <c r="Q1773" i="3"/>
  <c r="U1773" i="3"/>
  <c r="Y1773" i="3"/>
  <c r="AC1773" i="3"/>
  <c r="AG1773" i="3"/>
  <c r="AK1773" i="3"/>
  <c r="AO1773" i="3"/>
  <c r="AS1773" i="3"/>
  <c r="AW1773" i="3"/>
  <c r="BA1773" i="3"/>
  <c r="BE1773" i="3"/>
  <c r="BI1773" i="3"/>
  <c r="O1771" i="3"/>
  <c r="S1771" i="3"/>
  <c r="W1771" i="3"/>
  <c r="AA1771" i="3"/>
  <c r="AE1771" i="3"/>
  <c r="AI1771" i="3"/>
  <c r="AM1771" i="3"/>
  <c r="AQ1771" i="3"/>
  <c r="AU1771" i="3"/>
  <c r="AY1771" i="3"/>
  <c r="BC1771" i="3"/>
  <c r="BG1771" i="3"/>
  <c r="M1771" i="3"/>
  <c r="Q1771" i="3"/>
  <c r="U1771" i="3"/>
  <c r="Y1771" i="3"/>
  <c r="AC1771" i="3"/>
  <c r="AG1771" i="3"/>
  <c r="AK1771" i="3"/>
  <c r="AO1771" i="3"/>
  <c r="AS1771" i="3"/>
  <c r="AW1771" i="3"/>
  <c r="BA1771" i="3"/>
  <c r="BE1771" i="3"/>
  <c r="BI1771" i="3"/>
  <c r="O1769" i="3"/>
  <c r="S1769" i="3"/>
  <c r="W1769" i="3"/>
  <c r="AA1769" i="3"/>
  <c r="AE1769" i="3"/>
  <c r="AI1769" i="3"/>
  <c r="AM1769" i="3"/>
  <c r="AQ1769" i="3"/>
  <c r="AU1769" i="3"/>
  <c r="AY1769" i="3"/>
  <c r="BC1769" i="3"/>
  <c r="BG1769" i="3"/>
  <c r="M1769" i="3"/>
  <c r="Q1769" i="3"/>
  <c r="U1769" i="3"/>
  <c r="Y1769" i="3"/>
  <c r="AC1769" i="3"/>
  <c r="AG1769" i="3"/>
  <c r="AK1769" i="3"/>
  <c r="AO1769" i="3"/>
  <c r="AS1769" i="3"/>
  <c r="AW1769" i="3"/>
  <c r="BA1769" i="3"/>
  <c r="BE1769" i="3"/>
  <c r="BI1769" i="3"/>
  <c r="O1767" i="3"/>
  <c r="S1767" i="3"/>
  <c r="W1767" i="3"/>
  <c r="AA1767" i="3"/>
  <c r="AE1767" i="3"/>
  <c r="AI1767" i="3"/>
  <c r="AM1767" i="3"/>
  <c r="AQ1767" i="3"/>
  <c r="AU1767" i="3"/>
  <c r="AY1767" i="3"/>
  <c r="BC1767" i="3"/>
  <c r="BG1767" i="3"/>
  <c r="M1767" i="3"/>
  <c r="Q1767" i="3"/>
  <c r="U1767" i="3"/>
  <c r="Y1767" i="3"/>
  <c r="AC1767" i="3"/>
  <c r="AG1767" i="3"/>
  <c r="AK1767" i="3"/>
  <c r="AO1767" i="3"/>
  <c r="AS1767" i="3"/>
  <c r="AW1767" i="3"/>
  <c r="BA1767" i="3"/>
  <c r="BE1767" i="3"/>
  <c r="BI1767" i="3"/>
  <c r="O1765" i="3"/>
  <c r="S1765" i="3"/>
  <c r="W1765" i="3"/>
  <c r="AA1765" i="3"/>
  <c r="AE1765" i="3"/>
  <c r="AI1765" i="3"/>
  <c r="AM1765" i="3"/>
  <c r="AQ1765" i="3"/>
  <c r="AU1765" i="3"/>
  <c r="AY1765" i="3"/>
  <c r="BC1765" i="3"/>
  <c r="BG1765" i="3"/>
  <c r="M1765" i="3"/>
  <c r="Q1765" i="3"/>
  <c r="U1765" i="3"/>
  <c r="Y1765" i="3"/>
  <c r="AC1765" i="3"/>
  <c r="AG1765" i="3"/>
  <c r="AK1765" i="3"/>
  <c r="AO1765" i="3"/>
  <c r="AS1765" i="3"/>
  <c r="AW1765" i="3"/>
  <c r="BA1765" i="3"/>
  <c r="BE1765" i="3"/>
  <c r="BI1765" i="3"/>
  <c r="O1763" i="3"/>
  <c r="S1763" i="3"/>
  <c r="W1763" i="3"/>
  <c r="AA1763" i="3"/>
  <c r="AE1763" i="3"/>
  <c r="AI1763" i="3"/>
  <c r="AM1763" i="3"/>
  <c r="AQ1763" i="3"/>
  <c r="AU1763" i="3"/>
  <c r="AY1763" i="3"/>
  <c r="BC1763" i="3"/>
  <c r="BG1763" i="3"/>
  <c r="M1763" i="3"/>
  <c r="Q1763" i="3"/>
  <c r="U1763" i="3"/>
  <c r="Y1763" i="3"/>
  <c r="AC1763" i="3"/>
  <c r="AG1763" i="3"/>
  <c r="AK1763" i="3"/>
  <c r="AO1763" i="3"/>
  <c r="AS1763" i="3"/>
  <c r="AW1763" i="3"/>
  <c r="BA1763" i="3"/>
  <c r="BE1763" i="3"/>
  <c r="BI1763" i="3"/>
  <c r="BB1762" i="3"/>
  <c r="AT1762" i="3"/>
  <c r="AL1762" i="3"/>
  <c r="V1762" i="3"/>
  <c r="N1762" i="3"/>
  <c r="AV1759" i="3"/>
  <c r="AF1759" i="3"/>
  <c r="AE1758" i="3"/>
  <c r="P1757" i="3"/>
  <c r="X1757" i="3"/>
  <c r="AF1757" i="3"/>
  <c r="AN1757" i="3"/>
  <c r="AV1757" i="3"/>
  <c r="BD1757" i="3"/>
  <c r="S1756" i="3"/>
  <c r="AA1756" i="3"/>
  <c r="AI1756" i="3"/>
  <c r="AQ1756" i="3"/>
  <c r="AY1756" i="3"/>
  <c r="BG1756" i="3"/>
  <c r="AJ1755" i="3"/>
  <c r="P1743" i="3"/>
  <c r="T1743" i="3"/>
  <c r="X1743" i="3"/>
  <c r="O1743" i="3"/>
  <c r="U1743" i="3"/>
  <c r="Z1743" i="3"/>
  <c r="AD1743" i="3"/>
  <c r="AH1743" i="3"/>
  <c r="AL1743" i="3"/>
  <c r="AP1743" i="3"/>
  <c r="AT1743" i="3"/>
  <c r="AX1743" i="3"/>
  <c r="BB1743" i="3"/>
  <c r="BF1743" i="3"/>
  <c r="Q1743" i="3"/>
  <c r="V1743" i="3"/>
  <c r="AA1743" i="3"/>
  <c r="AE1743" i="3"/>
  <c r="AI1743" i="3"/>
  <c r="AM1743" i="3"/>
  <c r="AQ1743" i="3"/>
  <c r="AU1743" i="3"/>
  <c r="AY1743" i="3"/>
  <c r="BC1743" i="3"/>
  <c r="BG1743" i="3"/>
  <c r="X1685" i="3"/>
  <c r="AN1685" i="3"/>
  <c r="BD1685" i="3"/>
  <c r="AV1685" i="3"/>
  <c r="P1685" i="3"/>
  <c r="AF1685" i="3"/>
  <c r="BI1761" i="3"/>
  <c r="BD1761" i="3"/>
  <c r="AY1761" i="3"/>
  <c r="AS1761" i="3"/>
  <c r="AN1761" i="3"/>
  <c r="AI1761" i="3"/>
  <c r="AC1761" i="3"/>
  <c r="X1761" i="3"/>
  <c r="S1761" i="3"/>
  <c r="BE1759" i="3"/>
  <c r="AW1759" i="3"/>
  <c r="AO1759" i="3"/>
  <c r="AG1759" i="3"/>
  <c r="Y1759" i="3"/>
  <c r="BB1758" i="3"/>
  <c r="AT1758" i="3"/>
  <c r="AL1758" i="3"/>
  <c r="AD1758" i="3"/>
  <c r="V1758" i="3"/>
  <c r="BE1757" i="3"/>
  <c r="AW1757" i="3"/>
  <c r="AO1757" i="3"/>
  <c r="AG1757" i="3"/>
  <c r="Y1757" i="3"/>
  <c r="BB1756" i="3"/>
  <c r="AT1756" i="3"/>
  <c r="AL1756" i="3"/>
  <c r="AD1756" i="3"/>
  <c r="V1756" i="3"/>
  <c r="BE1755" i="3"/>
  <c r="AW1755" i="3"/>
  <c r="AO1755" i="3"/>
  <c r="AG1755" i="3"/>
  <c r="Y1755" i="3"/>
  <c r="BB1754" i="3"/>
  <c r="AT1754" i="3"/>
  <c r="AL1754" i="3"/>
  <c r="AD1754" i="3"/>
  <c r="V1754" i="3"/>
  <c r="BE1753" i="3"/>
  <c r="AW1753" i="3"/>
  <c r="AO1753" i="3"/>
  <c r="AG1753" i="3"/>
  <c r="Y1753" i="3"/>
  <c r="BB1752" i="3"/>
  <c r="AT1752" i="3"/>
  <c r="AL1752" i="3"/>
  <c r="AD1752" i="3"/>
  <c r="V1752" i="3"/>
  <c r="BE1751" i="3"/>
  <c r="AW1751" i="3"/>
  <c r="AO1751" i="3"/>
  <c r="AG1751" i="3"/>
  <c r="Y1751" i="3"/>
  <c r="BB1750" i="3"/>
  <c r="AT1750" i="3"/>
  <c r="AL1750" i="3"/>
  <c r="AD1750" i="3"/>
  <c r="V1750" i="3"/>
  <c r="BE1749" i="3"/>
  <c r="AW1749" i="3"/>
  <c r="AO1749" i="3"/>
  <c r="AG1749" i="3"/>
  <c r="Y1749" i="3"/>
  <c r="BB1748" i="3"/>
  <c r="AT1748" i="3"/>
  <c r="AL1748" i="3"/>
  <c r="AD1748" i="3"/>
  <c r="V1748" i="3"/>
  <c r="BE1747" i="3"/>
  <c r="AW1747" i="3"/>
  <c r="AO1747" i="3"/>
  <c r="AG1747" i="3"/>
  <c r="Y1747" i="3"/>
  <c r="BB1746" i="3"/>
  <c r="AT1746" i="3"/>
  <c r="AL1746" i="3"/>
  <c r="AD1746" i="3"/>
  <c r="V1746" i="3"/>
  <c r="BE1745" i="3"/>
  <c r="AW1745" i="3"/>
  <c r="AO1745" i="3"/>
  <c r="AG1745" i="3"/>
  <c r="Y1745" i="3"/>
  <c r="BB1744" i="3"/>
  <c r="AT1744" i="3"/>
  <c r="AL1744" i="3"/>
  <c r="AD1744" i="3"/>
  <c r="V1744" i="3"/>
  <c r="BE1743" i="3"/>
  <c r="AW1743" i="3"/>
  <c r="AO1743" i="3"/>
  <c r="AG1743" i="3"/>
  <c r="Y1743" i="3"/>
  <c r="N1743" i="3"/>
  <c r="AV1742" i="3"/>
  <c r="AF1742" i="3"/>
  <c r="R1741" i="3"/>
  <c r="P1710" i="3"/>
  <c r="T1710" i="3"/>
  <c r="X1710" i="3"/>
  <c r="AB1710" i="3"/>
  <c r="AF1710" i="3"/>
  <c r="AJ1710" i="3"/>
  <c r="AN1710" i="3"/>
  <c r="AR1710" i="3"/>
  <c r="AV1710" i="3"/>
  <c r="AZ1710" i="3"/>
  <c r="BD1710" i="3"/>
  <c r="BH1710" i="3"/>
  <c r="M1710" i="3"/>
  <c r="Q1710" i="3"/>
  <c r="U1710" i="3"/>
  <c r="Y1710" i="3"/>
  <c r="AC1710" i="3"/>
  <c r="AG1710" i="3"/>
  <c r="AK1710" i="3"/>
  <c r="AO1710" i="3"/>
  <c r="AS1710" i="3"/>
  <c r="AW1710" i="3"/>
  <c r="BA1710" i="3"/>
  <c r="BE1710" i="3"/>
  <c r="BI1710" i="3"/>
  <c r="O1710" i="3"/>
  <c r="W1710" i="3"/>
  <c r="AE1710" i="3"/>
  <c r="AM1710" i="3"/>
  <c r="AU1710" i="3"/>
  <c r="BC1710" i="3"/>
  <c r="R1710" i="3"/>
  <c r="Z1710" i="3"/>
  <c r="AH1710" i="3"/>
  <c r="AP1710" i="3"/>
  <c r="AX1710" i="3"/>
  <c r="BF1710" i="3"/>
  <c r="S1710" i="3"/>
  <c r="AA1710" i="3"/>
  <c r="AI1710" i="3"/>
  <c r="AQ1710" i="3"/>
  <c r="AY1710" i="3"/>
  <c r="BG1710" i="3"/>
  <c r="N1710" i="3"/>
  <c r="AT1710" i="3"/>
  <c r="V1710" i="3"/>
  <c r="BB1710" i="3"/>
  <c r="AD1710" i="3"/>
  <c r="AL1710" i="3"/>
  <c r="N1759" i="3"/>
  <c r="R1759" i="3"/>
  <c r="V1759" i="3"/>
  <c r="Z1759" i="3"/>
  <c r="AD1759" i="3"/>
  <c r="AH1759" i="3"/>
  <c r="AL1759" i="3"/>
  <c r="AP1759" i="3"/>
  <c r="AT1759" i="3"/>
  <c r="AX1759" i="3"/>
  <c r="BB1759" i="3"/>
  <c r="BF1759" i="3"/>
  <c r="O1759" i="3"/>
  <c r="S1759" i="3"/>
  <c r="W1759" i="3"/>
  <c r="AA1759" i="3"/>
  <c r="AE1759" i="3"/>
  <c r="AI1759" i="3"/>
  <c r="AM1759" i="3"/>
  <c r="AQ1759" i="3"/>
  <c r="AU1759" i="3"/>
  <c r="AY1759" i="3"/>
  <c r="BC1759" i="3"/>
  <c r="BG1759" i="3"/>
  <c r="P1758" i="3"/>
  <c r="T1758" i="3"/>
  <c r="X1758" i="3"/>
  <c r="AB1758" i="3"/>
  <c r="AF1758" i="3"/>
  <c r="AJ1758" i="3"/>
  <c r="AN1758" i="3"/>
  <c r="AR1758" i="3"/>
  <c r="AV1758" i="3"/>
  <c r="AZ1758" i="3"/>
  <c r="BD1758" i="3"/>
  <c r="BH1758" i="3"/>
  <c r="M1758" i="3"/>
  <c r="Q1758" i="3"/>
  <c r="U1758" i="3"/>
  <c r="Y1758" i="3"/>
  <c r="AC1758" i="3"/>
  <c r="AG1758" i="3"/>
  <c r="AK1758" i="3"/>
  <c r="AO1758" i="3"/>
  <c r="AS1758" i="3"/>
  <c r="AW1758" i="3"/>
  <c r="BA1758" i="3"/>
  <c r="BE1758" i="3"/>
  <c r="BI1758" i="3"/>
  <c r="N1757" i="3"/>
  <c r="R1757" i="3"/>
  <c r="V1757" i="3"/>
  <c r="Z1757" i="3"/>
  <c r="AD1757" i="3"/>
  <c r="AH1757" i="3"/>
  <c r="AL1757" i="3"/>
  <c r="AP1757" i="3"/>
  <c r="AT1757" i="3"/>
  <c r="AX1757" i="3"/>
  <c r="BB1757" i="3"/>
  <c r="BF1757" i="3"/>
  <c r="O1757" i="3"/>
  <c r="S1757" i="3"/>
  <c r="W1757" i="3"/>
  <c r="AA1757" i="3"/>
  <c r="AE1757" i="3"/>
  <c r="AI1757" i="3"/>
  <c r="AM1757" i="3"/>
  <c r="AQ1757" i="3"/>
  <c r="AU1757" i="3"/>
  <c r="AY1757" i="3"/>
  <c r="BC1757" i="3"/>
  <c r="BG1757" i="3"/>
  <c r="P1756" i="3"/>
  <c r="T1756" i="3"/>
  <c r="X1756" i="3"/>
  <c r="AB1756" i="3"/>
  <c r="AF1756" i="3"/>
  <c r="AJ1756" i="3"/>
  <c r="AN1756" i="3"/>
  <c r="AR1756" i="3"/>
  <c r="AV1756" i="3"/>
  <c r="AZ1756" i="3"/>
  <c r="BD1756" i="3"/>
  <c r="BH1756" i="3"/>
  <c r="M1756" i="3"/>
  <c r="Q1756" i="3"/>
  <c r="U1756" i="3"/>
  <c r="Y1756" i="3"/>
  <c r="AC1756" i="3"/>
  <c r="AG1756" i="3"/>
  <c r="AK1756" i="3"/>
  <c r="AO1756" i="3"/>
  <c r="AS1756" i="3"/>
  <c r="AW1756" i="3"/>
  <c r="BA1756" i="3"/>
  <c r="BE1756" i="3"/>
  <c r="BI1756" i="3"/>
  <c r="N1755" i="3"/>
  <c r="R1755" i="3"/>
  <c r="V1755" i="3"/>
  <c r="Z1755" i="3"/>
  <c r="AD1755" i="3"/>
  <c r="AH1755" i="3"/>
  <c r="AL1755" i="3"/>
  <c r="AP1755" i="3"/>
  <c r="AT1755" i="3"/>
  <c r="AX1755" i="3"/>
  <c r="BB1755" i="3"/>
  <c r="BF1755" i="3"/>
  <c r="O1755" i="3"/>
  <c r="S1755" i="3"/>
  <c r="W1755" i="3"/>
  <c r="AA1755" i="3"/>
  <c r="AE1755" i="3"/>
  <c r="AI1755" i="3"/>
  <c r="AM1755" i="3"/>
  <c r="AQ1755" i="3"/>
  <c r="AU1755" i="3"/>
  <c r="AY1755" i="3"/>
  <c r="BC1755" i="3"/>
  <c r="BG1755" i="3"/>
  <c r="BG1754" i="3"/>
  <c r="AY1754" i="3"/>
  <c r="AQ1754" i="3"/>
  <c r="AI1754" i="3"/>
  <c r="AA1754" i="3"/>
  <c r="P1754" i="3"/>
  <c r="T1754" i="3"/>
  <c r="BM1754" i="3" s="1"/>
  <c r="X1754" i="3"/>
  <c r="AB1754" i="3"/>
  <c r="AF1754" i="3"/>
  <c r="AJ1754" i="3"/>
  <c r="AN1754" i="3"/>
  <c r="AR1754" i="3"/>
  <c r="AV1754" i="3"/>
  <c r="AZ1754" i="3"/>
  <c r="BD1754" i="3"/>
  <c r="BH1754" i="3"/>
  <c r="M1754" i="3"/>
  <c r="Q1754" i="3"/>
  <c r="BJ1754" i="3" s="1"/>
  <c r="U1754" i="3"/>
  <c r="Y1754" i="3"/>
  <c r="AC1754" i="3"/>
  <c r="AG1754" i="3"/>
  <c r="AK1754" i="3"/>
  <c r="AO1754" i="3"/>
  <c r="AS1754" i="3"/>
  <c r="AW1754" i="3"/>
  <c r="BA1754" i="3"/>
  <c r="BE1754" i="3"/>
  <c r="BI1754" i="3"/>
  <c r="BD1753" i="3"/>
  <c r="AV1753" i="3"/>
  <c r="AN1753" i="3"/>
  <c r="AF1753" i="3"/>
  <c r="X1753" i="3"/>
  <c r="N1753" i="3"/>
  <c r="R1753" i="3"/>
  <c r="V1753" i="3"/>
  <c r="Z1753" i="3"/>
  <c r="AD1753" i="3"/>
  <c r="AH1753" i="3"/>
  <c r="AL1753" i="3"/>
  <c r="AP1753" i="3"/>
  <c r="AT1753" i="3"/>
  <c r="AX1753" i="3"/>
  <c r="BB1753" i="3"/>
  <c r="BF1753" i="3"/>
  <c r="O1753" i="3"/>
  <c r="S1753" i="3"/>
  <c r="W1753" i="3"/>
  <c r="AA1753" i="3"/>
  <c r="AE1753" i="3"/>
  <c r="AI1753" i="3"/>
  <c r="AM1753" i="3"/>
  <c r="AQ1753" i="3"/>
  <c r="AU1753" i="3"/>
  <c r="AY1753" i="3"/>
  <c r="BC1753" i="3"/>
  <c r="BG1753" i="3"/>
  <c r="BG1752" i="3"/>
  <c r="AY1752" i="3"/>
  <c r="AQ1752" i="3"/>
  <c r="AI1752" i="3"/>
  <c r="AA1752" i="3"/>
  <c r="P1752" i="3"/>
  <c r="T1752" i="3"/>
  <c r="BM1752" i="3" s="1"/>
  <c r="X1752" i="3"/>
  <c r="AB1752" i="3"/>
  <c r="AF1752" i="3"/>
  <c r="AJ1752" i="3"/>
  <c r="AN1752" i="3"/>
  <c r="AR1752" i="3"/>
  <c r="AV1752" i="3"/>
  <c r="AZ1752" i="3"/>
  <c r="BD1752" i="3"/>
  <c r="BH1752" i="3"/>
  <c r="M1752" i="3"/>
  <c r="Q1752" i="3"/>
  <c r="U1752" i="3"/>
  <c r="Y1752" i="3"/>
  <c r="BJ1752" i="3" s="1"/>
  <c r="AC1752" i="3"/>
  <c r="AG1752" i="3"/>
  <c r="AK1752" i="3"/>
  <c r="AO1752" i="3"/>
  <c r="AS1752" i="3"/>
  <c r="AW1752" i="3"/>
  <c r="BA1752" i="3"/>
  <c r="BE1752" i="3"/>
  <c r="BI1752" i="3"/>
  <c r="BD1751" i="3"/>
  <c r="AV1751" i="3"/>
  <c r="AN1751" i="3"/>
  <c r="AF1751" i="3"/>
  <c r="X1751" i="3"/>
  <c r="N1751" i="3"/>
  <c r="R1751" i="3"/>
  <c r="V1751" i="3"/>
  <c r="Z1751" i="3"/>
  <c r="AD1751" i="3"/>
  <c r="AH1751" i="3"/>
  <c r="AL1751" i="3"/>
  <c r="AP1751" i="3"/>
  <c r="AT1751" i="3"/>
  <c r="AX1751" i="3"/>
  <c r="BB1751" i="3"/>
  <c r="BF1751" i="3"/>
  <c r="O1751" i="3"/>
  <c r="S1751" i="3"/>
  <c r="W1751" i="3"/>
  <c r="AA1751" i="3"/>
  <c r="AE1751" i="3"/>
  <c r="AI1751" i="3"/>
  <c r="AM1751" i="3"/>
  <c r="AQ1751" i="3"/>
  <c r="AU1751" i="3"/>
  <c r="AY1751" i="3"/>
  <c r="BC1751" i="3"/>
  <c r="BG1751" i="3"/>
  <c r="BG1750" i="3"/>
  <c r="AY1750" i="3"/>
  <c r="AQ1750" i="3"/>
  <c r="AI1750" i="3"/>
  <c r="AA1750" i="3"/>
  <c r="P1750" i="3"/>
  <c r="T1750" i="3"/>
  <c r="BM1750" i="3" s="1"/>
  <c r="X1750" i="3"/>
  <c r="AB1750" i="3"/>
  <c r="AF1750" i="3"/>
  <c r="AJ1750" i="3"/>
  <c r="AN1750" i="3"/>
  <c r="AR1750" i="3"/>
  <c r="AV1750" i="3"/>
  <c r="AZ1750" i="3"/>
  <c r="BD1750" i="3"/>
  <c r="BH1750" i="3"/>
  <c r="M1750" i="3"/>
  <c r="Q1750" i="3"/>
  <c r="BJ1750" i="3" s="1"/>
  <c r="U1750" i="3"/>
  <c r="Y1750" i="3"/>
  <c r="AC1750" i="3"/>
  <c r="AG1750" i="3"/>
  <c r="AK1750" i="3"/>
  <c r="AO1750" i="3"/>
  <c r="AS1750" i="3"/>
  <c r="AW1750" i="3"/>
  <c r="BA1750" i="3"/>
  <c r="BE1750" i="3"/>
  <c r="BI1750" i="3"/>
  <c r="BD1749" i="3"/>
  <c r="AV1749" i="3"/>
  <c r="AN1749" i="3"/>
  <c r="AF1749" i="3"/>
  <c r="X1749" i="3"/>
  <c r="N1749" i="3"/>
  <c r="R1749" i="3"/>
  <c r="V1749" i="3"/>
  <c r="Z1749" i="3"/>
  <c r="AD1749" i="3"/>
  <c r="AH1749" i="3"/>
  <c r="AL1749" i="3"/>
  <c r="AP1749" i="3"/>
  <c r="AT1749" i="3"/>
  <c r="AX1749" i="3"/>
  <c r="BB1749" i="3"/>
  <c r="BF1749" i="3"/>
  <c r="O1749" i="3"/>
  <c r="S1749" i="3"/>
  <c r="W1749" i="3"/>
  <c r="AA1749" i="3"/>
  <c r="AE1749" i="3"/>
  <c r="AI1749" i="3"/>
  <c r="AM1749" i="3"/>
  <c r="AQ1749" i="3"/>
  <c r="AU1749" i="3"/>
  <c r="AY1749" i="3"/>
  <c r="BC1749" i="3"/>
  <c r="BG1749" i="3"/>
  <c r="BG1748" i="3"/>
  <c r="AY1748" i="3"/>
  <c r="AQ1748" i="3"/>
  <c r="AI1748" i="3"/>
  <c r="AA1748" i="3"/>
  <c r="P1748" i="3"/>
  <c r="T1748" i="3"/>
  <c r="BM1748" i="3" s="1"/>
  <c r="X1748" i="3"/>
  <c r="AB1748" i="3"/>
  <c r="AF1748" i="3"/>
  <c r="AJ1748" i="3"/>
  <c r="AN1748" i="3"/>
  <c r="AR1748" i="3"/>
  <c r="AV1748" i="3"/>
  <c r="AZ1748" i="3"/>
  <c r="BD1748" i="3"/>
  <c r="BH1748" i="3"/>
  <c r="M1748" i="3"/>
  <c r="Q1748" i="3"/>
  <c r="BJ1748" i="3" s="1"/>
  <c r="U1748" i="3"/>
  <c r="Y1748" i="3"/>
  <c r="AC1748" i="3"/>
  <c r="AG1748" i="3"/>
  <c r="AK1748" i="3"/>
  <c r="AO1748" i="3"/>
  <c r="AS1748" i="3"/>
  <c r="AW1748" i="3"/>
  <c r="BA1748" i="3"/>
  <c r="BE1748" i="3"/>
  <c r="BI1748" i="3"/>
  <c r="BD1747" i="3"/>
  <c r="AV1747" i="3"/>
  <c r="AN1747" i="3"/>
  <c r="AF1747" i="3"/>
  <c r="X1747" i="3"/>
  <c r="N1747" i="3"/>
  <c r="R1747" i="3"/>
  <c r="V1747" i="3"/>
  <c r="Z1747" i="3"/>
  <c r="AD1747" i="3"/>
  <c r="AH1747" i="3"/>
  <c r="AL1747" i="3"/>
  <c r="AP1747" i="3"/>
  <c r="AT1747" i="3"/>
  <c r="AX1747" i="3"/>
  <c r="BB1747" i="3"/>
  <c r="BF1747" i="3"/>
  <c r="O1747" i="3"/>
  <c r="S1747" i="3"/>
  <c r="W1747" i="3"/>
  <c r="AA1747" i="3"/>
  <c r="AE1747" i="3"/>
  <c r="AI1747" i="3"/>
  <c r="AM1747" i="3"/>
  <c r="AQ1747" i="3"/>
  <c r="AU1747" i="3"/>
  <c r="AY1747" i="3"/>
  <c r="BC1747" i="3"/>
  <c r="BG1747" i="3"/>
  <c r="BG1746" i="3"/>
  <c r="AY1746" i="3"/>
  <c r="AQ1746" i="3"/>
  <c r="AI1746" i="3"/>
  <c r="AA1746" i="3"/>
  <c r="P1746" i="3"/>
  <c r="T1746" i="3"/>
  <c r="BM1746" i="3" s="1"/>
  <c r="X1746" i="3"/>
  <c r="BJ1746" i="3" s="1"/>
  <c r="AB1746" i="3"/>
  <c r="AF1746" i="3"/>
  <c r="AJ1746" i="3"/>
  <c r="AN1746" i="3"/>
  <c r="AR1746" i="3"/>
  <c r="AV1746" i="3"/>
  <c r="AZ1746" i="3"/>
  <c r="BD1746" i="3"/>
  <c r="BH1746" i="3"/>
  <c r="M1746" i="3"/>
  <c r="Q1746" i="3"/>
  <c r="U1746" i="3"/>
  <c r="Y1746" i="3"/>
  <c r="AC1746" i="3"/>
  <c r="AG1746" i="3"/>
  <c r="AK1746" i="3"/>
  <c r="AO1746" i="3"/>
  <c r="AS1746" i="3"/>
  <c r="AW1746" i="3"/>
  <c r="BA1746" i="3"/>
  <c r="BE1746" i="3"/>
  <c r="BI1746" i="3"/>
  <c r="BD1745" i="3"/>
  <c r="AV1745" i="3"/>
  <c r="AN1745" i="3"/>
  <c r="AF1745" i="3"/>
  <c r="X1745" i="3"/>
  <c r="N1745" i="3"/>
  <c r="R1745" i="3"/>
  <c r="V1745" i="3"/>
  <c r="Z1745" i="3"/>
  <c r="AD1745" i="3"/>
  <c r="AH1745" i="3"/>
  <c r="AL1745" i="3"/>
  <c r="AP1745" i="3"/>
  <c r="AT1745" i="3"/>
  <c r="AX1745" i="3"/>
  <c r="BB1745" i="3"/>
  <c r="BF1745" i="3"/>
  <c r="O1745" i="3"/>
  <c r="S1745" i="3"/>
  <c r="W1745" i="3"/>
  <c r="AA1745" i="3"/>
  <c r="AE1745" i="3"/>
  <c r="AI1745" i="3"/>
  <c r="AM1745" i="3"/>
  <c r="AQ1745" i="3"/>
  <c r="AU1745" i="3"/>
  <c r="AY1745" i="3"/>
  <c r="BC1745" i="3"/>
  <c r="BG1745" i="3"/>
  <c r="BG1744" i="3"/>
  <c r="AY1744" i="3"/>
  <c r="AQ1744" i="3"/>
  <c r="AI1744" i="3"/>
  <c r="AA1744" i="3"/>
  <c r="P1744" i="3"/>
  <c r="T1744" i="3"/>
  <c r="BM1744" i="3" s="1"/>
  <c r="X1744" i="3"/>
  <c r="AB1744" i="3"/>
  <c r="AF1744" i="3"/>
  <c r="AJ1744" i="3"/>
  <c r="AN1744" i="3"/>
  <c r="AR1744" i="3"/>
  <c r="AV1744" i="3"/>
  <c r="AZ1744" i="3"/>
  <c r="BD1744" i="3"/>
  <c r="BH1744" i="3"/>
  <c r="M1744" i="3"/>
  <c r="Q1744" i="3"/>
  <c r="U1744" i="3"/>
  <c r="Y1744" i="3"/>
  <c r="BJ1744" i="3" s="1"/>
  <c r="AC1744" i="3"/>
  <c r="AG1744" i="3"/>
  <c r="AK1744" i="3"/>
  <c r="AO1744" i="3"/>
  <c r="AS1744" i="3"/>
  <c r="AW1744" i="3"/>
  <c r="BA1744" i="3"/>
  <c r="BE1744" i="3"/>
  <c r="BI1744" i="3"/>
  <c r="BD1743" i="3"/>
  <c r="AV1743" i="3"/>
  <c r="AN1743" i="3"/>
  <c r="AF1743" i="3"/>
  <c r="W1743" i="3"/>
  <c r="M1743" i="3"/>
  <c r="P1736" i="3"/>
  <c r="T1736" i="3"/>
  <c r="X1736" i="3"/>
  <c r="AB1736" i="3"/>
  <c r="AF1736" i="3"/>
  <c r="AJ1736" i="3"/>
  <c r="AN1736" i="3"/>
  <c r="AR1736" i="3"/>
  <c r="AV1736" i="3"/>
  <c r="AZ1736" i="3"/>
  <c r="BD1736" i="3"/>
  <c r="BH1736" i="3"/>
  <c r="M1736" i="3"/>
  <c r="Q1736" i="3"/>
  <c r="U1736" i="3"/>
  <c r="Y1736" i="3"/>
  <c r="AC1736" i="3"/>
  <c r="AG1736" i="3"/>
  <c r="AK1736" i="3"/>
  <c r="AO1736" i="3"/>
  <c r="AS1736" i="3"/>
  <c r="AW1736" i="3"/>
  <c r="BA1736" i="3"/>
  <c r="BE1736" i="3"/>
  <c r="BI1736" i="3"/>
  <c r="N1736" i="3"/>
  <c r="R1736" i="3"/>
  <c r="V1736" i="3"/>
  <c r="Z1736" i="3"/>
  <c r="AD1736" i="3"/>
  <c r="AH1736" i="3"/>
  <c r="AL1736" i="3"/>
  <c r="AP1736" i="3"/>
  <c r="AT1736" i="3"/>
  <c r="AX1736" i="3"/>
  <c r="BB1736" i="3"/>
  <c r="BF1736" i="3"/>
  <c r="AA1736" i="3"/>
  <c r="AQ1736" i="3"/>
  <c r="BG1736" i="3"/>
  <c r="O1736" i="3"/>
  <c r="AE1736" i="3"/>
  <c r="AU1736" i="3"/>
  <c r="S1736" i="3"/>
  <c r="BM1736" i="3" s="1"/>
  <c r="AI1736" i="3"/>
  <c r="AY1736" i="3"/>
  <c r="R1722" i="3"/>
  <c r="X1722" i="3"/>
  <c r="AC1722" i="3"/>
  <c r="AH1722" i="3"/>
  <c r="AN1722" i="3"/>
  <c r="AS1722" i="3"/>
  <c r="AX1722" i="3"/>
  <c r="BD1722" i="3"/>
  <c r="BI1722" i="3"/>
  <c r="Z1722" i="3"/>
  <c r="AV1722" i="3"/>
  <c r="AF1722" i="3"/>
  <c r="BA1722" i="3"/>
  <c r="N1722" i="3"/>
  <c r="AK1722" i="3"/>
  <c r="BF1722" i="3"/>
  <c r="X1719" i="3"/>
  <c r="AN1719" i="3"/>
  <c r="BD1719" i="3"/>
  <c r="AZ1719" i="3"/>
  <c r="T1719" i="3"/>
  <c r="N1761" i="3"/>
  <c r="R1761" i="3"/>
  <c r="V1761" i="3"/>
  <c r="Z1761" i="3"/>
  <c r="AD1761" i="3"/>
  <c r="AH1761" i="3"/>
  <c r="AL1761" i="3"/>
  <c r="AP1761" i="3"/>
  <c r="AT1761" i="3"/>
  <c r="AX1761" i="3"/>
  <c r="BB1761" i="3"/>
  <c r="BF1761" i="3"/>
  <c r="BI1759" i="3"/>
  <c r="BA1759" i="3"/>
  <c r="AS1759" i="3"/>
  <c r="AK1759" i="3"/>
  <c r="AC1759" i="3"/>
  <c r="U1759" i="3"/>
  <c r="M1759" i="3"/>
  <c r="BF1758" i="3"/>
  <c r="AX1758" i="3"/>
  <c r="AP1758" i="3"/>
  <c r="AH1758" i="3"/>
  <c r="Z1758" i="3"/>
  <c r="R1758" i="3"/>
  <c r="BL1758" i="3" s="1"/>
  <c r="BI1757" i="3"/>
  <c r="BA1757" i="3"/>
  <c r="AS1757" i="3"/>
  <c r="AK1757" i="3"/>
  <c r="AC1757" i="3"/>
  <c r="U1757" i="3"/>
  <c r="M1757" i="3"/>
  <c r="BF1756" i="3"/>
  <c r="AX1756" i="3"/>
  <c r="AP1756" i="3"/>
  <c r="AH1756" i="3"/>
  <c r="BL1756" i="3" s="1"/>
  <c r="Z1756" i="3"/>
  <c r="R1756" i="3"/>
  <c r="BI1755" i="3"/>
  <c r="BA1755" i="3"/>
  <c r="AS1755" i="3"/>
  <c r="AK1755" i="3"/>
  <c r="AC1755" i="3"/>
  <c r="U1755" i="3"/>
  <c r="M1755" i="3"/>
  <c r="BF1754" i="3"/>
  <c r="AX1754" i="3"/>
  <c r="AP1754" i="3"/>
  <c r="AH1754" i="3"/>
  <c r="Z1754" i="3"/>
  <c r="R1754" i="3"/>
  <c r="BL1754" i="3" s="1"/>
  <c r="BI1753" i="3"/>
  <c r="BA1753" i="3"/>
  <c r="AS1753" i="3"/>
  <c r="AK1753" i="3"/>
  <c r="AC1753" i="3"/>
  <c r="U1753" i="3"/>
  <c r="M1753" i="3"/>
  <c r="BF1752" i="3"/>
  <c r="AX1752" i="3"/>
  <c r="AP1752" i="3"/>
  <c r="AH1752" i="3"/>
  <c r="Z1752" i="3"/>
  <c r="R1752" i="3"/>
  <c r="BL1752" i="3" s="1"/>
  <c r="BI1751" i="3"/>
  <c r="BA1751" i="3"/>
  <c r="AS1751" i="3"/>
  <c r="AK1751" i="3"/>
  <c r="AC1751" i="3"/>
  <c r="U1751" i="3"/>
  <c r="M1751" i="3"/>
  <c r="BF1750" i="3"/>
  <c r="AX1750" i="3"/>
  <c r="AP1750" i="3"/>
  <c r="AH1750" i="3"/>
  <c r="Z1750" i="3"/>
  <c r="R1750" i="3"/>
  <c r="BL1750" i="3" s="1"/>
  <c r="BI1749" i="3"/>
  <c r="BA1749" i="3"/>
  <c r="AS1749" i="3"/>
  <c r="AK1749" i="3"/>
  <c r="AC1749" i="3"/>
  <c r="U1749" i="3"/>
  <c r="M1749" i="3"/>
  <c r="BF1748" i="3"/>
  <c r="AX1748" i="3"/>
  <c r="AP1748" i="3"/>
  <c r="AH1748" i="3"/>
  <c r="Z1748" i="3"/>
  <c r="R1748" i="3"/>
  <c r="BL1748" i="3" s="1"/>
  <c r="BI1747" i="3"/>
  <c r="BA1747" i="3"/>
  <c r="AS1747" i="3"/>
  <c r="AK1747" i="3"/>
  <c r="AC1747" i="3"/>
  <c r="U1747" i="3"/>
  <c r="M1747" i="3"/>
  <c r="BF1746" i="3"/>
  <c r="AX1746" i="3"/>
  <c r="AP1746" i="3"/>
  <c r="AH1746" i="3"/>
  <c r="Z1746" i="3"/>
  <c r="R1746" i="3"/>
  <c r="BL1746" i="3" s="1"/>
  <c r="BI1745" i="3"/>
  <c r="BA1745" i="3"/>
  <c r="AS1745" i="3"/>
  <c r="AK1745" i="3"/>
  <c r="AC1745" i="3"/>
  <c r="U1745" i="3"/>
  <c r="M1745" i="3"/>
  <c r="BF1744" i="3"/>
  <c r="AX1744" i="3"/>
  <c r="AP1744" i="3"/>
  <c r="AH1744" i="3"/>
  <c r="Z1744" i="3"/>
  <c r="R1744" i="3"/>
  <c r="BL1744" i="3" s="1"/>
  <c r="BI1743" i="3"/>
  <c r="BA1743" i="3"/>
  <c r="AS1743" i="3"/>
  <c r="AK1743" i="3"/>
  <c r="AC1743" i="3"/>
  <c r="S1743" i="3"/>
  <c r="M1742" i="3"/>
  <c r="Q1742" i="3"/>
  <c r="U1742" i="3"/>
  <c r="Y1742" i="3"/>
  <c r="AC1742" i="3"/>
  <c r="AG1742" i="3"/>
  <c r="AK1742" i="3"/>
  <c r="AO1742" i="3"/>
  <c r="AS1742" i="3"/>
  <c r="AW1742" i="3"/>
  <c r="BA1742" i="3"/>
  <c r="BE1742" i="3"/>
  <c r="BI1742" i="3"/>
  <c r="N1742" i="3"/>
  <c r="R1742" i="3"/>
  <c r="V1742" i="3"/>
  <c r="Z1742" i="3"/>
  <c r="AD1742" i="3"/>
  <c r="AH1742" i="3"/>
  <c r="AL1742" i="3"/>
  <c r="AP1742" i="3"/>
  <c r="AT1742" i="3"/>
  <c r="AX1742" i="3"/>
  <c r="BB1742" i="3"/>
  <c r="BF1742" i="3"/>
  <c r="T1742" i="3"/>
  <c r="BM1742" i="3" s="1"/>
  <c r="AB1742" i="3"/>
  <c r="AJ1742" i="3"/>
  <c r="AR1742" i="3"/>
  <c r="AZ1742" i="3"/>
  <c r="BH1742" i="3"/>
  <c r="O1742" i="3"/>
  <c r="W1742" i="3"/>
  <c r="AE1742" i="3"/>
  <c r="AM1742" i="3"/>
  <c r="AU1742" i="3"/>
  <c r="BC1742" i="3"/>
  <c r="N1739" i="3"/>
  <c r="R1739" i="3"/>
  <c r="V1739" i="3"/>
  <c r="Z1739" i="3"/>
  <c r="AD1739" i="3"/>
  <c r="AH1739" i="3"/>
  <c r="AL1739" i="3"/>
  <c r="AP1739" i="3"/>
  <c r="AT1739" i="3"/>
  <c r="AX1739" i="3"/>
  <c r="BB1739" i="3"/>
  <c r="BF1739" i="3"/>
  <c r="O1739" i="3"/>
  <c r="S1739" i="3"/>
  <c r="W1739" i="3"/>
  <c r="AA1739" i="3"/>
  <c r="AE1739" i="3"/>
  <c r="AI1739" i="3"/>
  <c r="AM1739" i="3"/>
  <c r="AQ1739" i="3"/>
  <c r="AU1739" i="3"/>
  <c r="AY1739" i="3"/>
  <c r="BC1739" i="3"/>
  <c r="BG1739" i="3"/>
  <c r="P1739" i="3"/>
  <c r="T1739" i="3"/>
  <c r="X1739" i="3"/>
  <c r="AB1739" i="3"/>
  <c r="AF1739" i="3"/>
  <c r="AJ1739" i="3"/>
  <c r="AN1739" i="3"/>
  <c r="AR1739" i="3"/>
  <c r="AV1739" i="3"/>
  <c r="AZ1739" i="3"/>
  <c r="BD1739" i="3"/>
  <c r="BH1739" i="3"/>
  <c r="Y1739" i="3"/>
  <c r="AO1739" i="3"/>
  <c r="BE1739" i="3"/>
  <c r="M1739" i="3"/>
  <c r="AC1739" i="3"/>
  <c r="AS1739" i="3"/>
  <c r="BI1739" i="3"/>
  <c r="Q1739" i="3"/>
  <c r="AG1739" i="3"/>
  <c r="AW1739" i="3"/>
  <c r="AM1736" i="3"/>
  <c r="U1722" i="3"/>
  <c r="AJ1719" i="3"/>
  <c r="BI1741" i="3"/>
  <c r="BA1741" i="3"/>
  <c r="AS1741" i="3"/>
  <c r="AK1741" i="3"/>
  <c r="AC1741" i="3"/>
  <c r="U1741" i="3"/>
  <c r="M1741" i="3"/>
  <c r="AU1738" i="3"/>
  <c r="AE1738" i="3"/>
  <c r="O1738" i="3"/>
  <c r="N1737" i="3"/>
  <c r="R1737" i="3"/>
  <c r="V1737" i="3"/>
  <c r="Z1737" i="3"/>
  <c r="AD1737" i="3"/>
  <c r="AH1737" i="3"/>
  <c r="AL1737" i="3"/>
  <c r="AP1737" i="3"/>
  <c r="AT1737" i="3"/>
  <c r="AX1737" i="3"/>
  <c r="BB1737" i="3"/>
  <c r="BF1737" i="3"/>
  <c r="O1737" i="3"/>
  <c r="S1737" i="3"/>
  <c r="W1737" i="3"/>
  <c r="AA1737" i="3"/>
  <c r="AE1737" i="3"/>
  <c r="AI1737" i="3"/>
  <c r="AM1737" i="3"/>
  <c r="AQ1737" i="3"/>
  <c r="AU1737" i="3"/>
  <c r="AY1737" i="3"/>
  <c r="BC1737" i="3"/>
  <c r="BG1737" i="3"/>
  <c r="P1737" i="3"/>
  <c r="BK1737" i="3" s="1"/>
  <c r="T1737" i="3"/>
  <c r="X1737" i="3"/>
  <c r="AB1737" i="3"/>
  <c r="AF1737" i="3"/>
  <c r="AJ1737" i="3"/>
  <c r="AN1737" i="3"/>
  <c r="AR1737" i="3"/>
  <c r="AV1737" i="3"/>
  <c r="AZ1737" i="3"/>
  <c r="BD1737" i="3"/>
  <c r="BH1737" i="3"/>
  <c r="P1734" i="3"/>
  <c r="T1734" i="3"/>
  <c r="X1734" i="3"/>
  <c r="AB1734" i="3"/>
  <c r="AF1734" i="3"/>
  <c r="AJ1734" i="3"/>
  <c r="AN1734" i="3"/>
  <c r="AR1734" i="3"/>
  <c r="AV1734" i="3"/>
  <c r="AZ1734" i="3"/>
  <c r="BD1734" i="3"/>
  <c r="BH1734" i="3"/>
  <c r="M1734" i="3"/>
  <c r="Q1734" i="3"/>
  <c r="U1734" i="3"/>
  <c r="Y1734" i="3"/>
  <c r="AC1734" i="3"/>
  <c r="AG1734" i="3"/>
  <c r="AK1734" i="3"/>
  <c r="AO1734" i="3"/>
  <c r="AS1734" i="3"/>
  <c r="BL1734" i="3" s="1"/>
  <c r="AW1734" i="3"/>
  <c r="BA1734" i="3"/>
  <c r="BE1734" i="3"/>
  <c r="BI1734" i="3"/>
  <c r="N1734" i="3"/>
  <c r="R1734" i="3"/>
  <c r="V1734" i="3"/>
  <c r="Z1734" i="3"/>
  <c r="AD1734" i="3"/>
  <c r="AH1734" i="3"/>
  <c r="AL1734" i="3"/>
  <c r="AP1734" i="3"/>
  <c r="AT1734" i="3"/>
  <c r="AX1734" i="3"/>
  <c r="BB1734" i="3"/>
  <c r="BF1734" i="3"/>
  <c r="BI1733" i="3"/>
  <c r="AS1733" i="3"/>
  <c r="AC1733" i="3"/>
  <c r="M1733" i="3"/>
  <c r="BG1732" i="3"/>
  <c r="AQ1732" i="3"/>
  <c r="P1732" i="3"/>
  <c r="T1732" i="3"/>
  <c r="BM1732" i="3" s="1"/>
  <c r="X1732" i="3"/>
  <c r="AB1732" i="3"/>
  <c r="AF1732" i="3"/>
  <c r="AJ1732" i="3"/>
  <c r="AN1732" i="3"/>
  <c r="AR1732" i="3"/>
  <c r="AV1732" i="3"/>
  <c r="AZ1732" i="3"/>
  <c r="BD1732" i="3"/>
  <c r="BH1732" i="3"/>
  <c r="M1732" i="3"/>
  <c r="Q1732" i="3"/>
  <c r="U1732" i="3"/>
  <c r="Y1732" i="3"/>
  <c r="AC1732" i="3"/>
  <c r="AG1732" i="3"/>
  <c r="AK1732" i="3"/>
  <c r="AO1732" i="3"/>
  <c r="AS1732" i="3"/>
  <c r="AW1732" i="3"/>
  <c r="BA1732" i="3"/>
  <c r="BE1732" i="3"/>
  <c r="BI1732" i="3"/>
  <c r="N1732" i="3"/>
  <c r="R1732" i="3"/>
  <c r="BL1732" i="3" s="1"/>
  <c r="V1732" i="3"/>
  <c r="Z1732" i="3"/>
  <c r="AD1732" i="3"/>
  <c r="AH1732" i="3"/>
  <c r="AL1732" i="3"/>
  <c r="AP1732" i="3"/>
  <c r="AT1732" i="3"/>
  <c r="AX1732" i="3"/>
  <c r="BB1732" i="3"/>
  <c r="BF1732" i="3"/>
  <c r="BI1731" i="3"/>
  <c r="AS1731" i="3"/>
  <c r="AC1731" i="3"/>
  <c r="M1731" i="3"/>
  <c r="BG1730" i="3"/>
  <c r="AQ1730" i="3"/>
  <c r="P1730" i="3"/>
  <c r="T1730" i="3"/>
  <c r="X1730" i="3"/>
  <c r="AB1730" i="3"/>
  <c r="AF1730" i="3"/>
  <c r="AJ1730" i="3"/>
  <c r="AN1730" i="3"/>
  <c r="AR1730" i="3"/>
  <c r="AV1730" i="3"/>
  <c r="AZ1730" i="3"/>
  <c r="BD1730" i="3"/>
  <c r="BH1730" i="3"/>
  <c r="M1730" i="3"/>
  <c r="Q1730" i="3"/>
  <c r="U1730" i="3"/>
  <c r="Y1730" i="3"/>
  <c r="AC1730" i="3"/>
  <c r="AG1730" i="3"/>
  <c r="AK1730" i="3"/>
  <c r="AO1730" i="3"/>
  <c r="AS1730" i="3"/>
  <c r="AW1730" i="3"/>
  <c r="BA1730" i="3"/>
  <c r="BE1730" i="3"/>
  <c r="BI1730" i="3"/>
  <c r="N1730" i="3"/>
  <c r="R1730" i="3"/>
  <c r="BL1730" i="3" s="1"/>
  <c r="V1730" i="3"/>
  <c r="Z1730" i="3"/>
  <c r="AD1730" i="3"/>
  <c r="AH1730" i="3"/>
  <c r="AL1730" i="3"/>
  <c r="AP1730" i="3"/>
  <c r="AT1730" i="3"/>
  <c r="AX1730" i="3"/>
  <c r="BB1730" i="3"/>
  <c r="BF1730" i="3"/>
  <c r="BI1729" i="3"/>
  <c r="AS1729" i="3"/>
  <c r="AC1729" i="3"/>
  <c r="M1729" i="3"/>
  <c r="BG1728" i="3"/>
  <c r="AQ1728" i="3"/>
  <c r="P1728" i="3"/>
  <c r="T1728" i="3"/>
  <c r="X1728" i="3"/>
  <c r="AB1728" i="3"/>
  <c r="AF1728" i="3"/>
  <c r="AJ1728" i="3"/>
  <c r="AN1728" i="3"/>
  <c r="AR1728" i="3"/>
  <c r="AV1728" i="3"/>
  <c r="AZ1728" i="3"/>
  <c r="BD1728" i="3"/>
  <c r="BH1728" i="3"/>
  <c r="M1728" i="3"/>
  <c r="Q1728" i="3"/>
  <c r="U1728" i="3"/>
  <c r="Y1728" i="3"/>
  <c r="AC1728" i="3"/>
  <c r="AG1728" i="3"/>
  <c r="AK1728" i="3"/>
  <c r="AO1728" i="3"/>
  <c r="AS1728" i="3"/>
  <c r="AW1728" i="3"/>
  <c r="BA1728" i="3"/>
  <c r="BE1728" i="3"/>
  <c r="BI1728" i="3"/>
  <c r="N1728" i="3"/>
  <c r="R1728" i="3"/>
  <c r="BL1728" i="3" s="1"/>
  <c r="V1728" i="3"/>
  <c r="BM1728" i="3" s="1"/>
  <c r="Z1728" i="3"/>
  <c r="AD1728" i="3"/>
  <c r="AH1728" i="3"/>
  <c r="AL1728" i="3"/>
  <c r="AP1728" i="3"/>
  <c r="AT1728" i="3"/>
  <c r="AX1728" i="3"/>
  <c r="BB1728" i="3"/>
  <c r="BF1728" i="3"/>
  <c r="BI1727" i="3"/>
  <c r="AS1727" i="3"/>
  <c r="AC1727" i="3"/>
  <c r="M1727" i="3"/>
  <c r="BG1726" i="3"/>
  <c r="AQ1726" i="3"/>
  <c r="AA1726" i="3"/>
  <c r="P1726" i="3"/>
  <c r="T1726" i="3"/>
  <c r="X1726" i="3"/>
  <c r="AB1726" i="3"/>
  <c r="AF1726" i="3"/>
  <c r="AJ1726" i="3"/>
  <c r="AN1726" i="3"/>
  <c r="AR1726" i="3"/>
  <c r="AV1726" i="3"/>
  <c r="AZ1726" i="3"/>
  <c r="BD1726" i="3"/>
  <c r="BH1726" i="3"/>
  <c r="M1726" i="3"/>
  <c r="Q1726" i="3"/>
  <c r="U1726" i="3"/>
  <c r="Y1726" i="3"/>
  <c r="AC1726" i="3"/>
  <c r="AG1726" i="3"/>
  <c r="AK1726" i="3"/>
  <c r="AO1726" i="3"/>
  <c r="AS1726" i="3"/>
  <c r="AW1726" i="3"/>
  <c r="BA1726" i="3"/>
  <c r="BE1726" i="3"/>
  <c r="BI1726" i="3"/>
  <c r="N1726" i="3"/>
  <c r="R1726" i="3"/>
  <c r="BL1726" i="3" s="1"/>
  <c r="V1726" i="3"/>
  <c r="BM1726" i="3" s="1"/>
  <c r="Z1726" i="3"/>
  <c r="AD1726" i="3"/>
  <c r="AH1726" i="3"/>
  <c r="AL1726" i="3"/>
  <c r="AP1726" i="3"/>
  <c r="AT1726" i="3"/>
  <c r="AX1726" i="3"/>
  <c r="BB1726" i="3"/>
  <c r="BF1726" i="3"/>
  <c r="BI1725" i="3"/>
  <c r="AS1725" i="3"/>
  <c r="AC1725" i="3"/>
  <c r="M1725" i="3"/>
  <c r="BG1724" i="3"/>
  <c r="AQ1724" i="3"/>
  <c r="AA1724" i="3"/>
  <c r="BL1724" i="3" s="1"/>
  <c r="P1724" i="3"/>
  <c r="T1724" i="3"/>
  <c r="X1724" i="3"/>
  <c r="AB1724" i="3"/>
  <c r="AF1724" i="3"/>
  <c r="AJ1724" i="3"/>
  <c r="AN1724" i="3"/>
  <c r="AR1724" i="3"/>
  <c r="AV1724" i="3"/>
  <c r="AZ1724" i="3"/>
  <c r="BD1724" i="3"/>
  <c r="BH1724" i="3"/>
  <c r="M1724" i="3"/>
  <c r="Q1724" i="3"/>
  <c r="U1724" i="3"/>
  <c r="Y1724" i="3"/>
  <c r="AC1724" i="3"/>
  <c r="AG1724" i="3"/>
  <c r="AK1724" i="3"/>
  <c r="AO1724" i="3"/>
  <c r="AS1724" i="3"/>
  <c r="AW1724" i="3"/>
  <c r="BA1724" i="3"/>
  <c r="BE1724" i="3"/>
  <c r="BI1724" i="3"/>
  <c r="N1724" i="3"/>
  <c r="R1724" i="3"/>
  <c r="V1724" i="3"/>
  <c r="BM1724" i="3" s="1"/>
  <c r="Z1724" i="3"/>
  <c r="AD1724" i="3"/>
  <c r="AH1724" i="3"/>
  <c r="AL1724" i="3"/>
  <c r="AP1724" i="3"/>
  <c r="AT1724" i="3"/>
  <c r="AX1724" i="3"/>
  <c r="BB1724" i="3"/>
  <c r="BF1724" i="3"/>
  <c r="BI1723" i="3"/>
  <c r="AS1723" i="3"/>
  <c r="AC1723" i="3"/>
  <c r="M1723" i="3"/>
  <c r="BF1721" i="3"/>
  <c r="L1721" i="3"/>
  <c r="M1717" i="3"/>
  <c r="Q1717" i="3"/>
  <c r="U1717" i="3"/>
  <c r="Y1717" i="3"/>
  <c r="AC1717" i="3"/>
  <c r="AG1717" i="3"/>
  <c r="AK1717" i="3"/>
  <c r="AO1717" i="3"/>
  <c r="AS1717" i="3"/>
  <c r="AW1717" i="3"/>
  <c r="BA1717" i="3"/>
  <c r="BE1717" i="3"/>
  <c r="BI1717" i="3"/>
  <c r="N1717" i="3"/>
  <c r="R1717" i="3"/>
  <c r="V1717" i="3"/>
  <c r="Z1717" i="3"/>
  <c r="AD1717" i="3"/>
  <c r="AH1717" i="3"/>
  <c r="AL1717" i="3"/>
  <c r="AP1717" i="3"/>
  <c r="AT1717" i="3"/>
  <c r="AX1717" i="3"/>
  <c r="BB1717" i="3"/>
  <c r="BF1717" i="3"/>
  <c r="O1717" i="3"/>
  <c r="S1717" i="3"/>
  <c r="W1717" i="3"/>
  <c r="AA1717" i="3"/>
  <c r="AE1717" i="3"/>
  <c r="AI1717" i="3"/>
  <c r="AM1717" i="3"/>
  <c r="AQ1717" i="3"/>
  <c r="AU1717" i="3"/>
  <c r="AY1717" i="3"/>
  <c r="BC1717" i="3"/>
  <c r="BG1717" i="3"/>
  <c r="X1717" i="3"/>
  <c r="AN1717" i="3"/>
  <c r="BD1717" i="3"/>
  <c r="AB1717" i="3"/>
  <c r="AR1717" i="3"/>
  <c r="BH1717" i="3"/>
  <c r="P1717" i="3"/>
  <c r="AF1717" i="3"/>
  <c r="AV1717" i="3"/>
  <c r="AH1716" i="3"/>
  <c r="BF1741" i="3"/>
  <c r="AX1741" i="3"/>
  <c r="AP1741" i="3"/>
  <c r="AH1741" i="3"/>
  <c r="Z1741" i="3"/>
  <c r="P1740" i="3"/>
  <c r="T1740" i="3"/>
  <c r="X1740" i="3"/>
  <c r="AB1740" i="3"/>
  <c r="AF1740" i="3"/>
  <c r="AJ1740" i="3"/>
  <c r="AN1740" i="3"/>
  <c r="AR1740" i="3"/>
  <c r="AV1740" i="3"/>
  <c r="AZ1740" i="3"/>
  <c r="BD1740" i="3"/>
  <c r="BH1740" i="3"/>
  <c r="M1740" i="3"/>
  <c r="Q1740" i="3"/>
  <c r="U1740" i="3"/>
  <c r="Y1740" i="3"/>
  <c r="AC1740" i="3"/>
  <c r="AG1740" i="3"/>
  <c r="AK1740" i="3"/>
  <c r="AO1740" i="3"/>
  <c r="AS1740" i="3"/>
  <c r="BL1740" i="3" s="1"/>
  <c r="AW1740" i="3"/>
  <c r="BA1740" i="3"/>
  <c r="BE1740" i="3"/>
  <c r="BI1740" i="3"/>
  <c r="N1740" i="3"/>
  <c r="R1740" i="3"/>
  <c r="V1740" i="3"/>
  <c r="Z1740" i="3"/>
  <c r="BM1740" i="3" s="1"/>
  <c r="AD1740" i="3"/>
  <c r="AH1740" i="3"/>
  <c r="AL1740" i="3"/>
  <c r="AP1740" i="3"/>
  <c r="AT1740" i="3"/>
  <c r="AX1740" i="3"/>
  <c r="BB1740" i="3"/>
  <c r="BF1740" i="3"/>
  <c r="BG1738" i="3"/>
  <c r="AQ1738" i="3"/>
  <c r="AW1737" i="3"/>
  <c r="AG1737" i="3"/>
  <c r="Q1737" i="3"/>
  <c r="N1735" i="3"/>
  <c r="BN1735" i="3" s="1"/>
  <c r="R1735" i="3"/>
  <c r="V1735" i="3"/>
  <c r="BK1735" i="3" s="1"/>
  <c r="Z1735" i="3"/>
  <c r="AD1735" i="3"/>
  <c r="AH1735" i="3"/>
  <c r="AL1735" i="3"/>
  <c r="AP1735" i="3"/>
  <c r="AT1735" i="3"/>
  <c r="AX1735" i="3"/>
  <c r="BB1735" i="3"/>
  <c r="BF1735" i="3"/>
  <c r="O1735" i="3"/>
  <c r="S1735" i="3"/>
  <c r="W1735" i="3"/>
  <c r="AA1735" i="3"/>
  <c r="AE1735" i="3"/>
  <c r="AI1735" i="3"/>
  <c r="AM1735" i="3"/>
  <c r="AQ1735" i="3"/>
  <c r="AU1735" i="3"/>
  <c r="AY1735" i="3"/>
  <c r="BC1735" i="3"/>
  <c r="BG1735" i="3"/>
  <c r="P1735" i="3"/>
  <c r="T1735" i="3"/>
  <c r="X1735" i="3"/>
  <c r="AB1735" i="3"/>
  <c r="AF1735" i="3"/>
  <c r="AJ1735" i="3"/>
  <c r="AN1735" i="3"/>
  <c r="AR1735" i="3"/>
  <c r="AV1735" i="3"/>
  <c r="AZ1735" i="3"/>
  <c r="BD1735" i="3"/>
  <c r="BH1735" i="3"/>
  <c r="AY1734" i="3"/>
  <c r="AI1734" i="3"/>
  <c r="S1734" i="3"/>
  <c r="BM1734" i="3" s="1"/>
  <c r="BE1733" i="3"/>
  <c r="AO1733" i="3"/>
  <c r="BC1732" i="3"/>
  <c r="AM1732" i="3"/>
  <c r="W1732" i="3"/>
  <c r="BE1731" i="3"/>
  <c r="AO1731" i="3"/>
  <c r="BC1730" i="3"/>
  <c r="AM1730" i="3"/>
  <c r="W1730" i="3"/>
  <c r="BE1729" i="3"/>
  <c r="AO1729" i="3"/>
  <c r="BC1728" i="3"/>
  <c r="AM1728" i="3"/>
  <c r="W1728" i="3"/>
  <c r="BE1727" i="3"/>
  <c r="AO1727" i="3"/>
  <c r="BC1726" i="3"/>
  <c r="AM1726" i="3"/>
  <c r="BE1725" i="3"/>
  <c r="AO1725" i="3"/>
  <c r="BC1724" i="3"/>
  <c r="AM1724" i="3"/>
  <c r="BE1723" i="3"/>
  <c r="AO1723" i="3"/>
  <c r="T1722" i="3"/>
  <c r="P1720" i="3"/>
  <c r="X1720" i="3"/>
  <c r="AF1720" i="3"/>
  <c r="AN1720" i="3"/>
  <c r="AV1720" i="3"/>
  <c r="BD1720" i="3"/>
  <c r="R1720" i="3"/>
  <c r="Z1720" i="3"/>
  <c r="AH1720" i="3"/>
  <c r="AP1720" i="3"/>
  <c r="AX1720" i="3"/>
  <c r="BF1720" i="3"/>
  <c r="AB1719" i="3"/>
  <c r="M1714" i="3"/>
  <c r="Q1714" i="3"/>
  <c r="U1714" i="3"/>
  <c r="Y1714" i="3"/>
  <c r="AC1714" i="3"/>
  <c r="AG1714" i="3"/>
  <c r="AK1714" i="3"/>
  <c r="AO1714" i="3"/>
  <c r="AS1714" i="3"/>
  <c r="AW1714" i="3"/>
  <c r="BA1714" i="3"/>
  <c r="BE1714" i="3"/>
  <c r="BI1714" i="3"/>
  <c r="N1714" i="3"/>
  <c r="S1714" i="3"/>
  <c r="X1714" i="3"/>
  <c r="AD1714" i="3"/>
  <c r="AI1714" i="3"/>
  <c r="AN1714" i="3"/>
  <c r="AT1714" i="3"/>
  <c r="AY1714" i="3"/>
  <c r="BD1714" i="3"/>
  <c r="O1714" i="3"/>
  <c r="T1714" i="3"/>
  <c r="Z1714" i="3"/>
  <c r="AE1714" i="3"/>
  <c r="AJ1714" i="3"/>
  <c r="AP1714" i="3"/>
  <c r="AU1714" i="3"/>
  <c r="AZ1714" i="3"/>
  <c r="BF1714" i="3"/>
  <c r="P1714" i="3"/>
  <c r="V1714" i="3"/>
  <c r="AA1714" i="3"/>
  <c r="AF1714" i="3"/>
  <c r="AL1714" i="3"/>
  <c r="AQ1714" i="3"/>
  <c r="AV1714" i="3"/>
  <c r="BB1714" i="3"/>
  <c r="BG1714" i="3"/>
  <c r="AH1714" i="3"/>
  <c r="BC1714" i="3"/>
  <c r="R1714" i="3"/>
  <c r="AM1714" i="3"/>
  <c r="BH1714" i="3"/>
  <c r="W1714" i="3"/>
  <c r="AR1714" i="3"/>
  <c r="AB1712" i="3"/>
  <c r="AX1712" i="3"/>
  <c r="O1741" i="3"/>
  <c r="S1741" i="3"/>
  <c r="W1741" i="3"/>
  <c r="AA1741" i="3"/>
  <c r="AE1741" i="3"/>
  <c r="AI1741" i="3"/>
  <c r="AM1741" i="3"/>
  <c r="AQ1741" i="3"/>
  <c r="AU1741" i="3"/>
  <c r="AY1741" i="3"/>
  <c r="BC1741" i="3"/>
  <c r="BG1741" i="3"/>
  <c r="P1741" i="3"/>
  <c r="T1741" i="3"/>
  <c r="BJ1741" i="3" s="1"/>
  <c r="X1741" i="3"/>
  <c r="AB1741" i="3"/>
  <c r="AF1741" i="3"/>
  <c r="AJ1741" i="3"/>
  <c r="AN1741" i="3"/>
  <c r="AR1741" i="3"/>
  <c r="AV1741" i="3"/>
  <c r="AZ1741" i="3"/>
  <c r="BD1741" i="3"/>
  <c r="BH1741" i="3"/>
  <c r="P1738" i="3"/>
  <c r="T1738" i="3"/>
  <c r="BM1738" i="3" s="1"/>
  <c r="X1738" i="3"/>
  <c r="AB1738" i="3"/>
  <c r="AF1738" i="3"/>
  <c r="AJ1738" i="3"/>
  <c r="AN1738" i="3"/>
  <c r="AR1738" i="3"/>
  <c r="AV1738" i="3"/>
  <c r="AZ1738" i="3"/>
  <c r="BD1738" i="3"/>
  <c r="BH1738" i="3"/>
  <c r="M1738" i="3"/>
  <c r="Q1738" i="3"/>
  <c r="U1738" i="3"/>
  <c r="Y1738" i="3"/>
  <c r="AC1738" i="3"/>
  <c r="AG1738" i="3"/>
  <c r="AK1738" i="3"/>
  <c r="AO1738" i="3"/>
  <c r="AS1738" i="3"/>
  <c r="AW1738" i="3"/>
  <c r="BA1738" i="3"/>
  <c r="BE1738" i="3"/>
  <c r="BI1738" i="3"/>
  <c r="N1738" i="3"/>
  <c r="BJ1738" i="3" s="1"/>
  <c r="R1738" i="3"/>
  <c r="V1738" i="3"/>
  <c r="Z1738" i="3"/>
  <c r="AD1738" i="3"/>
  <c r="AH1738" i="3"/>
  <c r="AL1738" i="3"/>
  <c r="AP1738" i="3"/>
  <c r="AT1738" i="3"/>
  <c r="AX1738" i="3"/>
  <c r="BB1738" i="3"/>
  <c r="BF1738" i="3"/>
  <c r="BN1737" i="3"/>
  <c r="N1733" i="3"/>
  <c r="R1733" i="3"/>
  <c r="V1733" i="3"/>
  <c r="Z1733" i="3"/>
  <c r="AD1733" i="3"/>
  <c r="AH1733" i="3"/>
  <c r="AL1733" i="3"/>
  <c r="AP1733" i="3"/>
  <c r="AT1733" i="3"/>
  <c r="AX1733" i="3"/>
  <c r="BB1733" i="3"/>
  <c r="BF1733" i="3"/>
  <c r="O1733" i="3"/>
  <c r="S1733" i="3"/>
  <c r="W1733" i="3"/>
  <c r="AA1733" i="3"/>
  <c r="AE1733" i="3"/>
  <c r="AI1733" i="3"/>
  <c r="AM1733" i="3"/>
  <c r="AQ1733" i="3"/>
  <c r="AU1733" i="3"/>
  <c r="AY1733" i="3"/>
  <c r="BC1733" i="3"/>
  <c r="BG1733" i="3"/>
  <c r="P1733" i="3"/>
  <c r="T1733" i="3"/>
  <c r="X1733" i="3"/>
  <c r="AB1733" i="3"/>
  <c r="AF1733" i="3"/>
  <c r="AJ1733" i="3"/>
  <c r="AN1733" i="3"/>
  <c r="AR1733" i="3"/>
  <c r="AV1733" i="3"/>
  <c r="AZ1733" i="3"/>
  <c r="BD1733" i="3"/>
  <c r="BH1733" i="3"/>
  <c r="N1731" i="3"/>
  <c r="R1731" i="3"/>
  <c r="V1731" i="3"/>
  <c r="Z1731" i="3"/>
  <c r="AD1731" i="3"/>
  <c r="AH1731" i="3"/>
  <c r="AL1731" i="3"/>
  <c r="AP1731" i="3"/>
  <c r="AT1731" i="3"/>
  <c r="AX1731" i="3"/>
  <c r="BB1731" i="3"/>
  <c r="BF1731" i="3"/>
  <c r="O1731" i="3"/>
  <c r="S1731" i="3"/>
  <c r="W1731" i="3"/>
  <c r="AA1731" i="3"/>
  <c r="AE1731" i="3"/>
  <c r="AI1731" i="3"/>
  <c r="AM1731" i="3"/>
  <c r="AQ1731" i="3"/>
  <c r="AU1731" i="3"/>
  <c r="AY1731" i="3"/>
  <c r="BC1731" i="3"/>
  <c r="BG1731" i="3"/>
  <c r="P1731" i="3"/>
  <c r="T1731" i="3"/>
  <c r="X1731" i="3"/>
  <c r="AB1731" i="3"/>
  <c r="AF1731" i="3"/>
  <c r="AJ1731" i="3"/>
  <c r="AN1731" i="3"/>
  <c r="AR1731" i="3"/>
  <c r="AV1731" i="3"/>
  <c r="AZ1731" i="3"/>
  <c r="BD1731" i="3"/>
  <c r="BH1731" i="3"/>
  <c r="BM1730" i="3"/>
  <c r="N1729" i="3"/>
  <c r="R1729" i="3"/>
  <c r="V1729" i="3"/>
  <c r="Z1729" i="3"/>
  <c r="AD1729" i="3"/>
  <c r="AH1729" i="3"/>
  <c r="AL1729" i="3"/>
  <c r="AP1729" i="3"/>
  <c r="AT1729" i="3"/>
  <c r="AX1729" i="3"/>
  <c r="BB1729" i="3"/>
  <c r="BF1729" i="3"/>
  <c r="O1729" i="3"/>
  <c r="S1729" i="3"/>
  <c r="W1729" i="3"/>
  <c r="AA1729" i="3"/>
  <c r="AE1729" i="3"/>
  <c r="AI1729" i="3"/>
  <c r="AM1729" i="3"/>
  <c r="AQ1729" i="3"/>
  <c r="AU1729" i="3"/>
  <c r="AY1729" i="3"/>
  <c r="BC1729" i="3"/>
  <c r="BG1729" i="3"/>
  <c r="P1729" i="3"/>
  <c r="T1729" i="3"/>
  <c r="X1729" i="3"/>
  <c r="AB1729" i="3"/>
  <c r="AF1729" i="3"/>
  <c r="AJ1729" i="3"/>
  <c r="AN1729" i="3"/>
  <c r="AR1729" i="3"/>
  <c r="AV1729" i="3"/>
  <c r="AZ1729" i="3"/>
  <c r="BD1729" i="3"/>
  <c r="BH1729" i="3"/>
  <c r="N1727" i="3"/>
  <c r="R1727" i="3"/>
  <c r="V1727" i="3"/>
  <c r="Z1727" i="3"/>
  <c r="AD1727" i="3"/>
  <c r="AH1727" i="3"/>
  <c r="AL1727" i="3"/>
  <c r="AP1727" i="3"/>
  <c r="AT1727" i="3"/>
  <c r="AX1727" i="3"/>
  <c r="BB1727" i="3"/>
  <c r="BF1727" i="3"/>
  <c r="O1727" i="3"/>
  <c r="S1727" i="3"/>
  <c r="W1727" i="3"/>
  <c r="AA1727" i="3"/>
  <c r="AE1727" i="3"/>
  <c r="AI1727" i="3"/>
  <c r="AM1727" i="3"/>
  <c r="AQ1727" i="3"/>
  <c r="AU1727" i="3"/>
  <c r="AY1727" i="3"/>
  <c r="BC1727" i="3"/>
  <c r="BG1727" i="3"/>
  <c r="P1727" i="3"/>
  <c r="T1727" i="3"/>
  <c r="X1727" i="3"/>
  <c r="AB1727" i="3"/>
  <c r="AF1727" i="3"/>
  <c r="AJ1727" i="3"/>
  <c r="AN1727" i="3"/>
  <c r="AR1727" i="3"/>
  <c r="AV1727" i="3"/>
  <c r="AZ1727" i="3"/>
  <c r="BD1727" i="3"/>
  <c r="BH1727" i="3"/>
  <c r="N1725" i="3"/>
  <c r="R1725" i="3"/>
  <c r="V1725" i="3"/>
  <c r="Z1725" i="3"/>
  <c r="AD1725" i="3"/>
  <c r="AH1725" i="3"/>
  <c r="AL1725" i="3"/>
  <c r="AP1725" i="3"/>
  <c r="AT1725" i="3"/>
  <c r="AX1725" i="3"/>
  <c r="BB1725" i="3"/>
  <c r="BF1725" i="3"/>
  <c r="O1725" i="3"/>
  <c r="S1725" i="3"/>
  <c r="W1725" i="3"/>
  <c r="AA1725" i="3"/>
  <c r="AE1725" i="3"/>
  <c r="AI1725" i="3"/>
  <c r="AM1725" i="3"/>
  <c r="AQ1725" i="3"/>
  <c r="AU1725" i="3"/>
  <c r="AY1725" i="3"/>
  <c r="BC1725" i="3"/>
  <c r="BG1725" i="3"/>
  <c r="P1725" i="3"/>
  <c r="T1725" i="3"/>
  <c r="X1725" i="3"/>
  <c r="AB1725" i="3"/>
  <c r="AF1725" i="3"/>
  <c r="AJ1725" i="3"/>
  <c r="AN1725" i="3"/>
  <c r="AR1725" i="3"/>
  <c r="AV1725" i="3"/>
  <c r="AZ1725" i="3"/>
  <c r="BD1725" i="3"/>
  <c r="BH1725" i="3"/>
  <c r="N1723" i="3"/>
  <c r="R1723" i="3"/>
  <c r="V1723" i="3"/>
  <c r="Z1723" i="3"/>
  <c r="AD1723" i="3"/>
  <c r="AH1723" i="3"/>
  <c r="AL1723" i="3"/>
  <c r="AP1723" i="3"/>
  <c r="AT1723" i="3"/>
  <c r="AX1723" i="3"/>
  <c r="BB1723" i="3"/>
  <c r="BF1723" i="3"/>
  <c r="O1723" i="3"/>
  <c r="S1723" i="3"/>
  <c r="W1723" i="3"/>
  <c r="AA1723" i="3"/>
  <c r="AE1723" i="3"/>
  <c r="AI1723" i="3"/>
  <c r="AM1723" i="3"/>
  <c r="AQ1723" i="3"/>
  <c r="AU1723" i="3"/>
  <c r="AY1723" i="3"/>
  <c r="BC1723" i="3"/>
  <c r="BG1723" i="3"/>
  <c r="P1723" i="3"/>
  <c r="T1723" i="3"/>
  <c r="X1723" i="3"/>
  <c r="AB1723" i="3"/>
  <c r="AF1723" i="3"/>
  <c r="AJ1723" i="3"/>
  <c r="AN1723" i="3"/>
  <c r="AR1723" i="3"/>
  <c r="AV1723" i="3"/>
  <c r="AZ1723" i="3"/>
  <c r="BD1723" i="3"/>
  <c r="BH1723" i="3"/>
  <c r="M1721" i="3"/>
  <c r="Q1721" i="3"/>
  <c r="U1721" i="3"/>
  <c r="Y1721" i="3"/>
  <c r="AC1721" i="3"/>
  <c r="AG1721" i="3"/>
  <c r="AK1721" i="3"/>
  <c r="AO1721" i="3"/>
  <c r="AS1721" i="3"/>
  <c r="AW1721" i="3"/>
  <c r="BA1721" i="3"/>
  <c r="BE1721" i="3"/>
  <c r="BI1721" i="3"/>
  <c r="O1721" i="3"/>
  <c r="S1721" i="3"/>
  <c r="W1721" i="3"/>
  <c r="AA1721" i="3"/>
  <c r="AE1721" i="3"/>
  <c r="AI1721" i="3"/>
  <c r="AM1721" i="3"/>
  <c r="AQ1721" i="3"/>
  <c r="AU1721" i="3"/>
  <c r="AY1721" i="3"/>
  <c r="BC1721" i="3"/>
  <c r="BG1721" i="3"/>
  <c r="T1721" i="3"/>
  <c r="AB1721" i="3"/>
  <c r="AJ1721" i="3"/>
  <c r="AR1721" i="3"/>
  <c r="AZ1721" i="3"/>
  <c r="BH1721" i="3"/>
  <c r="N1721" i="3"/>
  <c r="V1721" i="3"/>
  <c r="AD1721" i="3"/>
  <c r="AL1721" i="3"/>
  <c r="AT1721" i="3"/>
  <c r="BB1721" i="3"/>
  <c r="P1721" i="3"/>
  <c r="X1721" i="3"/>
  <c r="AF1721" i="3"/>
  <c r="AN1721" i="3"/>
  <c r="AV1721" i="3"/>
  <c r="BD1721" i="3"/>
  <c r="AT1720" i="3"/>
  <c r="N1720" i="3"/>
  <c r="AB1716" i="3"/>
  <c r="AT1716" i="3"/>
  <c r="BE1722" i="3"/>
  <c r="AZ1722" i="3"/>
  <c r="AT1722" i="3"/>
  <c r="AO1722" i="3"/>
  <c r="AJ1722" i="3"/>
  <c r="AD1722" i="3"/>
  <c r="Y1722" i="3"/>
  <c r="BH1720" i="3"/>
  <c r="AZ1720" i="3"/>
  <c r="AR1720" i="3"/>
  <c r="AJ1720" i="3"/>
  <c r="AB1720" i="3"/>
  <c r="AV1719" i="3"/>
  <c r="AF1719" i="3"/>
  <c r="P1719" i="3"/>
  <c r="AX1718" i="3"/>
  <c r="AH1718" i="3"/>
  <c r="R1718" i="3"/>
  <c r="AX1716" i="3"/>
  <c r="BC1712" i="3"/>
  <c r="T1711" i="3"/>
  <c r="AB1711" i="3"/>
  <c r="AJ1711" i="3"/>
  <c r="AR1711" i="3"/>
  <c r="AZ1711" i="3"/>
  <c r="BH1711" i="3"/>
  <c r="M1711" i="3"/>
  <c r="U1711" i="3"/>
  <c r="AC1711" i="3"/>
  <c r="AK1711" i="3"/>
  <c r="AS1711" i="3"/>
  <c r="BA1711" i="3"/>
  <c r="BI1711" i="3"/>
  <c r="P1711" i="3"/>
  <c r="X1711" i="3"/>
  <c r="AF1711" i="3"/>
  <c r="AN1711" i="3"/>
  <c r="AV1711" i="3"/>
  <c r="BD1711" i="3"/>
  <c r="O1722" i="3"/>
  <c r="S1722" i="3"/>
  <c r="W1722" i="3"/>
  <c r="AA1722" i="3"/>
  <c r="AE1722" i="3"/>
  <c r="AI1722" i="3"/>
  <c r="AM1722" i="3"/>
  <c r="AQ1722" i="3"/>
  <c r="AU1722" i="3"/>
  <c r="AY1722" i="3"/>
  <c r="BC1722" i="3"/>
  <c r="BG1722" i="3"/>
  <c r="M1722" i="3"/>
  <c r="Q1722" i="3"/>
  <c r="O1720" i="3"/>
  <c r="S1720" i="3"/>
  <c r="W1720" i="3"/>
  <c r="AA1720" i="3"/>
  <c r="AE1720" i="3"/>
  <c r="AI1720" i="3"/>
  <c r="AM1720" i="3"/>
  <c r="AQ1720" i="3"/>
  <c r="AU1720" i="3"/>
  <c r="AY1720" i="3"/>
  <c r="BC1720" i="3"/>
  <c r="BG1720" i="3"/>
  <c r="M1720" i="3"/>
  <c r="Q1720" i="3"/>
  <c r="U1720" i="3"/>
  <c r="Y1720" i="3"/>
  <c r="AC1720" i="3"/>
  <c r="AG1720" i="3"/>
  <c r="AK1720" i="3"/>
  <c r="AO1720" i="3"/>
  <c r="AS1720" i="3"/>
  <c r="AW1720" i="3"/>
  <c r="BA1720" i="3"/>
  <c r="BE1720" i="3"/>
  <c r="BI1720" i="3"/>
  <c r="BH1719" i="3"/>
  <c r="AR1719" i="3"/>
  <c r="AT1718" i="3"/>
  <c r="AD1718" i="3"/>
  <c r="M1716" i="3"/>
  <c r="Q1716" i="3"/>
  <c r="U1716" i="3"/>
  <c r="Y1716" i="3"/>
  <c r="AC1716" i="3"/>
  <c r="AG1716" i="3"/>
  <c r="N1716" i="3"/>
  <c r="S1716" i="3"/>
  <c r="X1716" i="3"/>
  <c r="AD1716" i="3"/>
  <c r="AI1716" i="3"/>
  <c r="AM1716" i="3"/>
  <c r="AQ1716" i="3"/>
  <c r="AU1716" i="3"/>
  <c r="AY1716" i="3"/>
  <c r="BC1716" i="3"/>
  <c r="BG1716" i="3"/>
  <c r="O1716" i="3"/>
  <c r="T1716" i="3"/>
  <c r="Z1716" i="3"/>
  <c r="AE1716" i="3"/>
  <c r="AJ1716" i="3"/>
  <c r="AN1716" i="3"/>
  <c r="AR1716" i="3"/>
  <c r="AV1716" i="3"/>
  <c r="AZ1716" i="3"/>
  <c r="BD1716" i="3"/>
  <c r="BH1716" i="3"/>
  <c r="P1716" i="3"/>
  <c r="V1716" i="3"/>
  <c r="AA1716" i="3"/>
  <c r="AF1716" i="3"/>
  <c r="AK1716" i="3"/>
  <c r="AO1716" i="3"/>
  <c r="AS1716" i="3"/>
  <c r="AW1716" i="3"/>
  <c r="BA1716" i="3"/>
  <c r="BE1716" i="3"/>
  <c r="BI1716" i="3"/>
  <c r="M1712" i="3"/>
  <c r="Q1712" i="3"/>
  <c r="U1712" i="3"/>
  <c r="Y1712" i="3"/>
  <c r="AC1712" i="3"/>
  <c r="AG1712" i="3"/>
  <c r="AK1712" i="3"/>
  <c r="AO1712" i="3"/>
  <c r="AS1712" i="3"/>
  <c r="AW1712" i="3"/>
  <c r="BA1712" i="3"/>
  <c r="BE1712" i="3"/>
  <c r="BI1712" i="3"/>
  <c r="N1712" i="3"/>
  <c r="S1712" i="3"/>
  <c r="X1712" i="3"/>
  <c r="AD1712" i="3"/>
  <c r="AI1712" i="3"/>
  <c r="AN1712" i="3"/>
  <c r="AT1712" i="3"/>
  <c r="AY1712" i="3"/>
  <c r="BD1712" i="3"/>
  <c r="O1712" i="3"/>
  <c r="T1712" i="3"/>
  <c r="Z1712" i="3"/>
  <c r="AE1712" i="3"/>
  <c r="AJ1712" i="3"/>
  <c r="AP1712" i="3"/>
  <c r="AU1712" i="3"/>
  <c r="AZ1712" i="3"/>
  <c r="BF1712" i="3"/>
  <c r="P1712" i="3"/>
  <c r="V1712" i="3"/>
  <c r="AA1712" i="3"/>
  <c r="AF1712" i="3"/>
  <c r="AL1712" i="3"/>
  <c r="AQ1712" i="3"/>
  <c r="AV1712" i="3"/>
  <c r="BB1712" i="3"/>
  <c r="BG1712" i="3"/>
  <c r="N1707" i="3"/>
  <c r="R1707" i="3"/>
  <c r="V1707" i="3"/>
  <c r="Z1707" i="3"/>
  <c r="AD1707" i="3"/>
  <c r="AH1707" i="3"/>
  <c r="AL1707" i="3"/>
  <c r="AP1707" i="3"/>
  <c r="AT1707" i="3"/>
  <c r="AX1707" i="3"/>
  <c r="BB1707" i="3"/>
  <c r="BF1707" i="3"/>
  <c r="P1707" i="3"/>
  <c r="U1707" i="3"/>
  <c r="AA1707" i="3"/>
  <c r="AF1707" i="3"/>
  <c r="AK1707" i="3"/>
  <c r="AQ1707" i="3"/>
  <c r="AV1707" i="3"/>
  <c r="BA1707" i="3"/>
  <c r="BG1707" i="3"/>
  <c r="Q1707" i="3"/>
  <c r="W1707" i="3"/>
  <c r="AB1707" i="3"/>
  <c r="AG1707" i="3"/>
  <c r="AM1707" i="3"/>
  <c r="AR1707" i="3"/>
  <c r="AW1707" i="3"/>
  <c r="BC1707" i="3"/>
  <c r="BH1707" i="3"/>
  <c r="T1707" i="3"/>
  <c r="BM1707" i="3" s="1"/>
  <c r="AE1707" i="3"/>
  <c r="AO1707" i="3"/>
  <c r="AZ1707" i="3"/>
  <c r="M1707" i="3"/>
  <c r="X1707" i="3"/>
  <c r="AI1707" i="3"/>
  <c r="AS1707" i="3"/>
  <c r="BD1707" i="3"/>
  <c r="O1707" i="3"/>
  <c r="Y1707" i="3"/>
  <c r="AJ1707" i="3"/>
  <c r="AU1707" i="3"/>
  <c r="BE1707" i="3"/>
  <c r="BH1722" i="3"/>
  <c r="BB1722" i="3"/>
  <c r="AW1722" i="3"/>
  <c r="AR1722" i="3"/>
  <c r="AL1722" i="3"/>
  <c r="AG1722" i="3"/>
  <c r="AB1722" i="3"/>
  <c r="V1722" i="3"/>
  <c r="P1722" i="3"/>
  <c r="M1719" i="3"/>
  <c r="Q1719" i="3"/>
  <c r="U1719" i="3"/>
  <c r="Y1719" i="3"/>
  <c r="AC1719" i="3"/>
  <c r="AG1719" i="3"/>
  <c r="AK1719" i="3"/>
  <c r="AO1719" i="3"/>
  <c r="AS1719" i="3"/>
  <c r="AW1719" i="3"/>
  <c r="BA1719" i="3"/>
  <c r="BE1719" i="3"/>
  <c r="BI1719" i="3"/>
  <c r="N1719" i="3"/>
  <c r="R1719" i="3"/>
  <c r="V1719" i="3"/>
  <c r="Z1719" i="3"/>
  <c r="AD1719" i="3"/>
  <c r="AH1719" i="3"/>
  <c r="AL1719" i="3"/>
  <c r="AP1719" i="3"/>
  <c r="AT1719" i="3"/>
  <c r="AX1719" i="3"/>
  <c r="BB1719" i="3"/>
  <c r="BF1719" i="3"/>
  <c r="O1719" i="3"/>
  <c r="BL1719" i="3" s="1"/>
  <c r="S1719" i="3"/>
  <c r="W1719" i="3"/>
  <c r="AA1719" i="3"/>
  <c r="AE1719" i="3"/>
  <c r="AI1719" i="3"/>
  <c r="AM1719" i="3"/>
  <c r="AQ1719" i="3"/>
  <c r="AU1719" i="3"/>
  <c r="AY1719" i="3"/>
  <c r="BC1719" i="3"/>
  <c r="BG1719" i="3"/>
  <c r="O1718" i="3"/>
  <c r="S1718" i="3"/>
  <c r="W1718" i="3"/>
  <c r="AA1718" i="3"/>
  <c r="AE1718" i="3"/>
  <c r="BJ1718" i="3" s="1"/>
  <c r="AI1718" i="3"/>
  <c r="AM1718" i="3"/>
  <c r="AQ1718" i="3"/>
  <c r="AU1718" i="3"/>
  <c r="AY1718" i="3"/>
  <c r="BC1718" i="3"/>
  <c r="BG1718" i="3"/>
  <c r="P1718" i="3"/>
  <c r="T1718" i="3"/>
  <c r="X1718" i="3"/>
  <c r="AB1718" i="3"/>
  <c r="AF1718" i="3"/>
  <c r="AJ1718" i="3"/>
  <c r="AN1718" i="3"/>
  <c r="AR1718" i="3"/>
  <c r="AV1718" i="3"/>
  <c r="AZ1718" i="3"/>
  <c r="BD1718" i="3"/>
  <c r="BH1718" i="3"/>
  <c r="M1718" i="3"/>
  <c r="Q1718" i="3"/>
  <c r="U1718" i="3"/>
  <c r="Y1718" i="3"/>
  <c r="AC1718" i="3"/>
  <c r="AG1718" i="3"/>
  <c r="AK1718" i="3"/>
  <c r="AO1718" i="3"/>
  <c r="AS1718" i="3"/>
  <c r="AW1718" i="3"/>
  <c r="BA1718" i="3"/>
  <c r="BE1718" i="3"/>
  <c r="BI1718" i="3"/>
  <c r="BF1716" i="3"/>
  <c r="AP1716" i="3"/>
  <c r="W1716" i="3"/>
  <c r="AR1712" i="3"/>
  <c r="W1712" i="3"/>
  <c r="T1709" i="3"/>
  <c r="AB1709" i="3"/>
  <c r="AJ1709" i="3"/>
  <c r="AR1709" i="3"/>
  <c r="AZ1709" i="3"/>
  <c r="BH1709" i="3"/>
  <c r="M1709" i="3"/>
  <c r="U1709" i="3"/>
  <c r="AC1709" i="3"/>
  <c r="AK1709" i="3"/>
  <c r="AS1709" i="3"/>
  <c r="BA1709" i="3"/>
  <c r="BI1709" i="3"/>
  <c r="P1709" i="3"/>
  <c r="X1709" i="3"/>
  <c r="AF1709" i="3"/>
  <c r="AN1709" i="3"/>
  <c r="AV1709" i="3"/>
  <c r="BD1709" i="3"/>
  <c r="AC1707" i="3"/>
  <c r="N1711" i="3"/>
  <c r="R1711" i="3"/>
  <c r="V1711" i="3"/>
  <c r="Z1711" i="3"/>
  <c r="AD1711" i="3"/>
  <c r="AH1711" i="3"/>
  <c r="AL1711" i="3"/>
  <c r="AP1711" i="3"/>
  <c r="AT1711" i="3"/>
  <c r="AX1711" i="3"/>
  <c r="BB1711" i="3"/>
  <c r="BF1711" i="3"/>
  <c r="O1711" i="3"/>
  <c r="S1711" i="3"/>
  <c r="W1711" i="3"/>
  <c r="AA1711" i="3"/>
  <c r="AE1711" i="3"/>
  <c r="AI1711" i="3"/>
  <c r="AM1711" i="3"/>
  <c r="AQ1711" i="3"/>
  <c r="AU1711" i="3"/>
  <c r="AY1711" i="3"/>
  <c r="BC1711" i="3"/>
  <c r="BG1711" i="3"/>
  <c r="N1709" i="3"/>
  <c r="R1709" i="3"/>
  <c r="V1709" i="3"/>
  <c r="Z1709" i="3"/>
  <c r="AD1709" i="3"/>
  <c r="AH1709" i="3"/>
  <c r="AL1709" i="3"/>
  <c r="AP1709" i="3"/>
  <c r="AT1709" i="3"/>
  <c r="AX1709" i="3"/>
  <c r="BB1709" i="3"/>
  <c r="BF1709" i="3"/>
  <c r="O1709" i="3"/>
  <c r="S1709" i="3"/>
  <c r="W1709" i="3"/>
  <c r="AA1709" i="3"/>
  <c r="AE1709" i="3"/>
  <c r="AI1709" i="3"/>
  <c r="AM1709" i="3"/>
  <c r="AQ1709" i="3"/>
  <c r="AU1709" i="3"/>
  <c r="AY1709" i="3"/>
  <c r="BC1709" i="3"/>
  <c r="BG1709" i="3"/>
  <c r="BG1708" i="3"/>
  <c r="AY1708" i="3"/>
  <c r="AP1708" i="3"/>
  <c r="AE1708" i="3"/>
  <c r="M1706" i="3"/>
  <c r="BA1705" i="3"/>
  <c r="U1705" i="3"/>
  <c r="P1708" i="3"/>
  <c r="T1708" i="3"/>
  <c r="X1708" i="3"/>
  <c r="AB1708" i="3"/>
  <c r="AF1708" i="3"/>
  <c r="AJ1708" i="3"/>
  <c r="AN1708" i="3"/>
  <c r="AR1708" i="3"/>
  <c r="Q1708" i="3"/>
  <c r="V1708" i="3"/>
  <c r="BM1708" i="3" s="1"/>
  <c r="AA1708" i="3"/>
  <c r="AG1708" i="3"/>
  <c r="AL1708" i="3"/>
  <c r="AQ1708" i="3"/>
  <c r="AV1708" i="3"/>
  <c r="AZ1708" i="3"/>
  <c r="BD1708" i="3"/>
  <c r="BH1708" i="3"/>
  <c r="M1708" i="3"/>
  <c r="R1708" i="3"/>
  <c r="W1708" i="3"/>
  <c r="AC1708" i="3"/>
  <c r="AH1708" i="3"/>
  <c r="AM1708" i="3"/>
  <c r="AS1708" i="3"/>
  <c r="AW1708" i="3"/>
  <c r="BA1708" i="3"/>
  <c r="BE1708" i="3"/>
  <c r="BI1708" i="3"/>
  <c r="K1715" i="3"/>
  <c r="K1713" i="3"/>
  <c r="BC1708" i="3"/>
  <c r="AU1708" i="3"/>
  <c r="AK1708" i="3"/>
  <c r="Z1708" i="3"/>
  <c r="O1708" i="3"/>
  <c r="L1706" i="3"/>
  <c r="N1705" i="3"/>
  <c r="R1705" i="3"/>
  <c r="V1705" i="3"/>
  <c r="Z1705" i="3"/>
  <c r="AD1705" i="3"/>
  <c r="AH1705" i="3"/>
  <c r="AL1705" i="3"/>
  <c r="AP1705" i="3"/>
  <c r="AT1705" i="3"/>
  <c r="AX1705" i="3"/>
  <c r="BB1705" i="3"/>
  <c r="BF1705" i="3"/>
  <c r="O1705" i="3"/>
  <c r="S1705" i="3"/>
  <c r="W1705" i="3"/>
  <c r="AA1705" i="3"/>
  <c r="AE1705" i="3"/>
  <c r="AI1705" i="3"/>
  <c r="AM1705" i="3"/>
  <c r="AQ1705" i="3"/>
  <c r="AU1705" i="3"/>
  <c r="AY1705" i="3"/>
  <c r="BC1705" i="3"/>
  <c r="BG1705" i="3"/>
  <c r="P1705" i="3"/>
  <c r="T1705" i="3"/>
  <c r="X1705" i="3"/>
  <c r="AB1705" i="3"/>
  <c r="AF1705" i="3"/>
  <c r="AJ1705" i="3"/>
  <c r="AN1705" i="3"/>
  <c r="AR1705" i="3"/>
  <c r="AV1705" i="3"/>
  <c r="AZ1705" i="3"/>
  <c r="BD1705" i="3"/>
  <c r="BH1705" i="3"/>
  <c r="M1705" i="3"/>
  <c r="AC1705" i="3"/>
  <c r="AS1705" i="3"/>
  <c r="BI1705" i="3"/>
  <c r="Q1705" i="3"/>
  <c r="AG1705" i="3"/>
  <c r="AW1705" i="3"/>
  <c r="N1703" i="3"/>
  <c r="R1703" i="3"/>
  <c r="V1703" i="3"/>
  <c r="Z1703" i="3"/>
  <c r="AD1703" i="3"/>
  <c r="AH1703" i="3"/>
  <c r="AL1703" i="3"/>
  <c r="AP1703" i="3"/>
  <c r="AT1703" i="3"/>
  <c r="AX1703" i="3"/>
  <c r="BB1703" i="3"/>
  <c r="BF1703" i="3"/>
  <c r="O1703" i="3"/>
  <c r="S1703" i="3"/>
  <c r="W1703" i="3"/>
  <c r="AA1703" i="3"/>
  <c r="AE1703" i="3"/>
  <c r="AI1703" i="3"/>
  <c r="AM1703" i="3"/>
  <c r="AQ1703" i="3"/>
  <c r="AU1703" i="3"/>
  <c r="AY1703" i="3"/>
  <c r="BC1703" i="3"/>
  <c r="BG1703" i="3"/>
  <c r="P1703" i="3"/>
  <c r="T1703" i="3"/>
  <c r="X1703" i="3"/>
  <c r="AB1703" i="3"/>
  <c r="AF1703" i="3"/>
  <c r="AJ1703" i="3"/>
  <c r="AN1703" i="3"/>
  <c r="AR1703" i="3"/>
  <c r="AV1703" i="3"/>
  <c r="AZ1703" i="3"/>
  <c r="BD1703" i="3"/>
  <c r="BH1703" i="3"/>
  <c r="N1701" i="3"/>
  <c r="R1701" i="3"/>
  <c r="V1701" i="3"/>
  <c r="Z1701" i="3"/>
  <c r="AD1701" i="3"/>
  <c r="AH1701" i="3"/>
  <c r="AL1701" i="3"/>
  <c r="AP1701" i="3"/>
  <c r="AT1701" i="3"/>
  <c r="AX1701" i="3"/>
  <c r="BB1701" i="3"/>
  <c r="BF1701" i="3"/>
  <c r="O1701" i="3"/>
  <c r="S1701" i="3"/>
  <c r="W1701" i="3"/>
  <c r="AA1701" i="3"/>
  <c r="AE1701" i="3"/>
  <c r="AI1701" i="3"/>
  <c r="AM1701" i="3"/>
  <c r="AQ1701" i="3"/>
  <c r="AU1701" i="3"/>
  <c r="AY1701" i="3"/>
  <c r="BC1701" i="3"/>
  <c r="BG1701" i="3"/>
  <c r="P1701" i="3"/>
  <c r="T1701" i="3"/>
  <c r="X1701" i="3"/>
  <c r="AB1701" i="3"/>
  <c r="AF1701" i="3"/>
  <c r="AJ1701" i="3"/>
  <c r="AN1701" i="3"/>
  <c r="AR1701" i="3"/>
  <c r="AV1701" i="3"/>
  <c r="AZ1701" i="3"/>
  <c r="BD1701" i="3"/>
  <c r="BH1701" i="3"/>
  <c r="P1696" i="3"/>
  <c r="V1696" i="3"/>
  <c r="AA1696" i="3"/>
  <c r="AF1696" i="3"/>
  <c r="AL1696" i="3"/>
  <c r="AQ1696" i="3"/>
  <c r="AV1696" i="3"/>
  <c r="BB1696" i="3"/>
  <c r="BG1696" i="3"/>
  <c r="BI1706" i="3"/>
  <c r="BC1706" i="3"/>
  <c r="AX1706" i="3"/>
  <c r="AS1706" i="3"/>
  <c r="AM1706" i="3"/>
  <c r="AH1706" i="3"/>
  <c r="AC1706" i="3"/>
  <c r="W1706" i="3"/>
  <c r="R1706" i="3"/>
  <c r="AU1704" i="3"/>
  <c r="AE1704" i="3"/>
  <c r="AW1703" i="3"/>
  <c r="AG1703" i="3"/>
  <c r="Q1703" i="3"/>
  <c r="AU1702" i="3"/>
  <c r="AE1702" i="3"/>
  <c r="AW1701" i="3"/>
  <c r="AG1701" i="3"/>
  <c r="Q1701" i="3"/>
  <c r="AU1700" i="3"/>
  <c r="AE1700" i="3"/>
  <c r="P1698" i="3"/>
  <c r="V1698" i="3"/>
  <c r="AA1698" i="3"/>
  <c r="AF1698" i="3"/>
  <c r="AL1698" i="3"/>
  <c r="AQ1698" i="3"/>
  <c r="AV1698" i="3"/>
  <c r="BB1698" i="3"/>
  <c r="BG1698" i="3"/>
  <c r="AX1696" i="3"/>
  <c r="AB1696" i="3"/>
  <c r="P1706" i="3"/>
  <c r="T1706" i="3"/>
  <c r="X1706" i="3"/>
  <c r="AB1706" i="3"/>
  <c r="AF1706" i="3"/>
  <c r="AJ1706" i="3"/>
  <c r="AN1706" i="3"/>
  <c r="AR1706" i="3"/>
  <c r="AV1706" i="3"/>
  <c r="AZ1706" i="3"/>
  <c r="BD1706" i="3"/>
  <c r="BH1706" i="3"/>
  <c r="BG1704" i="3"/>
  <c r="AQ1704" i="3"/>
  <c r="P1704" i="3"/>
  <c r="T1704" i="3"/>
  <c r="X1704" i="3"/>
  <c r="AB1704" i="3"/>
  <c r="AF1704" i="3"/>
  <c r="AJ1704" i="3"/>
  <c r="AN1704" i="3"/>
  <c r="AR1704" i="3"/>
  <c r="AV1704" i="3"/>
  <c r="AZ1704" i="3"/>
  <c r="BD1704" i="3"/>
  <c r="BH1704" i="3"/>
  <c r="M1704" i="3"/>
  <c r="Q1704" i="3"/>
  <c r="U1704" i="3"/>
  <c r="BM1704" i="3" s="1"/>
  <c r="Y1704" i="3"/>
  <c r="AC1704" i="3"/>
  <c r="AG1704" i="3"/>
  <c r="AK1704" i="3"/>
  <c r="AO1704" i="3"/>
  <c r="AS1704" i="3"/>
  <c r="AW1704" i="3"/>
  <c r="BA1704" i="3"/>
  <c r="BE1704" i="3"/>
  <c r="BI1704" i="3"/>
  <c r="N1704" i="3"/>
  <c r="R1704" i="3"/>
  <c r="BL1704" i="3" s="1"/>
  <c r="V1704" i="3"/>
  <c r="Z1704" i="3"/>
  <c r="AD1704" i="3"/>
  <c r="AH1704" i="3"/>
  <c r="AL1704" i="3"/>
  <c r="AP1704" i="3"/>
  <c r="AT1704" i="3"/>
  <c r="AX1704" i="3"/>
  <c r="BB1704" i="3"/>
  <c r="BF1704" i="3"/>
  <c r="BI1703" i="3"/>
  <c r="AS1703" i="3"/>
  <c r="AC1703" i="3"/>
  <c r="M1703" i="3"/>
  <c r="BG1702" i="3"/>
  <c r="AQ1702" i="3"/>
  <c r="P1702" i="3"/>
  <c r="T1702" i="3"/>
  <c r="BM1702" i="3" s="1"/>
  <c r="X1702" i="3"/>
  <c r="AB1702" i="3"/>
  <c r="AF1702" i="3"/>
  <c r="AJ1702" i="3"/>
  <c r="AN1702" i="3"/>
  <c r="AR1702" i="3"/>
  <c r="AV1702" i="3"/>
  <c r="AZ1702" i="3"/>
  <c r="BD1702" i="3"/>
  <c r="BH1702" i="3"/>
  <c r="M1702" i="3"/>
  <c r="Q1702" i="3"/>
  <c r="U1702" i="3"/>
  <c r="Y1702" i="3"/>
  <c r="AC1702" i="3"/>
  <c r="AG1702" i="3"/>
  <c r="AK1702" i="3"/>
  <c r="AO1702" i="3"/>
  <c r="AS1702" i="3"/>
  <c r="AW1702" i="3"/>
  <c r="BA1702" i="3"/>
  <c r="BE1702" i="3"/>
  <c r="BI1702" i="3"/>
  <c r="N1702" i="3"/>
  <c r="R1702" i="3"/>
  <c r="BL1702" i="3" s="1"/>
  <c r="V1702" i="3"/>
  <c r="Z1702" i="3"/>
  <c r="AD1702" i="3"/>
  <c r="AH1702" i="3"/>
  <c r="AL1702" i="3"/>
  <c r="AP1702" i="3"/>
  <c r="AT1702" i="3"/>
  <c r="AX1702" i="3"/>
  <c r="BB1702" i="3"/>
  <c r="BF1702" i="3"/>
  <c r="BI1701" i="3"/>
  <c r="AS1701" i="3"/>
  <c r="AC1701" i="3"/>
  <c r="M1701" i="3"/>
  <c r="BG1700" i="3"/>
  <c r="AQ1700" i="3"/>
  <c r="P1700" i="3"/>
  <c r="T1700" i="3"/>
  <c r="BM1700" i="3" s="1"/>
  <c r="X1700" i="3"/>
  <c r="AB1700" i="3"/>
  <c r="AF1700" i="3"/>
  <c r="AJ1700" i="3"/>
  <c r="AN1700" i="3"/>
  <c r="AR1700" i="3"/>
  <c r="AV1700" i="3"/>
  <c r="AZ1700" i="3"/>
  <c r="BD1700" i="3"/>
  <c r="BH1700" i="3"/>
  <c r="M1700" i="3"/>
  <c r="Q1700" i="3"/>
  <c r="U1700" i="3"/>
  <c r="Y1700" i="3"/>
  <c r="AC1700" i="3"/>
  <c r="AG1700" i="3"/>
  <c r="AK1700" i="3"/>
  <c r="AO1700" i="3"/>
  <c r="AS1700" i="3"/>
  <c r="BL1700" i="3" s="1"/>
  <c r="AW1700" i="3"/>
  <c r="BA1700" i="3"/>
  <c r="BE1700" i="3"/>
  <c r="BI1700" i="3"/>
  <c r="N1700" i="3"/>
  <c r="R1700" i="3"/>
  <c r="V1700" i="3"/>
  <c r="Z1700" i="3"/>
  <c r="AD1700" i="3"/>
  <c r="AH1700" i="3"/>
  <c r="AL1700" i="3"/>
  <c r="AP1700" i="3"/>
  <c r="AT1700" i="3"/>
  <c r="AX1700" i="3"/>
  <c r="BB1700" i="3"/>
  <c r="BF1700" i="3"/>
  <c r="AX1698" i="3"/>
  <c r="AB1698" i="3"/>
  <c r="AR1696" i="3"/>
  <c r="W1696" i="3"/>
  <c r="M1698" i="3"/>
  <c r="Q1698" i="3"/>
  <c r="U1698" i="3"/>
  <c r="Y1698" i="3"/>
  <c r="AC1698" i="3"/>
  <c r="AG1698" i="3"/>
  <c r="AK1698" i="3"/>
  <c r="AO1698" i="3"/>
  <c r="AS1698" i="3"/>
  <c r="AW1698" i="3"/>
  <c r="BA1698" i="3"/>
  <c r="BE1698" i="3"/>
  <c r="BI1698" i="3"/>
  <c r="M1696" i="3"/>
  <c r="Q1696" i="3"/>
  <c r="U1696" i="3"/>
  <c r="Y1696" i="3"/>
  <c r="AC1696" i="3"/>
  <c r="AG1696" i="3"/>
  <c r="AK1696" i="3"/>
  <c r="AO1696" i="3"/>
  <c r="AS1696" i="3"/>
  <c r="AW1696" i="3"/>
  <c r="BA1696" i="3"/>
  <c r="BE1696" i="3"/>
  <c r="BI1696" i="3"/>
  <c r="N1695" i="3"/>
  <c r="R1695" i="3"/>
  <c r="V1695" i="3"/>
  <c r="Z1695" i="3"/>
  <c r="AD1695" i="3"/>
  <c r="AH1695" i="3"/>
  <c r="AL1695" i="3"/>
  <c r="AP1695" i="3"/>
  <c r="AT1695" i="3"/>
  <c r="AX1695" i="3"/>
  <c r="BB1695" i="3"/>
  <c r="P1695" i="3"/>
  <c r="T1695" i="3"/>
  <c r="X1695" i="3"/>
  <c r="AB1695" i="3"/>
  <c r="AF1695" i="3"/>
  <c r="AJ1695" i="3"/>
  <c r="AN1695" i="3"/>
  <c r="AR1695" i="3"/>
  <c r="AV1695" i="3"/>
  <c r="AZ1695" i="3"/>
  <c r="BD1695" i="3"/>
  <c r="BH1695" i="3"/>
  <c r="Q1695" i="3"/>
  <c r="Y1695" i="3"/>
  <c r="AG1695" i="3"/>
  <c r="AO1695" i="3"/>
  <c r="AW1695" i="3"/>
  <c r="BE1695" i="3"/>
  <c r="S1695" i="3"/>
  <c r="AA1695" i="3"/>
  <c r="AI1695" i="3"/>
  <c r="AQ1695" i="3"/>
  <c r="AY1695" i="3"/>
  <c r="BF1695" i="3"/>
  <c r="BF1698" i="3"/>
  <c r="AZ1698" i="3"/>
  <c r="AU1698" i="3"/>
  <c r="AP1698" i="3"/>
  <c r="AJ1698" i="3"/>
  <c r="AE1698" i="3"/>
  <c r="Z1698" i="3"/>
  <c r="T1698" i="3"/>
  <c r="O1698" i="3"/>
  <c r="BF1696" i="3"/>
  <c r="AZ1696" i="3"/>
  <c r="AU1696" i="3"/>
  <c r="AP1696" i="3"/>
  <c r="AJ1696" i="3"/>
  <c r="AE1696" i="3"/>
  <c r="Z1696" i="3"/>
  <c r="T1696" i="3"/>
  <c r="O1696" i="3"/>
  <c r="BI1695" i="3"/>
  <c r="AU1695" i="3"/>
  <c r="AE1695" i="3"/>
  <c r="O1695" i="3"/>
  <c r="K1699" i="3"/>
  <c r="BD1698" i="3"/>
  <c r="AY1698" i="3"/>
  <c r="AT1698" i="3"/>
  <c r="AN1698" i="3"/>
  <c r="AI1698" i="3"/>
  <c r="AD1698" i="3"/>
  <c r="X1698" i="3"/>
  <c r="S1698" i="3"/>
  <c r="BM1698" i="3" s="1"/>
  <c r="N1698" i="3"/>
  <c r="K1697" i="3"/>
  <c r="BD1696" i="3"/>
  <c r="AY1696" i="3"/>
  <c r="AT1696" i="3"/>
  <c r="AN1696" i="3"/>
  <c r="AI1696" i="3"/>
  <c r="AD1696" i="3"/>
  <c r="X1696" i="3"/>
  <c r="S1696" i="3"/>
  <c r="N1696" i="3"/>
  <c r="BG1695" i="3"/>
  <c r="AS1695" i="3"/>
  <c r="AC1695" i="3"/>
  <c r="M1695" i="3"/>
  <c r="P1694" i="3"/>
  <c r="T1694" i="3"/>
  <c r="X1694" i="3"/>
  <c r="AB1694" i="3"/>
  <c r="AF1694" i="3"/>
  <c r="AJ1694" i="3"/>
  <c r="AN1694" i="3"/>
  <c r="AR1694" i="3"/>
  <c r="AV1694" i="3"/>
  <c r="AZ1694" i="3"/>
  <c r="BD1694" i="3"/>
  <c r="BH1694" i="3"/>
  <c r="N1694" i="3"/>
  <c r="R1694" i="3"/>
  <c r="V1694" i="3"/>
  <c r="Z1694" i="3"/>
  <c r="AD1694" i="3"/>
  <c r="AH1694" i="3"/>
  <c r="AL1694" i="3"/>
  <c r="AP1694" i="3"/>
  <c r="AT1694" i="3"/>
  <c r="AX1694" i="3"/>
  <c r="BB1694" i="3"/>
  <c r="BF1694" i="3"/>
  <c r="M1694" i="3"/>
  <c r="U1694" i="3"/>
  <c r="AC1694" i="3"/>
  <c r="AK1694" i="3"/>
  <c r="AS1694" i="3"/>
  <c r="BA1694" i="3"/>
  <c r="BI1694" i="3"/>
  <c r="O1694" i="3"/>
  <c r="W1694" i="3"/>
  <c r="AE1694" i="3"/>
  <c r="AM1694" i="3"/>
  <c r="AU1694" i="3"/>
  <c r="BC1694" i="3"/>
  <c r="BG1693" i="3"/>
  <c r="AY1693" i="3"/>
  <c r="AQ1693" i="3"/>
  <c r="AI1693" i="3"/>
  <c r="AA1693" i="3"/>
  <c r="N1693" i="3"/>
  <c r="R1693" i="3"/>
  <c r="BN1693" i="3" s="1"/>
  <c r="V1693" i="3"/>
  <c r="Z1693" i="3"/>
  <c r="AD1693" i="3"/>
  <c r="AH1693" i="3"/>
  <c r="AL1693" i="3"/>
  <c r="AP1693" i="3"/>
  <c r="AT1693" i="3"/>
  <c r="AX1693" i="3"/>
  <c r="BB1693" i="3"/>
  <c r="BF1693" i="3"/>
  <c r="P1693" i="3"/>
  <c r="BK1693" i="3" s="1"/>
  <c r="T1693" i="3"/>
  <c r="BM1693" i="3" s="1"/>
  <c r="X1693" i="3"/>
  <c r="AB1693" i="3"/>
  <c r="AF1693" i="3"/>
  <c r="AJ1693" i="3"/>
  <c r="AN1693" i="3"/>
  <c r="AR1693" i="3"/>
  <c r="AV1693" i="3"/>
  <c r="AZ1693" i="3"/>
  <c r="BD1693" i="3"/>
  <c r="BH1693" i="3"/>
  <c r="BG1691" i="3"/>
  <c r="AY1691" i="3"/>
  <c r="AQ1691" i="3"/>
  <c r="AI1691" i="3"/>
  <c r="AA1691" i="3"/>
  <c r="N1691" i="3"/>
  <c r="BN1691" i="3" s="1"/>
  <c r="X1687" i="3"/>
  <c r="AN1687" i="3"/>
  <c r="BD1687" i="3"/>
  <c r="BE1693" i="3"/>
  <c r="AW1693" i="3"/>
  <c r="AO1693" i="3"/>
  <c r="AG1693" i="3"/>
  <c r="Y1693" i="3"/>
  <c r="Q1693" i="3"/>
  <c r="BI1692" i="3"/>
  <c r="BA1692" i="3"/>
  <c r="AS1692" i="3"/>
  <c r="AK1692" i="3"/>
  <c r="AC1692" i="3"/>
  <c r="BK1692" i="3" s="1"/>
  <c r="U1692" i="3"/>
  <c r="X1689" i="3"/>
  <c r="AN1689" i="3"/>
  <c r="BD1689" i="3"/>
  <c r="P1687" i="3"/>
  <c r="AB1685" i="3"/>
  <c r="BL1693" i="3"/>
  <c r="P1692" i="3"/>
  <c r="T1692" i="3"/>
  <c r="X1692" i="3"/>
  <c r="AB1692" i="3"/>
  <c r="AF1692" i="3"/>
  <c r="AJ1692" i="3"/>
  <c r="AN1692" i="3"/>
  <c r="AR1692" i="3"/>
  <c r="AV1692" i="3"/>
  <c r="AZ1692" i="3"/>
  <c r="BD1692" i="3"/>
  <c r="BH1692" i="3"/>
  <c r="N1692" i="3"/>
  <c r="BN1692" i="3" s="1"/>
  <c r="R1692" i="3"/>
  <c r="BL1692" i="3" s="1"/>
  <c r="V1692" i="3"/>
  <c r="Z1692" i="3"/>
  <c r="AD1692" i="3"/>
  <c r="AH1692" i="3"/>
  <c r="AL1692" i="3"/>
  <c r="AP1692" i="3"/>
  <c r="AT1692" i="3"/>
  <c r="AX1692" i="3"/>
  <c r="BB1692" i="3"/>
  <c r="BF1692" i="3"/>
  <c r="P1689" i="3"/>
  <c r="AB1687" i="3"/>
  <c r="BH1691" i="3"/>
  <c r="BD1691" i="3"/>
  <c r="AZ1691" i="3"/>
  <c r="AV1691" i="3"/>
  <c r="AR1691" i="3"/>
  <c r="AN1691" i="3"/>
  <c r="AJ1691" i="3"/>
  <c r="AF1691" i="3"/>
  <c r="AB1691" i="3"/>
  <c r="X1691" i="3"/>
  <c r="T1691" i="3"/>
  <c r="BM1691" i="3" s="1"/>
  <c r="P1691" i="3"/>
  <c r="BK1691" i="3" s="1"/>
  <c r="AT1690" i="3"/>
  <c r="AD1690" i="3"/>
  <c r="BH1689" i="3"/>
  <c r="AR1689" i="3"/>
  <c r="AT1688" i="3"/>
  <c r="AD1688" i="3"/>
  <c r="BH1687" i="3"/>
  <c r="AR1687" i="3"/>
  <c r="AT1686" i="3"/>
  <c r="AD1686" i="3"/>
  <c r="BH1685" i="3"/>
  <c r="AR1685" i="3"/>
  <c r="O1690" i="3"/>
  <c r="S1690" i="3"/>
  <c r="W1690" i="3"/>
  <c r="BJ1690" i="3" s="1"/>
  <c r="AA1690" i="3"/>
  <c r="AE1690" i="3"/>
  <c r="AI1690" i="3"/>
  <c r="AM1690" i="3"/>
  <c r="AQ1690" i="3"/>
  <c r="AU1690" i="3"/>
  <c r="AY1690" i="3"/>
  <c r="BC1690" i="3"/>
  <c r="BG1690" i="3"/>
  <c r="P1690" i="3"/>
  <c r="T1690" i="3"/>
  <c r="X1690" i="3"/>
  <c r="AB1690" i="3"/>
  <c r="AF1690" i="3"/>
  <c r="AJ1690" i="3"/>
  <c r="AN1690" i="3"/>
  <c r="AR1690" i="3"/>
  <c r="AV1690" i="3"/>
  <c r="AZ1690" i="3"/>
  <c r="BD1690" i="3"/>
  <c r="BH1690" i="3"/>
  <c r="M1690" i="3"/>
  <c r="Q1690" i="3"/>
  <c r="U1690" i="3"/>
  <c r="Y1690" i="3"/>
  <c r="AC1690" i="3"/>
  <c r="AG1690" i="3"/>
  <c r="AK1690" i="3"/>
  <c r="AO1690" i="3"/>
  <c r="AS1690" i="3"/>
  <c r="AW1690" i="3"/>
  <c r="BA1690" i="3"/>
  <c r="BE1690" i="3"/>
  <c r="BI1690" i="3"/>
  <c r="M1689" i="3"/>
  <c r="Q1689" i="3"/>
  <c r="U1689" i="3"/>
  <c r="Y1689" i="3"/>
  <c r="AC1689" i="3"/>
  <c r="AG1689" i="3"/>
  <c r="AK1689" i="3"/>
  <c r="AO1689" i="3"/>
  <c r="AS1689" i="3"/>
  <c r="AW1689" i="3"/>
  <c r="BA1689" i="3"/>
  <c r="BE1689" i="3"/>
  <c r="BI1689" i="3"/>
  <c r="N1689" i="3"/>
  <c r="R1689" i="3"/>
  <c r="V1689" i="3"/>
  <c r="Z1689" i="3"/>
  <c r="AD1689" i="3"/>
  <c r="AH1689" i="3"/>
  <c r="AL1689" i="3"/>
  <c r="AP1689" i="3"/>
  <c r="AT1689" i="3"/>
  <c r="AX1689" i="3"/>
  <c r="BB1689" i="3"/>
  <c r="BF1689" i="3"/>
  <c r="O1689" i="3"/>
  <c r="S1689" i="3"/>
  <c r="W1689" i="3"/>
  <c r="AA1689" i="3"/>
  <c r="AE1689" i="3"/>
  <c r="AI1689" i="3"/>
  <c r="AM1689" i="3"/>
  <c r="AQ1689" i="3"/>
  <c r="AU1689" i="3"/>
  <c r="AY1689" i="3"/>
  <c r="BC1689" i="3"/>
  <c r="BG1689" i="3"/>
  <c r="O1688" i="3"/>
  <c r="S1688" i="3"/>
  <c r="W1688" i="3"/>
  <c r="AA1688" i="3"/>
  <c r="AE1688" i="3"/>
  <c r="AI1688" i="3"/>
  <c r="AM1688" i="3"/>
  <c r="AQ1688" i="3"/>
  <c r="AU1688" i="3"/>
  <c r="AY1688" i="3"/>
  <c r="BC1688" i="3"/>
  <c r="BG1688" i="3"/>
  <c r="P1688" i="3"/>
  <c r="T1688" i="3"/>
  <c r="X1688" i="3"/>
  <c r="AB1688" i="3"/>
  <c r="AF1688" i="3"/>
  <c r="AJ1688" i="3"/>
  <c r="AN1688" i="3"/>
  <c r="AR1688" i="3"/>
  <c r="AV1688" i="3"/>
  <c r="AZ1688" i="3"/>
  <c r="BD1688" i="3"/>
  <c r="BH1688" i="3"/>
  <c r="M1688" i="3"/>
  <c r="Q1688" i="3"/>
  <c r="BJ1688" i="3" s="1"/>
  <c r="U1688" i="3"/>
  <c r="Y1688" i="3"/>
  <c r="AC1688" i="3"/>
  <c r="AG1688" i="3"/>
  <c r="AK1688" i="3"/>
  <c r="AO1688" i="3"/>
  <c r="AS1688" i="3"/>
  <c r="AW1688" i="3"/>
  <c r="BA1688" i="3"/>
  <c r="BE1688" i="3"/>
  <c r="BI1688" i="3"/>
  <c r="M1687" i="3"/>
  <c r="Q1687" i="3"/>
  <c r="U1687" i="3"/>
  <c r="Y1687" i="3"/>
  <c r="AC1687" i="3"/>
  <c r="AG1687" i="3"/>
  <c r="AK1687" i="3"/>
  <c r="AO1687" i="3"/>
  <c r="AS1687" i="3"/>
  <c r="AW1687" i="3"/>
  <c r="BA1687" i="3"/>
  <c r="BE1687" i="3"/>
  <c r="BI1687" i="3"/>
  <c r="N1687" i="3"/>
  <c r="R1687" i="3"/>
  <c r="V1687" i="3"/>
  <c r="Z1687" i="3"/>
  <c r="AD1687" i="3"/>
  <c r="AH1687" i="3"/>
  <c r="AL1687" i="3"/>
  <c r="AP1687" i="3"/>
  <c r="AT1687" i="3"/>
  <c r="AX1687" i="3"/>
  <c r="BB1687" i="3"/>
  <c r="BF1687" i="3"/>
  <c r="O1687" i="3"/>
  <c r="S1687" i="3"/>
  <c r="W1687" i="3"/>
  <c r="AA1687" i="3"/>
  <c r="AE1687" i="3"/>
  <c r="AI1687" i="3"/>
  <c r="AM1687" i="3"/>
  <c r="AQ1687" i="3"/>
  <c r="AU1687" i="3"/>
  <c r="AY1687" i="3"/>
  <c r="BC1687" i="3"/>
  <c r="BG1687" i="3"/>
  <c r="O1686" i="3"/>
  <c r="S1686" i="3"/>
  <c r="W1686" i="3"/>
  <c r="AA1686" i="3"/>
  <c r="AE1686" i="3"/>
  <c r="AI1686" i="3"/>
  <c r="AM1686" i="3"/>
  <c r="AQ1686" i="3"/>
  <c r="AU1686" i="3"/>
  <c r="AY1686" i="3"/>
  <c r="BC1686" i="3"/>
  <c r="BG1686" i="3"/>
  <c r="P1686" i="3"/>
  <c r="T1686" i="3"/>
  <c r="X1686" i="3"/>
  <c r="AB1686" i="3"/>
  <c r="AF1686" i="3"/>
  <c r="AJ1686" i="3"/>
  <c r="AN1686" i="3"/>
  <c r="AR1686" i="3"/>
  <c r="AV1686" i="3"/>
  <c r="AZ1686" i="3"/>
  <c r="BD1686" i="3"/>
  <c r="BH1686" i="3"/>
  <c r="M1686" i="3"/>
  <c r="Q1686" i="3"/>
  <c r="BJ1686" i="3" s="1"/>
  <c r="U1686" i="3"/>
  <c r="Y1686" i="3"/>
  <c r="AC1686" i="3"/>
  <c r="AG1686" i="3"/>
  <c r="AK1686" i="3"/>
  <c r="AO1686" i="3"/>
  <c r="AS1686" i="3"/>
  <c r="AW1686" i="3"/>
  <c r="BA1686" i="3"/>
  <c r="BE1686" i="3"/>
  <c r="BI1686" i="3"/>
  <c r="M1685" i="3"/>
  <c r="Q1685" i="3"/>
  <c r="U1685" i="3"/>
  <c r="Y1685" i="3"/>
  <c r="AC1685" i="3"/>
  <c r="AG1685" i="3"/>
  <c r="AK1685" i="3"/>
  <c r="AO1685" i="3"/>
  <c r="AS1685" i="3"/>
  <c r="AW1685" i="3"/>
  <c r="BA1685" i="3"/>
  <c r="BE1685" i="3"/>
  <c r="BI1685" i="3"/>
  <c r="N1685" i="3"/>
  <c r="R1685" i="3"/>
  <c r="V1685" i="3"/>
  <c r="Z1685" i="3"/>
  <c r="AD1685" i="3"/>
  <c r="AH1685" i="3"/>
  <c r="AL1685" i="3"/>
  <c r="AP1685" i="3"/>
  <c r="AT1685" i="3"/>
  <c r="AX1685" i="3"/>
  <c r="BB1685" i="3"/>
  <c r="BF1685" i="3"/>
  <c r="O1685" i="3"/>
  <c r="S1685" i="3"/>
  <c r="W1685" i="3"/>
  <c r="AA1685" i="3"/>
  <c r="AE1685" i="3"/>
  <c r="AI1685" i="3"/>
  <c r="AM1685" i="3"/>
  <c r="AQ1685" i="3"/>
  <c r="AU1685" i="3"/>
  <c r="AY1685" i="3"/>
  <c r="BC1685" i="3"/>
  <c r="BG1685" i="3"/>
  <c r="BF1691" i="3"/>
  <c r="BB1691" i="3"/>
  <c r="AX1691" i="3"/>
  <c r="AT1691" i="3"/>
  <c r="AP1691" i="3"/>
  <c r="AL1691" i="3"/>
  <c r="AH1691" i="3"/>
  <c r="AD1691" i="3"/>
  <c r="Z1691" i="3"/>
  <c r="V1691" i="3"/>
  <c r="R1691" i="3"/>
  <c r="BL1691" i="3" s="1"/>
  <c r="BB1690" i="3"/>
  <c r="AL1690" i="3"/>
  <c r="V1690" i="3"/>
  <c r="AZ1689" i="3"/>
  <c r="AJ1689" i="3"/>
  <c r="T1689" i="3"/>
  <c r="BB1688" i="3"/>
  <c r="AL1688" i="3"/>
  <c r="V1688" i="3"/>
  <c r="AZ1687" i="3"/>
  <c r="AJ1687" i="3"/>
  <c r="T1687" i="3"/>
  <c r="BB1686" i="3"/>
  <c r="AL1686" i="3"/>
  <c r="V1686" i="3"/>
  <c r="AZ1685" i="3"/>
  <c r="AJ1685" i="3"/>
  <c r="T1685" i="3"/>
  <c r="E1647" i="3"/>
  <c r="F1647" i="3"/>
  <c r="G1647" i="3"/>
  <c r="H1647" i="3"/>
  <c r="L1647" i="3" s="1"/>
  <c r="I1647" i="3"/>
  <c r="J1647" i="3"/>
  <c r="E1648" i="3"/>
  <c r="F1648" i="3"/>
  <c r="G1648" i="3"/>
  <c r="H1648" i="3"/>
  <c r="I1648" i="3"/>
  <c r="J1648" i="3"/>
  <c r="E1649" i="3"/>
  <c r="F1649" i="3"/>
  <c r="G1649" i="3"/>
  <c r="H1649" i="3"/>
  <c r="I1649" i="3"/>
  <c r="J1649" i="3"/>
  <c r="L1649" i="3" s="1"/>
  <c r="K1649" i="3"/>
  <c r="E1650" i="3"/>
  <c r="F1650" i="3"/>
  <c r="G1650" i="3"/>
  <c r="H1650" i="3"/>
  <c r="I1650" i="3"/>
  <c r="J1650" i="3"/>
  <c r="E1651" i="3"/>
  <c r="F1651" i="3"/>
  <c r="G1651" i="3"/>
  <c r="H1651" i="3"/>
  <c r="I1651" i="3"/>
  <c r="L1651" i="3" s="1"/>
  <c r="J1651" i="3"/>
  <c r="E1652" i="3"/>
  <c r="F1652" i="3"/>
  <c r="G1652" i="3"/>
  <c r="H1652" i="3"/>
  <c r="I1652" i="3"/>
  <c r="J1652" i="3"/>
  <c r="L1652" i="3" s="1"/>
  <c r="E1653" i="3"/>
  <c r="F1653" i="3"/>
  <c r="G1653" i="3"/>
  <c r="H1653" i="3"/>
  <c r="I1653" i="3"/>
  <c r="J1653" i="3"/>
  <c r="E1654" i="3"/>
  <c r="K1654" i="3" s="1"/>
  <c r="W1654" i="3" s="1"/>
  <c r="F1654" i="3"/>
  <c r="G1654" i="3"/>
  <c r="H1654" i="3"/>
  <c r="I1654" i="3"/>
  <c r="J1654" i="3"/>
  <c r="L1654" i="3" s="1"/>
  <c r="E1655" i="3"/>
  <c r="F1655" i="3"/>
  <c r="G1655" i="3"/>
  <c r="H1655" i="3"/>
  <c r="I1655" i="3"/>
  <c r="J1655" i="3"/>
  <c r="E1656" i="3"/>
  <c r="F1656" i="3"/>
  <c r="G1656" i="3"/>
  <c r="H1656" i="3"/>
  <c r="I1656" i="3"/>
  <c r="J1656" i="3"/>
  <c r="E1657" i="3"/>
  <c r="F1657" i="3"/>
  <c r="G1657" i="3"/>
  <c r="H1657" i="3"/>
  <c r="I1657" i="3"/>
  <c r="L1657" i="3" s="1"/>
  <c r="J1657" i="3"/>
  <c r="E1658" i="3"/>
  <c r="F1658" i="3"/>
  <c r="G1658" i="3"/>
  <c r="H1658" i="3"/>
  <c r="I1658" i="3"/>
  <c r="J1658" i="3"/>
  <c r="E1659" i="3"/>
  <c r="F1659" i="3"/>
  <c r="G1659" i="3"/>
  <c r="H1659" i="3"/>
  <c r="I1659" i="3"/>
  <c r="J1659" i="3"/>
  <c r="E1660" i="3"/>
  <c r="F1660" i="3"/>
  <c r="G1660" i="3"/>
  <c r="H1660" i="3"/>
  <c r="L1660" i="3" s="1"/>
  <c r="I1660" i="3"/>
  <c r="J1660" i="3"/>
  <c r="E1661" i="3"/>
  <c r="F1661" i="3"/>
  <c r="K1661" i="3" s="1"/>
  <c r="G1661" i="3"/>
  <c r="H1661" i="3"/>
  <c r="I1661" i="3"/>
  <c r="J1661" i="3"/>
  <c r="E1662" i="3"/>
  <c r="F1662" i="3"/>
  <c r="G1662" i="3"/>
  <c r="H1662" i="3"/>
  <c r="I1662" i="3"/>
  <c r="J1662" i="3"/>
  <c r="L1662" i="3" s="1"/>
  <c r="E1663" i="3"/>
  <c r="F1663" i="3"/>
  <c r="G1663" i="3"/>
  <c r="H1663" i="3"/>
  <c r="L1663" i="3" s="1"/>
  <c r="I1663" i="3"/>
  <c r="J1663" i="3"/>
  <c r="E1664" i="3"/>
  <c r="F1664" i="3"/>
  <c r="G1664" i="3"/>
  <c r="H1664" i="3"/>
  <c r="I1664" i="3"/>
  <c r="J1664" i="3"/>
  <c r="L1664" i="3" s="1"/>
  <c r="E1665" i="3"/>
  <c r="F1665" i="3"/>
  <c r="G1665" i="3"/>
  <c r="H1665" i="3"/>
  <c r="I1665" i="3"/>
  <c r="J1665" i="3"/>
  <c r="E1666" i="3"/>
  <c r="F1666" i="3"/>
  <c r="G1666" i="3"/>
  <c r="H1666" i="3"/>
  <c r="I1666" i="3"/>
  <c r="J1666" i="3"/>
  <c r="L1666" i="3" s="1"/>
  <c r="E1667" i="3"/>
  <c r="F1667" i="3"/>
  <c r="G1667" i="3"/>
  <c r="H1667" i="3"/>
  <c r="L1667" i="3" s="1"/>
  <c r="I1667" i="3"/>
  <c r="J1667" i="3"/>
  <c r="E1668" i="3"/>
  <c r="F1668" i="3"/>
  <c r="K1668" i="3" s="1"/>
  <c r="AP1668" i="3" s="1"/>
  <c r="G1668" i="3"/>
  <c r="H1668" i="3"/>
  <c r="I1668" i="3"/>
  <c r="J1668" i="3"/>
  <c r="L1668" i="3" s="1"/>
  <c r="E1669" i="3"/>
  <c r="F1669" i="3"/>
  <c r="G1669" i="3"/>
  <c r="H1669" i="3"/>
  <c r="L1669" i="3" s="1"/>
  <c r="I1669" i="3"/>
  <c r="J1669" i="3"/>
  <c r="E1670" i="3"/>
  <c r="F1670" i="3"/>
  <c r="K1670" i="3" s="1"/>
  <c r="G1670" i="3"/>
  <c r="H1670" i="3"/>
  <c r="I1670" i="3"/>
  <c r="J1670" i="3"/>
  <c r="E1671" i="3"/>
  <c r="F1671" i="3"/>
  <c r="G1671" i="3"/>
  <c r="H1671" i="3"/>
  <c r="I1671" i="3"/>
  <c r="J1671" i="3"/>
  <c r="E1672" i="3"/>
  <c r="F1672" i="3"/>
  <c r="G1672" i="3"/>
  <c r="H1672" i="3"/>
  <c r="L1672" i="3" s="1"/>
  <c r="I1672" i="3"/>
  <c r="J1672" i="3"/>
  <c r="E1673" i="3"/>
  <c r="F1673" i="3"/>
  <c r="K1673" i="3" s="1"/>
  <c r="G1673" i="3"/>
  <c r="H1673" i="3"/>
  <c r="I1673" i="3"/>
  <c r="J1673" i="3"/>
  <c r="E1674" i="3"/>
  <c r="F1674" i="3"/>
  <c r="G1674" i="3"/>
  <c r="H1674" i="3"/>
  <c r="I1674" i="3"/>
  <c r="J1674" i="3"/>
  <c r="E1675" i="3"/>
  <c r="F1675" i="3"/>
  <c r="G1675" i="3"/>
  <c r="H1675" i="3"/>
  <c r="I1675" i="3"/>
  <c r="J1675" i="3"/>
  <c r="K1675" i="3"/>
  <c r="E1676" i="3"/>
  <c r="F1676" i="3"/>
  <c r="G1676" i="3"/>
  <c r="H1676" i="3"/>
  <c r="I1676" i="3"/>
  <c r="J1676" i="3"/>
  <c r="E1677" i="3"/>
  <c r="F1677" i="3"/>
  <c r="K1677" i="3" s="1"/>
  <c r="G1677" i="3"/>
  <c r="H1677" i="3"/>
  <c r="I1677" i="3"/>
  <c r="J1677" i="3"/>
  <c r="E1678" i="3"/>
  <c r="F1678" i="3"/>
  <c r="G1678" i="3"/>
  <c r="K1678" i="3" s="1"/>
  <c r="H1678" i="3"/>
  <c r="I1678" i="3"/>
  <c r="J1678" i="3"/>
  <c r="E1679" i="3"/>
  <c r="K1679" i="3" s="1"/>
  <c r="F1679" i="3"/>
  <c r="G1679" i="3"/>
  <c r="H1679" i="3"/>
  <c r="I1679" i="3"/>
  <c r="L1679" i="3" s="1"/>
  <c r="J1679" i="3"/>
  <c r="E1680" i="3"/>
  <c r="F1680" i="3"/>
  <c r="G1680" i="3"/>
  <c r="H1680" i="3"/>
  <c r="I1680" i="3"/>
  <c r="J1680" i="3"/>
  <c r="E1681" i="3"/>
  <c r="F1681" i="3"/>
  <c r="G1681" i="3"/>
  <c r="H1681" i="3"/>
  <c r="I1681" i="3"/>
  <c r="L1681" i="3" s="1"/>
  <c r="J1681" i="3"/>
  <c r="E1682" i="3"/>
  <c r="F1682" i="3"/>
  <c r="G1682" i="3"/>
  <c r="H1682" i="3"/>
  <c r="I1682" i="3"/>
  <c r="J1682" i="3"/>
  <c r="E1683" i="3"/>
  <c r="F1683" i="3"/>
  <c r="G1683" i="3"/>
  <c r="H1683" i="3"/>
  <c r="I1683" i="3"/>
  <c r="L1683" i="3" s="1"/>
  <c r="J1683" i="3"/>
  <c r="E1684" i="3"/>
  <c r="F1684" i="3"/>
  <c r="G1684" i="3"/>
  <c r="H1684" i="3"/>
  <c r="I1684" i="3"/>
  <c r="J1684" i="3"/>
  <c r="BJ1694" i="3" l="1"/>
  <c r="O1699" i="3"/>
  <c r="S1699" i="3"/>
  <c r="W1699" i="3"/>
  <c r="AA1699" i="3"/>
  <c r="AE1699" i="3"/>
  <c r="AI1699" i="3"/>
  <c r="AM1699" i="3"/>
  <c r="AQ1699" i="3"/>
  <c r="N1699" i="3"/>
  <c r="T1699" i="3"/>
  <c r="Y1699" i="3"/>
  <c r="AD1699" i="3"/>
  <c r="AJ1699" i="3"/>
  <c r="AO1699" i="3"/>
  <c r="AT1699" i="3"/>
  <c r="AX1699" i="3"/>
  <c r="BB1699" i="3"/>
  <c r="BF1699" i="3"/>
  <c r="P1699" i="3"/>
  <c r="U1699" i="3"/>
  <c r="Z1699" i="3"/>
  <c r="AF1699" i="3"/>
  <c r="AK1699" i="3"/>
  <c r="AP1699" i="3"/>
  <c r="AU1699" i="3"/>
  <c r="AY1699" i="3"/>
  <c r="BC1699" i="3"/>
  <c r="BG1699" i="3"/>
  <c r="Q1699" i="3"/>
  <c r="V1699" i="3"/>
  <c r="AB1699" i="3"/>
  <c r="AG1699" i="3"/>
  <c r="AL1699" i="3"/>
  <c r="AR1699" i="3"/>
  <c r="AV1699" i="3"/>
  <c r="AZ1699" i="3"/>
  <c r="BD1699" i="3"/>
  <c r="BH1699" i="3"/>
  <c r="X1699" i="3"/>
  <c r="AS1699" i="3"/>
  <c r="BI1699" i="3"/>
  <c r="AC1699" i="3"/>
  <c r="AW1699" i="3"/>
  <c r="M1699" i="3"/>
  <c r="AH1699" i="3"/>
  <c r="BA1699" i="3"/>
  <c r="BE1699" i="3"/>
  <c r="R1699" i="3"/>
  <c r="AN1699" i="3"/>
  <c r="BM1695" i="3"/>
  <c r="BN1700" i="3"/>
  <c r="BK1700" i="3"/>
  <c r="BJ1705" i="3"/>
  <c r="O1715" i="3"/>
  <c r="S1715" i="3"/>
  <c r="W1715" i="3"/>
  <c r="AA1715" i="3"/>
  <c r="AE1715" i="3"/>
  <c r="AI1715" i="3"/>
  <c r="AM1715" i="3"/>
  <c r="AQ1715" i="3"/>
  <c r="AU1715" i="3"/>
  <c r="AY1715" i="3"/>
  <c r="BC1715" i="3"/>
  <c r="BG1715" i="3"/>
  <c r="N1715" i="3"/>
  <c r="T1715" i="3"/>
  <c r="Y1715" i="3"/>
  <c r="AD1715" i="3"/>
  <c r="AJ1715" i="3"/>
  <c r="AO1715" i="3"/>
  <c r="AT1715" i="3"/>
  <c r="AZ1715" i="3"/>
  <c r="BE1715" i="3"/>
  <c r="P1715" i="3"/>
  <c r="U1715" i="3"/>
  <c r="Z1715" i="3"/>
  <c r="AF1715" i="3"/>
  <c r="AK1715" i="3"/>
  <c r="AP1715" i="3"/>
  <c r="AV1715" i="3"/>
  <c r="BA1715" i="3"/>
  <c r="BF1715" i="3"/>
  <c r="Q1715" i="3"/>
  <c r="V1715" i="3"/>
  <c r="AB1715" i="3"/>
  <c r="AG1715" i="3"/>
  <c r="AL1715" i="3"/>
  <c r="AR1715" i="3"/>
  <c r="AW1715" i="3"/>
  <c r="BB1715" i="3"/>
  <c r="BH1715" i="3"/>
  <c r="AC1715" i="3"/>
  <c r="AX1715" i="3"/>
  <c r="M1715" i="3"/>
  <c r="AH1715" i="3"/>
  <c r="BD1715" i="3"/>
  <c r="R1715" i="3"/>
  <c r="AN1715" i="3"/>
  <c r="BI1715" i="3"/>
  <c r="X1715" i="3"/>
  <c r="AS1715" i="3"/>
  <c r="BL1718" i="3"/>
  <c r="BN1707" i="3"/>
  <c r="BK1707" i="3"/>
  <c r="BM1712" i="3"/>
  <c r="BL1716" i="3"/>
  <c r="BL1723" i="3"/>
  <c r="BN1717" i="3"/>
  <c r="BK1717" i="3"/>
  <c r="BN1733" i="3"/>
  <c r="BK1733" i="3"/>
  <c r="BJ1737" i="3"/>
  <c r="BJ1739" i="3"/>
  <c r="BN1749" i="3"/>
  <c r="BK1749" i="3"/>
  <c r="BN1757" i="3"/>
  <c r="BK1757" i="3"/>
  <c r="BJ1745" i="3"/>
  <c r="BL1753" i="3"/>
  <c r="BL1743" i="3"/>
  <c r="BM1756" i="3"/>
  <c r="BJ1758" i="3"/>
  <c r="BM1762" i="3"/>
  <c r="M1774" i="3"/>
  <c r="Q1774" i="3"/>
  <c r="U1774" i="3"/>
  <c r="Y1774" i="3"/>
  <c r="AC1774" i="3"/>
  <c r="AG1774" i="3"/>
  <c r="AK1774" i="3"/>
  <c r="AO1774" i="3"/>
  <c r="AS1774" i="3"/>
  <c r="AW1774" i="3"/>
  <c r="BA1774" i="3"/>
  <c r="BE1774" i="3"/>
  <c r="BI1774" i="3"/>
  <c r="O1774" i="3"/>
  <c r="S1774" i="3"/>
  <c r="W1774" i="3"/>
  <c r="AA1774" i="3"/>
  <c r="AE1774" i="3"/>
  <c r="AI1774" i="3"/>
  <c r="AM1774" i="3"/>
  <c r="AQ1774" i="3"/>
  <c r="AU1774" i="3"/>
  <c r="AY1774" i="3"/>
  <c r="BC1774" i="3"/>
  <c r="BG1774" i="3"/>
  <c r="N1774" i="3"/>
  <c r="V1774" i="3"/>
  <c r="AD1774" i="3"/>
  <c r="AL1774" i="3"/>
  <c r="AT1774" i="3"/>
  <c r="BB1774" i="3"/>
  <c r="P1774" i="3"/>
  <c r="X1774" i="3"/>
  <c r="AF1774" i="3"/>
  <c r="AN1774" i="3"/>
  <c r="AV1774" i="3"/>
  <c r="BD1774" i="3"/>
  <c r="AR1774" i="3"/>
  <c r="BH1774" i="3"/>
  <c r="R1774" i="3"/>
  <c r="Z1774" i="3"/>
  <c r="AH1774" i="3"/>
  <c r="AP1774" i="3"/>
  <c r="AX1774" i="3"/>
  <c r="BF1774" i="3"/>
  <c r="T1774" i="3"/>
  <c r="AB1774" i="3"/>
  <c r="AJ1774" i="3"/>
  <c r="AZ1774" i="3"/>
  <c r="BM1784" i="3"/>
  <c r="BK1790" i="3"/>
  <c r="BN1790" i="3"/>
  <c r="BL1790" i="3"/>
  <c r="BK1780" i="3"/>
  <c r="BN1780" i="3"/>
  <c r="BJ1789" i="3"/>
  <c r="BN1795" i="3"/>
  <c r="BK1795" i="3"/>
  <c r="BM1779" i="3"/>
  <c r="BM1685" i="3"/>
  <c r="BN1687" i="3"/>
  <c r="BK1687" i="3"/>
  <c r="BM1688" i="3"/>
  <c r="BM1689" i="3"/>
  <c r="BJ1693" i="3"/>
  <c r="BL1694" i="3"/>
  <c r="BK1695" i="3"/>
  <c r="BN1695" i="3"/>
  <c r="BJ1696" i="3"/>
  <c r="BL1695" i="3"/>
  <c r="BL1696" i="3"/>
  <c r="BJ1695" i="3"/>
  <c r="BJ1704" i="3"/>
  <c r="BM1701" i="3"/>
  <c r="Q1706" i="3"/>
  <c r="V1706" i="3"/>
  <c r="AA1706" i="3"/>
  <c r="AG1706" i="3"/>
  <c r="AL1706" i="3"/>
  <c r="AQ1706" i="3"/>
  <c r="AW1706" i="3"/>
  <c r="BB1706" i="3"/>
  <c r="BG1706" i="3"/>
  <c r="O1706" i="3"/>
  <c r="Z1706" i="3"/>
  <c r="AK1706" i="3"/>
  <c r="AU1706" i="3"/>
  <c r="BF1706" i="3"/>
  <c r="S1706" i="3"/>
  <c r="AD1706" i="3"/>
  <c r="AO1706" i="3"/>
  <c r="AY1706" i="3"/>
  <c r="U1706" i="3"/>
  <c r="AE1706" i="3"/>
  <c r="AP1706" i="3"/>
  <c r="BA1706" i="3"/>
  <c r="N1706" i="3"/>
  <c r="BE1706" i="3"/>
  <c r="Y1706" i="3"/>
  <c r="AI1706" i="3"/>
  <c r="AT1706" i="3"/>
  <c r="BM1709" i="3"/>
  <c r="BM1711" i="3"/>
  <c r="BK1719" i="3"/>
  <c r="BN1719" i="3"/>
  <c r="BJ1712" i="3"/>
  <c r="BK1716" i="3"/>
  <c r="BN1716" i="3"/>
  <c r="BM1720" i="3"/>
  <c r="BN1711" i="3"/>
  <c r="BK1711" i="3"/>
  <c r="BL1725" i="3"/>
  <c r="BJ1725" i="3"/>
  <c r="BM1727" i="3"/>
  <c r="BL1733" i="3"/>
  <c r="BJ1733" i="3"/>
  <c r="BN1738" i="3"/>
  <c r="BK1738" i="3"/>
  <c r="BM1741" i="3"/>
  <c r="BL1714" i="3"/>
  <c r="BM1714" i="3"/>
  <c r="BM1735" i="3"/>
  <c r="AP1721" i="3"/>
  <c r="BJ1721" i="3" s="1"/>
  <c r="R1721" i="3"/>
  <c r="AX1721" i="3"/>
  <c r="AH1721" i="3"/>
  <c r="BJ1730" i="3"/>
  <c r="BN1731" i="3"/>
  <c r="BK1731" i="3"/>
  <c r="BN1732" i="3"/>
  <c r="BK1732" i="3"/>
  <c r="BL1738" i="3"/>
  <c r="BN1739" i="3"/>
  <c r="BK1739" i="3"/>
  <c r="BN1742" i="3"/>
  <c r="BK1742" i="3"/>
  <c r="BN1751" i="3"/>
  <c r="BK1751" i="3"/>
  <c r="BN1759" i="3"/>
  <c r="BK1759" i="3"/>
  <c r="BN1743" i="3"/>
  <c r="BK1743" i="3"/>
  <c r="BN1748" i="3"/>
  <c r="BK1748" i="3"/>
  <c r="BM1749" i="3"/>
  <c r="BL1751" i="3"/>
  <c r="BJ1751" i="3"/>
  <c r="BN1758" i="3"/>
  <c r="BK1758" i="3"/>
  <c r="BL1759" i="3"/>
  <c r="BJ1759" i="3"/>
  <c r="BM1710" i="3"/>
  <c r="BL1710" i="3"/>
  <c r="BK1767" i="3"/>
  <c r="BN1767" i="3"/>
  <c r="BL1767" i="3"/>
  <c r="BM1769" i="3"/>
  <c r="BK1775" i="3"/>
  <c r="BN1775" i="3"/>
  <c r="BL1762" i="3"/>
  <c r="BK1761" i="3"/>
  <c r="BN1761" i="3"/>
  <c r="BK1777" i="3"/>
  <c r="BN1777" i="3"/>
  <c r="BN1760" i="3"/>
  <c r="BK1760" i="3"/>
  <c r="BK1784" i="3"/>
  <c r="BN1784" i="3"/>
  <c r="BJ1784" i="3"/>
  <c r="BL1784" i="3"/>
  <c r="BM1786" i="3"/>
  <c r="BK1792" i="3"/>
  <c r="BN1792" i="3"/>
  <c r="BL1792" i="3"/>
  <c r="BJ1794" i="3"/>
  <c r="BM1794" i="3"/>
  <c r="BK1776" i="3"/>
  <c r="BN1776" i="3"/>
  <c r="BJ1775" i="3"/>
  <c r="BJ1777" i="3"/>
  <c r="BJ1780" i="3"/>
  <c r="BL1783" i="3"/>
  <c r="BJ1783" i="3"/>
  <c r="BM1785" i="3"/>
  <c r="BN1789" i="3"/>
  <c r="BK1789" i="3"/>
  <c r="BJ1791" i="3"/>
  <c r="BM1795" i="3"/>
  <c r="BJ1771" i="3"/>
  <c r="BJ1779" i="3"/>
  <c r="BL1761" i="3"/>
  <c r="BM1781" i="3"/>
  <c r="BL1687" i="3"/>
  <c r="BK1690" i="3"/>
  <c r="BN1690" i="3"/>
  <c r="BN1705" i="3"/>
  <c r="BK1705" i="3"/>
  <c r="BN1709" i="3"/>
  <c r="BK1709" i="3"/>
  <c r="BK1718" i="3"/>
  <c r="BN1718" i="3"/>
  <c r="BL1712" i="3"/>
  <c r="BL1722" i="3"/>
  <c r="BK1721" i="3"/>
  <c r="BN1721" i="3"/>
  <c r="BM1725" i="3"/>
  <c r="BL1731" i="3"/>
  <c r="BN1740" i="3"/>
  <c r="BK1740" i="3"/>
  <c r="BJ1732" i="3"/>
  <c r="BN1734" i="3"/>
  <c r="BK1734" i="3"/>
  <c r="BK1741" i="3"/>
  <c r="BN1741" i="3"/>
  <c r="BJ1753" i="3"/>
  <c r="BL1757" i="3"/>
  <c r="BL1765" i="3"/>
  <c r="BK1773" i="3"/>
  <c r="BN1773" i="3"/>
  <c r="M1766" i="3"/>
  <c r="Q1766" i="3"/>
  <c r="U1766" i="3"/>
  <c r="Y1766" i="3"/>
  <c r="AC1766" i="3"/>
  <c r="AG1766" i="3"/>
  <c r="AK1766" i="3"/>
  <c r="AO1766" i="3"/>
  <c r="AS1766" i="3"/>
  <c r="AW1766" i="3"/>
  <c r="BA1766" i="3"/>
  <c r="BE1766" i="3"/>
  <c r="BI1766" i="3"/>
  <c r="O1766" i="3"/>
  <c r="S1766" i="3"/>
  <c r="W1766" i="3"/>
  <c r="AA1766" i="3"/>
  <c r="AE1766" i="3"/>
  <c r="AI1766" i="3"/>
  <c r="AM1766" i="3"/>
  <c r="AQ1766" i="3"/>
  <c r="AU1766" i="3"/>
  <c r="AY1766" i="3"/>
  <c r="BC1766" i="3"/>
  <c r="BG1766" i="3"/>
  <c r="N1766" i="3"/>
  <c r="V1766" i="3"/>
  <c r="AD1766" i="3"/>
  <c r="AL1766" i="3"/>
  <c r="AT1766" i="3"/>
  <c r="BB1766" i="3"/>
  <c r="P1766" i="3"/>
  <c r="X1766" i="3"/>
  <c r="AF1766" i="3"/>
  <c r="AN1766" i="3"/>
  <c r="AV1766" i="3"/>
  <c r="BD1766" i="3"/>
  <c r="AJ1766" i="3"/>
  <c r="AZ1766" i="3"/>
  <c r="R1766" i="3"/>
  <c r="Z1766" i="3"/>
  <c r="AH1766" i="3"/>
  <c r="AP1766" i="3"/>
  <c r="AX1766" i="3"/>
  <c r="BF1766" i="3"/>
  <c r="T1766" i="3"/>
  <c r="AB1766" i="3"/>
  <c r="AR1766" i="3"/>
  <c r="BH1766" i="3"/>
  <c r="M1770" i="3"/>
  <c r="Q1770" i="3"/>
  <c r="U1770" i="3"/>
  <c r="Y1770" i="3"/>
  <c r="AC1770" i="3"/>
  <c r="AG1770" i="3"/>
  <c r="AK1770" i="3"/>
  <c r="AO1770" i="3"/>
  <c r="AS1770" i="3"/>
  <c r="AW1770" i="3"/>
  <c r="BA1770" i="3"/>
  <c r="BE1770" i="3"/>
  <c r="BI1770" i="3"/>
  <c r="O1770" i="3"/>
  <c r="S1770" i="3"/>
  <c r="W1770" i="3"/>
  <c r="AA1770" i="3"/>
  <c r="AE1770" i="3"/>
  <c r="AI1770" i="3"/>
  <c r="AM1770" i="3"/>
  <c r="AQ1770" i="3"/>
  <c r="AU1770" i="3"/>
  <c r="AY1770" i="3"/>
  <c r="BC1770" i="3"/>
  <c r="BG1770" i="3"/>
  <c r="N1770" i="3"/>
  <c r="V1770" i="3"/>
  <c r="AD1770" i="3"/>
  <c r="AL1770" i="3"/>
  <c r="AT1770" i="3"/>
  <c r="BB1770" i="3"/>
  <c r="P1770" i="3"/>
  <c r="X1770" i="3"/>
  <c r="AF1770" i="3"/>
  <c r="AN1770" i="3"/>
  <c r="AV1770" i="3"/>
  <c r="BD1770" i="3"/>
  <c r="AR1770" i="3"/>
  <c r="BH1770" i="3"/>
  <c r="R1770" i="3"/>
  <c r="Z1770" i="3"/>
  <c r="AH1770" i="3"/>
  <c r="AP1770" i="3"/>
  <c r="AX1770" i="3"/>
  <c r="BF1770" i="3"/>
  <c r="T1770" i="3"/>
  <c r="AB1770" i="3"/>
  <c r="AJ1770" i="3"/>
  <c r="AZ1770" i="3"/>
  <c r="BM1758" i="3"/>
  <c r="BJ1790" i="3"/>
  <c r="BM1792" i="3"/>
  <c r="BJ1685" i="3"/>
  <c r="BK1688" i="3"/>
  <c r="BN1688" i="3"/>
  <c r="BL1688" i="3"/>
  <c r="BL1689" i="3"/>
  <c r="BJ1689" i="3"/>
  <c r="BM1692" i="3"/>
  <c r="BM1696" i="3"/>
  <c r="O1697" i="3"/>
  <c r="S1697" i="3"/>
  <c r="W1697" i="3"/>
  <c r="AA1697" i="3"/>
  <c r="AE1697" i="3"/>
  <c r="AI1697" i="3"/>
  <c r="AM1697" i="3"/>
  <c r="AQ1697" i="3"/>
  <c r="AU1697" i="3"/>
  <c r="AY1697" i="3"/>
  <c r="BC1697" i="3"/>
  <c r="BG1697" i="3"/>
  <c r="N1697" i="3"/>
  <c r="T1697" i="3"/>
  <c r="Y1697" i="3"/>
  <c r="AD1697" i="3"/>
  <c r="AJ1697" i="3"/>
  <c r="AO1697" i="3"/>
  <c r="AT1697" i="3"/>
  <c r="AZ1697" i="3"/>
  <c r="BE1697" i="3"/>
  <c r="P1697" i="3"/>
  <c r="U1697" i="3"/>
  <c r="Z1697" i="3"/>
  <c r="AF1697" i="3"/>
  <c r="AK1697" i="3"/>
  <c r="AP1697" i="3"/>
  <c r="AV1697" i="3"/>
  <c r="BA1697" i="3"/>
  <c r="BF1697" i="3"/>
  <c r="Q1697" i="3"/>
  <c r="V1697" i="3"/>
  <c r="AB1697" i="3"/>
  <c r="AG1697" i="3"/>
  <c r="AL1697" i="3"/>
  <c r="AR1697" i="3"/>
  <c r="AW1697" i="3"/>
  <c r="BB1697" i="3"/>
  <c r="BH1697" i="3"/>
  <c r="R1697" i="3"/>
  <c r="AN1697" i="3"/>
  <c r="BI1697" i="3"/>
  <c r="X1697" i="3"/>
  <c r="AS1697" i="3"/>
  <c r="AC1697" i="3"/>
  <c r="AX1697" i="3"/>
  <c r="M1697" i="3"/>
  <c r="AH1697" i="3"/>
  <c r="BD1697" i="3"/>
  <c r="BL1698" i="3"/>
  <c r="BK1696" i="3"/>
  <c r="BN1696" i="3"/>
  <c r="BJ1702" i="3"/>
  <c r="BN1703" i="3"/>
  <c r="BK1703" i="3"/>
  <c r="BN1704" i="3"/>
  <c r="BK1704" i="3"/>
  <c r="BL1701" i="3"/>
  <c r="BJ1701" i="3"/>
  <c r="BM1703" i="3"/>
  <c r="BL1708" i="3"/>
  <c r="BJ1708" i="3"/>
  <c r="BN1706" i="3"/>
  <c r="BK1706" i="3"/>
  <c r="BL1709" i="3"/>
  <c r="BJ1709" i="3"/>
  <c r="BL1711" i="3"/>
  <c r="BJ1711" i="3"/>
  <c r="BJ1707" i="3"/>
  <c r="BK1712" i="3"/>
  <c r="BN1712" i="3"/>
  <c r="BM1716" i="3"/>
  <c r="BK1720" i="3"/>
  <c r="BN1720" i="3"/>
  <c r="BL1720" i="3"/>
  <c r="BL1727" i="3"/>
  <c r="BJ1727" i="3"/>
  <c r="BM1729" i="3"/>
  <c r="BL1741" i="3"/>
  <c r="BJ1714" i="3"/>
  <c r="BL1735" i="3"/>
  <c r="BJ1735" i="3"/>
  <c r="BM1717" i="3"/>
  <c r="BJ1724" i="3"/>
  <c r="BJ1726" i="3"/>
  <c r="BJ1728" i="3"/>
  <c r="BN1729" i="3"/>
  <c r="BK1729" i="3"/>
  <c r="BN1730" i="3"/>
  <c r="BK1730" i="3"/>
  <c r="BL1742" i="3"/>
  <c r="BM1743" i="3"/>
  <c r="BN1745" i="3"/>
  <c r="BK1745" i="3"/>
  <c r="BN1753" i="3"/>
  <c r="BK1753" i="3"/>
  <c r="BJ1736" i="3"/>
  <c r="BN1746" i="3"/>
  <c r="BK1746" i="3"/>
  <c r="BM1747" i="3"/>
  <c r="BL1749" i="3"/>
  <c r="BJ1749" i="3"/>
  <c r="BN1754" i="3"/>
  <c r="BK1754" i="3"/>
  <c r="BM1755" i="3"/>
  <c r="BK1710" i="3"/>
  <c r="BN1710" i="3"/>
  <c r="BJ1743" i="3"/>
  <c r="BJ1762" i="3"/>
  <c r="BM1763" i="3"/>
  <c r="BK1769" i="3"/>
  <c r="BN1769" i="3"/>
  <c r="BL1769" i="3"/>
  <c r="BM1771" i="3"/>
  <c r="BM1775" i="3"/>
  <c r="BM1776" i="3"/>
  <c r="BM1778" i="3"/>
  <c r="BM1780" i="3"/>
  <c r="BK1762" i="3"/>
  <c r="BN1762" i="3"/>
  <c r="M1764" i="3"/>
  <c r="Q1764" i="3"/>
  <c r="U1764" i="3"/>
  <c r="Y1764" i="3"/>
  <c r="AC1764" i="3"/>
  <c r="AG1764" i="3"/>
  <c r="AK1764" i="3"/>
  <c r="AO1764" i="3"/>
  <c r="AS1764" i="3"/>
  <c r="AW1764" i="3"/>
  <c r="BA1764" i="3"/>
  <c r="BE1764" i="3"/>
  <c r="BI1764" i="3"/>
  <c r="O1764" i="3"/>
  <c r="S1764" i="3"/>
  <c r="W1764" i="3"/>
  <c r="AA1764" i="3"/>
  <c r="AE1764" i="3"/>
  <c r="AI1764" i="3"/>
  <c r="AM1764" i="3"/>
  <c r="AQ1764" i="3"/>
  <c r="AU1764" i="3"/>
  <c r="AY1764" i="3"/>
  <c r="BC1764" i="3"/>
  <c r="BG1764" i="3"/>
  <c r="N1764" i="3"/>
  <c r="V1764" i="3"/>
  <c r="AD1764" i="3"/>
  <c r="AL1764" i="3"/>
  <c r="AT1764" i="3"/>
  <c r="BB1764" i="3"/>
  <c r="P1764" i="3"/>
  <c r="X1764" i="3"/>
  <c r="AF1764" i="3"/>
  <c r="AN1764" i="3"/>
  <c r="AV1764" i="3"/>
  <c r="BD1764" i="3"/>
  <c r="T1764" i="3"/>
  <c r="AB1764" i="3"/>
  <c r="AJ1764" i="3"/>
  <c r="AZ1764" i="3"/>
  <c r="R1764" i="3"/>
  <c r="Z1764" i="3"/>
  <c r="AH1764" i="3"/>
  <c r="AP1764" i="3"/>
  <c r="AX1764" i="3"/>
  <c r="BF1764" i="3"/>
  <c r="AR1764" i="3"/>
  <c r="BH1764" i="3"/>
  <c r="M1768" i="3"/>
  <c r="Q1768" i="3"/>
  <c r="U1768" i="3"/>
  <c r="Y1768" i="3"/>
  <c r="AC1768" i="3"/>
  <c r="AG1768" i="3"/>
  <c r="AK1768" i="3"/>
  <c r="AO1768" i="3"/>
  <c r="AS1768" i="3"/>
  <c r="AW1768" i="3"/>
  <c r="BA1768" i="3"/>
  <c r="BE1768" i="3"/>
  <c r="BI1768" i="3"/>
  <c r="O1768" i="3"/>
  <c r="S1768" i="3"/>
  <c r="W1768" i="3"/>
  <c r="AA1768" i="3"/>
  <c r="AE1768" i="3"/>
  <c r="AI1768" i="3"/>
  <c r="AM1768" i="3"/>
  <c r="AQ1768" i="3"/>
  <c r="AU1768" i="3"/>
  <c r="AY1768" i="3"/>
  <c r="BC1768" i="3"/>
  <c r="BG1768" i="3"/>
  <c r="N1768" i="3"/>
  <c r="V1768" i="3"/>
  <c r="AD1768" i="3"/>
  <c r="AL1768" i="3"/>
  <c r="AT1768" i="3"/>
  <c r="BB1768" i="3"/>
  <c r="P1768" i="3"/>
  <c r="X1768" i="3"/>
  <c r="AF1768" i="3"/>
  <c r="AN1768" i="3"/>
  <c r="AV1768" i="3"/>
  <c r="BD1768" i="3"/>
  <c r="AJ1768" i="3"/>
  <c r="BH1768" i="3"/>
  <c r="R1768" i="3"/>
  <c r="Z1768" i="3"/>
  <c r="AH1768" i="3"/>
  <c r="AP1768" i="3"/>
  <c r="AX1768" i="3"/>
  <c r="BF1768" i="3"/>
  <c r="T1768" i="3"/>
  <c r="AB1768" i="3"/>
  <c r="AR1768" i="3"/>
  <c r="AZ1768" i="3"/>
  <c r="M1772" i="3"/>
  <c r="Q1772" i="3"/>
  <c r="U1772" i="3"/>
  <c r="Y1772" i="3"/>
  <c r="AC1772" i="3"/>
  <c r="AG1772" i="3"/>
  <c r="AK1772" i="3"/>
  <c r="AO1772" i="3"/>
  <c r="AS1772" i="3"/>
  <c r="AW1772" i="3"/>
  <c r="BA1772" i="3"/>
  <c r="BE1772" i="3"/>
  <c r="BI1772" i="3"/>
  <c r="O1772" i="3"/>
  <c r="S1772" i="3"/>
  <c r="W1772" i="3"/>
  <c r="AA1772" i="3"/>
  <c r="AE1772" i="3"/>
  <c r="AI1772" i="3"/>
  <c r="AM1772" i="3"/>
  <c r="AQ1772" i="3"/>
  <c r="AU1772" i="3"/>
  <c r="AY1772" i="3"/>
  <c r="BC1772" i="3"/>
  <c r="BG1772" i="3"/>
  <c r="N1772" i="3"/>
  <c r="V1772" i="3"/>
  <c r="AD1772" i="3"/>
  <c r="AL1772" i="3"/>
  <c r="AT1772" i="3"/>
  <c r="BB1772" i="3"/>
  <c r="P1772" i="3"/>
  <c r="X1772" i="3"/>
  <c r="AF1772" i="3"/>
  <c r="AN1772" i="3"/>
  <c r="AV1772" i="3"/>
  <c r="BD1772" i="3"/>
  <c r="T1772" i="3"/>
  <c r="AB1772" i="3"/>
  <c r="AJ1772" i="3"/>
  <c r="AZ1772" i="3"/>
  <c r="R1772" i="3"/>
  <c r="Z1772" i="3"/>
  <c r="AH1772" i="3"/>
  <c r="AP1772" i="3"/>
  <c r="AX1772" i="3"/>
  <c r="BF1772" i="3"/>
  <c r="AR1772" i="3"/>
  <c r="BH1772" i="3"/>
  <c r="BL1777" i="3"/>
  <c r="BJ1756" i="3"/>
  <c r="BJ1765" i="3"/>
  <c r="BL1760" i="3"/>
  <c r="BM1760" i="3"/>
  <c r="BJ1773" i="3"/>
  <c r="BK1778" i="3"/>
  <c r="BN1778" i="3"/>
  <c r="BK1786" i="3"/>
  <c r="BN1786" i="3"/>
  <c r="BJ1786" i="3"/>
  <c r="BL1786" i="3"/>
  <c r="BM1788" i="3"/>
  <c r="BL1794" i="3"/>
  <c r="BJ1776" i="3"/>
  <c r="BN1783" i="3"/>
  <c r="BK1783" i="3"/>
  <c r="BL1785" i="3"/>
  <c r="BJ1785" i="3"/>
  <c r="BN1791" i="3"/>
  <c r="BK1791" i="3"/>
  <c r="BM1793" i="3"/>
  <c r="BL1795" i="3"/>
  <c r="BJ1795" i="3"/>
  <c r="BL1781" i="3"/>
  <c r="BK1686" i="3"/>
  <c r="BN1686" i="3"/>
  <c r="BL1686" i="3"/>
  <c r="BJ1687" i="3"/>
  <c r="BL1690" i="3"/>
  <c r="BN1694" i="3"/>
  <c r="BK1694" i="3"/>
  <c r="BL1705" i="3"/>
  <c r="BK1708" i="3"/>
  <c r="BN1708" i="3"/>
  <c r="BJ1719" i="3"/>
  <c r="BN1722" i="3"/>
  <c r="BK1722" i="3"/>
  <c r="BJ1720" i="3"/>
  <c r="BJ1723" i="3"/>
  <c r="BJ1731" i="3"/>
  <c r="BM1733" i="3"/>
  <c r="BL1737" i="3"/>
  <c r="BL1739" i="3"/>
  <c r="BJ1742" i="3"/>
  <c r="BL1745" i="3"/>
  <c r="BN1750" i="3"/>
  <c r="BK1750" i="3"/>
  <c r="BM1751" i="3"/>
  <c r="BN1756" i="3"/>
  <c r="BK1756" i="3"/>
  <c r="BJ1757" i="3"/>
  <c r="BM1759" i="3"/>
  <c r="BM1761" i="3"/>
  <c r="BK1765" i="3"/>
  <c r="BN1765" i="3"/>
  <c r="BM1767" i="3"/>
  <c r="BL1773" i="3"/>
  <c r="BJ1763" i="3"/>
  <c r="BK1782" i="3"/>
  <c r="BN1782" i="3"/>
  <c r="BJ1782" i="3"/>
  <c r="BL1782" i="3"/>
  <c r="BJ1767" i="3"/>
  <c r="BM1777" i="3"/>
  <c r="BM1783" i="3"/>
  <c r="BL1787" i="3"/>
  <c r="BN1787" i="3"/>
  <c r="BK1787" i="3"/>
  <c r="BL1789" i="3"/>
  <c r="BJ1769" i="3"/>
  <c r="BL1685" i="3"/>
  <c r="BN1685" i="3"/>
  <c r="BK1685" i="3"/>
  <c r="BM1686" i="3"/>
  <c r="BM1687" i="3"/>
  <c r="BN1689" i="3"/>
  <c r="BK1689" i="3"/>
  <c r="BM1690" i="3"/>
  <c r="BJ1692" i="3"/>
  <c r="BJ1691" i="3"/>
  <c r="BM1694" i="3"/>
  <c r="BJ1698" i="3"/>
  <c r="BK1698" i="3"/>
  <c r="BN1698" i="3"/>
  <c r="BJ1700" i="3"/>
  <c r="BN1701" i="3"/>
  <c r="BK1701" i="3"/>
  <c r="BN1702" i="3"/>
  <c r="BK1702" i="3"/>
  <c r="BL1703" i="3"/>
  <c r="BJ1703" i="3"/>
  <c r="BM1705" i="3"/>
  <c r="O1713" i="3"/>
  <c r="S1713" i="3"/>
  <c r="W1713" i="3"/>
  <c r="AA1713" i="3"/>
  <c r="AE1713" i="3"/>
  <c r="AI1713" i="3"/>
  <c r="AM1713" i="3"/>
  <c r="AQ1713" i="3"/>
  <c r="AU1713" i="3"/>
  <c r="AY1713" i="3"/>
  <c r="BC1713" i="3"/>
  <c r="BG1713" i="3"/>
  <c r="N1713" i="3"/>
  <c r="T1713" i="3"/>
  <c r="Y1713" i="3"/>
  <c r="AD1713" i="3"/>
  <c r="AJ1713" i="3"/>
  <c r="AO1713" i="3"/>
  <c r="AT1713" i="3"/>
  <c r="AZ1713" i="3"/>
  <c r="BE1713" i="3"/>
  <c r="P1713" i="3"/>
  <c r="U1713" i="3"/>
  <c r="Z1713" i="3"/>
  <c r="AF1713" i="3"/>
  <c r="AK1713" i="3"/>
  <c r="AP1713" i="3"/>
  <c r="AV1713" i="3"/>
  <c r="BA1713" i="3"/>
  <c r="BF1713" i="3"/>
  <c r="Q1713" i="3"/>
  <c r="V1713" i="3"/>
  <c r="AB1713" i="3"/>
  <c r="AG1713" i="3"/>
  <c r="AL1713" i="3"/>
  <c r="AR1713" i="3"/>
  <c r="AW1713" i="3"/>
  <c r="BB1713" i="3"/>
  <c r="BH1713" i="3"/>
  <c r="R1713" i="3"/>
  <c r="AN1713" i="3"/>
  <c r="BI1713" i="3"/>
  <c r="X1713" i="3"/>
  <c r="AS1713" i="3"/>
  <c r="AC1713" i="3"/>
  <c r="AX1713" i="3"/>
  <c r="M1713" i="3"/>
  <c r="AH1713" i="3"/>
  <c r="BD1713" i="3"/>
  <c r="BM1718" i="3"/>
  <c r="BM1719" i="3"/>
  <c r="BL1707" i="3"/>
  <c r="BJ1716" i="3"/>
  <c r="BM1722" i="3"/>
  <c r="BL1721" i="3"/>
  <c r="BM1723" i="3"/>
  <c r="BL1729" i="3"/>
  <c r="BJ1729" i="3"/>
  <c r="BM1731" i="3"/>
  <c r="BK1714" i="3"/>
  <c r="BN1714" i="3"/>
  <c r="BJ1740" i="3"/>
  <c r="BL1717" i="3"/>
  <c r="BJ1717" i="3"/>
  <c r="BN1723" i="3"/>
  <c r="BK1723" i="3"/>
  <c r="BN1724" i="3"/>
  <c r="BK1724" i="3"/>
  <c r="BN1725" i="3"/>
  <c r="BK1725" i="3"/>
  <c r="BN1726" i="3"/>
  <c r="BK1726" i="3"/>
  <c r="BN1727" i="3"/>
  <c r="BK1727" i="3"/>
  <c r="BN1728" i="3"/>
  <c r="BK1728" i="3"/>
  <c r="BJ1734" i="3"/>
  <c r="BM1737" i="3"/>
  <c r="BM1739" i="3"/>
  <c r="BN1747" i="3"/>
  <c r="BK1747" i="3"/>
  <c r="BN1755" i="3"/>
  <c r="BK1755" i="3"/>
  <c r="BJ1761" i="3"/>
  <c r="BJ1722" i="3"/>
  <c r="BL1736" i="3"/>
  <c r="BN1736" i="3"/>
  <c r="BK1736" i="3"/>
  <c r="BN1744" i="3"/>
  <c r="BK1744" i="3"/>
  <c r="BM1745" i="3"/>
  <c r="BL1747" i="3"/>
  <c r="BJ1747" i="3"/>
  <c r="BN1752" i="3"/>
  <c r="BK1752" i="3"/>
  <c r="BM1753" i="3"/>
  <c r="BL1755" i="3"/>
  <c r="BJ1755" i="3"/>
  <c r="BM1757" i="3"/>
  <c r="BJ1710" i="3"/>
  <c r="Z1721" i="3"/>
  <c r="BM1721" i="3" s="1"/>
  <c r="BK1763" i="3"/>
  <c r="BN1763" i="3"/>
  <c r="BL1763" i="3"/>
  <c r="BM1765" i="3"/>
  <c r="BK1771" i="3"/>
  <c r="BN1771" i="3"/>
  <c r="BL1771" i="3"/>
  <c r="BM1773" i="3"/>
  <c r="BL1775" i="3"/>
  <c r="BL1776" i="3"/>
  <c r="BL1778" i="3"/>
  <c r="BL1780" i="3"/>
  <c r="BL1779" i="3"/>
  <c r="BN1779" i="3"/>
  <c r="BK1779" i="3"/>
  <c r="BJ1760" i="3"/>
  <c r="BJ1778" i="3"/>
  <c r="BM1782" i="3"/>
  <c r="BK1788" i="3"/>
  <c r="BN1788" i="3"/>
  <c r="BJ1788" i="3"/>
  <c r="BL1788" i="3"/>
  <c r="BM1790" i="3"/>
  <c r="BK1794" i="3"/>
  <c r="BN1794" i="3"/>
  <c r="BN1785" i="3"/>
  <c r="BK1785" i="3"/>
  <c r="BM1787" i="3"/>
  <c r="BJ1787" i="3"/>
  <c r="BM1789" i="3"/>
  <c r="BM1791" i="3"/>
  <c r="BL1793" i="3"/>
  <c r="BJ1793" i="3"/>
  <c r="BN1793" i="3"/>
  <c r="BK1793" i="3"/>
  <c r="BJ1781" i="3"/>
  <c r="BN1781" i="3"/>
  <c r="BK1781" i="3"/>
  <c r="AL1670" i="3"/>
  <c r="L1670" i="3"/>
  <c r="AD1670" i="3" s="1"/>
  <c r="K1652" i="3"/>
  <c r="L1676" i="3"/>
  <c r="AL1676" i="3" s="1"/>
  <c r="K1676" i="3"/>
  <c r="K1665" i="3"/>
  <c r="K1662" i="3"/>
  <c r="L1656" i="3"/>
  <c r="Y1656" i="3" s="1"/>
  <c r="BC1654" i="3"/>
  <c r="L1653" i="3"/>
  <c r="L1650" i="3"/>
  <c r="K1650" i="3"/>
  <c r="L1674" i="3"/>
  <c r="U1674" i="3" s="1"/>
  <c r="K1674" i="3"/>
  <c r="K1647" i="3"/>
  <c r="AY1673" i="3"/>
  <c r="AJ1649" i="3"/>
  <c r="BD1649" i="3"/>
  <c r="T1649" i="3"/>
  <c r="AN1649" i="3"/>
  <c r="BH1649" i="3"/>
  <c r="X1649" i="3"/>
  <c r="AR1649" i="3"/>
  <c r="Z1668" i="3"/>
  <c r="P1649" i="3"/>
  <c r="K1658" i="3"/>
  <c r="K1656" i="3"/>
  <c r="AZ1649" i="3"/>
  <c r="V1670" i="3"/>
  <c r="K1666" i="3"/>
  <c r="K1659" i="3"/>
  <c r="AE1654" i="3"/>
  <c r="AM1654" i="3"/>
  <c r="O1654" i="3"/>
  <c r="AU1654" i="3"/>
  <c r="AB1649" i="3"/>
  <c r="L1677" i="3"/>
  <c r="L1675" i="3"/>
  <c r="L1673" i="3"/>
  <c r="T1670" i="3"/>
  <c r="L1665" i="3"/>
  <c r="L1658" i="3"/>
  <c r="L1684" i="3"/>
  <c r="K1684" i="3"/>
  <c r="K1683" i="3"/>
  <c r="L1682" i="3"/>
  <c r="K1682" i="3"/>
  <c r="K1681" i="3"/>
  <c r="L1680" i="3"/>
  <c r="K1680" i="3"/>
  <c r="L1678" i="3"/>
  <c r="K1672" i="3"/>
  <c r="BB1670" i="3"/>
  <c r="K1669" i="3"/>
  <c r="K1667" i="3"/>
  <c r="K1664" i="3"/>
  <c r="K1663" i="3"/>
  <c r="K1660" i="3"/>
  <c r="L1655" i="3"/>
  <c r="K1655" i="3"/>
  <c r="AA1654" i="3"/>
  <c r="K1653" i="3"/>
  <c r="K1651" i="3"/>
  <c r="T1651" i="3" s="1"/>
  <c r="K1648" i="3"/>
  <c r="P1679" i="3"/>
  <c r="T1679" i="3"/>
  <c r="X1679" i="3"/>
  <c r="AB1679" i="3"/>
  <c r="AF1679" i="3"/>
  <c r="AJ1679" i="3"/>
  <c r="AN1679" i="3"/>
  <c r="AR1679" i="3"/>
  <c r="AV1679" i="3"/>
  <c r="AZ1679" i="3"/>
  <c r="BD1679" i="3"/>
  <c r="BH1679" i="3"/>
  <c r="N1679" i="3"/>
  <c r="R1679" i="3"/>
  <c r="V1679" i="3"/>
  <c r="Z1679" i="3"/>
  <c r="AD1679" i="3"/>
  <c r="AH1679" i="3"/>
  <c r="AL1679" i="3"/>
  <c r="AP1679" i="3"/>
  <c r="AT1679" i="3"/>
  <c r="AX1679" i="3"/>
  <c r="BB1679" i="3"/>
  <c r="BF1679" i="3"/>
  <c r="Q1679" i="3"/>
  <c r="Y1679" i="3"/>
  <c r="AG1679" i="3"/>
  <c r="AO1679" i="3"/>
  <c r="AW1679" i="3"/>
  <c r="BE1679" i="3"/>
  <c r="S1679" i="3"/>
  <c r="AA1679" i="3"/>
  <c r="AI1679" i="3"/>
  <c r="AQ1679" i="3"/>
  <c r="AY1679" i="3"/>
  <c r="BG1679" i="3"/>
  <c r="O1679" i="3"/>
  <c r="W1679" i="3"/>
  <c r="AE1679" i="3"/>
  <c r="AM1679" i="3"/>
  <c r="AU1679" i="3"/>
  <c r="BC1679" i="3"/>
  <c r="M1679" i="3"/>
  <c r="U1679" i="3"/>
  <c r="AC1679" i="3"/>
  <c r="AK1679" i="3"/>
  <c r="AS1679" i="3"/>
  <c r="BA1679" i="3"/>
  <c r="BI1679" i="3"/>
  <c r="R1672" i="3"/>
  <c r="BA1672" i="3"/>
  <c r="Z1684" i="3"/>
  <c r="AD1684" i="3"/>
  <c r="AT1684" i="3"/>
  <c r="AX1684" i="3"/>
  <c r="S1684" i="3"/>
  <c r="AA1684" i="3"/>
  <c r="AQ1684" i="3"/>
  <c r="AU1684" i="3"/>
  <c r="P1684" i="3"/>
  <c r="T1684" i="3"/>
  <c r="AJ1684" i="3"/>
  <c r="AR1684" i="3"/>
  <c r="BH1684" i="3"/>
  <c r="M1684" i="3"/>
  <c r="AC1684" i="3"/>
  <c r="AG1684" i="3"/>
  <c r="AW1684" i="3"/>
  <c r="BE1684" i="3"/>
  <c r="AB1683" i="3"/>
  <c r="AQ1683" i="3"/>
  <c r="M1683" i="3"/>
  <c r="Z1683" i="3"/>
  <c r="AX1683" i="3"/>
  <c r="AH1682" i="3"/>
  <c r="S1682" i="3"/>
  <c r="AM1682" i="3"/>
  <c r="Y1682" i="3"/>
  <c r="AW1682" i="3"/>
  <c r="AJ1682" i="3"/>
  <c r="BD1682" i="3"/>
  <c r="P1681" i="3"/>
  <c r="T1681" i="3"/>
  <c r="AJ1681" i="3"/>
  <c r="AN1681" i="3"/>
  <c r="BD1681" i="3"/>
  <c r="M1681" i="3"/>
  <c r="AC1681" i="3"/>
  <c r="AG1681" i="3"/>
  <c r="AW1681" i="3"/>
  <c r="BA1681" i="3"/>
  <c r="AQ1681" i="3"/>
  <c r="N1681" i="3"/>
  <c r="AD1681" i="3"/>
  <c r="AH1681" i="3"/>
  <c r="AX1681" i="3"/>
  <c r="BB1681" i="3"/>
  <c r="W1681" i="3"/>
  <c r="AI1681" i="3"/>
  <c r="BG1681" i="3"/>
  <c r="N1680" i="3"/>
  <c r="S1680" i="3"/>
  <c r="AN1680" i="3"/>
  <c r="R1678" i="3"/>
  <c r="V1678" i="3"/>
  <c r="Z1678" i="3"/>
  <c r="AL1678" i="3"/>
  <c r="AP1678" i="3"/>
  <c r="AX1678" i="3"/>
  <c r="BF1678" i="3"/>
  <c r="T1678" i="3"/>
  <c r="X1678" i="3"/>
  <c r="AJ1678" i="3"/>
  <c r="AN1678" i="3"/>
  <c r="AR1678" i="3"/>
  <c r="BD1678" i="3"/>
  <c r="BH1678" i="3"/>
  <c r="U1678" i="3"/>
  <c r="AK1678" i="3"/>
  <c r="BA1678" i="3"/>
  <c r="BI1678" i="3"/>
  <c r="AI1678" i="3"/>
  <c r="AQ1678" i="3"/>
  <c r="AY1678" i="3"/>
  <c r="W1678" i="3"/>
  <c r="AE1678" i="3"/>
  <c r="AU1678" i="3"/>
  <c r="Q1678" i="3"/>
  <c r="AG1678" i="3"/>
  <c r="AO1678" i="3"/>
  <c r="N1674" i="3"/>
  <c r="R1674" i="3"/>
  <c r="V1674" i="3"/>
  <c r="Z1674" i="3"/>
  <c r="AD1674" i="3"/>
  <c r="AH1674" i="3"/>
  <c r="AL1674" i="3"/>
  <c r="AP1674" i="3"/>
  <c r="AT1674" i="3"/>
  <c r="AX1674" i="3"/>
  <c r="BB1674" i="3"/>
  <c r="BF1674" i="3"/>
  <c r="O1674" i="3"/>
  <c r="S1674" i="3"/>
  <c r="W1674" i="3"/>
  <c r="AA1674" i="3"/>
  <c r="AE1674" i="3"/>
  <c r="AI1674" i="3"/>
  <c r="AM1674" i="3"/>
  <c r="AQ1674" i="3"/>
  <c r="AU1674" i="3"/>
  <c r="AY1674" i="3"/>
  <c r="BC1674" i="3"/>
  <c r="BG1674" i="3"/>
  <c r="P1674" i="3"/>
  <c r="T1674" i="3"/>
  <c r="X1674" i="3"/>
  <c r="AB1674" i="3"/>
  <c r="AF1674" i="3"/>
  <c r="AJ1674" i="3"/>
  <c r="AN1674" i="3"/>
  <c r="AR1674" i="3"/>
  <c r="AV1674" i="3"/>
  <c r="AZ1674" i="3"/>
  <c r="BD1674" i="3"/>
  <c r="BH1674" i="3"/>
  <c r="S1666" i="3"/>
  <c r="W1666" i="3"/>
  <c r="AM1666" i="3"/>
  <c r="AU1666" i="3"/>
  <c r="P1666" i="3"/>
  <c r="T1666" i="3"/>
  <c r="AJ1666" i="3"/>
  <c r="AN1666" i="3"/>
  <c r="AZ1666" i="3"/>
  <c r="BD1666" i="3"/>
  <c r="Q1666" i="3"/>
  <c r="U1666" i="3"/>
  <c r="AG1666" i="3"/>
  <c r="AK1666" i="3"/>
  <c r="AW1666" i="3"/>
  <c r="BA1666" i="3"/>
  <c r="N1666" i="3"/>
  <c r="AD1666" i="3"/>
  <c r="AH1666" i="3"/>
  <c r="AX1666" i="3"/>
  <c r="BB1666" i="3"/>
  <c r="M1647" i="3"/>
  <c r="BE1647" i="3"/>
  <c r="Z1647" i="3"/>
  <c r="W1647" i="3"/>
  <c r="AQ1647" i="3"/>
  <c r="X1647" i="3"/>
  <c r="BH1647" i="3"/>
  <c r="AW1674" i="3"/>
  <c r="AG1674" i="3"/>
  <c r="Q1674" i="3"/>
  <c r="AU1673" i="3"/>
  <c r="AE1673" i="3"/>
  <c r="L1671" i="3"/>
  <c r="AV1667" i="3"/>
  <c r="T1667" i="3"/>
  <c r="AJ1667" i="3"/>
  <c r="AZ1667" i="3"/>
  <c r="BF1666" i="3"/>
  <c r="AC1665" i="3"/>
  <c r="AS1665" i="3"/>
  <c r="AP1665" i="3"/>
  <c r="BF1665" i="3"/>
  <c r="BG1665" i="3"/>
  <c r="P1665" i="3"/>
  <c r="BG1677" i="3"/>
  <c r="AA1677" i="3"/>
  <c r="BH1677" i="3"/>
  <c r="Z1677" i="3"/>
  <c r="AS1676" i="3"/>
  <c r="AB1675" i="3"/>
  <c r="AF1675" i="3"/>
  <c r="BH1675" i="3"/>
  <c r="M1675" i="3"/>
  <c r="AO1675" i="3"/>
  <c r="AS1675" i="3"/>
  <c r="V1675" i="3"/>
  <c r="Z1675" i="3"/>
  <c r="BB1675" i="3"/>
  <c r="BF1675" i="3"/>
  <c r="BI1674" i="3"/>
  <c r="AS1674" i="3"/>
  <c r="AC1674" i="3"/>
  <c r="M1674" i="3"/>
  <c r="BG1673" i="3"/>
  <c r="AQ1673" i="3"/>
  <c r="P1673" i="3"/>
  <c r="T1673" i="3"/>
  <c r="X1673" i="3"/>
  <c r="AB1673" i="3"/>
  <c r="AF1673" i="3"/>
  <c r="AJ1673" i="3"/>
  <c r="AN1673" i="3"/>
  <c r="AR1673" i="3"/>
  <c r="AV1673" i="3"/>
  <c r="AZ1673" i="3"/>
  <c r="BD1673" i="3"/>
  <c r="BH1673" i="3"/>
  <c r="M1673" i="3"/>
  <c r="Q1673" i="3"/>
  <c r="U1673" i="3"/>
  <c r="Y1673" i="3"/>
  <c r="AC1673" i="3"/>
  <c r="AG1673" i="3"/>
  <c r="AK1673" i="3"/>
  <c r="AO1673" i="3"/>
  <c r="AS1673" i="3"/>
  <c r="AW1673" i="3"/>
  <c r="BA1673" i="3"/>
  <c r="BE1673" i="3"/>
  <c r="BI1673" i="3"/>
  <c r="N1673" i="3"/>
  <c r="R1673" i="3"/>
  <c r="V1673" i="3"/>
  <c r="Z1673" i="3"/>
  <c r="AD1673" i="3"/>
  <c r="AH1673" i="3"/>
  <c r="AL1673" i="3"/>
  <c r="AP1673" i="3"/>
  <c r="AT1673" i="3"/>
  <c r="AX1673" i="3"/>
  <c r="BB1673" i="3"/>
  <c r="BF1673" i="3"/>
  <c r="Q1672" i="3"/>
  <c r="U1672" i="3"/>
  <c r="N1672" i="3"/>
  <c r="S1672" i="3"/>
  <c r="AH1672" i="3"/>
  <c r="AL1672" i="3"/>
  <c r="AX1672" i="3"/>
  <c r="BB1672" i="3"/>
  <c r="T1672" i="3"/>
  <c r="Z1672" i="3"/>
  <c r="AM1672" i="3"/>
  <c r="AQ1672" i="3"/>
  <c r="BC1672" i="3"/>
  <c r="BG1672" i="3"/>
  <c r="AA1672" i="3"/>
  <c r="AF1672" i="3"/>
  <c r="AR1672" i="3"/>
  <c r="AV1672" i="3"/>
  <c r="BH1672" i="3"/>
  <c r="R1670" i="3"/>
  <c r="Z1670" i="3"/>
  <c r="AH1670" i="3"/>
  <c r="AP1670" i="3"/>
  <c r="AX1670" i="3"/>
  <c r="BF1670" i="3"/>
  <c r="O1668" i="3"/>
  <c r="S1668" i="3"/>
  <c r="W1668" i="3"/>
  <c r="AA1668" i="3"/>
  <c r="AE1668" i="3"/>
  <c r="AI1668" i="3"/>
  <c r="AM1668" i="3"/>
  <c r="AQ1668" i="3"/>
  <c r="AU1668" i="3"/>
  <c r="AY1668" i="3"/>
  <c r="BC1668" i="3"/>
  <c r="BG1668" i="3"/>
  <c r="P1668" i="3"/>
  <c r="T1668" i="3"/>
  <c r="X1668" i="3"/>
  <c r="AB1668" i="3"/>
  <c r="AF1668" i="3"/>
  <c r="AJ1668" i="3"/>
  <c r="AN1668" i="3"/>
  <c r="AR1668" i="3"/>
  <c r="AV1668" i="3"/>
  <c r="AZ1668" i="3"/>
  <c r="BD1668" i="3"/>
  <c r="BH1668" i="3"/>
  <c r="M1668" i="3"/>
  <c r="Q1668" i="3"/>
  <c r="U1668" i="3"/>
  <c r="Y1668" i="3"/>
  <c r="AC1668" i="3"/>
  <c r="AG1668" i="3"/>
  <c r="AK1668" i="3"/>
  <c r="AO1668" i="3"/>
  <c r="AS1668" i="3"/>
  <c r="AW1668" i="3"/>
  <c r="BA1668" i="3"/>
  <c r="BE1668" i="3"/>
  <c r="BI1668" i="3"/>
  <c r="N1668" i="3"/>
  <c r="AD1668" i="3"/>
  <c r="AT1668" i="3"/>
  <c r="R1668" i="3"/>
  <c r="AH1668" i="3"/>
  <c r="AX1668" i="3"/>
  <c r="V1668" i="3"/>
  <c r="AL1668" i="3"/>
  <c r="BB1668" i="3"/>
  <c r="AP1666" i="3"/>
  <c r="S1664" i="3"/>
  <c r="W1664" i="3"/>
  <c r="AA1664" i="3"/>
  <c r="AI1664" i="3"/>
  <c r="AM1664" i="3"/>
  <c r="AQ1664" i="3"/>
  <c r="AY1664" i="3"/>
  <c r="BC1664" i="3"/>
  <c r="BG1664" i="3"/>
  <c r="T1664" i="3"/>
  <c r="X1664" i="3"/>
  <c r="AB1664" i="3"/>
  <c r="AJ1664" i="3"/>
  <c r="AN1664" i="3"/>
  <c r="AR1664" i="3"/>
  <c r="AZ1664" i="3"/>
  <c r="BD1664" i="3"/>
  <c r="BH1664" i="3"/>
  <c r="Q1664" i="3"/>
  <c r="U1664" i="3"/>
  <c r="Y1664" i="3"/>
  <c r="AG1664" i="3"/>
  <c r="AK1664" i="3"/>
  <c r="AO1664" i="3"/>
  <c r="AW1664" i="3"/>
  <c r="BA1664" i="3"/>
  <c r="BE1664" i="3"/>
  <c r="N1664" i="3"/>
  <c r="AD1664" i="3"/>
  <c r="AT1664" i="3"/>
  <c r="AH1664" i="3"/>
  <c r="AX1664" i="3"/>
  <c r="V1664" i="3"/>
  <c r="BB1664" i="3"/>
  <c r="R1676" i="3"/>
  <c r="O1676" i="3"/>
  <c r="BC1676" i="3"/>
  <c r="AZ1676" i="3"/>
  <c r="BA1674" i="3"/>
  <c r="AK1674" i="3"/>
  <c r="AG1677" i="3"/>
  <c r="W1675" i="3"/>
  <c r="BE1674" i="3"/>
  <c r="AO1674" i="3"/>
  <c r="Y1674" i="3"/>
  <c r="BC1673" i="3"/>
  <c r="AM1673" i="3"/>
  <c r="W1673" i="3"/>
  <c r="BE1672" i="3"/>
  <c r="AO1672" i="3"/>
  <c r="AT1670" i="3"/>
  <c r="N1670" i="3"/>
  <c r="AD1669" i="3"/>
  <c r="AL1669" i="3"/>
  <c r="X1669" i="3"/>
  <c r="AN1669" i="3"/>
  <c r="BF1668" i="3"/>
  <c r="BF1664" i="3"/>
  <c r="M1663" i="3"/>
  <c r="AC1663" i="3"/>
  <c r="BI1663" i="3"/>
  <c r="Z1663" i="3"/>
  <c r="AP1663" i="3"/>
  <c r="AA1663" i="3"/>
  <c r="AQ1663" i="3"/>
  <c r="BG1663" i="3"/>
  <c r="AJ1663" i="3"/>
  <c r="K1671" i="3"/>
  <c r="BH1670" i="3"/>
  <c r="AZ1670" i="3"/>
  <c r="AR1670" i="3"/>
  <c r="AJ1670" i="3"/>
  <c r="AB1670" i="3"/>
  <c r="Q1669" i="3"/>
  <c r="AG1669" i="3"/>
  <c r="AK1669" i="3"/>
  <c r="BA1669" i="3"/>
  <c r="BE1669" i="3"/>
  <c r="W1669" i="3"/>
  <c r="AE1669" i="3"/>
  <c r="AU1669" i="3"/>
  <c r="AY1669" i="3"/>
  <c r="M1667" i="3"/>
  <c r="Q1667" i="3"/>
  <c r="U1667" i="3"/>
  <c r="Y1667" i="3"/>
  <c r="AC1667" i="3"/>
  <c r="AG1667" i="3"/>
  <c r="AK1667" i="3"/>
  <c r="AO1667" i="3"/>
  <c r="AS1667" i="3"/>
  <c r="AW1667" i="3"/>
  <c r="BA1667" i="3"/>
  <c r="BE1667" i="3"/>
  <c r="BI1667" i="3"/>
  <c r="N1667" i="3"/>
  <c r="R1667" i="3"/>
  <c r="V1667" i="3"/>
  <c r="Z1667" i="3"/>
  <c r="AD1667" i="3"/>
  <c r="AH1667" i="3"/>
  <c r="AL1667" i="3"/>
  <c r="AP1667" i="3"/>
  <c r="AT1667" i="3"/>
  <c r="AX1667" i="3"/>
  <c r="BB1667" i="3"/>
  <c r="BF1667" i="3"/>
  <c r="O1667" i="3"/>
  <c r="S1667" i="3"/>
  <c r="W1667" i="3"/>
  <c r="AA1667" i="3"/>
  <c r="AE1667" i="3"/>
  <c r="AI1667" i="3"/>
  <c r="AM1667" i="3"/>
  <c r="AQ1667" i="3"/>
  <c r="AU1667" i="3"/>
  <c r="AY1667" i="3"/>
  <c r="BC1667" i="3"/>
  <c r="BG1667" i="3"/>
  <c r="O1662" i="3"/>
  <c r="AQ1662" i="3"/>
  <c r="BG1662" i="3"/>
  <c r="AJ1662" i="3"/>
  <c r="AZ1662" i="3"/>
  <c r="AC1662" i="3"/>
  <c r="AS1662" i="3"/>
  <c r="T1660" i="3"/>
  <c r="AZ1660" i="3"/>
  <c r="T1658" i="3"/>
  <c r="AJ1658" i="3"/>
  <c r="BD1658" i="3"/>
  <c r="O1670" i="3"/>
  <c r="S1670" i="3"/>
  <c r="W1670" i="3"/>
  <c r="AA1670" i="3"/>
  <c r="AE1670" i="3"/>
  <c r="AI1670" i="3"/>
  <c r="AM1670" i="3"/>
  <c r="AQ1670" i="3"/>
  <c r="AU1670" i="3"/>
  <c r="AY1670" i="3"/>
  <c r="BC1670" i="3"/>
  <c r="BG1670" i="3"/>
  <c r="M1670" i="3"/>
  <c r="Q1670" i="3"/>
  <c r="U1670" i="3"/>
  <c r="Y1670" i="3"/>
  <c r="AC1670" i="3"/>
  <c r="AG1670" i="3"/>
  <c r="AK1670" i="3"/>
  <c r="AO1670" i="3"/>
  <c r="AS1670" i="3"/>
  <c r="AW1670" i="3"/>
  <c r="BA1670" i="3"/>
  <c r="BE1670" i="3"/>
  <c r="BI1670" i="3"/>
  <c r="AF1667" i="3"/>
  <c r="P1667" i="3"/>
  <c r="AH1662" i="3"/>
  <c r="BD1670" i="3"/>
  <c r="AV1670" i="3"/>
  <c r="AN1670" i="3"/>
  <c r="AF1670" i="3"/>
  <c r="X1670" i="3"/>
  <c r="P1670" i="3"/>
  <c r="AR1669" i="3"/>
  <c r="AB1669" i="3"/>
  <c r="BH1667" i="3"/>
  <c r="AR1667" i="3"/>
  <c r="AB1667" i="3"/>
  <c r="BH1660" i="3"/>
  <c r="AR1660" i="3"/>
  <c r="AG1656" i="3"/>
  <c r="R1656" i="3"/>
  <c r="BH1656" i="3"/>
  <c r="AY1656" i="3"/>
  <c r="AU1656" i="3"/>
  <c r="L1661" i="3"/>
  <c r="AD1661" i="3" s="1"/>
  <c r="U1660" i="3"/>
  <c r="Y1660" i="3"/>
  <c r="AK1660" i="3"/>
  <c r="AO1660" i="3"/>
  <c r="BA1660" i="3"/>
  <c r="BE1660" i="3"/>
  <c r="R1660" i="3"/>
  <c r="V1660" i="3"/>
  <c r="AH1660" i="3"/>
  <c r="AL1660" i="3"/>
  <c r="AX1660" i="3"/>
  <c r="BB1660" i="3"/>
  <c r="S1660" i="3"/>
  <c r="W1660" i="3"/>
  <c r="AI1660" i="3"/>
  <c r="AM1660" i="3"/>
  <c r="AY1660" i="3"/>
  <c r="BC1660" i="3"/>
  <c r="L1659" i="3"/>
  <c r="M1658" i="3"/>
  <c r="Y1658" i="3"/>
  <c r="AC1658" i="3"/>
  <c r="AO1658" i="3"/>
  <c r="AS1658" i="3"/>
  <c r="BE1658" i="3"/>
  <c r="BI1658" i="3"/>
  <c r="V1658" i="3"/>
  <c r="Z1658" i="3"/>
  <c r="AL1658" i="3"/>
  <c r="AP1658" i="3"/>
  <c r="BB1658" i="3"/>
  <c r="BF1658" i="3"/>
  <c r="W1658" i="3"/>
  <c r="AA1658" i="3"/>
  <c r="AI1658" i="3"/>
  <c r="AM1658" i="3"/>
  <c r="AQ1658" i="3"/>
  <c r="AY1658" i="3"/>
  <c r="BC1658" i="3"/>
  <c r="BG1658" i="3"/>
  <c r="BB1655" i="3"/>
  <c r="AT1655" i="3"/>
  <c r="AL1655" i="3"/>
  <c r="AC1655" i="3"/>
  <c r="M1655" i="3"/>
  <c r="BG1654" i="3"/>
  <c r="AQ1654" i="3"/>
  <c r="P1654" i="3"/>
  <c r="T1654" i="3"/>
  <c r="X1654" i="3"/>
  <c r="AB1654" i="3"/>
  <c r="AF1654" i="3"/>
  <c r="AJ1654" i="3"/>
  <c r="AN1654" i="3"/>
  <c r="AR1654" i="3"/>
  <c r="AV1654" i="3"/>
  <c r="AZ1654" i="3"/>
  <c r="BD1654" i="3"/>
  <c r="BH1654" i="3"/>
  <c r="M1654" i="3"/>
  <c r="Q1654" i="3"/>
  <c r="U1654" i="3"/>
  <c r="Y1654" i="3"/>
  <c r="AC1654" i="3"/>
  <c r="AG1654" i="3"/>
  <c r="AK1654" i="3"/>
  <c r="AO1654" i="3"/>
  <c r="AS1654" i="3"/>
  <c r="AW1654" i="3"/>
  <c r="BA1654" i="3"/>
  <c r="BE1654" i="3"/>
  <c r="BI1654" i="3"/>
  <c r="N1654" i="3"/>
  <c r="R1654" i="3"/>
  <c r="V1654" i="3"/>
  <c r="Z1654" i="3"/>
  <c r="AD1654" i="3"/>
  <c r="AH1654" i="3"/>
  <c r="AL1654" i="3"/>
  <c r="AP1654" i="3"/>
  <c r="AT1654" i="3"/>
  <c r="AX1654" i="3"/>
  <c r="BB1654" i="3"/>
  <c r="BF1654" i="3"/>
  <c r="Q1653" i="3"/>
  <c r="V1653" i="3"/>
  <c r="AD1653" i="3"/>
  <c r="AH1653" i="3"/>
  <c r="AL1653" i="3"/>
  <c r="AT1653" i="3"/>
  <c r="AX1653" i="3"/>
  <c r="BB1653" i="3"/>
  <c r="N1653" i="3"/>
  <c r="T1653" i="3"/>
  <c r="X1653" i="3"/>
  <c r="AF1653" i="3"/>
  <c r="AJ1653" i="3"/>
  <c r="AN1653" i="3"/>
  <c r="AV1653" i="3"/>
  <c r="AZ1653" i="3"/>
  <c r="BD1653" i="3"/>
  <c r="K1657" i="3"/>
  <c r="AS1655" i="3"/>
  <c r="AK1655" i="3"/>
  <c r="S1652" i="3"/>
  <c r="AI1652" i="3"/>
  <c r="AM1652" i="3"/>
  <c r="BC1652" i="3"/>
  <c r="BG1652" i="3"/>
  <c r="AB1652" i="3"/>
  <c r="AJ1652" i="3"/>
  <c r="AZ1652" i="3"/>
  <c r="BD1652" i="3"/>
  <c r="U1652" i="3"/>
  <c r="Y1652" i="3"/>
  <c r="AO1652" i="3"/>
  <c r="AW1652" i="3"/>
  <c r="N1652" i="3"/>
  <c r="AD1652" i="3"/>
  <c r="AX1652" i="3"/>
  <c r="V1652" i="3"/>
  <c r="N1655" i="3"/>
  <c r="R1655" i="3"/>
  <c r="V1655" i="3"/>
  <c r="Z1655" i="3"/>
  <c r="AD1655" i="3"/>
  <c r="O1655" i="3"/>
  <c r="S1655" i="3"/>
  <c r="W1655" i="3"/>
  <c r="AA1655" i="3"/>
  <c r="AE1655" i="3"/>
  <c r="AI1655" i="3"/>
  <c r="AM1655" i="3"/>
  <c r="AQ1655" i="3"/>
  <c r="AU1655" i="3"/>
  <c r="AY1655" i="3"/>
  <c r="BC1655" i="3"/>
  <c r="BG1655" i="3"/>
  <c r="P1655" i="3"/>
  <c r="T1655" i="3"/>
  <c r="X1655" i="3"/>
  <c r="AB1655" i="3"/>
  <c r="AF1655" i="3"/>
  <c r="AJ1655" i="3"/>
  <c r="AN1655" i="3"/>
  <c r="AR1655" i="3"/>
  <c r="AV1655" i="3"/>
  <c r="AZ1655" i="3"/>
  <c r="BD1655" i="3"/>
  <c r="BH1655" i="3"/>
  <c r="AY1654" i="3"/>
  <c r="AI1654" i="3"/>
  <c r="S1654" i="3"/>
  <c r="BA1653" i="3"/>
  <c r="AK1653" i="3"/>
  <c r="BF1652" i="3"/>
  <c r="O1653" i="3"/>
  <c r="S1653" i="3"/>
  <c r="AZ1651" i="3"/>
  <c r="AJ1651" i="3"/>
  <c r="M1651" i="3"/>
  <c r="Q1651" i="3"/>
  <c r="U1651" i="3"/>
  <c r="Y1651" i="3"/>
  <c r="AC1651" i="3"/>
  <c r="AG1651" i="3"/>
  <c r="AK1651" i="3"/>
  <c r="AO1651" i="3"/>
  <c r="AS1651" i="3"/>
  <c r="AW1651" i="3"/>
  <c r="BA1651" i="3"/>
  <c r="BE1651" i="3"/>
  <c r="BI1651" i="3"/>
  <c r="N1651" i="3"/>
  <c r="R1651" i="3"/>
  <c r="V1651" i="3"/>
  <c r="Z1651" i="3"/>
  <c r="AD1651" i="3"/>
  <c r="AH1651" i="3"/>
  <c r="AL1651" i="3"/>
  <c r="AP1651" i="3"/>
  <c r="AT1651" i="3"/>
  <c r="AX1651" i="3"/>
  <c r="BB1651" i="3"/>
  <c r="BF1651" i="3"/>
  <c r="O1651" i="3"/>
  <c r="S1651" i="3"/>
  <c r="W1651" i="3"/>
  <c r="AA1651" i="3"/>
  <c r="AE1651" i="3"/>
  <c r="AI1651" i="3"/>
  <c r="AM1651" i="3"/>
  <c r="AQ1651" i="3"/>
  <c r="AU1651" i="3"/>
  <c r="AY1651" i="3"/>
  <c r="BC1651" i="3"/>
  <c r="BG1651" i="3"/>
  <c r="O1648" i="3"/>
  <c r="AM1648" i="3"/>
  <c r="AU1648" i="3"/>
  <c r="BC1648" i="3"/>
  <c r="AF1648" i="3"/>
  <c r="AN1648" i="3"/>
  <c r="BD1648" i="3"/>
  <c r="U1648" i="3"/>
  <c r="AK1648" i="3"/>
  <c r="AS1648" i="3"/>
  <c r="BG1653" i="3"/>
  <c r="BC1653" i="3"/>
  <c r="AY1653" i="3"/>
  <c r="AQ1653" i="3"/>
  <c r="AM1653" i="3"/>
  <c r="AI1653" i="3"/>
  <c r="AA1653" i="3"/>
  <c r="W1653" i="3"/>
  <c r="R1653" i="3"/>
  <c r="AV1651" i="3"/>
  <c r="AF1651" i="3"/>
  <c r="P1651" i="3"/>
  <c r="AV1649" i="3"/>
  <c r="AF1649" i="3"/>
  <c r="BB1648" i="3"/>
  <c r="V1648" i="3"/>
  <c r="L1648" i="3"/>
  <c r="AE1648" i="3" s="1"/>
  <c r="M1649" i="3"/>
  <c r="Q1649" i="3"/>
  <c r="U1649" i="3"/>
  <c r="Y1649" i="3"/>
  <c r="AC1649" i="3"/>
  <c r="AG1649" i="3"/>
  <c r="AK1649" i="3"/>
  <c r="AO1649" i="3"/>
  <c r="AS1649" i="3"/>
  <c r="AW1649" i="3"/>
  <c r="BA1649" i="3"/>
  <c r="BE1649" i="3"/>
  <c r="BI1649" i="3"/>
  <c r="N1649" i="3"/>
  <c r="R1649" i="3"/>
  <c r="V1649" i="3"/>
  <c r="Z1649" i="3"/>
  <c r="AD1649" i="3"/>
  <c r="AH1649" i="3"/>
  <c r="AL1649" i="3"/>
  <c r="AP1649" i="3"/>
  <c r="AT1649" i="3"/>
  <c r="AX1649" i="3"/>
  <c r="BB1649" i="3"/>
  <c r="BF1649" i="3"/>
  <c r="O1649" i="3"/>
  <c r="S1649" i="3"/>
  <c r="W1649" i="3"/>
  <c r="AA1649" i="3"/>
  <c r="AE1649" i="3"/>
  <c r="AI1649" i="3"/>
  <c r="AM1649" i="3"/>
  <c r="AQ1649" i="3"/>
  <c r="AU1649" i="3"/>
  <c r="AY1649" i="3"/>
  <c r="BC1649" i="3"/>
  <c r="BG1649" i="3"/>
  <c r="AX1648" i="3"/>
  <c r="AH1648" i="3"/>
  <c r="R1648" i="3"/>
  <c r="E1523" i="3"/>
  <c r="F1523" i="3"/>
  <c r="G1523" i="3"/>
  <c r="H1523" i="3"/>
  <c r="I1523" i="3"/>
  <c r="J1523" i="3"/>
  <c r="E1524" i="3"/>
  <c r="F1524" i="3"/>
  <c r="G1524" i="3"/>
  <c r="H1524" i="3"/>
  <c r="I1524" i="3"/>
  <c r="J1524" i="3"/>
  <c r="L1524" i="3" s="1"/>
  <c r="E1525" i="3"/>
  <c r="F1525" i="3"/>
  <c r="G1525" i="3"/>
  <c r="H1525" i="3"/>
  <c r="I1525" i="3"/>
  <c r="J1525" i="3"/>
  <c r="E1526" i="3"/>
  <c r="F1526" i="3"/>
  <c r="G1526" i="3"/>
  <c r="H1526" i="3"/>
  <c r="I1526" i="3"/>
  <c r="J1526" i="3"/>
  <c r="L1526" i="3" s="1"/>
  <c r="E1527" i="3"/>
  <c r="F1527" i="3"/>
  <c r="G1527" i="3"/>
  <c r="H1527" i="3"/>
  <c r="I1527" i="3"/>
  <c r="J1527" i="3"/>
  <c r="E1528" i="3"/>
  <c r="F1528" i="3"/>
  <c r="G1528" i="3"/>
  <c r="H1528" i="3"/>
  <c r="I1528" i="3"/>
  <c r="J1528" i="3"/>
  <c r="L1528" i="3" s="1"/>
  <c r="E1529" i="3"/>
  <c r="F1529" i="3"/>
  <c r="G1529" i="3"/>
  <c r="H1529" i="3"/>
  <c r="I1529" i="3"/>
  <c r="J1529" i="3"/>
  <c r="E1530" i="3"/>
  <c r="F1530" i="3"/>
  <c r="G1530" i="3"/>
  <c r="H1530" i="3"/>
  <c r="I1530" i="3"/>
  <c r="J1530" i="3"/>
  <c r="E1531" i="3"/>
  <c r="F1531" i="3"/>
  <c r="G1531" i="3"/>
  <c r="H1531" i="3"/>
  <c r="I1531" i="3"/>
  <c r="J1531" i="3"/>
  <c r="E1532" i="3"/>
  <c r="F1532" i="3"/>
  <c r="G1532" i="3"/>
  <c r="H1532" i="3"/>
  <c r="I1532" i="3"/>
  <c r="L1532" i="3" s="1"/>
  <c r="J1532" i="3"/>
  <c r="E1533" i="3"/>
  <c r="F1533" i="3"/>
  <c r="G1533" i="3"/>
  <c r="H1533" i="3"/>
  <c r="I1533" i="3"/>
  <c r="J1533" i="3"/>
  <c r="E1534" i="3"/>
  <c r="F1534" i="3"/>
  <c r="G1534" i="3"/>
  <c r="H1534" i="3"/>
  <c r="I1534" i="3"/>
  <c r="J1534" i="3"/>
  <c r="E1535" i="3"/>
  <c r="F1535" i="3"/>
  <c r="G1535" i="3"/>
  <c r="H1535" i="3"/>
  <c r="I1535" i="3"/>
  <c r="J1535" i="3"/>
  <c r="E1536" i="3"/>
  <c r="F1536" i="3"/>
  <c r="G1536" i="3"/>
  <c r="H1536" i="3"/>
  <c r="I1536" i="3"/>
  <c r="J1536" i="3"/>
  <c r="E1537" i="3"/>
  <c r="F1537" i="3"/>
  <c r="G1537" i="3"/>
  <c r="H1537" i="3"/>
  <c r="I1537" i="3"/>
  <c r="J1537" i="3"/>
  <c r="K1537" i="3"/>
  <c r="E1538" i="3"/>
  <c r="F1538" i="3"/>
  <c r="G1538" i="3"/>
  <c r="H1538" i="3"/>
  <c r="I1538" i="3"/>
  <c r="J1538" i="3"/>
  <c r="E1539" i="3"/>
  <c r="F1539" i="3"/>
  <c r="G1539" i="3"/>
  <c r="H1539" i="3"/>
  <c r="I1539" i="3"/>
  <c r="J1539" i="3"/>
  <c r="E1540" i="3"/>
  <c r="F1540" i="3"/>
  <c r="G1540" i="3"/>
  <c r="H1540" i="3"/>
  <c r="I1540" i="3"/>
  <c r="J1540" i="3"/>
  <c r="E1541" i="3"/>
  <c r="F1541" i="3"/>
  <c r="G1541" i="3"/>
  <c r="H1541" i="3"/>
  <c r="I1541" i="3"/>
  <c r="J1541" i="3"/>
  <c r="L1541" i="3" s="1"/>
  <c r="E1542" i="3"/>
  <c r="F1542" i="3"/>
  <c r="G1542" i="3"/>
  <c r="H1542" i="3"/>
  <c r="I1542" i="3"/>
  <c r="J1542" i="3"/>
  <c r="E1543" i="3"/>
  <c r="F1543" i="3"/>
  <c r="G1543" i="3"/>
  <c r="H1543" i="3"/>
  <c r="I1543" i="3"/>
  <c r="J1543" i="3"/>
  <c r="E1544" i="3"/>
  <c r="F1544" i="3"/>
  <c r="G1544" i="3"/>
  <c r="H1544" i="3"/>
  <c r="I1544" i="3"/>
  <c r="J1544" i="3"/>
  <c r="E1545" i="3"/>
  <c r="F1545" i="3"/>
  <c r="G1545" i="3"/>
  <c r="H1545" i="3"/>
  <c r="I1545" i="3"/>
  <c r="J1545" i="3"/>
  <c r="L1545" i="3" s="1"/>
  <c r="E1546" i="3"/>
  <c r="F1546" i="3"/>
  <c r="G1546" i="3"/>
  <c r="H1546" i="3"/>
  <c r="I1546" i="3"/>
  <c r="J1546" i="3"/>
  <c r="E1547" i="3"/>
  <c r="F1547" i="3"/>
  <c r="G1547" i="3"/>
  <c r="H1547" i="3"/>
  <c r="I1547" i="3"/>
  <c r="J1547" i="3"/>
  <c r="L1547" i="3" s="1"/>
  <c r="E1548" i="3"/>
  <c r="F1548" i="3"/>
  <c r="G1548" i="3"/>
  <c r="H1548" i="3"/>
  <c r="I1548" i="3"/>
  <c r="J1548" i="3"/>
  <c r="E1549" i="3"/>
  <c r="F1549" i="3"/>
  <c r="G1549" i="3"/>
  <c r="H1549" i="3"/>
  <c r="I1549" i="3"/>
  <c r="J1549" i="3"/>
  <c r="L1549" i="3" s="1"/>
  <c r="E1550" i="3"/>
  <c r="F1550" i="3"/>
  <c r="G1550" i="3"/>
  <c r="H1550" i="3"/>
  <c r="I1550" i="3"/>
  <c r="J1550" i="3"/>
  <c r="E1551" i="3"/>
  <c r="F1551" i="3"/>
  <c r="G1551" i="3"/>
  <c r="H1551" i="3"/>
  <c r="I1551" i="3"/>
  <c r="J1551" i="3"/>
  <c r="L1551" i="3" s="1"/>
  <c r="E1552" i="3"/>
  <c r="F1552" i="3"/>
  <c r="G1552" i="3"/>
  <c r="H1552" i="3"/>
  <c r="L1552" i="3" s="1"/>
  <c r="I1552" i="3"/>
  <c r="J1552" i="3"/>
  <c r="E1553" i="3"/>
  <c r="F1553" i="3"/>
  <c r="G1553" i="3"/>
  <c r="H1553" i="3"/>
  <c r="I1553" i="3"/>
  <c r="J1553" i="3"/>
  <c r="E1554" i="3"/>
  <c r="F1554" i="3"/>
  <c r="G1554" i="3"/>
  <c r="H1554" i="3"/>
  <c r="I1554" i="3"/>
  <c r="J1554" i="3"/>
  <c r="E1555" i="3"/>
  <c r="F1555" i="3"/>
  <c r="G1555" i="3"/>
  <c r="H1555" i="3"/>
  <c r="I1555" i="3"/>
  <c r="J1555" i="3"/>
  <c r="E1556" i="3"/>
  <c r="F1556" i="3"/>
  <c r="G1556" i="3"/>
  <c r="H1556" i="3"/>
  <c r="I1556" i="3"/>
  <c r="J1556" i="3"/>
  <c r="E1557" i="3"/>
  <c r="F1557" i="3"/>
  <c r="G1557" i="3"/>
  <c r="H1557" i="3"/>
  <c r="I1557" i="3"/>
  <c r="J1557" i="3"/>
  <c r="K1557" i="3"/>
  <c r="E1558" i="3"/>
  <c r="F1558" i="3"/>
  <c r="G1558" i="3"/>
  <c r="H1558" i="3"/>
  <c r="I1558" i="3"/>
  <c r="J1558" i="3"/>
  <c r="E1559" i="3"/>
  <c r="F1559" i="3"/>
  <c r="G1559" i="3"/>
  <c r="H1559" i="3"/>
  <c r="I1559" i="3"/>
  <c r="J1559" i="3"/>
  <c r="K1559" i="3"/>
  <c r="E1560" i="3"/>
  <c r="F1560" i="3"/>
  <c r="G1560" i="3"/>
  <c r="H1560" i="3"/>
  <c r="I1560" i="3"/>
  <c r="J1560" i="3"/>
  <c r="E1561" i="3"/>
  <c r="F1561" i="3"/>
  <c r="G1561" i="3"/>
  <c r="H1561" i="3"/>
  <c r="I1561" i="3"/>
  <c r="J1561" i="3"/>
  <c r="E1562" i="3"/>
  <c r="F1562" i="3"/>
  <c r="G1562" i="3"/>
  <c r="H1562" i="3"/>
  <c r="I1562" i="3"/>
  <c r="J1562" i="3"/>
  <c r="E1563" i="3"/>
  <c r="F1563" i="3"/>
  <c r="G1563" i="3"/>
  <c r="H1563" i="3"/>
  <c r="I1563" i="3"/>
  <c r="J1563" i="3"/>
  <c r="E1564" i="3"/>
  <c r="F1564" i="3"/>
  <c r="G1564" i="3"/>
  <c r="H1564" i="3"/>
  <c r="I1564" i="3"/>
  <c r="J1564" i="3"/>
  <c r="E1565" i="3"/>
  <c r="F1565" i="3"/>
  <c r="G1565" i="3"/>
  <c r="H1565" i="3"/>
  <c r="I1565" i="3"/>
  <c r="J1565" i="3"/>
  <c r="E1566" i="3"/>
  <c r="F1566" i="3"/>
  <c r="G1566" i="3"/>
  <c r="H1566" i="3"/>
  <c r="I1566" i="3"/>
  <c r="J1566" i="3"/>
  <c r="E1567" i="3"/>
  <c r="F1567" i="3"/>
  <c r="G1567" i="3"/>
  <c r="H1567" i="3"/>
  <c r="I1567" i="3"/>
  <c r="J1567" i="3"/>
  <c r="E1568" i="3"/>
  <c r="F1568" i="3"/>
  <c r="G1568" i="3"/>
  <c r="H1568" i="3"/>
  <c r="I1568" i="3"/>
  <c r="J1568" i="3"/>
  <c r="E1569" i="3"/>
  <c r="F1569" i="3"/>
  <c r="G1569" i="3"/>
  <c r="H1569" i="3"/>
  <c r="I1569" i="3"/>
  <c r="J1569" i="3"/>
  <c r="E1570" i="3"/>
  <c r="F1570" i="3"/>
  <c r="G1570" i="3"/>
  <c r="H1570" i="3"/>
  <c r="I1570" i="3"/>
  <c r="J1570" i="3"/>
  <c r="E1571" i="3"/>
  <c r="F1571" i="3"/>
  <c r="G1571" i="3"/>
  <c r="H1571" i="3"/>
  <c r="I1571" i="3"/>
  <c r="J1571" i="3"/>
  <c r="E1572" i="3"/>
  <c r="F1572" i="3"/>
  <c r="G1572" i="3"/>
  <c r="H1572" i="3"/>
  <c r="I1572" i="3"/>
  <c r="J1572" i="3"/>
  <c r="E1573" i="3"/>
  <c r="F1573" i="3"/>
  <c r="G1573" i="3"/>
  <c r="H1573" i="3"/>
  <c r="L1573" i="3" s="1"/>
  <c r="I1573" i="3"/>
  <c r="J1573" i="3"/>
  <c r="E1574" i="3"/>
  <c r="F1574" i="3"/>
  <c r="G1574" i="3"/>
  <c r="H1574" i="3"/>
  <c r="I1574" i="3"/>
  <c r="J1574" i="3"/>
  <c r="E1575" i="3"/>
  <c r="F1575" i="3"/>
  <c r="G1575" i="3"/>
  <c r="H1575" i="3"/>
  <c r="I1575" i="3"/>
  <c r="J1575" i="3"/>
  <c r="E1576" i="3"/>
  <c r="F1576" i="3"/>
  <c r="G1576" i="3"/>
  <c r="H1576" i="3"/>
  <c r="I1576" i="3"/>
  <c r="J1576" i="3"/>
  <c r="E1577" i="3"/>
  <c r="F1577" i="3"/>
  <c r="G1577" i="3"/>
  <c r="H1577" i="3"/>
  <c r="I1577" i="3"/>
  <c r="J1577" i="3"/>
  <c r="E1578" i="3"/>
  <c r="F1578" i="3"/>
  <c r="G1578" i="3"/>
  <c r="H1578" i="3"/>
  <c r="I1578" i="3"/>
  <c r="J1578" i="3"/>
  <c r="E1579" i="3"/>
  <c r="F1579" i="3"/>
  <c r="G1579" i="3"/>
  <c r="H1579" i="3"/>
  <c r="I1579" i="3"/>
  <c r="J1579" i="3"/>
  <c r="E1580" i="3"/>
  <c r="F1580" i="3"/>
  <c r="G1580" i="3"/>
  <c r="H1580" i="3"/>
  <c r="I1580" i="3"/>
  <c r="J1580" i="3"/>
  <c r="E1581" i="3"/>
  <c r="F1581" i="3"/>
  <c r="G1581" i="3"/>
  <c r="H1581" i="3"/>
  <c r="L1581" i="3" s="1"/>
  <c r="I1581" i="3"/>
  <c r="J1581" i="3"/>
  <c r="E1582" i="3"/>
  <c r="F1582" i="3"/>
  <c r="G1582" i="3"/>
  <c r="H1582" i="3"/>
  <c r="I1582" i="3"/>
  <c r="J1582" i="3"/>
  <c r="E1583" i="3"/>
  <c r="F1583" i="3"/>
  <c r="G1583" i="3"/>
  <c r="H1583" i="3"/>
  <c r="I1583" i="3"/>
  <c r="J1583" i="3"/>
  <c r="E1584" i="3"/>
  <c r="F1584" i="3"/>
  <c r="G1584" i="3"/>
  <c r="H1584" i="3"/>
  <c r="I1584" i="3"/>
  <c r="J1584" i="3"/>
  <c r="E1585" i="3"/>
  <c r="F1585" i="3"/>
  <c r="G1585" i="3"/>
  <c r="H1585" i="3"/>
  <c r="I1585" i="3"/>
  <c r="J1585" i="3"/>
  <c r="E1586" i="3"/>
  <c r="F1586" i="3"/>
  <c r="G1586" i="3"/>
  <c r="H1586" i="3"/>
  <c r="I1586" i="3"/>
  <c r="J1586" i="3"/>
  <c r="E1587" i="3"/>
  <c r="F1587" i="3"/>
  <c r="G1587" i="3"/>
  <c r="H1587" i="3"/>
  <c r="I1587" i="3"/>
  <c r="J1587" i="3"/>
  <c r="E1588" i="3"/>
  <c r="F1588" i="3"/>
  <c r="G1588" i="3"/>
  <c r="H1588" i="3"/>
  <c r="I1588" i="3"/>
  <c r="J1588" i="3"/>
  <c r="E1589" i="3"/>
  <c r="F1589" i="3"/>
  <c r="G1589" i="3"/>
  <c r="H1589" i="3"/>
  <c r="I1589" i="3"/>
  <c r="J1589" i="3"/>
  <c r="E1590" i="3"/>
  <c r="F1590" i="3"/>
  <c r="G1590" i="3"/>
  <c r="H1590" i="3"/>
  <c r="I1590" i="3"/>
  <c r="J1590" i="3"/>
  <c r="E1591" i="3"/>
  <c r="F1591" i="3"/>
  <c r="G1591" i="3"/>
  <c r="H1591" i="3"/>
  <c r="I1591" i="3"/>
  <c r="J1591" i="3"/>
  <c r="E1592" i="3"/>
  <c r="F1592" i="3"/>
  <c r="G1592" i="3"/>
  <c r="H1592" i="3"/>
  <c r="I1592" i="3"/>
  <c r="J1592" i="3"/>
  <c r="E1593" i="3"/>
  <c r="F1593" i="3"/>
  <c r="G1593" i="3"/>
  <c r="H1593" i="3"/>
  <c r="I1593" i="3"/>
  <c r="J1593" i="3"/>
  <c r="E1594" i="3"/>
  <c r="F1594" i="3"/>
  <c r="G1594" i="3"/>
  <c r="H1594" i="3"/>
  <c r="I1594" i="3"/>
  <c r="J1594" i="3"/>
  <c r="E1595" i="3"/>
  <c r="F1595" i="3"/>
  <c r="G1595" i="3"/>
  <c r="H1595" i="3"/>
  <c r="I1595" i="3"/>
  <c r="J1595" i="3"/>
  <c r="E1596" i="3"/>
  <c r="F1596" i="3"/>
  <c r="G1596" i="3"/>
  <c r="H1596" i="3"/>
  <c r="I1596" i="3"/>
  <c r="J1596" i="3"/>
  <c r="E1597" i="3"/>
  <c r="F1597" i="3"/>
  <c r="G1597" i="3"/>
  <c r="H1597" i="3"/>
  <c r="I1597" i="3"/>
  <c r="J1597" i="3"/>
  <c r="E1598" i="3"/>
  <c r="F1598" i="3"/>
  <c r="G1598" i="3"/>
  <c r="H1598" i="3"/>
  <c r="I1598" i="3"/>
  <c r="J1598" i="3"/>
  <c r="E1599" i="3"/>
  <c r="F1599" i="3"/>
  <c r="G1599" i="3"/>
  <c r="H1599" i="3"/>
  <c r="I1599" i="3"/>
  <c r="J1599" i="3"/>
  <c r="E1600" i="3"/>
  <c r="F1600" i="3"/>
  <c r="G1600" i="3"/>
  <c r="H1600" i="3"/>
  <c r="I1600" i="3"/>
  <c r="J1600" i="3"/>
  <c r="E1601" i="3"/>
  <c r="F1601" i="3"/>
  <c r="G1601" i="3"/>
  <c r="K1601" i="3" s="1"/>
  <c r="H1601" i="3"/>
  <c r="I1601" i="3"/>
  <c r="J1601" i="3"/>
  <c r="L1601" i="3"/>
  <c r="E1602" i="3"/>
  <c r="F1602" i="3"/>
  <c r="G1602" i="3"/>
  <c r="H1602" i="3"/>
  <c r="I1602" i="3"/>
  <c r="J1602" i="3"/>
  <c r="E1603" i="3"/>
  <c r="F1603" i="3"/>
  <c r="G1603" i="3"/>
  <c r="K1603" i="3" s="1"/>
  <c r="H1603" i="3"/>
  <c r="I1603" i="3"/>
  <c r="J1603" i="3"/>
  <c r="E1604" i="3"/>
  <c r="F1604" i="3"/>
  <c r="G1604" i="3"/>
  <c r="H1604" i="3"/>
  <c r="I1604" i="3"/>
  <c r="J1604" i="3"/>
  <c r="E1605" i="3"/>
  <c r="F1605" i="3"/>
  <c r="G1605" i="3"/>
  <c r="H1605" i="3"/>
  <c r="I1605" i="3"/>
  <c r="J1605" i="3"/>
  <c r="E1606" i="3"/>
  <c r="F1606" i="3"/>
  <c r="G1606" i="3"/>
  <c r="H1606" i="3"/>
  <c r="I1606" i="3"/>
  <c r="J1606" i="3"/>
  <c r="E1607" i="3"/>
  <c r="F1607" i="3"/>
  <c r="G1607" i="3"/>
  <c r="H1607" i="3"/>
  <c r="I1607" i="3"/>
  <c r="J1607" i="3"/>
  <c r="E1608" i="3"/>
  <c r="F1608" i="3"/>
  <c r="G1608" i="3"/>
  <c r="H1608" i="3"/>
  <c r="I1608" i="3"/>
  <c r="J1608" i="3"/>
  <c r="E1609" i="3"/>
  <c r="F1609" i="3"/>
  <c r="G1609" i="3"/>
  <c r="H1609" i="3"/>
  <c r="I1609" i="3"/>
  <c r="J1609" i="3"/>
  <c r="E1610" i="3"/>
  <c r="F1610" i="3"/>
  <c r="G1610" i="3"/>
  <c r="H1610" i="3"/>
  <c r="I1610" i="3"/>
  <c r="J1610" i="3"/>
  <c r="E1611" i="3"/>
  <c r="F1611" i="3"/>
  <c r="G1611" i="3"/>
  <c r="H1611" i="3"/>
  <c r="I1611" i="3"/>
  <c r="J1611" i="3"/>
  <c r="E1612" i="3"/>
  <c r="F1612" i="3"/>
  <c r="G1612" i="3"/>
  <c r="H1612" i="3"/>
  <c r="I1612" i="3"/>
  <c r="J1612" i="3"/>
  <c r="E1613" i="3"/>
  <c r="F1613" i="3"/>
  <c r="G1613" i="3"/>
  <c r="K1613" i="3" s="1"/>
  <c r="H1613" i="3"/>
  <c r="I1613" i="3"/>
  <c r="J1613" i="3"/>
  <c r="E1614" i="3"/>
  <c r="F1614" i="3"/>
  <c r="G1614" i="3"/>
  <c r="H1614" i="3"/>
  <c r="I1614" i="3"/>
  <c r="J1614" i="3"/>
  <c r="E1615" i="3"/>
  <c r="F1615" i="3"/>
  <c r="G1615" i="3"/>
  <c r="K1615" i="3" s="1"/>
  <c r="H1615" i="3"/>
  <c r="L1615" i="3" s="1"/>
  <c r="I1615" i="3"/>
  <c r="J1615" i="3"/>
  <c r="E1616" i="3"/>
  <c r="F1616" i="3"/>
  <c r="G1616" i="3"/>
  <c r="H1616" i="3"/>
  <c r="I1616" i="3"/>
  <c r="J1616" i="3"/>
  <c r="E1617" i="3"/>
  <c r="F1617" i="3"/>
  <c r="G1617" i="3"/>
  <c r="H1617" i="3"/>
  <c r="I1617" i="3"/>
  <c r="J1617" i="3"/>
  <c r="E1618" i="3"/>
  <c r="F1618" i="3"/>
  <c r="G1618" i="3"/>
  <c r="H1618" i="3"/>
  <c r="I1618" i="3"/>
  <c r="J1618" i="3"/>
  <c r="E1619" i="3"/>
  <c r="F1619" i="3"/>
  <c r="G1619" i="3"/>
  <c r="H1619" i="3"/>
  <c r="I1619" i="3"/>
  <c r="J1619" i="3"/>
  <c r="E1620" i="3"/>
  <c r="F1620" i="3"/>
  <c r="G1620" i="3"/>
  <c r="H1620" i="3"/>
  <c r="I1620" i="3"/>
  <c r="J1620" i="3"/>
  <c r="E1621" i="3"/>
  <c r="F1621" i="3"/>
  <c r="G1621" i="3"/>
  <c r="H1621" i="3"/>
  <c r="I1621" i="3"/>
  <c r="J1621" i="3"/>
  <c r="E1622" i="3"/>
  <c r="F1622" i="3"/>
  <c r="G1622" i="3"/>
  <c r="H1622" i="3"/>
  <c r="I1622" i="3"/>
  <c r="J1622" i="3"/>
  <c r="E1623" i="3"/>
  <c r="K1623" i="3" s="1"/>
  <c r="F1623" i="3"/>
  <c r="G1623" i="3"/>
  <c r="H1623" i="3"/>
  <c r="L1623" i="3" s="1"/>
  <c r="I1623" i="3"/>
  <c r="J1623" i="3"/>
  <c r="E1624" i="3"/>
  <c r="F1624" i="3"/>
  <c r="G1624" i="3"/>
  <c r="H1624" i="3"/>
  <c r="I1624" i="3"/>
  <c r="J1624" i="3"/>
  <c r="E1625" i="3"/>
  <c r="F1625" i="3"/>
  <c r="G1625" i="3"/>
  <c r="H1625" i="3"/>
  <c r="I1625" i="3"/>
  <c r="J1625" i="3"/>
  <c r="E1626" i="3"/>
  <c r="F1626" i="3"/>
  <c r="G1626" i="3"/>
  <c r="H1626" i="3"/>
  <c r="I1626" i="3"/>
  <c r="J1626" i="3"/>
  <c r="E1627" i="3"/>
  <c r="F1627" i="3"/>
  <c r="G1627" i="3"/>
  <c r="H1627" i="3"/>
  <c r="I1627" i="3"/>
  <c r="J1627" i="3"/>
  <c r="E1628" i="3"/>
  <c r="F1628" i="3"/>
  <c r="G1628" i="3"/>
  <c r="H1628" i="3"/>
  <c r="I1628" i="3"/>
  <c r="J1628" i="3"/>
  <c r="E1629" i="3"/>
  <c r="F1629" i="3"/>
  <c r="G1629" i="3"/>
  <c r="H1629" i="3"/>
  <c r="L1629" i="3" s="1"/>
  <c r="I1629" i="3"/>
  <c r="J1629" i="3"/>
  <c r="E1630" i="3"/>
  <c r="F1630" i="3"/>
  <c r="G1630" i="3"/>
  <c r="H1630" i="3"/>
  <c r="I1630" i="3"/>
  <c r="J1630" i="3"/>
  <c r="E1631" i="3"/>
  <c r="F1631" i="3"/>
  <c r="G1631" i="3"/>
  <c r="H1631" i="3"/>
  <c r="L1631" i="3" s="1"/>
  <c r="I1631" i="3"/>
  <c r="J1631" i="3"/>
  <c r="E1632" i="3"/>
  <c r="F1632" i="3"/>
  <c r="G1632" i="3"/>
  <c r="H1632" i="3"/>
  <c r="I1632" i="3"/>
  <c r="J1632" i="3"/>
  <c r="E1633" i="3"/>
  <c r="F1633" i="3"/>
  <c r="G1633" i="3"/>
  <c r="H1633" i="3"/>
  <c r="I1633" i="3"/>
  <c r="J1633" i="3"/>
  <c r="E1634" i="3"/>
  <c r="F1634" i="3"/>
  <c r="G1634" i="3"/>
  <c r="H1634" i="3"/>
  <c r="I1634" i="3"/>
  <c r="J1634" i="3"/>
  <c r="E1635" i="3"/>
  <c r="F1635" i="3"/>
  <c r="G1635" i="3"/>
  <c r="H1635" i="3"/>
  <c r="I1635" i="3"/>
  <c r="J1635" i="3"/>
  <c r="E1636" i="3"/>
  <c r="F1636" i="3"/>
  <c r="G1636" i="3"/>
  <c r="H1636" i="3"/>
  <c r="I1636" i="3"/>
  <c r="J1636" i="3"/>
  <c r="E1637" i="3"/>
  <c r="F1637" i="3"/>
  <c r="G1637" i="3"/>
  <c r="H1637" i="3"/>
  <c r="I1637" i="3"/>
  <c r="J1637" i="3"/>
  <c r="E1638" i="3"/>
  <c r="F1638" i="3"/>
  <c r="G1638" i="3"/>
  <c r="K1638" i="3" s="1"/>
  <c r="H1638" i="3"/>
  <c r="I1638" i="3"/>
  <c r="J1638" i="3"/>
  <c r="E1639" i="3"/>
  <c r="F1639" i="3"/>
  <c r="G1639" i="3"/>
  <c r="H1639" i="3"/>
  <c r="I1639" i="3"/>
  <c r="J1639" i="3"/>
  <c r="E1640" i="3"/>
  <c r="F1640" i="3"/>
  <c r="G1640" i="3"/>
  <c r="K1640" i="3" s="1"/>
  <c r="H1640" i="3"/>
  <c r="I1640" i="3"/>
  <c r="J1640" i="3"/>
  <c r="E1641" i="3"/>
  <c r="F1641" i="3"/>
  <c r="G1641" i="3"/>
  <c r="H1641" i="3"/>
  <c r="I1641" i="3"/>
  <c r="J1641" i="3"/>
  <c r="E1642" i="3"/>
  <c r="F1642" i="3"/>
  <c r="G1642" i="3"/>
  <c r="H1642" i="3"/>
  <c r="I1642" i="3"/>
  <c r="J1642" i="3"/>
  <c r="E1643" i="3"/>
  <c r="F1643" i="3"/>
  <c r="G1643" i="3"/>
  <c r="H1643" i="3"/>
  <c r="I1643" i="3"/>
  <c r="J1643" i="3"/>
  <c r="E1644" i="3"/>
  <c r="F1644" i="3"/>
  <c r="G1644" i="3"/>
  <c r="H1644" i="3"/>
  <c r="I1644" i="3"/>
  <c r="J1644" i="3"/>
  <c r="E1645" i="3"/>
  <c r="F1645" i="3"/>
  <c r="G1645" i="3"/>
  <c r="H1645" i="3"/>
  <c r="I1645" i="3"/>
  <c r="J1645" i="3"/>
  <c r="E1646" i="3"/>
  <c r="F1646" i="3"/>
  <c r="G1646" i="3"/>
  <c r="K1646" i="3" s="1"/>
  <c r="H1646" i="3"/>
  <c r="I1646" i="3"/>
  <c r="J1646" i="3"/>
  <c r="BJ1713" i="3" l="1"/>
  <c r="BL1713" i="3"/>
  <c r="BM1772" i="3"/>
  <c r="BK1764" i="3"/>
  <c r="BN1764" i="3"/>
  <c r="BM1697" i="3"/>
  <c r="BJ1770" i="3"/>
  <c r="BL1770" i="3"/>
  <c r="BM1766" i="3"/>
  <c r="BM1774" i="3"/>
  <c r="BK1715" i="3"/>
  <c r="BN1715" i="3"/>
  <c r="BM1715" i="3"/>
  <c r="BJ1772" i="3"/>
  <c r="BL1772" i="3"/>
  <c r="BM1768" i="3"/>
  <c r="BJ1697" i="3"/>
  <c r="BL1697" i="3"/>
  <c r="BK1770" i="3"/>
  <c r="BN1770" i="3"/>
  <c r="BJ1766" i="3"/>
  <c r="BL1766" i="3"/>
  <c r="BJ1774" i="3"/>
  <c r="BL1774" i="3"/>
  <c r="BJ1715" i="3"/>
  <c r="BL1715" i="3"/>
  <c r="BM1699" i="3"/>
  <c r="BK1713" i="3"/>
  <c r="BN1713" i="3"/>
  <c r="BK1772" i="3"/>
  <c r="BN1772" i="3"/>
  <c r="BJ1768" i="3"/>
  <c r="BL1768" i="3"/>
  <c r="BM1764" i="3"/>
  <c r="BK1766" i="3"/>
  <c r="BN1766" i="3"/>
  <c r="BJ1706" i="3"/>
  <c r="BM1706" i="3"/>
  <c r="BK1774" i="3"/>
  <c r="BN1774" i="3"/>
  <c r="BJ1699" i="3"/>
  <c r="BL1699" i="3"/>
  <c r="BM1713" i="3"/>
  <c r="BK1768" i="3"/>
  <c r="BN1768" i="3"/>
  <c r="BJ1764" i="3"/>
  <c r="BL1764" i="3"/>
  <c r="BK1697" i="3"/>
  <c r="BN1697" i="3"/>
  <c r="BM1770" i="3"/>
  <c r="BL1706" i="3"/>
  <c r="BN1699" i="3"/>
  <c r="BK1699" i="3"/>
  <c r="W1650" i="3"/>
  <c r="AM1650" i="3"/>
  <c r="BC1650" i="3"/>
  <c r="X1650" i="3"/>
  <c r="AN1650" i="3"/>
  <c r="BD1650" i="3"/>
  <c r="U1650" i="3"/>
  <c r="AK1650" i="3"/>
  <c r="BA1650" i="3"/>
  <c r="AD1650" i="3"/>
  <c r="AX1650" i="3"/>
  <c r="Z1650" i="3"/>
  <c r="AA1650" i="3"/>
  <c r="AQ1650" i="3"/>
  <c r="BG1650" i="3"/>
  <c r="AB1650" i="3"/>
  <c r="AR1650" i="3"/>
  <c r="BH1650" i="3"/>
  <c r="Y1650" i="3"/>
  <c r="AO1650" i="3"/>
  <c r="BE1650" i="3"/>
  <c r="AT1650" i="3"/>
  <c r="V1650" i="3"/>
  <c r="AP1650" i="3"/>
  <c r="K1589" i="3"/>
  <c r="V1656" i="3"/>
  <c r="AL1650" i="3"/>
  <c r="BI1650" i="3"/>
  <c r="AC1650" i="3"/>
  <c r="AV1650" i="3"/>
  <c r="P1650" i="3"/>
  <c r="AE1650" i="3"/>
  <c r="AP1656" i="3"/>
  <c r="AT1656" i="3"/>
  <c r="BC1656" i="3"/>
  <c r="BI1656" i="3"/>
  <c r="AJ1676" i="3"/>
  <c r="AM1676" i="3"/>
  <c r="AT1676" i="3"/>
  <c r="BI1676" i="3"/>
  <c r="P1659" i="3"/>
  <c r="AL1659" i="3"/>
  <c r="Q1647" i="3"/>
  <c r="AG1647" i="3"/>
  <c r="AW1647" i="3"/>
  <c r="N1647" i="3"/>
  <c r="AD1647" i="3"/>
  <c r="AT1647" i="3"/>
  <c r="O1647" i="3"/>
  <c r="AE1647" i="3"/>
  <c r="AU1647" i="3"/>
  <c r="P1647" i="3"/>
  <c r="AJ1647" i="3"/>
  <c r="BD1647" i="3"/>
  <c r="U1647" i="3"/>
  <c r="AK1647" i="3"/>
  <c r="BA1647" i="3"/>
  <c r="R1647" i="3"/>
  <c r="AH1647" i="3"/>
  <c r="AX1647" i="3"/>
  <c r="S1647" i="3"/>
  <c r="AI1647" i="3"/>
  <c r="AY1647" i="3"/>
  <c r="AF1647" i="3"/>
  <c r="AZ1647" i="3"/>
  <c r="AB1647" i="3"/>
  <c r="AC1647" i="3"/>
  <c r="BI1647" i="3"/>
  <c r="AP1647" i="3"/>
  <c r="AA1647" i="3"/>
  <c r="BG1647" i="3"/>
  <c r="AN1647" i="3"/>
  <c r="AO1647" i="3"/>
  <c r="V1647" i="3"/>
  <c r="BB1647" i="3"/>
  <c r="AM1647" i="3"/>
  <c r="AV1647" i="3"/>
  <c r="AR1647" i="3"/>
  <c r="BF1662" i="3"/>
  <c r="AP1662" i="3"/>
  <c r="W1662" i="3"/>
  <c r="AM1662" i="3"/>
  <c r="BC1662" i="3"/>
  <c r="X1662" i="3"/>
  <c r="AN1662" i="3"/>
  <c r="BD1662" i="3"/>
  <c r="U1662" i="3"/>
  <c r="AK1662" i="3"/>
  <c r="BA1662" i="3"/>
  <c r="R1662" i="3"/>
  <c r="N1662" i="3"/>
  <c r="V1662" i="3"/>
  <c r="AL1662" i="3"/>
  <c r="BB1662" i="3"/>
  <c r="Z1662" i="3"/>
  <c r="AA1662" i="3"/>
  <c r="BL1662" i="3" s="1"/>
  <c r="AU1662" i="3"/>
  <c r="T1662" i="3"/>
  <c r="AR1662" i="3"/>
  <c r="M1662" i="3"/>
  <c r="AG1662" i="3"/>
  <c r="BE1662" i="3"/>
  <c r="AT1662" i="3"/>
  <c r="AE1662" i="3"/>
  <c r="AY1662" i="3"/>
  <c r="AB1662" i="3"/>
  <c r="AV1662" i="3"/>
  <c r="Q1662" i="3"/>
  <c r="BJ1662" i="3" s="1"/>
  <c r="AO1662" i="3"/>
  <c r="BI1662" i="3"/>
  <c r="AD1662" i="3"/>
  <c r="AP1652" i="3"/>
  <c r="Z1652" i="3"/>
  <c r="O1652" i="3"/>
  <c r="AE1652" i="3"/>
  <c r="AU1652" i="3"/>
  <c r="P1652" i="3"/>
  <c r="AF1652" i="3"/>
  <c r="AV1652" i="3"/>
  <c r="M1652" i="3"/>
  <c r="AC1652" i="3"/>
  <c r="AS1652" i="3"/>
  <c r="BI1652" i="3"/>
  <c r="R1652" i="3"/>
  <c r="AL1652" i="3"/>
  <c r="AQ1623" i="3"/>
  <c r="AG1650" i="3"/>
  <c r="M1656" i="3"/>
  <c r="BN1656" i="3" s="1"/>
  <c r="AC1656" i="3"/>
  <c r="Q1656" i="3"/>
  <c r="AK1656" i="3"/>
  <c r="BA1656" i="3"/>
  <c r="W1656" i="3"/>
  <c r="AR1656" i="3"/>
  <c r="N1656" i="3"/>
  <c r="AI1656" i="3"/>
  <c r="BD1656" i="3"/>
  <c r="AE1656" i="3"/>
  <c r="AZ1656" i="3"/>
  <c r="AQ1656" i="3"/>
  <c r="BB1656" i="3"/>
  <c r="U1656" i="3"/>
  <c r="AO1656" i="3"/>
  <c r="BE1656" i="3"/>
  <c r="AB1656" i="3"/>
  <c r="AX1656" i="3"/>
  <c r="S1656" i="3"/>
  <c r="AN1656" i="3"/>
  <c r="O1656" i="3"/>
  <c r="AJ1656" i="3"/>
  <c r="BF1656" i="3"/>
  <c r="L1627" i="3"/>
  <c r="L1567" i="3"/>
  <c r="AH1652" i="3"/>
  <c r="BE1652" i="3"/>
  <c r="AK1652" i="3"/>
  <c r="BM1652" i="3" s="1"/>
  <c r="Q1652" i="3"/>
  <c r="AR1652" i="3"/>
  <c r="X1652" i="3"/>
  <c r="AY1652" i="3"/>
  <c r="AA1652" i="3"/>
  <c r="AH1650" i="3"/>
  <c r="AW1650" i="3"/>
  <c r="Q1650" i="3"/>
  <c r="BJ1650" i="3" s="1"/>
  <c r="AJ1650" i="3"/>
  <c r="AY1650" i="3"/>
  <c r="S1650" i="3"/>
  <c r="Z1656" i="3"/>
  <c r="AD1656" i="3"/>
  <c r="AM1656" i="3"/>
  <c r="AW1656" i="3"/>
  <c r="M1659" i="3"/>
  <c r="AX1662" i="3"/>
  <c r="Y1662" i="3"/>
  <c r="AF1662" i="3"/>
  <c r="AI1662" i="3"/>
  <c r="AF1676" i="3"/>
  <c r="AI1676" i="3"/>
  <c r="T1647" i="3"/>
  <c r="BF1647" i="3"/>
  <c r="AS1647" i="3"/>
  <c r="Z1653" i="3"/>
  <c r="AP1653" i="3"/>
  <c r="BF1653" i="3"/>
  <c r="AB1653" i="3"/>
  <c r="AR1653" i="3"/>
  <c r="BH1653" i="3"/>
  <c r="U1653" i="3"/>
  <c r="AU1653" i="3"/>
  <c r="AE1653" i="3"/>
  <c r="M1653" i="3"/>
  <c r="AJ1660" i="3"/>
  <c r="BD1660" i="3"/>
  <c r="X1660" i="3"/>
  <c r="P1660" i="3"/>
  <c r="M1660" i="3"/>
  <c r="AC1660" i="3"/>
  <c r="AS1660" i="3"/>
  <c r="BI1660" i="3"/>
  <c r="Z1660" i="3"/>
  <c r="AP1660" i="3"/>
  <c r="BF1660" i="3"/>
  <c r="AA1660" i="3"/>
  <c r="AQ1660" i="3"/>
  <c r="BG1660" i="3"/>
  <c r="AN1660" i="3"/>
  <c r="Q1660" i="3"/>
  <c r="AG1660" i="3"/>
  <c r="AW1660" i="3"/>
  <c r="N1660" i="3"/>
  <c r="AD1660" i="3"/>
  <c r="AT1660" i="3"/>
  <c r="O1660" i="3"/>
  <c r="AE1660" i="3"/>
  <c r="AU1660" i="3"/>
  <c r="N1669" i="3"/>
  <c r="AT1669" i="3"/>
  <c r="AF1669" i="3"/>
  <c r="M1669" i="3"/>
  <c r="AC1669" i="3"/>
  <c r="AS1669" i="3"/>
  <c r="BI1669" i="3"/>
  <c r="AA1669" i="3"/>
  <c r="AQ1669" i="3"/>
  <c r="BG1669" i="3"/>
  <c r="AJ1669" i="3"/>
  <c r="BB1669" i="3"/>
  <c r="AV1669" i="3"/>
  <c r="U1669" i="3"/>
  <c r="AO1669" i="3"/>
  <c r="O1669" i="3"/>
  <c r="AI1669" i="3"/>
  <c r="BC1669" i="3"/>
  <c r="BH1669" i="3"/>
  <c r="T1669" i="3"/>
  <c r="V1669" i="3"/>
  <c r="BK1669" i="3" s="1"/>
  <c r="P1669" i="3"/>
  <c r="BD1669" i="3"/>
  <c r="Y1669" i="3"/>
  <c r="AW1669" i="3"/>
  <c r="S1669" i="3"/>
  <c r="AM1669" i="3"/>
  <c r="AZ1669" i="3"/>
  <c r="AT1680" i="3"/>
  <c r="AO1680" i="3"/>
  <c r="U1680" i="3"/>
  <c r="BI1680" i="3"/>
  <c r="T1680" i="3"/>
  <c r="BH1680" i="3"/>
  <c r="AQ1680" i="3"/>
  <c r="R1682" i="3"/>
  <c r="AP1682" i="3"/>
  <c r="AA1682" i="3"/>
  <c r="BC1682" i="3"/>
  <c r="AG1682" i="3"/>
  <c r="P1682" i="3"/>
  <c r="AN1682" i="3"/>
  <c r="V1682" i="3"/>
  <c r="BB1682" i="3"/>
  <c r="AI1682" i="3"/>
  <c r="BG1682" i="3"/>
  <c r="AO1682" i="3"/>
  <c r="T1682" i="3"/>
  <c r="AV1682" i="3"/>
  <c r="AL1682" i="3"/>
  <c r="AY1682" i="3"/>
  <c r="BA1682" i="3"/>
  <c r="BF1682" i="3"/>
  <c r="U1682" i="3"/>
  <c r="X1682" i="3"/>
  <c r="X1658" i="3"/>
  <c r="AR1658" i="3"/>
  <c r="BL1658" i="3" s="1"/>
  <c r="AZ1658" i="3"/>
  <c r="BH1658" i="3"/>
  <c r="Q1658" i="3"/>
  <c r="AG1658" i="3"/>
  <c r="AW1658" i="3"/>
  <c r="N1658" i="3"/>
  <c r="AD1658" i="3"/>
  <c r="AT1658" i="3"/>
  <c r="O1658" i="3"/>
  <c r="AE1658" i="3"/>
  <c r="AU1658" i="3"/>
  <c r="AN1658" i="3"/>
  <c r="P1658" i="3"/>
  <c r="U1658" i="3"/>
  <c r="AK1658" i="3"/>
  <c r="BA1658" i="3"/>
  <c r="R1658" i="3"/>
  <c r="AH1658" i="3"/>
  <c r="AX1658" i="3"/>
  <c r="S1658" i="3"/>
  <c r="BK1658" i="3" s="1"/>
  <c r="AU1675" i="3"/>
  <c r="T1675" i="3"/>
  <c r="AJ1675" i="3"/>
  <c r="AZ1675" i="3"/>
  <c r="Q1675" i="3"/>
  <c r="AG1675" i="3"/>
  <c r="AW1675" i="3"/>
  <c r="N1675" i="3"/>
  <c r="AD1675" i="3"/>
  <c r="AT1675" i="3"/>
  <c r="AM1675" i="3"/>
  <c r="AE1675" i="3"/>
  <c r="BG1675" i="3"/>
  <c r="X1675" i="3"/>
  <c r="AN1675" i="3"/>
  <c r="BD1675" i="3"/>
  <c r="U1675" i="3"/>
  <c r="AK1675" i="3"/>
  <c r="BA1675" i="3"/>
  <c r="R1675" i="3"/>
  <c r="AH1675" i="3"/>
  <c r="AX1675" i="3"/>
  <c r="S1675" i="3"/>
  <c r="AQ1675" i="3"/>
  <c r="AR1675" i="3"/>
  <c r="Y1675" i="3"/>
  <c r="BE1675" i="3"/>
  <c r="AL1675" i="3"/>
  <c r="AI1675" i="3"/>
  <c r="P1675" i="3"/>
  <c r="AV1675" i="3"/>
  <c r="AC1675" i="3"/>
  <c r="BI1675" i="3"/>
  <c r="AP1675" i="3"/>
  <c r="BC1675" i="3"/>
  <c r="BB1650" i="3"/>
  <c r="N1650" i="3"/>
  <c r="AZ1650" i="3"/>
  <c r="T1650" i="3"/>
  <c r="AI1650" i="3"/>
  <c r="AK1676" i="3"/>
  <c r="AC1676" i="3"/>
  <c r="Z1676" i="3"/>
  <c r="AP1676" i="3"/>
  <c r="BF1676" i="3"/>
  <c r="AA1676" i="3"/>
  <c r="AQ1676" i="3"/>
  <c r="BG1676" i="3"/>
  <c r="AB1676" i="3"/>
  <c r="AR1676" i="3"/>
  <c r="BH1676" i="3"/>
  <c r="BE1676" i="3"/>
  <c r="BL1676" i="3" s="1"/>
  <c r="U1676" i="3"/>
  <c r="AW1676" i="3"/>
  <c r="M1676" i="3"/>
  <c r="BA1676" i="3"/>
  <c r="Q1676" i="3"/>
  <c r="AD1676" i="3"/>
  <c r="AX1676" i="3"/>
  <c r="W1676" i="3"/>
  <c r="AU1676" i="3"/>
  <c r="T1676" i="3"/>
  <c r="AN1676" i="3"/>
  <c r="Y1676" i="3"/>
  <c r="N1676" i="3"/>
  <c r="AH1676" i="3"/>
  <c r="BB1676" i="3"/>
  <c r="AE1676" i="3"/>
  <c r="AY1676" i="3"/>
  <c r="X1676" i="3"/>
  <c r="AV1676" i="3"/>
  <c r="L1635" i="3"/>
  <c r="AG1635" i="3" s="1"/>
  <c r="L1617" i="3"/>
  <c r="L1614" i="3"/>
  <c r="K1614" i="3"/>
  <c r="K1575" i="3"/>
  <c r="L1569" i="3"/>
  <c r="BH1569" i="3" s="1"/>
  <c r="K1569" i="3"/>
  <c r="BB1652" i="3"/>
  <c r="AT1652" i="3"/>
  <c r="BA1652" i="3"/>
  <c r="AG1652" i="3"/>
  <c r="BH1652" i="3"/>
  <c r="AN1652" i="3"/>
  <c r="BJ1652" i="3" s="1"/>
  <c r="T1652" i="3"/>
  <c r="AQ1652" i="3"/>
  <c r="W1652" i="3"/>
  <c r="BF1650" i="3"/>
  <c r="R1650" i="3"/>
  <c r="AS1650" i="3"/>
  <c r="M1650" i="3"/>
  <c r="AF1650" i="3"/>
  <c r="AU1650" i="3"/>
  <c r="O1650" i="3"/>
  <c r="T1656" i="3"/>
  <c r="X1656" i="3"/>
  <c r="BJ1656" i="3" s="1"/>
  <c r="AH1656" i="3"/>
  <c r="AS1656" i="3"/>
  <c r="AU1659" i="3"/>
  <c r="AW1662" i="3"/>
  <c r="BH1662" i="3"/>
  <c r="P1662" i="3"/>
  <c r="S1662" i="3"/>
  <c r="AO1676" i="3"/>
  <c r="BD1676" i="3"/>
  <c r="P1676" i="3"/>
  <c r="S1676" i="3"/>
  <c r="V1676" i="3"/>
  <c r="BM1676" i="3" s="1"/>
  <c r="AG1676" i="3"/>
  <c r="BC1647" i="3"/>
  <c r="AL1647" i="3"/>
  <c r="Y1647" i="3"/>
  <c r="BJ1647" i="3" s="1"/>
  <c r="AS1663" i="3"/>
  <c r="BF1663" i="3"/>
  <c r="P1663" i="3"/>
  <c r="O1680" i="3"/>
  <c r="X1683" i="3"/>
  <c r="AV1683" i="3"/>
  <c r="AK1683" i="3"/>
  <c r="W1683" i="3"/>
  <c r="BE1683" i="3"/>
  <c r="X1665" i="3"/>
  <c r="BI1665" i="3"/>
  <c r="AA1665" i="3"/>
  <c r="AJ1665" i="3"/>
  <c r="M1665" i="3"/>
  <c r="Z1665" i="3"/>
  <c r="AQ1665" i="3"/>
  <c r="AK1677" i="3"/>
  <c r="AB1677" i="3"/>
  <c r="AP1677" i="3"/>
  <c r="AM1677" i="3"/>
  <c r="AR1677" i="3"/>
  <c r="BF1677" i="3"/>
  <c r="BA1648" i="3"/>
  <c r="M1648" i="3"/>
  <c r="X1648" i="3"/>
  <c r="W1648" i="3"/>
  <c r="K1621" i="3"/>
  <c r="K1539" i="3"/>
  <c r="AV1539" i="3" s="1"/>
  <c r="AN1663" i="3"/>
  <c r="BD1663" i="3"/>
  <c r="S1677" i="3"/>
  <c r="M1677" i="3"/>
  <c r="K1588" i="3"/>
  <c r="K1582" i="3"/>
  <c r="L1556" i="3"/>
  <c r="K1556" i="3"/>
  <c r="AK1556" i="3" s="1"/>
  <c r="L1554" i="3"/>
  <c r="K1554" i="3"/>
  <c r="BL1654" i="3"/>
  <c r="BB1659" i="3"/>
  <c r="BI1659" i="3"/>
  <c r="AV1659" i="3"/>
  <c r="AE1659" i="3"/>
  <c r="T1663" i="3"/>
  <c r="BH1663" i="3"/>
  <c r="BC1663" i="3"/>
  <c r="AM1663" i="3"/>
  <c r="W1663" i="3"/>
  <c r="BB1663" i="3"/>
  <c r="AL1663" i="3"/>
  <c r="V1663" i="3"/>
  <c r="BE1663" i="3"/>
  <c r="AO1663" i="3"/>
  <c r="Y1663" i="3"/>
  <c r="AO1677" i="3"/>
  <c r="BK1676" i="3"/>
  <c r="BB1677" i="3"/>
  <c r="AL1677" i="3"/>
  <c r="V1677" i="3"/>
  <c r="BD1677" i="3"/>
  <c r="AN1677" i="3"/>
  <c r="X1677" i="3"/>
  <c r="AI1677" i="3"/>
  <c r="O1677" i="3"/>
  <c r="AU1677" i="3"/>
  <c r="T1665" i="3"/>
  <c r="BH1665" i="3"/>
  <c r="BC1665" i="3"/>
  <c r="AM1665" i="3"/>
  <c r="W1665" i="3"/>
  <c r="BB1665" i="3"/>
  <c r="AL1665" i="3"/>
  <c r="V1665" i="3"/>
  <c r="BE1665" i="3"/>
  <c r="AO1665" i="3"/>
  <c r="Y1665" i="3"/>
  <c r="AS1677" i="3"/>
  <c r="BD1680" i="3"/>
  <c r="AF1680" i="3"/>
  <c r="BE1680" i="3"/>
  <c r="AK1680" i="3"/>
  <c r="BG1680" i="3"/>
  <c r="AM1680" i="3"/>
  <c r="P1680" i="3"/>
  <c r="AL1680" i="3"/>
  <c r="AP1683" i="3"/>
  <c r="V1683" i="3"/>
  <c r="BA1683" i="3"/>
  <c r="AC1683" i="3"/>
  <c r="BG1683" i="3"/>
  <c r="AM1683" i="3"/>
  <c r="O1683" i="3"/>
  <c r="AR1683" i="3"/>
  <c r="AG1655" i="3"/>
  <c r="AW1655" i="3"/>
  <c r="BF1655" i="3"/>
  <c r="AH1655" i="3"/>
  <c r="AX1655" i="3"/>
  <c r="BI1655" i="3"/>
  <c r="Q1655" i="3"/>
  <c r="BN1655" i="3" s="1"/>
  <c r="AO1655" i="3"/>
  <c r="BA1655" i="3"/>
  <c r="BE1655" i="3"/>
  <c r="U1655" i="3"/>
  <c r="BM1655" i="3" s="1"/>
  <c r="AP1655" i="3"/>
  <c r="Z1664" i="3"/>
  <c r="AP1664" i="3"/>
  <c r="AB1672" i="3"/>
  <c r="AK1672" i="3"/>
  <c r="AB1681" i="3"/>
  <c r="AR1681" i="3"/>
  <c r="BH1681" i="3"/>
  <c r="Y1681" i="3"/>
  <c r="AO1681" i="3"/>
  <c r="BE1681" i="3"/>
  <c r="BC1681" i="3"/>
  <c r="Z1681" i="3"/>
  <c r="AP1681" i="3"/>
  <c r="BF1681" i="3"/>
  <c r="AE1681" i="3"/>
  <c r="AY1681" i="3"/>
  <c r="V1684" i="3"/>
  <c r="AL1684" i="3"/>
  <c r="BB1684" i="3"/>
  <c r="W1684" i="3"/>
  <c r="AM1684" i="3"/>
  <c r="BC1684" i="3"/>
  <c r="X1684" i="3"/>
  <c r="AN1684" i="3"/>
  <c r="BD1684" i="3"/>
  <c r="U1684" i="3"/>
  <c r="AK1684" i="3"/>
  <c r="BA1684" i="3"/>
  <c r="AA1666" i="3"/>
  <c r="AQ1666" i="3"/>
  <c r="BG1666" i="3"/>
  <c r="AB1666" i="3"/>
  <c r="AF1656" i="3"/>
  <c r="AL1656" i="3"/>
  <c r="AV1656" i="3"/>
  <c r="AA1656" i="3"/>
  <c r="BG1656" i="3"/>
  <c r="P1656" i="3"/>
  <c r="V1680" i="3"/>
  <c r="Y1680" i="3"/>
  <c r="AP1680" i="3"/>
  <c r="BF1680" i="3"/>
  <c r="AE1680" i="3"/>
  <c r="AU1680" i="3"/>
  <c r="M1680" i="3"/>
  <c r="AG1680" i="3"/>
  <c r="AW1680" i="3"/>
  <c r="Q1680" i="3"/>
  <c r="AJ1680" i="3"/>
  <c r="AZ1680" i="3"/>
  <c r="T1683" i="3"/>
  <c r="AJ1683" i="3"/>
  <c r="AZ1683" i="3"/>
  <c r="S1683" i="3"/>
  <c r="AI1683" i="3"/>
  <c r="AY1683" i="3"/>
  <c r="Q1683" i="3"/>
  <c r="AG1683" i="3"/>
  <c r="AW1683" i="3"/>
  <c r="N1683" i="3"/>
  <c r="AD1683" i="3"/>
  <c r="AT1683" i="3"/>
  <c r="X1663" i="3"/>
  <c r="K1625" i="3"/>
  <c r="AI1623" i="3"/>
  <c r="L1619" i="3"/>
  <c r="L1644" i="3"/>
  <c r="T1644" i="3" s="1"/>
  <c r="K1635" i="3"/>
  <c r="K1629" i="3"/>
  <c r="L1625" i="3"/>
  <c r="K1607" i="3"/>
  <c r="U1607" i="3" s="1"/>
  <c r="L1590" i="3"/>
  <c r="K1541" i="3"/>
  <c r="L1537" i="3"/>
  <c r="AT1659" i="3"/>
  <c r="AS1659" i="3"/>
  <c r="AF1659" i="3"/>
  <c r="O1659" i="3"/>
  <c r="AV1663" i="3"/>
  <c r="AR1663" i="3"/>
  <c r="AY1663" i="3"/>
  <c r="AI1663" i="3"/>
  <c r="S1663" i="3"/>
  <c r="AX1663" i="3"/>
  <c r="AH1663" i="3"/>
  <c r="R1663" i="3"/>
  <c r="BA1663" i="3"/>
  <c r="AK1663" i="3"/>
  <c r="U1663" i="3"/>
  <c r="AN1665" i="3"/>
  <c r="Q1677" i="3"/>
  <c r="AW1677" i="3"/>
  <c r="BD1672" i="3"/>
  <c r="AN1672" i="3"/>
  <c r="V1672" i="3"/>
  <c r="AY1672" i="3"/>
  <c r="AI1672" i="3"/>
  <c r="O1672" i="3"/>
  <c r="AT1672" i="3"/>
  <c r="AD1672" i="3"/>
  <c r="AC1672" i="3"/>
  <c r="M1672" i="3"/>
  <c r="AX1677" i="3"/>
  <c r="AH1677" i="3"/>
  <c r="R1677" i="3"/>
  <c r="AZ1677" i="3"/>
  <c r="AJ1677" i="3"/>
  <c r="T1677" i="3"/>
  <c r="AQ1677" i="3"/>
  <c r="W1677" i="3"/>
  <c r="BC1677" i="3"/>
  <c r="AV1665" i="3"/>
  <c r="AR1665" i="3"/>
  <c r="AY1665" i="3"/>
  <c r="AI1665" i="3"/>
  <c r="S1665" i="3"/>
  <c r="AX1665" i="3"/>
  <c r="AH1665" i="3"/>
  <c r="R1665" i="3"/>
  <c r="BN1665" i="3" s="1"/>
  <c r="BA1665" i="3"/>
  <c r="AK1665" i="3"/>
  <c r="U1665" i="3"/>
  <c r="U1677" i="3"/>
  <c r="BA1677" i="3"/>
  <c r="AL1666" i="3"/>
  <c r="R1666" i="3"/>
  <c r="BI1666" i="3"/>
  <c r="AS1666" i="3"/>
  <c r="AC1666" i="3"/>
  <c r="M1666" i="3"/>
  <c r="AV1666" i="3"/>
  <c r="AF1666" i="3"/>
  <c r="BC1666" i="3"/>
  <c r="AI1666" i="3"/>
  <c r="O1666" i="3"/>
  <c r="BN1666" i="3" s="1"/>
  <c r="AV1680" i="3"/>
  <c r="AB1680" i="3"/>
  <c r="BA1680" i="3"/>
  <c r="AC1680" i="3"/>
  <c r="BC1680" i="3"/>
  <c r="AI1680" i="3"/>
  <c r="BB1680" i="3"/>
  <c r="AH1680" i="3"/>
  <c r="Z1680" i="3"/>
  <c r="AU1681" i="3"/>
  <c r="S1681" i="3"/>
  <c r="AT1681" i="3"/>
  <c r="V1681" i="3"/>
  <c r="AA1681" i="3"/>
  <c r="AS1681" i="3"/>
  <c r="U1681" i="3"/>
  <c r="AZ1681" i="3"/>
  <c r="AF1681" i="3"/>
  <c r="BF1683" i="3"/>
  <c r="AL1683" i="3"/>
  <c r="R1683" i="3"/>
  <c r="AS1683" i="3"/>
  <c r="Y1683" i="3"/>
  <c r="BC1683" i="3"/>
  <c r="AE1683" i="3"/>
  <c r="BH1683" i="3"/>
  <c r="AN1683" i="3"/>
  <c r="P1683" i="3"/>
  <c r="AS1684" i="3"/>
  <c r="Y1684" i="3"/>
  <c r="AZ1684" i="3"/>
  <c r="AF1684" i="3"/>
  <c r="BG1684" i="3"/>
  <c r="AI1684" i="3"/>
  <c r="O1684" i="3"/>
  <c r="AP1684" i="3"/>
  <c r="R1684" i="3"/>
  <c r="BI1672" i="3"/>
  <c r="AB1651" i="3"/>
  <c r="BH1651" i="3"/>
  <c r="BL1651" i="3" s="1"/>
  <c r="AN1651" i="3"/>
  <c r="AR1651" i="3"/>
  <c r="BD1651" i="3"/>
  <c r="X1651" i="3"/>
  <c r="Y1655" i="3"/>
  <c r="BD1667" i="3"/>
  <c r="AN1667" i="3"/>
  <c r="X1667" i="3"/>
  <c r="BM1667" i="3" s="1"/>
  <c r="N1678" i="3"/>
  <c r="AD1678" i="3"/>
  <c r="AT1678" i="3"/>
  <c r="P1678" i="3"/>
  <c r="BK1678" i="3" s="1"/>
  <c r="AF1678" i="3"/>
  <c r="AV1678" i="3"/>
  <c r="M1678" i="3"/>
  <c r="AS1678" i="3"/>
  <c r="AA1678" i="3"/>
  <c r="BG1678" i="3"/>
  <c r="AM1678" i="3"/>
  <c r="Y1678" i="3"/>
  <c r="BJ1678" i="3" s="1"/>
  <c r="BE1678" i="3"/>
  <c r="N1682" i="3"/>
  <c r="AD1682" i="3"/>
  <c r="AT1682" i="3"/>
  <c r="O1682" i="3"/>
  <c r="AE1682" i="3"/>
  <c r="AU1682" i="3"/>
  <c r="M1682" i="3"/>
  <c r="BK1682" i="3" s="1"/>
  <c r="AC1682" i="3"/>
  <c r="AS1682" i="3"/>
  <c r="BI1682" i="3"/>
  <c r="AB1682" i="3"/>
  <c r="AR1682" i="3"/>
  <c r="BH1682" i="3"/>
  <c r="AA1673" i="3"/>
  <c r="O1673" i="3"/>
  <c r="BN1673" i="3" s="1"/>
  <c r="AB1658" i="3"/>
  <c r="AF1658" i="3"/>
  <c r="AV1658" i="3"/>
  <c r="BD1665" i="3"/>
  <c r="AI1673" i="3"/>
  <c r="K1590" i="3"/>
  <c r="AV1590" i="3" s="1"/>
  <c r="L1630" i="3"/>
  <c r="L1621" i="3"/>
  <c r="L1611" i="3"/>
  <c r="L1588" i="3"/>
  <c r="L1646" i="3"/>
  <c r="L1640" i="3"/>
  <c r="K1627" i="3"/>
  <c r="L1626" i="3"/>
  <c r="L1613" i="3"/>
  <c r="L1603" i="3"/>
  <c r="L1597" i="3"/>
  <c r="L1595" i="3"/>
  <c r="K1595" i="3"/>
  <c r="L1593" i="3"/>
  <c r="T1593" i="3" s="1"/>
  <c r="L1591" i="3"/>
  <c r="L1562" i="3"/>
  <c r="K1562" i="3"/>
  <c r="L1557" i="3"/>
  <c r="S1557" i="3" s="1"/>
  <c r="L1555" i="3"/>
  <c r="L1546" i="3"/>
  <c r="L1544" i="3"/>
  <c r="K1543" i="3"/>
  <c r="R1543" i="3" s="1"/>
  <c r="L1542" i="3"/>
  <c r="K1526" i="3"/>
  <c r="K1524" i="3"/>
  <c r="L1523" i="3"/>
  <c r="BD1523" i="3" s="1"/>
  <c r="BI1648" i="3"/>
  <c r="AC1648" i="3"/>
  <c r="AV1648" i="3"/>
  <c r="P1648" i="3"/>
  <c r="BM1654" i="3"/>
  <c r="V1659" i="3"/>
  <c r="AC1659" i="3"/>
  <c r="AZ1663" i="3"/>
  <c r="AF1663" i="3"/>
  <c r="AB1663" i="3"/>
  <c r="AU1663" i="3"/>
  <c r="AE1663" i="3"/>
  <c r="O1663" i="3"/>
  <c r="AT1663" i="3"/>
  <c r="AD1663" i="3"/>
  <c r="N1663" i="3"/>
  <c r="AW1663" i="3"/>
  <c r="AG1663" i="3"/>
  <c r="Q1663" i="3"/>
  <c r="BN1663" i="3" s="1"/>
  <c r="Z1666" i="3"/>
  <c r="W1672" i="3"/>
  <c r="Y1677" i="3"/>
  <c r="BE1677" i="3"/>
  <c r="AL1664" i="3"/>
  <c r="R1664" i="3"/>
  <c r="BI1664" i="3"/>
  <c r="AS1664" i="3"/>
  <c r="AC1664" i="3"/>
  <c r="M1664" i="3"/>
  <c r="AV1664" i="3"/>
  <c r="AF1664" i="3"/>
  <c r="P1664" i="3"/>
  <c r="AU1664" i="3"/>
  <c r="AE1664" i="3"/>
  <c r="O1664" i="3"/>
  <c r="AZ1672" i="3"/>
  <c r="AJ1672" i="3"/>
  <c r="P1672" i="3"/>
  <c r="AU1672" i="3"/>
  <c r="AE1672" i="3"/>
  <c r="BF1672" i="3"/>
  <c r="AP1672" i="3"/>
  <c r="X1672" i="3"/>
  <c r="Y1672" i="3"/>
  <c r="AT1677" i="3"/>
  <c r="AD1677" i="3"/>
  <c r="N1677" i="3"/>
  <c r="AV1677" i="3"/>
  <c r="AF1677" i="3"/>
  <c r="P1677" i="3"/>
  <c r="AY1677" i="3"/>
  <c r="AE1677" i="3"/>
  <c r="AZ1665" i="3"/>
  <c r="AF1665" i="3"/>
  <c r="AB1665" i="3"/>
  <c r="AU1665" i="3"/>
  <c r="AE1665" i="3"/>
  <c r="O1665" i="3"/>
  <c r="AT1665" i="3"/>
  <c r="AD1665" i="3"/>
  <c r="N1665" i="3"/>
  <c r="AW1665" i="3"/>
  <c r="AG1665" i="3"/>
  <c r="Q1665" i="3"/>
  <c r="AW1672" i="3"/>
  <c r="AC1677" i="3"/>
  <c r="BI1677" i="3"/>
  <c r="V1666" i="3"/>
  <c r="AT1666" i="3"/>
  <c r="BE1666" i="3"/>
  <c r="AO1666" i="3"/>
  <c r="Y1666" i="3"/>
  <c r="BH1666" i="3"/>
  <c r="AR1666" i="3"/>
  <c r="X1666" i="3"/>
  <c r="AY1666" i="3"/>
  <c r="AE1666" i="3"/>
  <c r="AW1678" i="3"/>
  <c r="BC1678" i="3"/>
  <c r="O1678" i="3"/>
  <c r="S1678" i="3"/>
  <c r="AC1678" i="3"/>
  <c r="AZ1678" i="3"/>
  <c r="AB1678" i="3"/>
  <c r="BB1678" i="3"/>
  <c r="AH1678" i="3"/>
  <c r="AG1672" i="3"/>
  <c r="AR1680" i="3"/>
  <c r="W1680" i="3"/>
  <c r="AS1680" i="3"/>
  <c r="X1680" i="3"/>
  <c r="AY1680" i="3"/>
  <c r="AA1680" i="3"/>
  <c r="AX1680" i="3"/>
  <c r="AD1680" i="3"/>
  <c r="R1680" i="3"/>
  <c r="AM1681" i="3"/>
  <c r="O1681" i="3"/>
  <c r="AL1681" i="3"/>
  <c r="R1681" i="3"/>
  <c r="BI1681" i="3"/>
  <c r="AK1681" i="3"/>
  <c r="Q1681" i="3"/>
  <c r="AV1681" i="3"/>
  <c r="X1681" i="3"/>
  <c r="AZ1682" i="3"/>
  <c r="AF1682" i="3"/>
  <c r="BE1682" i="3"/>
  <c r="AK1682" i="3"/>
  <c r="Q1682" i="3"/>
  <c r="AQ1682" i="3"/>
  <c r="W1682" i="3"/>
  <c r="AX1682" i="3"/>
  <c r="Z1682" i="3"/>
  <c r="BB1683" i="3"/>
  <c r="AH1683" i="3"/>
  <c r="BI1683" i="3"/>
  <c r="AO1683" i="3"/>
  <c r="U1683" i="3"/>
  <c r="AU1683" i="3"/>
  <c r="AA1683" i="3"/>
  <c r="BD1683" i="3"/>
  <c r="AF1683" i="3"/>
  <c r="BI1684" i="3"/>
  <c r="AO1684" i="3"/>
  <c r="Q1684" i="3"/>
  <c r="AV1684" i="3"/>
  <c r="AB1684" i="3"/>
  <c r="AY1684" i="3"/>
  <c r="AE1684" i="3"/>
  <c r="BF1684" i="3"/>
  <c r="AH1684" i="3"/>
  <c r="N1684" i="3"/>
  <c r="AS1672" i="3"/>
  <c r="S1673" i="3"/>
  <c r="BM1673" i="3" s="1"/>
  <c r="AC1653" i="3"/>
  <c r="AW1653" i="3"/>
  <c r="AG1653" i="3"/>
  <c r="BE1653" i="3"/>
  <c r="P1653" i="3"/>
  <c r="AO1653" i="3"/>
  <c r="BI1653" i="3"/>
  <c r="Y1653" i="3"/>
  <c r="AS1653" i="3"/>
  <c r="AB1660" i="3"/>
  <c r="AV1660" i="3"/>
  <c r="AF1660" i="3"/>
  <c r="AH1669" i="3"/>
  <c r="AP1669" i="3"/>
  <c r="AX1669" i="3"/>
  <c r="BF1669" i="3"/>
  <c r="R1669" i="3"/>
  <c r="Z1669" i="3"/>
  <c r="AA1675" i="3"/>
  <c r="AY1675" i="3"/>
  <c r="O1675" i="3"/>
  <c r="BN1649" i="3"/>
  <c r="BK1649" i="3"/>
  <c r="BN1654" i="3"/>
  <c r="BK1654" i="3"/>
  <c r="BB1661" i="3"/>
  <c r="AC1661" i="3"/>
  <c r="AV1661" i="3"/>
  <c r="BE1661" i="3"/>
  <c r="Z1648" i="3"/>
  <c r="AP1648" i="3"/>
  <c r="BF1648" i="3"/>
  <c r="N1648" i="3"/>
  <c r="AD1648" i="3"/>
  <c r="AT1648" i="3"/>
  <c r="AW1648" i="3"/>
  <c r="AG1648" i="3"/>
  <c r="Q1648" i="3"/>
  <c r="AZ1648" i="3"/>
  <c r="AJ1648" i="3"/>
  <c r="T1648" i="3"/>
  <c r="AY1648" i="3"/>
  <c r="AI1648" i="3"/>
  <c r="S1648" i="3"/>
  <c r="V1661" i="3"/>
  <c r="BG1661" i="3"/>
  <c r="BE1659" i="3"/>
  <c r="AO1659" i="3"/>
  <c r="Y1659" i="3"/>
  <c r="BH1659" i="3"/>
  <c r="AR1659" i="3"/>
  <c r="AB1659" i="3"/>
  <c r="BG1659" i="3"/>
  <c r="AQ1659" i="3"/>
  <c r="AA1659" i="3"/>
  <c r="AO1661" i="3"/>
  <c r="Y1661" i="3"/>
  <c r="BH1661" i="3"/>
  <c r="AR1661" i="3"/>
  <c r="AB1661" i="3"/>
  <c r="AU1661" i="3"/>
  <c r="AE1661" i="3"/>
  <c r="O1661" i="3"/>
  <c r="AD1659" i="3"/>
  <c r="BM1670" i="3"/>
  <c r="N1659" i="3"/>
  <c r="BL1667" i="3"/>
  <c r="M1671" i="3"/>
  <c r="Q1671" i="3"/>
  <c r="U1671" i="3"/>
  <c r="Y1671" i="3"/>
  <c r="AC1671" i="3"/>
  <c r="AG1671" i="3"/>
  <c r="AK1671" i="3"/>
  <c r="AO1671" i="3"/>
  <c r="AS1671" i="3"/>
  <c r="AW1671" i="3"/>
  <c r="BA1671" i="3"/>
  <c r="BE1671" i="3"/>
  <c r="BI1671" i="3"/>
  <c r="O1671" i="3"/>
  <c r="S1671" i="3"/>
  <c r="W1671" i="3"/>
  <c r="AA1671" i="3"/>
  <c r="AE1671" i="3"/>
  <c r="AI1671" i="3"/>
  <c r="AM1671" i="3"/>
  <c r="AQ1671" i="3"/>
  <c r="AU1671" i="3"/>
  <c r="AY1671" i="3"/>
  <c r="BC1671" i="3"/>
  <c r="BG1671" i="3"/>
  <c r="T1671" i="3"/>
  <c r="AB1671" i="3"/>
  <c r="AJ1671" i="3"/>
  <c r="AR1671" i="3"/>
  <c r="AZ1671" i="3"/>
  <c r="BH1671" i="3"/>
  <c r="N1671" i="3"/>
  <c r="V1671" i="3"/>
  <c r="AD1671" i="3"/>
  <c r="AL1671" i="3"/>
  <c r="AT1671" i="3"/>
  <c r="BB1671" i="3"/>
  <c r="P1671" i="3"/>
  <c r="X1671" i="3"/>
  <c r="AF1671" i="3"/>
  <c r="AN1671" i="3"/>
  <c r="AV1671" i="3"/>
  <c r="BD1671" i="3"/>
  <c r="AP1671" i="3"/>
  <c r="R1671" i="3"/>
  <c r="AX1671" i="3"/>
  <c r="Z1671" i="3"/>
  <c r="BF1671" i="3"/>
  <c r="AH1671" i="3"/>
  <c r="BJ1668" i="3"/>
  <c r="BM1668" i="3"/>
  <c r="BK1679" i="3"/>
  <c r="BN1679" i="3"/>
  <c r="BM1679" i="3"/>
  <c r="Z1661" i="3"/>
  <c r="AP1661" i="3"/>
  <c r="AX1661" i="3"/>
  <c r="BC1661" i="3"/>
  <c r="BI1661" i="3"/>
  <c r="AH1661" i="3"/>
  <c r="AT1661" i="3"/>
  <c r="BA1661" i="3"/>
  <c r="R1661" i="3"/>
  <c r="BF1661" i="3"/>
  <c r="AF1661" i="3"/>
  <c r="N1661" i="3"/>
  <c r="BM1649" i="3"/>
  <c r="BN1653" i="3"/>
  <c r="BK1653" i="3"/>
  <c r="BN1658" i="3"/>
  <c r="AL1661" i="3"/>
  <c r="BK1650" i="3"/>
  <c r="BN1650" i="3"/>
  <c r="BA1659" i="3"/>
  <c r="AK1659" i="3"/>
  <c r="U1659" i="3"/>
  <c r="BD1659" i="3"/>
  <c r="AN1659" i="3"/>
  <c r="X1659" i="3"/>
  <c r="BC1659" i="3"/>
  <c r="AM1659" i="3"/>
  <c r="W1659" i="3"/>
  <c r="AK1661" i="3"/>
  <c r="U1661" i="3"/>
  <c r="BD1661" i="3"/>
  <c r="AN1661" i="3"/>
  <c r="X1661" i="3"/>
  <c r="AQ1661" i="3"/>
  <c r="AA1661" i="3"/>
  <c r="AS1661" i="3"/>
  <c r="BK1670" i="3"/>
  <c r="BN1670" i="3"/>
  <c r="BL1670" i="3"/>
  <c r="BN1667" i="3"/>
  <c r="BK1667" i="3"/>
  <c r="BK1668" i="3"/>
  <c r="BN1668" i="3"/>
  <c r="BL1668" i="3"/>
  <c r="BN1672" i="3"/>
  <c r="BJ1673" i="3"/>
  <c r="BN1674" i="3"/>
  <c r="BK1674" i="3"/>
  <c r="BK1666" i="3"/>
  <c r="BM1674" i="3"/>
  <c r="BN1676" i="3"/>
  <c r="O1657" i="3"/>
  <c r="S1657" i="3"/>
  <c r="W1657" i="3"/>
  <c r="AA1657" i="3"/>
  <c r="AE1657" i="3"/>
  <c r="AI1657" i="3"/>
  <c r="M1657" i="3"/>
  <c r="R1657" i="3"/>
  <c r="X1657" i="3"/>
  <c r="AC1657" i="3"/>
  <c r="AH1657" i="3"/>
  <c r="AM1657" i="3"/>
  <c r="AQ1657" i="3"/>
  <c r="AU1657" i="3"/>
  <c r="AY1657" i="3"/>
  <c r="BC1657" i="3"/>
  <c r="BG1657" i="3"/>
  <c r="N1657" i="3"/>
  <c r="T1657" i="3"/>
  <c r="Y1657" i="3"/>
  <c r="AD1657" i="3"/>
  <c r="AJ1657" i="3"/>
  <c r="AN1657" i="3"/>
  <c r="AR1657" i="3"/>
  <c r="AV1657" i="3"/>
  <c r="AZ1657" i="3"/>
  <c r="BD1657" i="3"/>
  <c r="BH1657" i="3"/>
  <c r="P1657" i="3"/>
  <c r="U1657" i="3"/>
  <c r="Z1657" i="3"/>
  <c r="AF1657" i="3"/>
  <c r="AK1657" i="3"/>
  <c r="AO1657" i="3"/>
  <c r="AS1657" i="3"/>
  <c r="AW1657" i="3"/>
  <c r="BA1657" i="3"/>
  <c r="BE1657" i="3"/>
  <c r="BI1657" i="3"/>
  <c r="Q1657" i="3"/>
  <c r="AL1657" i="3"/>
  <c r="BB1657" i="3"/>
  <c r="V1657" i="3"/>
  <c r="AP1657" i="3"/>
  <c r="BF1657" i="3"/>
  <c r="AB1657" i="3"/>
  <c r="AT1657" i="3"/>
  <c r="AG1657" i="3"/>
  <c r="AX1657" i="3"/>
  <c r="M1661" i="3"/>
  <c r="P1661" i="3"/>
  <c r="AI1661" i="3"/>
  <c r="S1661" i="3"/>
  <c r="BJ1670" i="3"/>
  <c r="BL1649" i="3"/>
  <c r="BJ1649" i="3"/>
  <c r="AL1648" i="3"/>
  <c r="BE1648" i="3"/>
  <c r="AO1648" i="3"/>
  <c r="Y1648" i="3"/>
  <c r="BH1648" i="3"/>
  <c r="AR1648" i="3"/>
  <c r="AB1648" i="3"/>
  <c r="BG1648" i="3"/>
  <c r="AQ1648" i="3"/>
  <c r="AA1648" i="3"/>
  <c r="BN1651" i="3"/>
  <c r="BK1651" i="3"/>
  <c r="BJ1654" i="3"/>
  <c r="BK1655" i="3"/>
  <c r="Z1659" i="3"/>
  <c r="AP1659" i="3"/>
  <c r="BF1659" i="3"/>
  <c r="AH1659" i="3"/>
  <c r="AX1659" i="3"/>
  <c r="R1659" i="3"/>
  <c r="AW1661" i="3"/>
  <c r="AW1659" i="3"/>
  <c r="AG1659" i="3"/>
  <c r="Q1659" i="3"/>
  <c r="AZ1659" i="3"/>
  <c r="AJ1659" i="3"/>
  <c r="T1659" i="3"/>
  <c r="AY1659" i="3"/>
  <c r="AI1659" i="3"/>
  <c r="S1659" i="3"/>
  <c r="AG1661" i="3"/>
  <c r="Q1661" i="3"/>
  <c r="AZ1661" i="3"/>
  <c r="AJ1661" i="3"/>
  <c r="T1661" i="3"/>
  <c r="AM1661" i="3"/>
  <c r="W1661" i="3"/>
  <c r="AY1661" i="3"/>
  <c r="BN1669" i="3"/>
  <c r="BK1664" i="3"/>
  <c r="BL1674" i="3"/>
  <c r="BJ1674" i="3"/>
  <c r="BK1684" i="3"/>
  <c r="BL1679" i="3"/>
  <c r="BJ1679" i="3"/>
  <c r="X1569" i="3"/>
  <c r="AZ1537" i="3"/>
  <c r="AF1537" i="3"/>
  <c r="AP1526" i="3"/>
  <c r="AI1595" i="3"/>
  <c r="L1587" i="3"/>
  <c r="L1585" i="3"/>
  <c r="L1571" i="3"/>
  <c r="K1567" i="3"/>
  <c r="L1563" i="3"/>
  <c r="K1563" i="3"/>
  <c r="K1555" i="3"/>
  <c r="K1551" i="3"/>
  <c r="K1532" i="3"/>
  <c r="L1637" i="3"/>
  <c r="K1630" i="3"/>
  <c r="AO1630" i="3" s="1"/>
  <c r="K1626" i="3"/>
  <c r="K1594" i="3"/>
  <c r="K1592" i="3"/>
  <c r="P1592" i="3" s="1"/>
  <c r="K1571" i="3"/>
  <c r="T1571" i="3" s="1"/>
  <c r="L1566" i="3"/>
  <c r="K1566" i="3"/>
  <c r="K1550" i="3"/>
  <c r="K1548" i="3"/>
  <c r="P1537" i="3"/>
  <c r="L1639" i="3"/>
  <c r="L1642" i="3"/>
  <c r="L1633" i="3"/>
  <c r="K1624" i="3"/>
  <c r="L1618" i="3"/>
  <c r="K1618" i="3"/>
  <c r="L1609" i="3"/>
  <c r="L1607" i="3"/>
  <c r="L1605" i="3"/>
  <c r="L1602" i="3"/>
  <c r="K1602" i="3"/>
  <c r="L1594" i="3"/>
  <c r="L1592" i="3"/>
  <c r="L1582" i="3"/>
  <c r="L1579" i="3"/>
  <c r="L1577" i="3"/>
  <c r="L1575" i="3"/>
  <c r="L1565" i="3"/>
  <c r="L1539" i="3"/>
  <c r="S1625" i="3"/>
  <c r="AI1625" i="3"/>
  <c r="AQ1625" i="3"/>
  <c r="BG1625" i="3"/>
  <c r="Q1614" i="3"/>
  <c r="N1524" i="3"/>
  <c r="R1524" i="3"/>
  <c r="AX1524" i="3"/>
  <c r="Z1524" i="3"/>
  <c r="BF1524" i="3"/>
  <c r="AH1524" i="3"/>
  <c r="AP1524" i="3"/>
  <c r="AA1625" i="3"/>
  <c r="L1620" i="3"/>
  <c r="L1612" i="3"/>
  <c r="K1553" i="3"/>
  <c r="X1590" i="3"/>
  <c r="P1590" i="3"/>
  <c r="AF1590" i="3"/>
  <c r="AQ1607" i="3"/>
  <c r="X1588" i="3"/>
  <c r="AV1588" i="3"/>
  <c r="K1620" i="3"/>
  <c r="K1612" i="3"/>
  <c r="AG1612" i="3" s="1"/>
  <c r="P1569" i="3"/>
  <c r="AB1569" i="3"/>
  <c r="K1565" i="3"/>
  <c r="K1637" i="3"/>
  <c r="L1632" i="3"/>
  <c r="K1632" i="3"/>
  <c r="AW1630" i="3"/>
  <c r="L1624" i="3"/>
  <c r="S1623" i="3"/>
  <c r="AY1623" i="3"/>
  <c r="AA1623" i="3"/>
  <c r="BG1623" i="3"/>
  <c r="K1605" i="3"/>
  <c r="L1596" i="3"/>
  <c r="K1596" i="3"/>
  <c r="S1595" i="3"/>
  <c r="AY1595" i="3"/>
  <c r="AQ1595" i="3"/>
  <c r="BG1595" i="3"/>
  <c r="BD1569" i="3"/>
  <c r="AR1569" i="3"/>
  <c r="AF1563" i="3"/>
  <c r="AZ1563" i="3"/>
  <c r="BC1562" i="3"/>
  <c r="AG1562" i="3"/>
  <c r="AO1554" i="3"/>
  <c r="U1554" i="3"/>
  <c r="BA1554" i="3"/>
  <c r="Y1554" i="3"/>
  <c r="AK1554" i="3"/>
  <c r="L1553" i="3"/>
  <c r="S1553" i="3" s="1"/>
  <c r="K1643" i="3"/>
  <c r="K1619" i="3"/>
  <c r="K1611" i="3"/>
  <c r="L1610" i="3"/>
  <c r="K1610" i="3"/>
  <c r="AE1610" i="3" s="1"/>
  <c r="L1600" i="3"/>
  <c r="K1600" i="3"/>
  <c r="L1599" i="3"/>
  <c r="K1599" i="3"/>
  <c r="X1599" i="3" s="1"/>
  <c r="L1598" i="3"/>
  <c r="K1598" i="3"/>
  <c r="K1597" i="3"/>
  <c r="L1589" i="3"/>
  <c r="AD1589" i="3" s="1"/>
  <c r="K1586" i="3"/>
  <c r="K1583" i="3"/>
  <c r="L1580" i="3"/>
  <c r="K1580" i="3"/>
  <c r="X1580" i="3" s="1"/>
  <c r="L1578" i="3"/>
  <c r="K1578" i="3"/>
  <c r="K1576" i="3"/>
  <c r="K1573" i="3"/>
  <c r="AR1573" i="3" s="1"/>
  <c r="L1561" i="3"/>
  <c r="K1561" i="3"/>
  <c r="L1560" i="3"/>
  <c r="K1560" i="3"/>
  <c r="AA1560" i="3" s="1"/>
  <c r="AB1537" i="3"/>
  <c r="AV1537" i="3"/>
  <c r="K1531" i="3"/>
  <c r="K1644" i="3"/>
  <c r="L1634" i="3"/>
  <c r="K1634" i="3"/>
  <c r="K1631" i="3"/>
  <c r="K1642" i="3"/>
  <c r="K1641" i="3"/>
  <c r="K1639" i="3"/>
  <c r="L1636" i="3"/>
  <c r="AL1636" i="3" s="1"/>
  <c r="K1636" i="3"/>
  <c r="K1633" i="3"/>
  <c r="AG1633" i="3" s="1"/>
  <c r="L1628" i="3"/>
  <c r="K1628" i="3"/>
  <c r="W1628" i="3" s="1"/>
  <c r="L1622" i="3"/>
  <c r="K1622" i="3"/>
  <c r="K1617" i="3"/>
  <c r="L1616" i="3"/>
  <c r="K1616" i="3"/>
  <c r="K1609" i="3"/>
  <c r="L1608" i="3"/>
  <c r="K1608" i="3"/>
  <c r="L1606" i="3"/>
  <c r="K1606" i="3"/>
  <c r="L1604" i="3"/>
  <c r="K1604" i="3"/>
  <c r="AF1594" i="3"/>
  <c r="K1585" i="3"/>
  <c r="K1584" i="3"/>
  <c r="M1569" i="3"/>
  <c r="AN1569" i="3"/>
  <c r="N1526" i="3"/>
  <c r="R1526" i="3"/>
  <c r="AX1526" i="3"/>
  <c r="Z1526" i="3"/>
  <c r="BF1526" i="3"/>
  <c r="AH1526" i="3"/>
  <c r="L1535" i="3"/>
  <c r="K1535" i="3"/>
  <c r="L1531" i="3"/>
  <c r="K1527" i="3"/>
  <c r="K1525" i="3"/>
  <c r="L1564" i="3"/>
  <c r="AA1564" i="3" s="1"/>
  <c r="K1564" i="3"/>
  <c r="L1559" i="3"/>
  <c r="AA1559" i="3" s="1"/>
  <c r="L1558" i="3"/>
  <c r="K1558" i="3"/>
  <c r="K1552" i="3"/>
  <c r="R1552" i="3" s="1"/>
  <c r="K1546" i="3"/>
  <c r="L1543" i="3"/>
  <c r="L1538" i="3"/>
  <c r="S1538" i="3" s="1"/>
  <c r="K1538" i="3"/>
  <c r="AR1537" i="3"/>
  <c r="T1537" i="3"/>
  <c r="L1533" i="3"/>
  <c r="AB1533" i="3" s="1"/>
  <c r="K1533" i="3"/>
  <c r="L1530" i="3"/>
  <c r="K1530" i="3"/>
  <c r="L1527" i="3"/>
  <c r="L1525" i="3"/>
  <c r="K1523" i="3"/>
  <c r="K1593" i="3"/>
  <c r="K1591" i="3"/>
  <c r="K1587" i="3"/>
  <c r="Z1587" i="3" s="1"/>
  <c r="L1586" i="3"/>
  <c r="L1584" i="3"/>
  <c r="L1583" i="3"/>
  <c r="BB1583" i="3" s="1"/>
  <c r="K1581" i="3"/>
  <c r="Q1581" i="3" s="1"/>
  <c r="K1579" i="3"/>
  <c r="K1577" i="3"/>
  <c r="L1550" i="3"/>
  <c r="L1548" i="3"/>
  <c r="BH1537" i="3"/>
  <c r="AJ1537" i="3"/>
  <c r="K1528" i="3"/>
  <c r="L1576" i="3"/>
  <c r="Q1576" i="3" s="1"/>
  <c r="Q1633" i="3"/>
  <c r="AW1633" i="3"/>
  <c r="N1633" i="3"/>
  <c r="AD1633" i="3"/>
  <c r="O1633" i="3"/>
  <c r="AU1633" i="3"/>
  <c r="X1633" i="3"/>
  <c r="AI1633" i="3"/>
  <c r="AZ1633" i="3"/>
  <c r="AO1640" i="3"/>
  <c r="AP1637" i="3"/>
  <c r="T1637" i="3"/>
  <c r="BG1637" i="3"/>
  <c r="AW1635" i="3"/>
  <c r="O1635" i="3"/>
  <c r="S1635" i="3"/>
  <c r="AS1627" i="3"/>
  <c r="BF1627" i="3"/>
  <c r="AA1627" i="3"/>
  <c r="M1646" i="3"/>
  <c r="Q1646" i="3"/>
  <c r="U1646" i="3"/>
  <c r="Y1646" i="3"/>
  <c r="AC1646" i="3"/>
  <c r="AG1646" i="3"/>
  <c r="AK1646" i="3"/>
  <c r="AO1646" i="3"/>
  <c r="AS1646" i="3"/>
  <c r="AW1646" i="3"/>
  <c r="BA1646" i="3"/>
  <c r="BE1646" i="3"/>
  <c r="BI1646" i="3"/>
  <c r="N1646" i="3"/>
  <c r="R1646" i="3"/>
  <c r="V1646" i="3"/>
  <c r="Z1646" i="3"/>
  <c r="AH1646" i="3"/>
  <c r="AL1646" i="3"/>
  <c r="AT1646" i="3"/>
  <c r="BB1646" i="3"/>
  <c r="AD1646" i="3"/>
  <c r="AP1646" i="3"/>
  <c r="AX1646" i="3"/>
  <c r="BF1646" i="3"/>
  <c r="P1646" i="3"/>
  <c r="X1646" i="3"/>
  <c r="AF1646" i="3"/>
  <c r="AN1646" i="3"/>
  <c r="AV1646" i="3"/>
  <c r="BD1646" i="3"/>
  <c r="S1646" i="3"/>
  <c r="AA1646" i="3"/>
  <c r="AI1646" i="3"/>
  <c r="AQ1646" i="3"/>
  <c r="AY1646" i="3"/>
  <c r="BG1646" i="3"/>
  <c r="T1646" i="3"/>
  <c r="AJ1646" i="3"/>
  <c r="AZ1646" i="3"/>
  <c r="W1646" i="3"/>
  <c r="AM1646" i="3"/>
  <c r="AB1646" i="3"/>
  <c r="AR1646" i="3"/>
  <c r="BH1646" i="3"/>
  <c r="BC1646" i="3"/>
  <c r="O1646" i="3"/>
  <c r="AE1646" i="3"/>
  <c r="AU1646" i="3"/>
  <c r="BG1639" i="3"/>
  <c r="AF1629" i="3"/>
  <c r="Y1631" i="3"/>
  <c r="AO1631" i="3"/>
  <c r="AL1631" i="3"/>
  <c r="BB1631" i="3"/>
  <c r="AN1631" i="3"/>
  <c r="BH1631" i="3"/>
  <c r="U1619" i="3"/>
  <c r="AK1619" i="3"/>
  <c r="BA1619" i="3"/>
  <c r="R1619" i="3"/>
  <c r="AH1619" i="3"/>
  <c r="AX1619" i="3"/>
  <c r="AB1619" i="3"/>
  <c r="BH1619" i="3"/>
  <c r="AM1619" i="3"/>
  <c r="X1619" i="3"/>
  <c r="AV1619" i="3"/>
  <c r="AY1619" i="3"/>
  <c r="BF1630" i="3"/>
  <c r="AP1630" i="3"/>
  <c r="AY1625" i="3"/>
  <c r="U1622" i="3"/>
  <c r="AB1621" i="3"/>
  <c r="M1615" i="3"/>
  <c r="Q1615" i="3"/>
  <c r="U1615" i="3"/>
  <c r="Y1615" i="3"/>
  <c r="AC1615" i="3"/>
  <c r="AG1615" i="3"/>
  <c r="AK1615" i="3"/>
  <c r="AO1615" i="3"/>
  <c r="AS1615" i="3"/>
  <c r="AW1615" i="3"/>
  <c r="BA1615" i="3"/>
  <c r="BE1615" i="3"/>
  <c r="BI1615" i="3"/>
  <c r="N1615" i="3"/>
  <c r="R1615" i="3"/>
  <c r="V1615" i="3"/>
  <c r="Z1615" i="3"/>
  <c r="AD1615" i="3"/>
  <c r="AH1615" i="3"/>
  <c r="AL1615" i="3"/>
  <c r="AP1615" i="3"/>
  <c r="AT1615" i="3"/>
  <c r="AX1615" i="3"/>
  <c r="BB1615" i="3"/>
  <c r="BF1615" i="3"/>
  <c r="T1615" i="3"/>
  <c r="AB1615" i="3"/>
  <c r="AJ1615" i="3"/>
  <c r="AR1615" i="3"/>
  <c r="AZ1615" i="3"/>
  <c r="BH1615" i="3"/>
  <c r="O1615" i="3"/>
  <c r="W1615" i="3"/>
  <c r="AE1615" i="3"/>
  <c r="AM1615" i="3"/>
  <c r="AU1615" i="3"/>
  <c r="BC1615" i="3"/>
  <c r="AV1615" i="3"/>
  <c r="S1615" i="3"/>
  <c r="AA1615" i="3"/>
  <c r="AI1615" i="3"/>
  <c r="AQ1615" i="3"/>
  <c r="AY1615" i="3"/>
  <c r="BG1615" i="3"/>
  <c r="P1615" i="3"/>
  <c r="X1615" i="3"/>
  <c r="AF1615" i="3"/>
  <c r="AN1615" i="3"/>
  <c r="BD1615" i="3"/>
  <c r="M1605" i="3"/>
  <c r="AC1605" i="3"/>
  <c r="AS1605" i="3"/>
  <c r="BI1605" i="3"/>
  <c r="V1605" i="3"/>
  <c r="Z1605" i="3"/>
  <c r="AP1605" i="3"/>
  <c r="AT1605" i="3"/>
  <c r="BB1605" i="3"/>
  <c r="T1605" i="3"/>
  <c r="AJ1605" i="3"/>
  <c r="AR1605" i="3"/>
  <c r="O1605" i="3"/>
  <c r="W1605" i="3"/>
  <c r="AE1605" i="3"/>
  <c r="BC1605" i="3"/>
  <c r="AV1605" i="3"/>
  <c r="AA1605" i="3"/>
  <c r="AQ1605" i="3"/>
  <c r="BG1605" i="3"/>
  <c r="P1605" i="3"/>
  <c r="AN1605" i="3"/>
  <c r="BD1605" i="3"/>
  <c r="AK1603" i="3"/>
  <c r="Z1603" i="3"/>
  <c r="AJ1603" i="3"/>
  <c r="P1603" i="3"/>
  <c r="BG1603" i="3"/>
  <c r="AO1617" i="3"/>
  <c r="AR1617" i="3"/>
  <c r="K1645" i="3"/>
  <c r="X1636" i="3"/>
  <c r="AM1634" i="3"/>
  <c r="AK1634" i="3"/>
  <c r="U1632" i="3"/>
  <c r="O1630" i="3"/>
  <c r="S1630" i="3"/>
  <c r="W1630" i="3"/>
  <c r="AA1630" i="3"/>
  <c r="AE1630" i="3"/>
  <c r="AI1630" i="3"/>
  <c r="AM1630" i="3"/>
  <c r="AQ1630" i="3"/>
  <c r="AU1630" i="3"/>
  <c r="AY1630" i="3"/>
  <c r="BC1630" i="3"/>
  <c r="BG1630" i="3"/>
  <c r="P1630" i="3"/>
  <c r="T1630" i="3"/>
  <c r="X1630" i="3"/>
  <c r="AB1630" i="3"/>
  <c r="AF1630" i="3"/>
  <c r="AJ1630" i="3"/>
  <c r="AN1630" i="3"/>
  <c r="AR1630" i="3"/>
  <c r="AV1630" i="3"/>
  <c r="AZ1630" i="3"/>
  <c r="BD1630" i="3"/>
  <c r="BH1630" i="3"/>
  <c r="M1630" i="3"/>
  <c r="U1630" i="3"/>
  <c r="AC1630" i="3"/>
  <c r="AK1630" i="3"/>
  <c r="AS1630" i="3"/>
  <c r="BA1630" i="3"/>
  <c r="BI1630" i="3"/>
  <c r="N1630" i="3"/>
  <c r="V1630" i="3"/>
  <c r="AD1630" i="3"/>
  <c r="AL1630" i="3"/>
  <c r="BB1630" i="3"/>
  <c r="AT1630" i="3"/>
  <c r="AN1628" i="3"/>
  <c r="O1624" i="3"/>
  <c r="S1624" i="3"/>
  <c r="W1624" i="3"/>
  <c r="AA1624" i="3"/>
  <c r="AE1624" i="3"/>
  <c r="AI1624" i="3"/>
  <c r="AM1624" i="3"/>
  <c r="AQ1624" i="3"/>
  <c r="AU1624" i="3"/>
  <c r="AY1624" i="3"/>
  <c r="BC1624" i="3"/>
  <c r="BG1624" i="3"/>
  <c r="P1624" i="3"/>
  <c r="T1624" i="3"/>
  <c r="X1624" i="3"/>
  <c r="AB1624" i="3"/>
  <c r="AF1624" i="3"/>
  <c r="AJ1624" i="3"/>
  <c r="AN1624" i="3"/>
  <c r="AR1624" i="3"/>
  <c r="AV1624" i="3"/>
  <c r="AZ1624" i="3"/>
  <c r="BD1624" i="3"/>
  <c r="BH1624" i="3"/>
  <c r="R1624" i="3"/>
  <c r="Z1624" i="3"/>
  <c r="AH1624" i="3"/>
  <c r="AP1624" i="3"/>
  <c r="AX1624" i="3"/>
  <c r="BF1624" i="3"/>
  <c r="M1624" i="3"/>
  <c r="U1624" i="3"/>
  <c r="AC1624" i="3"/>
  <c r="AK1624" i="3"/>
  <c r="AS1624" i="3"/>
  <c r="BA1624" i="3"/>
  <c r="BI1624" i="3"/>
  <c r="N1624" i="3"/>
  <c r="V1624" i="3"/>
  <c r="AD1624" i="3"/>
  <c r="AL1624" i="3"/>
  <c r="AT1624" i="3"/>
  <c r="BB1624" i="3"/>
  <c r="M1623" i="3"/>
  <c r="Q1623" i="3"/>
  <c r="U1623" i="3"/>
  <c r="Y1623" i="3"/>
  <c r="AC1623" i="3"/>
  <c r="AG1623" i="3"/>
  <c r="AK1623" i="3"/>
  <c r="AO1623" i="3"/>
  <c r="AS1623" i="3"/>
  <c r="AW1623" i="3"/>
  <c r="BA1623" i="3"/>
  <c r="BE1623" i="3"/>
  <c r="BI1623" i="3"/>
  <c r="N1623" i="3"/>
  <c r="R1623" i="3"/>
  <c r="V1623" i="3"/>
  <c r="Z1623" i="3"/>
  <c r="AD1623" i="3"/>
  <c r="AH1623" i="3"/>
  <c r="AL1623" i="3"/>
  <c r="AP1623" i="3"/>
  <c r="AT1623" i="3"/>
  <c r="AX1623" i="3"/>
  <c r="BB1623" i="3"/>
  <c r="BF1623" i="3"/>
  <c r="T1623" i="3"/>
  <c r="AB1623" i="3"/>
  <c r="AJ1623" i="3"/>
  <c r="AR1623" i="3"/>
  <c r="AZ1623" i="3"/>
  <c r="BH1623" i="3"/>
  <c r="O1623" i="3"/>
  <c r="W1623" i="3"/>
  <c r="AE1623" i="3"/>
  <c r="AM1623" i="3"/>
  <c r="AU1623" i="3"/>
  <c r="BC1623" i="3"/>
  <c r="BD1623" i="3"/>
  <c r="P1623" i="3"/>
  <c r="X1623" i="3"/>
  <c r="AF1623" i="3"/>
  <c r="AN1623" i="3"/>
  <c r="AV1623" i="3"/>
  <c r="M1613" i="3"/>
  <c r="Q1613" i="3"/>
  <c r="U1613" i="3"/>
  <c r="Y1613" i="3"/>
  <c r="AC1613" i="3"/>
  <c r="AG1613" i="3"/>
  <c r="AK1613" i="3"/>
  <c r="AO1613" i="3"/>
  <c r="AS1613" i="3"/>
  <c r="AW1613" i="3"/>
  <c r="BA1613" i="3"/>
  <c r="BE1613" i="3"/>
  <c r="BI1613" i="3"/>
  <c r="N1613" i="3"/>
  <c r="R1613" i="3"/>
  <c r="V1613" i="3"/>
  <c r="Z1613" i="3"/>
  <c r="AD1613" i="3"/>
  <c r="AH1613" i="3"/>
  <c r="AL1613" i="3"/>
  <c r="AP1613" i="3"/>
  <c r="AT1613" i="3"/>
  <c r="AX1613" i="3"/>
  <c r="BB1613" i="3"/>
  <c r="BF1613" i="3"/>
  <c r="T1613" i="3"/>
  <c r="AB1613" i="3"/>
  <c r="AJ1613" i="3"/>
  <c r="AR1613" i="3"/>
  <c r="AZ1613" i="3"/>
  <c r="BH1613" i="3"/>
  <c r="O1613" i="3"/>
  <c r="W1613" i="3"/>
  <c r="AE1613" i="3"/>
  <c r="AM1613" i="3"/>
  <c r="AU1613" i="3"/>
  <c r="BC1613" i="3"/>
  <c r="AN1613" i="3"/>
  <c r="BD1613" i="3"/>
  <c r="P1613" i="3"/>
  <c r="X1613" i="3"/>
  <c r="AF1613" i="3"/>
  <c r="AV1613" i="3"/>
  <c r="S1613" i="3"/>
  <c r="AA1613" i="3"/>
  <c r="AI1613" i="3"/>
  <c r="AQ1613" i="3"/>
  <c r="AY1613" i="3"/>
  <c r="BG1613" i="3"/>
  <c r="M1601" i="3"/>
  <c r="Q1601" i="3"/>
  <c r="U1601" i="3"/>
  <c r="Y1601" i="3"/>
  <c r="AC1601" i="3"/>
  <c r="AG1601" i="3"/>
  <c r="AK1601" i="3"/>
  <c r="AO1601" i="3"/>
  <c r="AS1601" i="3"/>
  <c r="AW1601" i="3"/>
  <c r="BA1601" i="3"/>
  <c r="BE1601" i="3"/>
  <c r="BI1601" i="3"/>
  <c r="N1601" i="3"/>
  <c r="R1601" i="3"/>
  <c r="V1601" i="3"/>
  <c r="Z1601" i="3"/>
  <c r="AD1601" i="3"/>
  <c r="AH1601" i="3"/>
  <c r="AL1601" i="3"/>
  <c r="AP1601" i="3"/>
  <c r="AT1601" i="3"/>
  <c r="AX1601" i="3"/>
  <c r="BB1601" i="3"/>
  <c r="BF1601" i="3"/>
  <c r="T1601" i="3"/>
  <c r="AB1601" i="3"/>
  <c r="AJ1601" i="3"/>
  <c r="AR1601" i="3"/>
  <c r="AZ1601" i="3"/>
  <c r="BH1601" i="3"/>
  <c r="O1601" i="3"/>
  <c r="W1601" i="3"/>
  <c r="AE1601" i="3"/>
  <c r="AM1601" i="3"/>
  <c r="AU1601" i="3"/>
  <c r="BC1601" i="3"/>
  <c r="BD1601" i="3"/>
  <c r="S1601" i="3"/>
  <c r="AA1601" i="3"/>
  <c r="AI1601" i="3"/>
  <c r="AQ1601" i="3"/>
  <c r="AY1601" i="3"/>
  <c r="BG1601" i="3"/>
  <c r="P1601" i="3"/>
  <c r="X1601" i="3"/>
  <c r="AF1601" i="3"/>
  <c r="AN1601" i="3"/>
  <c r="AV1601" i="3"/>
  <c r="U1609" i="3"/>
  <c r="AK1609" i="3"/>
  <c r="BA1609" i="3"/>
  <c r="R1609" i="3"/>
  <c r="AH1609" i="3"/>
  <c r="AX1609" i="3"/>
  <c r="AB1609" i="3"/>
  <c r="BH1609" i="3"/>
  <c r="AM1609" i="3"/>
  <c r="X1609" i="3"/>
  <c r="AV1609" i="3"/>
  <c r="AQ1609" i="3"/>
  <c r="BE1636" i="3"/>
  <c r="L1645" i="3"/>
  <c r="L1643" i="3"/>
  <c r="L1641" i="3"/>
  <c r="AH1634" i="3"/>
  <c r="AX1630" i="3"/>
  <c r="AH1630" i="3"/>
  <c r="R1630" i="3"/>
  <c r="O1626" i="3"/>
  <c r="S1626" i="3"/>
  <c r="W1626" i="3"/>
  <c r="AA1626" i="3"/>
  <c r="AE1626" i="3"/>
  <c r="AI1626" i="3"/>
  <c r="AM1626" i="3"/>
  <c r="AQ1626" i="3"/>
  <c r="AU1626" i="3"/>
  <c r="AY1626" i="3"/>
  <c r="BC1626" i="3"/>
  <c r="BG1626" i="3"/>
  <c r="P1626" i="3"/>
  <c r="T1626" i="3"/>
  <c r="X1626" i="3"/>
  <c r="AB1626" i="3"/>
  <c r="AF1626" i="3"/>
  <c r="AJ1626" i="3"/>
  <c r="AN1626" i="3"/>
  <c r="AR1626" i="3"/>
  <c r="AV1626" i="3"/>
  <c r="AZ1626" i="3"/>
  <c r="BD1626" i="3"/>
  <c r="BH1626" i="3"/>
  <c r="R1626" i="3"/>
  <c r="Z1626" i="3"/>
  <c r="AH1626" i="3"/>
  <c r="AP1626" i="3"/>
  <c r="AX1626" i="3"/>
  <c r="BF1626" i="3"/>
  <c r="M1626" i="3"/>
  <c r="U1626" i="3"/>
  <c r="AC1626" i="3"/>
  <c r="AK1626" i="3"/>
  <c r="AS1626" i="3"/>
  <c r="BA1626" i="3"/>
  <c r="BI1626" i="3"/>
  <c r="BB1626" i="3"/>
  <c r="N1626" i="3"/>
  <c r="V1626" i="3"/>
  <c r="AD1626" i="3"/>
  <c r="AL1626" i="3"/>
  <c r="AT1626" i="3"/>
  <c r="M1625" i="3"/>
  <c r="Q1625" i="3"/>
  <c r="U1625" i="3"/>
  <c r="Y1625" i="3"/>
  <c r="AC1625" i="3"/>
  <c r="AG1625" i="3"/>
  <c r="AK1625" i="3"/>
  <c r="AO1625" i="3"/>
  <c r="AS1625" i="3"/>
  <c r="AW1625" i="3"/>
  <c r="BA1625" i="3"/>
  <c r="BE1625" i="3"/>
  <c r="BI1625" i="3"/>
  <c r="N1625" i="3"/>
  <c r="R1625" i="3"/>
  <c r="V1625" i="3"/>
  <c r="Z1625" i="3"/>
  <c r="AD1625" i="3"/>
  <c r="AH1625" i="3"/>
  <c r="AL1625" i="3"/>
  <c r="AP1625" i="3"/>
  <c r="AT1625" i="3"/>
  <c r="AX1625" i="3"/>
  <c r="BB1625" i="3"/>
  <c r="BF1625" i="3"/>
  <c r="T1625" i="3"/>
  <c r="AB1625" i="3"/>
  <c r="AJ1625" i="3"/>
  <c r="AR1625" i="3"/>
  <c r="AZ1625" i="3"/>
  <c r="BH1625" i="3"/>
  <c r="O1625" i="3"/>
  <c r="W1625" i="3"/>
  <c r="AE1625" i="3"/>
  <c r="AM1625" i="3"/>
  <c r="AU1625" i="3"/>
  <c r="BC1625" i="3"/>
  <c r="AN1625" i="3"/>
  <c r="P1625" i="3"/>
  <c r="X1625" i="3"/>
  <c r="AF1625" i="3"/>
  <c r="AV1625" i="3"/>
  <c r="BD1625" i="3"/>
  <c r="BE1624" i="3"/>
  <c r="Y1624" i="3"/>
  <c r="O1618" i="3"/>
  <c r="AE1618" i="3"/>
  <c r="AU1618" i="3"/>
  <c r="P1618" i="3"/>
  <c r="AF1618" i="3"/>
  <c r="AV1618" i="3"/>
  <c r="R1618" i="3"/>
  <c r="AX1618" i="3"/>
  <c r="AC1618" i="3"/>
  <c r="BI1618" i="3"/>
  <c r="AD1618" i="3"/>
  <c r="M1611" i="3"/>
  <c r="Q1611" i="3"/>
  <c r="U1611" i="3"/>
  <c r="Y1611" i="3"/>
  <c r="AC1611" i="3"/>
  <c r="AG1611" i="3"/>
  <c r="AK1611" i="3"/>
  <c r="AO1611" i="3"/>
  <c r="AS1611" i="3"/>
  <c r="AW1611" i="3"/>
  <c r="BA1611" i="3"/>
  <c r="BE1611" i="3"/>
  <c r="BI1611" i="3"/>
  <c r="N1611" i="3"/>
  <c r="R1611" i="3"/>
  <c r="V1611" i="3"/>
  <c r="Z1611" i="3"/>
  <c r="AD1611" i="3"/>
  <c r="AH1611" i="3"/>
  <c r="AL1611" i="3"/>
  <c r="AP1611" i="3"/>
  <c r="AT1611" i="3"/>
  <c r="AX1611" i="3"/>
  <c r="BB1611" i="3"/>
  <c r="BF1611" i="3"/>
  <c r="T1611" i="3"/>
  <c r="AB1611" i="3"/>
  <c r="AJ1611" i="3"/>
  <c r="AR1611" i="3"/>
  <c r="AZ1611" i="3"/>
  <c r="BH1611" i="3"/>
  <c r="O1611" i="3"/>
  <c r="W1611" i="3"/>
  <c r="AE1611" i="3"/>
  <c r="AM1611" i="3"/>
  <c r="AU1611" i="3"/>
  <c r="BC1611" i="3"/>
  <c r="BD1611" i="3"/>
  <c r="S1611" i="3"/>
  <c r="AA1611" i="3"/>
  <c r="AI1611" i="3"/>
  <c r="AQ1611" i="3"/>
  <c r="AY1611" i="3"/>
  <c r="BG1611" i="3"/>
  <c r="P1611" i="3"/>
  <c r="X1611" i="3"/>
  <c r="AF1611" i="3"/>
  <c r="AN1611" i="3"/>
  <c r="AV1611" i="3"/>
  <c r="U1597" i="3"/>
  <c r="BG1597" i="3"/>
  <c r="BE1597" i="3"/>
  <c r="BE1614" i="3"/>
  <c r="AW1614" i="3"/>
  <c r="AO1614" i="3"/>
  <c r="AG1614" i="3"/>
  <c r="Y1614" i="3"/>
  <c r="O1614" i="3"/>
  <c r="S1614" i="3"/>
  <c r="W1614" i="3"/>
  <c r="AA1614" i="3"/>
  <c r="AE1614" i="3"/>
  <c r="AI1614" i="3"/>
  <c r="AM1614" i="3"/>
  <c r="AQ1614" i="3"/>
  <c r="AU1614" i="3"/>
  <c r="AY1614" i="3"/>
  <c r="BC1614" i="3"/>
  <c r="BG1614" i="3"/>
  <c r="P1614" i="3"/>
  <c r="T1614" i="3"/>
  <c r="X1614" i="3"/>
  <c r="AB1614" i="3"/>
  <c r="AF1614" i="3"/>
  <c r="AJ1614" i="3"/>
  <c r="AN1614" i="3"/>
  <c r="AR1614" i="3"/>
  <c r="AV1614" i="3"/>
  <c r="AZ1614" i="3"/>
  <c r="BD1614" i="3"/>
  <c r="BH1614" i="3"/>
  <c r="AY1604" i="3"/>
  <c r="T1586" i="3"/>
  <c r="AJ1586" i="3"/>
  <c r="AZ1586" i="3"/>
  <c r="AM1579" i="3"/>
  <c r="P1578" i="3"/>
  <c r="X1578" i="3"/>
  <c r="AB1578" i="3"/>
  <c r="AF1578" i="3"/>
  <c r="AN1578" i="3"/>
  <c r="AR1578" i="3"/>
  <c r="AV1578" i="3"/>
  <c r="BD1578" i="3"/>
  <c r="BH1578" i="3"/>
  <c r="N1578" i="3"/>
  <c r="Y1578" i="3"/>
  <c r="AD1578" i="3"/>
  <c r="AI1578" i="3"/>
  <c r="AT1578" i="3"/>
  <c r="AY1578" i="3"/>
  <c r="BE1578" i="3"/>
  <c r="U1578" i="3"/>
  <c r="Z1578" i="3"/>
  <c r="AE1578" i="3"/>
  <c r="AP1578" i="3"/>
  <c r="AU1578" i="3"/>
  <c r="BA1578" i="3"/>
  <c r="Q1578" i="3"/>
  <c r="V1578" i="3"/>
  <c r="AA1578" i="3"/>
  <c r="AL1578" i="3"/>
  <c r="AQ1578" i="3"/>
  <c r="AW1578" i="3"/>
  <c r="BG1578" i="3"/>
  <c r="AC1578" i="3"/>
  <c r="AX1578" i="3"/>
  <c r="AH1578" i="3"/>
  <c r="BC1578" i="3"/>
  <c r="R1578" i="3"/>
  <c r="BI1578" i="3"/>
  <c r="AN1523" i="3"/>
  <c r="AF1523" i="3"/>
  <c r="AT1616" i="3"/>
  <c r="BB1614" i="3"/>
  <c r="AL1608" i="3"/>
  <c r="AD1606" i="3"/>
  <c r="BB1600" i="3"/>
  <c r="AL1600" i="3"/>
  <c r="AD1600" i="3"/>
  <c r="V1600" i="3"/>
  <c r="T1588" i="3"/>
  <c r="AJ1588" i="3"/>
  <c r="AZ1588" i="3"/>
  <c r="P1586" i="3"/>
  <c r="AL1583" i="3"/>
  <c r="AS1578" i="3"/>
  <c r="S1573" i="3"/>
  <c r="AY1573" i="3"/>
  <c r="AB1573" i="3"/>
  <c r="AO1616" i="3"/>
  <c r="S1616" i="3"/>
  <c r="AI1616" i="3"/>
  <c r="AY1616" i="3"/>
  <c r="T1616" i="3"/>
  <c r="AJ1616" i="3"/>
  <c r="AZ1616" i="3"/>
  <c r="AO1612" i="3"/>
  <c r="S1612" i="3"/>
  <c r="AI1612" i="3"/>
  <c r="AY1612" i="3"/>
  <c r="T1612" i="3"/>
  <c r="AJ1612" i="3"/>
  <c r="AZ1612" i="3"/>
  <c r="AO1608" i="3"/>
  <c r="T1608" i="3"/>
  <c r="Y1607" i="3"/>
  <c r="AO1607" i="3"/>
  <c r="BE1607" i="3"/>
  <c r="V1607" i="3"/>
  <c r="AL1607" i="3"/>
  <c r="BB1607" i="3"/>
  <c r="AO1606" i="3"/>
  <c r="S1606" i="3"/>
  <c r="AI1606" i="3"/>
  <c r="AY1606" i="3"/>
  <c r="T1606" i="3"/>
  <c r="AJ1606" i="3"/>
  <c r="AZ1606" i="3"/>
  <c r="AO1602" i="3"/>
  <c r="S1602" i="3"/>
  <c r="AI1602" i="3"/>
  <c r="AY1602" i="3"/>
  <c r="T1602" i="3"/>
  <c r="AJ1602" i="3"/>
  <c r="AZ1602" i="3"/>
  <c r="AW1600" i="3"/>
  <c r="AO1600" i="3"/>
  <c r="AG1600" i="3"/>
  <c r="Y1600" i="3"/>
  <c r="O1600" i="3"/>
  <c r="S1600" i="3"/>
  <c r="W1600" i="3"/>
  <c r="AA1600" i="3"/>
  <c r="AE1600" i="3"/>
  <c r="AI1600" i="3"/>
  <c r="AM1600" i="3"/>
  <c r="AQ1600" i="3"/>
  <c r="AU1600" i="3"/>
  <c r="AY1600" i="3"/>
  <c r="BC1600" i="3"/>
  <c r="BG1600" i="3"/>
  <c r="P1600" i="3"/>
  <c r="T1600" i="3"/>
  <c r="X1600" i="3"/>
  <c r="AB1600" i="3"/>
  <c r="AF1600" i="3"/>
  <c r="AJ1600" i="3"/>
  <c r="AN1600" i="3"/>
  <c r="AR1600" i="3"/>
  <c r="AV1600" i="3"/>
  <c r="AZ1600" i="3"/>
  <c r="BD1600" i="3"/>
  <c r="BH1600" i="3"/>
  <c r="T1594" i="3"/>
  <c r="AJ1594" i="3"/>
  <c r="AW1594" i="3"/>
  <c r="BE1594" i="3"/>
  <c r="AF1586" i="3"/>
  <c r="W1579" i="3"/>
  <c r="AR1579" i="3"/>
  <c r="AN1550" i="3"/>
  <c r="AT1614" i="3"/>
  <c r="AL1614" i="3"/>
  <c r="AD1614" i="3"/>
  <c r="V1614" i="3"/>
  <c r="N1614" i="3"/>
  <c r="V1612" i="3"/>
  <c r="AN1607" i="3"/>
  <c r="AD1604" i="3"/>
  <c r="AL1602" i="3"/>
  <c r="AT1600" i="3"/>
  <c r="P1594" i="3"/>
  <c r="AF1588" i="3"/>
  <c r="T1582" i="3"/>
  <c r="AJ1582" i="3"/>
  <c r="AZ1582" i="3"/>
  <c r="S1582" i="3"/>
  <c r="AO1582" i="3"/>
  <c r="O1582" i="3"/>
  <c r="AK1582" i="3"/>
  <c r="BF1582" i="3"/>
  <c r="AG1582" i="3"/>
  <c r="BB1582" i="3"/>
  <c r="M1582" i="3"/>
  <c r="AM1582" i="3"/>
  <c r="L1638" i="3"/>
  <c r="AN1638" i="3" s="1"/>
  <c r="AK1616" i="3"/>
  <c r="BI1614" i="3"/>
  <c r="BA1614" i="3"/>
  <c r="AS1614" i="3"/>
  <c r="AK1614" i="3"/>
  <c r="AC1614" i="3"/>
  <c r="U1614" i="3"/>
  <c r="M1614" i="3"/>
  <c r="AS1612" i="3"/>
  <c r="M1612" i="3"/>
  <c r="AC1608" i="3"/>
  <c r="BC1607" i="3"/>
  <c r="W1607" i="3"/>
  <c r="AS1606" i="3"/>
  <c r="M1606" i="3"/>
  <c r="AS1602" i="3"/>
  <c r="M1602" i="3"/>
  <c r="BI1600" i="3"/>
  <c r="BA1600" i="3"/>
  <c r="AS1600" i="3"/>
  <c r="AK1600" i="3"/>
  <c r="AC1600" i="3"/>
  <c r="U1600" i="3"/>
  <c r="M1600" i="3"/>
  <c r="AA1599" i="3"/>
  <c r="BI1599" i="3"/>
  <c r="N1598" i="3"/>
  <c r="R1598" i="3"/>
  <c r="V1598" i="3"/>
  <c r="Z1598" i="3"/>
  <c r="AD1598" i="3"/>
  <c r="AH1598" i="3"/>
  <c r="AL1598" i="3"/>
  <c r="AP1598" i="3"/>
  <c r="AT1598" i="3"/>
  <c r="AX1598" i="3"/>
  <c r="BB1598" i="3"/>
  <c r="BF1598" i="3"/>
  <c r="O1598" i="3"/>
  <c r="T1598" i="3"/>
  <c r="Y1598" i="3"/>
  <c r="AE1598" i="3"/>
  <c r="AJ1598" i="3"/>
  <c r="AO1598" i="3"/>
  <c r="AU1598" i="3"/>
  <c r="AZ1598" i="3"/>
  <c r="BE1598" i="3"/>
  <c r="P1598" i="3"/>
  <c r="U1598" i="3"/>
  <c r="AA1598" i="3"/>
  <c r="AF1598" i="3"/>
  <c r="AK1598" i="3"/>
  <c r="AQ1598" i="3"/>
  <c r="AV1598" i="3"/>
  <c r="BA1598" i="3"/>
  <c r="BG1598" i="3"/>
  <c r="Q1598" i="3"/>
  <c r="W1598" i="3"/>
  <c r="AB1598" i="3"/>
  <c r="AG1598" i="3"/>
  <c r="AM1598" i="3"/>
  <c r="AR1598" i="3"/>
  <c r="AW1598" i="3"/>
  <c r="BC1598" i="3"/>
  <c r="BH1598" i="3"/>
  <c r="P1595" i="3"/>
  <c r="T1595" i="3"/>
  <c r="X1595" i="3"/>
  <c r="AB1595" i="3"/>
  <c r="AF1595" i="3"/>
  <c r="AJ1595" i="3"/>
  <c r="AN1595" i="3"/>
  <c r="AR1595" i="3"/>
  <c r="AV1595" i="3"/>
  <c r="AZ1595" i="3"/>
  <c r="BD1595" i="3"/>
  <c r="BH1595" i="3"/>
  <c r="M1595" i="3"/>
  <c r="Q1595" i="3"/>
  <c r="U1595" i="3"/>
  <c r="Y1595" i="3"/>
  <c r="AC1595" i="3"/>
  <c r="AG1595" i="3"/>
  <c r="AK1595" i="3"/>
  <c r="AO1595" i="3"/>
  <c r="AS1595" i="3"/>
  <c r="AW1595" i="3"/>
  <c r="BA1595" i="3"/>
  <c r="BE1595" i="3"/>
  <c r="BI1595" i="3"/>
  <c r="N1595" i="3"/>
  <c r="V1595" i="3"/>
  <c r="AD1595" i="3"/>
  <c r="AL1595" i="3"/>
  <c r="AT1595" i="3"/>
  <c r="BB1595" i="3"/>
  <c r="O1595" i="3"/>
  <c r="W1595" i="3"/>
  <c r="AE1595" i="3"/>
  <c r="AM1595" i="3"/>
  <c r="AU1595" i="3"/>
  <c r="BC1595" i="3"/>
  <c r="R1595" i="3"/>
  <c r="Z1595" i="3"/>
  <c r="AH1595" i="3"/>
  <c r="AP1595" i="3"/>
  <c r="AX1595" i="3"/>
  <c r="BF1595" i="3"/>
  <c r="BD1594" i="3"/>
  <c r="X1592" i="3"/>
  <c r="T1590" i="3"/>
  <c r="AJ1590" i="3"/>
  <c r="AZ1590" i="3"/>
  <c r="P1588" i="3"/>
  <c r="X1584" i="3"/>
  <c r="W1578" i="3"/>
  <c r="AH1616" i="3"/>
  <c r="BF1614" i="3"/>
  <c r="AX1614" i="3"/>
  <c r="AP1614" i="3"/>
  <c r="AH1614" i="3"/>
  <c r="Z1614" i="3"/>
  <c r="R1614" i="3"/>
  <c r="AP1612" i="3"/>
  <c r="AH1610" i="3"/>
  <c r="AH1608" i="3"/>
  <c r="AR1607" i="3"/>
  <c r="AH1606" i="3"/>
  <c r="AP1604" i="3"/>
  <c r="BF1602" i="3"/>
  <c r="Z1602" i="3"/>
  <c r="BF1600" i="3"/>
  <c r="AX1600" i="3"/>
  <c r="AP1600" i="3"/>
  <c r="AH1600" i="3"/>
  <c r="Z1600" i="3"/>
  <c r="R1600" i="3"/>
  <c r="N1596" i="3"/>
  <c r="R1596" i="3"/>
  <c r="V1596" i="3"/>
  <c r="Z1596" i="3"/>
  <c r="AD1596" i="3"/>
  <c r="AH1596" i="3"/>
  <c r="AL1596" i="3"/>
  <c r="AP1596" i="3"/>
  <c r="AT1596" i="3"/>
  <c r="AX1596" i="3"/>
  <c r="BB1596" i="3"/>
  <c r="BF1596" i="3"/>
  <c r="O1596" i="3"/>
  <c r="S1596" i="3"/>
  <c r="W1596" i="3"/>
  <c r="AA1596" i="3"/>
  <c r="AE1596" i="3"/>
  <c r="AI1596" i="3"/>
  <c r="AM1596" i="3"/>
  <c r="AQ1596" i="3"/>
  <c r="AU1596" i="3"/>
  <c r="AY1596" i="3"/>
  <c r="BC1596" i="3"/>
  <c r="BG1596" i="3"/>
  <c r="Q1596" i="3"/>
  <c r="Y1596" i="3"/>
  <c r="AG1596" i="3"/>
  <c r="AO1596" i="3"/>
  <c r="AW1596" i="3"/>
  <c r="BE1596" i="3"/>
  <c r="T1596" i="3"/>
  <c r="AB1596" i="3"/>
  <c r="AJ1596" i="3"/>
  <c r="AR1596" i="3"/>
  <c r="AZ1596" i="3"/>
  <c r="BH1596" i="3"/>
  <c r="M1596" i="3"/>
  <c r="U1596" i="3"/>
  <c r="AC1596" i="3"/>
  <c r="AK1596" i="3"/>
  <c r="AS1596" i="3"/>
  <c r="BA1596" i="3"/>
  <c r="BI1596" i="3"/>
  <c r="AV1594" i="3"/>
  <c r="X1594" i="3"/>
  <c r="T1592" i="3"/>
  <c r="AJ1592" i="3"/>
  <c r="AZ1592" i="3"/>
  <c r="AV1586" i="3"/>
  <c r="X1586" i="3"/>
  <c r="BH1579" i="3"/>
  <c r="AB1579" i="3"/>
  <c r="BI1594" i="3"/>
  <c r="BA1594" i="3"/>
  <c r="AR1594" i="3"/>
  <c r="AB1594" i="3"/>
  <c r="BH1592" i="3"/>
  <c r="AR1592" i="3"/>
  <c r="AB1592" i="3"/>
  <c r="BH1590" i="3"/>
  <c r="AR1590" i="3"/>
  <c r="AB1590" i="3"/>
  <c r="AT1589" i="3"/>
  <c r="BH1588" i="3"/>
  <c r="AR1588" i="3"/>
  <c r="AB1588" i="3"/>
  <c r="AT1587" i="3"/>
  <c r="AD1587" i="3"/>
  <c r="BH1586" i="3"/>
  <c r="AR1586" i="3"/>
  <c r="AB1586" i="3"/>
  <c r="AT1585" i="3"/>
  <c r="AD1585" i="3"/>
  <c r="AR1581" i="3"/>
  <c r="W1581" i="3"/>
  <c r="N1581" i="3"/>
  <c r="R1581" i="3"/>
  <c r="V1581" i="3"/>
  <c r="Z1581" i="3"/>
  <c r="AD1581" i="3"/>
  <c r="AH1581" i="3"/>
  <c r="AL1581" i="3"/>
  <c r="AP1581" i="3"/>
  <c r="AT1581" i="3"/>
  <c r="AX1581" i="3"/>
  <c r="BB1581" i="3"/>
  <c r="BF1581" i="3"/>
  <c r="M1581" i="3"/>
  <c r="S1581" i="3"/>
  <c r="X1581" i="3"/>
  <c r="AC1581" i="3"/>
  <c r="AI1581" i="3"/>
  <c r="AN1581" i="3"/>
  <c r="AS1581" i="3"/>
  <c r="AY1581" i="3"/>
  <c r="BD1581" i="3"/>
  <c r="BI1581" i="3"/>
  <c r="O1581" i="3"/>
  <c r="T1581" i="3"/>
  <c r="Y1581" i="3"/>
  <c r="AE1581" i="3"/>
  <c r="AJ1581" i="3"/>
  <c r="AO1581" i="3"/>
  <c r="AU1581" i="3"/>
  <c r="AZ1581" i="3"/>
  <c r="BE1581" i="3"/>
  <c r="P1581" i="3"/>
  <c r="U1581" i="3"/>
  <c r="AA1581" i="3"/>
  <c r="AF1581" i="3"/>
  <c r="AK1581" i="3"/>
  <c r="AQ1581" i="3"/>
  <c r="AV1581" i="3"/>
  <c r="BA1581" i="3"/>
  <c r="BG1581" i="3"/>
  <c r="BC1579" i="3"/>
  <c r="AG1579" i="3"/>
  <c r="V1577" i="3"/>
  <c r="AS1577" i="3"/>
  <c r="AF1577" i="3"/>
  <c r="P1575" i="3"/>
  <c r="AK1575" i="3"/>
  <c r="BG1575" i="3"/>
  <c r="BH1571" i="3"/>
  <c r="AB1571" i="3"/>
  <c r="AR1567" i="3"/>
  <c r="P1562" i="3"/>
  <c r="U1562" i="3"/>
  <c r="AA1562" i="3"/>
  <c r="AF1562" i="3"/>
  <c r="AK1562" i="3"/>
  <c r="AQ1562" i="3"/>
  <c r="AV1562" i="3"/>
  <c r="BA1562" i="3"/>
  <c r="BG1562" i="3"/>
  <c r="Q1562" i="3"/>
  <c r="AM1562" i="3"/>
  <c r="BH1562" i="3"/>
  <c r="W1562" i="3"/>
  <c r="AR1562" i="3"/>
  <c r="AB1562" i="3"/>
  <c r="AW1562" i="3"/>
  <c r="BH1594" i="3"/>
  <c r="AZ1594" i="3"/>
  <c r="AN1594" i="3"/>
  <c r="AG1593" i="3"/>
  <c r="BD1592" i="3"/>
  <c r="AN1592" i="3"/>
  <c r="AP1591" i="3"/>
  <c r="AA1591" i="3"/>
  <c r="AQ1591" i="3"/>
  <c r="BG1591" i="3"/>
  <c r="AB1591" i="3"/>
  <c r="AR1591" i="3"/>
  <c r="BH1591" i="3"/>
  <c r="Y1591" i="3"/>
  <c r="AO1591" i="3"/>
  <c r="BE1591" i="3"/>
  <c r="BD1590" i="3"/>
  <c r="AN1590" i="3"/>
  <c r="AP1589" i="3"/>
  <c r="AA1589" i="3"/>
  <c r="AQ1589" i="3"/>
  <c r="BG1589" i="3"/>
  <c r="AB1589" i="3"/>
  <c r="AR1589" i="3"/>
  <c r="BH1589" i="3"/>
  <c r="Y1589" i="3"/>
  <c r="AO1589" i="3"/>
  <c r="BE1589" i="3"/>
  <c r="BD1588" i="3"/>
  <c r="AN1588" i="3"/>
  <c r="BF1587" i="3"/>
  <c r="AP1587" i="3"/>
  <c r="O1587" i="3"/>
  <c r="S1587" i="3"/>
  <c r="W1587" i="3"/>
  <c r="AA1587" i="3"/>
  <c r="AE1587" i="3"/>
  <c r="AI1587" i="3"/>
  <c r="AM1587" i="3"/>
  <c r="AQ1587" i="3"/>
  <c r="AU1587" i="3"/>
  <c r="AY1587" i="3"/>
  <c r="BC1587" i="3"/>
  <c r="BG1587" i="3"/>
  <c r="P1587" i="3"/>
  <c r="T1587" i="3"/>
  <c r="X1587" i="3"/>
  <c r="AB1587" i="3"/>
  <c r="AF1587" i="3"/>
  <c r="AJ1587" i="3"/>
  <c r="AN1587" i="3"/>
  <c r="AR1587" i="3"/>
  <c r="AV1587" i="3"/>
  <c r="AZ1587" i="3"/>
  <c r="BD1587" i="3"/>
  <c r="BH1587" i="3"/>
  <c r="M1587" i="3"/>
  <c r="Q1587" i="3"/>
  <c r="U1587" i="3"/>
  <c r="Y1587" i="3"/>
  <c r="AC1587" i="3"/>
  <c r="AG1587" i="3"/>
  <c r="AK1587" i="3"/>
  <c r="AO1587" i="3"/>
  <c r="AS1587" i="3"/>
  <c r="AW1587" i="3"/>
  <c r="BA1587" i="3"/>
  <c r="BE1587" i="3"/>
  <c r="BI1587" i="3"/>
  <c r="BD1586" i="3"/>
  <c r="AN1586" i="3"/>
  <c r="BF1585" i="3"/>
  <c r="AP1585" i="3"/>
  <c r="O1585" i="3"/>
  <c r="S1585" i="3"/>
  <c r="W1585" i="3"/>
  <c r="AA1585" i="3"/>
  <c r="AE1585" i="3"/>
  <c r="AI1585" i="3"/>
  <c r="AM1585" i="3"/>
  <c r="AQ1585" i="3"/>
  <c r="AU1585" i="3"/>
  <c r="AY1585" i="3"/>
  <c r="BC1585" i="3"/>
  <c r="BG1585" i="3"/>
  <c r="P1585" i="3"/>
  <c r="T1585" i="3"/>
  <c r="X1585" i="3"/>
  <c r="AB1585" i="3"/>
  <c r="AF1585" i="3"/>
  <c r="AJ1585" i="3"/>
  <c r="AN1585" i="3"/>
  <c r="AR1585" i="3"/>
  <c r="AV1585" i="3"/>
  <c r="AZ1585" i="3"/>
  <c r="BD1585" i="3"/>
  <c r="BH1585" i="3"/>
  <c r="M1585" i="3"/>
  <c r="Q1585" i="3"/>
  <c r="U1585" i="3"/>
  <c r="Y1585" i="3"/>
  <c r="AC1585" i="3"/>
  <c r="AG1585" i="3"/>
  <c r="AK1585" i="3"/>
  <c r="AO1585" i="3"/>
  <c r="AS1585" i="3"/>
  <c r="AW1585" i="3"/>
  <c r="BA1585" i="3"/>
  <c r="BE1585" i="3"/>
  <c r="BI1585" i="3"/>
  <c r="AP1583" i="3"/>
  <c r="BH1581" i="3"/>
  <c r="AM1581" i="3"/>
  <c r="T1580" i="3"/>
  <c r="AJ1580" i="3"/>
  <c r="AZ1580" i="3"/>
  <c r="S1580" i="3"/>
  <c r="AO1580" i="3"/>
  <c r="O1580" i="3"/>
  <c r="AK1580" i="3"/>
  <c r="BF1580" i="3"/>
  <c r="AG1580" i="3"/>
  <c r="BB1580" i="3"/>
  <c r="AW1579" i="3"/>
  <c r="AZ1571" i="3"/>
  <c r="W1564" i="3"/>
  <c r="AM1564" i="3"/>
  <c r="BC1564" i="3"/>
  <c r="X1564" i="3"/>
  <c r="AN1564" i="3"/>
  <c r="BD1564" i="3"/>
  <c r="U1564" i="3"/>
  <c r="AK1564" i="3"/>
  <c r="BA1564" i="3"/>
  <c r="AP1564" i="3"/>
  <c r="AT1564" i="3"/>
  <c r="AJ1543" i="3"/>
  <c r="M1594" i="3"/>
  <c r="Q1594" i="3"/>
  <c r="U1594" i="3"/>
  <c r="Y1594" i="3"/>
  <c r="AC1594" i="3"/>
  <c r="AG1594" i="3"/>
  <c r="AK1594" i="3"/>
  <c r="AO1594" i="3"/>
  <c r="AS1594" i="3"/>
  <c r="N1594" i="3"/>
  <c r="R1594" i="3"/>
  <c r="V1594" i="3"/>
  <c r="Z1594" i="3"/>
  <c r="AD1594" i="3"/>
  <c r="AH1594" i="3"/>
  <c r="AL1594" i="3"/>
  <c r="AP1594" i="3"/>
  <c r="AT1594" i="3"/>
  <c r="AX1594" i="3"/>
  <c r="BB1594" i="3"/>
  <c r="BF1594" i="3"/>
  <c r="O1594" i="3"/>
  <c r="S1594" i="3"/>
  <c r="W1594" i="3"/>
  <c r="AA1594" i="3"/>
  <c r="AE1594" i="3"/>
  <c r="AI1594" i="3"/>
  <c r="AM1594" i="3"/>
  <c r="AQ1594" i="3"/>
  <c r="AU1594" i="3"/>
  <c r="AY1594" i="3"/>
  <c r="BC1594" i="3"/>
  <c r="BG1594" i="3"/>
  <c r="M1592" i="3"/>
  <c r="Q1592" i="3"/>
  <c r="U1592" i="3"/>
  <c r="Y1592" i="3"/>
  <c r="AC1592" i="3"/>
  <c r="AG1592" i="3"/>
  <c r="AK1592" i="3"/>
  <c r="AO1592" i="3"/>
  <c r="AS1592" i="3"/>
  <c r="AW1592" i="3"/>
  <c r="BA1592" i="3"/>
  <c r="BE1592" i="3"/>
  <c r="BI1592" i="3"/>
  <c r="N1592" i="3"/>
  <c r="R1592" i="3"/>
  <c r="V1592" i="3"/>
  <c r="Z1592" i="3"/>
  <c r="AD1592" i="3"/>
  <c r="AH1592" i="3"/>
  <c r="AL1592" i="3"/>
  <c r="AP1592" i="3"/>
  <c r="AT1592" i="3"/>
  <c r="AX1592" i="3"/>
  <c r="BB1592" i="3"/>
  <c r="BF1592" i="3"/>
  <c r="O1592" i="3"/>
  <c r="S1592" i="3"/>
  <c r="W1592" i="3"/>
  <c r="AA1592" i="3"/>
  <c r="AE1592" i="3"/>
  <c r="AI1592" i="3"/>
  <c r="AM1592" i="3"/>
  <c r="AQ1592" i="3"/>
  <c r="AU1592" i="3"/>
  <c r="AY1592" i="3"/>
  <c r="BC1592" i="3"/>
  <c r="BG1592" i="3"/>
  <c r="M1590" i="3"/>
  <c r="Q1590" i="3"/>
  <c r="U1590" i="3"/>
  <c r="Y1590" i="3"/>
  <c r="AC1590" i="3"/>
  <c r="AG1590" i="3"/>
  <c r="AK1590" i="3"/>
  <c r="AO1590" i="3"/>
  <c r="AS1590" i="3"/>
  <c r="AW1590" i="3"/>
  <c r="BA1590" i="3"/>
  <c r="BE1590" i="3"/>
  <c r="BI1590" i="3"/>
  <c r="N1590" i="3"/>
  <c r="R1590" i="3"/>
  <c r="V1590" i="3"/>
  <c r="Z1590" i="3"/>
  <c r="AD1590" i="3"/>
  <c r="AH1590" i="3"/>
  <c r="AL1590" i="3"/>
  <c r="AP1590" i="3"/>
  <c r="AT1590" i="3"/>
  <c r="AX1590" i="3"/>
  <c r="BB1590" i="3"/>
  <c r="BF1590" i="3"/>
  <c r="O1590" i="3"/>
  <c r="S1590" i="3"/>
  <c r="W1590" i="3"/>
  <c r="AA1590" i="3"/>
  <c r="AE1590" i="3"/>
  <c r="AI1590" i="3"/>
  <c r="AM1590" i="3"/>
  <c r="AQ1590" i="3"/>
  <c r="AU1590" i="3"/>
  <c r="AY1590" i="3"/>
  <c r="BC1590" i="3"/>
  <c r="BG1590" i="3"/>
  <c r="M1588" i="3"/>
  <c r="Q1588" i="3"/>
  <c r="U1588" i="3"/>
  <c r="Y1588" i="3"/>
  <c r="AC1588" i="3"/>
  <c r="AG1588" i="3"/>
  <c r="AK1588" i="3"/>
  <c r="AO1588" i="3"/>
  <c r="AS1588" i="3"/>
  <c r="AW1588" i="3"/>
  <c r="BA1588" i="3"/>
  <c r="BE1588" i="3"/>
  <c r="BI1588" i="3"/>
  <c r="N1588" i="3"/>
  <c r="R1588" i="3"/>
  <c r="V1588" i="3"/>
  <c r="Z1588" i="3"/>
  <c r="AD1588" i="3"/>
  <c r="AH1588" i="3"/>
  <c r="AL1588" i="3"/>
  <c r="AP1588" i="3"/>
  <c r="AT1588" i="3"/>
  <c r="AX1588" i="3"/>
  <c r="BB1588" i="3"/>
  <c r="BF1588" i="3"/>
  <c r="O1588" i="3"/>
  <c r="S1588" i="3"/>
  <c r="W1588" i="3"/>
  <c r="AA1588" i="3"/>
  <c r="AE1588" i="3"/>
  <c r="AI1588" i="3"/>
  <c r="AM1588" i="3"/>
  <c r="AQ1588" i="3"/>
  <c r="AU1588" i="3"/>
  <c r="AY1588" i="3"/>
  <c r="BC1588" i="3"/>
  <c r="BG1588" i="3"/>
  <c r="M1586" i="3"/>
  <c r="Q1586" i="3"/>
  <c r="U1586" i="3"/>
  <c r="Y1586" i="3"/>
  <c r="AC1586" i="3"/>
  <c r="AG1586" i="3"/>
  <c r="AK1586" i="3"/>
  <c r="AO1586" i="3"/>
  <c r="AS1586" i="3"/>
  <c r="AW1586" i="3"/>
  <c r="BA1586" i="3"/>
  <c r="BE1586" i="3"/>
  <c r="BI1586" i="3"/>
  <c r="N1586" i="3"/>
  <c r="R1586" i="3"/>
  <c r="V1586" i="3"/>
  <c r="Z1586" i="3"/>
  <c r="AD1586" i="3"/>
  <c r="AH1586" i="3"/>
  <c r="AL1586" i="3"/>
  <c r="AP1586" i="3"/>
  <c r="AT1586" i="3"/>
  <c r="AX1586" i="3"/>
  <c r="BB1586" i="3"/>
  <c r="BF1586" i="3"/>
  <c r="O1586" i="3"/>
  <c r="S1586" i="3"/>
  <c r="W1586" i="3"/>
  <c r="AA1586" i="3"/>
  <c r="AE1586" i="3"/>
  <c r="AI1586" i="3"/>
  <c r="AM1586" i="3"/>
  <c r="AQ1586" i="3"/>
  <c r="AU1586" i="3"/>
  <c r="AY1586" i="3"/>
  <c r="BC1586" i="3"/>
  <c r="BG1586" i="3"/>
  <c r="AC1584" i="3"/>
  <c r="AP1584" i="3"/>
  <c r="BG1584" i="3"/>
  <c r="R1583" i="3"/>
  <c r="AA1583" i="3"/>
  <c r="AQ1583" i="3"/>
  <c r="BG1583" i="3"/>
  <c r="AB1583" i="3"/>
  <c r="AR1583" i="3"/>
  <c r="BH1583" i="3"/>
  <c r="AC1583" i="3"/>
  <c r="AS1583" i="3"/>
  <c r="BI1583" i="3"/>
  <c r="N1579" i="3"/>
  <c r="R1579" i="3"/>
  <c r="V1579" i="3"/>
  <c r="Z1579" i="3"/>
  <c r="AD1579" i="3"/>
  <c r="AH1579" i="3"/>
  <c r="AL1579" i="3"/>
  <c r="AP1579" i="3"/>
  <c r="AT1579" i="3"/>
  <c r="AX1579" i="3"/>
  <c r="BB1579" i="3"/>
  <c r="BF1579" i="3"/>
  <c r="M1579" i="3"/>
  <c r="S1579" i="3"/>
  <c r="X1579" i="3"/>
  <c r="AC1579" i="3"/>
  <c r="AI1579" i="3"/>
  <c r="AN1579" i="3"/>
  <c r="AS1579" i="3"/>
  <c r="AY1579" i="3"/>
  <c r="BD1579" i="3"/>
  <c r="BI1579" i="3"/>
  <c r="O1579" i="3"/>
  <c r="T1579" i="3"/>
  <c r="Y1579" i="3"/>
  <c r="AE1579" i="3"/>
  <c r="AJ1579" i="3"/>
  <c r="AO1579" i="3"/>
  <c r="AU1579" i="3"/>
  <c r="AZ1579" i="3"/>
  <c r="BE1579" i="3"/>
  <c r="P1579" i="3"/>
  <c r="U1579" i="3"/>
  <c r="AA1579" i="3"/>
  <c r="AF1579" i="3"/>
  <c r="AK1579" i="3"/>
  <c r="AQ1579" i="3"/>
  <c r="AV1579" i="3"/>
  <c r="BA1579" i="3"/>
  <c r="BG1579" i="3"/>
  <c r="S1571" i="3"/>
  <c r="AA1571" i="3"/>
  <c r="AI1571" i="3"/>
  <c r="AQ1571" i="3"/>
  <c r="AY1571" i="3"/>
  <c r="BG1571" i="3"/>
  <c r="O1567" i="3"/>
  <c r="S1567" i="3"/>
  <c r="W1567" i="3"/>
  <c r="AA1567" i="3"/>
  <c r="AE1567" i="3"/>
  <c r="AI1567" i="3"/>
  <c r="AM1567" i="3"/>
  <c r="AQ1567" i="3"/>
  <c r="AU1567" i="3"/>
  <c r="AY1567" i="3"/>
  <c r="BC1567" i="3"/>
  <c r="BG1567" i="3"/>
  <c r="P1567" i="3"/>
  <c r="AF1567" i="3"/>
  <c r="AV1567" i="3"/>
  <c r="T1567" i="3"/>
  <c r="AJ1567" i="3"/>
  <c r="AZ1567" i="3"/>
  <c r="X1567" i="3"/>
  <c r="AN1567" i="3"/>
  <c r="BD1567" i="3"/>
  <c r="P1576" i="3"/>
  <c r="T1576" i="3"/>
  <c r="X1576" i="3"/>
  <c r="AB1576" i="3"/>
  <c r="AF1576" i="3"/>
  <c r="AJ1576" i="3"/>
  <c r="AN1576" i="3"/>
  <c r="AR1576" i="3"/>
  <c r="AV1576" i="3"/>
  <c r="AZ1576" i="3"/>
  <c r="BD1576" i="3"/>
  <c r="BH1576" i="3"/>
  <c r="R1575" i="3"/>
  <c r="AH1575" i="3"/>
  <c r="AX1575" i="3"/>
  <c r="L1574" i="3"/>
  <c r="K1574" i="3"/>
  <c r="Y1573" i="3"/>
  <c r="AO1573" i="3"/>
  <c r="BE1573" i="3"/>
  <c r="V1573" i="3"/>
  <c r="AL1573" i="3"/>
  <c r="BB1573" i="3"/>
  <c r="L1572" i="3"/>
  <c r="K1572" i="3"/>
  <c r="M1571" i="3"/>
  <c r="Q1571" i="3"/>
  <c r="U1571" i="3"/>
  <c r="Y1571" i="3"/>
  <c r="AC1571" i="3"/>
  <c r="AG1571" i="3"/>
  <c r="AK1571" i="3"/>
  <c r="AO1571" i="3"/>
  <c r="AS1571" i="3"/>
  <c r="AW1571" i="3"/>
  <c r="BA1571" i="3"/>
  <c r="BE1571" i="3"/>
  <c r="BI1571" i="3"/>
  <c r="N1571" i="3"/>
  <c r="R1571" i="3"/>
  <c r="V1571" i="3"/>
  <c r="Z1571" i="3"/>
  <c r="AD1571" i="3"/>
  <c r="AH1571" i="3"/>
  <c r="AL1571" i="3"/>
  <c r="AP1571" i="3"/>
  <c r="AT1571" i="3"/>
  <c r="AX1571" i="3"/>
  <c r="BB1571" i="3"/>
  <c r="BF1571" i="3"/>
  <c r="L1570" i="3"/>
  <c r="K1570" i="3"/>
  <c r="AZ1569" i="3"/>
  <c r="AJ1569" i="3"/>
  <c r="T1569" i="3"/>
  <c r="M1567" i="3"/>
  <c r="AT1566" i="3"/>
  <c r="AD1566" i="3"/>
  <c r="N1566" i="3"/>
  <c r="AA1565" i="3"/>
  <c r="AQ1565" i="3"/>
  <c r="BG1565" i="3"/>
  <c r="BF1576" i="3"/>
  <c r="BA1576" i="3"/>
  <c r="AU1576" i="3"/>
  <c r="AP1576" i="3"/>
  <c r="AK1576" i="3"/>
  <c r="AE1576" i="3"/>
  <c r="Z1576" i="3"/>
  <c r="U1576" i="3"/>
  <c r="O1576" i="3"/>
  <c r="AU1575" i="3"/>
  <c r="Y1575" i="3"/>
  <c r="AV1573" i="3"/>
  <c r="P1573" i="3"/>
  <c r="BD1571" i="3"/>
  <c r="AV1571" i="3"/>
  <c r="AN1571" i="3"/>
  <c r="AF1571" i="3"/>
  <c r="X1571" i="3"/>
  <c r="P1571" i="3"/>
  <c r="AV1569" i="3"/>
  <c r="AF1569" i="3"/>
  <c r="L1568" i="3"/>
  <c r="K1568" i="3"/>
  <c r="BF1566" i="3"/>
  <c r="AP1566" i="3"/>
  <c r="M1565" i="3"/>
  <c r="O1563" i="3"/>
  <c r="S1563" i="3"/>
  <c r="W1563" i="3"/>
  <c r="AA1563" i="3"/>
  <c r="AE1563" i="3"/>
  <c r="AI1563" i="3"/>
  <c r="AM1563" i="3"/>
  <c r="AQ1563" i="3"/>
  <c r="AU1563" i="3"/>
  <c r="AY1563" i="3"/>
  <c r="BC1563" i="3"/>
  <c r="BG1563" i="3"/>
  <c r="AY1575" i="3"/>
  <c r="AC1575" i="3"/>
  <c r="BC1573" i="3"/>
  <c r="W1573" i="3"/>
  <c r="BC1571" i="3"/>
  <c r="AU1571" i="3"/>
  <c r="AM1571" i="3"/>
  <c r="AE1571" i="3"/>
  <c r="W1571" i="3"/>
  <c r="O1571" i="3"/>
  <c r="O1569" i="3"/>
  <c r="S1569" i="3"/>
  <c r="W1569" i="3"/>
  <c r="AA1569" i="3"/>
  <c r="AE1569" i="3"/>
  <c r="AI1569" i="3"/>
  <c r="AM1569" i="3"/>
  <c r="AQ1569" i="3"/>
  <c r="AU1569" i="3"/>
  <c r="AY1569" i="3"/>
  <c r="BC1569" i="3"/>
  <c r="BG1569" i="3"/>
  <c r="O1566" i="3"/>
  <c r="S1566" i="3"/>
  <c r="W1566" i="3"/>
  <c r="AA1566" i="3"/>
  <c r="AE1566" i="3"/>
  <c r="AI1566" i="3"/>
  <c r="AM1566" i="3"/>
  <c r="AQ1566" i="3"/>
  <c r="AU1566" i="3"/>
  <c r="AY1566" i="3"/>
  <c r="BC1566" i="3"/>
  <c r="BG1566" i="3"/>
  <c r="P1566" i="3"/>
  <c r="T1566" i="3"/>
  <c r="X1566" i="3"/>
  <c r="AB1566" i="3"/>
  <c r="AF1566" i="3"/>
  <c r="AJ1566" i="3"/>
  <c r="AN1566" i="3"/>
  <c r="AR1566" i="3"/>
  <c r="AV1566" i="3"/>
  <c r="AZ1566" i="3"/>
  <c r="BD1566" i="3"/>
  <c r="BH1566" i="3"/>
  <c r="M1566" i="3"/>
  <c r="Q1566" i="3"/>
  <c r="U1566" i="3"/>
  <c r="Y1566" i="3"/>
  <c r="AC1566" i="3"/>
  <c r="AG1566" i="3"/>
  <c r="AK1566" i="3"/>
  <c r="AO1566" i="3"/>
  <c r="AS1566" i="3"/>
  <c r="AW1566" i="3"/>
  <c r="BA1566" i="3"/>
  <c r="BE1566" i="3"/>
  <c r="BI1566" i="3"/>
  <c r="M1548" i="3"/>
  <c r="Q1548" i="3"/>
  <c r="U1548" i="3"/>
  <c r="Y1548" i="3"/>
  <c r="AC1548" i="3"/>
  <c r="AG1548" i="3"/>
  <c r="AK1548" i="3"/>
  <c r="AO1548" i="3"/>
  <c r="AS1548" i="3"/>
  <c r="AW1548" i="3"/>
  <c r="BA1548" i="3"/>
  <c r="BE1548" i="3"/>
  <c r="BI1548" i="3"/>
  <c r="N1548" i="3"/>
  <c r="R1548" i="3"/>
  <c r="V1548" i="3"/>
  <c r="Z1548" i="3"/>
  <c r="AD1548" i="3"/>
  <c r="AH1548" i="3"/>
  <c r="AL1548" i="3"/>
  <c r="AP1548" i="3"/>
  <c r="AT1548" i="3"/>
  <c r="AX1548" i="3"/>
  <c r="BB1548" i="3"/>
  <c r="BF1548" i="3"/>
  <c r="O1548" i="3"/>
  <c r="S1548" i="3"/>
  <c r="W1548" i="3"/>
  <c r="AA1548" i="3"/>
  <c r="AE1548" i="3"/>
  <c r="AI1548" i="3"/>
  <c r="AM1548" i="3"/>
  <c r="AQ1548" i="3"/>
  <c r="AU1548" i="3"/>
  <c r="AY1548" i="3"/>
  <c r="BC1548" i="3"/>
  <c r="BG1548" i="3"/>
  <c r="AB1548" i="3"/>
  <c r="AR1548" i="3"/>
  <c r="BH1548" i="3"/>
  <c r="P1548" i="3"/>
  <c r="AF1548" i="3"/>
  <c r="AV1548" i="3"/>
  <c r="T1548" i="3"/>
  <c r="AJ1548" i="3"/>
  <c r="AZ1548" i="3"/>
  <c r="X1548" i="3"/>
  <c r="AN1548" i="3"/>
  <c r="BD1548" i="3"/>
  <c r="N1562" i="3"/>
  <c r="R1562" i="3"/>
  <c r="V1562" i="3"/>
  <c r="Z1562" i="3"/>
  <c r="AD1562" i="3"/>
  <c r="AH1562" i="3"/>
  <c r="AL1562" i="3"/>
  <c r="AP1562" i="3"/>
  <c r="AT1562" i="3"/>
  <c r="AX1562" i="3"/>
  <c r="BB1562" i="3"/>
  <c r="BF1562" i="3"/>
  <c r="N1556" i="3"/>
  <c r="AD1556" i="3"/>
  <c r="AT1556" i="3"/>
  <c r="O1556" i="3"/>
  <c r="AE1556" i="3"/>
  <c r="AU1556" i="3"/>
  <c r="P1556" i="3"/>
  <c r="AF1556" i="3"/>
  <c r="AV1556" i="3"/>
  <c r="AY1555" i="3"/>
  <c r="AI1555" i="3"/>
  <c r="S1555" i="3"/>
  <c r="N1554" i="3"/>
  <c r="R1554" i="3"/>
  <c r="V1554" i="3"/>
  <c r="Z1554" i="3"/>
  <c r="AD1554" i="3"/>
  <c r="AH1554" i="3"/>
  <c r="AL1554" i="3"/>
  <c r="AP1554" i="3"/>
  <c r="AT1554" i="3"/>
  <c r="AX1554" i="3"/>
  <c r="BB1554" i="3"/>
  <c r="BF1554" i="3"/>
  <c r="O1554" i="3"/>
  <c r="S1554" i="3"/>
  <c r="W1554" i="3"/>
  <c r="AA1554" i="3"/>
  <c r="AE1554" i="3"/>
  <c r="AI1554" i="3"/>
  <c r="AM1554" i="3"/>
  <c r="AQ1554" i="3"/>
  <c r="AU1554" i="3"/>
  <c r="AY1554" i="3"/>
  <c r="BC1554" i="3"/>
  <c r="BG1554" i="3"/>
  <c r="P1554" i="3"/>
  <c r="T1554" i="3"/>
  <c r="X1554" i="3"/>
  <c r="AB1554" i="3"/>
  <c r="AF1554" i="3"/>
  <c r="AJ1554" i="3"/>
  <c r="AN1554" i="3"/>
  <c r="AR1554" i="3"/>
  <c r="AV1554" i="3"/>
  <c r="AZ1554" i="3"/>
  <c r="BD1554" i="3"/>
  <c r="BH1554" i="3"/>
  <c r="AI1553" i="3"/>
  <c r="BH1551" i="3"/>
  <c r="AB1551" i="3"/>
  <c r="R1551" i="3"/>
  <c r="BF1569" i="3"/>
  <c r="BB1569" i="3"/>
  <c r="AX1569" i="3"/>
  <c r="AT1569" i="3"/>
  <c r="AP1569" i="3"/>
  <c r="AL1569" i="3"/>
  <c r="AH1569" i="3"/>
  <c r="AD1569" i="3"/>
  <c r="Z1569" i="3"/>
  <c r="V1569" i="3"/>
  <c r="R1569" i="3"/>
  <c r="N1569" i="3"/>
  <c r="BF1567" i="3"/>
  <c r="BB1567" i="3"/>
  <c r="AX1567" i="3"/>
  <c r="AT1567" i="3"/>
  <c r="AP1567" i="3"/>
  <c r="AL1567" i="3"/>
  <c r="AH1567" i="3"/>
  <c r="AD1567" i="3"/>
  <c r="Z1567" i="3"/>
  <c r="V1567" i="3"/>
  <c r="R1567" i="3"/>
  <c r="N1567" i="3"/>
  <c r="BB1565" i="3"/>
  <c r="AT1565" i="3"/>
  <c r="AL1565" i="3"/>
  <c r="AD1565" i="3"/>
  <c r="V1565" i="3"/>
  <c r="N1565" i="3"/>
  <c r="BF1563" i="3"/>
  <c r="BB1563" i="3"/>
  <c r="AX1563" i="3"/>
  <c r="AT1563" i="3"/>
  <c r="AP1563" i="3"/>
  <c r="AL1563" i="3"/>
  <c r="AH1563" i="3"/>
  <c r="AD1563" i="3"/>
  <c r="Z1563" i="3"/>
  <c r="V1563" i="3"/>
  <c r="R1563" i="3"/>
  <c r="N1563" i="3"/>
  <c r="BE1562" i="3"/>
  <c r="AZ1562" i="3"/>
  <c r="AU1562" i="3"/>
  <c r="AO1562" i="3"/>
  <c r="AJ1562" i="3"/>
  <c r="AE1562" i="3"/>
  <c r="Y1562" i="3"/>
  <c r="T1562" i="3"/>
  <c r="O1562" i="3"/>
  <c r="BI1561" i="3"/>
  <c r="AU1561" i="3"/>
  <c r="AE1561" i="3"/>
  <c r="AU1559" i="3"/>
  <c r="AE1559" i="3"/>
  <c r="Q1558" i="3"/>
  <c r="AU1557" i="3"/>
  <c r="Q1556" i="3"/>
  <c r="AU1555" i="3"/>
  <c r="AE1555" i="3"/>
  <c r="AW1554" i="3"/>
  <c r="AG1554" i="3"/>
  <c r="Q1554" i="3"/>
  <c r="AZ1551" i="3"/>
  <c r="M1550" i="3"/>
  <c r="U1550" i="3"/>
  <c r="AC1550" i="3"/>
  <c r="AK1550" i="3"/>
  <c r="AS1550" i="3"/>
  <c r="BA1550" i="3"/>
  <c r="BI1550" i="3"/>
  <c r="R1550" i="3"/>
  <c r="Z1550" i="3"/>
  <c r="AH1550" i="3"/>
  <c r="AP1550" i="3"/>
  <c r="AX1550" i="3"/>
  <c r="O1550" i="3"/>
  <c r="W1550" i="3"/>
  <c r="AE1550" i="3"/>
  <c r="AM1550" i="3"/>
  <c r="AU1550" i="3"/>
  <c r="BC1550" i="3"/>
  <c r="AB1550" i="3"/>
  <c r="AR1550" i="3"/>
  <c r="BF1550" i="3"/>
  <c r="AF1550" i="3"/>
  <c r="AV1550" i="3"/>
  <c r="BH1550" i="3"/>
  <c r="AJ1550" i="3"/>
  <c r="AZ1550" i="3"/>
  <c r="M1546" i="3"/>
  <c r="Q1546" i="3"/>
  <c r="U1546" i="3"/>
  <c r="Y1546" i="3"/>
  <c r="AC1546" i="3"/>
  <c r="AG1546" i="3"/>
  <c r="AK1546" i="3"/>
  <c r="AO1546" i="3"/>
  <c r="AS1546" i="3"/>
  <c r="AW1546" i="3"/>
  <c r="BA1546" i="3"/>
  <c r="BE1546" i="3"/>
  <c r="BI1546" i="3"/>
  <c r="N1546" i="3"/>
  <c r="R1546" i="3"/>
  <c r="V1546" i="3"/>
  <c r="Z1546" i="3"/>
  <c r="AD1546" i="3"/>
  <c r="AH1546" i="3"/>
  <c r="AL1546" i="3"/>
  <c r="AP1546" i="3"/>
  <c r="AT1546" i="3"/>
  <c r="AX1546" i="3"/>
  <c r="BB1546" i="3"/>
  <c r="BF1546" i="3"/>
  <c r="O1546" i="3"/>
  <c r="S1546" i="3"/>
  <c r="W1546" i="3"/>
  <c r="AA1546" i="3"/>
  <c r="AE1546" i="3"/>
  <c r="AI1546" i="3"/>
  <c r="AM1546" i="3"/>
  <c r="AQ1546" i="3"/>
  <c r="AU1546" i="3"/>
  <c r="AY1546" i="3"/>
  <c r="BC1546" i="3"/>
  <c r="BG1546" i="3"/>
  <c r="AB1546" i="3"/>
  <c r="AR1546" i="3"/>
  <c r="BH1546" i="3"/>
  <c r="P1546" i="3"/>
  <c r="AF1546" i="3"/>
  <c r="AV1546" i="3"/>
  <c r="T1546" i="3"/>
  <c r="AJ1546" i="3"/>
  <c r="AZ1546" i="3"/>
  <c r="BI1569" i="3"/>
  <c r="BE1569" i="3"/>
  <c r="BA1569" i="3"/>
  <c r="AW1569" i="3"/>
  <c r="AS1569" i="3"/>
  <c r="AO1569" i="3"/>
  <c r="AK1569" i="3"/>
  <c r="AG1569" i="3"/>
  <c r="AC1569" i="3"/>
  <c r="Y1569" i="3"/>
  <c r="U1569" i="3"/>
  <c r="Q1569" i="3"/>
  <c r="BI1567" i="3"/>
  <c r="BE1567" i="3"/>
  <c r="BA1567" i="3"/>
  <c r="AW1567" i="3"/>
  <c r="AS1567" i="3"/>
  <c r="AO1567" i="3"/>
  <c r="AK1567" i="3"/>
  <c r="AG1567" i="3"/>
  <c r="AC1567" i="3"/>
  <c r="Y1567" i="3"/>
  <c r="U1567" i="3"/>
  <c r="Q1567" i="3"/>
  <c r="BI1565" i="3"/>
  <c r="BE1565" i="3"/>
  <c r="BA1565" i="3"/>
  <c r="AS1565" i="3"/>
  <c r="AO1565" i="3"/>
  <c r="AK1565" i="3"/>
  <c r="AC1565" i="3"/>
  <c r="Y1565" i="3"/>
  <c r="U1565" i="3"/>
  <c r="BI1563" i="3"/>
  <c r="BE1563" i="3"/>
  <c r="BA1563" i="3"/>
  <c r="AW1563" i="3"/>
  <c r="AS1563" i="3"/>
  <c r="AO1563" i="3"/>
  <c r="AK1563" i="3"/>
  <c r="AG1563" i="3"/>
  <c r="AC1563" i="3"/>
  <c r="Y1563" i="3"/>
  <c r="U1563" i="3"/>
  <c r="Q1563" i="3"/>
  <c r="BI1562" i="3"/>
  <c r="BD1562" i="3"/>
  <c r="AY1562" i="3"/>
  <c r="AS1562" i="3"/>
  <c r="AN1562" i="3"/>
  <c r="AI1562" i="3"/>
  <c r="AC1562" i="3"/>
  <c r="X1562" i="3"/>
  <c r="S1562" i="3"/>
  <c r="M1562" i="3"/>
  <c r="BG1561" i="3"/>
  <c r="AQ1561" i="3"/>
  <c r="P1561" i="3"/>
  <c r="T1561" i="3"/>
  <c r="X1561" i="3"/>
  <c r="AB1561" i="3"/>
  <c r="AF1561" i="3"/>
  <c r="AJ1561" i="3"/>
  <c r="AN1561" i="3"/>
  <c r="AR1561" i="3"/>
  <c r="AV1561" i="3"/>
  <c r="AZ1561" i="3"/>
  <c r="BD1561" i="3"/>
  <c r="BH1561" i="3"/>
  <c r="M1561" i="3"/>
  <c r="Q1561" i="3"/>
  <c r="U1561" i="3"/>
  <c r="Y1561" i="3"/>
  <c r="AC1561" i="3"/>
  <c r="AG1561" i="3"/>
  <c r="AK1561" i="3"/>
  <c r="AO1561" i="3"/>
  <c r="AS1561" i="3"/>
  <c r="AW1561" i="3"/>
  <c r="BA1561" i="3"/>
  <c r="BE1561" i="3"/>
  <c r="N1561" i="3"/>
  <c r="R1561" i="3"/>
  <c r="V1561" i="3"/>
  <c r="Z1561" i="3"/>
  <c r="AD1561" i="3"/>
  <c r="AH1561" i="3"/>
  <c r="AL1561" i="3"/>
  <c r="AP1561" i="3"/>
  <c r="AT1561" i="3"/>
  <c r="AX1561" i="3"/>
  <c r="BB1561" i="3"/>
  <c r="BF1561" i="3"/>
  <c r="BG1559" i="3"/>
  <c r="AQ1559" i="3"/>
  <c r="P1559" i="3"/>
  <c r="T1559" i="3"/>
  <c r="X1559" i="3"/>
  <c r="AB1559" i="3"/>
  <c r="AF1559" i="3"/>
  <c r="AJ1559" i="3"/>
  <c r="AN1559" i="3"/>
  <c r="AR1559" i="3"/>
  <c r="AV1559" i="3"/>
  <c r="AZ1559" i="3"/>
  <c r="BD1559" i="3"/>
  <c r="BH1559" i="3"/>
  <c r="M1559" i="3"/>
  <c r="Q1559" i="3"/>
  <c r="U1559" i="3"/>
  <c r="Y1559" i="3"/>
  <c r="AC1559" i="3"/>
  <c r="AG1559" i="3"/>
  <c r="AK1559" i="3"/>
  <c r="AO1559" i="3"/>
  <c r="AS1559" i="3"/>
  <c r="AW1559" i="3"/>
  <c r="BA1559" i="3"/>
  <c r="BE1559" i="3"/>
  <c r="BI1559" i="3"/>
  <c r="N1559" i="3"/>
  <c r="R1559" i="3"/>
  <c r="V1559" i="3"/>
  <c r="Z1559" i="3"/>
  <c r="AD1559" i="3"/>
  <c r="AH1559" i="3"/>
  <c r="AL1559" i="3"/>
  <c r="AP1559" i="3"/>
  <c r="AT1559" i="3"/>
  <c r="AX1559" i="3"/>
  <c r="BB1559" i="3"/>
  <c r="BF1559" i="3"/>
  <c r="AQ1557" i="3"/>
  <c r="AB1557" i="3"/>
  <c r="AR1557" i="3"/>
  <c r="BH1557" i="3"/>
  <c r="Y1557" i="3"/>
  <c r="AO1557" i="3"/>
  <c r="BE1557" i="3"/>
  <c r="V1557" i="3"/>
  <c r="AL1557" i="3"/>
  <c r="BB1557" i="3"/>
  <c r="M1556" i="3"/>
  <c r="P1555" i="3"/>
  <c r="T1555" i="3"/>
  <c r="X1555" i="3"/>
  <c r="AB1555" i="3"/>
  <c r="AF1555" i="3"/>
  <c r="AJ1555" i="3"/>
  <c r="AN1555" i="3"/>
  <c r="AR1555" i="3"/>
  <c r="AV1555" i="3"/>
  <c r="AZ1555" i="3"/>
  <c r="BD1555" i="3"/>
  <c r="BH1555" i="3"/>
  <c r="M1555" i="3"/>
  <c r="Q1555" i="3"/>
  <c r="U1555" i="3"/>
  <c r="Y1555" i="3"/>
  <c r="AC1555" i="3"/>
  <c r="AG1555" i="3"/>
  <c r="AK1555" i="3"/>
  <c r="AO1555" i="3"/>
  <c r="AS1555" i="3"/>
  <c r="AW1555" i="3"/>
  <c r="BA1555" i="3"/>
  <c r="BE1555" i="3"/>
  <c r="BI1555" i="3"/>
  <c r="N1555" i="3"/>
  <c r="R1555" i="3"/>
  <c r="V1555" i="3"/>
  <c r="Z1555" i="3"/>
  <c r="AD1555" i="3"/>
  <c r="AH1555" i="3"/>
  <c r="AL1555" i="3"/>
  <c r="AP1555" i="3"/>
  <c r="AT1555" i="3"/>
  <c r="AX1555" i="3"/>
  <c r="BB1555" i="3"/>
  <c r="BF1555" i="3"/>
  <c r="BI1554" i="3"/>
  <c r="AS1554" i="3"/>
  <c r="AC1554" i="3"/>
  <c r="X1553" i="3"/>
  <c r="AN1553" i="3"/>
  <c r="BD1553" i="3"/>
  <c r="U1553" i="3"/>
  <c r="AK1553" i="3"/>
  <c r="BA1553" i="3"/>
  <c r="R1553" i="3"/>
  <c r="AH1553" i="3"/>
  <c r="AX1553" i="3"/>
  <c r="P1551" i="3"/>
  <c r="X1551" i="3"/>
  <c r="AF1551" i="3"/>
  <c r="AN1551" i="3"/>
  <c r="AV1551" i="3"/>
  <c r="BD1551" i="3"/>
  <c r="BF1552" i="3"/>
  <c r="AZ1552" i="3"/>
  <c r="AU1552" i="3"/>
  <c r="AP1552" i="3"/>
  <c r="AJ1552" i="3"/>
  <c r="AD1552" i="3"/>
  <c r="V1552" i="3"/>
  <c r="N1552" i="3"/>
  <c r="BF1551" i="3"/>
  <c r="AX1551" i="3"/>
  <c r="AP1551" i="3"/>
  <c r="AH1551" i="3"/>
  <c r="Z1551" i="3"/>
  <c r="K1549" i="3"/>
  <c r="K1547" i="3"/>
  <c r="K1545" i="3"/>
  <c r="P1541" i="3"/>
  <c r="AA1541" i="3"/>
  <c r="AL1541" i="3"/>
  <c r="AV1541" i="3"/>
  <c r="BG1541" i="3"/>
  <c r="O1551" i="3"/>
  <c r="S1551" i="3"/>
  <c r="W1551" i="3"/>
  <c r="AA1551" i="3"/>
  <c r="AE1551" i="3"/>
  <c r="AI1551" i="3"/>
  <c r="AM1551" i="3"/>
  <c r="AQ1551" i="3"/>
  <c r="AU1551" i="3"/>
  <c r="AY1551" i="3"/>
  <c r="BC1551" i="3"/>
  <c r="BG1551" i="3"/>
  <c r="M1551" i="3"/>
  <c r="Q1551" i="3"/>
  <c r="U1551" i="3"/>
  <c r="Y1551" i="3"/>
  <c r="AC1551" i="3"/>
  <c r="AG1551" i="3"/>
  <c r="AK1551" i="3"/>
  <c r="AO1551" i="3"/>
  <c r="AS1551" i="3"/>
  <c r="AW1551" i="3"/>
  <c r="BA1551" i="3"/>
  <c r="BE1551" i="3"/>
  <c r="BI1551" i="3"/>
  <c r="O1538" i="3"/>
  <c r="AE1538" i="3"/>
  <c r="AU1538" i="3"/>
  <c r="P1538" i="3"/>
  <c r="AF1538" i="3"/>
  <c r="AV1538" i="3"/>
  <c r="M1538" i="3"/>
  <c r="AC1538" i="3"/>
  <c r="AS1538" i="3"/>
  <c r="BI1538" i="3"/>
  <c r="N1538" i="3"/>
  <c r="AH1538" i="3"/>
  <c r="X1533" i="3"/>
  <c r="R1533" i="3"/>
  <c r="AL1533" i="3"/>
  <c r="BB1533" i="3"/>
  <c r="AE1533" i="3"/>
  <c r="BA1533" i="3"/>
  <c r="AG1533" i="3"/>
  <c r="BC1533" i="3"/>
  <c r="AA1533" i="3"/>
  <c r="AY1533" i="3"/>
  <c r="BE1533" i="3"/>
  <c r="AU1533" i="3"/>
  <c r="BH1552" i="3"/>
  <c r="BC1552" i="3"/>
  <c r="AX1552" i="3"/>
  <c r="AR1552" i="3"/>
  <c r="AM1552" i="3"/>
  <c r="AH1552" i="3"/>
  <c r="Z1552" i="3"/>
  <c r="M1552" i="3"/>
  <c r="Q1552" i="3"/>
  <c r="U1552" i="3"/>
  <c r="Y1552" i="3"/>
  <c r="AC1552" i="3"/>
  <c r="AG1552" i="3"/>
  <c r="AK1552" i="3"/>
  <c r="AO1552" i="3"/>
  <c r="AS1552" i="3"/>
  <c r="AW1552" i="3"/>
  <c r="BA1552" i="3"/>
  <c r="BE1552" i="3"/>
  <c r="BI1552" i="3"/>
  <c r="O1552" i="3"/>
  <c r="S1552" i="3"/>
  <c r="W1552" i="3"/>
  <c r="AA1552" i="3"/>
  <c r="AE1552" i="3"/>
  <c r="BB1551" i="3"/>
  <c r="AT1551" i="3"/>
  <c r="AL1551" i="3"/>
  <c r="AD1551" i="3"/>
  <c r="V1551" i="3"/>
  <c r="N1551" i="3"/>
  <c r="W1541" i="3"/>
  <c r="M1541" i="3"/>
  <c r="Q1541" i="3"/>
  <c r="Y1541" i="3"/>
  <c r="AC1541" i="3"/>
  <c r="AG1541" i="3"/>
  <c r="AO1541" i="3"/>
  <c r="AS1541" i="3"/>
  <c r="AW1541" i="3"/>
  <c r="BE1541" i="3"/>
  <c r="BI1541" i="3"/>
  <c r="O1539" i="3"/>
  <c r="AE1539" i="3"/>
  <c r="AU1539" i="3"/>
  <c r="L1536" i="3"/>
  <c r="K1536" i="3"/>
  <c r="R1535" i="3"/>
  <c r="AX1535" i="3"/>
  <c r="AQ1535" i="3"/>
  <c r="AM1535" i="3"/>
  <c r="AC1535" i="3"/>
  <c r="K1534" i="3"/>
  <c r="N1532" i="3"/>
  <c r="R1532" i="3"/>
  <c r="V1532" i="3"/>
  <c r="Z1532" i="3"/>
  <c r="AD1532" i="3"/>
  <c r="AH1532" i="3"/>
  <c r="AL1532" i="3"/>
  <c r="AP1532" i="3"/>
  <c r="AT1532" i="3"/>
  <c r="AX1532" i="3"/>
  <c r="BB1532" i="3"/>
  <c r="BF1532" i="3"/>
  <c r="Q1532" i="3"/>
  <c r="W1532" i="3"/>
  <c r="AB1532" i="3"/>
  <c r="AG1532" i="3"/>
  <c r="AM1532" i="3"/>
  <c r="AR1532" i="3"/>
  <c r="AW1532" i="3"/>
  <c r="BC1532" i="3"/>
  <c r="BH1532" i="3"/>
  <c r="S1532" i="3"/>
  <c r="Y1532" i="3"/>
  <c r="AF1532" i="3"/>
  <c r="AN1532" i="3"/>
  <c r="AU1532" i="3"/>
  <c r="BA1532" i="3"/>
  <c r="BI1532" i="3"/>
  <c r="M1532" i="3"/>
  <c r="T1532" i="3"/>
  <c r="AA1532" i="3"/>
  <c r="AI1532" i="3"/>
  <c r="AO1532" i="3"/>
  <c r="AV1532" i="3"/>
  <c r="BD1532" i="3"/>
  <c r="O1532" i="3"/>
  <c r="U1532" i="3"/>
  <c r="AC1532" i="3"/>
  <c r="AJ1532" i="3"/>
  <c r="AQ1532" i="3"/>
  <c r="AY1532" i="3"/>
  <c r="BE1532" i="3"/>
  <c r="P1531" i="3"/>
  <c r="T1531" i="3"/>
  <c r="X1531" i="3"/>
  <c r="AB1531" i="3"/>
  <c r="AF1531" i="3"/>
  <c r="AJ1531" i="3"/>
  <c r="AN1531" i="3"/>
  <c r="AR1531" i="3"/>
  <c r="AV1531" i="3"/>
  <c r="AZ1531" i="3"/>
  <c r="BD1531" i="3"/>
  <c r="BH1531" i="3"/>
  <c r="M1531" i="3"/>
  <c r="R1531" i="3"/>
  <c r="W1531" i="3"/>
  <c r="AC1531" i="3"/>
  <c r="AH1531" i="3"/>
  <c r="AM1531" i="3"/>
  <c r="AS1531" i="3"/>
  <c r="AX1531" i="3"/>
  <c r="BC1531" i="3"/>
  <c r="BI1531" i="3"/>
  <c r="N1531" i="3"/>
  <c r="U1531" i="3"/>
  <c r="AA1531" i="3"/>
  <c r="AI1531" i="3"/>
  <c r="AP1531" i="3"/>
  <c r="AW1531" i="3"/>
  <c r="BE1531" i="3"/>
  <c r="O1531" i="3"/>
  <c r="V1531" i="3"/>
  <c r="AD1531" i="3"/>
  <c r="AK1531" i="3"/>
  <c r="AQ1531" i="3"/>
  <c r="AY1531" i="3"/>
  <c r="BF1531" i="3"/>
  <c r="Q1531" i="3"/>
  <c r="Y1531" i="3"/>
  <c r="AE1531" i="3"/>
  <c r="AL1531" i="3"/>
  <c r="AT1531" i="3"/>
  <c r="BA1531" i="3"/>
  <c r="BG1531" i="3"/>
  <c r="BF1541" i="3"/>
  <c r="AZ1541" i="3"/>
  <c r="AU1541" i="3"/>
  <c r="AP1541" i="3"/>
  <c r="AJ1541" i="3"/>
  <c r="AE1541" i="3"/>
  <c r="Z1541" i="3"/>
  <c r="T1541" i="3"/>
  <c r="O1541" i="3"/>
  <c r="X1539" i="3"/>
  <c r="O1537" i="3"/>
  <c r="S1537" i="3"/>
  <c r="W1537" i="3"/>
  <c r="AA1537" i="3"/>
  <c r="AE1537" i="3"/>
  <c r="AI1537" i="3"/>
  <c r="AM1537" i="3"/>
  <c r="AQ1537" i="3"/>
  <c r="AU1537" i="3"/>
  <c r="AY1537" i="3"/>
  <c r="BC1537" i="3"/>
  <c r="BG1537" i="3"/>
  <c r="AZ1532" i="3"/>
  <c r="X1532" i="3"/>
  <c r="AG1531" i="3"/>
  <c r="K1544" i="3"/>
  <c r="K1542" i="3"/>
  <c r="BD1541" i="3"/>
  <c r="AY1541" i="3"/>
  <c r="AT1541" i="3"/>
  <c r="AN1541" i="3"/>
  <c r="AI1541" i="3"/>
  <c r="AD1541" i="3"/>
  <c r="X1541" i="3"/>
  <c r="S1541" i="3"/>
  <c r="N1541" i="3"/>
  <c r="L1540" i="3"/>
  <c r="K1540" i="3"/>
  <c r="T1539" i="3"/>
  <c r="BD1537" i="3"/>
  <c r="AN1537" i="3"/>
  <c r="X1537" i="3"/>
  <c r="M1537" i="3"/>
  <c r="BE1535" i="3"/>
  <c r="AS1532" i="3"/>
  <c r="P1532" i="3"/>
  <c r="BB1531" i="3"/>
  <c r="Z1531" i="3"/>
  <c r="L1534" i="3"/>
  <c r="BC1530" i="3"/>
  <c r="AM1530" i="3"/>
  <c r="AT1539" i="3"/>
  <c r="AD1539" i="3"/>
  <c r="N1539" i="3"/>
  <c r="BF1537" i="3"/>
  <c r="BB1537" i="3"/>
  <c r="AX1537" i="3"/>
  <c r="AT1537" i="3"/>
  <c r="AP1537" i="3"/>
  <c r="AL1537" i="3"/>
  <c r="AH1537" i="3"/>
  <c r="AD1537" i="3"/>
  <c r="Z1537" i="3"/>
  <c r="V1537" i="3"/>
  <c r="R1537" i="3"/>
  <c r="N1537" i="3"/>
  <c r="N1530" i="3"/>
  <c r="R1530" i="3"/>
  <c r="V1530" i="3"/>
  <c r="Z1530" i="3"/>
  <c r="AD1530" i="3"/>
  <c r="AH1530" i="3"/>
  <c r="AL1530" i="3"/>
  <c r="AP1530" i="3"/>
  <c r="AT1530" i="3"/>
  <c r="AX1530" i="3"/>
  <c r="BB1530" i="3"/>
  <c r="BF1530" i="3"/>
  <c r="P1530" i="3"/>
  <c r="T1530" i="3"/>
  <c r="X1530" i="3"/>
  <c r="AB1530" i="3"/>
  <c r="AF1530" i="3"/>
  <c r="AJ1530" i="3"/>
  <c r="AN1530" i="3"/>
  <c r="AR1530" i="3"/>
  <c r="AV1530" i="3"/>
  <c r="AZ1530" i="3"/>
  <c r="BD1530" i="3"/>
  <c r="BH1530" i="3"/>
  <c r="Q1530" i="3"/>
  <c r="Y1530" i="3"/>
  <c r="AG1530" i="3"/>
  <c r="AO1530" i="3"/>
  <c r="AW1530" i="3"/>
  <c r="BE1530" i="3"/>
  <c r="S1530" i="3"/>
  <c r="AA1530" i="3"/>
  <c r="AI1530" i="3"/>
  <c r="AQ1530" i="3"/>
  <c r="AY1530" i="3"/>
  <c r="BG1530" i="3"/>
  <c r="AW1539" i="3"/>
  <c r="AG1539" i="3"/>
  <c r="Q1539" i="3"/>
  <c r="BI1537" i="3"/>
  <c r="BE1537" i="3"/>
  <c r="BA1537" i="3"/>
  <c r="AW1537" i="3"/>
  <c r="AS1537" i="3"/>
  <c r="AO1537" i="3"/>
  <c r="AK1537" i="3"/>
  <c r="AG1537" i="3"/>
  <c r="AC1537" i="3"/>
  <c r="Y1537" i="3"/>
  <c r="U1537" i="3"/>
  <c r="Q1537" i="3"/>
  <c r="AU1530" i="3"/>
  <c r="AE1530" i="3"/>
  <c r="O1530" i="3"/>
  <c r="L1529" i="3"/>
  <c r="AX1528" i="3"/>
  <c r="AH1528" i="3"/>
  <c r="T1525" i="3"/>
  <c r="AJ1525" i="3"/>
  <c r="AZ1525" i="3"/>
  <c r="X1525" i="3"/>
  <c r="AN1525" i="3"/>
  <c r="BD1525" i="3"/>
  <c r="AB1525" i="3"/>
  <c r="AR1525" i="3"/>
  <c r="BH1525" i="3"/>
  <c r="AT1528" i="3"/>
  <c r="AD1528" i="3"/>
  <c r="AJ1527" i="3"/>
  <c r="BH1527" i="3"/>
  <c r="P1525" i="3"/>
  <c r="O1528" i="3"/>
  <c r="S1528" i="3"/>
  <c r="W1528" i="3"/>
  <c r="AA1528" i="3"/>
  <c r="AE1528" i="3"/>
  <c r="AI1528" i="3"/>
  <c r="AM1528" i="3"/>
  <c r="AQ1528" i="3"/>
  <c r="AU1528" i="3"/>
  <c r="AY1528" i="3"/>
  <c r="BC1528" i="3"/>
  <c r="BG1528" i="3"/>
  <c r="M1528" i="3"/>
  <c r="Q1528" i="3"/>
  <c r="U1528" i="3"/>
  <c r="Y1528" i="3"/>
  <c r="AC1528" i="3"/>
  <c r="AG1528" i="3"/>
  <c r="AK1528" i="3"/>
  <c r="AO1528" i="3"/>
  <c r="AS1528" i="3"/>
  <c r="AW1528" i="3"/>
  <c r="BA1528" i="3"/>
  <c r="BE1528" i="3"/>
  <c r="BI1528" i="3"/>
  <c r="P1528" i="3"/>
  <c r="X1528" i="3"/>
  <c r="AF1528" i="3"/>
  <c r="AN1528" i="3"/>
  <c r="AV1528" i="3"/>
  <c r="BD1528" i="3"/>
  <c r="T1528" i="3"/>
  <c r="AB1528" i="3"/>
  <c r="AJ1528" i="3"/>
  <c r="AR1528" i="3"/>
  <c r="AZ1528" i="3"/>
  <c r="BH1528" i="3"/>
  <c r="AV1527" i="3"/>
  <c r="K1529" i="3"/>
  <c r="AT1526" i="3"/>
  <c r="AD1526" i="3"/>
  <c r="AT1524" i="3"/>
  <c r="AD1524" i="3"/>
  <c r="O1526" i="3"/>
  <c r="S1526" i="3"/>
  <c r="W1526" i="3"/>
  <c r="AA1526" i="3"/>
  <c r="AE1526" i="3"/>
  <c r="AI1526" i="3"/>
  <c r="AM1526" i="3"/>
  <c r="AQ1526" i="3"/>
  <c r="AU1526" i="3"/>
  <c r="AY1526" i="3"/>
  <c r="BC1526" i="3"/>
  <c r="BG1526" i="3"/>
  <c r="P1526" i="3"/>
  <c r="T1526" i="3"/>
  <c r="X1526" i="3"/>
  <c r="AB1526" i="3"/>
  <c r="AF1526" i="3"/>
  <c r="AJ1526" i="3"/>
  <c r="AN1526" i="3"/>
  <c r="AR1526" i="3"/>
  <c r="AV1526" i="3"/>
  <c r="AZ1526" i="3"/>
  <c r="BD1526" i="3"/>
  <c r="BH1526" i="3"/>
  <c r="M1526" i="3"/>
  <c r="Q1526" i="3"/>
  <c r="U1526" i="3"/>
  <c r="Y1526" i="3"/>
  <c r="AC1526" i="3"/>
  <c r="AG1526" i="3"/>
  <c r="AK1526" i="3"/>
  <c r="AO1526" i="3"/>
  <c r="AS1526" i="3"/>
  <c r="AW1526" i="3"/>
  <c r="BA1526" i="3"/>
  <c r="BE1526" i="3"/>
  <c r="BI1526" i="3"/>
  <c r="O1524" i="3"/>
  <c r="S1524" i="3"/>
  <c r="W1524" i="3"/>
  <c r="AA1524" i="3"/>
  <c r="AE1524" i="3"/>
  <c r="AI1524" i="3"/>
  <c r="AM1524" i="3"/>
  <c r="AQ1524" i="3"/>
  <c r="AU1524" i="3"/>
  <c r="AY1524" i="3"/>
  <c r="BC1524" i="3"/>
  <c r="BG1524" i="3"/>
  <c r="P1524" i="3"/>
  <c r="T1524" i="3"/>
  <c r="X1524" i="3"/>
  <c r="AB1524" i="3"/>
  <c r="AF1524" i="3"/>
  <c r="AJ1524" i="3"/>
  <c r="AN1524" i="3"/>
  <c r="AR1524" i="3"/>
  <c r="AV1524" i="3"/>
  <c r="AZ1524" i="3"/>
  <c r="BD1524" i="3"/>
  <c r="BH1524" i="3"/>
  <c r="M1524" i="3"/>
  <c r="Q1524" i="3"/>
  <c r="U1524" i="3"/>
  <c r="Y1524" i="3"/>
  <c r="AC1524" i="3"/>
  <c r="AG1524" i="3"/>
  <c r="AK1524" i="3"/>
  <c r="AO1524" i="3"/>
  <c r="AS1524" i="3"/>
  <c r="AW1524" i="3"/>
  <c r="BA1524" i="3"/>
  <c r="BE1524" i="3"/>
  <c r="BI1524" i="3"/>
  <c r="Y1523" i="3"/>
  <c r="AO1523" i="3"/>
  <c r="BE1523" i="3"/>
  <c r="V1523" i="3"/>
  <c r="AL1523" i="3"/>
  <c r="BB1523" i="3"/>
  <c r="W1523" i="3"/>
  <c r="AM1523" i="3"/>
  <c r="BC1523" i="3"/>
  <c r="M1527" i="3"/>
  <c r="AC1527" i="3"/>
  <c r="AS1527" i="3"/>
  <c r="BI1527" i="3"/>
  <c r="Z1527" i="3"/>
  <c r="AP1527" i="3"/>
  <c r="BF1527" i="3"/>
  <c r="AA1527" i="3"/>
  <c r="AQ1527" i="3"/>
  <c r="BG1527" i="3"/>
  <c r="BB1526" i="3"/>
  <c r="AL1526" i="3"/>
  <c r="V1526" i="3"/>
  <c r="M1525" i="3"/>
  <c r="Q1525" i="3"/>
  <c r="U1525" i="3"/>
  <c r="Y1525" i="3"/>
  <c r="AC1525" i="3"/>
  <c r="AG1525" i="3"/>
  <c r="AK1525" i="3"/>
  <c r="AO1525" i="3"/>
  <c r="AS1525" i="3"/>
  <c r="AW1525" i="3"/>
  <c r="BA1525" i="3"/>
  <c r="BE1525" i="3"/>
  <c r="BI1525" i="3"/>
  <c r="N1525" i="3"/>
  <c r="R1525" i="3"/>
  <c r="V1525" i="3"/>
  <c r="Z1525" i="3"/>
  <c r="AD1525" i="3"/>
  <c r="AH1525" i="3"/>
  <c r="AL1525" i="3"/>
  <c r="AP1525" i="3"/>
  <c r="AT1525" i="3"/>
  <c r="AX1525" i="3"/>
  <c r="BB1525" i="3"/>
  <c r="BF1525" i="3"/>
  <c r="O1525" i="3"/>
  <c r="S1525" i="3"/>
  <c r="W1525" i="3"/>
  <c r="AA1525" i="3"/>
  <c r="AE1525" i="3"/>
  <c r="AI1525" i="3"/>
  <c r="AM1525" i="3"/>
  <c r="AQ1525" i="3"/>
  <c r="AU1525" i="3"/>
  <c r="AY1525" i="3"/>
  <c r="BC1525" i="3"/>
  <c r="BG1525" i="3"/>
  <c r="BB1524" i="3"/>
  <c r="AL1524" i="3"/>
  <c r="V1524" i="3"/>
  <c r="AJ1523" i="3"/>
  <c r="E1488" i="3"/>
  <c r="F1488" i="3"/>
  <c r="G1488" i="3"/>
  <c r="H1488" i="3"/>
  <c r="I1488" i="3"/>
  <c r="J1488" i="3"/>
  <c r="E1489" i="3"/>
  <c r="F1489" i="3"/>
  <c r="G1489" i="3"/>
  <c r="H1489" i="3"/>
  <c r="I1489" i="3"/>
  <c r="J1489" i="3"/>
  <c r="E1490" i="3"/>
  <c r="F1490" i="3"/>
  <c r="G1490" i="3"/>
  <c r="H1490" i="3"/>
  <c r="I1490" i="3"/>
  <c r="J1490" i="3"/>
  <c r="E1491" i="3"/>
  <c r="F1491" i="3"/>
  <c r="G1491" i="3"/>
  <c r="H1491" i="3"/>
  <c r="I1491" i="3"/>
  <c r="J1491" i="3"/>
  <c r="E1492" i="3"/>
  <c r="F1492" i="3"/>
  <c r="G1492" i="3"/>
  <c r="H1492" i="3"/>
  <c r="I1492" i="3"/>
  <c r="J1492" i="3"/>
  <c r="E1493" i="3"/>
  <c r="F1493" i="3"/>
  <c r="G1493" i="3"/>
  <c r="H1493" i="3"/>
  <c r="I1493" i="3"/>
  <c r="J1493" i="3"/>
  <c r="E1494" i="3"/>
  <c r="F1494" i="3"/>
  <c r="G1494" i="3"/>
  <c r="H1494" i="3"/>
  <c r="I1494" i="3"/>
  <c r="J1494" i="3"/>
  <c r="E1495" i="3"/>
  <c r="F1495" i="3"/>
  <c r="G1495" i="3"/>
  <c r="H1495" i="3"/>
  <c r="I1495" i="3"/>
  <c r="J1495" i="3"/>
  <c r="E1496" i="3"/>
  <c r="F1496" i="3"/>
  <c r="G1496" i="3"/>
  <c r="H1496" i="3"/>
  <c r="I1496" i="3"/>
  <c r="J1496" i="3"/>
  <c r="E1497" i="3"/>
  <c r="F1497" i="3"/>
  <c r="G1497" i="3"/>
  <c r="H1497" i="3"/>
  <c r="I1497" i="3"/>
  <c r="J1497" i="3"/>
  <c r="E1498" i="3"/>
  <c r="F1498" i="3"/>
  <c r="G1498" i="3"/>
  <c r="H1498" i="3"/>
  <c r="I1498" i="3"/>
  <c r="J1498" i="3"/>
  <c r="E1499" i="3"/>
  <c r="F1499" i="3"/>
  <c r="K1499" i="3" s="1"/>
  <c r="G1499" i="3"/>
  <c r="H1499" i="3"/>
  <c r="I1499" i="3"/>
  <c r="J1499" i="3"/>
  <c r="E1500" i="3"/>
  <c r="F1500" i="3"/>
  <c r="G1500" i="3"/>
  <c r="H1500" i="3"/>
  <c r="I1500" i="3"/>
  <c r="J1500" i="3"/>
  <c r="E1501" i="3"/>
  <c r="F1501" i="3"/>
  <c r="G1501" i="3"/>
  <c r="H1501" i="3"/>
  <c r="I1501" i="3"/>
  <c r="J1501" i="3"/>
  <c r="E1502" i="3"/>
  <c r="F1502" i="3"/>
  <c r="G1502" i="3"/>
  <c r="H1502" i="3"/>
  <c r="I1502" i="3"/>
  <c r="J1502" i="3"/>
  <c r="E1503" i="3"/>
  <c r="F1503" i="3"/>
  <c r="G1503" i="3"/>
  <c r="H1503" i="3"/>
  <c r="I1503" i="3"/>
  <c r="J1503" i="3"/>
  <c r="E1504" i="3"/>
  <c r="F1504" i="3"/>
  <c r="G1504" i="3"/>
  <c r="H1504" i="3"/>
  <c r="I1504" i="3"/>
  <c r="J1504" i="3"/>
  <c r="E1505" i="3"/>
  <c r="F1505" i="3"/>
  <c r="G1505" i="3"/>
  <c r="H1505" i="3"/>
  <c r="I1505" i="3"/>
  <c r="J1505" i="3"/>
  <c r="E1506" i="3"/>
  <c r="F1506" i="3"/>
  <c r="G1506" i="3"/>
  <c r="H1506" i="3"/>
  <c r="I1506" i="3"/>
  <c r="J1506" i="3"/>
  <c r="E1507" i="3"/>
  <c r="F1507" i="3"/>
  <c r="G1507" i="3"/>
  <c r="H1507" i="3"/>
  <c r="I1507" i="3"/>
  <c r="J1507" i="3"/>
  <c r="E1508" i="3"/>
  <c r="F1508" i="3"/>
  <c r="G1508" i="3"/>
  <c r="H1508" i="3"/>
  <c r="I1508" i="3"/>
  <c r="J1508" i="3"/>
  <c r="E1509" i="3"/>
  <c r="F1509" i="3"/>
  <c r="G1509" i="3"/>
  <c r="H1509" i="3"/>
  <c r="I1509" i="3"/>
  <c r="J1509" i="3"/>
  <c r="E1510" i="3"/>
  <c r="F1510" i="3"/>
  <c r="G1510" i="3"/>
  <c r="H1510" i="3"/>
  <c r="I1510" i="3"/>
  <c r="J1510" i="3"/>
  <c r="E1511" i="3"/>
  <c r="F1511" i="3"/>
  <c r="G1511" i="3"/>
  <c r="H1511" i="3"/>
  <c r="I1511" i="3"/>
  <c r="J1511" i="3"/>
  <c r="E1512" i="3"/>
  <c r="F1512" i="3"/>
  <c r="G1512" i="3"/>
  <c r="H1512" i="3"/>
  <c r="I1512" i="3"/>
  <c r="J1512" i="3"/>
  <c r="E1513" i="3"/>
  <c r="F1513" i="3"/>
  <c r="G1513" i="3"/>
  <c r="H1513" i="3"/>
  <c r="I1513" i="3"/>
  <c r="J1513" i="3"/>
  <c r="E1514" i="3"/>
  <c r="F1514" i="3"/>
  <c r="G1514" i="3"/>
  <c r="H1514" i="3"/>
  <c r="I1514" i="3"/>
  <c r="J1514" i="3"/>
  <c r="E1515" i="3"/>
  <c r="F1515" i="3"/>
  <c r="G1515" i="3"/>
  <c r="H1515" i="3"/>
  <c r="I1515" i="3"/>
  <c r="J1515" i="3"/>
  <c r="E1516" i="3"/>
  <c r="F1516" i="3"/>
  <c r="G1516" i="3"/>
  <c r="H1516" i="3"/>
  <c r="I1516" i="3"/>
  <c r="J1516" i="3"/>
  <c r="E1517" i="3"/>
  <c r="F1517" i="3"/>
  <c r="G1517" i="3"/>
  <c r="H1517" i="3"/>
  <c r="I1517" i="3"/>
  <c r="J1517" i="3"/>
  <c r="E1518" i="3"/>
  <c r="F1518" i="3"/>
  <c r="G1518" i="3"/>
  <c r="H1518" i="3"/>
  <c r="I1518" i="3"/>
  <c r="J1518" i="3"/>
  <c r="E1519" i="3"/>
  <c r="F1519" i="3"/>
  <c r="G1519" i="3"/>
  <c r="H1519" i="3"/>
  <c r="I1519" i="3"/>
  <c r="J1519" i="3"/>
  <c r="E1520" i="3"/>
  <c r="F1520" i="3"/>
  <c r="G1520" i="3"/>
  <c r="H1520" i="3"/>
  <c r="I1520" i="3"/>
  <c r="J1520" i="3"/>
  <c r="E1521" i="3"/>
  <c r="F1521" i="3"/>
  <c r="G1521" i="3"/>
  <c r="H1521" i="3"/>
  <c r="I1521" i="3"/>
  <c r="J1521" i="3"/>
  <c r="E1522" i="3"/>
  <c r="F1522" i="3"/>
  <c r="G1522" i="3"/>
  <c r="H1522" i="3"/>
  <c r="I1522" i="3"/>
  <c r="J1522" i="3"/>
  <c r="U1603" i="3" l="1"/>
  <c r="AO1603" i="3"/>
  <c r="BI1603" i="3"/>
  <c r="AH1603" i="3"/>
  <c r="BB1603" i="3"/>
  <c r="AR1603" i="3"/>
  <c r="AM1603" i="3"/>
  <c r="X1603" i="3"/>
  <c r="AA1603" i="3"/>
  <c r="Y1603" i="3"/>
  <c r="AS1603" i="3"/>
  <c r="R1603" i="3"/>
  <c r="AL1603" i="3"/>
  <c r="BF1603" i="3"/>
  <c r="BH1603" i="3"/>
  <c r="AU1603" i="3"/>
  <c r="AF1603" i="3"/>
  <c r="AQ1603" i="3"/>
  <c r="BE1640" i="3"/>
  <c r="AF1640" i="3"/>
  <c r="T1640" i="3"/>
  <c r="V1640" i="3"/>
  <c r="O1640" i="3"/>
  <c r="AZ1640" i="3"/>
  <c r="Y1640" i="3"/>
  <c r="AX1640" i="3"/>
  <c r="AU1640" i="3"/>
  <c r="R1621" i="3"/>
  <c r="BH1621" i="3"/>
  <c r="U1621" i="3"/>
  <c r="AH1621" i="3"/>
  <c r="AM1621" i="3"/>
  <c r="AK1621" i="3"/>
  <c r="AX1621" i="3"/>
  <c r="X1621" i="3"/>
  <c r="BC1575" i="3"/>
  <c r="AB1575" i="3"/>
  <c r="BH1575" i="3"/>
  <c r="Q1575" i="3"/>
  <c r="BJ1658" i="3"/>
  <c r="BJ1669" i="3"/>
  <c r="BL1660" i="3"/>
  <c r="Q1627" i="3"/>
  <c r="AG1627" i="3"/>
  <c r="AW1627" i="3"/>
  <c r="N1627" i="3"/>
  <c r="AD1627" i="3"/>
  <c r="AT1627" i="3"/>
  <c r="O1627" i="3"/>
  <c r="AU1627" i="3"/>
  <c r="AF1627" i="3"/>
  <c r="AB1627" i="3"/>
  <c r="AQ1627" i="3"/>
  <c r="BG1627" i="3"/>
  <c r="U1627" i="3"/>
  <c r="AK1627" i="3"/>
  <c r="BA1627" i="3"/>
  <c r="R1627" i="3"/>
  <c r="AH1627" i="3"/>
  <c r="AX1627" i="3"/>
  <c r="W1627" i="3"/>
  <c r="BC1627" i="3"/>
  <c r="AN1627" i="3"/>
  <c r="AR1627" i="3"/>
  <c r="S1627" i="3"/>
  <c r="T1627" i="3"/>
  <c r="Y1627" i="3"/>
  <c r="AO1627" i="3"/>
  <c r="BE1627" i="3"/>
  <c r="V1627" i="3"/>
  <c r="AL1627" i="3"/>
  <c r="BB1627" i="3"/>
  <c r="AE1627" i="3"/>
  <c r="P1627" i="3"/>
  <c r="AV1627" i="3"/>
  <c r="BH1627" i="3"/>
  <c r="AI1627" i="3"/>
  <c r="AJ1627" i="3"/>
  <c r="BL1656" i="3"/>
  <c r="BL1652" i="3"/>
  <c r="BK1652" i="3"/>
  <c r="BN1652" i="3"/>
  <c r="BN1662" i="3"/>
  <c r="BM1662" i="3"/>
  <c r="BL1647" i="3"/>
  <c r="BN1647" i="3"/>
  <c r="BK1647" i="3"/>
  <c r="BL1650" i="3"/>
  <c r="BM1650" i="3"/>
  <c r="AZ1523" i="3"/>
  <c r="AY1523" i="3"/>
  <c r="AI1523" i="3"/>
  <c r="S1523" i="3"/>
  <c r="AX1523" i="3"/>
  <c r="AH1523" i="3"/>
  <c r="R1523" i="3"/>
  <c r="BA1523" i="3"/>
  <c r="AK1523" i="3"/>
  <c r="U1523" i="3"/>
  <c r="U1539" i="3"/>
  <c r="AK1539" i="3"/>
  <c r="BA1539" i="3"/>
  <c r="R1539" i="3"/>
  <c r="AH1539" i="3"/>
  <c r="AX1539" i="3"/>
  <c r="AJ1539" i="3"/>
  <c r="AN1539" i="3"/>
  <c r="BG1539" i="3"/>
  <c r="AQ1539" i="3"/>
  <c r="AA1539" i="3"/>
  <c r="AC1556" i="3"/>
  <c r="AX1557" i="3"/>
  <c r="AH1557" i="3"/>
  <c r="R1557" i="3"/>
  <c r="BA1557" i="3"/>
  <c r="AK1557" i="3"/>
  <c r="U1557" i="3"/>
  <c r="BD1557" i="3"/>
  <c r="AN1557" i="3"/>
  <c r="X1557" i="3"/>
  <c r="BG1557" i="3"/>
  <c r="AG1556" i="3"/>
  <c r="BH1556" i="3"/>
  <c r="AR1556" i="3"/>
  <c r="AB1556" i="3"/>
  <c r="BG1556" i="3"/>
  <c r="AQ1556" i="3"/>
  <c r="AA1556" i="3"/>
  <c r="BF1556" i="3"/>
  <c r="AP1556" i="3"/>
  <c r="Z1556" i="3"/>
  <c r="AR1560" i="3"/>
  <c r="AE1573" i="3"/>
  <c r="M1575" i="3"/>
  <c r="AI1575" i="3"/>
  <c r="BD1575" i="3"/>
  <c r="X1573" i="3"/>
  <c r="BD1573" i="3"/>
  <c r="AE1575" i="3"/>
  <c r="AZ1575" i="3"/>
  <c r="AX1573" i="3"/>
  <c r="AH1573" i="3"/>
  <c r="R1573" i="3"/>
  <c r="BA1573" i="3"/>
  <c r="AK1573" i="3"/>
  <c r="U1573" i="3"/>
  <c r="AT1575" i="3"/>
  <c r="AD1575" i="3"/>
  <c r="N1575" i="3"/>
  <c r="BA1543" i="3"/>
  <c r="AW1580" i="3"/>
  <c r="AA1580" i="3"/>
  <c r="BA1580" i="3"/>
  <c r="AE1580" i="3"/>
  <c r="BE1580" i="3"/>
  <c r="AI1580" i="3"/>
  <c r="N1580" i="3"/>
  <c r="AV1580" i="3"/>
  <c r="AF1580" i="3"/>
  <c r="P1580" i="3"/>
  <c r="BA1589" i="3"/>
  <c r="AK1589" i="3"/>
  <c r="U1589" i="3"/>
  <c r="BD1589" i="3"/>
  <c r="AN1589" i="3"/>
  <c r="X1589" i="3"/>
  <c r="BC1589" i="3"/>
  <c r="AM1589" i="3"/>
  <c r="W1589" i="3"/>
  <c r="BF1589" i="3"/>
  <c r="BA1575" i="3"/>
  <c r="AF1575" i="3"/>
  <c r="T1607" i="3"/>
  <c r="AZ1607" i="3"/>
  <c r="R1612" i="3"/>
  <c r="AX1612" i="3"/>
  <c r="AM1599" i="3"/>
  <c r="BD1599" i="3"/>
  <c r="AE1607" i="3"/>
  <c r="U1612" i="3"/>
  <c r="BA1612" i="3"/>
  <c r="P1607" i="3"/>
  <c r="BD1607" i="3"/>
  <c r="AD1612" i="3"/>
  <c r="AX1607" i="3"/>
  <c r="AH1607" i="3"/>
  <c r="R1607" i="3"/>
  <c r="BA1607" i="3"/>
  <c r="AK1607" i="3"/>
  <c r="AV1612" i="3"/>
  <c r="AF1612" i="3"/>
  <c r="P1612" i="3"/>
  <c r="AU1612" i="3"/>
  <c r="AE1612" i="3"/>
  <c r="O1612" i="3"/>
  <c r="AW1612" i="3"/>
  <c r="AZ1573" i="3"/>
  <c r="AQ1573" i="3"/>
  <c r="AL1610" i="3"/>
  <c r="P1523" i="3"/>
  <c r="X1523" i="3"/>
  <c r="AQ1643" i="3"/>
  <c r="AY1603" i="3"/>
  <c r="BC1603" i="3"/>
  <c r="AB1603" i="3"/>
  <c r="V1603" i="3"/>
  <c r="AC1603" i="3"/>
  <c r="BA1621" i="3"/>
  <c r="BD1627" i="3"/>
  <c r="AP1627" i="3"/>
  <c r="AC1627" i="3"/>
  <c r="AB1635" i="3"/>
  <c r="AT1635" i="3"/>
  <c r="M1631" i="3"/>
  <c r="AC1631" i="3"/>
  <c r="AS1631" i="3"/>
  <c r="BI1631" i="3"/>
  <c r="Z1631" i="3"/>
  <c r="AP1631" i="3"/>
  <c r="BF1631" i="3"/>
  <c r="AM1631" i="3"/>
  <c r="P1631" i="3"/>
  <c r="AV1631" i="3"/>
  <c r="S1631" i="3"/>
  <c r="AJ1631" i="3"/>
  <c r="BG1631" i="3"/>
  <c r="Q1631" i="3"/>
  <c r="AG1631" i="3"/>
  <c r="AW1631" i="3"/>
  <c r="N1631" i="3"/>
  <c r="AD1631" i="3"/>
  <c r="AT1631" i="3"/>
  <c r="O1631" i="3"/>
  <c r="AU1631" i="3"/>
  <c r="X1631" i="3"/>
  <c r="AB1631" i="3"/>
  <c r="AI1631" i="3"/>
  <c r="AZ1631" i="3"/>
  <c r="U1631" i="3"/>
  <c r="AK1631" i="3"/>
  <c r="BA1631" i="3"/>
  <c r="R1631" i="3"/>
  <c r="AH1631" i="3"/>
  <c r="AX1631" i="3"/>
  <c r="W1631" i="3"/>
  <c r="BC1631" i="3"/>
  <c r="AF1631" i="3"/>
  <c r="AR1631" i="3"/>
  <c r="AY1631" i="3"/>
  <c r="AA1631" i="3"/>
  <c r="O1557" i="3"/>
  <c r="O1555" i="3"/>
  <c r="AM1555" i="3"/>
  <c r="BK1662" i="3"/>
  <c r="BL1653" i="3"/>
  <c r="BM1666" i="3"/>
  <c r="BJ1666" i="3"/>
  <c r="BJ1665" i="3"/>
  <c r="AA1607" i="3"/>
  <c r="AV1607" i="3"/>
  <c r="BG1607" i="3"/>
  <c r="S1607" i="3"/>
  <c r="AY1607" i="3"/>
  <c r="AI1607" i="3"/>
  <c r="BL1683" i="3"/>
  <c r="U1635" i="3"/>
  <c r="AK1635" i="3"/>
  <c r="BA1635" i="3"/>
  <c r="R1635" i="3"/>
  <c r="AH1635" i="3"/>
  <c r="AX1635" i="3"/>
  <c r="W1635" i="3"/>
  <c r="BC1635" i="3"/>
  <c r="AF1635" i="3"/>
  <c r="AR1635" i="3"/>
  <c r="AI1635" i="3"/>
  <c r="T1635" i="3"/>
  <c r="Y1635" i="3"/>
  <c r="AO1635" i="3"/>
  <c r="BE1635" i="3"/>
  <c r="V1635" i="3"/>
  <c r="AL1635" i="3"/>
  <c r="BB1635" i="3"/>
  <c r="AE1635" i="3"/>
  <c r="AV1635" i="3"/>
  <c r="AN1635" i="3"/>
  <c r="BH1635" i="3"/>
  <c r="AY1635" i="3"/>
  <c r="AJ1635" i="3"/>
  <c r="M1635" i="3"/>
  <c r="AC1635" i="3"/>
  <c r="AS1635" i="3"/>
  <c r="BI1635" i="3"/>
  <c r="Z1635" i="3"/>
  <c r="AP1635" i="3"/>
  <c r="BF1635" i="3"/>
  <c r="AM1635" i="3"/>
  <c r="P1635" i="3"/>
  <c r="BD1635" i="3"/>
  <c r="AA1635" i="3"/>
  <c r="AQ1635" i="3"/>
  <c r="AZ1635" i="3"/>
  <c r="BJ1676" i="3"/>
  <c r="BN1675" i="3"/>
  <c r="BN1660" i="3"/>
  <c r="BK1660" i="3"/>
  <c r="AU1523" i="3"/>
  <c r="AE1523" i="3"/>
  <c r="O1523" i="3"/>
  <c r="AT1523" i="3"/>
  <c r="AD1523" i="3"/>
  <c r="N1523" i="3"/>
  <c r="AW1523" i="3"/>
  <c r="AG1523" i="3"/>
  <c r="Q1523" i="3"/>
  <c r="AR1523" i="3"/>
  <c r="Y1539" i="3"/>
  <c r="AO1539" i="3"/>
  <c r="BE1539" i="3"/>
  <c r="V1539" i="3"/>
  <c r="AL1539" i="3"/>
  <c r="BB1539" i="3"/>
  <c r="AZ1539" i="3"/>
  <c r="BD1539" i="3"/>
  <c r="BC1539" i="3"/>
  <c r="AM1539" i="3"/>
  <c r="W1539" i="3"/>
  <c r="AS1556" i="3"/>
  <c r="AT1557" i="3"/>
  <c r="AD1557" i="3"/>
  <c r="N1557" i="3"/>
  <c r="AW1557" i="3"/>
  <c r="AG1557" i="3"/>
  <c r="Q1557" i="3"/>
  <c r="AZ1557" i="3"/>
  <c r="AJ1557" i="3"/>
  <c r="T1557" i="3"/>
  <c r="AW1556" i="3"/>
  <c r="BN1569" i="3"/>
  <c r="BD1556" i="3"/>
  <c r="AN1556" i="3"/>
  <c r="X1556" i="3"/>
  <c r="BC1556" i="3"/>
  <c r="AM1556" i="3"/>
  <c r="W1556" i="3"/>
  <c r="BB1556" i="3"/>
  <c r="AL1556" i="3"/>
  <c r="V1556" i="3"/>
  <c r="AM1573" i="3"/>
  <c r="S1575" i="3"/>
  <c r="AN1575" i="3"/>
  <c r="BI1575" i="3"/>
  <c r="AF1573" i="3"/>
  <c r="O1575" i="3"/>
  <c r="AJ1575" i="3"/>
  <c r="BE1575" i="3"/>
  <c r="AT1573" i="3"/>
  <c r="AD1573" i="3"/>
  <c r="N1573" i="3"/>
  <c r="AW1573" i="3"/>
  <c r="AG1573" i="3"/>
  <c r="Q1573" i="3"/>
  <c r="BF1575" i="3"/>
  <c r="AP1575" i="3"/>
  <c r="Z1575" i="3"/>
  <c r="AQ1580" i="3"/>
  <c r="V1580" i="3"/>
  <c r="AU1580" i="3"/>
  <c r="Z1580" i="3"/>
  <c r="AY1580" i="3"/>
  <c r="AD1580" i="3"/>
  <c r="BH1580" i="3"/>
  <c r="AR1580" i="3"/>
  <c r="AB1580" i="3"/>
  <c r="AW1589" i="3"/>
  <c r="AG1589" i="3"/>
  <c r="Q1589" i="3"/>
  <c r="AZ1589" i="3"/>
  <c r="AJ1589" i="3"/>
  <c r="T1589" i="3"/>
  <c r="AY1589" i="3"/>
  <c r="AI1589" i="3"/>
  <c r="S1589" i="3"/>
  <c r="AV1575" i="3"/>
  <c r="AA1575" i="3"/>
  <c r="AX1580" i="3"/>
  <c r="AB1607" i="3"/>
  <c r="BH1607" i="3"/>
  <c r="Z1612" i="3"/>
  <c r="BF1612" i="3"/>
  <c r="R1599" i="3"/>
  <c r="AN1599" i="3"/>
  <c r="AM1607" i="3"/>
  <c r="U1610" i="3"/>
  <c r="AC1612" i="3"/>
  <c r="BI1612" i="3"/>
  <c r="X1607" i="3"/>
  <c r="AT1610" i="3"/>
  <c r="AL1612" i="3"/>
  <c r="AT1607" i="3"/>
  <c r="AD1607" i="3"/>
  <c r="N1607" i="3"/>
  <c r="AW1607" i="3"/>
  <c r="AG1607" i="3"/>
  <c r="Q1607" i="3"/>
  <c r="BH1612" i="3"/>
  <c r="AR1612" i="3"/>
  <c r="AB1612" i="3"/>
  <c r="BG1612" i="3"/>
  <c r="AQ1612" i="3"/>
  <c r="AA1612" i="3"/>
  <c r="Y1612" i="3"/>
  <c r="BE1612" i="3"/>
  <c r="AJ1573" i="3"/>
  <c r="T1573" i="3"/>
  <c r="AI1573" i="3"/>
  <c r="AV1523" i="3"/>
  <c r="AF1610" i="3"/>
  <c r="AA1621" i="3"/>
  <c r="AD1628" i="3"/>
  <c r="S1603" i="3"/>
  <c r="W1603" i="3"/>
  <c r="AX1603" i="3"/>
  <c r="BE1603" i="3"/>
  <c r="M1603" i="3"/>
  <c r="AQ1631" i="3"/>
  <c r="BD1631" i="3"/>
  <c r="V1631" i="3"/>
  <c r="AZ1627" i="3"/>
  <c r="X1627" i="3"/>
  <c r="Z1627" i="3"/>
  <c r="M1627" i="3"/>
  <c r="X1635" i="3"/>
  <c r="AD1635" i="3"/>
  <c r="Q1635" i="3"/>
  <c r="AI1640" i="3"/>
  <c r="BF1637" i="3"/>
  <c r="AU1637" i="3"/>
  <c r="BA1637" i="3"/>
  <c r="AC1637" i="3"/>
  <c r="W1637" i="3"/>
  <c r="AW1637" i="3"/>
  <c r="Z1637" i="3"/>
  <c r="AY1637" i="3"/>
  <c r="P1637" i="3"/>
  <c r="BK1673" i="3"/>
  <c r="BM1647" i="3"/>
  <c r="L1497" i="3"/>
  <c r="T1523" i="3"/>
  <c r="BG1523" i="3"/>
  <c r="AQ1523" i="3"/>
  <c r="AA1523" i="3"/>
  <c r="BF1523" i="3"/>
  <c r="AP1523" i="3"/>
  <c r="Z1523" i="3"/>
  <c r="BI1523" i="3"/>
  <c r="AS1523" i="3"/>
  <c r="AC1523" i="3"/>
  <c r="M1523" i="3"/>
  <c r="BH1523" i="3"/>
  <c r="AB1523" i="3"/>
  <c r="AC1539" i="3"/>
  <c r="AS1539" i="3"/>
  <c r="BI1539" i="3"/>
  <c r="Z1539" i="3"/>
  <c r="AP1539" i="3"/>
  <c r="BF1539" i="3"/>
  <c r="M1539" i="3"/>
  <c r="AY1539" i="3"/>
  <c r="AI1539" i="3"/>
  <c r="S1539" i="3"/>
  <c r="BF1557" i="3"/>
  <c r="AP1557" i="3"/>
  <c r="Z1557" i="3"/>
  <c r="BI1557" i="3"/>
  <c r="AS1557" i="3"/>
  <c r="AC1557" i="3"/>
  <c r="M1557" i="3"/>
  <c r="AV1557" i="3"/>
  <c r="AF1557" i="3"/>
  <c r="P1557" i="3"/>
  <c r="AE1557" i="3"/>
  <c r="AZ1556" i="3"/>
  <c r="AJ1556" i="3"/>
  <c r="T1556" i="3"/>
  <c r="AY1556" i="3"/>
  <c r="AI1556" i="3"/>
  <c r="S1556" i="3"/>
  <c r="AX1556" i="3"/>
  <c r="AH1556" i="3"/>
  <c r="R1556" i="3"/>
  <c r="O1573" i="3"/>
  <c r="AU1573" i="3"/>
  <c r="X1575" i="3"/>
  <c r="AS1575" i="3"/>
  <c r="AN1573" i="3"/>
  <c r="T1575" i="3"/>
  <c r="AO1575" i="3"/>
  <c r="BF1573" i="3"/>
  <c r="AP1573" i="3"/>
  <c r="Z1573" i="3"/>
  <c r="BI1573" i="3"/>
  <c r="AS1573" i="3"/>
  <c r="AC1573" i="3"/>
  <c r="M1573" i="3"/>
  <c r="BB1575" i="3"/>
  <c r="AL1575" i="3"/>
  <c r="V1575" i="3"/>
  <c r="BG1580" i="3"/>
  <c r="AL1580" i="3"/>
  <c r="Q1580" i="3"/>
  <c r="AP1580" i="3"/>
  <c r="U1580" i="3"/>
  <c r="AT1580" i="3"/>
  <c r="Y1580" i="3"/>
  <c r="BD1580" i="3"/>
  <c r="AN1580" i="3"/>
  <c r="BI1589" i="3"/>
  <c r="AS1589" i="3"/>
  <c r="AC1589" i="3"/>
  <c r="M1589" i="3"/>
  <c r="AV1589" i="3"/>
  <c r="AF1589" i="3"/>
  <c r="P1589" i="3"/>
  <c r="AU1589" i="3"/>
  <c r="AE1589" i="3"/>
  <c r="O1589" i="3"/>
  <c r="AQ1575" i="3"/>
  <c r="U1575" i="3"/>
  <c r="AJ1607" i="3"/>
  <c r="AH1612" i="3"/>
  <c r="AW1599" i="3"/>
  <c r="O1607" i="3"/>
  <c r="AU1607" i="3"/>
  <c r="BA1610" i="3"/>
  <c r="AK1612" i="3"/>
  <c r="AF1607" i="3"/>
  <c r="N1612" i="3"/>
  <c r="AT1612" i="3"/>
  <c r="BF1607" i="3"/>
  <c r="AP1607" i="3"/>
  <c r="Z1607" i="3"/>
  <c r="BI1607" i="3"/>
  <c r="AS1607" i="3"/>
  <c r="AC1607" i="3"/>
  <c r="M1607" i="3"/>
  <c r="BD1612" i="3"/>
  <c r="AN1612" i="3"/>
  <c r="X1612" i="3"/>
  <c r="BC1612" i="3"/>
  <c r="AM1612" i="3"/>
  <c r="W1612" i="3"/>
  <c r="BH1573" i="3"/>
  <c r="BG1573" i="3"/>
  <c r="AA1573" i="3"/>
  <c r="BG1621" i="3"/>
  <c r="AV1603" i="3"/>
  <c r="O1603" i="3"/>
  <c r="AP1603" i="3"/>
  <c r="BA1603" i="3"/>
  <c r="BD1621" i="3"/>
  <c r="T1631" i="3"/>
  <c r="AE1631" i="3"/>
  <c r="BE1631" i="3"/>
  <c r="AY1627" i="3"/>
  <c r="AM1627" i="3"/>
  <c r="BI1627" i="3"/>
  <c r="BG1635" i="3"/>
  <c r="AU1635" i="3"/>
  <c r="N1635" i="3"/>
  <c r="AT1640" i="3"/>
  <c r="AQ1555" i="3"/>
  <c r="BJ1667" i="3"/>
  <c r="U1535" i="3"/>
  <c r="AB1599" i="3"/>
  <c r="Q1630" i="3"/>
  <c r="AR1575" i="3"/>
  <c r="AA1595" i="3"/>
  <c r="BK1656" i="3"/>
  <c r="BM1656" i="3"/>
  <c r="BJ1684" i="3"/>
  <c r="BL1655" i="3"/>
  <c r="BK1683" i="3"/>
  <c r="Z1630" i="3"/>
  <c r="BK1672" i="3"/>
  <c r="BL1672" i="3"/>
  <c r="BM1683" i="3"/>
  <c r="BM1680" i="3"/>
  <c r="BE1554" i="3"/>
  <c r="AY1632" i="3"/>
  <c r="BL1659" i="3"/>
  <c r="BL1675" i="3"/>
  <c r="BM1658" i="3"/>
  <c r="BN1678" i="3"/>
  <c r="BJ1655" i="3"/>
  <c r="BL1666" i="3"/>
  <c r="AB1577" i="3"/>
  <c r="AW1577" i="3"/>
  <c r="Q1577" i="3"/>
  <c r="BC1577" i="3"/>
  <c r="W1577" i="3"/>
  <c r="Z1577" i="3"/>
  <c r="AP1577" i="3"/>
  <c r="BF1577" i="3"/>
  <c r="AC1577" i="3"/>
  <c r="AY1577" i="3"/>
  <c r="T1577" i="3"/>
  <c r="AO1577" i="3"/>
  <c r="P1577" i="3"/>
  <c r="AK1577" i="3"/>
  <c r="BG1577" i="3"/>
  <c r="AM1577" i="3"/>
  <c r="AG1577" i="3"/>
  <c r="N1577" i="3"/>
  <c r="AD1577" i="3"/>
  <c r="AT1577" i="3"/>
  <c r="M1577" i="3"/>
  <c r="AI1577" i="3"/>
  <c r="BD1577" i="3"/>
  <c r="Y1577" i="3"/>
  <c r="AU1577" i="3"/>
  <c r="U1577" i="3"/>
  <c r="AQ1577" i="3"/>
  <c r="R1577" i="3"/>
  <c r="AH1577" i="3"/>
  <c r="AX1577" i="3"/>
  <c r="S1577" i="3"/>
  <c r="AN1577" i="3"/>
  <c r="BI1577" i="3"/>
  <c r="AE1577" i="3"/>
  <c r="AZ1577" i="3"/>
  <c r="AA1577" i="3"/>
  <c r="AV1577" i="3"/>
  <c r="AD1593" i="3"/>
  <c r="BF1593" i="3"/>
  <c r="W1593" i="3"/>
  <c r="AM1593" i="3"/>
  <c r="BC1593" i="3"/>
  <c r="X1593" i="3"/>
  <c r="AN1593" i="3"/>
  <c r="BD1593" i="3"/>
  <c r="U1593" i="3"/>
  <c r="AK1593" i="3"/>
  <c r="BA1593" i="3"/>
  <c r="AP1593" i="3"/>
  <c r="AA1593" i="3"/>
  <c r="AQ1593" i="3"/>
  <c r="BG1593" i="3"/>
  <c r="AB1593" i="3"/>
  <c r="AR1593" i="3"/>
  <c r="BH1593" i="3"/>
  <c r="Y1593" i="3"/>
  <c r="AO1593" i="3"/>
  <c r="BE1593" i="3"/>
  <c r="O1593" i="3"/>
  <c r="AE1593" i="3"/>
  <c r="AU1593" i="3"/>
  <c r="P1593" i="3"/>
  <c r="AF1593" i="3"/>
  <c r="AV1593" i="3"/>
  <c r="M1593" i="3"/>
  <c r="AC1593" i="3"/>
  <c r="AS1593" i="3"/>
  <c r="BI1593" i="3"/>
  <c r="Y1543" i="3"/>
  <c r="AO1543" i="3"/>
  <c r="BE1543" i="3"/>
  <c r="X1543" i="3"/>
  <c r="AT1543" i="3"/>
  <c r="T1543" i="3"/>
  <c r="AP1543" i="3"/>
  <c r="P1543" i="3"/>
  <c r="AL1543" i="3"/>
  <c r="BG1543" i="3"/>
  <c r="AM1543" i="3"/>
  <c r="AB1543" i="3"/>
  <c r="M1543" i="3"/>
  <c r="AC1543" i="3"/>
  <c r="AS1543" i="3"/>
  <c r="BI1543" i="3"/>
  <c r="AD1543" i="3"/>
  <c r="AY1543" i="3"/>
  <c r="Z1543" i="3"/>
  <c r="AU1543" i="3"/>
  <c r="V1543" i="3"/>
  <c r="AQ1543" i="3"/>
  <c r="AH1543" i="3"/>
  <c r="BH1543" i="3"/>
  <c r="AX1543" i="3"/>
  <c r="Q1543" i="3"/>
  <c r="AG1543" i="3"/>
  <c r="AW1543" i="3"/>
  <c r="N1543" i="3"/>
  <c r="AI1543" i="3"/>
  <c r="BD1543" i="3"/>
  <c r="AE1543" i="3"/>
  <c r="AZ1543" i="3"/>
  <c r="AA1543" i="3"/>
  <c r="AV1543" i="3"/>
  <c r="BC1543" i="3"/>
  <c r="W1543" i="3"/>
  <c r="N1558" i="3"/>
  <c r="AE1558" i="3"/>
  <c r="AV1558" i="3"/>
  <c r="M1558" i="3"/>
  <c r="AD1558" i="3"/>
  <c r="AU1558" i="3"/>
  <c r="AT1558" i="3"/>
  <c r="P1558" i="3"/>
  <c r="AR1584" i="3"/>
  <c r="Q1584" i="3"/>
  <c r="AG1584" i="3"/>
  <c r="AW1584" i="3"/>
  <c r="N1584" i="3"/>
  <c r="AD1584" i="3"/>
  <c r="AT1584" i="3"/>
  <c r="O1584" i="3"/>
  <c r="AE1584" i="3"/>
  <c r="AU1584" i="3"/>
  <c r="T1584" i="3"/>
  <c r="AB1584" i="3"/>
  <c r="U1584" i="3"/>
  <c r="AK1584" i="3"/>
  <c r="BA1584" i="3"/>
  <c r="R1584" i="3"/>
  <c r="AH1584" i="3"/>
  <c r="AX1584" i="3"/>
  <c r="S1584" i="3"/>
  <c r="AI1584" i="3"/>
  <c r="AY1584" i="3"/>
  <c r="AJ1584" i="3"/>
  <c r="BD1584" i="3"/>
  <c r="Y1584" i="3"/>
  <c r="AO1584" i="3"/>
  <c r="BE1584" i="3"/>
  <c r="V1584" i="3"/>
  <c r="AL1584" i="3"/>
  <c r="BB1584" i="3"/>
  <c r="W1584" i="3"/>
  <c r="AM1584" i="3"/>
  <c r="BC1584" i="3"/>
  <c r="W1604" i="3"/>
  <c r="AM1604" i="3"/>
  <c r="BC1604" i="3"/>
  <c r="X1604" i="3"/>
  <c r="AN1604" i="3"/>
  <c r="BD1604" i="3"/>
  <c r="Q1604" i="3"/>
  <c r="V1604" i="3"/>
  <c r="AS1604" i="3"/>
  <c r="M1604" i="3"/>
  <c r="AH1604" i="3"/>
  <c r="AA1604" i="3"/>
  <c r="AQ1604" i="3"/>
  <c r="BG1604" i="3"/>
  <c r="AB1604" i="3"/>
  <c r="AR1604" i="3"/>
  <c r="BH1604" i="3"/>
  <c r="AT1604" i="3"/>
  <c r="N1604" i="3"/>
  <c r="AK1604" i="3"/>
  <c r="BF1604" i="3"/>
  <c r="Z1604" i="3"/>
  <c r="O1604" i="3"/>
  <c r="AE1604" i="3"/>
  <c r="AU1604" i="3"/>
  <c r="P1604" i="3"/>
  <c r="AF1604" i="3"/>
  <c r="AV1604" i="3"/>
  <c r="AG1604" i="3"/>
  <c r="AL1604" i="3"/>
  <c r="BI1604" i="3"/>
  <c r="AC1604" i="3"/>
  <c r="AX1604" i="3"/>
  <c r="R1604" i="3"/>
  <c r="Q1608" i="3"/>
  <c r="AD1608" i="3"/>
  <c r="AG1608" i="3"/>
  <c r="W1608" i="3"/>
  <c r="AM1608" i="3"/>
  <c r="BC1608" i="3"/>
  <c r="X1608" i="3"/>
  <c r="AN1608" i="3"/>
  <c r="BD1608" i="3"/>
  <c r="BA1608" i="3"/>
  <c r="U1608" i="3"/>
  <c r="BF1608" i="3"/>
  <c r="Z1608" i="3"/>
  <c r="V1608" i="3"/>
  <c r="BE1608" i="3"/>
  <c r="Y1608" i="3"/>
  <c r="AA1608" i="3"/>
  <c r="AQ1608" i="3"/>
  <c r="BG1608" i="3"/>
  <c r="AB1608" i="3"/>
  <c r="AR1608" i="3"/>
  <c r="BH1608" i="3"/>
  <c r="AS1608" i="3"/>
  <c r="M1608" i="3"/>
  <c r="AX1608" i="3"/>
  <c r="R1608" i="3"/>
  <c r="AT1608" i="3"/>
  <c r="AW1608" i="3"/>
  <c r="O1608" i="3"/>
  <c r="AE1608" i="3"/>
  <c r="AU1608" i="3"/>
  <c r="P1608" i="3"/>
  <c r="AF1608" i="3"/>
  <c r="AV1608" i="3"/>
  <c r="AK1608" i="3"/>
  <c r="AP1608" i="3"/>
  <c r="Q1617" i="3"/>
  <c r="AG1617" i="3"/>
  <c r="AW1617" i="3"/>
  <c r="N1617" i="3"/>
  <c r="AD1617" i="3"/>
  <c r="AT1617" i="3"/>
  <c r="T1617" i="3"/>
  <c r="AZ1617" i="3"/>
  <c r="AE1617" i="3"/>
  <c r="P1617" i="3"/>
  <c r="BD1617" i="3"/>
  <c r="Y1617" i="3"/>
  <c r="AS1617" i="3"/>
  <c r="R1617" i="3"/>
  <c r="AL1617" i="3"/>
  <c r="BF1617" i="3"/>
  <c r="BH1617" i="3"/>
  <c r="AU1617" i="3"/>
  <c r="AN1617" i="3"/>
  <c r="AC1617" i="3"/>
  <c r="BA1617" i="3"/>
  <c r="V1617" i="3"/>
  <c r="AP1617" i="3"/>
  <c r="AB1617" i="3"/>
  <c r="O1617" i="3"/>
  <c r="BC1617" i="3"/>
  <c r="S1617" i="3"/>
  <c r="M1617" i="3"/>
  <c r="AK1617" i="3"/>
  <c r="BE1617" i="3"/>
  <c r="Z1617" i="3"/>
  <c r="AX1617" i="3"/>
  <c r="AJ1617" i="3"/>
  <c r="W1617" i="3"/>
  <c r="X1617" i="3"/>
  <c r="AA1617" i="3"/>
  <c r="AI1617" i="3"/>
  <c r="BF1628" i="3"/>
  <c r="AP1628" i="3"/>
  <c r="AA1628" i="3"/>
  <c r="AQ1628" i="3"/>
  <c r="BG1628" i="3"/>
  <c r="AB1628" i="3"/>
  <c r="AR1628" i="3"/>
  <c r="BH1628" i="3"/>
  <c r="AK1628" i="3"/>
  <c r="AT1628" i="3"/>
  <c r="AL1628" i="3"/>
  <c r="AX1628" i="3"/>
  <c r="O1628" i="3"/>
  <c r="AE1628" i="3"/>
  <c r="AU1628" i="3"/>
  <c r="P1628" i="3"/>
  <c r="AF1628" i="3"/>
  <c r="AV1628" i="3"/>
  <c r="M1628" i="3"/>
  <c r="AS1628" i="3"/>
  <c r="N1628" i="3"/>
  <c r="BB1628" i="3"/>
  <c r="AH1628" i="3"/>
  <c r="S1628" i="3"/>
  <c r="AI1628" i="3"/>
  <c r="AY1628" i="3"/>
  <c r="T1628" i="3"/>
  <c r="AJ1628" i="3"/>
  <c r="AZ1628" i="3"/>
  <c r="U1628" i="3"/>
  <c r="BA1628" i="3"/>
  <c r="V1628" i="3"/>
  <c r="R1628" i="3"/>
  <c r="N1639" i="3"/>
  <c r="AD1639" i="3"/>
  <c r="AT1639" i="3"/>
  <c r="X1639" i="3"/>
  <c r="AS1639" i="3"/>
  <c r="O1639" i="3"/>
  <c r="AU1639" i="3"/>
  <c r="AO1639" i="3"/>
  <c r="AR1639" i="3"/>
  <c r="AK1639" i="3"/>
  <c r="AF1639" i="3"/>
  <c r="Q1639" i="3"/>
  <c r="BF1639" i="3"/>
  <c r="R1639" i="3"/>
  <c r="AH1639" i="3"/>
  <c r="AX1639" i="3"/>
  <c r="AC1639" i="3"/>
  <c r="AY1639" i="3"/>
  <c r="T1639" i="3"/>
  <c r="AZ1639" i="3"/>
  <c r="BD1639" i="3"/>
  <c r="BB1639" i="3"/>
  <c r="AV1639" i="3"/>
  <c r="AQ1639" i="3"/>
  <c r="AB1639" i="3"/>
  <c r="V1639" i="3"/>
  <c r="AL1639" i="3"/>
  <c r="M1639" i="3"/>
  <c r="AI1639" i="3"/>
  <c r="BC1639" i="3"/>
  <c r="AE1639" i="3"/>
  <c r="BH1639" i="3"/>
  <c r="W1639" i="3"/>
  <c r="P1639" i="3"/>
  <c r="BE1639" i="3"/>
  <c r="BA1639" i="3"/>
  <c r="AM1639" i="3"/>
  <c r="AP1639" i="3"/>
  <c r="AJ1639" i="3"/>
  <c r="U1639" i="3"/>
  <c r="S1639" i="3"/>
  <c r="Y1639" i="3"/>
  <c r="BI1639" i="3"/>
  <c r="AN1639" i="3"/>
  <c r="AG1639" i="3"/>
  <c r="AW1639" i="3"/>
  <c r="BF1634" i="3"/>
  <c r="AP1634" i="3"/>
  <c r="S1634" i="3"/>
  <c r="AI1634" i="3"/>
  <c r="AY1634" i="3"/>
  <c r="T1634" i="3"/>
  <c r="AJ1634" i="3"/>
  <c r="AZ1634" i="3"/>
  <c r="U1634" i="3"/>
  <c r="BA1634" i="3"/>
  <c r="AD1634" i="3"/>
  <c r="W1634" i="3"/>
  <c r="AQ1634" i="3"/>
  <c r="P1634" i="3"/>
  <c r="AN1634" i="3"/>
  <c r="BH1634" i="3"/>
  <c r="AS1634" i="3"/>
  <c r="AL1634" i="3"/>
  <c r="R1634" i="3"/>
  <c r="AA1634" i="3"/>
  <c r="AU1634" i="3"/>
  <c r="X1634" i="3"/>
  <c r="AR1634" i="3"/>
  <c r="M1634" i="3"/>
  <c r="BI1634" i="3"/>
  <c r="AT1634" i="3"/>
  <c r="AE1634" i="3"/>
  <c r="BC1634" i="3"/>
  <c r="AB1634" i="3"/>
  <c r="AV1634" i="3"/>
  <c r="AC1634" i="3"/>
  <c r="N1634" i="3"/>
  <c r="BB1634" i="3"/>
  <c r="AX1634" i="3"/>
  <c r="N1560" i="3"/>
  <c r="AD1560" i="3"/>
  <c r="AT1560" i="3"/>
  <c r="O1560" i="3"/>
  <c r="AE1560" i="3"/>
  <c r="AU1560" i="3"/>
  <c r="P1560" i="3"/>
  <c r="AF1560" i="3"/>
  <c r="AV1560" i="3"/>
  <c r="AW1560" i="3"/>
  <c r="M1560" i="3"/>
  <c r="R1560" i="3"/>
  <c r="AH1560" i="3"/>
  <c r="AX1560" i="3"/>
  <c r="S1560" i="3"/>
  <c r="AI1560" i="3"/>
  <c r="AY1560" i="3"/>
  <c r="T1560" i="3"/>
  <c r="AJ1560" i="3"/>
  <c r="AZ1560" i="3"/>
  <c r="V1560" i="3"/>
  <c r="AL1560" i="3"/>
  <c r="BB1560" i="3"/>
  <c r="W1560" i="3"/>
  <c r="AM1560" i="3"/>
  <c r="BC1560" i="3"/>
  <c r="X1560" i="3"/>
  <c r="AN1560" i="3"/>
  <c r="BD1560" i="3"/>
  <c r="Q1560" i="3"/>
  <c r="BL1663" i="3"/>
  <c r="BM1663" i="3"/>
  <c r="BK1663" i="3"/>
  <c r="BJ1663" i="3"/>
  <c r="R1541" i="3"/>
  <c r="AH1541" i="3"/>
  <c r="AX1541" i="3"/>
  <c r="BH1541" i="3"/>
  <c r="AB1541" i="3"/>
  <c r="BC1541" i="3"/>
  <c r="Y1629" i="3"/>
  <c r="AO1629" i="3"/>
  <c r="BE1629" i="3"/>
  <c r="V1629" i="3"/>
  <c r="AL1629" i="3"/>
  <c r="BB1629" i="3"/>
  <c r="AE1629" i="3"/>
  <c r="BD1629" i="3"/>
  <c r="AN1629" i="3"/>
  <c r="BH1629" i="3"/>
  <c r="AQ1629" i="3"/>
  <c r="AA1629" i="3"/>
  <c r="M1629" i="3"/>
  <c r="AC1629" i="3"/>
  <c r="AS1629" i="3"/>
  <c r="BI1629" i="3"/>
  <c r="Z1629" i="3"/>
  <c r="AP1629" i="3"/>
  <c r="BF1629" i="3"/>
  <c r="AM1629" i="3"/>
  <c r="P1629" i="3"/>
  <c r="AV1629" i="3"/>
  <c r="S1629" i="3"/>
  <c r="T1629" i="3"/>
  <c r="BG1629" i="3"/>
  <c r="Q1629" i="3"/>
  <c r="AG1629" i="3"/>
  <c r="AW1629" i="3"/>
  <c r="N1629" i="3"/>
  <c r="AD1629" i="3"/>
  <c r="AT1629" i="3"/>
  <c r="O1629" i="3"/>
  <c r="AU1629" i="3"/>
  <c r="X1629" i="3"/>
  <c r="AB1629" i="3"/>
  <c r="AI1629" i="3"/>
  <c r="AJ1629" i="3"/>
  <c r="AK1629" i="3"/>
  <c r="AX1629" i="3"/>
  <c r="AR1629" i="3"/>
  <c r="BA1629" i="3"/>
  <c r="W1629" i="3"/>
  <c r="AY1629" i="3"/>
  <c r="R1629" i="3"/>
  <c r="BC1629" i="3"/>
  <c r="AZ1629" i="3"/>
  <c r="BJ1683" i="3"/>
  <c r="BN1683" i="3"/>
  <c r="BN1680" i="3"/>
  <c r="BK1680" i="3"/>
  <c r="K1516" i="3"/>
  <c r="K1491" i="3"/>
  <c r="AY1535" i="3"/>
  <c r="Q1535" i="3"/>
  <c r="AH1535" i="3"/>
  <c r="BB1541" i="3"/>
  <c r="AF1541" i="3"/>
  <c r="AC1560" i="3"/>
  <c r="AF1558" i="3"/>
  <c r="AB1560" i="3"/>
  <c r="BF1560" i="3"/>
  <c r="AQ1584" i="3"/>
  <c r="Z1584" i="3"/>
  <c r="M1584" i="3"/>
  <c r="BB1543" i="3"/>
  <c r="O1543" i="3"/>
  <c r="AK1543" i="3"/>
  <c r="Q1593" i="3"/>
  <c r="AY1593" i="3"/>
  <c r="BE1577" i="3"/>
  <c r="X1577" i="3"/>
  <c r="AR1577" i="3"/>
  <c r="AZ1584" i="3"/>
  <c r="BI1608" i="3"/>
  <c r="Y1604" i="3"/>
  <c r="AY1608" i="3"/>
  <c r="AZ1604" i="3"/>
  <c r="AI1604" i="3"/>
  <c r="BI1628" i="3"/>
  <c r="X1628" i="3"/>
  <c r="BD1634" i="3"/>
  <c r="O1634" i="3"/>
  <c r="AV1617" i="3"/>
  <c r="BB1617" i="3"/>
  <c r="U1617" i="3"/>
  <c r="AH1629" i="3"/>
  <c r="Z1639" i="3"/>
  <c r="AM1541" i="3"/>
  <c r="BH1620" i="3"/>
  <c r="V1620" i="3"/>
  <c r="AW1620" i="3"/>
  <c r="O1565" i="3"/>
  <c r="AE1565" i="3"/>
  <c r="AU1565" i="3"/>
  <c r="BD1565" i="3"/>
  <c r="BF1565" i="3"/>
  <c r="AP1565" i="3"/>
  <c r="Z1565" i="3"/>
  <c r="AW1565" i="3"/>
  <c r="AG1565" i="3"/>
  <c r="Q1565" i="3"/>
  <c r="S1565" i="3"/>
  <c r="AI1565" i="3"/>
  <c r="AY1565" i="3"/>
  <c r="AN1565" i="3"/>
  <c r="W1565" i="3"/>
  <c r="AM1565" i="3"/>
  <c r="BC1565" i="3"/>
  <c r="X1565" i="3"/>
  <c r="AX1565" i="3"/>
  <c r="AH1565" i="3"/>
  <c r="R1565" i="3"/>
  <c r="X1582" i="3"/>
  <c r="AN1582" i="3"/>
  <c r="BD1582" i="3"/>
  <c r="Y1582" i="3"/>
  <c r="AT1582" i="3"/>
  <c r="U1582" i="3"/>
  <c r="AP1582" i="3"/>
  <c r="Q1582" i="3"/>
  <c r="AL1582" i="3"/>
  <c r="BG1582" i="3"/>
  <c r="AH1582" i="3"/>
  <c r="BI1582" i="3"/>
  <c r="AS1582" i="3"/>
  <c r="W1582" i="3"/>
  <c r="AB1582" i="3"/>
  <c r="AR1582" i="3"/>
  <c r="BH1582" i="3"/>
  <c r="AD1582" i="3"/>
  <c r="AY1582" i="3"/>
  <c r="Z1582" i="3"/>
  <c r="AU1582" i="3"/>
  <c r="V1582" i="3"/>
  <c r="AQ1582" i="3"/>
  <c r="AC1582" i="3"/>
  <c r="BC1582" i="3"/>
  <c r="P1582" i="3"/>
  <c r="AF1582" i="3"/>
  <c r="AV1582" i="3"/>
  <c r="N1582" i="3"/>
  <c r="AI1582" i="3"/>
  <c r="BE1582" i="3"/>
  <c r="AE1582" i="3"/>
  <c r="BA1582" i="3"/>
  <c r="AA1582" i="3"/>
  <c r="AW1582" i="3"/>
  <c r="AX1582" i="3"/>
  <c r="R1582" i="3"/>
  <c r="AG1602" i="3"/>
  <c r="W1602" i="3"/>
  <c r="AM1602" i="3"/>
  <c r="BC1602" i="3"/>
  <c r="X1602" i="3"/>
  <c r="AN1602" i="3"/>
  <c r="BD1602" i="3"/>
  <c r="AD1602" i="3"/>
  <c r="AK1602" i="3"/>
  <c r="AX1602" i="3"/>
  <c r="R1602" i="3"/>
  <c r="BE1602" i="3"/>
  <c r="Y1602" i="3"/>
  <c r="AA1602" i="3"/>
  <c r="AQ1602" i="3"/>
  <c r="BG1602" i="3"/>
  <c r="AB1602" i="3"/>
  <c r="AR1602" i="3"/>
  <c r="BH1602" i="3"/>
  <c r="V1602" i="3"/>
  <c r="BI1602" i="3"/>
  <c r="AC1602" i="3"/>
  <c r="AP1602" i="3"/>
  <c r="AW1602" i="3"/>
  <c r="O1602" i="3"/>
  <c r="AE1602" i="3"/>
  <c r="AU1602" i="3"/>
  <c r="P1602" i="3"/>
  <c r="AF1602" i="3"/>
  <c r="AV1602" i="3"/>
  <c r="BB1602" i="3"/>
  <c r="N1602" i="3"/>
  <c r="BA1602" i="3"/>
  <c r="U1602" i="3"/>
  <c r="AH1602" i="3"/>
  <c r="Y1618" i="3"/>
  <c r="AW1618" i="3"/>
  <c r="AG1618" i="3"/>
  <c r="Q1618" i="3"/>
  <c r="S1618" i="3"/>
  <c r="AI1618" i="3"/>
  <c r="AY1618" i="3"/>
  <c r="T1618" i="3"/>
  <c r="AJ1618" i="3"/>
  <c r="AZ1618" i="3"/>
  <c r="Z1618" i="3"/>
  <c r="BF1618" i="3"/>
  <c r="AK1618" i="3"/>
  <c r="BB1618" i="3"/>
  <c r="AL1618" i="3"/>
  <c r="W1618" i="3"/>
  <c r="AM1618" i="3"/>
  <c r="BC1618" i="3"/>
  <c r="X1618" i="3"/>
  <c r="AN1618" i="3"/>
  <c r="BD1618" i="3"/>
  <c r="AH1618" i="3"/>
  <c r="M1618" i="3"/>
  <c r="AS1618" i="3"/>
  <c r="N1618" i="3"/>
  <c r="AT1618" i="3"/>
  <c r="AA1618" i="3"/>
  <c r="AQ1618" i="3"/>
  <c r="BG1618" i="3"/>
  <c r="AB1618" i="3"/>
  <c r="AR1618" i="3"/>
  <c r="BH1618" i="3"/>
  <c r="AP1618" i="3"/>
  <c r="U1618" i="3"/>
  <c r="BA1618" i="3"/>
  <c r="V1618" i="3"/>
  <c r="Y1550" i="3"/>
  <c r="AO1550" i="3"/>
  <c r="BE1550" i="3"/>
  <c r="V1550" i="3"/>
  <c r="AL1550" i="3"/>
  <c r="BB1550" i="3"/>
  <c r="AA1550" i="3"/>
  <c r="AQ1550" i="3"/>
  <c r="BG1550" i="3"/>
  <c r="P1550" i="3"/>
  <c r="T1550" i="3"/>
  <c r="BD1550" i="3"/>
  <c r="X1550" i="3"/>
  <c r="Q1550" i="3"/>
  <c r="AG1550" i="3"/>
  <c r="AW1550" i="3"/>
  <c r="N1550" i="3"/>
  <c r="AD1550" i="3"/>
  <c r="AT1550" i="3"/>
  <c r="S1550" i="3"/>
  <c r="AI1550" i="3"/>
  <c r="AY1550" i="3"/>
  <c r="BL1680" i="3"/>
  <c r="AS1560" i="3"/>
  <c r="O1558" i="3"/>
  <c r="BG1560" i="3"/>
  <c r="AP1560" i="3"/>
  <c r="AA1584" i="3"/>
  <c r="BI1584" i="3"/>
  <c r="AF1543" i="3"/>
  <c r="AN1543" i="3"/>
  <c r="U1543" i="3"/>
  <c r="AZ1593" i="3"/>
  <c r="AI1593" i="3"/>
  <c r="AJ1577" i="3"/>
  <c r="BB1577" i="3"/>
  <c r="AT1593" i="3"/>
  <c r="U1604" i="3"/>
  <c r="BB1608" i="3"/>
  <c r="AZ1608" i="3"/>
  <c r="AI1608" i="3"/>
  <c r="BB1604" i="3"/>
  <c r="AJ1604" i="3"/>
  <c r="S1604" i="3"/>
  <c r="AC1628" i="3"/>
  <c r="BC1628" i="3"/>
  <c r="AF1634" i="3"/>
  <c r="AF1617" i="3"/>
  <c r="AH1617" i="3"/>
  <c r="U1629" i="3"/>
  <c r="AO1618" i="3"/>
  <c r="BH1535" i="3"/>
  <c r="BA1541" i="3"/>
  <c r="AK1541" i="3"/>
  <c r="U1541" i="3"/>
  <c r="AR1541" i="3"/>
  <c r="AQ1541" i="3"/>
  <c r="V1541" i="3"/>
  <c r="BI1560" i="3"/>
  <c r="AG1560" i="3"/>
  <c r="BH1560" i="3"/>
  <c r="AQ1560" i="3"/>
  <c r="Z1560" i="3"/>
  <c r="BF1584" i="3"/>
  <c r="AS1584" i="3"/>
  <c r="AR1543" i="3"/>
  <c r="BF1543" i="3"/>
  <c r="S1543" i="3"/>
  <c r="BH1577" i="3"/>
  <c r="AN1584" i="3"/>
  <c r="AW1593" i="3"/>
  <c r="AJ1593" i="3"/>
  <c r="S1593" i="3"/>
  <c r="BA1577" i="3"/>
  <c r="O1577" i="3"/>
  <c r="AL1577" i="3"/>
  <c r="BH1584" i="3"/>
  <c r="BA1604" i="3"/>
  <c r="AJ1608" i="3"/>
  <c r="S1608" i="3"/>
  <c r="T1604" i="3"/>
  <c r="AQ1617" i="3"/>
  <c r="BD1628" i="3"/>
  <c r="AM1628" i="3"/>
  <c r="V1634" i="3"/>
  <c r="BG1634" i="3"/>
  <c r="AM1617" i="3"/>
  <c r="BI1617" i="3"/>
  <c r="AA1639" i="3"/>
  <c r="Q1624" i="3"/>
  <c r="AG1624" i="3"/>
  <c r="AR1563" i="3"/>
  <c r="AV1563" i="3"/>
  <c r="BH1563" i="3"/>
  <c r="AN1563" i="3"/>
  <c r="M1563" i="3"/>
  <c r="P1563" i="3"/>
  <c r="T1563" i="3"/>
  <c r="BM1682" i="3"/>
  <c r="BL1682" i="3"/>
  <c r="BN1682" i="3"/>
  <c r="BM1678" i="3"/>
  <c r="BJ1651" i="3"/>
  <c r="BM1651" i="3"/>
  <c r="BL1684" i="3"/>
  <c r="BN1684" i="3"/>
  <c r="BK1681" i="3"/>
  <c r="BM1681" i="3"/>
  <c r="BM1665" i="3"/>
  <c r="BK1665" i="3"/>
  <c r="BM1677" i="3"/>
  <c r="BL1677" i="3"/>
  <c r="Q1605" i="3"/>
  <c r="AG1605" i="3"/>
  <c r="AW1605" i="3"/>
  <c r="N1605" i="3"/>
  <c r="AD1605" i="3"/>
  <c r="U1605" i="3"/>
  <c r="AK1605" i="3"/>
  <c r="BA1605" i="3"/>
  <c r="R1605" i="3"/>
  <c r="AH1605" i="3"/>
  <c r="AX1605" i="3"/>
  <c r="AB1605" i="3"/>
  <c r="BH1605" i="3"/>
  <c r="AM1605" i="3"/>
  <c r="S1605" i="3"/>
  <c r="AY1605" i="3"/>
  <c r="AF1605" i="3"/>
  <c r="Y1605" i="3"/>
  <c r="AO1605" i="3"/>
  <c r="AX1566" i="3"/>
  <c r="Z1566" i="3"/>
  <c r="AL1566" i="3"/>
  <c r="Q1626" i="3"/>
  <c r="BE1626" i="3"/>
  <c r="Y1626" i="3"/>
  <c r="AW1626" i="3"/>
  <c r="BN1659" i="3"/>
  <c r="BK1675" i="3"/>
  <c r="BJ1675" i="3"/>
  <c r="BM1669" i="3"/>
  <c r="BL1669" i="3"/>
  <c r="BM1660" i="3"/>
  <c r="BJ1660" i="3"/>
  <c r="BJ1653" i="3"/>
  <c r="BM1653" i="3"/>
  <c r="BJ1682" i="3"/>
  <c r="BJ1681" i="3"/>
  <c r="BN1681" i="3"/>
  <c r="BJ1680" i="3"/>
  <c r="BL1665" i="3"/>
  <c r="BJ1677" i="3"/>
  <c r="BJ1672" i="3"/>
  <c r="BM1672" i="3"/>
  <c r="BN1664" i="3"/>
  <c r="BL1664" i="3"/>
  <c r="BJ1664" i="3"/>
  <c r="BM1664" i="3"/>
  <c r="BK1648" i="3"/>
  <c r="W1557" i="3"/>
  <c r="AM1557" i="3"/>
  <c r="AA1557" i="3"/>
  <c r="BC1557" i="3"/>
  <c r="AY1557" i="3"/>
  <c r="AI1557" i="3"/>
  <c r="Q1603" i="3"/>
  <c r="AG1603" i="3"/>
  <c r="AW1603" i="3"/>
  <c r="N1603" i="3"/>
  <c r="AD1603" i="3"/>
  <c r="AT1603" i="3"/>
  <c r="T1603" i="3"/>
  <c r="AZ1603" i="3"/>
  <c r="AE1603" i="3"/>
  <c r="BD1603" i="3"/>
  <c r="AN1603" i="3"/>
  <c r="AI1603" i="3"/>
  <c r="M1640" i="3"/>
  <c r="AC1640" i="3"/>
  <c r="AS1640" i="3"/>
  <c r="BI1640" i="3"/>
  <c r="AD1640" i="3"/>
  <c r="BF1640" i="3"/>
  <c r="BB1640" i="3"/>
  <c r="AN1640" i="3"/>
  <c r="W1640" i="3"/>
  <c r="BC1640" i="3"/>
  <c r="AQ1640" i="3"/>
  <c r="AB1640" i="3"/>
  <c r="BH1640" i="3"/>
  <c r="Q1640" i="3"/>
  <c r="AG1640" i="3"/>
  <c r="AW1640" i="3"/>
  <c r="N1640" i="3"/>
  <c r="AH1640" i="3"/>
  <c r="Z1640" i="3"/>
  <c r="P1640" i="3"/>
  <c r="AV1640" i="3"/>
  <c r="AE1640" i="3"/>
  <c r="S1640" i="3"/>
  <c r="AY1640" i="3"/>
  <c r="AJ1640" i="3"/>
  <c r="U1640" i="3"/>
  <c r="AK1640" i="3"/>
  <c r="BA1640" i="3"/>
  <c r="R1640" i="3"/>
  <c r="AP1640" i="3"/>
  <c r="AL1640" i="3"/>
  <c r="X1640" i="3"/>
  <c r="BD1640" i="3"/>
  <c r="AM1640" i="3"/>
  <c r="AA1640" i="3"/>
  <c r="BG1640" i="3"/>
  <c r="AR1640" i="3"/>
  <c r="Y1621" i="3"/>
  <c r="AO1621" i="3"/>
  <c r="BE1621" i="3"/>
  <c r="V1621" i="3"/>
  <c r="AL1621" i="3"/>
  <c r="BB1621" i="3"/>
  <c r="AJ1621" i="3"/>
  <c r="O1621" i="3"/>
  <c r="AU1621" i="3"/>
  <c r="AF1621" i="3"/>
  <c r="S1621" i="3"/>
  <c r="M1621" i="3"/>
  <c r="AC1621" i="3"/>
  <c r="AS1621" i="3"/>
  <c r="BI1621" i="3"/>
  <c r="Z1621" i="3"/>
  <c r="AP1621" i="3"/>
  <c r="BF1621" i="3"/>
  <c r="AR1621" i="3"/>
  <c r="W1621" i="3"/>
  <c r="BC1621" i="3"/>
  <c r="AN1621" i="3"/>
  <c r="AI1621" i="3"/>
  <c r="AY1621" i="3"/>
  <c r="AQ1621" i="3"/>
  <c r="Q1621" i="3"/>
  <c r="AG1621" i="3"/>
  <c r="AW1621" i="3"/>
  <c r="N1621" i="3"/>
  <c r="AD1621" i="3"/>
  <c r="AT1621" i="3"/>
  <c r="T1621" i="3"/>
  <c r="AZ1621" i="3"/>
  <c r="AE1621" i="3"/>
  <c r="P1621" i="3"/>
  <c r="AV1621" i="3"/>
  <c r="BL1673" i="3"/>
  <c r="Y1556" i="3"/>
  <c r="AO1556" i="3"/>
  <c r="BA1556" i="3"/>
  <c r="BE1556" i="3"/>
  <c r="U1556" i="3"/>
  <c r="BN1677" i="3"/>
  <c r="AB1539" i="3"/>
  <c r="AR1539" i="3"/>
  <c r="BH1539" i="3"/>
  <c r="P1539" i="3"/>
  <c r="X1605" i="3"/>
  <c r="AI1605" i="3"/>
  <c r="AU1605" i="3"/>
  <c r="AZ1605" i="3"/>
  <c r="BF1605" i="3"/>
  <c r="AL1605" i="3"/>
  <c r="BE1605" i="3"/>
  <c r="R1566" i="3"/>
  <c r="AB1563" i="3"/>
  <c r="AQ1620" i="3"/>
  <c r="BM1675" i="3"/>
  <c r="BM1684" i="3"/>
  <c r="BL1681" i="3"/>
  <c r="Z1585" i="3"/>
  <c r="BL1648" i="3"/>
  <c r="BK1677" i="3"/>
  <c r="BI1556" i="3"/>
  <c r="AB1633" i="3"/>
  <c r="AT1633" i="3"/>
  <c r="Q1606" i="3"/>
  <c r="N1616" i="3"/>
  <c r="Q1600" i="3"/>
  <c r="AM1575" i="3"/>
  <c r="AG1575" i="3"/>
  <c r="AF1539" i="3"/>
  <c r="AF1527" i="3"/>
  <c r="Q1612" i="3"/>
  <c r="AT1602" i="3"/>
  <c r="BL1678" i="3"/>
  <c r="M1554" i="3"/>
  <c r="BK1671" i="3"/>
  <c r="BN1671" i="3"/>
  <c r="BJ1648" i="3"/>
  <c r="BM1661" i="3"/>
  <c r="BK1657" i="3"/>
  <c r="BN1657" i="3"/>
  <c r="BJ1671" i="3"/>
  <c r="BM1648" i="3"/>
  <c r="BN1661" i="3"/>
  <c r="BK1661" i="3"/>
  <c r="BM1659" i="3"/>
  <c r="BJ1657" i="3"/>
  <c r="BM1657" i="3"/>
  <c r="BM1671" i="3"/>
  <c r="BL1657" i="3"/>
  <c r="BN1648" i="3"/>
  <c r="BJ1661" i="3"/>
  <c r="BL1671" i="3"/>
  <c r="BJ1659" i="3"/>
  <c r="BL1661" i="3"/>
  <c r="BK1659" i="3"/>
  <c r="P1597" i="3"/>
  <c r="AF1597" i="3"/>
  <c r="AV1597" i="3"/>
  <c r="M1597" i="3"/>
  <c r="Z1597" i="3"/>
  <c r="AU1597" i="3"/>
  <c r="V1597" i="3"/>
  <c r="AQ1597" i="3"/>
  <c r="R1597" i="3"/>
  <c r="AM1597" i="3"/>
  <c r="BI1597" i="3"/>
  <c r="AT1597" i="3"/>
  <c r="AY1597" i="3"/>
  <c r="T1597" i="3"/>
  <c r="AJ1597" i="3"/>
  <c r="AZ1597" i="3"/>
  <c r="Q1597" i="3"/>
  <c r="AE1597" i="3"/>
  <c r="BA1597" i="3"/>
  <c r="AA1597" i="3"/>
  <c r="AW1597" i="3"/>
  <c r="W1597" i="3"/>
  <c r="AS1597" i="3"/>
  <c r="S1597" i="3"/>
  <c r="AD1597" i="3"/>
  <c r="X1597" i="3"/>
  <c r="AN1597" i="3"/>
  <c r="BD1597" i="3"/>
  <c r="N1597" i="3"/>
  <c r="AK1597" i="3"/>
  <c r="BF1597" i="3"/>
  <c r="AG1597" i="3"/>
  <c r="BB1597" i="3"/>
  <c r="AC1597" i="3"/>
  <c r="AX1597" i="3"/>
  <c r="AO1597" i="3"/>
  <c r="AI1597" i="3"/>
  <c r="Q1610" i="3"/>
  <c r="AO1610" i="3"/>
  <c r="S1610" i="3"/>
  <c r="AI1610" i="3"/>
  <c r="AY1610" i="3"/>
  <c r="T1610" i="3"/>
  <c r="AJ1610" i="3"/>
  <c r="AZ1610" i="3"/>
  <c r="AG1610" i="3"/>
  <c r="W1610" i="3"/>
  <c r="AM1610" i="3"/>
  <c r="BC1610" i="3"/>
  <c r="BE1610" i="3"/>
  <c r="Y1610" i="3"/>
  <c r="AA1610" i="3"/>
  <c r="AQ1610" i="3"/>
  <c r="BG1610" i="3"/>
  <c r="AB1610" i="3"/>
  <c r="AR1610" i="3"/>
  <c r="BH1610" i="3"/>
  <c r="AT1553" i="3"/>
  <c r="AD1553" i="3"/>
  <c r="N1553" i="3"/>
  <c r="AW1553" i="3"/>
  <c r="AG1553" i="3"/>
  <c r="Q1553" i="3"/>
  <c r="AZ1553" i="3"/>
  <c r="AJ1553" i="3"/>
  <c r="T1553" i="3"/>
  <c r="AY1553" i="3"/>
  <c r="AP1610" i="3"/>
  <c r="BC1599" i="3"/>
  <c r="AH1599" i="3"/>
  <c r="M1599" i="3"/>
  <c r="AQ1599" i="3"/>
  <c r="V1599" i="3"/>
  <c r="AZ1599" i="3"/>
  <c r="AJ1599" i="3"/>
  <c r="T1599" i="3"/>
  <c r="AC1610" i="3"/>
  <c r="BI1610" i="3"/>
  <c r="N1610" i="3"/>
  <c r="BB1610" i="3"/>
  <c r="BD1610" i="3"/>
  <c r="X1610" i="3"/>
  <c r="O1610" i="3"/>
  <c r="Y1597" i="3"/>
  <c r="AL1597" i="3"/>
  <c r="BH1597" i="3"/>
  <c r="T1578" i="3"/>
  <c r="AJ1578" i="3"/>
  <c r="AZ1578" i="3"/>
  <c r="S1578" i="3"/>
  <c r="AO1578" i="3"/>
  <c r="O1578" i="3"/>
  <c r="AK1578" i="3"/>
  <c r="BF1578" i="3"/>
  <c r="AG1578" i="3"/>
  <c r="BB1578" i="3"/>
  <c r="M1578" i="3"/>
  <c r="AM1578" i="3"/>
  <c r="T1632" i="3"/>
  <c r="BA1632" i="3"/>
  <c r="AX1632" i="3"/>
  <c r="S1632" i="3"/>
  <c r="AJ1632" i="3"/>
  <c r="AD1632" i="3"/>
  <c r="AI1632" i="3"/>
  <c r="AZ1632" i="3"/>
  <c r="BK1569" i="3"/>
  <c r="L1510" i="3"/>
  <c r="L1508" i="3"/>
  <c r="L1506" i="3"/>
  <c r="L1504" i="3"/>
  <c r="L1502" i="3"/>
  <c r="K1502" i="3"/>
  <c r="L1491" i="3"/>
  <c r="AI1491" i="3" s="1"/>
  <c r="BF1553" i="3"/>
  <c r="AP1553" i="3"/>
  <c r="Z1553" i="3"/>
  <c r="BI1553" i="3"/>
  <c r="AS1553" i="3"/>
  <c r="AC1553" i="3"/>
  <c r="M1553" i="3"/>
  <c r="AV1553" i="3"/>
  <c r="AF1553" i="3"/>
  <c r="P1553" i="3"/>
  <c r="AE1553" i="3"/>
  <c r="BM1607" i="3"/>
  <c r="R1610" i="3"/>
  <c r="AX1610" i="3"/>
  <c r="AX1599" i="3"/>
  <c r="AC1599" i="3"/>
  <c r="BG1599" i="3"/>
  <c r="AL1599" i="3"/>
  <c r="Q1599" i="3"/>
  <c r="AV1599" i="3"/>
  <c r="AF1599" i="3"/>
  <c r="P1599" i="3"/>
  <c r="AK1610" i="3"/>
  <c r="V1610" i="3"/>
  <c r="AV1610" i="3"/>
  <c r="P1610" i="3"/>
  <c r="AW1610" i="3"/>
  <c r="BC1597" i="3"/>
  <c r="O1597" i="3"/>
  <c r="BN1597" i="3" s="1"/>
  <c r="AR1597" i="3"/>
  <c r="BG1641" i="3"/>
  <c r="AT1641" i="3"/>
  <c r="AH1641" i="3"/>
  <c r="AD1641" i="3"/>
  <c r="N1641" i="3"/>
  <c r="AB1622" i="3"/>
  <c r="BE1622" i="3"/>
  <c r="AR1636" i="3"/>
  <c r="R1636" i="3"/>
  <c r="O1636" i="3"/>
  <c r="M1636" i="3"/>
  <c r="AU1636" i="3"/>
  <c r="BI1636" i="3"/>
  <c r="V1642" i="3"/>
  <c r="S1642" i="3"/>
  <c r="AE1642" i="3"/>
  <c r="AS1644" i="3"/>
  <c r="BF1644" i="3"/>
  <c r="AF1592" i="3"/>
  <c r="AV1592" i="3"/>
  <c r="N1637" i="3"/>
  <c r="AD1637" i="3"/>
  <c r="AT1637" i="3"/>
  <c r="M1637" i="3"/>
  <c r="AI1637" i="3"/>
  <c r="BD1637" i="3"/>
  <c r="Y1637" i="3"/>
  <c r="AZ1637" i="3"/>
  <c r="AG1637" i="3"/>
  <c r="AA1637" i="3"/>
  <c r="U1637" i="3"/>
  <c r="Q1637" i="3"/>
  <c r="BH1637" i="3"/>
  <c r="R1637" i="3"/>
  <c r="AH1637" i="3"/>
  <c r="AX1637" i="3"/>
  <c r="S1637" i="3"/>
  <c r="AN1637" i="3"/>
  <c r="BI1637" i="3"/>
  <c r="AE1637" i="3"/>
  <c r="AJ1637" i="3"/>
  <c r="AR1637" i="3"/>
  <c r="AK1637" i="3"/>
  <c r="AF1637" i="3"/>
  <c r="AB1637" i="3"/>
  <c r="V1637" i="3"/>
  <c r="AL1637" i="3"/>
  <c r="BB1637" i="3"/>
  <c r="X1637" i="3"/>
  <c r="AS1637" i="3"/>
  <c r="O1637" i="3"/>
  <c r="AO1637" i="3"/>
  <c r="BE1637" i="3"/>
  <c r="BC1637" i="3"/>
  <c r="AV1637" i="3"/>
  <c r="AQ1637" i="3"/>
  <c r="AM1637" i="3"/>
  <c r="AJ1551" i="3"/>
  <c r="AR1551" i="3"/>
  <c r="T1551" i="3"/>
  <c r="BH1567" i="3"/>
  <c r="AB1567" i="3"/>
  <c r="L1516" i="3"/>
  <c r="BB1553" i="3"/>
  <c r="AL1553" i="3"/>
  <c r="V1553" i="3"/>
  <c r="BE1553" i="3"/>
  <c r="AO1553" i="3"/>
  <c r="Y1553" i="3"/>
  <c r="BH1553" i="3"/>
  <c r="AR1553" i="3"/>
  <c r="AB1553" i="3"/>
  <c r="AU1553" i="3"/>
  <c r="Z1610" i="3"/>
  <c r="BF1610" i="3"/>
  <c r="AS1599" i="3"/>
  <c r="W1599" i="3"/>
  <c r="BB1599" i="3"/>
  <c r="AG1599" i="3"/>
  <c r="BH1599" i="3"/>
  <c r="AR1599" i="3"/>
  <c r="M1610" i="3"/>
  <c r="AS1610" i="3"/>
  <c r="AD1610" i="3"/>
  <c r="AN1610" i="3"/>
  <c r="AU1610" i="3"/>
  <c r="AH1597" i="3"/>
  <c r="AP1597" i="3"/>
  <c r="AB1597" i="3"/>
  <c r="W1643" i="3"/>
  <c r="BG1643" i="3"/>
  <c r="AR1643" i="3"/>
  <c r="BB1643" i="3"/>
  <c r="AA1643" i="3"/>
  <c r="BH1643" i="3"/>
  <c r="V1643" i="3"/>
  <c r="Y1609" i="3"/>
  <c r="AO1609" i="3"/>
  <c r="BE1609" i="3"/>
  <c r="V1609" i="3"/>
  <c r="AL1609" i="3"/>
  <c r="BB1609" i="3"/>
  <c r="AJ1609" i="3"/>
  <c r="O1609" i="3"/>
  <c r="AU1609" i="3"/>
  <c r="AF1609" i="3"/>
  <c r="S1609" i="3"/>
  <c r="AY1609" i="3"/>
  <c r="M1609" i="3"/>
  <c r="AC1609" i="3"/>
  <c r="AS1609" i="3"/>
  <c r="BI1609" i="3"/>
  <c r="Z1609" i="3"/>
  <c r="AP1609" i="3"/>
  <c r="BF1609" i="3"/>
  <c r="AR1609" i="3"/>
  <c r="W1609" i="3"/>
  <c r="BC1609" i="3"/>
  <c r="AN1609" i="3"/>
  <c r="AA1609" i="3"/>
  <c r="BG1609" i="3"/>
  <c r="Q1609" i="3"/>
  <c r="AG1609" i="3"/>
  <c r="AW1609" i="3"/>
  <c r="N1609" i="3"/>
  <c r="AD1609" i="3"/>
  <c r="AT1609" i="3"/>
  <c r="T1609" i="3"/>
  <c r="AZ1609" i="3"/>
  <c r="AE1609" i="3"/>
  <c r="P1609" i="3"/>
  <c r="BD1609" i="3"/>
  <c r="AI1609" i="3"/>
  <c r="U1633" i="3"/>
  <c r="AK1633" i="3"/>
  <c r="BA1633" i="3"/>
  <c r="R1633" i="3"/>
  <c r="AH1633" i="3"/>
  <c r="AX1633" i="3"/>
  <c r="W1633" i="3"/>
  <c r="BC1633" i="3"/>
  <c r="AF1633" i="3"/>
  <c r="AR1633" i="3"/>
  <c r="AY1633" i="3"/>
  <c r="AA1633" i="3"/>
  <c r="Y1633" i="3"/>
  <c r="AO1633" i="3"/>
  <c r="BE1633" i="3"/>
  <c r="V1633" i="3"/>
  <c r="AL1633" i="3"/>
  <c r="BB1633" i="3"/>
  <c r="AE1633" i="3"/>
  <c r="AV1633" i="3"/>
  <c r="AN1633" i="3"/>
  <c r="BH1633" i="3"/>
  <c r="T1633" i="3"/>
  <c r="AQ1633" i="3"/>
  <c r="M1633" i="3"/>
  <c r="AC1633" i="3"/>
  <c r="AS1633" i="3"/>
  <c r="BI1633" i="3"/>
  <c r="Z1633" i="3"/>
  <c r="AP1633" i="3"/>
  <c r="BF1633" i="3"/>
  <c r="AM1633" i="3"/>
  <c r="P1633" i="3"/>
  <c r="BD1633" i="3"/>
  <c r="S1633" i="3"/>
  <c r="AJ1633" i="3"/>
  <c r="BG1633" i="3"/>
  <c r="BL1623" i="3"/>
  <c r="BC1576" i="3"/>
  <c r="AV1584" i="3"/>
  <c r="Q1602" i="3"/>
  <c r="BE1618" i="3"/>
  <c r="AH1566" i="3"/>
  <c r="BB1566" i="3"/>
  <c r="V1566" i="3"/>
  <c r="BG1555" i="3"/>
  <c r="W1555" i="3"/>
  <c r="AA1555" i="3"/>
  <c r="BC1555" i="3"/>
  <c r="BB1576" i="3"/>
  <c r="Q1579" i="3"/>
  <c r="AM1559" i="3"/>
  <c r="AO1626" i="3"/>
  <c r="AG1626" i="3"/>
  <c r="X1563" i="3"/>
  <c r="BD1563" i="3"/>
  <c r="AJ1563" i="3"/>
  <c r="AW1575" i="3"/>
  <c r="AS1576" i="3"/>
  <c r="S1559" i="3"/>
  <c r="W1575" i="3"/>
  <c r="AJ1571" i="3"/>
  <c r="AR1571" i="3"/>
  <c r="AG1630" i="3"/>
  <c r="BE1630" i="3"/>
  <c r="Y1630" i="3"/>
  <c r="AE1532" i="3"/>
  <c r="AK1532" i="3"/>
  <c r="BG1532" i="3"/>
  <c r="AW1638" i="3"/>
  <c r="N1591" i="3"/>
  <c r="AL1591" i="3"/>
  <c r="AX1591" i="3"/>
  <c r="R1591" i="3"/>
  <c r="BB1591" i="3"/>
  <c r="V1591" i="3"/>
  <c r="AH1591" i="3"/>
  <c r="Z1591" i="3"/>
  <c r="Y1558" i="3"/>
  <c r="BE1558" i="3"/>
  <c r="AK1558" i="3"/>
  <c r="U1558" i="3"/>
  <c r="AO1558" i="3"/>
  <c r="BA1558" i="3"/>
  <c r="Y1535" i="3"/>
  <c r="AU1535" i="3"/>
  <c r="AZ1535" i="3"/>
  <c r="AE1535" i="3"/>
  <c r="Q1622" i="3"/>
  <c r="O1622" i="3"/>
  <c r="AE1622" i="3"/>
  <c r="AU1622" i="3"/>
  <c r="P1622" i="3"/>
  <c r="AF1622" i="3"/>
  <c r="AV1622" i="3"/>
  <c r="R1622" i="3"/>
  <c r="AX1622" i="3"/>
  <c r="AC1622" i="3"/>
  <c r="BI1622" i="3"/>
  <c r="AD1622" i="3"/>
  <c r="S1622" i="3"/>
  <c r="AI1622" i="3"/>
  <c r="AY1622" i="3"/>
  <c r="T1622" i="3"/>
  <c r="AJ1622" i="3"/>
  <c r="AZ1622" i="3"/>
  <c r="Z1622" i="3"/>
  <c r="BF1622" i="3"/>
  <c r="AK1622" i="3"/>
  <c r="AT1622" i="3"/>
  <c r="AL1622" i="3"/>
  <c r="W1622" i="3"/>
  <c r="AM1622" i="3"/>
  <c r="BC1622" i="3"/>
  <c r="X1622" i="3"/>
  <c r="AN1622" i="3"/>
  <c r="BD1622" i="3"/>
  <c r="AH1622" i="3"/>
  <c r="M1622" i="3"/>
  <c r="AS1622" i="3"/>
  <c r="N1622" i="3"/>
  <c r="BB1622" i="3"/>
  <c r="Z1636" i="3"/>
  <c r="AW1636" i="3"/>
  <c r="Q1636" i="3"/>
  <c r="AG1636" i="3"/>
  <c r="BF1636" i="3"/>
  <c r="S1636" i="3"/>
  <c r="AI1636" i="3"/>
  <c r="AY1636" i="3"/>
  <c r="T1636" i="3"/>
  <c r="AJ1636" i="3"/>
  <c r="AZ1636" i="3"/>
  <c r="U1636" i="3"/>
  <c r="BA1636" i="3"/>
  <c r="V1636" i="3"/>
  <c r="AP1636" i="3"/>
  <c r="AA1636" i="3"/>
  <c r="AQ1636" i="3"/>
  <c r="M1642" i="3"/>
  <c r="AC1642" i="3"/>
  <c r="AS1642" i="3"/>
  <c r="BI1642" i="3"/>
  <c r="Z1642" i="3"/>
  <c r="AP1642" i="3"/>
  <c r="BF1642" i="3"/>
  <c r="AN1642" i="3"/>
  <c r="AA1642" i="3"/>
  <c r="BG1642" i="3"/>
  <c r="T1642" i="3"/>
  <c r="AZ1642" i="3"/>
  <c r="AU1642" i="3"/>
  <c r="Q1642" i="3"/>
  <c r="AG1642" i="3"/>
  <c r="AW1642" i="3"/>
  <c r="N1642" i="3"/>
  <c r="AD1642" i="3"/>
  <c r="AT1642" i="3"/>
  <c r="P1642" i="3"/>
  <c r="AV1642" i="3"/>
  <c r="AI1642" i="3"/>
  <c r="W1642" i="3"/>
  <c r="AB1642" i="3"/>
  <c r="BH1642" i="3"/>
  <c r="U1642" i="3"/>
  <c r="AK1642" i="3"/>
  <c r="BA1642" i="3"/>
  <c r="R1642" i="3"/>
  <c r="AH1642" i="3"/>
  <c r="AX1642" i="3"/>
  <c r="X1642" i="3"/>
  <c r="BD1642" i="3"/>
  <c r="AQ1642" i="3"/>
  <c r="AM1642" i="3"/>
  <c r="AJ1642" i="3"/>
  <c r="O1642" i="3"/>
  <c r="Q1644" i="3"/>
  <c r="AG1644" i="3"/>
  <c r="AW1644" i="3"/>
  <c r="N1644" i="3"/>
  <c r="AD1644" i="3"/>
  <c r="AT1644" i="3"/>
  <c r="P1644" i="3"/>
  <c r="AV1644" i="3"/>
  <c r="BC1644" i="3"/>
  <c r="AQ1644" i="3"/>
  <c r="AB1644" i="3"/>
  <c r="BH1644" i="3"/>
  <c r="U1644" i="3"/>
  <c r="AK1644" i="3"/>
  <c r="BA1644" i="3"/>
  <c r="R1644" i="3"/>
  <c r="AH1644" i="3"/>
  <c r="AX1644" i="3"/>
  <c r="X1644" i="3"/>
  <c r="BD1644" i="3"/>
  <c r="S1644" i="3"/>
  <c r="AY1644" i="3"/>
  <c r="AJ1644" i="3"/>
  <c r="O1644" i="3"/>
  <c r="Y1644" i="3"/>
  <c r="AO1644" i="3"/>
  <c r="BE1644" i="3"/>
  <c r="V1644" i="3"/>
  <c r="AL1644" i="3"/>
  <c r="BB1644" i="3"/>
  <c r="AF1644" i="3"/>
  <c r="W1644" i="3"/>
  <c r="AA1644" i="3"/>
  <c r="BG1644" i="3"/>
  <c r="AR1644" i="3"/>
  <c r="AE1644" i="3"/>
  <c r="BF1632" i="3"/>
  <c r="AP1632" i="3"/>
  <c r="Y1620" i="3"/>
  <c r="O1620" i="3"/>
  <c r="AE1620" i="3"/>
  <c r="AU1620" i="3"/>
  <c r="P1620" i="3"/>
  <c r="AF1620" i="3"/>
  <c r="AV1620" i="3"/>
  <c r="R1620" i="3"/>
  <c r="AX1620" i="3"/>
  <c r="AC1620" i="3"/>
  <c r="BI1620" i="3"/>
  <c r="AD1620" i="3"/>
  <c r="S1620" i="3"/>
  <c r="AI1620" i="3"/>
  <c r="AY1620" i="3"/>
  <c r="T1620" i="3"/>
  <c r="AJ1620" i="3"/>
  <c r="AZ1620" i="3"/>
  <c r="Z1620" i="3"/>
  <c r="BF1620" i="3"/>
  <c r="AK1620" i="3"/>
  <c r="BB1620" i="3"/>
  <c r="AL1620" i="3"/>
  <c r="AG1620" i="3"/>
  <c r="BE1620" i="3"/>
  <c r="W1620" i="3"/>
  <c r="AM1620" i="3"/>
  <c r="BC1620" i="3"/>
  <c r="X1620" i="3"/>
  <c r="AN1620" i="3"/>
  <c r="BD1620" i="3"/>
  <c r="AH1620" i="3"/>
  <c r="M1620" i="3"/>
  <c r="AS1620" i="3"/>
  <c r="N1620" i="3"/>
  <c r="AT1620" i="3"/>
  <c r="L1521" i="3"/>
  <c r="K1521" i="3"/>
  <c r="L1519" i="3"/>
  <c r="L1501" i="3"/>
  <c r="K1501" i="3"/>
  <c r="L1490" i="3"/>
  <c r="K1490" i="3"/>
  <c r="BC1527" i="3"/>
  <c r="AM1527" i="3"/>
  <c r="W1527" i="3"/>
  <c r="BB1527" i="3"/>
  <c r="AL1527" i="3"/>
  <c r="V1527" i="3"/>
  <c r="BE1527" i="3"/>
  <c r="AO1527" i="3"/>
  <c r="Y1527" i="3"/>
  <c r="BJ1524" i="3"/>
  <c r="AR1527" i="3"/>
  <c r="T1527" i="3"/>
  <c r="T1535" i="3"/>
  <c r="AS1535" i="3"/>
  <c r="X1535" i="3"/>
  <c r="BC1535" i="3"/>
  <c r="AG1535" i="3"/>
  <c r="BG1535" i="3"/>
  <c r="AK1535" i="3"/>
  <c r="P1535" i="3"/>
  <c r="AT1535" i="3"/>
  <c r="AD1535" i="3"/>
  <c r="N1535" i="3"/>
  <c r="AZ1533" i="3"/>
  <c r="V1533" i="3"/>
  <c r="AJ1533" i="3"/>
  <c r="AS1533" i="3"/>
  <c r="U1533" i="3"/>
  <c r="AW1533" i="3"/>
  <c r="Z1533" i="3"/>
  <c r="AV1533" i="3"/>
  <c r="Y1533" i="3"/>
  <c r="AX1533" i="3"/>
  <c r="AH1533" i="3"/>
  <c r="M1533" i="3"/>
  <c r="T1533" i="3"/>
  <c r="R1538" i="3"/>
  <c r="BF1538" i="3"/>
  <c r="BE1538" i="3"/>
  <c r="AO1538" i="3"/>
  <c r="Y1538" i="3"/>
  <c r="BH1538" i="3"/>
  <c r="AR1538" i="3"/>
  <c r="AB1538" i="3"/>
  <c r="BG1538" i="3"/>
  <c r="AQ1538" i="3"/>
  <c r="AA1538" i="3"/>
  <c r="BM1557" i="3"/>
  <c r="AC1558" i="3"/>
  <c r="AG1558" i="3"/>
  <c r="BK1554" i="3"/>
  <c r="BH1558" i="3"/>
  <c r="AR1558" i="3"/>
  <c r="AB1558" i="3"/>
  <c r="BG1558" i="3"/>
  <c r="AQ1558" i="3"/>
  <c r="AA1558" i="3"/>
  <c r="BF1558" i="3"/>
  <c r="AP1558" i="3"/>
  <c r="Z1558" i="3"/>
  <c r="BE1583" i="3"/>
  <c r="AO1583" i="3"/>
  <c r="Y1583" i="3"/>
  <c r="BD1583" i="3"/>
  <c r="AN1583" i="3"/>
  <c r="X1583" i="3"/>
  <c r="BC1583" i="3"/>
  <c r="AM1583" i="3"/>
  <c r="W1583" i="3"/>
  <c r="N1583" i="3"/>
  <c r="AX1564" i="3"/>
  <c r="AD1564" i="3"/>
  <c r="Z1564" i="3"/>
  <c r="AW1564" i="3"/>
  <c r="AG1564" i="3"/>
  <c r="Q1564" i="3"/>
  <c r="AZ1564" i="3"/>
  <c r="AJ1564" i="3"/>
  <c r="T1564" i="3"/>
  <c r="AY1564" i="3"/>
  <c r="AI1564" i="3"/>
  <c r="S1564" i="3"/>
  <c r="BF1583" i="3"/>
  <c r="BA1591" i="3"/>
  <c r="AK1591" i="3"/>
  <c r="U1591" i="3"/>
  <c r="BD1591" i="3"/>
  <c r="AN1591" i="3"/>
  <c r="X1591" i="3"/>
  <c r="BC1591" i="3"/>
  <c r="AM1591" i="3"/>
  <c r="W1591" i="3"/>
  <c r="BF1591" i="3"/>
  <c r="AD1583" i="3"/>
  <c r="AD1591" i="3"/>
  <c r="AP1606" i="3"/>
  <c r="AP1616" i="3"/>
  <c r="U1606" i="3"/>
  <c r="BA1606" i="3"/>
  <c r="M1616" i="3"/>
  <c r="AS1616" i="3"/>
  <c r="BB1606" i="3"/>
  <c r="AV1606" i="3"/>
  <c r="AF1606" i="3"/>
  <c r="P1606" i="3"/>
  <c r="AU1606" i="3"/>
  <c r="AE1606" i="3"/>
  <c r="O1606" i="3"/>
  <c r="AW1606" i="3"/>
  <c r="AV1616" i="3"/>
  <c r="AF1616" i="3"/>
  <c r="P1616" i="3"/>
  <c r="AU1616" i="3"/>
  <c r="AE1616" i="3"/>
  <c r="O1616" i="3"/>
  <c r="AW1616" i="3"/>
  <c r="V1583" i="3"/>
  <c r="AL1606" i="3"/>
  <c r="V1616" i="3"/>
  <c r="AH1636" i="3"/>
  <c r="BB1632" i="3"/>
  <c r="V1632" i="3"/>
  <c r="AS1632" i="3"/>
  <c r="M1632" i="3"/>
  <c r="AV1632" i="3"/>
  <c r="AF1632" i="3"/>
  <c r="P1632" i="3"/>
  <c r="AU1632" i="3"/>
  <c r="AE1632" i="3"/>
  <c r="O1632" i="3"/>
  <c r="AD1636" i="3"/>
  <c r="AS1636" i="3"/>
  <c r="BH1636" i="3"/>
  <c r="AN1636" i="3"/>
  <c r="P1636" i="3"/>
  <c r="AM1636" i="3"/>
  <c r="BA1620" i="3"/>
  <c r="AR1620" i="3"/>
  <c r="AA1620" i="3"/>
  <c r="AP1622" i="3"/>
  <c r="BG1622" i="3"/>
  <c r="AI1644" i="3"/>
  <c r="AP1644" i="3"/>
  <c r="AC1644" i="3"/>
  <c r="O1638" i="3"/>
  <c r="AR1642" i="3"/>
  <c r="AF1642" i="3"/>
  <c r="BE1642" i="3"/>
  <c r="BM1623" i="3"/>
  <c r="L1511" i="3"/>
  <c r="L1495" i="3"/>
  <c r="AY1527" i="3"/>
  <c r="AI1527" i="3"/>
  <c r="S1527" i="3"/>
  <c r="AX1527" i="3"/>
  <c r="AH1527" i="3"/>
  <c r="R1527" i="3"/>
  <c r="BA1527" i="3"/>
  <c r="AK1527" i="3"/>
  <c r="U1527" i="3"/>
  <c r="BJ1526" i="3"/>
  <c r="AB1527" i="3"/>
  <c r="O1535" i="3"/>
  <c r="AO1535" i="3"/>
  <c r="BI1535" i="3"/>
  <c r="AN1535" i="3"/>
  <c r="S1535" i="3"/>
  <c r="AW1535" i="3"/>
  <c r="AB1535" i="3"/>
  <c r="BA1535" i="3"/>
  <c r="AF1535" i="3"/>
  <c r="BF1535" i="3"/>
  <c r="AP1535" i="3"/>
  <c r="Z1535" i="3"/>
  <c r="AL1538" i="3"/>
  <c r="AO1533" i="3"/>
  <c r="BI1533" i="3"/>
  <c r="AN1533" i="3"/>
  <c r="N1533" i="3"/>
  <c r="AR1533" i="3"/>
  <c r="S1533" i="3"/>
  <c r="AQ1533" i="3"/>
  <c r="Q1533" i="3"/>
  <c r="AT1533" i="3"/>
  <c r="AC1533" i="3"/>
  <c r="AF1533" i="3"/>
  <c r="P1533" i="3"/>
  <c r="AT1538" i="3"/>
  <c r="AP1538" i="3"/>
  <c r="BA1538" i="3"/>
  <c r="AK1538" i="3"/>
  <c r="U1538" i="3"/>
  <c r="BD1538" i="3"/>
  <c r="AN1538" i="3"/>
  <c r="X1538" i="3"/>
  <c r="BC1538" i="3"/>
  <c r="AM1538" i="3"/>
  <c r="W1538" i="3"/>
  <c r="AS1558" i="3"/>
  <c r="AW1558" i="3"/>
  <c r="BK1563" i="3"/>
  <c r="BD1558" i="3"/>
  <c r="AN1558" i="3"/>
  <c r="X1558" i="3"/>
  <c r="BC1558" i="3"/>
  <c r="AM1558" i="3"/>
  <c r="W1558" i="3"/>
  <c r="BB1558" i="3"/>
  <c r="AL1558" i="3"/>
  <c r="V1558" i="3"/>
  <c r="BA1583" i="3"/>
  <c r="AK1583" i="3"/>
  <c r="U1583" i="3"/>
  <c r="AZ1583" i="3"/>
  <c r="AJ1583" i="3"/>
  <c r="T1583" i="3"/>
  <c r="AY1583" i="3"/>
  <c r="AI1583" i="3"/>
  <c r="S1583" i="3"/>
  <c r="AH1564" i="3"/>
  <c r="N1564" i="3"/>
  <c r="BI1564" i="3"/>
  <c r="AS1564" i="3"/>
  <c r="AC1564" i="3"/>
  <c r="M1564" i="3"/>
  <c r="AV1564" i="3"/>
  <c r="AF1564" i="3"/>
  <c r="P1564" i="3"/>
  <c r="AU1564" i="3"/>
  <c r="AE1564" i="3"/>
  <c r="O1564" i="3"/>
  <c r="AW1591" i="3"/>
  <c r="AG1591" i="3"/>
  <c r="Q1591" i="3"/>
  <c r="AZ1591" i="3"/>
  <c r="AJ1591" i="3"/>
  <c r="T1591" i="3"/>
  <c r="AY1591" i="3"/>
  <c r="AI1591" i="3"/>
  <c r="S1591" i="3"/>
  <c r="AT1583" i="3"/>
  <c r="AT1591" i="3"/>
  <c r="R1606" i="3"/>
  <c r="AX1606" i="3"/>
  <c r="R1616" i="3"/>
  <c r="AX1616" i="3"/>
  <c r="Q1583" i="3"/>
  <c r="AC1606" i="3"/>
  <c r="BI1606" i="3"/>
  <c r="U1616" i="3"/>
  <c r="BA1616" i="3"/>
  <c r="BH1606" i="3"/>
  <c r="AR1606" i="3"/>
  <c r="AB1606" i="3"/>
  <c r="BG1606" i="3"/>
  <c r="AQ1606" i="3"/>
  <c r="AA1606" i="3"/>
  <c r="Y1606" i="3"/>
  <c r="BE1606" i="3"/>
  <c r="BH1616" i="3"/>
  <c r="AR1616" i="3"/>
  <c r="AB1616" i="3"/>
  <c r="BG1616" i="3"/>
  <c r="AQ1616" i="3"/>
  <c r="AA1616" i="3"/>
  <c r="Y1616" i="3"/>
  <c r="BE1616" i="3"/>
  <c r="AT1606" i="3"/>
  <c r="AD1616" i="3"/>
  <c r="AO1620" i="3"/>
  <c r="R1632" i="3"/>
  <c r="AX1636" i="3"/>
  <c r="AT1632" i="3"/>
  <c r="N1632" i="3"/>
  <c r="AK1632" i="3"/>
  <c r="BH1632" i="3"/>
  <c r="AR1632" i="3"/>
  <c r="AB1632" i="3"/>
  <c r="BG1632" i="3"/>
  <c r="AQ1632" i="3"/>
  <c r="AA1632" i="3"/>
  <c r="N1636" i="3"/>
  <c r="AK1636" i="3"/>
  <c r="BD1636" i="3"/>
  <c r="AF1636" i="3"/>
  <c r="BG1636" i="3"/>
  <c r="AE1636" i="3"/>
  <c r="U1620" i="3"/>
  <c r="AB1620" i="3"/>
  <c r="V1622" i="3"/>
  <c r="BH1622" i="3"/>
  <c r="AQ1622" i="3"/>
  <c r="AU1644" i="3"/>
  <c r="AM1644" i="3"/>
  <c r="Z1644" i="3"/>
  <c r="M1644" i="3"/>
  <c r="BC1642" i="3"/>
  <c r="BB1642" i="3"/>
  <c r="AO1642" i="3"/>
  <c r="U1560" i="3"/>
  <c r="BA1560" i="3"/>
  <c r="Y1560" i="3"/>
  <c r="BE1560" i="3"/>
  <c r="AO1560" i="3"/>
  <c r="AK1560" i="3"/>
  <c r="AC1580" i="3"/>
  <c r="M1580" i="3"/>
  <c r="AM1580" i="3"/>
  <c r="W1580" i="3"/>
  <c r="BI1580" i="3"/>
  <c r="AH1580" i="3"/>
  <c r="BC1580" i="3"/>
  <c r="R1580" i="3"/>
  <c r="AS1580" i="3"/>
  <c r="Z1589" i="3"/>
  <c r="V1589" i="3"/>
  <c r="AH1589" i="3"/>
  <c r="N1589" i="3"/>
  <c r="AL1589" i="3"/>
  <c r="R1589" i="3"/>
  <c r="BB1589" i="3"/>
  <c r="Y1619" i="3"/>
  <c r="AO1619" i="3"/>
  <c r="BE1619" i="3"/>
  <c r="V1619" i="3"/>
  <c r="AL1619" i="3"/>
  <c r="BB1619" i="3"/>
  <c r="AJ1619" i="3"/>
  <c r="O1619" i="3"/>
  <c r="AU1619" i="3"/>
  <c r="AF1619" i="3"/>
  <c r="AQ1619" i="3"/>
  <c r="AA1619" i="3"/>
  <c r="M1619" i="3"/>
  <c r="AC1619" i="3"/>
  <c r="AS1619" i="3"/>
  <c r="BI1619" i="3"/>
  <c r="Z1619" i="3"/>
  <c r="AP1619" i="3"/>
  <c r="BF1619" i="3"/>
  <c r="AR1619" i="3"/>
  <c r="W1619" i="3"/>
  <c r="BC1619" i="3"/>
  <c r="AN1619" i="3"/>
  <c r="AI1619" i="3"/>
  <c r="BG1619" i="3"/>
  <c r="Q1619" i="3"/>
  <c r="AG1619" i="3"/>
  <c r="AW1619" i="3"/>
  <c r="N1619" i="3"/>
  <c r="AD1619" i="3"/>
  <c r="AT1619" i="3"/>
  <c r="T1619" i="3"/>
  <c r="AZ1619" i="3"/>
  <c r="AE1619" i="3"/>
  <c r="P1619" i="3"/>
  <c r="BD1619" i="3"/>
  <c r="S1619" i="3"/>
  <c r="AX1589" i="3"/>
  <c r="AB1638" i="3"/>
  <c r="BD1638" i="3"/>
  <c r="AK1638" i="3"/>
  <c r="AQ1638" i="3"/>
  <c r="Y1638" i="3"/>
  <c r="M1638" i="3"/>
  <c r="AM1638" i="3"/>
  <c r="X1638" i="3"/>
  <c r="AT1638" i="3"/>
  <c r="BC1638" i="3"/>
  <c r="K1504" i="3"/>
  <c r="K1497" i="3"/>
  <c r="AI1497" i="3" s="1"/>
  <c r="L1496" i="3"/>
  <c r="K1496" i="3"/>
  <c r="AU1527" i="3"/>
  <c r="AE1527" i="3"/>
  <c r="O1527" i="3"/>
  <c r="AT1527" i="3"/>
  <c r="AD1527" i="3"/>
  <c r="N1527" i="3"/>
  <c r="AW1527" i="3"/>
  <c r="AG1527" i="3"/>
  <c r="Q1527" i="3"/>
  <c r="P1527" i="3"/>
  <c r="AZ1527" i="3"/>
  <c r="AJ1535" i="3"/>
  <c r="BM1541" i="3"/>
  <c r="BD1535" i="3"/>
  <c r="AI1535" i="3"/>
  <c r="M1535" i="3"/>
  <c r="AR1535" i="3"/>
  <c r="W1535" i="3"/>
  <c r="AV1535" i="3"/>
  <c r="AA1535" i="3"/>
  <c r="BB1535" i="3"/>
  <c r="AL1535" i="3"/>
  <c r="V1535" i="3"/>
  <c r="O1533" i="3"/>
  <c r="BN1533" i="3" s="1"/>
  <c r="BD1533" i="3"/>
  <c r="AI1533" i="3"/>
  <c r="BH1533" i="3"/>
  <c r="AM1533" i="3"/>
  <c r="BG1533" i="3"/>
  <c r="AK1533" i="3"/>
  <c r="BF1533" i="3"/>
  <c r="AP1533" i="3"/>
  <c r="W1533" i="3"/>
  <c r="AX1538" i="3"/>
  <c r="AD1538" i="3"/>
  <c r="Z1538" i="3"/>
  <c r="AW1538" i="3"/>
  <c r="AG1538" i="3"/>
  <c r="Q1538" i="3"/>
  <c r="AZ1538" i="3"/>
  <c r="AJ1538" i="3"/>
  <c r="T1538" i="3"/>
  <c r="AY1538" i="3"/>
  <c r="AI1538" i="3"/>
  <c r="BL1557" i="3"/>
  <c r="BI1558" i="3"/>
  <c r="AZ1558" i="3"/>
  <c r="AJ1558" i="3"/>
  <c r="T1558" i="3"/>
  <c r="AY1558" i="3"/>
  <c r="AI1558" i="3"/>
  <c r="S1558" i="3"/>
  <c r="AX1558" i="3"/>
  <c r="AH1558" i="3"/>
  <c r="R1558" i="3"/>
  <c r="AW1583" i="3"/>
  <c r="AG1583" i="3"/>
  <c r="P1583" i="3"/>
  <c r="AV1583" i="3"/>
  <c r="AF1583" i="3"/>
  <c r="O1583" i="3"/>
  <c r="AU1583" i="3"/>
  <c r="AE1583" i="3"/>
  <c r="M1583" i="3"/>
  <c r="R1564" i="3"/>
  <c r="BF1564" i="3"/>
  <c r="BE1564" i="3"/>
  <c r="AO1564" i="3"/>
  <c r="Y1564" i="3"/>
  <c r="BH1564" i="3"/>
  <c r="AR1564" i="3"/>
  <c r="AB1564" i="3"/>
  <c r="BG1564" i="3"/>
  <c r="AQ1564" i="3"/>
  <c r="BI1591" i="3"/>
  <c r="AS1591" i="3"/>
  <c r="AC1591" i="3"/>
  <c r="M1591" i="3"/>
  <c r="AV1591" i="3"/>
  <c r="AF1591" i="3"/>
  <c r="P1591" i="3"/>
  <c r="AU1591" i="3"/>
  <c r="AE1591" i="3"/>
  <c r="O1591" i="3"/>
  <c r="Z1606" i="3"/>
  <c r="BF1606" i="3"/>
  <c r="Z1616" i="3"/>
  <c r="BF1616" i="3"/>
  <c r="BM1595" i="3"/>
  <c r="AK1606" i="3"/>
  <c r="AC1616" i="3"/>
  <c r="BI1616" i="3"/>
  <c r="BB1616" i="3"/>
  <c r="BD1606" i="3"/>
  <c r="AN1606" i="3"/>
  <c r="X1606" i="3"/>
  <c r="BC1606" i="3"/>
  <c r="AM1606" i="3"/>
  <c r="W1606" i="3"/>
  <c r="AG1606" i="3"/>
  <c r="BD1616" i="3"/>
  <c r="AN1616" i="3"/>
  <c r="X1616" i="3"/>
  <c r="BC1616" i="3"/>
  <c r="AM1616" i="3"/>
  <c r="W1616" i="3"/>
  <c r="AG1616" i="3"/>
  <c r="V1606" i="3"/>
  <c r="AL1616" i="3"/>
  <c r="AW1622" i="3"/>
  <c r="BM1625" i="3"/>
  <c r="AH1632" i="3"/>
  <c r="R1641" i="3"/>
  <c r="AB1641" i="3"/>
  <c r="AA1641" i="3"/>
  <c r="AR1641" i="3"/>
  <c r="AQ1641" i="3"/>
  <c r="BH1641" i="3"/>
  <c r="AO1636" i="3"/>
  <c r="AB1643" i="3"/>
  <c r="Q1620" i="3"/>
  <c r="Y1622" i="3"/>
  <c r="AL1632" i="3"/>
  <c r="BI1632" i="3"/>
  <c r="AC1632" i="3"/>
  <c r="BD1632" i="3"/>
  <c r="AN1632" i="3"/>
  <c r="X1632" i="3"/>
  <c r="BC1632" i="3"/>
  <c r="AM1632" i="3"/>
  <c r="W1632" i="3"/>
  <c r="AT1636" i="3"/>
  <c r="BB1636" i="3"/>
  <c r="AC1636" i="3"/>
  <c r="AV1636" i="3"/>
  <c r="AB1636" i="3"/>
  <c r="BC1636" i="3"/>
  <c r="W1636" i="3"/>
  <c r="AP1620" i="3"/>
  <c r="BG1620" i="3"/>
  <c r="BA1622" i="3"/>
  <c r="AR1622" i="3"/>
  <c r="AA1622" i="3"/>
  <c r="AZ1644" i="3"/>
  <c r="AN1644" i="3"/>
  <c r="BI1644" i="3"/>
  <c r="AY1642" i="3"/>
  <c r="AL1642" i="3"/>
  <c r="Y1642" i="3"/>
  <c r="BM1603" i="3"/>
  <c r="BL1603" i="3"/>
  <c r="BM1621" i="3"/>
  <c r="AW1576" i="3"/>
  <c r="AT1576" i="3"/>
  <c r="AL1576" i="3"/>
  <c r="N1593" i="3"/>
  <c r="AL1593" i="3"/>
  <c r="R1593" i="3"/>
  <c r="BB1593" i="3"/>
  <c r="V1593" i="3"/>
  <c r="AH1593" i="3"/>
  <c r="AX1593" i="3"/>
  <c r="W1530" i="3"/>
  <c r="U1530" i="3"/>
  <c r="BA1530" i="3"/>
  <c r="AC1530" i="3"/>
  <c r="BI1530" i="3"/>
  <c r="AK1530" i="3"/>
  <c r="AS1530" i="3"/>
  <c r="M1530" i="3"/>
  <c r="AF1525" i="3"/>
  <c r="AV1525" i="3"/>
  <c r="BE1604" i="3"/>
  <c r="AO1604" i="3"/>
  <c r="AW1604" i="3"/>
  <c r="N1608" i="3"/>
  <c r="BJ1608" i="3" s="1"/>
  <c r="Q1616" i="3"/>
  <c r="Z1628" i="3"/>
  <c r="AG1628" i="3"/>
  <c r="AO1628" i="3"/>
  <c r="BE1628" i="3"/>
  <c r="Q1628" i="3"/>
  <c r="Y1628" i="3"/>
  <c r="AW1628" i="3"/>
  <c r="Y1636" i="3"/>
  <c r="O1599" i="3"/>
  <c r="Z1599" i="3"/>
  <c r="AK1599" i="3"/>
  <c r="AU1599" i="3"/>
  <c r="BF1599" i="3"/>
  <c r="S1599" i="3"/>
  <c r="AD1599" i="3"/>
  <c r="AO1599" i="3"/>
  <c r="AY1599" i="3"/>
  <c r="Y1599" i="3"/>
  <c r="AT1599" i="3"/>
  <c r="U1599" i="3"/>
  <c r="AP1599" i="3"/>
  <c r="AE1599" i="3"/>
  <c r="BA1599" i="3"/>
  <c r="N1599" i="3"/>
  <c r="AI1599" i="3"/>
  <c r="BE1599" i="3"/>
  <c r="BC1559" i="3"/>
  <c r="O1559" i="3"/>
  <c r="AN1596" i="3"/>
  <c r="P1596" i="3"/>
  <c r="BD1596" i="3"/>
  <c r="X1596" i="3"/>
  <c r="AF1596" i="3"/>
  <c r="AV1596" i="3"/>
  <c r="O1553" i="3"/>
  <c r="AQ1553" i="3"/>
  <c r="W1553" i="3"/>
  <c r="BC1553" i="3"/>
  <c r="AA1553" i="3"/>
  <c r="AM1553" i="3"/>
  <c r="BG1553" i="3"/>
  <c r="AQ1576" i="3"/>
  <c r="AA1576" i="3"/>
  <c r="Y1576" i="3"/>
  <c r="N1576" i="3"/>
  <c r="R1528" i="3"/>
  <c r="AP1528" i="3"/>
  <c r="V1528" i="3"/>
  <c r="BB1528" i="3"/>
  <c r="Z1528" i="3"/>
  <c r="BF1528" i="3"/>
  <c r="AL1528" i="3"/>
  <c r="X1546" i="3"/>
  <c r="AN1546" i="3"/>
  <c r="X1527" i="3"/>
  <c r="AN1527" i="3"/>
  <c r="BD1527" i="3"/>
  <c r="AF1584" i="3"/>
  <c r="P1584" i="3"/>
  <c r="AY1617" i="3"/>
  <c r="BG1617" i="3"/>
  <c r="Z1634" i="3"/>
  <c r="Y1634" i="3"/>
  <c r="BE1634" i="3"/>
  <c r="AG1634" i="3"/>
  <c r="Q1634" i="3"/>
  <c r="AO1634" i="3"/>
  <c r="AW1634" i="3"/>
  <c r="S1531" i="3"/>
  <c r="AO1531" i="3"/>
  <c r="AU1531" i="3"/>
  <c r="BD1546" i="3"/>
  <c r="O1561" i="3"/>
  <c r="AM1561" i="3"/>
  <c r="S1561" i="3"/>
  <c r="AY1561" i="3"/>
  <c r="AI1561" i="3"/>
  <c r="BC1561" i="3"/>
  <c r="W1561" i="3"/>
  <c r="Z1583" i="3"/>
  <c r="AX1583" i="3"/>
  <c r="AH1583" i="3"/>
  <c r="W1559" i="3"/>
  <c r="AB1565" i="3"/>
  <c r="AV1565" i="3"/>
  <c r="AF1565" i="3"/>
  <c r="AZ1565" i="3"/>
  <c r="P1565" i="3"/>
  <c r="BH1565" i="3"/>
  <c r="T1565" i="3"/>
  <c r="AJ1565" i="3"/>
  <c r="AR1565" i="3"/>
  <c r="Z1593" i="3"/>
  <c r="AI1576" i="3"/>
  <c r="S1576" i="3"/>
  <c r="R1576" i="3"/>
  <c r="N1528" i="3"/>
  <c r="AG1581" i="3"/>
  <c r="AB1581" i="3"/>
  <c r="AW1581" i="3"/>
  <c r="BC1581" i="3"/>
  <c r="N1587" i="3"/>
  <c r="AL1587" i="3"/>
  <c r="AX1587" i="3"/>
  <c r="R1587" i="3"/>
  <c r="BB1587" i="3"/>
  <c r="AH1587" i="3"/>
  <c r="V1587" i="3"/>
  <c r="AD1533" i="3"/>
  <c r="BB1538" i="3"/>
  <c r="V1538" i="3"/>
  <c r="T1552" i="3"/>
  <c r="AI1552" i="3"/>
  <c r="AT1552" i="3"/>
  <c r="BD1552" i="3"/>
  <c r="X1552" i="3"/>
  <c r="AL1552" i="3"/>
  <c r="AV1552" i="3"/>
  <c r="BG1552" i="3"/>
  <c r="AB1552" i="3"/>
  <c r="AY1552" i="3"/>
  <c r="AN1552" i="3"/>
  <c r="AF1552" i="3"/>
  <c r="BB1552" i="3"/>
  <c r="P1552" i="3"/>
  <c r="AQ1552" i="3"/>
  <c r="AL1564" i="3"/>
  <c r="BB1564" i="3"/>
  <c r="V1564" i="3"/>
  <c r="N1585" i="3"/>
  <c r="V1585" i="3"/>
  <c r="BB1585" i="3"/>
  <c r="AX1585" i="3"/>
  <c r="R1585" i="3"/>
  <c r="AL1585" i="3"/>
  <c r="AH1585" i="3"/>
  <c r="N1606" i="3"/>
  <c r="AG1622" i="3"/>
  <c r="AO1622" i="3"/>
  <c r="AA1561" i="3"/>
  <c r="S1598" i="3"/>
  <c r="AN1598" i="3"/>
  <c r="BI1598" i="3"/>
  <c r="X1598" i="3"/>
  <c r="AS1598" i="3"/>
  <c r="AC1598" i="3"/>
  <c r="M1598" i="3"/>
  <c r="BD1598" i="3"/>
  <c r="AI1598" i="3"/>
  <c r="AY1598" i="3"/>
  <c r="N1600" i="3"/>
  <c r="BJ1600" i="3" s="1"/>
  <c r="BE1600" i="3"/>
  <c r="AY1559" i="3"/>
  <c r="BK1559" i="3" s="1"/>
  <c r="AO1624" i="3"/>
  <c r="AW1624" i="3"/>
  <c r="Z1632" i="3"/>
  <c r="Q1632" i="3"/>
  <c r="AW1632" i="3"/>
  <c r="Y1632" i="3"/>
  <c r="BE1632" i="3"/>
  <c r="AG1632" i="3"/>
  <c r="AO1632" i="3"/>
  <c r="BB1612" i="3"/>
  <c r="BJ1612" i="3" s="1"/>
  <c r="AI1559" i="3"/>
  <c r="BL1631" i="3"/>
  <c r="BJ1631" i="3"/>
  <c r="BM1631" i="3"/>
  <c r="BL1577" i="3"/>
  <c r="BM1577" i="3"/>
  <c r="BJ1577" i="3"/>
  <c r="BE1576" i="3"/>
  <c r="V1576" i="3"/>
  <c r="AO1576" i="3"/>
  <c r="AC1576" i="3"/>
  <c r="AM1576" i="3"/>
  <c r="BG1576" i="3"/>
  <c r="AD1576" i="3"/>
  <c r="BL1578" i="3"/>
  <c r="AX1576" i="3"/>
  <c r="M1576" i="3"/>
  <c r="AH1576" i="3"/>
  <c r="BI1576" i="3"/>
  <c r="AG1576" i="3"/>
  <c r="AY1576" i="3"/>
  <c r="W1576" i="3"/>
  <c r="BL1524" i="3"/>
  <c r="BM1526" i="3"/>
  <c r="O1542" i="3"/>
  <c r="S1542" i="3"/>
  <c r="W1542" i="3"/>
  <c r="AA1542" i="3"/>
  <c r="AE1542" i="3"/>
  <c r="AI1542" i="3"/>
  <c r="AM1542" i="3"/>
  <c r="AQ1542" i="3"/>
  <c r="AU1542" i="3"/>
  <c r="AY1542" i="3"/>
  <c r="BC1542" i="3"/>
  <c r="BG1542" i="3"/>
  <c r="N1542" i="3"/>
  <c r="T1542" i="3"/>
  <c r="Y1542" i="3"/>
  <c r="AD1542" i="3"/>
  <c r="AJ1542" i="3"/>
  <c r="AO1542" i="3"/>
  <c r="AT1542" i="3"/>
  <c r="AZ1542" i="3"/>
  <c r="BE1542" i="3"/>
  <c r="P1542" i="3"/>
  <c r="U1542" i="3"/>
  <c r="Z1542" i="3"/>
  <c r="AF1542" i="3"/>
  <c r="AK1542" i="3"/>
  <c r="AP1542" i="3"/>
  <c r="AV1542" i="3"/>
  <c r="BA1542" i="3"/>
  <c r="BF1542" i="3"/>
  <c r="Q1542" i="3"/>
  <c r="V1542" i="3"/>
  <c r="AB1542" i="3"/>
  <c r="AG1542" i="3"/>
  <c r="AL1542" i="3"/>
  <c r="AR1542" i="3"/>
  <c r="AW1542" i="3"/>
  <c r="BB1542" i="3"/>
  <c r="BH1542" i="3"/>
  <c r="R1542" i="3"/>
  <c r="AN1542" i="3"/>
  <c r="BI1542" i="3"/>
  <c r="X1542" i="3"/>
  <c r="AS1542" i="3"/>
  <c r="AC1542" i="3"/>
  <c r="AX1542" i="3"/>
  <c r="AH1542" i="3"/>
  <c r="BD1542" i="3"/>
  <c r="M1542" i="3"/>
  <c r="BN1557" i="3"/>
  <c r="BK1557" i="3"/>
  <c r="BM1550" i="3"/>
  <c r="BJ1554" i="3"/>
  <c r="BN1575" i="3"/>
  <c r="BK1575" i="3"/>
  <c r="BJ1566" i="3"/>
  <c r="BN1573" i="3"/>
  <c r="BK1573" i="3"/>
  <c r="BM1584" i="3"/>
  <c r="BN1588" i="3"/>
  <c r="BK1588" i="3"/>
  <c r="BJ1590" i="3"/>
  <c r="BM1596" i="3"/>
  <c r="BK1602" i="3"/>
  <c r="BN1602" i="3"/>
  <c r="BM1582" i="3"/>
  <c r="BJ1607" i="3"/>
  <c r="BM1608" i="3"/>
  <c r="BN1601" i="3"/>
  <c r="BK1601" i="3"/>
  <c r="BK1630" i="3"/>
  <c r="BN1630" i="3"/>
  <c r="BN1605" i="3"/>
  <c r="BK1605" i="3"/>
  <c r="BN1642" i="3"/>
  <c r="BN1635" i="3"/>
  <c r="BK1635" i="3"/>
  <c r="BL1525" i="3"/>
  <c r="BJ1525" i="3"/>
  <c r="BM1523" i="3"/>
  <c r="BK1526" i="3"/>
  <c r="BN1526" i="3"/>
  <c r="BL1526" i="3"/>
  <c r="O1540" i="3"/>
  <c r="S1540" i="3"/>
  <c r="W1540" i="3"/>
  <c r="AA1540" i="3"/>
  <c r="AE1540" i="3"/>
  <c r="AI1540" i="3"/>
  <c r="AM1540" i="3"/>
  <c r="AQ1540" i="3"/>
  <c r="AU1540" i="3"/>
  <c r="AY1540" i="3"/>
  <c r="BC1540" i="3"/>
  <c r="BG1540" i="3"/>
  <c r="P1540" i="3"/>
  <c r="T1540" i="3"/>
  <c r="X1540" i="3"/>
  <c r="AB1540" i="3"/>
  <c r="AF1540" i="3"/>
  <c r="AJ1540" i="3"/>
  <c r="AN1540" i="3"/>
  <c r="AR1540" i="3"/>
  <c r="AV1540" i="3"/>
  <c r="AZ1540" i="3"/>
  <c r="BD1540" i="3"/>
  <c r="BH1540" i="3"/>
  <c r="M1540" i="3"/>
  <c r="Q1540" i="3"/>
  <c r="U1540" i="3"/>
  <c r="Y1540" i="3"/>
  <c r="AC1540" i="3"/>
  <c r="AG1540" i="3"/>
  <c r="AK1540" i="3"/>
  <c r="AO1540" i="3"/>
  <c r="AS1540" i="3"/>
  <c r="AW1540" i="3"/>
  <c r="BA1540" i="3"/>
  <c r="BE1540" i="3"/>
  <c r="BI1540" i="3"/>
  <c r="V1540" i="3"/>
  <c r="AL1540" i="3"/>
  <c r="BB1540" i="3"/>
  <c r="Z1540" i="3"/>
  <c r="AP1540" i="3"/>
  <c r="BF1540" i="3"/>
  <c r="N1540" i="3"/>
  <c r="AD1540" i="3"/>
  <c r="AT1540" i="3"/>
  <c r="AH1540" i="3"/>
  <c r="AX1540" i="3"/>
  <c r="R1540" i="3"/>
  <c r="O1544" i="3"/>
  <c r="S1544" i="3"/>
  <c r="W1544" i="3"/>
  <c r="N1544" i="3"/>
  <c r="T1544" i="3"/>
  <c r="Y1544" i="3"/>
  <c r="AC1544" i="3"/>
  <c r="AG1544" i="3"/>
  <c r="AK1544" i="3"/>
  <c r="AO1544" i="3"/>
  <c r="AS1544" i="3"/>
  <c r="AW1544" i="3"/>
  <c r="BA1544" i="3"/>
  <c r="BE1544" i="3"/>
  <c r="BI1544" i="3"/>
  <c r="P1544" i="3"/>
  <c r="U1544" i="3"/>
  <c r="Z1544" i="3"/>
  <c r="AD1544" i="3"/>
  <c r="AH1544" i="3"/>
  <c r="AL1544" i="3"/>
  <c r="AP1544" i="3"/>
  <c r="AT1544" i="3"/>
  <c r="AX1544" i="3"/>
  <c r="BB1544" i="3"/>
  <c r="BF1544" i="3"/>
  <c r="Q1544" i="3"/>
  <c r="V1544" i="3"/>
  <c r="AA1544" i="3"/>
  <c r="AE1544" i="3"/>
  <c r="AI1544" i="3"/>
  <c r="AM1544" i="3"/>
  <c r="AQ1544" i="3"/>
  <c r="AU1544" i="3"/>
  <c r="AY1544" i="3"/>
  <c r="BC1544" i="3"/>
  <c r="BG1544" i="3"/>
  <c r="AB1544" i="3"/>
  <c r="AR1544" i="3"/>
  <c r="BH1544" i="3"/>
  <c r="M1544" i="3"/>
  <c r="AF1544" i="3"/>
  <c r="AV1544" i="3"/>
  <c r="R1544" i="3"/>
  <c r="AJ1544" i="3"/>
  <c r="AZ1544" i="3"/>
  <c r="X1544" i="3"/>
  <c r="AN1544" i="3"/>
  <c r="BD1544" i="3"/>
  <c r="BN1539" i="3"/>
  <c r="BK1539" i="3"/>
  <c r="BL1541" i="3"/>
  <c r="BM1532" i="3"/>
  <c r="BL1539" i="3"/>
  <c r="BN1556" i="3"/>
  <c r="BK1556" i="3"/>
  <c r="BJ1561" i="3"/>
  <c r="BK1561" i="3"/>
  <c r="BM1562" i="3"/>
  <c r="BL1550" i="3"/>
  <c r="BK1550" i="3"/>
  <c r="BN1550" i="3"/>
  <c r="BJ1560" i="3"/>
  <c r="BJ1562" i="3"/>
  <c r="BL1548" i="3"/>
  <c r="BJ1548" i="3"/>
  <c r="BM1575" i="3"/>
  <c r="BM1563" i="3"/>
  <c r="O1568" i="3"/>
  <c r="S1568" i="3"/>
  <c r="W1568" i="3"/>
  <c r="AA1568" i="3"/>
  <c r="AE1568" i="3"/>
  <c r="AI1568" i="3"/>
  <c r="AM1568" i="3"/>
  <c r="AQ1568" i="3"/>
  <c r="AU1568" i="3"/>
  <c r="AY1568" i="3"/>
  <c r="BC1568" i="3"/>
  <c r="BG1568" i="3"/>
  <c r="P1568" i="3"/>
  <c r="T1568" i="3"/>
  <c r="X1568" i="3"/>
  <c r="AB1568" i="3"/>
  <c r="AF1568" i="3"/>
  <c r="AJ1568" i="3"/>
  <c r="AN1568" i="3"/>
  <c r="AR1568" i="3"/>
  <c r="AV1568" i="3"/>
  <c r="AZ1568" i="3"/>
  <c r="BD1568" i="3"/>
  <c r="BH1568" i="3"/>
  <c r="M1568" i="3"/>
  <c r="Q1568" i="3"/>
  <c r="U1568" i="3"/>
  <c r="Y1568" i="3"/>
  <c r="AC1568" i="3"/>
  <c r="AG1568" i="3"/>
  <c r="AK1568" i="3"/>
  <c r="AO1568" i="3"/>
  <c r="AS1568" i="3"/>
  <c r="AW1568" i="3"/>
  <c r="BA1568" i="3"/>
  <c r="BE1568" i="3"/>
  <c r="BI1568" i="3"/>
  <c r="R1568" i="3"/>
  <c r="AH1568" i="3"/>
  <c r="AX1568" i="3"/>
  <c r="V1568" i="3"/>
  <c r="AL1568" i="3"/>
  <c r="BB1568" i="3"/>
  <c r="Z1568" i="3"/>
  <c r="AP1568" i="3"/>
  <c r="BF1568" i="3"/>
  <c r="AT1568" i="3"/>
  <c r="N1568" i="3"/>
  <c r="AD1568" i="3"/>
  <c r="BL1575" i="3"/>
  <c r="BN1571" i="3"/>
  <c r="BK1571" i="3"/>
  <c r="O1574" i="3"/>
  <c r="S1574" i="3"/>
  <c r="W1574" i="3"/>
  <c r="AA1574" i="3"/>
  <c r="AE1574" i="3"/>
  <c r="AI1574" i="3"/>
  <c r="AM1574" i="3"/>
  <c r="AQ1574" i="3"/>
  <c r="AU1574" i="3"/>
  <c r="AY1574" i="3"/>
  <c r="BC1574" i="3"/>
  <c r="BG1574" i="3"/>
  <c r="P1574" i="3"/>
  <c r="T1574" i="3"/>
  <c r="X1574" i="3"/>
  <c r="AB1574" i="3"/>
  <c r="AF1574" i="3"/>
  <c r="AJ1574" i="3"/>
  <c r="AN1574" i="3"/>
  <c r="AR1574" i="3"/>
  <c r="AV1574" i="3"/>
  <c r="AZ1574" i="3"/>
  <c r="BD1574" i="3"/>
  <c r="BH1574" i="3"/>
  <c r="M1574" i="3"/>
  <c r="U1574" i="3"/>
  <c r="AC1574" i="3"/>
  <c r="AK1574" i="3"/>
  <c r="AS1574" i="3"/>
  <c r="BA1574" i="3"/>
  <c r="BI1574" i="3"/>
  <c r="N1574" i="3"/>
  <c r="V1574" i="3"/>
  <c r="AD1574" i="3"/>
  <c r="AL1574" i="3"/>
  <c r="AT1574" i="3"/>
  <c r="BB1574" i="3"/>
  <c r="Q1574" i="3"/>
  <c r="Y1574" i="3"/>
  <c r="AG1574" i="3"/>
  <c r="AO1574" i="3"/>
  <c r="AW1574" i="3"/>
  <c r="BE1574" i="3"/>
  <c r="R1574" i="3"/>
  <c r="AX1574" i="3"/>
  <c r="Z1574" i="3"/>
  <c r="BF1574" i="3"/>
  <c r="AH1574" i="3"/>
  <c r="AP1574" i="3"/>
  <c r="BL1579" i="3"/>
  <c r="BJ1583" i="3"/>
  <c r="BL1584" i="3"/>
  <c r="BJ1584" i="3"/>
  <c r="BM1586" i="3"/>
  <c r="BN1590" i="3"/>
  <c r="BK1590" i="3"/>
  <c r="BL1592" i="3"/>
  <c r="BM1594" i="3"/>
  <c r="BK1585" i="3"/>
  <c r="BN1585" i="3"/>
  <c r="BL1585" i="3"/>
  <c r="BM1587" i="3"/>
  <c r="BK1593" i="3"/>
  <c r="BN1577" i="3"/>
  <c r="BK1577" i="3"/>
  <c r="BN1596" i="3"/>
  <c r="BK1596" i="3"/>
  <c r="BL1596" i="3"/>
  <c r="BK1595" i="3"/>
  <c r="BN1595" i="3"/>
  <c r="BK1600" i="3"/>
  <c r="BN1600" i="3"/>
  <c r="BL1607" i="3"/>
  <c r="BK1612" i="3"/>
  <c r="BN1612" i="3"/>
  <c r="BJ1582" i="3"/>
  <c r="BJ1614" i="3"/>
  <c r="BN1607" i="3"/>
  <c r="BK1607" i="3"/>
  <c r="BL1608" i="3"/>
  <c r="BM1612" i="3"/>
  <c r="BL1611" i="3"/>
  <c r="BL1625" i="3"/>
  <c r="BK1626" i="3"/>
  <c r="BN1626" i="3"/>
  <c r="V1641" i="3"/>
  <c r="BB1641" i="3"/>
  <c r="AD1643" i="3"/>
  <c r="BD1643" i="3"/>
  <c r="AN1643" i="3"/>
  <c r="X1643" i="3"/>
  <c r="BC1643" i="3"/>
  <c r="AM1643" i="3"/>
  <c r="BL1601" i="3"/>
  <c r="BN1613" i="3"/>
  <c r="BK1613" i="3"/>
  <c r="BJ1624" i="3"/>
  <c r="BM1624" i="3"/>
  <c r="BK1632" i="3"/>
  <c r="BD1641" i="3"/>
  <c r="AN1641" i="3"/>
  <c r="X1641" i="3"/>
  <c r="BC1641" i="3"/>
  <c r="AM1641" i="3"/>
  <c r="W1641" i="3"/>
  <c r="BJ1617" i="3"/>
  <c r="BL1605" i="3"/>
  <c r="BN1615" i="3"/>
  <c r="BK1615" i="3"/>
  <c r="AP1641" i="3"/>
  <c r="BM1629" i="3"/>
  <c r="BN1629" i="3"/>
  <c r="BK1629" i="3"/>
  <c r="AC1638" i="3"/>
  <c r="AG1638" i="3"/>
  <c r="AL1638" i="3"/>
  <c r="AS1638" i="3"/>
  <c r="BA1638" i="3"/>
  <c r="AE1638" i="3"/>
  <c r="BF1638" i="3"/>
  <c r="AO1638" i="3"/>
  <c r="S1638" i="3"/>
  <c r="AZ1638" i="3"/>
  <c r="AJ1638" i="3"/>
  <c r="T1638" i="3"/>
  <c r="BK1639" i="3"/>
  <c r="BN1639" i="3"/>
  <c r="BN1646" i="3"/>
  <c r="BK1646" i="3"/>
  <c r="BM1627" i="3"/>
  <c r="BM1640" i="3"/>
  <c r="BJ1640" i="3"/>
  <c r="P1529" i="3"/>
  <c r="T1529" i="3"/>
  <c r="X1529" i="3"/>
  <c r="AB1529" i="3"/>
  <c r="AF1529" i="3"/>
  <c r="AJ1529" i="3"/>
  <c r="AN1529" i="3"/>
  <c r="AR1529" i="3"/>
  <c r="AV1529" i="3"/>
  <c r="AZ1529" i="3"/>
  <c r="BD1529" i="3"/>
  <c r="BH1529" i="3"/>
  <c r="N1529" i="3"/>
  <c r="R1529" i="3"/>
  <c r="V1529" i="3"/>
  <c r="Z1529" i="3"/>
  <c r="AD1529" i="3"/>
  <c r="AH1529" i="3"/>
  <c r="AL1529" i="3"/>
  <c r="AP1529" i="3"/>
  <c r="AT1529" i="3"/>
  <c r="AX1529" i="3"/>
  <c r="BB1529" i="3"/>
  <c r="BF1529" i="3"/>
  <c r="S1529" i="3"/>
  <c r="AA1529" i="3"/>
  <c r="AI1529" i="3"/>
  <c r="AQ1529" i="3"/>
  <c r="AY1529" i="3"/>
  <c r="BG1529" i="3"/>
  <c r="M1529" i="3"/>
  <c r="U1529" i="3"/>
  <c r="AC1529" i="3"/>
  <c r="AK1529" i="3"/>
  <c r="AS1529" i="3"/>
  <c r="BA1529" i="3"/>
  <c r="BI1529" i="3"/>
  <c r="O1529" i="3"/>
  <c r="W1529" i="3"/>
  <c r="AE1529" i="3"/>
  <c r="AM1529" i="3"/>
  <c r="AU1529" i="3"/>
  <c r="BC1529" i="3"/>
  <c r="AG1529" i="3"/>
  <c r="AO1529" i="3"/>
  <c r="Q1529" i="3"/>
  <c r="AW1529" i="3"/>
  <c r="Y1529" i="3"/>
  <c r="BE1529" i="3"/>
  <c r="BJ1539" i="3"/>
  <c r="O1536" i="3"/>
  <c r="S1536" i="3"/>
  <c r="W1536" i="3"/>
  <c r="AA1536" i="3"/>
  <c r="AE1536" i="3"/>
  <c r="AI1536" i="3"/>
  <c r="AM1536" i="3"/>
  <c r="AQ1536" i="3"/>
  <c r="AU1536" i="3"/>
  <c r="AY1536" i="3"/>
  <c r="BC1536" i="3"/>
  <c r="BG1536" i="3"/>
  <c r="P1536" i="3"/>
  <c r="T1536" i="3"/>
  <c r="X1536" i="3"/>
  <c r="AB1536" i="3"/>
  <c r="AF1536" i="3"/>
  <c r="AJ1536" i="3"/>
  <c r="AN1536" i="3"/>
  <c r="AR1536" i="3"/>
  <c r="AV1536" i="3"/>
  <c r="AZ1536" i="3"/>
  <c r="BD1536" i="3"/>
  <c r="BH1536" i="3"/>
  <c r="M1536" i="3"/>
  <c r="Q1536" i="3"/>
  <c r="U1536" i="3"/>
  <c r="Y1536" i="3"/>
  <c r="AC1536" i="3"/>
  <c r="AG1536" i="3"/>
  <c r="AK1536" i="3"/>
  <c r="AO1536" i="3"/>
  <c r="AS1536" i="3"/>
  <c r="AW1536" i="3"/>
  <c r="BA1536" i="3"/>
  <c r="BE1536" i="3"/>
  <c r="BI1536" i="3"/>
  <c r="N1536" i="3"/>
  <c r="AD1536" i="3"/>
  <c r="AT1536" i="3"/>
  <c r="R1536" i="3"/>
  <c r="AH1536" i="3"/>
  <c r="AX1536" i="3"/>
  <c r="V1536" i="3"/>
  <c r="AL1536" i="3"/>
  <c r="BB1536" i="3"/>
  <c r="Z1536" i="3"/>
  <c r="AP1536" i="3"/>
  <c r="BF1536" i="3"/>
  <c r="BK1553" i="3"/>
  <c r="BN1555" i="3"/>
  <c r="BK1555" i="3"/>
  <c r="BN1562" i="3"/>
  <c r="BK1562" i="3"/>
  <c r="BL1554" i="3"/>
  <c r="BK1543" i="3"/>
  <c r="BN1543" i="3"/>
  <c r="BK1582" i="3"/>
  <c r="BN1582" i="3"/>
  <c r="BN1611" i="3"/>
  <c r="BK1611" i="3"/>
  <c r="BL1618" i="3"/>
  <c r="BK1624" i="3"/>
  <c r="BN1624" i="3"/>
  <c r="O1645" i="3"/>
  <c r="S1645" i="3"/>
  <c r="W1645" i="3"/>
  <c r="AA1645" i="3"/>
  <c r="AE1645" i="3"/>
  <c r="AI1645" i="3"/>
  <c r="AM1645" i="3"/>
  <c r="AQ1645" i="3"/>
  <c r="AU1645" i="3"/>
  <c r="AY1645" i="3"/>
  <c r="BC1645" i="3"/>
  <c r="BG1645" i="3"/>
  <c r="AN1645" i="3"/>
  <c r="AZ1645" i="3"/>
  <c r="BH1645" i="3"/>
  <c r="P1645" i="3"/>
  <c r="T1645" i="3"/>
  <c r="X1645" i="3"/>
  <c r="AB1645" i="3"/>
  <c r="AF1645" i="3"/>
  <c r="AJ1645" i="3"/>
  <c r="AR1645" i="3"/>
  <c r="AV1645" i="3"/>
  <c r="BD1645" i="3"/>
  <c r="N1645" i="3"/>
  <c r="V1645" i="3"/>
  <c r="AD1645" i="3"/>
  <c r="AL1645" i="3"/>
  <c r="AT1645" i="3"/>
  <c r="BB1645" i="3"/>
  <c r="AO1645" i="3"/>
  <c r="AP1645" i="3"/>
  <c r="M1645" i="3"/>
  <c r="U1645" i="3"/>
  <c r="AC1645" i="3"/>
  <c r="AS1645" i="3"/>
  <c r="BI1645" i="3"/>
  <c r="Q1645" i="3"/>
  <c r="Y1645" i="3"/>
  <c r="AG1645" i="3"/>
  <c r="AW1645" i="3"/>
  <c r="BE1645" i="3"/>
  <c r="R1645" i="3"/>
  <c r="AH1645" i="3"/>
  <c r="BF1645" i="3"/>
  <c r="Z1645" i="3"/>
  <c r="AX1645" i="3"/>
  <c r="AK1645" i="3"/>
  <c r="BA1645" i="3"/>
  <c r="BJ1615" i="3"/>
  <c r="BL1621" i="3"/>
  <c r="BJ1646" i="3"/>
  <c r="BL1523" i="3"/>
  <c r="BJ1523" i="3"/>
  <c r="BN1537" i="3"/>
  <c r="BK1537" i="3"/>
  <c r="BJ1531" i="3"/>
  <c r="BN1532" i="3"/>
  <c r="BK1532" i="3"/>
  <c r="BJ1532" i="3"/>
  <c r="BK1541" i="3"/>
  <c r="BN1541" i="3"/>
  <c r="O1545" i="3"/>
  <c r="S1545" i="3"/>
  <c r="W1545" i="3"/>
  <c r="AA1545" i="3"/>
  <c r="AE1545" i="3"/>
  <c r="AI1545" i="3"/>
  <c r="AM1545" i="3"/>
  <c r="AQ1545" i="3"/>
  <c r="AU1545" i="3"/>
  <c r="AY1545" i="3"/>
  <c r="BC1545" i="3"/>
  <c r="BG1545" i="3"/>
  <c r="P1545" i="3"/>
  <c r="T1545" i="3"/>
  <c r="X1545" i="3"/>
  <c r="AB1545" i="3"/>
  <c r="AF1545" i="3"/>
  <c r="AJ1545" i="3"/>
  <c r="AN1545" i="3"/>
  <c r="AR1545" i="3"/>
  <c r="AV1545" i="3"/>
  <c r="AZ1545" i="3"/>
  <c r="BD1545" i="3"/>
  <c r="BH1545" i="3"/>
  <c r="M1545" i="3"/>
  <c r="Q1545" i="3"/>
  <c r="U1545" i="3"/>
  <c r="Y1545" i="3"/>
  <c r="AC1545" i="3"/>
  <c r="AG1545" i="3"/>
  <c r="AK1545" i="3"/>
  <c r="AO1545" i="3"/>
  <c r="AS1545" i="3"/>
  <c r="AW1545" i="3"/>
  <c r="BA1545" i="3"/>
  <c r="BE1545" i="3"/>
  <c r="BI1545" i="3"/>
  <c r="N1545" i="3"/>
  <c r="AD1545" i="3"/>
  <c r="AT1545" i="3"/>
  <c r="R1545" i="3"/>
  <c r="AH1545" i="3"/>
  <c r="AX1545" i="3"/>
  <c r="V1545" i="3"/>
  <c r="AL1545" i="3"/>
  <c r="BB1545" i="3"/>
  <c r="Z1545" i="3"/>
  <c r="AP1545" i="3"/>
  <c r="BF1545" i="3"/>
  <c r="BJ1559" i="3"/>
  <c r="BN1560" i="3"/>
  <c r="BK1560" i="3"/>
  <c r="BL1546" i="3"/>
  <c r="BJ1546" i="3"/>
  <c r="BL1562" i="3"/>
  <c r="BM1556" i="3"/>
  <c r="BN1548" i="3"/>
  <c r="BK1548" i="3"/>
  <c r="BM1566" i="3"/>
  <c r="BM1569" i="3"/>
  <c r="BL1573" i="3"/>
  <c r="BL1563" i="3"/>
  <c r="O1572" i="3"/>
  <c r="S1572" i="3"/>
  <c r="W1572" i="3"/>
  <c r="AA1572" i="3"/>
  <c r="AE1572" i="3"/>
  <c r="AI1572" i="3"/>
  <c r="AM1572" i="3"/>
  <c r="AQ1572" i="3"/>
  <c r="AU1572" i="3"/>
  <c r="AY1572" i="3"/>
  <c r="BC1572" i="3"/>
  <c r="BG1572" i="3"/>
  <c r="P1572" i="3"/>
  <c r="T1572" i="3"/>
  <c r="X1572" i="3"/>
  <c r="AB1572" i="3"/>
  <c r="AF1572" i="3"/>
  <c r="AJ1572" i="3"/>
  <c r="AN1572" i="3"/>
  <c r="AR1572" i="3"/>
  <c r="AV1572" i="3"/>
  <c r="AZ1572" i="3"/>
  <c r="BD1572" i="3"/>
  <c r="BH1572" i="3"/>
  <c r="M1572" i="3"/>
  <c r="U1572" i="3"/>
  <c r="AC1572" i="3"/>
  <c r="AK1572" i="3"/>
  <c r="AS1572" i="3"/>
  <c r="BA1572" i="3"/>
  <c r="BI1572" i="3"/>
  <c r="N1572" i="3"/>
  <c r="V1572" i="3"/>
  <c r="AD1572" i="3"/>
  <c r="AL1572" i="3"/>
  <c r="AT1572" i="3"/>
  <c r="BB1572" i="3"/>
  <c r="Q1572" i="3"/>
  <c r="Y1572" i="3"/>
  <c r="AG1572" i="3"/>
  <c r="AO1572" i="3"/>
  <c r="AW1572" i="3"/>
  <c r="BE1572" i="3"/>
  <c r="AP1572" i="3"/>
  <c r="R1572" i="3"/>
  <c r="AX1572" i="3"/>
  <c r="Z1572" i="3"/>
  <c r="BF1572" i="3"/>
  <c r="AH1572" i="3"/>
  <c r="BJ1575" i="3"/>
  <c r="BM1567" i="3"/>
  <c r="BM1579" i="3"/>
  <c r="BN1584" i="3"/>
  <c r="BK1584" i="3"/>
  <c r="BL1586" i="3"/>
  <c r="BJ1586" i="3"/>
  <c r="BM1588" i="3"/>
  <c r="BN1592" i="3"/>
  <c r="BK1592" i="3"/>
  <c r="BL1594" i="3"/>
  <c r="BJ1594" i="3"/>
  <c r="BL1543" i="3"/>
  <c r="BM1543" i="3"/>
  <c r="BK1587" i="3"/>
  <c r="BN1581" i="3"/>
  <c r="BK1581" i="3"/>
  <c r="BL1595" i="3"/>
  <c r="BN1599" i="3"/>
  <c r="BK1610" i="3"/>
  <c r="BJ1602" i="3"/>
  <c r="BM1600" i="3"/>
  <c r="BM1602" i="3"/>
  <c r="BL1612" i="3"/>
  <c r="BJ1610" i="3"/>
  <c r="BL1604" i="3"/>
  <c r="BK1597" i="3"/>
  <c r="BM1611" i="3"/>
  <c r="BJ1618" i="3"/>
  <c r="BK1618" i="3"/>
  <c r="BN1618" i="3"/>
  <c r="Q1643" i="3"/>
  <c r="Y1643" i="3"/>
  <c r="AG1643" i="3"/>
  <c r="AO1643" i="3"/>
  <c r="AW1643" i="3"/>
  <c r="M1643" i="3"/>
  <c r="U1643" i="3"/>
  <c r="AC1643" i="3"/>
  <c r="AS1643" i="3"/>
  <c r="BI1643" i="3"/>
  <c r="BE1643" i="3"/>
  <c r="R1643" i="3"/>
  <c r="Z1643" i="3"/>
  <c r="AH1643" i="3"/>
  <c r="AP1643" i="3"/>
  <c r="AX1643" i="3"/>
  <c r="BF1643" i="3"/>
  <c r="AK1643" i="3"/>
  <c r="BA1643" i="3"/>
  <c r="AL1643" i="3"/>
  <c r="AZ1643" i="3"/>
  <c r="AJ1643" i="3"/>
  <c r="T1643" i="3"/>
  <c r="AY1643" i="3"/>
  <c r="AI1643" i="3"/>
  <c r="S1643" i="3"/>
  <c r="BM1601" i="3"/>
  <c r="BM1613" i="3"/>
  <c r="BL1613" i="3"/>
  <c r="BJ1623" i="3"/>
  <c r="BL1624" i="3"/>
  <c r="BM1628" i="3"/>
  <c r="BK1634" i="3"/>
  <c r="BN1634" i="3"/>
  <c r="BL1634" i="3"/>
  <c r="AZ1641" i="3"/>
  <c r="AJ1641" i="3"/>
  <c r="T1641" i="3"/>
  <c r="AY1641" i="3"/>
  <c r="AI1641" i="3"/>
  <c r="S1641" i="3"/>
  <c r="BN1617" i="3"/>
  <c r="BK1617" i="3"/>
  <c r="BJ1603" i="3"/>
  <c r="BM1605" i="3"/>
  <c r="BL1615" i="3"/>
  <c r="BJ1621" i="3"/>
  <c r="AX1641" i="3"/>
  <c r="BI1638" i="3"/>
  <c r="R1638" i="3"/>
  <c r="V1638" i="3"/>
  <c r="AA1638" i="3"/>
  <c r="AH1638" i="3"/>
  <c r="AU1638" i="3"/>
  <c r="Z1638" i="3"/>
  <c r="BE1638" i="3"/>
  <c r="AI1638" i="3"/>
  <c r="N1638" i="3"/>
  <c r="AV1638" i="3"/>
  <c r="AF1638" i="3"/>
  <c r="P1638" i="3"/>
  <c r="BL1642" i="3"/>
  <c r="BM1646" i="3"/>
  <c r="BL1627" i="3"/>
  <c r="BJ1627" i="3"/>
  <c r="BN1640" i="3"/>
  <c r="BK1640" i="3"/>
  <c r="BK1524" i="3"/>
  <c r="BN1524" i="3"/>
  <c r="BJ1537" i="3"/>
  <c r="BL1537" i="3"/>
  <c r="BN1531" i="3"/>
  <c r="BM1539" i="3"/>
  <c r="BK1551" i="3"/>
  <c r="BN1551" i="3"/>
  <c r="O1549" i="3"/>
  <c r="S1549" i="3"/>
  <c r="W1549" i="3"/>
  <c r="AA1549" i="3"/>
  <c r="AE1549" i="3"/>
  <c r="AI1549" i="3"/>
  <c r="AM1549" i="3"/>
  <c r="AQ1549" i="3"/>
  <c r="AU1549" i="3"/>
  <c r="AY1549" i="3"/>
  <c r="BC1549" i="3"/>
  <c r="BG1549" i="3"/>
  <c r="P1549" i="3"/>
  <c r="T1549" i="3"/>
  <c r="X1549" i="3"/>
  <c r="AB1549" i="3"/>
  <c r="AF1549" i="3"/>
  <c r="AJ1549" i="3"/>
  <c r="AN1549" i="3"/>
  <c r="AR1549" i="3"/>
  <c r="AV1549" i="3"/>
  <c r="AZ1549" i="3"/>
  <c r="BD1549" i="3"/>
  <c r="BH1549" i="3"/>
  <c r="M1549" i="3"/>
  <c r="Q1549" i="3"/>
  <c r="U1549" i="3"/>
  <c r="Y1549" i="3"/>
  <c r="AC1549" i="3"/>
  <c r="AG1549" i="3"/>
  <c r="AK1549" i="3"/>
  <c r="AO1549" i="3"/>
  <c r="AS1549" i="3"/>
  <c r="AW1549" i="3"/>
  <c r="BA1549" i="3"/>
  <c r="BE1549" i="3"/>
  <c r="BI1549" i="3"/>
  <c r="N1549" i="3"/>
  <c r="AD1549" i="3"/>
  <c r="AT1549" i="3"/>
  <c r="R1549" i="3"/>
  <c r="AH1549" i="3"/>
  <c r="AX1549" i="3"/>
  <c r="V1549" i="3"/>
  <c r="AL1549" i="3"/>
  <c r="BB1549" i="3"/>
  <c r="Z1549" i="3"/>
  <c r="AP1549" i="3"/>
  <c r="BF1549" i="3"/>
  <c r="BJ1550" i="3"/>
  <c r="BM1548" i="3"/>
  <c r="BJ1571" i="3"/>
  <c r="BL1590" i="3"/>
  <c r="BM1593" i="3"/>
  <c r="BN1554" i="3"/>
  <c r="BL1581" i="3"/>
  <c r="BJ1595" i="3"/>
  <c r="BJ1598" i="3"/>
  <c r="BK1614" i="3"/>
  <c r="BN1614" i="3"/>
  <c r="BL1582" i="3"/>
  <c r="BL1614" i="3"/>
  <c r="BN1625" i="3"/>
  <c r="BK1625" i="3"/>
  <c r="BJ1613" i="3"/>
  <c r="BL1630" i="3"/>
  <c r="BN1644" i="3"/>
  <c r="BK1644" i="3"/>
  <c r="BL1629" i="3"/>
  <c r="BJ1629" i="3"/>
  <c r="BM1639" i="3"/>
  <c r="BN1525" i="3"/>
  <c r="BK1525" i="3"/>
  <c r="BN1523" i="3"/>
  <c r="BK1523" i="3"/>
  <c r="BM1524" i="3"/>
  <c r="BK1528" i="3"/>
  <c r="BL1528" i="3"/>
  <c r="BJ1530" i="3"/>
  <c r="BJ1541" i="3"/>
  <c r="BM1537" i="3"/>
  <c r="BL1531" i="3"/>
  <c r="BL1532" i="3"/>
  <c r="P1534" i="3"/>
  <c r="T1534" i="3"/>
  <c r="X1534" i="3"/>
  <c r="AB1534" i="3"/>
  <c r="AF1534" i="3"/>
  <c r="AJ1534" i="3"/>
  <c r="AN1534" i="3"/>
  <c r="AR1534" i="3"/>
  <c r="AV1534" i="3"/>
  <c r="AZ1534" i="3"/>
  <c r="BD1534" i="3"/>
  <c r="BH1534" i="3"/>
  <c r="Q1534" i="3"/>
  <c r="V1534" i="3"/>
  <c r="AA1534" i="3"/>
  <c r="AG1534" i="3"/>
  <c r="AL1534" i="3"/>
  <c r="AQ1534" i="3"/>
  <c r="AW1534" i="3"/>
  <c r="BB1534" i="3"/>
  <c r="BG1534" i="3"/>
  <c r="M1534" i="3"/>
  <c r="R1534" i="3"/>
  <c r="W1534" i="3"/>
  <c r="AC1534" i="3"/>
  <c r="AH1534" i="3"/>
  <c r="AM1534" i="3"/>
  <c r="AS1534" i="3"/>
  <c r="AX1534" i="3"/>
  <c r="BC1534" i="3"/>
  <c r="BI1534" i="3"/>
  <c r="N1534" i="3"/>
  <c r="S1534" i="3"/>
  <c r="Y1534" i="3"/>
  <c r="AD1534" i="3"/>
  <c r="AI1534" i="3"/>
  <c r="AO1534" i="3"/>
  <c r="AT1534" i="3"/>
  <c r="AY1534" i="3"/>
  <c r="BE1534" i="3"/>
  <c r="O1534" i="3"/>
  <c r="AK1534" i="3"/>
  <c r="BF1534" i="3"/>
  <c r="U1534" i="3"/>
  <c r="AP1534" i="3"/>
  <c r="Z1534" i="3"/>
  <c r="AU1534" i="3"/>
  <c r="BA1534" i="3"/>
  <c r="AE1534" i="3"/>
  <c r="BJ1551" i="3"/>
  <c r="BK1538" i="3"/>
  <c r="O1547" i="3"/>
  <c r="S1547" i="3"/>
  <c r="W1547" i="3"/>
  <c r="AA1547" i="3"/>
  <c r="AE1547" i="3"/>
  <c r="AI1547" i="3"/>
  <c r="AM1547" i="3"/>
  <c r="AQ1547" i="3"/>
  <c r="AU1547" i="3"/>
  <c r="AY1547" i="3"/>
  <c r="BC1547" i="3"/>
  <c r="BG1547" i="3"/>
  <c r="P1547" i="3"/>
  <c r="T1547" i="3"/>
  <c r="X1547" i="3"/>
  <c r="AB1547" i="3"/>
  <c r="AF1547" i="3"/>
  <c r="AJ1547" i="3"/>
  <c r="AN1547" i="3"/>
  <c r="AR1547" i="3"/>
  <c r="AV1547" i="3"/>
  <c r="AZ1547" i="3"/>
  <c r="BD1547" i="3"/>
  <c r="BH1547" i="3"/>
  <c r="M1547" i="3"/>
  <c r="Q1547" i="3"/>
  <c r="U1547" i="3"/>
  <c r="Y1547" i="3"/>
  <c r="AC1547" i="3"/>
  <c r="AG1547" i="3"/>
  <c r="AK1547" i="3"/>
  <c r="AO1547" i="3"/>
  <c r="AS1547" i="3"/>
  <c r="AW1547" i="3"/>
  <c r="BA1547" i="3"/>
  <c r="BE1547" i="3"/>
  <c r="BI1547" i="3"/>
  <c r="N1547" i="3"/>
  <c r="AD1547" i="3"/>
  <c r="AT1547" i="3"/>
  <c r="R1547" i="3"/>
  <c r="AH1547" i="3"/>
  <c r="AX1547" i="3"/>
  <c r="V1547" i="3"/>
  <c r="AL1547" i="3"/>
  <c r="BB1547" i="3"/>
  <c r="AP1547" i="3"/>
  <c r="BF1547" i="3"/>
  <c r="Z1547" i="3"/>
  <c r="BJ1555" i="3"/>
  <c r="BJ1557" i="3"/>
  <c r="BN1559" i="3"/>
  <c r="BN1546" i="3"/>
  <c r="BK1546" i="3"/>
  <c r="BJ1563" i="3"/>
  <c r="BJ1565" i="3"/>
  <c r="BJ1567" i="3"/>
  <c r="BJ1569" i="3"/>
  <c r="BM1554" i="3"/>
  <c r="BL1556" i="3"/>
  <c r="BJ1556" i="3"/>
  <c r="BK1566" i="3"/>
  <c r="BN1566" i="3"/>
  <c r="BL1566" i="3"/>
  <c r="BL1569" i="3"/>
  <c r="BN1565" i="3"/>
  <c r="BK1565" i="3"/>
  <c r="BN1567" i="3"/>
  <c r="BK1567" i="3"/>
  <c r="O1570" i="3"/>
  <c r="S1570" i="3"/>
  <c r="W1570" i="3"/>
  <c r="AA1570" i="3"/>
  <c r="AE1570" i="3"/>
  <c r="AI1570" i="3"/>
  <c r="AM1570" i="3"/>
  <c r="AQ1570" i="3"/>
  <c r="AU1570" i="3"/>
  <c r="AY1570" i="3"/>
  <c r="BC1570" i="3"/>
  <c r="BG1570" i="3"/>
  <c r="P1570" i="3"/>
  <c r="T1570" i="3"/>
  <c r="X1570" i="3"/>
  <c r="AB1570" i="3"/>
  <c r="AF1570" i="3"/>
  <c r="AJ1570" i="3"/>
  <c r="AN1570" i="3"/>
  <c r="AR1570" i="3"/>
  <c r="AV1570" i="3"/>
  <c r="AZ1570" i="3"/>
  <c r="BD1570" i="3"/>
  <c r="BH1570" i="3"/>
  <c r="M1570" i="3"/>
  <c r="U1570" i="3"/>
  <c r="AC1570" i="3"/>
  <c r="AK1570" i="3"/>
  <c r="AS1570" i="3"/>
  <c r="BA1570" i="3"/>
  <c r="BI1570" i="3"/>
  <c r="N1570" i="3"/>
  <c r="V1570" i="3"/>
  <c r="AD1570" i="3"/>
  <c r="AL1570" i="3"/>
  <c r="AT1570" i="3"/>
  <c r="BB1570" i="3"/>
  <c r="Q1570" i="3"/>
  <c r="Y1570" i="3"/>
  <c r="AG1570" i="3"/>
  <c r="AO1570" i="3"/>
  <c r="AW1570" i="3"/>
  <c r="BE1570" i="3"/>
  <c r="AH1570" i="3"/>
  <c r="AP1570" i="3"/>
  <c r="R1570" i="3"/>
  <c r="AX1570" i="3"/>
  <c r="BF1570" i="3"/>
  <c r="Z1570" i="3"/>
  <c r="BJ1573" i="3"/>
  <c r="BL1567" i="3"/>
  <c r="BM1571" i="3"/>
  <c r="BN1579" i="3"/>
  <c r="BK1579" i="3"/>
  <c r="BJ1579" i="3"/>
  <c r="BN1583" i="3"/>
  <c r="BN1586" i="3"/>
  <c r="BK1586" i="3"/>
  <c r="BL1588" i="3"/>
  <c r="BJ1588" i="3"/>
  <c r="BM1590" i="3"/>
  <c r="BN1594" i="3"/>
  <c r="BK1594" i="3"/>
  <c r="BJ1543" i="3"/>
  <c r="BK1589" i="3"/>
  <c r="BN1589" i="3"/>
  <c r="BK1604" i="3"/>
  <c r="BN1604" i="3"/>
  <c r="BK1608" i="3"/>
  <c r="BN1608" i="3"/>
  <c r="BK1616" i="3"/>
  <c r="BN1616" i="3"/>
  <c r="BN1598" i="3"/>
  <c r="BL1600" i="3"/>
  <c r="BL1602" i="3"/>
  <c r="BL1616" i="3"/>
  <c r="BM1573" i="3"/>
  <c r="BK1578" i="3"/>
  <c r="BN1578" i="3"/>
  <c r="BL1610" i="3"/>
  <c r="BM1614" i="3"/>
  <c r="BL1597" i="3"/>
  <c r="BJ1611" i="3"/>
  <c r="BM1618" i="3"/>
  <c r="BJ1625" i="3"/>
  <c r="BL1626" i="3"/>
  <c r="M1641" i="3"/>
  <c r="U1641" i="3"/>
  <c r="AC1641" i="3"/>
  <c r="AS1641" i="3"/>
  <c r="BI1641" i="3"/>
  <c r="Q1641" i="3"/>
  <c r="Y1641" i="3"/>
  <c r="AG1641" i="3"/>
  <c r="AO1641" i="3"/>
  <c r="AW1641" i="3"/>
  <c r="BE1641" i="3"/>
  <c r="AK1641" i="3"/>
  <c r="BA1641" i="3"/>
  <c r="AL1641" i="3"/>
  <c r="N1643" i="3"/>
  <c r="AT1643" i="3"/>
  <c r="AV1643" i="3"/>
  <c r="AF1643" i="3"/>
  <c r="P1643" i="3"/>
  <c r="AU1643" i="3"/>
  <c r="AE1643" i="3"/>
  <c r="O1643" i="3"/>
  <c r="BJ1601" i="3"/>
  <c r="BN1623" i="3"/>
  <c r="BK1623" i="3"/>
  <c r="BJ1628" i="3"/>
  <c r="BK1628" i="3"/>
  <c r="BN1628" i="3"/>
  <c r="BL1628" i="3"/>
  <c r="BM1630" i="3"/>
  <c r="BN1636" i="3"/>
  <c r="AV1641" i="3"/>
  <c r="AF1641" i="3"/>
  <c r="P1641" i="3"/>
  <c r="AU1641" i="3"/>
  <c r="AE1641" i="3"/>
  <c r="O1641" i="3"/>
  <c r="BL1617" i="3"/>
  <c r="BK1620" i="3"/>
  <c r="BN1603" i="3"/>
  <c r="BK1603" i="3"/>
  <c r="BJ1605" i="3"/>
  <c r="BM1615" i="3"/>
  <c r="BN1621" i="3"/>
  <c r="BK1621" i="3"/>
  <c r="Z1641" i="3"/>
  <c r="BF1641" i="3"/>
  <c r="BN1631" i="3"/>
  <c r="BK1631" i="3"/>
  <c r="BJ1644" i="3"/>
  <c r="AX1638" i="3"/>
  <c r="BB1638" i="3"/>
  <c r="BG1638" i="3"/>
  <c r="Q1638" i="3"/>
  <c r="W1638" i="3"/>
  <c r="AP1638" i="3"/>
  <c r="U1638" i="3"/>
  <c r="AY1638" i="3"/>
  <c r="AD1638" i="3"/>
  <c r="BH1638" i="3"/>
  <c r="AR1638" i="3"/>
  <c r="BL1639" i="3"/>
  <c r="BJ1639" i="3"/>
  <c r="BL1646" i="3"/>
  <c r="BN1627" i="3"/>
  <c r="BK1627" i="3"/>
  <c r="BM1635" i="3"/>
  <c r="BL1635" i="3"/>
  <c r="BJ1635" i="3"/>
  <c r="BL1640" i="3"/>
  <c r="BN1633" i="3"/>
  <c r="BE1496" i="3"/>
  <c r="AY1497" i="3"/>
  <c r="U1490" i="3"/>
  <c r="K1507" i="3"/>
  <c r="L1505" i="3"/>
  <c r="AW1501" i="3"/>
  <c r="L1500" i="3"/>
  <c r="BA1490" i="3"/>
  <c r="Q1490" i="3"/>
  <c r="L1489" i="3"/>
  <c r="K1489" i="3"/>
  <c r="L1517" i="3"/>
  <c r="K1517" i="3"/>
  <c r="L1515" i="3"/>
  <c r="K1515" i="3"/>
  <c r="K1500" i="3"/>
  <c r="K1495" i="3"/>
  <c r="K1493" i="3"/>
  <c r="O1491" i="3"/>
  <c r="AW1490" i="3"/>
  <c r="L1488" i="3"/>
  <c r="K1488" i="3"/>
  <c r="T1502" i="3"/>
  <c r="AB1502" i="3"/>
  <c r="AJ1502" i="3"/>
  <c r="AR1502" i="3"/>
  <c r="AZ1502" i="3"/>
  <c r="BH1502" i="3"/>
  <c r="W1502" i="3"/>
  <c r="AE1502" i="3"/>
  <c r="AM1502" i="3"/>
  <c r="AU1502" i="3"/>
  <c r="BC1502" i="3"/>
  <c r="S1502" i="3"/>
  <c r="AA1502" i="3"/>
  <c r="AI1502" i="3"/>
  <c r="AQ1502" i="3"/>
  <c r="AY1502" i="3"/>
  <c r="BG1502" i="3"/>
  <c r="O1502" i="3"/>
  <c r="X1502" i="3"/>
  <c r="AF1502" i="3"/>
  <c r="AN1502" i="3"/>
  <c r="AV1502" i="3"/>
  <c r="BD1502" i="3"/>
  <c r="AA1521" i="3"/>
  <c r="BG1521" i="3"/>
  <c r="S1521" i="3"/>
  <c r="AY1521" i="3"/>
  <c r="AI1521" i="3"/>
  <c r="AQ1521" i="3"/>
  <c r="AM1516" i="3"/>
  <c r="BC1516" i="3"/>
  <c r="AY1516" i="3"/>
  <c r="BB1504" i="3"/>
  <c r="BG1504" i="3"/>
  <c r="AQ1504" i="3"/>
  <c r="BG1495" i="3"/>
  <c r="L1520" i="3"/>
  <c r="K1519" i="3"/>
  <c r="V1519" i="3" s="1"/>
  <c r="L1518" i="3"/>
  <c r="K1518" i="3"/>
  <c r="L1513" i="3"/>
  <c r="L1509" i="3"/>
  <c r="K1506" i="3"/>
  <c r="V1506" i="3" s="1"/>
  <c r="K1505" i="3"/>
  <c r="AO1501" i="3"/>
  <c r="L1499" i="3"/>
  <c r="L1493" i="3"/>
  <c r="L1492" i="3"/>
  <c r="K1492" i="3"/>
  <c r="AE1491" i="3"/>
  <c r="AQ1497" i="3"/>
  <c r="K1520" i="3"/>
  <c r="R1520" i="3" s="1"/>
  <c r="L1522" i="3"/>
  <c r="K1522" i="3"/>
  <c r="K1511" i="3"/>
  <c r="AP1511" i="3" s="1"/>
  <c r="L1507" i="3"/>
  <c r="BD1507" i="3" s="1"/>
  <c r="L1503" i="3"/>
  <c r="K1503" i="3"/>
  <c r="BE1501" i="3"/>
  <c r="Q1501" i="3"/>
  <c r="S1497" i="3"/>
  <c r="K1494" i="3"/>
  <c r="AY1491" i="3"/>
  <c r="S1491" i="3"/>
  <c r="AA1491" i="3"/>
  <c r="Y1490" i="3"/>
  <c r="AA1516" i="3"/>
  <c r="K1513" i="3"/>
  <c r="K1509" i="3"/>
  <c r="AN1509" i="3" s="1"/>
  <c r="BA1501" i="3"/>
  <c r="K1498" i="3"/>
  <c r="AU1491" i="3"/>
  <c r="AZ1520" i="3"/>
  <c r="BE1520" i="3"/>
  <c r="AC1520" i="3"/>
  <c r="N1519" i="3"/>
  <c r="AD1519" i="3"/>
  <c r="AL1519" i="3"/>
  <c r="AT1519" i="3"/>
  <c r="P1519" i="3"/>
  <c r="X1519" i="3"/>
  <c r="AF1519" i="3"/>
  <c r="AV1519" i="3"/>
  <c r="BD1519" i="3"/>
  <c r="M1519" i="3"/>
  <c r="AS1519" i="3"/>
  <c r="BI1519" i="3"/>
  <c r="W1519" i="3"/>
  <c r="BC1519" i="3"/>
  <c r="AO1519" i="3"/>
  <c r="S1519" i="3"/>
  <c r="AY1519" i="3"/>
  <c r="Y1519" i="3"/>
  <c r="AW1519" i="3"/>
  <c r="BB1522" i="3"/>
  <c r="S1522" i="3"/>
  <c r="R1517" i="3"/>
  <c r="Z1517" i="3"/>
  <c r="AH1517" i="3"/>
  <c r="AP1517" i="3"/>
  <c r="AX1517" i="3"/>
  <c r="BF1517" i="3"/>
  <c r="S1517" i="3"/>
  <c r="AA1517" i="3"/>
  <c r="AE1517" i="3"/>
  <c r="AI1517" i="3"/>
  <c r="AQ1517" i="3"/>
  <c r="P1517" i="3"/>
  <c r="T1517" i="3"/>
  <c r="X1517" i="3"/>
  <c r="AB1517" i="3"/>
  <c r="AF1517" i="3"/>
  <c r="AJ1517" i="3"/>
  <c r="AN1517" i="3"/>
  <c r="AR1517" i="3"/>
  <c r="AV1517" i="3"/>
  <c r="AZ1517" i="3"/>
  <c r="BD1517" i="3"/>
  <c r="BH1517" i="3"/>
  <c r="AE1515" i="3"/>
  <c r="AV1515" i="3"/>
  <c r="L1512" i="3"/>
  <c r="V1500" i="3"/>
  <c r="S1500" i="3"/>
  <c r="N1521" i="3"/>
  <c r="R1521" i="3"/>
  <c r="V1521" i="3"/>
  <c r="Z1521" i="3"/>
  <c r="AD1521" i="3"/>
  <c r="AH1521" i="3"/>
  <c r="AL1521" i="3"/>
  <c r="AP1521" i="3"/>
  <c r="AT1521" i="3"/>
  <c r="AX1521" i="3"/>
  <c r="BB1521" i="3"/>
  <c r="BF1521" i="3"/>
  <c r="P1521" i="3"/>
  <c r="T1521" i="3"/>
  <c r="X1521" i="3"/>
  <c r="AB1521" i="3"/>
  <c r="AF1521" i="3"/>
  <c r="AJ1521" i="3"/>
  <c r="AN1521" i="3"/>
  <c r="AR1521" i="3"/>
  <c r="AV1521" i="3"/>
  <c r="AZ1521" i="3"/>
  <c r="BD1521" i="3"/>
  <c r="BH1521" i="3"/>
  <c r="BE1521" i="3"/>
  <c r="AO1521" i="3"/>
  <c r="Y1521" i="3"/>
  <c r="BE1517" i="3"/>
  <c r="BC1521" i="3"/>
  <c r="AU1521" i="3"/>
  <c r="AM1521" i="3"/>
  <c r="AE1521" i="3"/>
  <c r="W1521" i="3"/>
  <c r="O1521" i="3"/>
  <c r="BC1517" i="3"/>
  <c r="AG1517" i="3"/>
  <c r="Q1517" i="3"/>
  <c r="AU1516" i="3"/>
  <c r="O1516" i="3"/>
  <c r="X1509" i="3"/>
  <c r="X1507" i="3"/>
  <c r="AN1507" i="3"/>
  <c r="AW1521" i="3"/>
  <c r="AG1521" i="3"/>
  <c r="Q1521" i="3"/>
  <c r="AW1517" i="3"/>
  <c r="AK1517" i="3"/>
  <c r="AU1517" i="3"/>
  <c r="AE1516" i="3"/>
  <c r="BI1521" i="3"/>
  <c r="BA1521" i="3"/>
  <c r="AS1521" i="3"/>
  <c r="AK1521" i="3"/>
  <c r="AC1521" i="3"/>
  <c r="U1521" i="3"/>
  <c r="M1521" i="3"/>
  <c r="BI1517" i="3"/>
  <c r="BA1517" i="3"/>
  <c r="AS1517" i="3"/>
  <c r="AC1517" i="3"/>
  <c r="M1517" i="3"/>
  <c r="BG1516" i="3"/>
  <c r="AQ1516" i="3"/>
  <c r="P1516" i="3"/>
  <c r="T1516" i="3"/>
  <c r="X1516" i="3"/>
  <c r="AB1516" i="3"/>
  <c r="AF1516" i="3"/>
  <c r="AJ1516" i="3"/>
  <c r="AN1516" i="3"/>
  <c r="AR1516" i="3"/>
  <c r="AV1516" i="3"/>
  <c r="AZ1516" i="3"/>
  <c r="BD1516" i="3"/>
  <c r="BH1516" i="3"/>
  <c r="M1516" i="3"/>
  <c r="Q1516" i="3"/>
  <c r="U1516" i="3"/>
  <c r="Y1516" i="3"/>
  <c r="AG1516" i="3"/>
  <c r="AK1516" i="3"/>
  <c r="AS1516" i="3"/>
  <c r="BA1516" i="3"/>
  <c r="BI1516" i="3"/>
  <c r="AC1516" i="3"/>
  <c r="AO1516" i="3"/>
  <c r="AW1516" i="3"/>
  <c r="BE1516" i="3"/>
  <c r="N1516" i="3"/>
  <c r="R1516" i="3"/>
  <c r="V1516" i="3"/>
  <c r="Z1516" i="3"/>
  <c r="AD1516" i="3"/>
  <c r="AH1516" i="3"/>
  <c r="AL1516" i="3"/>
  <c r="AP1516" i="3"/>
  <c r="AT1516" i="3"/>
  <c r="AX1516" i="3"/>
  <c r="BB1516" i="3"/>
  <c r="BF1516" i="3"/>
  <c r="L1514" i="3"/>
  <c r="AT1511" i="3"/>
  <c r="P1507" i="3"/>
  <c r="K1514" i="3"/>
  <c r="K1512" i="3"/>
  <c r="AR1509" i="3"/>
  <c r="BH1507" i="3"/>
  <c r="AT1506" i="3"/>
  <c r="AD1506" i="3"/>
  <c r="AA1503" i="3"/>
  <c r="AR1503" i="3"/>
  <c r="BH1503" i="3"/>
  <c r="AD1503" i="3"/>
  <c r="AL1493" i="3"/>
  <c r="AH1493" i="3"/>
  <c r="Q1511" i="3"/>
  <c r="AE1511" i="3"/>
  <c r="M1509" i="3"/>
  <c r="Y1509" i="3"/>
  <c r="AC1509" i="3"/>
  <c r="AO1509" i="3"/>
  <c r="AS1509" i="3"/>
  <c r="BE1509" i="3"/>
  <c r="BI1509" i="3"/>
  <c r="V1509" i="3"/>
  <c r="Z1509" i="3"/>
  <c r="AL1509" i="3"/>
  <c r="AP1509" i="3"/>
  <c r="BB1509" i="3"/>
  <c r="BF1509" i="3"/>
  <c r="W1509" i="3"/>
  <c r="AA1509" i="3"/>
  <c r="AM1509" i="3"/>
  <c r="AQ1509" i="3"/>
  <c r="BC1509" i="3"/>
  <c r="BG1509" i="3"/>
  <c r="U1507" i="3"/>
  <c r="Y1507" i="3"/>
  <c r="AK1507" i="3"/>
  <c r="AO1507" i="3"/>
  <c r="BA1507" i="3"/>
  <c r="BE1507" i="3"/>
  <c r="R1507" i="3"/>
  <c r="V1507" i="3"/>
  <c r="AH1507" i="3"/>
  <c r="AL1507" i="3"/>
  <c r="AX1507" i="3"/>
  <c r="BB1507" i="3"/>
  <c r="S1507" i="3"/>
  <c r="W1507" i="3"/>
  <c r="AI1507" i="3"/>
  <c r="AM1507" i="3"/>
  <c r="AY1507" i="3"/>
  <c r="BC1507" i="3"/>
  <c r="N1505" i="3"/>
  <c r="T1505" i="3"/>
  <c r="Y1505" i="3"/>
  <c r="AD1505" i="3"/>
  <c r="AJ1505" i="3"/>
  <c r="AO1505" i="3"/>
  <c r="AT1505" i="3"/>
  <c r="AZ1505" i="3"/>
  <c r="BE1505" i="3"/>
  <c r="M1504" i="3"/>
  <c r="Q1504" i="3"/>
  <c r="U1504" i="3"/>
  <c r="Y1504" i="3"/>
  <c r="AC1504" i="3"/>
  <c r="AG1504" i="3"/>
  <c r="AK1504" i="3"/>
  <c r="AO1504" i="3"/>
  <c r="AS1504" i="3"/>
  <c r="AW1504" i="3"/>
  <c r="BA1504" i="3"/>
  <c r="BE1504" i="3"/>
  <c r="BI1504" i="3"/>
  <c r="N1504" i="3"/>
  <c r="R1504" i="3"/>
  <c r="V1504" i="3"/>
  <c r="Z1504" i="3"/>
  <c r="AD1504" i="3"/>
  <c r="AH1504" i="3"/>
  <c r="AL1504" i="3"/>
  <c r="AP1504" i="3"/>
  <c r="T1504" i="3"/>
  <c r="AB1504" i="3"/>
  <c r="AJ1504" i="3"/>
  <c r="AR1504" i="3"/>
  <c r="AX1504" i="3"/>
  <c r="BC1504" i="3"/>
  <c r="BH1504" i="3"/>
  <c r="O1504" i="3"/>
  <c r="W1504" i="3"/>
  <c r="AE1504" i="3"/>
  <c r="AM1504" i="3"/>
  <c r="AT1504" i="3"/>
  <c r="AY1504" i="3"/>
  <c r="BD1504" i="3"/>
  <c r="P1504" i="3"/>
  <c r="X1504" i="3"/>
  <c r="AF1504" i="3"/>
  <c r="AN1504" i="3"/>
  <c r="AU1504" i="3"/>
  <c r="AZ1504" i="3"/>
  <c r="BF1504" i="3"/>
  <c r="Y1503" i="3"/>
  <c r="AN1511" i="3"/>
  <c r="K1510" i="3"/>
  <c r="AZ1509" i="3"/>
  <c r="AJ1509" i="3"/>
  <c r="T1509" i="3"/>
  <c r="K1508" i="3"/>
  <c r="AZ1507" i="3"/>
  <c r="AJ1507" i="3"/>
  <c r="T1507" i="3"/>
  <c r="BB1506" i="3"/>
  <c r="AL1506" i="3"/>
  <c r="O1506" i="3"/>
  <c r="S1506" i="3"/>
  <c r="W1506" i="3"/>
  <c r="AA1506" i="3"/>
  <c r="AE1506" i="3"/>
  <c r="AI1506" i="3"/>
  <c r="AM1506" i="3"/>
  <c r="AQ1506" i="3"/>
  <c r="AU1506" i="3"/>
  <c r="AY1506" i="3"/>
  <c r="BC1506" i="3"/>
  <c r="BG1506" i="3"/>
  <c r="P1506" i="3"/>
  <c r="T1506" i="3"/>
  <c r="X1506" i="3"/>
  <c r="AB1506" i="3"/>
  <c r="AF1506" i="3"/>
  <c r="AJ1506" i="3"/>
  <c r="AN1506" i="3"/>
  <c r="AR1506" i="3"/>
  <c r="AV1506" i="3"/>
  <c r="AZ1506" i="3"/>
  <c r="BD1506" i="3"/>
  <c r="BH1506" i="3"/>
  <c r="M1506" i="3"/>
  <c r="Q1506" i="3"/>
  <c r="U1506" i="3"/>
  <c r="Y1506" i="3"/>
  <c r="AC1506" i="3"/>
  <c r="AG1506" i="3"/>
  <c r="AK1506" i="3"/>
  <c r="AO1506" i="3"/>
  <c r="AS1506" i="3"/>
  <c r="AW1506" i="3"/>
  <c r="BA1506" i="3"/>
  <c r="BE1506" i="3"/>
  <c r="BI1506" i="3"/>
  <c r="BF1505" i="3"/>
  <c r="BA1505" i="3"/>
  <c r="AV1505" i="3"/>
  <c r="AP1505" i="3"/>
  <c r="AK1505" i="3"/>
  <c r="AF1505" i="3"/>
  <c r="Z1505" i="3"/>
  <c r="U1505" i="3"/>
  <c r="N1501" i="3"/>
  <c r="R1501" i="3"/>
  <c r="V1501" i="3"/>
  <c r="Z1501" i="3"/>
  <c r="AD1501" i="3"/>
  <c r="AH1501" i="3"/>
  <c r="AL1501" i="3"/>
  <c r="AP1501" i="3"/>
  <c r="AT1501" i="3"/>
  <c r="AX1501" i="3"/>
  <c r="BB1501" i="3"/>
  <c r="BF1501" i="3"/>
  <c r="O1501" i="3"/>
  <c r="S1501" i="3"/>
  <c r="W1501" i="3"/>
  <c r="AA1501" i="3"/>
  <c r="AE1501" i="3"/>
  <c r="AI1501" i="3"/>
  <c r="AM1501" i="3"/>
  <c r="AQ1501" i="3"/>
  <c r="AU1501" i="3"/>
  <c r="AY1501" i="3"/>
  <c r="BC1501" i="3"/>
  <c r="BG1501" i="3"/>
  <c r="P1501" i="3"/>
  <c r="T1501" i="3"/>
  <c r="X1501" i="3"/>
  <c r="AB1501" i="3"/>
  <c r="AF1501" i="3"/>
  <c r="AJ1501" i="3"/>
  <c r="AN1501" i="3"/>
  <c r="AR1501" i="3"/>
  <c r="AV1501" i="3"/>
  <c r="AZ1501" i="3"/>
  <c r="BD1501" i="3"/>
  <c r="BH1501" i="3"/>
  <c r="AO1499" i="3"/>
  <c r="Z1499" i="3"/>
  <c r="AP1499" i="3"/>
  <c r="BF1499" i="3"/>
  <c r="AA1499" i="3"/>
  <c r="AQ1499" i="3"/>
  <c r="BG1499" i="3"/>
  <c r="AB1499" i="3"/>
  <c r="AR1499" i="3"/>
  <c r="BH1499" i="3"/>
  <c r="O1496" i="3"/>
  <c r="W1496" i="3"/>
  <c r="AA1496" i="3"/>
  <c r="AE1496" i="3"/>
  <c r="AM1496" i="3"/>
  <c r="AQ1496" i="3"/>
  <c r="AU1496" i="3"/>
  <c r="BC1496" i="3"/>
  <c r="BG1496" i="3"/>
  <c r="P1496" i="3"/>
  <c r="X1496" i="3"/>
  <c r="AB1496" i="3"/>
  <c r="AF1496" i="3"/>
  <c r="AN1496" i="3"/>
  <c r="AR1496" i="3"/>
  <c r="AV1496" i="3"/>
  <c r="BD1496" i="3"/>
  <c r="BH1496" i="3"/>
  <c r="R1496" i="3"/>
  <c r="AH1496" i="3"/>
  <c r="AP1496" i="3"/>
  <c r="AX1496" i="3"/>
  <c r="M1496" i="3"/>
  <c r="U1496" i="3"/>
  <c r="AC1496" i="3"/>
  <c r="AS1496" i="3"/>
  <c r="BA1496" i="3"/>
  <c r="BI1496" i="3"/>
  <c r="V1496" i="3"/>
  <c r="AD1496" i="3"/>
  <c r="AL1496" i="3"/>
  <c r="BB1496" i="3"/>
  <c r="M1495" i="3"/>
  <c r="Q1495" i="3"/>
  <c r="U1495" i="3"/>
  <c r="Y1495" i="3"/>
  <c r="AC1495" i="3"/>
  <c r="AG1495" i="3"/>
  <c r="AK1495" i="3"/>
  <c r="AO1495" i="3"/>
  <c r="AS1495" i="3"/>
  <c r="AW1495" i="3"/>
  <c r="BA1495" i="3"/>
  <c r="BE1495" i="3"/>
  <c r="BI1495" i="3"/>
  <c r="N1495" i="3"/>
  <c r="R1495" i="3"/>
  <c r="V1495" i="3"/>
  <c r="Z1495" i="3"/>
  <c r="AD1495" i="3"/>
  <c r="AH1495" i="3"/>
  <c r="AL1495" i="3"/>
  <c r="AP1495" i="3"/>
  <c r="AT1495" i="3"/>
  <c r="AX1495" i="3"/>
  <c r="BB1495" i="3"/>
  <c r="BF1495" i="3"/>
  <c r="T1495" i="3"/>
  <c r="AB1495" i="3"/>
  <c r="AJ1495" i="3"/>
  <c r="AR1495" i="3"/>
  <c r="AZ1495" i="3"/>
  <c r="BH1495" i="3"/>
  <c r="O1495" i="3"/>
  <c r="W1495" i="3"/>
  <c r="AE1495" i="3"/>
  <c r="AM1495" i="3"/>
  <c r="AU1495" i="3"/>
  <c r="BC1495" i="3"/>
  <c r="P1495" i="3"/>
  <c r="X1495" i="3"/>
  <c r="AF1495" i="3"/>
  <c r="AN1495" i="3"/>
  <c r="AV1495" i="3"/>
  <c r="BD1495" i="3"/>
  <c r="L1494" i="3"/>
  <c r="O1505" i="3"/>
  <c r="S1505" i="3"/>
  <c r="W1505" i="3"/>
  <c r="AA1505" i="3"/>
  <c r="AE1505" i="3"/>
  <c r="AI1505" i="3"/>
  <c r="AM1505" i="3"/>
  <c r="AQ1505" i="3"/>
  <c r="AU1505" i="3"/>
  <c r="AY1505" i="3"/>
  <c r="BC1505" i="3"/>
  <c r="BG1505" i="3"/>
  <c r="M1497" i="3"/>
  <c r="Q1497" i="3"/>
  <c r="U1497" i="3"/>
  <c r="Y1497" i="3"/>
  <c r="AC1497" i="3"/>
  <c r="AG1497" i="3"/>
  <c r="AK1497" i="3"/>
  <c r="AO1497" i="3"/>
  <c r="AS1497" i="3"/>
  <c r="AW1497" i="3"/>
  <c r="BA1497" i="3"/>
  <c r="BE1497" i="3"/>
  <c r="BI1497" i="3"/>
  <c r="N1497" i="3"/>
  <c r="R1497" i="3"/>
  <c r="V1497" i="3"/>
  <c r="Z1497" i="3"/>
  <c r="AD1497" i="3"/>
  <c r="AH1497" i="3"/>
  <c r="AL1497" i="3"/>
  <c r="AP1497" i="3"/>
  <c r="AT1497" i="3"/>
  <c r="AX1497" i="3"/>
  <c r="BB1497" i="3"/>
  <c r="BF1497" i="3"/>
  <c r="T1497" i="3"/>
  <c r="AB1497" i="3"/>
  <c r="AJ1497" i="3"/>
  <c r="AR1497" i="3"/>
  <c r="AZ1497" i="3"/>
  <c r="BH1497" i="3"/>
  <c r="O1497" i="3"/>
  <c r="W1497" i="3"/>
  <c r="AE1497" i="3"/>
  <c r="AM1497" i="3"/>
  <c r="AU1497" i="3"/>
  <c r="BC1497" i="3"/>
  <c r="P1497" i="3"/>
  <c r="X1497" i="3"/>
  <c r="AF1497" i="3"/>
  <c r="AN1497" i="3"/>
  <c r="AV1497" i="3"/>
  <c r="BD1497" i="3"/>
  <c r="BI1505" i="3"/>
  <c r="BD1505" i="3"/>
  <c r="AX1505" i="3"/>
  <c r="AS1505" i="3"/>
  <c r="AN1505" i="3"/>
  <c r="AH1505" i="3"/>
  <c r="AC1505" i="3"/>
  <c r="X1505" i="3"/>
  <c r="R1505" i="3"/>
  <c r="M1505" i="3"/>
  <c r="P1502" i="3"/>
  <c r="M1502" i="3"/>
  <c r="Q1502" i="3"/>
  <c r="U1502" i="3"/>
  <c r="Y1502" i="3"/>
  <c r="AC1502" i="3"/>
  <c r="AG1502" i="3"/>
  <c r="AK1502" i="3"/>
  <c r="AO1502" i="3"/>
  <c r="AS1502" i="3"/>
  <c r="AW1502" i="3"/>
  <c r="BA1502" i="3"/>
  <c r="BE1502" i="3"/>
  <c r="BI1502" i="3"/>
  <c r="N1502" i="3"/>
  <c r="R1502" i="3"/>
  <c r="V1502" i="3"/>
  <c r="Z1502" i="3"/>
  <c r="AD1502" i="3"/>
  <c r="AH1502" i="3"/>
  <c r="AL1502" i="3"/>
  <c r="AP1502" i="3"/>
  <c r="AT1502" i="3"/>
  <c r="AX1502" i="3"/>
  <c r="BB1502" i="3"/>
  <c r="BF1502" i="3"/>
  <c r="BI1501" i="3"/>
  <c r="AS1501" i="3"/>
  <c r="AC1501" i="3"/>
  <c r="M1501" i="3"/>
  <c r="L1498" i="3"/>
  <c r="W1498" i="3" s="1"/>
  <c r="BG1497" i="3"/>
  <c r="AA1497" i="3"/>
  <c r="AW1496" i="3"/>
  <c r="Q1496" i="3"/>
  <c r="AY1495" i="3"/>
  <c r="S1495" i="3"/>
  <c r="AB1493" i="3"/>
  <c r="BI1492" i="3"/>
  <c r="BG1491" i="3"/>
  <c r="AQ1491" i="3"/>
  <c r="P1491" i="3"/>
  <c r="T1491" i="3"/>
  <c r="X1491" i="3"/>
  <c r="AB1491" i="3"/>
  <c r="AF1491" i="3"/>
  <c r="AJ1491" i="3"/>
  <c r="AN1491" i="3"/>
  <c r="AR1491" i="3"/>
  <c r="AV1491" i="3"/>
  <c r="AZ1491" i="3"/>
  <c r="BD1491" i="3"/>
  <c r="BH1491" i="3"/>
  <c r="M1491" i="3"/>
  <c r="Q1491" i="3"/>
  <c r="U1491" i="3"/>
  <c r="Y1491" i="3"/>
  <c r="AC1491" i="3"/>
  <c r="AG1491" i="3"/>
  <c r="AK1491" i="3"/>
  <c r="AO1491" i="3"/>
  <c r="AS1491" i="3"/>
  <c r="AW1491" i="3"/>
  <c r="BA1491" i="3"/>
  <c r="BE1491" i="3"/>
  <c r="BI1491" i="3"/>
  <c r="N1491" i="3"/>
  <c r="R1491" i="3"/>
  <c r="V1491" i="3"/>
  <c r="Z1491" i="3"/>
  <c r="AD1491" i="3"/>
  <c r="AH1491" i="3"/>
  <c r="AL1491" i="3"/>
  <c r="AP1491" i="3"/>
  <c r="AT1491" i="3"/>
  <c r="AX1491" i="3"/>
  <c r="BB1491" i="3"/>
  <c r="BF1491" i="3"/>
  <c r="BI1490" i="3"/>
  <c r="AS1490" i="3"/>
  <c r="AC1490" i="3"/>
  <c r="M1490" i="3"/>
  <c r="AJ1489" i="3"/>
  <c r="AW1489" i="3"/>
  <c r="BI1488" i="3"/>
  <c r="AO1492" i="3"/>
  <c r="BC1491" i="3"/>
  <c r="AM1491" i="3"/>
  <c r="W1491" i="3"/>
  <c r="BE1490" i="3"/>
  <c r="AO1490" i="3"/>
  <c r="R1492" i="3"/>
  <c r="Z1492" i="3"/>
  <c r="AD1492" i="3"/>
  <c r="AH1492" i="3"/>
  <c r="AP1492" i="3"/>
  <c r="AT1492" i="3"/>
  <c r="AX1492" i="3"/>
  <c r="BF1492" i="3"/>
  <c r="O1492" i="3"/>
  <c r="S1492" i="3"/>
  <c r="AA1492" i="3"/>
  <c r="AE1492" i="3"/>
  <c r="AI1492" i="3"/>
  <c r="AQ1492" i="3"/>
  <c r="AU1492" i="3"/>
  <c r="AY1492" i="3"/>
  <c r="BG1492" i="3"/>
  <c r="P1492" i="3"/>
  <c r="T1492" i="3"/>
  <c r="AB1492" i="3"/>
  <c r="AF1492" i="3"/>
  <c r="AJ1492" i="3"/>
  <c r="AR1492" i="3"/>
  <c r="AV1492" i="3"/>
  <c r="AZ1492" i="3"/>
  <c r="BH1492" i="3"/>
  <c r="N1490" i="3"/>
  <c r="R1490" i="3"/>
  <c r="V1490" i="3"/>
  <c r="Z1490" i="3"/>
  <c r="AD1490" i="3"/>
  <c r="AH1490" i="3"/>
  <c r="AL1490" i="3"/>
  <c r="AP1490" i="3"/>
  <c r="AT1490" i="3"/>
  <c r="AX1490" i="3"/>
  <c r="BB1490" i="3"/>
  <c r="BF1490" i="3"/>
  <c r="O1490" i="3"/>
  <c r="S1490" i="3"/>
  <c r="W1490" i="3"/>
  <c r="AA1490" i="3"/>
  <c r="AE1490" i="3"/>
  <c r="AI1490" i="3"/>
  <c r="AM1490" i="3"/>
  <c r="AQ1490" i="3"/>
  <c r="AU1490" i="3"/>
  <c r="AY1490" i="3"/>
  <c r="BC1490" i="3"/>
  <c r="BG1490" i="3"/>
  <c r="P1490" i="3"/>
  <c r="T1490" i="3"/>
  <c r="X1490" i="3"/>
  <c r="AB1490" i="3"/>
  <c r="AF1490" i="3"/>
  <c r="AJ1490" i="3"/>
  <c r="AN1490" i="3"/>
  <c r="AR1490" i="3"/>
  <c r="AV1490" i="3"/>
  <c r="AZ1490" i="3"/>
  <c r="BD1490" i="3"/>
  <c r="BH1490" i="3"/>
  <c r="W1488" i="3"/>
  <c r="AN1488" i="3"/>
  <c r="E1368" i="3"/>
  <c r="F1368" i="3"/>
  <c r="G1368" i="3"/>
  <c r="H1368" i="3"/>
  <c r="L1368" i="3" s="1"/>
  <c r="I1368" i="3"/>
  <c r="J1368" i="3"/>
  <c r="E1369" i="3"/>
  <c r="F1369" i="3"/>
  <c r="K1369" i="3" s="1"/>
  <c r="G1369" i="3"/>
  <c r="H1369" i="3"/>
  <c r="I1369" i="3"/>
  <c r="J1369" i="3"/>
  <c r="E1370" i="3"/>
  <c r="F1370" i="3"/>
  <c r="G1370" i="3"/>
  <c r="H1370" i="3"/>
  <c r="I1370" i="3"/>
  <c r="J1370" i="3"/>
  <c r="E1371" i="3"/>
  <c r="F1371" i="3"/>
  <c r="G1371" i="3"/>
  <c r="H1371" i="3"/>
  <c r="I1371" i="3"/>
  <c r="J1371" i="3"/>
  <c r="E1372" i="3"/>
  <c r="F1372" i="3"/>
  <c r="G1372" i="3"/>
  <c r="H1372" i="3"/>
  <c r="I1372" i="3"/>
  <c r="J1372" i="3"/>
  <c r="E1373" i="3"/>
  <c r="F1373" i="3"/>
  <c r="G1373" i="3"/>
  <c r="H1373" i="3"/>
  <c r="I1373" i="3"/>
  <c r="J1373" i="3"/>
  <c r="E1374" i="3"/>
  <c r="F1374" i="3"/>
  <c r="G1374" i="3"/>
  <c r="H1374" i="3"/>
  <c r="I1374" i="3"/>
  <c r="J1374" i="3"/>
  <c r="E1375" i="3"/>
  <c r="F1375" i="3"/>
  <c r="G1375" i="3"/>
  <c r="H1375" i="3"/>
  <c r="I1375" i="3"/>
  <c r="J1375" i="3"/>
  <c r="E1376" i="3"/>
  <c r="F1376" i="3"/>
  <c r="G1376" i="3"/>
  <c r="H1376" i="3"/>
  <c r="I1376" i="3"/>
  <c r="J1376" i="3"/>
  <c r="E1377" i="3"/>
  <c r="F1377" i="3"/>
  <c r="G1377" i="3"/>
  <c r="H1377" i="3"/>
  <c r="I1377" i="3"/>
  <c r="J1377" i="3"/>
  <c r="E1378" i="3"/>
  <c r="F1378" i="3"/>
  <c r="G1378" i="3"/>
  <c r="H1378" i="3"/>
  <c r="I1378" i="3"/>
  <c r="J1378" i="3"/>
  <c r="E1379" i="3"/>
  <c r="F1379" i="3"/>
  <c r="G1379" i="3"/>
  <c r="H1379" i="3"/>
  <c r="I1379" i="3"/>
  <c r="J1379" i="3"/>
  <c r="E1380" i="3"/>
  <c r="F1380" i="3"/>
  <c r="G1380" i="3"/>
  <c r="H1380" i="3"/>
  <c r="I1380" i="3"/>
  <c r="J1380" i="3"/>
  <c r="E1381" i="3"/>
  <c r="F1381" i="3"/>
  <c r="G1381" i="3"/>
  <c r="H1381" i="3"/>
  <c r="I1381" i="3"/>
  <c r="J1381" i="3"/>
  <c r="E1382" i="3"/>
  <c r="F1382" i="3"/>
  <c r="G1382" i="3"/>
  <c r="H1382" i="3"/>
  <c r="I1382" i="3"/>
  <c r="J1382" i="3"/>
  <c r="E1383" i="3"/>
  <c r="F1383" i="3"/>
  <c r="G1383" i="3"/>
  <c r="H1383" i="3"/>
  <c r="I1383" i="3"/>
  <c r="J1383" i="3"/>
  <c r="E1384" i="3"/>
  <c r="F1384" i="3"/>
  <c r="G1384" i="3"/>
  <c r="H1384" i="3"/>
  <c r="I1384" i="3"/>
  <c r="J1384" i="3"/>
  <c r="E1385" i="3"/>
  <c r="F1385" i="3"/>
  <c r="G1385" i="3"/>
  <c r="H1385" i="3"/>
  <c r="I1385" i="3"/>
  <c r="J1385" i="3"/>
  <c r="E1386" i="3"/>
  <c r="F1386" i="3"/>
  <c r="G1386" i="3"/>
  <c r="H1386" i="3"/>
  <c r="I1386" i="3"/>
  <c r="J1386" i="3"/>
  <c r="E1387" i="3"/>
  <c r="F1387" i="3"/>
  <c r="G1387" i="3"/>
  <c r="H1387" i="3"/>
  <c r="I1387" i="3"/>
  <c r="J1387" i="3"/>
  <c r="E1388" i="3"/>
  <c r="F1388" i="3"/>
  <c r="G1388" i="3"/>
  <c r="H1388" i="3"/>
  <c r="I1388" i="3"/>
  <c r="J1388" i="3"/>
  <c r="E1389" i="3"/>
  <c r="F1389" i="3"/>
  <c r="G1389" i="3"/>
  <c r="H1389" i="3"/>
  <c r="I1389" i="3"/>
  <c r="J1389" i="3"/>
  <c r="E1390" i="3"/>
  <c r="F1390" i="3"/>
  <c r="G1390" i="3"/>
  <c r="H1390" i="3"/>
  <c r="I1390" i="3"/>
  <c r="J1390" i="3"/>
  <c r="E1391" i="3"/>
  <c r="F1391" i="3"/>
  <c r="G1391" i="3"/>
  <c r="H1391" i="3"/>
  <c r="I1391" i="3"/>
  <c r="J1391" i="3"/>
  <c r="E1392" i="3"/>
  <c r="F1392" i="3"/>
  <c r="G1392" i="3"/>
  <c r="H1392" i="3"/>
  <c r="I1392" i="3"/>
  <c r="J1392" i="3"/>
  <c r="E1393" i="3"/>
  <c r="F1393" i="3"/>
  <c r="G1393" i="3"/>
  <c r="H1393" i="3"/>
  <c r="I1393" i="3"/>
  <c r="J1393" i="3"/>
  <c r="E1394" i="3"/>
  <c r="F1394" i="3"/>
  <c r="G1394" i="3"/>
  <c r="H1394" i="3"/>
  <c r="I1394" i="3"/>
  <c r="J1394" i="3"/>
  <c r="E1395" i="3"/>
  <c r="F1395" i="3"/>
  <c r="G1395" i="3"/>
  <c r="H1395" i="3"/>
  <c r="I1395" i="3"/>
  <c r="J1395" i="3"/>
  <c r="E1396" i="3"/>
  <c r="F1396" i="3"/>
  <c r="G1396" i="3"/>
  <c r="H1396" i="3"/>
  <c r="I1396" i="3"/>
  <c r="J1396" i="3"/>
  <c r="K1396" i="3"/>
  <c r="E1397" i="3"/>
  <c r="F1397" i="3"/>
  <c r="G1397" i="3"/>
  <c r="H1397" i="3"/>
  <c r="I1397" i="3"/>
  <c r="J1397" i="3"/>
  <c r="E1398" i="3"/>
  <c r="F1398" i="3"/>
  <c r="G1398" i="3"/>
  <c r="H1398" i="3"/>
  <c r="I1398" i="3"/>
  <c r="J1398" i="3"/>
  <c r="E1399" i="3"/>
  <c r="F1399" i="3"/>
  <c r="G1399" i="3"/>
  <c r="H1399" i="3"/>
  <c r="I1399" i="3"/>
  <c r="J1399" i="3"/>
  <c r="E1400" i="3"/>
  <c r="F1400" i="3"/>
  <c r="K1400" i="3" s="1"/>
  <c r="G1400" i="3"/>
  <c r="H1400" i="3"/>
  <c r="I1400" i="3"/>
  <c r="J1400" i="3"/>
  <c r="L1400" i="3" s="1"/>
  <c r="E1401" i="3"/>
  <c r="F1401" i="3"/>
  <c r="G1401" i="3"/>
  <c r="H1401" i="3"/>
  <c r="I1401" i="3"/>
  <c r="J1401" i="3"/>
  <c r="E1402" i="3"/>
  <c r="F1402" i="3"/>
  <c r="G1402" i="3"/>
  <c r="H1402" i="3"/>
  <c r="I1402" i="3"/>
  <c r="J1402" i="3"/>
  <c r="E1403" i="3"/>
  <c r="F1403" i="3"/>
  <c r="G1403" i="3"/>
  <c r="H1403" i="3"/>
  <c r="I1403" i="3"/>
  <c r="J1403" i="3"/>
  <c r="E1404" i="3"/>
  <c r="F1404" i="3"/>
  <c r="G1404" i="3"/>
  <c r="H1404" i="3"/>
  <c r="I1404" i="3"/>
  <c r="J1404" i="3"/>
  <c r="E1405" i="3"/>
  <c r="F1405" i="3"/>
  <c r="G1405" i="3"/>
  <c r="H1405" i="3"/>
  <c r="I1405" i="3"/>
  <c r="J1405" i="3"/>
  <c r="E1406" i="3"/>
  <c r="F1406" i="3"/>
  <c r="G1406" i="3"/>
  <c r="H1406" i="3"/>
  <c r="I1406" i="3"/>
  <c r="J1406" i="3"/>
  <c r="E1407" i="3"/>
  <c r="F1407" i="3"/>
  <c r="G1407" i="3"/>
  <c r="H1407" i="3"/>
  <c r="I1407" i="3"/>
  <c r="J1407" i="3"/>
  <c r="E1408" i="3"/>
  <c r="F1408" i="3"/>
  <c r="G1408" i="3"/>
  <c r="H1408" i="3"/>
  <c r="I1408" i="3"/>
  <c r="J1408" i="3"/>
  <c r="E1409" i="3"/>
  <c r="F1409" i="3"/>
  <c r="G1409" i="3"/>
  <c r="H1409" i="3"/>
  <c r="I1409" i="3"/>
  <c r="J1409" i="3"/>
  <c r="E1410" i="3"/>
  <c r="F1410" i="3"/>
  <c r="G1410" i="3"/>
  <c r="H1410" i="3"/>
  <c r="I1410" i="3"/>
  <c r="J1410" i="3"/>
  <c r="E1411" i="3"/>
  <c r="F1411" i="3"/>
  <c r="G1411" i="3"/>
  <c r="H1411" i="3"/>
  <c r="I1411" i="3"/>
  <c r="J1411" i="3"/>
  <c r="E1412" i="3"/>
  <c r="F1412" i="3"/>
  <c r="G1412" i="3"/>
  <c r="H1412" i="3"/>
  <c r="I1412" i="3"/>
  <c r="J1412" i="3"/>
  <c r="E1413" i="3"/>
  <c r="F1413" i="3"/>
  <c r="G1413" i="3"/>
  <c r="H1413" i="3"/>
  <c r="I1413" i="3"/>
  <c r="J1413" i="3"/>
  <c r="E1414" i="3"/>
  <c r="F1414" i="3"/>
  <c r="G1414" i="3"/>
  <c r="H1414" i="3"/>
  <c r="I1414" i="3"/>
  <c r="J1414" i="3"/>
  <c r="E1415" i="3"/>
  <c r="F1415" i="3"/>
  <c r="G1415" i="3"/>
  <c r="H1415" i="3"/>
  <c r="I1415" i="3"/>
  <c r="J1415" i="3"/>
  <c r="E1416" i="3"/>
  <c r="F1416" i="3"/>
  <c r="G1416" i="3"/>
  <c r="H1416" i="3"/>
  <c r="I1416" i="3"/>
  <c r="J1416" i="3"/>
  <c r="E1417" i="3"/>
  <c r="F1417" i="3"/>
  <c r="G1417" i="3"/>
  <c r="H1417" i="3"/>
  <c r="I1417" i="3"/>
  <c r="J1417" i="3"/>
  <c r="E1418" i="3"/>
  <c r="F1418" i="3"/>
  <c r="G1418" i="3"/>
  <c r="H1418" i="3"/>
  <c r="I1418" i="3"/>
  <c r="J1418" i="3"/>
  <c r="E1419" i="3"/>
  <c r="F1419" i="3"/>
  <c r="G1419" i="3"/>
  <c r="H1419" i="3"/>
  <c r="I1419" i="3"/>
  <c r="J1419" i="3"/>
  <c r="E1420" i="3"/>
  <c r="F1420" i="3"/>
  <c r="G1420" i="3"/>
  <c r="H1420" i="3"/>
  <c r="I1420" i="3"/>
  <c r="L1420" i="3" s="1"/>
  <c r="J1420" i="3"/>
  <c r="E1421" i="3"/>
  <c r="F1421" i="3"/>
  <c r="G1421" i="3"/>
  <c r="H1421" i="3"/>
  <c r="I1421" i="3"/>
  <c r="J1421" i="3"/>
  <c r="E1422" i="3"/>
  <c r="F1422" i="3"/>
  <c r="G1422" i="3"/>
  <c r="H1422" i="3"/>
  <c r="I1422" i="3"/>
  <c r="L1422" i="3" s="1"/>
  <c r="J1422" i="3"/>
  <c r="E1423" i="3"/>
  <c r="F1423" i="3"/>
  <c r="G1423" i="3"/>
  <c r="H1423" i="3"/>
  <c r="I1423" i="3"/>
  <c r="J1423" i="3"/>
  <c r="E1424" i="3"/>
  <c r="F1424" i="3"/>
  <c r="G1424" i="3"/>
  <c r="H1424" i="3"/>
  <c r="I1424" i="3"/>
  <c r="J1424" i="3"/>
  <c r="E1425" i="3"/>
  <c r="F1425" i="3"/>
  <c r="G1425" i="3"/>
  <c r="H1425" i="3"/>
  <c r="I1425" i="3"/>
  <c r="J1425" i="3"/>
  <c r="E1426" i="3"/>
  <c r="F1426" i="3"/>
  <c r="G1426" i="3"/>
  <c r="H1426" i="3"/>
  <c r="I1426" i="3"/>
  <c r="J1426" i="3"/>
  <c r="E1427" i="3"/>
  <c r="F1427" i="3"/>
  <c r="G1427" i="3"/>
  <c r="H1427" i="3"/>
  <c r="I1427" i="3"/>
  <c r="J1427" i="3"/>
  <c r="E1428" i="3"/>
  <c r="F1428" i="3"/>
  <c r="G1428" i="3"/>
  <c r="H1428" i="3"/>
  <c r="I1428" i="3"/>
  <c r="J1428" i="3"/>
  <c r="E1429" i="3"/>
  <c r="F1429" i="3"/>
  <c r="G1429" i="3"/>
  <c r="H1429" i="3"/>
  <c r="I1429" i="3"/>
  <c r="J1429" i="3"/>
  <c r="E1430" i="3"/>
  <c r="F1430" i="3"/>
  <c r="G1430" i="3"/>
  <c r="H1430" i="3"/>
  <c r="I1430" i="3"/>
  <c r="J1430" i="3"/>
  <c r="E1431" i="3"/>
  <c r="F1431" i="3"/>
  <c r="G1431" i="3"/>
  <c r="H1431" i="3"/>
  <c r="I1431" i="3"/>
  <c r="J1431" i="3"/>
  <c r="L1431" i="3"/>
  <c r="E1432" i="3"/>
  <c r="F1432" i="3"/>
  <c r="G1432" i="3"/>
  <c r="H1432" i="3"/>
  <c r="I1432" i="3"/>
  <c r="J1432" i="3"/>
  <c r="E1433" i="3"/>
  <c r="F1433" i="3"/>
  <c r="K1433" i="3" s="1"/>
  <c r="G1433" i="3"/>
  <c r="H1433" i="3"/>
  <c r="I1433" i="3"/>
  <c r="J1433" i="3"/>
  <c r="E1434" i="3"/>
  <c r="F1434" i="3"/>
  <c r="G1434" i="3"/>
  <c r="H1434" i="3"/>
  <c r="I1434" i="3"/>
  <c r="J1434" i="3"/>
  <c r="E1435" i="3"/>
  <c r="F1435" i="3"/>
  <c r="G1435" i="3"/>
  <c r="H1435" i="3"/>
  <c r="I1435" i="3"/>
  <c r="J1435" i="3"/>
  <c r="E1436" i="3"/>
  <c r="F1436" i="3"/>
  <c r="G1436" i="3"/>
  <c r="H1436" i="3"/>
  <c r="I1436" i="3"/>
  <c r="J1436" i="3"/>
  <c r="E1437" i="3"/>
  <c r="F1437" i="3"/>
  <c r="G1437" i="3"/>
  <c r="H1437" i="3"/>
  <c r="I1437" i="3"/>
  <c r="J1437" i="3"/>
  <c r="E1438" i="3"/>
  <c r="F1438" i="3"/>
  <c r="G1438" i="3"/>
  <c r="H1438" i="3"/>
  <c r="I1438" i="3"/>
  <c r="J1438" i="3"/>
  <c r="E1439" i="3"/>
  <c r="F1439" i="3"/>
  <c r="G1439" i="3"/>
  <c r="H1439" i="3"/>
  <c r="I1439" i="3"/>
  <c r="J1439" i="3"/>
  <c r="E1440" i="3"/>
  <c r="F1440" i="3"/>
  <c r="G1440" i="3"/>
  <c r="H1440" i="3"/>
  <c r="I1440" i="3"/>
  <c r="J1440" i="3"/>
  <c r="E1441" i="3"/>
  <c r="F1441" i="3"/>
  <c r="G1441" i="3"/>
  <c r="H1441" i="3"/>
  <c r="I1441" i="3"/>
  <c r="J1441" i="3"/>
  <c r="E1442" i="3"/>
  <c r="F1442" i="3"/>
  <c r="G1442" i="3"/>
  <c r="H1442" i="3"/>
  <c r="I1442" i="3"/>
  <c r="J1442" i="3"/>
  <c r="E1443" i="3"/>
  <c r="F1443" i="3"/>
  <c r="G1443" i="3"/>
  <c r="H1443" i="3"/>
  <c r="I1443" i="3"/>
  <c r="J1443" i="3"/>
  <c r="E1444" i="3"/>
  <c r="F1444" i="3"/>
  <c r="G1444" i="3"/>
  <c r="H1444" i="3"/>
  <c r="I1444" i="3"/>
  <c r="J1444" i="3"/>
  <c r="E1445" i="3"/>
  <c r="F1445" i="3"/>
  <c r="G1445" i="3"/>
  <c r="H1445" i="3"/>
  <c r="I1445" i="3"/>
  <c r="J1445" i="3"/>
  <c r="E1446" i="3"/>
  <c r="F1446" i="3"/>
  <c r="G1446" i="3"/>
  <c r="H1446" i="3"/>
  <c r="I1446" i="3"/>
  <c r="J1446" i="3"/>
  <c r="E1447" i="3"/>
  <c r="F1447" i="3"/>
  <c r="G1447" i="3"/>
  <c r="H1447" i="3"/>
  <c r="I1447" i="3"/>
  <c r="J1447" i="3"/>
  <c r="E1448" i="3"/>
  <c r="F1448" i="3"/>
  <c r="G1448" i="3"/>
  <c r="H1448" i="3"/>
  <c r="I1448" i="3"/>
  <c r="J1448" i="3"/>
  <c r="E1449" i="3"/>
  <c r="F1449" i="3"/>
  <c r="G1449" i="3"/>
  <c r="H1449" i="3"/>
  <c r="I1449" i="3"/>
  <c r="J1449" i="3"/>
  <c r="E1450" i="3"/>
  <c r="F1450" i="3"/>
  <c r="G1450" i="3"/>
  <c r="H1450" i="3"/>
  <c r="I1450" i="3"/>
  <c r="J1450" i="3"/>
  <c r="E1451" i="3"/>
  <c r="F1451" i="3"/>
  <c r="G1451" i="3"/>
  <c r="H1451" i="3"/>
  <c r="I1451" i="3"/>
  <c r="J1451" i="3"/>
  <c r="E1452" i="3"/>
  <c r="F1452" i="3"/>
  <c r="G1452" i="3"/>
  <c r="H1452" i="3"/>
  <c r="I1452" i="3"/>
  <c r="J1452" i="3"/>
  <c r="E1453" i="3"/>
  <c r="F1453" i="3"/>
  <c r="G1453" i="3"/>
  <c r="H1453" i="3"/>
  <c r="I1453" i="3"/>
  <c r="J1453" i="3"/>
  <c r="E1454" i="3"/>
  <c r="F1454" i="3"/>
  <c r="G1454" i="3"/>
  <c r="H1454" i="3"/>
  <c r="I1454" i="3"/>
  <c r="J1454" i="3"/>
  <c r="E1455" i="3"/>
  <c r="F1455" i="3"/>
  <c r="G1455" i="3"/>
  <c r="H1455" i="3"/>
  <c r="I1455" i="3"/>
  <c r="J1455" i="3"/>
  <c r="E1456" i="3"/>
  <c r="F1456" i="3"/>
  <c r="G1456" i="3"/>
  <c r="H1456" i="3"/>
  <c r="I1456" i="3"/>
  <c r="J1456" i="3"/>
  <c r="E1457" i="3"/>
  <c r="F1457" i="3"/>
  <c r="G1457" i="3"/>
  <c r="H1457" i="3"/>
  <c r="I1457" i="3"/>
  <c r="J1457" i="3"/>
  <c r="E1458" i="3"/>
  <c r="F1458" i="3"/>
  <c r="G1458" i="3"/>
  <c r="H1458" i="3"/>
  <c r="I1458" i="3"/>
  <c r="J1458" i="3"/>
  <c r="L1458" i="3" s="1"/>
  <c r="E1459" i="3"/>
  <c r="F1459" i="3"/>
  <c r="G1459" i="3"/>
  <c r="H1459" i="3"/>
  <c r="I1459" i="3"/>
  <c r="J1459" i="3"/>
  <c r="E1460" i="3"/>
  <c r="F1460" i="3"/>
  <c r="K1460" i="3" s="1"/>
  <c r="G1460" i="3"/>
  <c r="H1460" i="3"/>
  <c r="I1460" i="3"/>
  <c r="J1460" i="3"/>
  <c r="L1460" i="3" s="1"/>
  <c r="E1461" i="3"/>
  <c r="F1461" i="3"/>
  <c r="G1461" i="3"/>
  <c r="H1461" i="3"/>
  <c r="I1461" i="3"/>
  <c r="J1461" i="3"/>
  <c r="E1462" i="3"/>
  <c r="F1462" i="3"/>
  <c r="G1462" i="3"/>
  <c r="H1462" i="3"/>
  <c r="I1462" i="3"/>
  <c r="J1462" i="3"/>
  <c r="E1463" i="3"/>
  <c r="F1463" i="3"/>
  <c r="G1463" i="3"/>
  <c r="H1463" i="3"/>
  <c r="I1463" i="3"/>
  <c r="J1463" i="3"/>
  <c r="E1464" i="3"/>
  <c r="F1464" i="3"/>
  <c r="G1464" i="3"/>
  <c r="H1464" i="3"/>
  <c r="I1464" i="3"/>
  <c r="J1464" i="3"/>
  <c r="E1465" i="3"/>
  <c r="F1465" i="3"/>
  <c r="G1465" i="3"/>
  <c r="H1465" i="3"/>
  <c r="I1465" i="3"/>
  <c r="J1465" i="3"/>
  <c r="E1466" i="3"/>
  <c r="F1466" i="3"/>
  <c r="G1466" i="3"/>
  <c r="H1466" i="3"/>
  <c r="I1466" i="3"/>
  <c r="J1466" i="3"/>
  <c r="E1467" i="3"/>
  <c r="F1467" i="3"/>
  <c r="G1467" i="3"/>
  <c r="H1467" i="3"/>
  <c r="I1467" i="3"/>
  <c r="J1467" i="3"/>
  <c r="E1468" i="3"/>
  <c r="F1468" i="3"/>
  <c r="G1468" i="3"/>
  <c r="H1468" i="3"/>
  <c r="I1468" i="3"/>
  <c r="J1468" i="3"/>
  <c r="E1469" i="3"/>
  <c r="F1469" i="3"/>
  <c r="G1469" i="3"/>
  <c r="H1469" i="3"/>
  <c r="I1469" i="3"/>
  <c r="J1469" i="3"/>
  <c r="E1470" i="3"/>
  <c r="F1470" i="3"/>
  <c r="G1470" i="3"/>
  <c r="H1470" i="3"/>
  <c r="I1470" i="3"/>
  <c r="J1470" i="3"/>
  <c r="E1471" i="3"/>
  <c r="F1471" i="3"/>
  <c r="G1471" i="3"/>
  <c r="H1471" i="3"/>
  <c r="I1471" i="3"/>
  <c r="J1471" i="3"/>
  <c r="E1472" i="3"/>
  <c r="F1472" i="3"/>
  <c r="G1472" i="3"/>
  <c r="H1472" i="3"/>
  <c r="I1472" i="3"/>
  <c r="J1472" i="3"/>
  <c r="E1473" i="3"/>
  <c r="F1473" i="3"/>
  <c r="G1473" i="3"/>
  <c r="H1473" i="3"/>
  <c r="I1473" i="3"/>
  <c r="J1473" i="3"/>
  <c r="E1474" i="3"/>
  <c r="F1474" i="3"/>
  <c r="G1474" i="3"/>
  <c r="H1474" i="3"/>
  <c r="I1474" i="3"/>
  <c r="J1474" i="3"/>
  <c r="E1475" i="3"/>
  <c r="F1475" i="3"/>
  <c r="G1475" i="3"/>
  <c r="H1475" i="3"/>
  <c r="I1475" i="3"/>
  <c r="J1475" i="3"/>
  <c r="E1476" i="3"/>
  <c r="F1476" i="3"/>
  <c r="G1476" i="3"/>
  <c r="H1476" i="3"/>
  <c r="I1476" i="3"/>
  <c r="J1476" i="3"/>
  <c r="E1477" i="3"/>
  <c r="F1477" i="3"/>
  <c r="G1477" i="3"/>
  <c r="H1477" i="3"/>
  <c r="I1477" i="3"/>
  <c r="J1477" i="3"/>
  <c r="E1478" i="3"/>
  <c r="F1478" i="3"/>
  <c r="G1478" i="3"/>
  <c r="H1478" i="3"/>
  <c r="I1478" i="3"/>
  <c r="J1478" i="3"/>
  <c r="E1479" i="3"/>
  <c r="F1479" i="3"/>
  <c r="G1479" i="3"/>
  <c r="H1479" i="3"/>
  <c r="I1479" i="3"/>
  <c r="J1479" i="3"/>
  <c r="E1480" i="3"/>
  <c r="F1480" i="3"/>
  <c r="G1480" i="3"/>
  <c r="H1480" i="3"/>
  <c r="I1480" i="3"/>
  <c r="J1480" i="3"/>
  <c r="E1481" i="3"/>
  <c r="F1481" i="3"/>
  <c r="G1481" i="3"/>
  <c r="H1481" i="3"/>
  <c r="I1481" i="3"/>
  <c r="J1481" i="3"/>
  <c r="E1482" i="3"/>
  <c r="F1482" i="3"/>
  <c r="G1482" i="3"/>
  <c r="H1482" i="3"/>
  <c r="I1482" i="3"/>
  <c r="J1482" i="3"/>
  <c r="E1483" i="3"/>
  <c r="F1483" i="3"/>
  <c r="G1483" i="3"/>
  <c r="H1483" i="3"/>
  <c r="I1483" i="3"/>
  <c r="J1483" i="3"/>
  <c r="E1484" i="3"/>
  <c r="F1484" i="3"/>
  <c r="G1484" i="3"/>
  <c r="H1484" i="3"/>
  <c r="I1484" i="3"/>
  <c r="J1484" i="3"/>
  <c r="E1485" i="3"/>
  <c r="F1485" i="3"/>
  <c r="G1485" i="3"/>
  <c r="H1485" i="3"/>
  <c r="I1485" i="3"/>
  <c r="J1485" i="3"/>
  <c r="E1486" i="3"/>
  <c r="F1486" i="3"/>
  <c r="G1486" i="3"/>
  <c r="H1486" i="3"/>
  <c r="I1486" i="3"/>
  <c r="J1486" i="3"/>
  <c r="E1487" i="3"/>
  <c r="F1487" i="3"/>
  <c r="G1487" i="3"/>
  <c r="H1487" i="3"/>
  <c r="I1487" i="3"/>
  <c r="J1487" i="3"/>
  <c r="L1472" i="3" l="1"/>
  <c r="L1470" i="3"/>
  <c r="K1415" i="3"/>
  <c r="K1393" i="3"/>
  <c r="L1391" i="3"/>
  <c r="L1375" i="3"/>
  <c r="K1375" i="3"/>
  <c r="L1373" i="3"/>
  <c r="BJ1596" i="3"/>
  <c r="BK1580" i="3"/>
  <c r="K1428" i="3"/>
  <c r="K1390" i="3"/>
  <c r="AB1503" i="3"/>
  <c r="AN1522" i="3"/>
  <c r="N1515" i="3"/>
  <c r="BH1500" i="3"/>
  <c r="BM1585" i="3"/>
  <c r="BL1538" i="3"/>
  <c r="BJ1630" i="3"/>
  <c r="BL1571" i="3"/>
  <c r="BN1563" i="3"/>
  <c r="K1409" i="3"/>
  <c r="AU1507" i="3"/>
  <c r="AE1507" i="3"/>
  <c r="O1507" i="3"/>
  <c r="AT1507" i="3"/>
  <c r="AD1507" i="3"/>
  <c r="N1507" i="3"/>
  <c r="AW1507" i="3"/>
  <c r="AG1507" i="3"/>
  <c r="Q1507" i="3"/>
  <c r="AY1509" i="3"/>
  <c r="AI1509" i="3"/>
  <c r="S1509" i="3"/>
  <c r="AX1509" i="3"/>
  <c r="AH1509" i="3"/>
  <c r="R1509" i="3"/>
  <c r="BA1509" i="3"/>
  <c r="AK1509" i="3"/>
  <c r="U1509" i="3"/>
  <c r="BA1503" i="3"/>
  <c r="BG1503" i="3"/>
  <c r="BH1509" i="3"/>
  <c r="P1509" i="3"/>
  <c r="BD1509" i="3"/>
  <c r="AM1522" i="3"/>
  <c r="V1522" i="3"/>
  <c r="Y1520" i="3"/>
  <c r="AW1488" i="3"/>
  <c r="BL1598" i="3"/>
  <c r="BJ1552" i="3"/>
  <c r="BL1552" i="3"/>
  <c r="BM1561" i="3"/>
  <c r="BM1546" i="3"/>
  <c r="BM1528" i="3"/>
  <c r="BM1530" i="3"/>
  <c r="L1441" i="3"/>
  <c r="K1380" i="3"/>
  <c r="BG1507" i="3"/>
  <c r="AQ1507" i="3"/>
  <c r="AA1507" i="3"/>
  <c r="BF1507" i="3"/>
  <c r="AP1507" i="3"/>
  <c r="Z1507" i="3"/>
  <c r="BI1507" i="3"/>
  <c r="AS1507" i="3"/>
  <c r="AC1507" i="3"/>
  <c r="M1507" i="3"/>
  <c r="AU1509" i="3"/>
  <c r="AE1509" i="3"/>
  <c r="O1509" i="3"/>
  <c r="AT1509" i="3"/>
  <c r="AD1509" i="3"/>
  <c r="N1509" i="3"/>
  <c r="AW1509" i="3"/>
  <c r="AG1509" i="3"/>
  <c r="Q1509" i="3"/>
  <c r="AP1503" i="3"/>
  <c r="AQ1503" i="3"/>
  <c r="AR1507" i="3"/>
  <c r="BA1522" i="3"/>
  <c r="AE1520" i="3"/>
  <c r="AF1507" i="3"/>
  <c r="L1484" i="3"/>
  <c r="K1484" i="3"/>
  <c r="L1482" i="3"/>
  <c r="L1480" i="3"/>
  <c r="L1478" i="3"/>
  <c r="L1476" i="3"/>
  <c r="K1476" i="3"/>
  <c r="K1407" i="3"/>
  <c r="K1391" i="3"/>
  <c r="BJ1641" i="3"/>
  <c r="BL1535" i="3"/>
  <c r="BJ1619" i="3"/>
  <c r="BN1619" i="3"/>
  <c r="BK1619" i="3"/>
  <c r="BJ1636" i="3"/>
  <c r="BL1632" i="3"/>
  <c r="BM1591" i="3"/>
  <c r="BN1564" i="3"/>
  <c r="BJ1564" i="3"/>
  <c r="BJ1558" i="3"/>
  <c r="BK1606" i="3"/>
  <c r="BN1538" i="3"/>
  <c r="BK1527" i="3"/>
  <c r="BJ1642" i="3"/>
  <c r="BK1622" i="3"/>
  <c r="BJ1609" i="3"/>
  <c r="BM1597" i="3"/>
  <c r="BK1637" i="3"/>
  <c r="BJ1637" i="3"/>
  <c r="BA1515" i="3"/>
  <c r="S1489" i="3"/>
  <c r="AK1391" i="3"/>
  <c r="L1388" i="3"/>
  <c r="AU1511" i="3"/>
  <c r="AG1511" i="3"/>
  <c r="AJ1511" i="3"/>
  <c r="AN1520" i="3"/>
  <c r="V1520" i="3"/>
  <c r="BB1520" i="3"/>
  <c r="M1520" i="3"/>
  <c r="AQ1520" i="3"/>
  <c r="AM1520" i="3"/>
  <c r="T1520" i="3"/>
  <c r="BD1520" i="3"/>
  <c r="AL1520" i="3"/>
  <c r="AG1520" i="3"/>
  <c r="BI1520" i="3"/>
  <c r="BA1520" i="3"/>
  <c r="AI1495" i="3"/>
  <c r="AA1495" i="3"/>
  <c r="BK1564" i="3"/>
  <c r="AM1375" i="3"/>
  <c r="BN1535" i="3"/>
  <c r="BK1535" i="3"/>
  <c r="AG1496" i="3"/>
  <c r="AO1496" i="3"/>
  <c r="BL1589" i="3"/>
  <c r="BM1589" i="3"/>
  <c r="BN1580" i="3"/>
  <c r="BL1580" i="3"/>
  <c r="BM1580" i="3"/>
  <c r="BJ1580" i="3"/>
  <c r="BM1560" i="3"/>
  <c r="BL1560" i="3"/>
  <c r="BM1606" i="3"/>
  <c r="BL1606" i="3"/>
  <c r="BM1583" i="3"/>
  <c r="BK1533" i="3"/>
  <c r="BM1533" i="3"/>
  <c r="BL1527" i="3"/>
  <c r="BN1527" i="3"/>
  <c r="BL1564" i="3"/>
  <c r="BK1558" i="3"/>
  <c r="BM1538" i="3"/>
  <c r="BJ1538" i="3"/>
  <c r="BJ1535" i="3"/>
  <c r="BM1535" i="3"/>
  <c r="BJ1527" i="3"/>
  <c r="AG1501" i="3"/>
  <c r="U1501" i="3"/>
  <c r="AK1501" i="3"/>
  <c r="BM1620" i="3"/>
  <c r="BJ1620" i="3"/>
  <c r="BL1620" i="3"/>
  <c r="BN1620" i="3"/>
  <c r="BL1644" i="3"/>
  <c r="BM1644" i="3"/>
  <c r="BM1636" i="3"/>
  <c r="BL1636" i="3"/>
  <c r="BL1622" i="3"/>
  <c r="BN1622" i="3"/>
  <c r="BM1558" i="3"/>
  <c r="BL1591" i="3"/>
  <c r="BM1626" i="3"/>
  <c r="BJ1626" i="3"/>
  <c r="BL1555" i="3"/>
  <c r="BM1555" i="3"/>
  <c r="BK1633" i="3"/>
  <c r="BM1633" i="3"/>
  <c r="BJ1633" i="3"/>
  <c r="BL1633" i="3"/>
  <c r="BN1609" i="3"/>
  <c r="BK1609" i="3"/>
  <c r="BM1609" i="3"/>
  <c r="BL1609" i="3"/>
  <c r="W1516" i="3"/>
  <c r="AI1516" i="3"/>
  <c r="S1516" i="3"/>
  <c r="BM1551" i="3"/>
  <c r="BL1551" i="3"/>
  <c r="BL1637" i="3"/>
  <c r="BN1637" i="3"/>
  <c r="BM1637" i="3"/>
  <c r="BM1592" i="3"/>
  <c r="BJ1592" i="3"/>
  <c r="BM1642" i="3"/>
  <c r="BK1642" i="3"/>
  <c r="BK1636" i="3"/>
  <c r="AA1504" i="3"/>
  <c r="S1504" i="3"/>
  <c r="AI1504" i="3"/>
  <c r="AV1504" i="3"/>
  <c r="BM1632" i="3"/>
  <c r="BJ1578" i="3"/>
  <c r="BM1578" i="3"/>
  <c r="BN1610" i="3"/>
  <c r="BK1599" i="3"/>
  <c r="BN1553" i="3"/>
  <c r="BJ1553" i="3"/>
  <c r="BM1610" i="3"/>
  <c r="BJ1597" i="3"/>
  <c r="BB1460" i="3"/>
  <c r="K1471" i="3"/>
  <c r="K1467" i="3"/>
  <c r="L1453" i="3"/>
  <c r="K1453" i="3"/>
  <c r="K1451" i="3"/>
  <c r="K1449" i="3"/>
  <c r="K1447" i="3"/>
  <c r="L1437" i="3"/>
  <c r="K1437" i="3"/>
  <c r="L1435" i="3"/>
  <c r="L1427" i="3"/>
  <c r="L1419" i="3"/>
  <c r="K1412" i="3"/>
  <c r="L1394" i="3"/>
  <c r="K1385" i="3"/>
  <c r="K1377" i="3"/>
  <c r="AT1496" i="3"/>
  <c r="N1496" i="3"/>
  <c r="AK1496" i="3"/>
  <c r="BF1496" i="3"/>
  <c r="Z1496" i="3"/>
  <c r="AZ1496" i="3"/>
  <c r="AJ1496" i="3"/>
  <c r="T1496" i="3"/>
  <c r="AY1496" i="3"/>
  <c r="AI1496" i="3"/>
  <c r="S1496" i="3"/>
  <c r="O1511" i="3"/>
  <c r="U1503" i="3"/>
  <c r="AI1519" i="3"/>
  <c r="AM1519" i="3"/>
  <c r="AC1519" i="3"/>
  <c r="AN1519" i="3"/>
  <c r="BB1519" i="3"/>
  <c r="AI1520" i="3"/>
  <c r="AX1520" i="3"/>
  <c r="AJ1520" i="3"/>
  <c r="Y1496" i="3"/>
  <c r="BD1522" i="3"/>
  <c r="AG1522" i="3"/>
  <c r="BI1522" i="3"/>
  <c r="X1522" i="3"/>
  <c r="AL1522" i="3"/>
  <c r="AY1522" i="3"/>
  <c r="AQ1495" i="3"/>
  <c r="Y1501" i="3"/>
  <c r="U1517" i="3"/>
  <c r="Y1517" i="3"/>
  <c r="V1517" i="3"/>
  <c r="AL1517" i="3"/>
  <c r="BB1517" i="3"/>
  <c r="W1517" i="3"/>
  <c r="AM1517" i="3"/>
  <c r="N1517" i="3"/>
  <c r="AD1517" i="3"/>
  <c r="AT1517" i="3"/>
  <c r="O1517" i="3"/>
  <c r="BL1619" i="3"/>
  <c r="BL1533" i="3"/>
  <c r="BN1558" i="3"/>
  <c r="BL1558" i="3"/>
  <c r="K1427" i="3"/>
  <c r="K1394" i="3"/>
  <c r="AW1511" i="3"/>
  <c r="AS1520" i="3"/>
  <c r="AH1520" i="3"/>
  <c r="U1499" i="3"/>
  <c r="AK1499" i="3"/>
  <c r="Z1519" i="3"/>
  <c r="AP1519" i="3"/>
  <c r="BF1519" i="3"/>
  <c r="AB1519" i="3"/>
  <c r="AR1519" i="3"/>
  <c r="BH1519" i="3"/>
  <c r="AK1519" i="3"/>
  <c r="O1519" i="3"/>
  <c r="AU1519" i="3"/>
  <c r="BE1519" i="3"/>
  <c r="AQ1519" i="3"/>
  <c r="AG1519" i="3"/>
  <c r="R1519" i="3"/>
  <c r="AH1519" i="3"/>
  <c r="AX1519" i="3"/>
  <c r="T1519" i="3"/>
  <c r="AJ1519" i="3"/>
  <c r="AZ1519" i="3"/>
  <c r="U1519" i="3"/>
  <c r="BA1519" i="3"/>
  <c r="AE1519" i="3"/>
  <c r="Q1519" i="3"/>
  <c r="AA1519" i="3"/>
  <c r="BG1519" i="3"/>
  <c r="BL1583" i="3"/>
  <c r="BJ1632" i="3"/>
  <c r="BN1632" i="3"/>
  <c r="BM1598" i="3"/>
  <c r="BN1606" i="3"/>
  <c r="BM1564" i="3"/>
  <c r="BN1552" i="3"/>
  <c r="BK1552" i="3"/>
  <c r="BJ1533" i="3"/>
  <c r="BN1587" i="3"/>
  <c r="BL1587" i="3"/>
  <c r="BM1581" i="3"/>
  <c r="BJ1581" i="3"/>
  <c r="BJ1528" i="3"/>
  <c r="BN1528" i="3"/>
  <c r="BM1565" i="3"/>
  <c r="BL1565" i="3"/>
  <c r="BL1561" i="3"/>
  <c r="BN1561" i="3"/>
  <c r="BM1531" i="3"/>
  <c r="BK1531" i="3"/>
  <c r="BM1634" i="3"/>
  <c r="BJ1634" i="3"/>
  <c r="BM1553" i="3"/>
  <c r="BL1599" i="3"/>
  <c r="BJ1604" i="3"/>
  <c r="BM1604" i="3"/>
  <c r="BK1530" i="3"/>
  <c r="BN1530" i="3"/>
  <c r="BN1593" i="3"/>
  <c r="BL1593" i="3"/>
  <c r="BM1622" i="3"/>
  <c r="BM1616" i="3"/>
  <c r="BK1591" i="3"/>
  <c r="BN1591" i="3"/>
  <c r="BK1583" i="3"/>
  <c r="AV1507" i="3"/>
  <c r="BM1552" i="3"/>
  <c r="BM1617" i="3"/>
  <c r="BL1559" i="3"/>
  <c r="BJ1599" i="3"/>
  <c r="BJ1616" i="3"/>
  <c r="BK1598" i="3"/>
  <c r="BM1559" i="3"/>
  <c r="BL1553" i="3"/>
  <c r="BL1530" i="3"/>
  <c r="BJ1593" i="3"/>
  <c r="X1520" i="3"/>
  <c r="BB1488" i="3"/>
  <c r="O1515" i="3"/>
  <c r="BJ1585" i="3"/>
  <c r="BJ1587" i="3"/>
  <c r="BM1599" i="3"/>
  <c r="BM1525" i="3"/>
  <c r="BJ1591" i="3"/>
  <c r="BM1619" i="3"/>
  <c r="BJ1589" i="3"/>
  <c r="BL1534" i="3"/>
  <c r="BK1638" i="3"/>
  <c r="BJ1540" i="3"/>
  <c r="BM1576" i="3"/>
  <c r="V1460" i="3"/>
  <c r="AZ1400" i="3"/>
  <c r="AB1507" i="3"/>
  <c r="BJ1606" i="3"/>
  <c r="BM1527" i="3"/>
  <c r="AB1476" i="3"/>
  <c r="L1487" i="3"/>
  <c r="K1486" i="3"/>
  <c r="L1446" i="3"/>
  <c r="L1444" i="3"/>
  <c r="K1439" i="3"/>
  <c r="L1433" i="3"/>
  <c r="AN1433" i="3" s="1"/>
  <c r="L1423" i="3"/>
  <c r="K1411" i="3"/>
  <c r="K1403" i="3"/>
  <c r="L1384" i="3"/>
  <c r="AO1498" i="3"/>
  <c r="R1498" i="3"/>
  <c r="BC1520" i="3"/>
  <c r="W1520" i="3"/>
  <c r="BG1520" i="3"/>
  <c r="AA1520" i="3"/>
  <c r="AK1520" i="3"/>
  <c r="AW1520" i="3"/>
  <c r="Q1520" i="3"/>
  <c r="AT1520" i="3"/>
  <c r="AD1520" i="3"/>
  <c r="N1520" i="3"/>
  <c r="AV1520" i="3"/>
  <c r="AB1520" i="3"/>
  <c r="P1520" i="3"/>
  <c r="M1499" i="3"/>
  <c r="Q1493" i="3"/>
  <c r="AB1500" i="3"/>
  <c r="BJ1576" i="3"/>
  <c r="BL1576" i="3"/>
  <c r="AK1490" i="3"/>
  <c r="AG1490" i="3"/>
  <c r="BJ1622" i="3"/>
  <c r="K1435" i="3"/>
  <c r="K1429" i="3"/>
  <c r="L1389" i="3"/>
  <c r="K1387" i="3"/>
  <c r="BG1498" i="3"/>
  <c r="AU1520" i="3"/>
  <c r="O1520" i="3"/>
  <c r="AY1520" i="3"/>
  <c r="S1520" i="3"/>
  <c r="U1520" i="3"/>
  <c r="AO1520" i="3"/>
  <c r="BF1520" i="3"/>
  <c r="AP1520" i="3"/>
  <c r="Z1520" i="3"/>
  <c r="BH1520" i="3"/>
  <c r="AR1520" i="3"/>
  <c r="BL1638" i="3"/>
  <c r="BJ1534" i="3"/>
  <c r="BL1536" i="3"/>
  <c r="BM1534" i="3"/>
  <c r="BJ1536" i="3"/>
  <c r="BM1536" i="3"/>
  <c r="BK1576" i="3"/>
  <c r="BN1576" i="3"/>
  <c r="BL1641" i="3"/>
  <c r="BK1641" i="3"/>
  <c r="BN1641" i="3"/>
  <c r="BL1570" i="3"/>
  <c r="BM1568" i="3"/>
  <c r="BM1542" i="3"/>
  <c r="BJ1570" i="3"/>
  <c r="BN1534" i="3"/>
  <c r="BK1534" i="3"/>
  <c r="BJ1638" i="3"/>
  <c r="BM1643" i="3"/>
  <c r="BK1643" i="3"/>
  <c r="BN1643" i="3"/>
  <c r="BM1572" i="3"/>
  <c r="BK1574" i="3"/>
  <c r="BN1574" i="3"/>
  <c r="BL1574" i="3"/>
  <c r="BK1568" i="3"/>
  <c r="BN1568" i="3"/>
  <c r="BL1568" i="3"/>
  <c r="BM1544" i="3"/>
  <c r="BK1542" i="3"/>
  <c r="BN1542" i="3"/>
  <c r="BJ1542" i="3"/>
  <c r="BL1542" i="3"/>
  <c r="BL1549" i="3"/>
  <c r="BJ1529" i="3"/>
  <c r="BJ1643" i="3"/>
  <c r="BJ1547" i="3"/>
  <c r="BM1547" i="3"/>
  <c r="BM1641" i="3"/>
  <c r="BK1572" i="3"/>
  <c r="BN1572" i="3"/>
  <c r="BL1572" i="3"/>
  <c r="BJ1545" i="3"/>
  <c r="BM1545" i="3"/>
  <c r="BM1645" i="3"/>
  <c r="BK1536" i="3"/>
  <c r="BN1536" i="3"/>
  <c r="BN1529" i="3"/>
  <c r="BK1529" i="3"/>
  <c r="BJ1574" i="3"/>
  <c r="BJ1568" i="3"/>
  <c r="BN1544" i="3"/>
  <c r="BK1544" i="3"/>
  <c r="BL1544" i="3"/>
  <c r="BM1540" i="3"/>
  <c r="BN1638" i="3"/>
  <c r="BK1570" i="3"/>
  <c r="BN1570" i="3"/>
  <c r="BK1549" i="3"/>
  <c r="BN1549" i="3"/>
  <c r="BM1529" i="3"/>
  <c r="BM1574" i="3"/>
  <c r="BL1643" i="3"/>
  <c r="BM1570" i="3"/>
  <c r="BK1547" i="3"/>
  <c r="BN1547" i="3"/>
  <c r="BL1547" i="3"/>
  <c r="BJ1549" i="3"/>
  <c r="BM1549" i="3"/>
  <c r="BJ1572" i="3"/>
  <c r="BK1545" i="3"/>
  <c r="BN1545" i="3"/>
  <c r="BL1545" i="3"/>
  <c r="BK1645" i="3"/>
  <c r="BN1645" i="3"/>
  <c r="BJ1645" i="3"/>
  <c r="BL1645" i="3"/>
  <c r="BL1529" i="3"/>
  <c r="BM1638" i="3"/>
  <c r="BJ1544" i="3"/>
  <c r="BK1540" i="3"/>
  <c r="BN1540" i="3"/>
  <c r="BL1540" i="3"/>
  <c r="BD1433" i="3"/>
  <c r="AY1489" i="3"/>
  <c r="AU1489" i="3"/>
  <c r="BG1489" i="3"/>
  <c r="X1489" i="3"/>
  <c r="AN1489" i="3"/>
  <c r="BD1489" i="3"/>
  <c r="U1489" i="3"/>
  <c r="AK1489" i="3"/>
  <c r="BA1489" i="3"/>
  <c r="R1489" i="3"/>
  <c r="AH1489" i="3"/>
  <c r="AX1489" i="3"/>
  <c r="W1489" i="3"/>
  <c r="AE1489" i="3"/>
  <c r="AQ1489" i="3"/>
  <c r="AB1489" i="3"/>
  <c r="AR1489" i="3"/>
  <c r="BH1489" i="3"/>
  <c r="Y1489" i="3"/>
  <c r="AO1489" i="3"/>
  <c r="BE1489" i="3"/>
  <c r="V1489" i="3"/>
  <c r="AL1489" i="3"/>
  <c r="BB1489" i="3"/>
  <c r="AI1489" i="3"/>
  <c r="P1489" i="3"/>
  <c r="AF1489" i="3"/>
  <c r="AV1489" i="3"/>
  <c r="M1489" i="3"/>
  <c r="AC1489" i="3"/>
  <c r="AS1489" i="3"/>
  <c r="BI1489" i="3"/>
  <c r="Z1489" i="3"/>
  <c r="AP1489" i="3"/>
  <c r="BF1489" i="3"/>
  <c r="BC1489" i="3"/>
  <c r="AP1460" i="3"/>
  <c r="K1452" i="3"/>
  <c r="K1450" i="3"/>
  <c r="K1448" i="3"/>
  <c r="L1443" i="3"/>
  <c r="K1442" i="3"/>
  <c r="K1441" i="3"/>
  <c r="AB1441" i="3" s="1"/>
  <c r="L1439" i="3"/>
  <c r="P1439" i="3" s="1"/>
  <c r="L1434" i="3"/>
  <c r="K1434" i="3"/>
  <c r="L1426" i="3"/>
  <c r="K1426" i="3"/>
  <c r="K1423" i="3"/>
  <c r="L1421" i="3"/>
  <c r="L1417" i="3"/>
  <c r="L1413" i="3"/>
  <c r="L1412" i="3"/>
  <c r="Y1412" i="3" s="1"/>
  <c r="L1409" i="3"/>
  <c r="L1403" i="3"/>
  <c r="AV1403" i="3" s="1"/>
  <c r="L1398" i="3"/>
  <c r="K1398" i="3"/>
  <c r="X1488" i="3"/>
  <c r="O1493" i="3"/>
  <c r="AT1489" i="3"/>
  <c r="AG1489" i="3"/>
  <c r="T1489" i="3"/>
  <c r="AO1493" i="3"/>
  <c r="AS1515" i="3"/>
  <c r="BG1500" i="3"/>
  <c r="BE1500" i="3"/>
  <c r="AR1500" i="3"/>
  <c r="AF1515" i="3"/>
  <c r="AA1489" i="3"/>
  <c r="O1503" i="3"/>
  <c r="AE1503" i="3"/>
  <c r="AU1503" i="3"/>
  <c r="P1503" i="3"/>
  <c r="AF1503" i="3"/>
  <c r="AV1503" i="3"/>
  <c r="R1503" i="3"/>
  <c r="AX1503" i="3"/>
  <c r="AC1503" i="3"/>
  <c r="BI1503" i="3"/>
  <c r="AL1503" i="3"/>
  <c r="S1503" i="3"/>
  <c r="AI1503" i="3"/>
  <c r="AY1503" i="3"/>
  <c r="T1503" i="3"/>
  <c r="AJ1503" i="3"/>
  <c r="AZ1503" i="3"/>
  <c r="Z1503" i="3"/>
  <c r="BF1503" i="3"/>
  <c r="AK1503" i="3"/>
  <c r="N1503" i="3"/>
  <c r="AT1503" i="3"/>
  <c r="W1503" i="3"/>
  <c r="AM1503" i="3"/>
  <c r="BC1503" i="3"/>
  <c r="X1503" i="3"/>
  <c r="AN1503" i="3"/>
  <c r="BD1503" i="3"/>
  <c r="AH1503" i="3"/>
  <c r="M1503" i="3"/>
  <c r="AS1503" i="3"/>
  <c r="V1503" i="3"/>
  <c r="BB1503" i="3"/>
  <c r="BE1503" i="3"/>
  <c r="X1513" i="3"/>
  <c r="AK1513" i="3"/>
  <c r="Q1488" i="3"/>
  <c r="BA1488" i="3"/>
  <c r="U1488" i="3"/>
  <c r="AG1488" i="3"/>
  <c r="Y1488" i="3"/>
  <c r="AS1488" i="3"/>
  <c r="Z1488" i="3"/>
  <c r="AP1488" i="3"/>
  <c r="BF1488" i="3"/>
  <c r="AA1488" i="3"/>
  <c r="AQ1488" i="3"/>
  <c r="BG1488" i="3"/>
  <c r="AB1488" i="3"/>
  <c r="AR1488" i="3"/>
  <c r="BH1488" i="3"/>
  <c r="AC1488" i="3"/>
  <c r="BE1488" i="3"/>
  <c r="N1488" i="3"/>
  <c r="AD1488" i="3"/>
  <c r="AT1488" i="3"/>
  <c r="O1488" i="3"/>
  <c r="AE1488" i="3"/>
  <c r="AU1488" i="3"/>
  <c r="P1488" i="3"/>
  <c r="AF1488" i="3"/>
  <c r="AV1488" i="3"/>
  <c r="M1488" i="3"/>
  <c r="AO1488" i="3"/>
  <c r="R1488" i="3"/>
  <c r="AH1488" i="3"/>
  <c r="AX1488" i="3"/>
  <c r="S1488" i="3"/>
  <c r="AI1488" i="3"/>
  <c r="AY1488" i="3"/>
  <c r="T1488" i="3"/>
  <c r="AJ1488" i="3"/>
  <c r="AZ1488" i="3"/>
  <c r="V1493" i="3"/>
  <c r="AQ1493" i="3"/>
  <c r="R1493" i="3"/>
  <c r="BI1493" i="3"/>
  <c r="AY1493" i="3"/>
  <c r="AS1493" i="3"/>
  <c r="N1493" i="3"/>
  <c r="Y1493" i="3"/>
  <c r="P1493" i="3"/>
  <c r="AF1493" i="3"/>
  <c r="AV1493" i="3"/>
  <c r="BA1493" i="3"/>
  <c r="AE1493" i="3"/>
  <c r="AA1493" i="3"/>
  <c r="AW1493" i="3"/>
  <c r="AC1493" i="3"/>
  <c r="S1493" i="3"/>
  <c r="M1493" i="3"/>
  <c r="BC1493" i="3"/>
  <c r="BE1493" i="3"/>
  <c r="T1493" i="3"/>
  <c r="AJ1493" i="3"/>
  <c r="AZ1493" i="3"/>
  <c r="AU1493" i="3"/>
  <c r="Z1493" i="3"/>
  <c r="AG1493" i="3"/>
  <c r="BB1493" i="3"/>
  <c r="AM1493" i="3"/>
  <c r="AD1493" i="3"/>
  <c r="W1493" i="3"/>
  <c r="AI1493" i="3"/>
  <c r="X1493" i="3"/>
  <c r="AN1493" i="3"/>
  <c r="BD1493" i="3"/>
  <c r="AP1493" i="3"/>
  <c r="U1493" i="3"/>
  <c r="AO1515" i="3"/>
  <c r="U1515" i="3"/>
  <c r="R1515" i="3"/>
  <c r="AH1515" i="3"/>
  <c r="AX1515" i="3"/>
  <c r="S1515" i="3"/>
  <c r="AI1515" i="3"/>
  <c r="AY1515" i="3"/>
  <c r="T1515" i="3"/>
  <c r="AJ1515" i="3"/>
  <c r="AZ1515" i="3"/>
  <c r="Q1515" i="3"/>
  <c r="AC1515" i="3"/>
  <c r="AK1515" i="3"/>
  <c r="BE1515" i="3"/>
  <c r="V1515" i="3"/>
  <c r="AL1515" i="3"/>
  <c r="BB1515" i="3"/>
  <c r="W1515" i="3"/>
  <c r="AM1515" i="3"/>
  <c r="BC1515" i="3"/>
  <c r="X1515" i="3"/>
  <c r="AN1515" i="3"/>
  <c r="BD1515" i="3"/>
  <c r="M1515" i="3"/>
  <c r="AG1515" i="3"/>
  <c r="Y1515" i="3"/>
  <c r="Z1515" i="3"/>
  <c r="AP1515" i="3"/>
  <c r="BF1515" i="3"/>
  <c r="AA1515" i="3"/>
  <c r="AQ1515" i="3"/>
  <c r="BG1515" i="3"/>
  <c r="AB1515" i="3"/>
  <c r="AR1515" i="3"/>
  <c r="BH1515" i="3"/>
  <c r="BI1515" i="3"/>
  <c r="K1472" i="3"/>
  <c r="L1469" i="3"/>
  <c r="K1487" i="3"/>
  <c r="K1485" i="3"/>
  <c r="AH1476" i="3"/>
  <c r="L1466" i="3"/>
  <c r="Z1460" i="3"/>
  <c r="L1459" i="3"/>
  <c r="L1457" i="3"/>
  <c r="L1455" i="3"/>
  <c r="K1436" i="3"/>
  <c r="K1431" i="3"/>
  <c r="BC1431" i="3" s="1"/>
  <c r="L1429" i="3"/>
  <c r="AZ1429" i="3" s="1"/>
  <c r="K1422" i="3"/>
  <c r="AG1422" i="3" s="1"/>
  <c r="K1421" i="3"/>
  <c r="K1420" i="3"/>
  <c r="AC1420" i="3" s="1"/>
  <c r="K1419" i="3"/>
  <c r="K1413" i="3"/>
  <c r="AM1413" i="3" s="1"/>
  <c r="L1411" i="3"/>
  <c r="K1392" i="3"/>
  <c r="BC1488" i="3"/>
  <c r="AL1488" i="3"/>
  <c r="AM1489" i="3"/>
  <c r="AK1493" i="3"/>
  <c r="AD1489" i="3"/>
  <c r="Q1489" i="3"/>
  <c r="BH1493" i="3"/>
  <c r="AX1493" i="3"/>
  <c r="BB1500" i="3"/>
  <c r="AO1500" i="3"/>
  <c r="P1515" i="3"/>
  <c r="AT1515" i="3"/>
  <c r="P1500" i="3"/>
  <c r="AF1500" i="3"/>
  <c r="AV1500" i="3"/>
  <c r="M1500" i="3"/>
  <c r="AC1500" i="3"/>
  <c r="AS1500" i="3"/>
  <c r="BI1500" i="3"/>
  <c r="Z1500" i="3"/>
  <c r="AP1500" i="3"/>
  <c r="BF1500" i="3"/>
  <c r="O1500" i="3"/>
  <c r="AI1500" i="3"/>
  <c r="T1500" i="3"/>
  <c r="AJ1500" i="3"/>
  <c r="AZ1500" i="3"/>
  <c r="Q1500" i="3"/>
  <c r="AG1500" i="3"/>
  <c r="AW1500" i="3"/>
  <c r="N1500" i="3"/>
  <c r="AD1500" i="3"/>
  <c r="AT1500" i="3"/>
  <c r="AA1500" i="3"/>
  <c r="AE1500" i="3"/>
  <c r="AY1500" i="3"/>
  <c r="X1500" i="3"/>
  <c r="AN1500" i="3"/>
  <c r="BD1500" i="3"/>
  <c r="U1500" i="3"/>
  <c r="AK1500" i="3"/>
  <c r="BA1500" i="3"/>
  <c r="R1500" i="3"/>
  <c r="AH1500" i="3"/>
  <c r="AX1500" i="3"/>
  <c r="AQ1500" i="3"/>
  <c r="AU1500" i="3"/>
  <c r="W1500" i="3"/>
  <c r="BC1500" i="3"/>
  <c r="K1475" i="3"/>
  <c r="K1473" i="3"/>
  <c r="L1468" i="3"/>
  <c r="K1468" i="3"/>
  <c r="K1463" i="3"/>
  <c r="AX1476" i="3"/>
  <c r="L1474" i="3"/>
  <c r="K1474" i="3"/>
  <c r="L1464" i="3"/>
  <c r="K1464" i="3"/>
  <c r="L1462" i="3"/>
  <c r="L1461" i="3"/>
  <c r="BF1460" i="3"/>
  <c r="K1459" i="3"/>
  <c r="L1451" i="3"/>
  <c r="AJ1451" i="3" s="1"/>
  <c r="L1428" i="3"/>
  <c r="AS1428" i="3" s="1"/>
  <c r="L1425" i="3"/>
  <c r="K1425" i="3"/>
  <c r="L1415" i="3"/>
  <c r="BC1415" i="3" s="1"/>
  <c r="L1407" i="3"/>
  <c r="P1407" i="3" s="1"/>
  <c r="L1405" i="3"/>
  <c r="L1396" i="3"/>
  <c r="BC1396" i="3" s="1"/>
  <c r="L1393" i="3"/>
  <c r="AF1393" i="3" s="1"/>
  <c r="K1389" i="3"/>
  <c r="BD1488" i="3"/>
  <c r="AM1488" i="3"/>
  <c r="V1488" i="3"/>
  <c r="BF1493" i="3"/>
  <c r="N1489" i="3"/>
  <c r="AZ1489" i="3"/>
  <c r="AR1493" i="3"/>
  <c r="AT1493" i="3"/>
  <c r="BG1493" i="3"/>
  <c r="AW1515" i="3"/>
  <c r="AM1500" i="3"/>
  <c r="AL1500" i="3"/>
  <c r="Y1500" i="3"/>
  <c r="AU1515" i="3"/>
  <c r="AD1515" i="3"/>
  <c r="O1489" i="3"/>
  <c r="K1388" i="3"/>
  <c r="M1388" i="3" s="1"/>
  <c r="K1379" i="3"/>
  <c r="L1377" i="3"/>
  <c r="O1377" i="3" s="1"/>
  <c r="BG1375" i="3"/>
  <c r="L1370" i="3"/>
  <c r="K1370" i="3"/>
  <c r="AW1498" i="3"/>
  <c r="AA1498" i="3"/>
  <c r="AK1488" i="3"/>
  <c r="L1382" i="3"/>
  <c r="K1382" i="3"/>
  <c r="BH1382" i="3" s="1"/>
  <c r="L1378" i="3"/>
  <c r="L1374" i="3"/>
  <c r="L1372" i="3"/>
  <c r="K1372" i="3"/>
  <c r="L1371" i="3"/>
  <c r="K1371" i="3"/>
  <c r="BA1498" i="3"/>
  <c r="O1494" i="3"/>
  <c r="AF1520" i="3"/>
  <c r="BG1517" i="3"/>
  <c r="AO1517" i="3"/>
  <c r="AY1517" i="3"/>
  <c r="L1376" i="3"/>
  <c r="AA1375" i="3"/>
  <c r="L1369" i="3"/>
  <c r="AN1498" i="3"/>
  <c r="AF1498" i="3"/>
  <c r="T1453" i="3"/>
  <c r="AZ1453" i="3"/>
  <c r="AB1453" i="3"/>
  <c r="BH1453" i="3"/>
  <c r="AJ1453" i="3"/>
  <c r="AA1427" i="3"/>
  <c r="AM1427" i="3"/>
  <c r="BC1427" i="3"/>
  <c r="T1518" i="3"/>
  <c r="AJ1518" i="3"/>
  <c r="AZ1518" i="3"/>
  <c r="R1518" i="3"/>
  <c r="AH1518" i="3"/>
  <c r="AX1518" i="3"/>
  <c r="Y1518" i="3"/>
  <c r="BE1518" i="3"/>
  <c r="AQ1518" i="3"/>
  <c r="U1518" i="3"/>
  <c r="BI1518" i="3"/>
  <c r="AE1518" i="3"/>
  <c r="X1518" i="3"/>
  <c r="AN1518" i="3"/>
  <c r="BD1518" i="3"/>
  <c r="V1518" i="3"/>
  <c r="AL1518" i="3"/>
  <c r="BB1518" i="3"/>
  <c r="AG1518" i="3"/>
  <c r="S1518" i="3"/>
  <c r="AY1518" i="3"/>
  <c r="AC1518" i="3"/>
  <c r="AS1518" i="3"/>
  <c r="AM1518" i="3"/>
  <c r="AB1518" i="3"/>
  <c r="AR1518" i="3"/>
  <c r="BH1518" i="3"/>
  <c r="Z1518" i="3"/>
  <c r="AP1518" i="3"/>
  <c r="BF1518" i="3"/>
  <c r="AO1518" i="3"/>
  <c r="AA1518" i="3"/>
  <c r="BG1518" i="3"/>
  <c r="AK1518" i="3"/>
  <c r="O1518" i="3"/>
  <c r="AU1518" i="3"/>
  <c r="AV1518" i="3"/>
  <c r="Q1518" i="3"/>
  <c r="BA1518" i="3"/>
  <c r="N1518" i="3"/>
  <c r="AW1518" i="3"/>
  <c r="W1518" i="3"/>
  <c r="P1518" i="3"/>
  <c r="AD1518" i="3"/>
  <c r="AI1518" i="3"/>
  <c r="BC1518" i="3"/>
  <c r="M1518" i="3"/>
  <c r="AF1518" i="3"/>
  <c r="K1483" i="3"/>
  <c r="K1479" i="3"/>
  <c r="AR1476" i="3"/>
  <c r="W1476" i="3"/>
  <c r="L1475" i="3"/>
  <c r="L1473" i="3"/>
  <c r="BG1472" i="3"/>
  <c r="AQ1472" i="3"/>
  <c r="N1472" i="3"/>
  <c r="L1471" i="3"/>
  <c r="N1468" i="3"/>
  <c r="L1467" i="3"/>
  <c r="L1463" i="3"/>
  <c r="N1460" i="3"/>
  <c r="K1457" i="3"/>
  <c r="K1455" i="3"/>
  <c r="BH1441" i="3"/>
  <c r="AZ1439" i="3"/>
  <c r="AR1437" i="3"/>
  <c r="BH1437" i="3"/>
  <c r="AT1518" i="3"/>
  <c r="AR1435" i="3"/>
  <c r="P1435" i="3"/>
  <c r="AV1435" i="3"/>
  <c r="AB1435" i="3"/>
  <c r="BH1435" i="3"/>
  <c r="O1431" i="3"/>
  <c r="AR1431" i="3"/>
  <c r="T1431" i="3"/>
  <c r="AV1431" i="3"/>
  <c r="W1431" i="3"/>
  <c r="AW1431" i="3"/>
  <c r="AE1411" i="3"/>
  <c r="BC1411" i="3"/>
  <c r="O1411" i="3"/>
  <c r="AM1411" i="3"/>
  <c r="BG1411" i="3"/>
  <c r="AA1411" i="3"/>
  <c r="AQ1411" i="3"/>
  <c r="AU1411" i="3"/>
  <c r="N1513" i="3"/>
  <c r="R1513" i="3"/>
  <c r="AX1513" i="3"/>
  <c r="BB1513" i="3"/>
  <c r="AR1513" i="3"/>
  <c r="Y1513" i="3"/>
  <c r="AO1513" i="3"/>
  <c r="BE1513" i="3"/>
  <c r="W1513" i="3"/>
  <c r="AM1513" i="3"/>
  <c r="BC1513" i="3"/>
  <c r="AV1513" i="3"/>
  <c r="P1513" i="3"/>
  <c r="Z1513" i="3"/>
  <c r="BF1513" i="3"/>
  <c r="V1513" i="3"/>
  <c r="T1513" i="3"/>
  <c r="AJ1513" i="3"/>
  <c r="M1513" i="3"/>
  <c r="AC1513" i="3"/>
  <c r="AS1513" i="3"/>
  <c r="BI1513" i="3"/>
  <c r="AA1513" i="3"/>
  <c r="AQ1513" i="3"/>
  <c r="BG1513" i="3"/>
  <c r="AN1513" i="3"/>
  <c r="AT1513" i="3"/>
  <c r="AH1513" i="3"/>
  <c r="AD1513" i="3"/>
  <c r="BH1513" i="3"/>
  <c r="AB1513" i="3"/>
  <c r="Q1513" i="3"/>
  <c r="AG1513" i="3"/>
  <c r="AW1513" i="3"/>
  <c r="O1513" i="3"/>
  <c r="AE1513" i="3"/>
  <c r="AU1513" i="3"/>
  <c r="AF1513" i="3"/>
  <c r="BA1513" i="3"/>
  <c r="AP1513" i="3"/>
  <c r="S1513" i="3"/>
  <c r="U1513" i="3"/>
  <c r="AI1513" i="3"/>
  <c r="BD1513" i="3"/>
  <c r="AL1513" i="3"/>
  <c r="AZ1513" i="3"/>
  <c r="AY1513" i="3"/>
  <c r="L1485" i="3"/>
  <c r="K1481" i="3"/>
  <c r="K1477" i="3"/>
  <c r="L1486" i="3"/>
  <c r="L1483" i="3"/>
  <c r="K1482" i="3"/>
  <c r="L1481" i="3"/>
  <c r="K1480" i="3"/>
  <c r="L1479" i="3"/>
  <c r="K1478" i="3"/>
  <c r="V1478" i="3" s="1"/>
  <c r="L1477" i="3"/>
  <c r="BH1476" i="3"/>
  <c r="AM1476" i="3"/>
  <c r="R1476" i="3"/>
  <c r="BF1472" i="3"/>
  <c r="AP1472" i="3"/>
  <c r="Z1472" i="3"/>
  <c r="K1469" i="3"/>
  <c r="K1465" i="3"/>
  <c r="K1461" i="3"/>
  <c r="AL1460" i="3"/>
  <c r="AR1441" i="3"/>
  <c r="P1441" i="3"/>
  <c r="AV1441" i="3"/>
  <c r="AJ1441" i="3"/>
  <c r="X1441" i="3"/>
  <c r="BD1441" i="3"/>
  <c r="AF1435" i="3"/>
  <c r="M1433" i="3"/>
  <c r="AB1433" i="3"/>
  <c r="AR1433" i="3"/>
  <c r="BH1433" i="3"/>
  <c r="P1433" i="3"/>
  <c r="AF1433" i="3"/>
  <c r="AV1433" i="3"/>
  <c r="T1433" i="3"/>
  <c r="AJ1433" i="3"/>
  <c r="AZ1433" i="3"/>
  <c r="P1431" i="3"/>
  <c r="AA1429" i="3"/>
  <c r="BC1429" i="3"/>
  <c r="AM1429" i="3"/>
  <c r="BH1429" i="3"/>
  <c r="AQ1429" i="3"/>
  <c r="AC1428" i="3"/>
  <c r="AW1428" i="3"/>
  <c r="M1428" i="3"/>
  <c r="AG1428" i="3"/>
  <c r="BA1428" i="3"/>
  <c r="Q1428" i="3"/>
  <c r="AK1428" i="3"/>
  <c r="BI1428" i="3"/>
  <c r="W1423" i="3"/>
  <c r="AM1423" i="3"/>
  <c r="BC1423" i="3"/>
  <c r="M1412" i="3"/>
  <c r="AG1412" i="3"/>
  <c r="BA1412" i="3"/>
  <c r="Q1412" i="3"/>
  <c r="AK1412" i="3"/>
  <c r="BI1412" i="3"/>
  <c r="AW1412" i="3"/>
  <c r="U1412" i="3"/>
  <c r="AC1412" i="3"/>
  <c r="N1377" i="3"/>
  <c r="AE1377" i="3"/>
  <c r="S1377" i="3"/>
  <c r="AY1377" i="3"/>
  <c r="AM1377" i="3"/>
  <c r="AA1377" i="3"/>
  <c r="BG1377" i="3"/>
  <c r="BC1476" i="3"/>
  <c r="N1476" i="3"/>
  <c r="K1470" i="3"/>
  <c r="K1466" i="3"/>
  <c r="L1465" i="3"/>
  <c r="K1462" i="3"/>
  <c r="K1458" i="3"/>
  <c r="AR1453" i="3"/>
  <c r="AZ1451" i="3"/>
  <c r="M1439" i="3"/>
  <c r="AJ1439" i="3"/>
  <c r="BD1439" i="3"/>
  <c r="T1439" i="3"/>
  <c r="AN1439" i="3"/>
  <c r="BH1439" i="3"/>
  <c r="X1439" i="3"/>
  <c r="AR1439" i="3"/>
  <c r="BA1431" i="3"/>
  <c r="AW1420" i="3"/>
  <c r="AG1420" i="3"/>
  <c r="Q1420" i="3"/>
  <c r="BI1420" i="3"/>
  <c r="W1411" i="3"/>
  <c r="S1409" i="3"/>
  <c r="L1454" i="3"/>
  <c r="K1454" i="3"/>
  <c r="L1452" i="3"/>
  <c r="L1450" i="3"/>
  <c r="L1449" i="3"/>
  <c r="AZ1449" i="3" s="1"/>
  <c r="K1446" i="3"/>
  <c r="K1445" i="3"/>
  <c r="L1424" i="3"/>
  <c r="K1424" i="3"/>
  <c r="BE1422" i="3"/>
  <c r="L1418" i="3"/>
  <c r="K1418" i="3"/>
  <c r="K1417" i="3"/>
  <c r="M1407" i="3"/>
  <c r="AR1407" i="3"/>
  <c r="X1407" i="3"/>
  <c r="BD1407" i="3"/>
  <c r="AB1407" i="3"/>
  <c r="BH1407" i="3"/>
  <c r="AF1403" i="3"/>
  <c r="AZ1403" i="3"/>
  <c r="P1403" i="3"/>
  <c r="AJ1403" i="3"/>
  <c r="BH1403" i="3"/>
  <c r="T1403" i="3"/>
  <c r="AR1403" i="3"/>
  <c r="O1400" i="3"/>
  <c r="Z1400" i="3"/>
  <c r="AE1400" i="3"/>
  <c r="AU1400" i="3"/>
  <c r="O1398" i="3"/>
  <c r="AM1398" i="3"/>
  <c r="BC1398" i="3"/>
  <c r="BE1393" i="3"/>
  <c r="AF1391" i="3"/>
  <c r="AV1391" i="3"/>
  <c r="P1391" i="3"/>
  <c r="BG1391" i="3"/>
  <c r="AA1391" i="3"/>
  <c r="AE1389" i="3"/>
  <c r="AQ1389" i="3"/>
  <c r="O1389" i="3"/>
  <c r="AU1389" i="3"/>
  <c r="Y1388" i="3"/>
  <c r="AW1388" i="3"/>
  <c r="AG1388" i="3"/>
  <c r="Q1388" i="3"/>
  <c r="BI1388" i="3"/>
  <c r="K1456" i="3"/>
  <c r="L1445" i="3"/>
  <c r="AA1419" i="3"/>
  <c r="AM1415" i="3"/>
  <c r="AQ1413" i="3"/>
  <c r="O1394" i="3"/>
  <c r="BC1394" i="3"/>
  <c r="N1375" i="3"/>
  <c r="O1375" i="3"/>
  <c r="AE1375" i="3"/>
  <c r="AP1375" i="3"/>
  <c r="AY1375" i="3"/>
  <c r="S1375" i="3"/>
  <c r="AH1375" i="3"/>
  <c r="AQ1375" i="3"/>
  <c r="BC1375" i="3"/>
  <c r="W1375" i="3"/>
  <c r="AI1375" i="3"/>
  <c r="AU1375" i="3"/>
  <c r="BF1375" i="3"/>
  <c r="L1456" i="3"/>
  <c r="L1448" i="3"/>
  <c r="L1447" i="3"/>
  <c r="K1444" i="3"/>
  <c r="K1443" i="3"/>
  <c r="AJ1443" i="3" s="1"/>
  <c r="L1442" i="3"/>
  <c r="AB1437" i="3"/>
  <c r="L1416" i="3"/>
  <c r="K1416" i="3"/>
  <c r="AA1413" i="3"/>
  <c r="AR1409" i="3"/>
  <c r="K1405" i="3"/>
  <c r="AB1405" i="3" s="1"/>
  <c r="AO1393" i="3"/>
  <c r="U1393" i="3"/>
  <c r="AA1393" i="3"/>
  <c r="AX1375" i="3"/>
  <c r="L1404" i="3"/>
  <c r="K1404" i="3"/>
  <c r="L1402" i="3"/>
  <c r="K1402" i="3"/>
  <c r="L1399" i="3"/>
  <c r="K1399" i="3"/>
  <c r="L1387" i="3"/>
  <c r="L1386" i="3"/>
  <c r="K1386" i="3"/>
  <c r="L1383" i="3"/>
  <c r="K1383" i="3"/>
  <c r="L1381" i="3"/>
  <c r="K1381" i="3"/>
  <c r="K1373" i="3"/>
  <c r="BM1491" i="3"/>
  <c r="BL1491" i="3"/>
  <c r="BM1502" i="3"/>
  <c r="BM1504" i="3"/>
  <c r="BL1519" i="3"/>
  <c r="L1395" i="3"/>
  <c r="K1395" i="3"/>
  <c r="L1380" i="3"/>
  <c r="W1380" i="3" s="1"/>
  <c r="L1379" i="3"/>
  <c r="N1371" i="3"/>
  <c r="T1511" i="3"/>
  <c r="BB1511" i="3"/>
  <c r="AL1511" i="3"/>
  <c r="V1511" i="3"/>
  <c r="AD1511" i="3"/>
  <c r="R1511" i="3"/>
  <c r="AX1511" i="3"/>
  <c r="N1511" i="3"/>
  <c r="BH1511" i="3"/>
  <c r="AB1511" i="3"/>
  <c r="U1511" i="3"/>
  <c r="AK1511" i="3"/>
  <c r="BA1511" i="3"/>
  <c r="S1511" i="3"/>
  <c r="AI1511" i="3"/>
  <c r="AY1511" i="3"/>
  <c r="AF1511" i="3"/>
  <c r="Z1511" i="3"/>
  <c r="BF1511" i="3"/>
  <c r="AZ1511" i="3"/>
  <c r="Y1511" i="3"/>
  <c r="AO1511" i="3"/>
  <c r="BE1511" i="3"/>
  <c r="W1511" i="3"/>
  <c r="AM1511" i="3"/>
  <c r="BC1511" i="3"/>
  <c r="BD1511" i="3"/>
  <c r="X1511" i="3"/>
  <c r="AH1511" i="3"/>
  <c r="AR1511" i="3"/>
  <c r="M1511" i="3"/>
  <c r="AC1511" i="3"/>
  <c r="AS1511" i="3"/>
  <c r="BI1511" i="3"/>
  <c r="AA1511" i="3"/>
  <c r="AQ1511" i="3"/>
  <c r="BG1511" i="3"/>
  <c r="AV1511" i="3"/>
  <c r="P1511" i="3"/>
  <c r="AB1522" i="3"/>
  <c r="AR1522" i="3"/>
  <c r="BH1522" i="3"/>
  <c r="Z1522" i="3"/>
  <c r="AP1522" i="3"/>
  <c r="BF1522" i="3"/>
  <c r="AO1522" i="3"/>
  <c r="AA1522" i="3"/>
  <c r="BG1522" i="3"/>
  <c r="M1522" i="3"/>
  <c r="O1522" i="3"/>
  <c r="AU1522" i="3"/>
  <c r="P1522" i="3"/>
  <c r="AF1522" i="3"/>
  <c r="AV1522" i="3"/>
  <c r="N1522" i="3"/>
  <c r="AD1522" i="3"/>
  <c r="AT1522" i="3"/>
  <c r="Q1522" i="3"/>
  <c r="AW1522" i="3"/>
  <c r="AI1522" i="3"/>
  <c r="U1522" i="3"/>
  <c r="AC1522" i="3"/>
  <c r="W1522" i="3"/>
  <c r="BC1522" i="3"/>
  <c r="T1522" i="3"/>
  <c r="AJ1522" i="3"/>
  <c r="AZ1522" i="3"/>
  <c r="R1522" i="3"/>
  <c r="AH1522" i="3"/>
  <c r="AX1522" i="3"/>
  <c r="Y1522" i="3"/>
  <c r="BE1522" i="3"/>
  <c r="AQ1522" i="3"/>
  <c r="AK1522" i="3"/>
  <c r="AS1522" i="3"/>
  <c r="AE1522" i="3"/>
  <c r="Y1492" i="3"/>
  <c r="Q1492" i="3"/>
  <c r="AW1492" i="3"/>
  <c r="U1492" i="3"/>
  <c r="BA1492" i="3"/>
  <c r="AG1492" i="3"/>
  <c r="AK1492" i="3"/>
  <c r="AS1492" i="3"/>
  <c r="V1492" i="3"/>
  <c r="AL1492" i="3"/>
  <c r="BB1492" i="3"/>
  <c r="W1492" i="3"/>
  <c r="AM1492" i="3"/>
  <c r="BC1492" i="3"/>
  <c r="X1492" i="3"/>
  <c r="AN1492" i="3"/>
  <c r="BD1492" i="3"/>
  <c r="AC1492" i="3"/>
  <c r="M1492" i="3"/>
  <c r="BE1492" i="3"/>
  <c r="N1492" i="3"/>
  <c r="Y1499" i="3"/>
  <c r="N1499" i="3"/>
  <c r="AD1499" i="3"/>
  <c r="AT1499" i="3"/>
  <c r="O1499" i="3"/>
  <c r="AE1499" i="3"/>
  <c r="AU1499" i="3"/>
  <c r="P1499" i="3"/>
  <c r="AF1499" i="3"/>
  <c r="AV1499" i="3"/>
  <c r="AW1499" i="3"/>
  <c r="BI1499" i="3"/>
  <c r="AS1499" i="3"/>
  <c r="R1499" i="3"/>
  <c r="AH1499" i="3"/>
  <c r="AX1499" i="3"/>
  <c r="S1499" i="3"/>
  <c r="AI1499" i="3"/>
  <c r="AY1499" i="3"/>
  <c r="T1499" i="3"/>
  <c r="AJ1499" i="3"/>
  <c r="AZ1499" i="3"/>
  <c r="AG1499" i="3"/>
  <c r="AC1499" i="3"/>
  <c r="BA1499" i="3"/>
  <c r="BE1499" i="3"/>
  <c r="V1499" i="3"/>
  <c r="AL1499" i="3"/>
  <c r="BB1499" i="3"/>
  <c r="W1499" i="3"/>
  <c r="AM1499" i="3"/>
  <c r="BC1499" i="3"/>
  <c r="X1499" i="3"/>
  <c r="AN1499" i="3"/>
  <c r="BD1499" i="3"/>
  <c r="Q1499" i="3"/>
  <c r="L1414" i="3"/>
  <c r="K1414" i="3"/>
  <c r="L1401" i="3"/>
  <c r="L1397" i="3"/>
  <c r="K1397" i="3"/>
  <c r="L1390" i="3"/>
  <c r="AS1390" i="3" s="1"/>
  <c r="K1384" i="3"/>
  <c r="K1378" i="3"/>
  <c r="K1376" i="3"/>
  <c r="T1376" i="3" s="1"/>
  <c r="K1374" i="3"/>
  <c r="AR1374" i="3" s="1"/>
  <c r="K1368" i="3"/>
  <c r="M1368" i="3" s="1"/>
  <c r="BM1495" i="3"/>
  <c r="BM1497" i="3"/>
  <c r="BL1495" i="3"/>
  <c r="AB1509" i="3"/>
  <c r="AF1509" i="3"/>
  <c r="AG1503" i="3"/>
  <c r="AO1503" i="3"/>
  <c r="Q1503" i="3"/>
  <c r="AW1503" i="3"/>
  <c r="P1505" i="3"/>
  <c r="BN1505" i="3" s="1"/>
  <c r="AG1505" i="3"/>
  <c r="BB1505" i="3"/>
  <c r="AB1505" i="3"/>
  <c r="AW1505" i="3"/>
  <c r="Q1505" i="3"/>
  <c r="AL1505" i="3"/>
  <c r="BH1505" i="3"/>
  <c r="V1505" i="3"/>
  <c r="AR1505" i="3"/>
  <c r="BM1516" i="3"/>
  <c r="BM1521" i="3"/>
  <c r="N1506" i="3"/>
  <c r="R1506" i="3"/>
  <c r="AX1506" i="3"/>
  <c r="Z1506" i="3"/>
  <c r="BF1506" i="3"/>
  <c r="AH1506" i="3"/>
  <c r="AP1506" i="3"/>
  <c r="BI1498" i="3"/>
  <c r="AB1498" i="3"/>
  <c r="AQ1498" i="3"/>
  <c r="AD1498" i="3"/>
  <c r="AV1509" i="3"/>
  <c r="BL1497" i="3"/>
  <c r="BK1496" i="3"/>
  <c r="BN1496" i="3"/>
  <c r="BL1504" i="3"/>
  <c r="BM1507" i="3"/>
  <c r="Q1494" i="3"/>
  <c r="BI1494" i="3"/>
  <c r="AP1494" i="3"/>
  <c r="AR1494" i="3"/>
  <c r="AB1494" i="3"/>
  <c r="BG1494" i="3"/>
  <c r="AQ1494" i="3"/>
  <c r="AA1494" i="3"/>
  <c r="N1494" i="3"/>
  <c r="BN1520" i="3"/>
  <c r="BK1520" i="3"/>
  <c r="BM1490" i="3"/>
  <c r="BK1488" i="3"/>
  <c r="BD1498" i="3"/>
  <c r="AH1498" i="3"/>
  <c r="M1498" i="3"/>
  <c r="AR1498" i="3"/>
  <c r="V1498" i="3"/>
  <c r="AV1498" i="3"/>
  <c r="Z1498" i="3"/>
  <c r="BC1498" i="3"/>
  <c r="AM1498" i="3"/>
  <c r="BJ1496" i="3"/>
  <c r="BM1496" i="3"/>
  <c r="BL1501" i="3"/>
  <c r="BJ1501" i="3"/>
  <c r="BK1506" i="3"/>
  <c r="BL1506" i="3"/>
  <c r="BL1507" i="3"/>
  <c r="BJ1507" i="3"/>
  <c r="BE1494" i="3"/>
  <c r="AO1494" i="3"/>
  <c r="AD1494" i="3"/>
  <c r="BA1494" i="3"/>
  <c r="U1494" i="3"/>
  <c r="AH1494" i="3"/>
  <c r="BD1494" i="3"/>
  <c r="AN1494" i="3"/>
  <c r="X1494" i="3"/>
  <c r="BC1494" i="3"/>
  <c r="AM1494" i="3"/>
  <c r="W1494" i="3"/>
  <c r="O1512" i="3"/>
  <c r="S1512" i="3"/>
  <c r="W1512" i="3"/>
  <c r="AA1512" i="3"/>
  <c r="AE1512" i="3"/>
  <c r="AI1512" i="3"/>
  <c r="AM1512" i="3"/>
  <c r="AQ1512" i="3"/>
  <c r="AU1512" i="3"/>
  <c r="AY1512" i="3"/>
  <c r="BC1512" i="3"/>
  <c r="BG1512" i="3"/>
  <c r="M1512" i="3"/>
  <c r="Q1512" i="3"/>
  <c r="U1512" i="3"/>
  <c r="Y1512" i="3"/>
  <c r="AC1512" i="3"/>
  <c r="AG1512" i="3"/>
  <c r="AK1512" i="3"/>
  <c r="AO1512" i="3"/>
  <c r="AS1512" i="3"/>
  <c r="AW1512" i="3"/>
  <c r="BA1512" i="3"/>
  <c r="BE1512" i="3"/>
  <c r="BI1512" i="3"/>
  <c r="T1512" i="3"/>
  <c r="AB1512" i="3"/>
  <c r="AJ1512" i="3"/>
  <c r="AR1512" i="3"/>
  <c r="AZ1512" i="3"/>
  <c r="BH1512" i="3"/>
  <c r="N1512" i="3"/>
  <c r="V1512" i="3"/>
  <c r="AD1512" i="3"/>
  <c r="AL1512" i="3"/>
  <c r="AT1512" i="3"/>
  <c r="BB1512" i="3"/>
  <c r="P1512" i="3"/>
  <c r="X1512" i="3"/>
  <c r="AF1512" i="3"/>
  <c r="AN1512" i="3"/>
  <c r="AV1512" i="3"/>
  <c r="BD1512" i="3"/>
  <c r="AP1512" i="3"/>
  <c r="R1512" i="3"/>
  <c r="AX1512" i="3"/>
  <c r="AH1512" i="3"/>
  <c r="Z1512" i="3"/>
  <c r="BF1512" i="3"/>
  <c r="BL1517" i="3"/>
  <c r="BN1490" i="3"/>
  <c r="BK1490" i="3"/>
  <c r="BN1491" i="3"/>
  <c r="BK1491" i="3"/>
  <c r="BN1501" i="3"/>
  <c r="BK1501" i="3"/>
  <c r="BN1504" i="3"/>
  <c r="BK1504" i="3"/>
  <c r="BN1516" i="3"/>
  <c r="BK1516" i="3"/>
  <c r="BN1521" i="3"/>
  <c r="BK1521" i="3"/>
  <c r="BL1490" i="3"/>
  <c r="BJ1490" i="3"/>
  <c r="Y1498" i="3"/>
  <c r="AT1498" i="3"/>
  <c r="N1498" i="3"/>
  <c r="AJ1498" i="3"/>
  <c r="BE1498" i="3"/>
  <c r="BL1502" i="3"/>
  <c r="BJ1497" i="3"/>
  <c r="AX1498" i="3"/>
  <c r="AC1498" i="3"/>
  <c r="BH1498" i="3"/>
  <c r="AL1498" i="3"/>
  <c r="Q1498" i="3"/>
  <c r="AP1498" i="3"/>
  <c r="U1498" i="3"/>
  <c r="AY1498" i="3"/>
  <c r="AI1498" i="3"/>
  <c r="S1498" i="3"/>
  <c r="BJ1495" i="3"/>
  <c r="BL1496" i="3"/>
  <c r="AG1494" i="3"/>
  <c r="BN1507" i="3"/>
  <c r="BK1507" i="3"/>
  <c r="BJ1509" i="3"/>
  <c r="BN1493" i="3"/>
  <c r="Y1494" i="3"/>
  <c r="BB1494" i="3"/>
  <c r="V1494" i="3"/>
  <c r="AS1494" i="3"/>
  <c r="BF1494" i="3"/>
  <c r="Z1494" i="3"/>
  <c r="AZ1494" i="3"/>
  <c r="AJ1494" i="3"/>
  <c r="T1494" i="3"/>
  <c r="AY1494" i="3"/>
  <c r="AI1494" i="3"/>
  <c r="S1494" i="3"/>
  <c r="BL1516" i="3"/>
  <c r="BJ1521" i="3"/>
  <c r="BK1500" i="3"/>
  <c r="BJ1520" i="3"/>
  <c r="BN1502" i="3"/>
  <c r="BK1502" i="3"/>
  <c r="BM1501" i="3"/>
  <c r="AL1494" i="3"/>
  <c r="AC1494" i="3"/>
  <c r="BH1494" i="3"/>
  <c r="BJ1491" i="3"/>
  <c r="T1498" i="3"/>
  <c r="BJ1502" i="3"/>
  <c r="BN1497" i="3"/>
  <c r="BK1497" i="3"/>
  <c r="AS1498" i="3"/>
  <c r="X1498" i="3"/>
  <c r="BB1498" i="3"/>
  <c r="AG1498" i="3"/>
  <c r="BF1498" i="3"/>
  <c r="AK1498" i="3"/>
  <c r="P1498" i="3"/>
  <c r="AU1498" i="3"/>
  <c r="AE1498" i="3"/>
  <c r="O1498" i="3"/>
  <c r="BL1505" i="3"/>
  <c r="BN1495" i="3"/>
  <c r="BK1495" i="3"/>
  <c r="AZ1498" i="3"/>
  <c r="O1508" i="3"/>
  <c r="S1508" i="3"/>
  <c r="W1508" i="3"/>
  <c r="AA1508" i="3"/>
  <c r="AE1508" i="3"/>
  <c r="AI1508" i="3"/>
  <c r="AM1508" i="3"/>
  <c r="AQ1508" i="3"/>
  <c r="AU1508" i="3"/>
  <c r="AY1508" i="3"/>
  <c r="BC1508" i="3"/>
  <c r="BG1508" i="3"/>
  <c r="P1508" i="3"/>
  <c r="T1508" i="3"/>
  <c r="X1508" i="3"/>
  <c r="AB1508" i="3"/>
  <c r="AF1508" i="3"/>
  <c r="AJ1508" i="3"/>
  <c r="AN1508" i="3"/>
  <c r="AR1508" i="3"/>
  <c r="AV1508" i="3"/>
  <c r="AZ1508" i="3"/>
  <c r="BD1508" i="3"/>
  <c r="BH1508" i="3"/>
  <c r="M1508" i="3"/>
  <c r="Q1508" i="3"/>
  <c r="U1508" i="3"/>
  <c r="Y1508" i="3"/>
  <c r="AC1508" i="3"/>
  <c r="AG1508" i="3"/>
  <c r="AK1508" i="3"/>
  <c r="AO1508" i="3"/>
  <c r="AS1508" i="3"/>
  <c r="AW1508" i="3"/>
  <c r="BA1508" i="3"/>
  <c r="BE1508" i="3"/>
  <c r="BI1508" i="3"/>
  <c r="V1508" i="3"/>
  <c r="AL1508" i="3"/>
  <c r="BB1508" i="3"/>
  <c r="Z1508" i="3"/>
  <c r="AP1508" i="3"/>
  <c r="BF1508" i="3"/>
  <c r="N1508" i="3"/>
  <c r="AD1508" i="3"/>
  <c r="AT1508" i="3"/>
  <c r="AX1508" i="3"/>
  <c r="AH1508" i="3"/>
  <c r="R1508" i="3"/>
  <c r="O1510" i="3"/>
  <c r="S1510" i="3"/>
  <c r="W1510" i="3"/>
  <c r="AA1510" i="3"/>
  <c r="AE1510" i="3"/>
  <c r="AI1510" i="3"/>
  <c r="AM1510" i="3"/>
  <c r="AQ1510" i="3"/>
  <c r="AU1510" i="3"/>
  <c r="AY1510" i="3"/>
  <c r="BC1510" i="3"/>
  <c r="BG1510" i="3"/>
  <c r="P1510" i="3"/>
  <c r="T1510" i="3"/>
  <c r="X1510" i="3"/>
  <c r="AB1510" i="3"/>
  <c r="AF1510" i="3"/>
  <c r="AJ1510" i="3"/>
  <c r="AN1510" i="3"/>
  <c r="AR1510" i="3"/>
  <c r="AV1510" i="3"/>
  <c r="AZ1510" i="3"/>
  <c r="BD1510" i="3"/>
  <c r="BH1510" i="3"/>
  <c r="M1510" i="3"/>
  <c r="Q1510" i="3"/>
  <c r="U1510" i="3"/>
  <c r="Y1510" i="3"/>
  <c r="AC1510" i="3"/>
  <c r="AG1510" i="3"/>
  <c r="AK1510" i="3"/>
  <c r="AO1510" i="3"/>
  <c r="AS1510" i="3"/>
  <c r="AW1510" i="3"/>
  <c r="BA1510" i="3"/>
  <c r="BE1510" i="3"/>
  <c r="BI1510" i="3"/>
  <c r="V1510" i="3"/>
  <c r="AL1510" i="3"/>
  <c r="BB1510" i="3"/>
  <c r="Z1510" i="3"/>
  <c r="AP1510" i="3"/>
  <c r="BF1510" i="3"/>
  <c r="N1510" i="3"/>
  <c r="AD1510" i="3"/>
  <c r="AT1510" i="3"/>
  <c r="AX1510" i="3"/>
  <c r="AH1510" i="3"/>
  <c r="R1510" i="3"/>
  <c r="BJ1504" i="3"/>
  <c r="BN1509" i="3"/>
  <c r="BK1509" i="3"/>
  <c r="AW1494" i="3"/>
  <c r="AT1494" i="3"/>
  <c r="M1494" i="3"/>
  <c r="AK1494" i="3"/>
  <c r="AX1494" i="3"/>
  <c r="R1494" i="3"/>
  <c r="AV1494" i="3"/>
  <c r="AF1494" i="3"/>
  <c r="P1494" i="3"/>
  <c r="AU1494" i="3"/>
  <c r="AE1494" i="3"/>
  <c r="O1514" i="3"/>
  <c r="S1514" i="3"/>
  <c r="W1514" i="3"/>
  <c r="AA1514" i="3"/>
  <c r="AE1514" i="3"/>
  <c r="AI1514" i="3"/>
  <c r="AM1514" i="3"/>
  <c r="AQ1514" i="3"/>
  <c r="Q1514" i="3"/>
  <c r="V1514" i="3"/>
  <c r="AB1514" i="3"/>
  <c r="AG1514" i="3"/>
  <c r="AL1514" i="3"/>
  <c r="AR1514" i="3"/>
  <c r="AV1514" i="3"/>
  <c r="AZ1514" i="3"/>
  <c r="BD1514" i="3"/>
  <c r="BH1514" i="3"/>
  <c r="M1514" i="3"/>
  <c r="R1514" i="3"/>
  <c r="X1514" i="3"/>
  <c r="AC1514" i="3"/>
  <c r="AH1514" i="3"/>
  <c r="AN1514" i="3"/>
  <c r="AS1514" i="3"/>
  <c r="AW1514" i="3"/>
  <c r="BA1514" i="3"/>
  <c r="BE1514" i="3"/>
  <c r="BI1514" i="3"/>
  <c r="N1514" i="3"/>
  <c r="T1514" i="3"/>
  <c r="Y1514" i="3"/>
  <c r="AD1514" i="3"/>
  <c r="AJ1514" i="3"/>
  <c r="AO1514" i="3"/>
  <c r="AT1514" i="3"/>
  <c r="AX1514" i="3"/>
  <c r="BB1514" i="3"/>
  <c r="BF1514" i="3"/>
  <c r="U1514" i="3"/>
  <c r="AP1514" i="3"/>
  <c r="BG1514" i="3"/>
  <c r="AU1514" i="3"/>
  <c r="P1514" i="3"/>
  <c r="BC1514" i="3"/>
  <c r="Z1514" i="3"/>
  <c r="AF1514" i="3"/>
  <c r="AY1514" i="3"/>
  <c r="AK1514" i="3"/>
  <c r="BJ1516" i="3"/>
  <c r="BN1517" i="3"/>
  <c r="BK1517" i="3"/>
  <c r="BL1521" i="3"/>
  <c r="BM1519" i="3"/>
  <c r="BN1519" i="3"/>
  <c r="BK1519" i="3"/>
  <c r="BJ1519" i="3"/>
  <c r="BL1520" i="3"/>
  <c r="BM1520" i="3"/>
  <c r="AA1384" i="3"/>
  <c r="AG1383" i="3"/>
  <c r="AY1427" i="3"/>
  <c r="AI1427" i="3"/>
  <c r="S1427" i="3"/>
  <c r="W1427" i="3"/>
  <c r="Y1428" i="3"/>
  <c r="AU1427" i="3"/>
  <c r="AE1427" i="3"/>
  <c r="O1427" i="3"/>
  <c r="BG1427" i="3"/>
  <c r="AQ1427" i="3"/>
  <c r="L1385" i="3"/>
  <c r="BG1385" i="3" s="1"/>
  <c r="Q1368" i="3"/>
  <c r="Y1368" i="3"/>
  <c r="AG1368" i="3"/>
  <c r="AO1368" i="3"/>
  <c r="AW1368" i="3"/>
  <c r="BE1368" i="3"/>
  <c r="N1368" i="3"/>
  <c r="V1368" i="3"/>
  <c r="AD1368" i="3"/>
  <c r="AL1368" i="3"/>
  <c r="AT1368" i="3"/>
  <c r="BB1368" i="3"/>
  <c r="O1368" i="3"/>
  <c r="W1368" i="3"/>
  <c r="AE1368" i="3"/>
  <c r="AM1368" i="3"/>
  <c r="AU1368" i="3"/>
  <c r="BC1368" i="3"/>
  <c r="P1368" i="3"/>
  <c r="AV1368" i="3"/>
  <c r="AJ1368" i="3"/>
  <c r="X1368" i="3"/>
  <c r="BD1368" i="3"/>
  <c r="AR1368" i="3"/>
  <c r="AC1487" i="3"/>
  <c r="AK1487" i="3"/>
  <c r="AS1487" i="3"/>
  <c r="BA1487" i="3"/>
  <c r="BI1487" i="3"/>
  <c r="N1487" i="3"/>
  <c r="R1487" i="3"/>
  <c r="V1487" i="3"/>
  <c r="Z1487" i="3"/>
  <c r="AD1487" i="3"/>
  <c r="AH1487" i="3"/>
  <c r="AL1487" i="3"/>
  <c r="AP1487" i="3"/>
  <c r="AT1487" i="3"/>
  <c r="AX1487" i="3"/>
  <c r="BB1487" i="3"/>
  <c r="BF1487" i="3"/>
  <c r="AM1487" i="3"/>
  <c r="AY1487" i="3"/>
  <c r="BG1487" i="3"/>
  <c r="BH1487" i="3"/>
  <c r="O1487" i="3"/>
  <c r="S1487" i="3"/>
  <c r="W1487" i="3"/>
  <c r="AA1487" i="3"/>
  <c r="AE1487" i="3"/>
  <c r="AI1487" i="3"/>
  <c r="AQ1487" i="3"/>
  <c r="AU1487" i="3"/>
  <c r="BC1487" i="3"/>
  <c r="P1487" i="3"/>
  <c r="T1487" i="3"/>
  <c r="X1487" i="3"/>
  <c r="AB1487" i="3"/>
  <c r="AF1487" i="3"/>
  <c r="AJ1487" i="3"/>
  <c r="AN1487" i="3"/>
  <c r="AR1487" i="3"/>
  <c r="AV1487" i="3"/>
  <c r="AZ1487" i="3"/>
  <c r="BD1487" i="3"/>
  <c r="M1487" i="3"/>
  <c r="Q1487" i="3"/>
  <c r="U1487" i="3"/>
  <c r="Y1487" i="3"/>
  <c r="AG1487" i="3"/>
  <c r="AO1487" i="3"/>
  <c r="AW1487" i="3"/>
  <c r="BE1487" i="3"/>
  <c r="O1486" i="3"/>
  <c r="W1486" i="3"/>
  <c r="AE1486" i="3"/>
  <c r="AM1486" i="3"/>
  <c r="AU1486" i="3"/>
  <c r="BC1486" i="3"/>
  <c r="P1486" i="3"/>
  <c r="T1486" i="3"/>
  <c r="X1486" i="3"/>
  <c r="AB1486" i="3"/>
  <c r="AF1486" i="3"/>
  <c r="AJ1486" i="3"/>
  <c r="AN1486" i="3"/>
  <c r="AR1486" i="3"/>
  <c r="AV1486" i="3"/>
  <c r="AZ1486" i="3"/>
  <c r="BD1486" i="3"/>
  <c r="BH1486" i="3"/>
  <c r="M1486" i="3"/>
  <c r="Q1486" i="3"/>
  <c r="U1486" i="3"/>
  <c r="Y1486" i="3"/>
  <c r="AC1486" i="3"/>
  <c r="AG1486" i="3"/>
  <c r="AK1486" i="3"/>
  <c r="AO1486" i="3"/>
  <c r="AS1486" i="3"/>
  <c r="AW1486" i="3"/>
  <c r="BA1486" i="3"/>
  <c r="BE1486" i="3"/>
  <c r="BI1486" i="3"/>
  <c r="N1486" i="3"/>
  <c r="R1486" i="3"/>
  <c r="V1486" i="3"/>
  <c r="Z1486" i="3"/>
  <c r="AD1486" i="3"/>
  <c r="AH1486" i="3"/>
  <c r="AL1486" i="3"/>
  <c r="AP1486" i="3"/>
  <c r="AT1486" i="3"/>
  <c r="AX1486" i="3"/>
  <c r="BB1486" i="3"/>
  <c r="BF1486" i="3"/>
  <c r="S1486" i="3"/>
  <c r="AA1486" i="3"/>
  <c r="AI1486" i="3"/>
  <c r="AQ1486" i="3"/>
  <c r="AY1486" i="3"/>
  <c r="BG1486" i="3"/>
  <c r="AD1485" i="3"/>
  <c r="AT1485" i="3"/>
  <c r="AE1485" i="3"/>
  <c r="AU1485" i="3"/>
  <c r="AV1485" i="3"/>
  <c r="U1485" i="3"/>
  <c r="P1475" i="3"/>
  <c r="P1467" i="3"/>
  <c r="T1465" i="3"/>
  <c r="AJ1465" i="3"/>
  <c r="AZ1465" i="3"/>
  <c r="AC1483" i="3"/>
  <c r="AS1483" i="3"/>
  <c r="AP1483" i="3"/>
  <c r="BF1483" i="3"/>
  <c r="BH1483" i="3"/>
  <c r="AA1483" i="3"/>
  <c r="M1477" i="3"/>
  <c r="Q1477" i="3"/>
  <c r="U1477" i="3"/>
  <c r="Y1477" i="3"/>
  <c r="AC1477" i="3"/>
  <c r="AG1477" i="3"/>
  <c r="AK1477" i="3"/>
  <c r="AO1477" i="3"/>
  <c r="AS1477" i="3"/>
  <c r="AW1477" i="3"/>
  <c r="BA1477" i="3"/>
  <c r="BE1477" i="3"/>
  <c r="BI1477" i="3"/>
  <c r="N1477" i="3"/>
  <c r="R1477" i="3"/>
  <c r="V1477" i="3"/>
  <c r="Z1477" i="3"/>
  <c r="AD1477" i="3"/>
  <c r="AH1477" i="3"/>
  <c r="AL1477" i="3"/>
  <c r="AP1477" i="3"/>
  <c r="AT1477" i="3"/>
  <c r="AX1477" i="3"/>
  <c r="BB1477" i="3"/>
  <c r="BF1477" i="3"/>
  <c r="P1477" i="3"/>
  <c r="T1477" i="3"/>
  <c r="X1477" i="3"/>
  <c r="AB1477" i="3"/>
  <c r="AF1477" i="3"/>
  <c r="AJ1477" i="3"/>
  <c r="AN1477" i="3"/>
  <c r="AR1477" i="3"/>
  <c r="AV1477" i="3"/>
  <c r="AZ1477" i="3"/>
  <c r="BD1477" i="3"/>
  <c r="BH1477" i="3"/>
  <c r="O1477" i="3"/>
  <c r="S1477" i="3"/>
  <c r="W1477" i="3"/>
  <c r="AA1477" i="3"/>
  <c r="AE1477" i="3"/>
  <c r="AI1477" i="3"/>
  <c r="AM1477" i="3"/>
  <c r="AQ1477" i="3"/>
  <c r="AU1477" i="3"/>
  <c r="AY1477" i="3"/>
  <c r="BC1477" i="3"/>
  <c r="BG1477" i="3"/>
  <c r="N1475" i="3"/>
  <c r="T1475" i="3"/>
  <c r="Y1475" i="3"/>
  <c r="AD1475" i="3"/>
  <c r="AJ1475" i="3"/>
  <c r="AO1475" i="3"/>
  <c r="AT1475" i="3"/>
  <c r="AZ1475" i="3"/>
  <c r="BE1475" i="3"/>
  <c r="M1475" i="3"/>
  <c r="R1475" i="3"/>
  <c r="X1475" i="3"/>
  <c r="AC1475" i="3"/>
  <c r="AH1475" i="3"/>
  <c r="AN1475" i="3"/>
  <c r="AS1475" i="3"/>
  <c r="AX1475" i="3"/>
  <c r="BD1475" i="3"/>
  <c r="BI1475" i="3"/>
  <c r="P1474" i="3"/>
  <c r="T1474" i="3"/>
  <c r="X1474" i="3"/>
  <c r="AB1474" i="3"/>
  <c r="AF1474" i="3"/>
  <c r="AJ1474" i="3"/>
  <c r="AN1474" i="3"/>
  <c r="AR1474" i="3"/>
  <c r="AV1474" i="3"/>
  <c r="AZ1474" i="3"/>
  <c r="BD1474" i="3"/>
  <c r="BH1474" i="3"/>
  <c r="M1474" i="3"/>
  <c r="Q1474" i="3"/>
  <c r="U1474" i="3"/>
  <c r="Y1474" i="3"/>
  <c r="AC1474" i="3"/>
  <c r="AG1474" i="3"/>
  <c r="AK1474" i="3"/>
  <c r="AO1474" i="3"/>
  <c r="AS1474" i="3"/>
  <c r="AW1474" i="3"/>
  <c r="BA1474" i="3"/>
  <c r="BE1474" i="3"/>
  <c r="BI1474" i="3"/>
  <c r="S1474" i="3"/>
  <c r="AA1474" i="3"/>
  <c r="AI1474" i="3"/>
  <c r="AQ1474" i="3"/>
  <c r="AY1474" i="3"/>
  <c r="BG1474" i="3"/>
  <c r="N1474" i="3"/>
  <c r="V1474" i="3"/>
  <c r="AD1474" i="3"/>
  <c r="AL1474" i="3"/>
  <c r="AT1474" i="3"/>
  <c r="BB1474" i="3"/>
  <c r="O1474" i="3"/>
  <c r="W1474" i="3"/>
  <c r="AE1474" i="3"/>
  <c r="AM1474" i="3"/>
  <c r="AU1474" i="3"/>
  <c r="BC1474" i="3"/>
  <c r="R1474" i="3"/>
  <c r="Z1474" i="3"/>
  <c r="AH1474" i="3"/>
  <c r="AP1474" i="3"/>
  <c r="AX1474" i="3"/>
  <c r="BF1474" i="3"/>
  <c r="AN1473" i="3"/>
  <c r="O1484" i="3"/>
  <c r="S1484" i="3"/>
  <c r="W1484" i="3"/>
  <c r="AA1484" i="3"/>
  <c r="AE1484" i="3"/>
  <c r="AI1484" i="3"/>
  <c r="AM1484" i="3"/>
  <c r="AQ1484" i="3"/>
  <c r="AU1484" i="3"/>
  <c r="AY1484" i="3"/>
  <c r="BC1484" i="3"/>
  <c r="BG1484" i="3"/>
  <c r="AH1484" i="3"/>
  <c r="AL1484" i="3"/>
  <c r="AP1484" i="3"/>
  <c r="AT1484" i="3"/>
  <c r="AX1484" i="3"/>
  <c r="BB1484" i="3"/>
  <c r="BF1484" i="3"/>
  <c r="P1484" i="3"/>
  <c r="Q1481" i="3"/>
  <c r="AU1479" i="3"/>
  <c r="AF1482" i="3"/>
  <c r="O1480" i="3"/>
  <c r="S1480" i="3"/>
  <c r="W1480" i="3"/>
  <c r="AA1480" i="3"/>
  <c r="AE1480" i="3"/>
  <c r="AI1480" i="3"/>
  <c r="AM1480" i="3"/>
  <c r="AQ1480" i="3"/>
  <c r="AU1480" i="3"/>
  <c r="AY1480" i="3"/>
  <c r="BC1480" i="3"/>
  <c r="BG1480" i="3"/>
  <c r="P1480" i="3"/>
  <c r="T1480" i="3"/>
  <c r="X1480" i="3"/>
  <c r="AB1480" i="3"/>
  <c r="AF1480" i="3"/>
  <c r="AJ1480" i="3"/>
  <c r="AN1480" i="3"/>
  <c r="AR1480" i="3"/>
  <c r="AV1480" i="3"/>
  <c r="AZ1480" i="3"/>
  <c r="BD1480" i="3"/>
  <c r="BH1480" i="3"/>
  <c r="N1480" i="3"/>
  <c r="R1480" i="3"/>
  <c r="V1480" i="3"/>
  <c r="Z1480" i="3"/>
  <c r="AH1480" i="3"/>
  <c r="AP1480" i="3"/>
  <c r="AX1480" i="3"/>
  <c r="BF1480" i="3"/>
  <c r="M1480" i="3"/>
  <c r="Q1480" i="3"/>
  <c r="U1480" i="3"/>
  <c r="Y1480" i="3"/>
  <c r="AC1480" i="3"/>
  <c r="AG1480" i="3"/>
  <c r="AK1480" i="3"/>
  <c r="AO1480" i="3"/>
  <c r="AS1480" i="3"/>
  <c r="AW1480" i="3"/>
  <c r="BA1480" i="3"/>
  <c r="BE1480" i="3"/>
  <c r="BI1480" i="3"/>
  <c r="AD1480" i="3"/>
  <c r="AL1480" i="3"/>
  <c r="AT1480" i="3"/>
  <c r="BB1480" i="3"/>
  <c r="BC1478" i="3"/>
  <c r="BB1478" i="3"/>
  <c r="Q1471" i="3"/>
  <c r="AW1471" i="3"/>
  <c r="AU1471" i="3"/>
  <c r="M1465" i="3"/>
  <c r="Q1465" i="3"/>
  <c r="U1465" i="3"/>
  <c r="Y1465" i="3"/>
  <c r="AC1465" i="3"/>
  <c r="AG1465" i="3"/>
  <c r="AK1465" i="3"/>
  <c r="AO1465" i="3"/>
  <c r="AS1465" i="3"/>
  <c r="AW1465" i="3"/>
  <c r="BA1465" i="3"/>
  <c r="BE1465" i="3"/>
  <c r="BI1465" i="3"/>
  <c r="N1465" i="3"/>
  <c r="R1465" i="3"/>
  <c r="V1465" i="3"/>
  <c r="Z1465" i="3"/>
  <c r="AD1465" i="3"/>
  <c r="AH1465" i="3"/>
  <c r="AL1465" i="3"/>
  <c r="AP1465" i="3"/>
  <c r="AT1465" i="3"/>
  <c r="AX1465" i="3"/>
  <c r="BB1465" i="3"/>
  <c r="BF1465" i="3"/>
  <c r="O1465" i="3"/>
  <c r="S1465" i="3"/>
  <c r="W1465" i="3"/>
  <c r="AA1465" i="3"/>
  <c r="AE1465" i="3"/>
  <c r="AI1465" i="3"/>
  <c r="AM1465" i="3"/>
  <c r="AQ1465" i="3"/>
  <c r="AU1465" i="3"/>
  <c r="AY1465" i="3"/>
  <c r="BC1465" i="3"/>
  <c r="BG1465" i="3"/>
  <c r="AL1459" i="3"/>
  <c r="W1459" i="3"/>
  <c r="M1457" i="3"/>
  <c r="Q1457" i="3"/>
  <c r="U1457" i="3"/>
  <c r="Y1457" i="3"/>
  <c r="AC1457" i="3"/>
  <c r="AG1457" i="3"/>
  <c r="AK1457" i="3"/>
  <c r="AO1457" i="3"/>
  <c r="AS1457" i="3"/>
  <c r="AW1457" i="3"/>
  <c r="BA1457" i="3"/>
  <c r="BE1457" i="3"/>
  <c r="BI1457" i="3"/>
  <c r="N1457" i="3"/>
  <c r="R1457" i="3"/>
  <c r="V1457" i="3"/>
  <c r="Z1457" i="3"/>
  <c r="AD1457" i="3"/>
  <c r="AH1457" i="3"/>
  <c r="AL1457" i="3"/>
  <c r="AP1457" i="3"/>
  <c r="AT1457" i="3"/>
  <c r="AX1457" i="3"/>
  <c r="BB1457" i="3"/>
  <c r="BF1457" i="3"/>
  <c r="O1457" i="3"/>
  <c r="S1457" i="3"/>
  <c r="W1457" i="3"/>
  <c r="AA1457" i="3"/>
  <c r="AE1457" i="3"/>
  <c r="AI1457" i="3"/>
  <c r="AM1457" i="3"/>
  <c r="AQ1457" i="3"/>
  <c r="AU1457" i="3"/>
  <c r="AY1457" i="3"/>
  <c r="BC1457" i="3"/>
  <c r="BG1457" i="3"/>
  <c r="U1455" i="3"/>
  <c r="BA1455" i="3"/>
  <c r="AH1455" i="3"/>
  <c r="S1455" i="3"/>
  <c r="AY1455" i="3"/>
  <c r="BG1476" i="3"/>
  <c r="BB1476" i="3"/>
  <c r="AV1476" i="3"/>
  <c r="AQ1476" i="3"/>
  <c r="AL1476" i="3"/>
  <c r="AF1476" i="3"/>
  <c r="AA1476" i="3"/>
  <c r="V1476" i="3"/>
  <c r="P1476" i="3"/>
  <c r="M1476" i="3"/>
  <c r="Q1476" i="3"/>
  <c r="U1476" i="3"/>
  <c r="Y1476" i="3"/>
  <c r="AC1476" i="3"/>
  <c r="AG1476" i="3"/>
  <c r="AK1476" i="3"/>
  <c r="AO1476" i="3"/>
  <c r="AS1476" i="3"/>
  <c r="AW1476" i="3"/>
  <c r="BA1476" i="3"/>
  <c r="BE1476" i="3"/>
  <c r="BI1476" i="3"/>
  <c r="BH1475" i="3"/>
  <c r="BB1475" i="3"/>
  <c r="AW1475" i="3"/>
  <c r="AR1475" i="3"/>
  <c r="AL1475" i="3"/>
  <c r="AG1475" i="3"/>
  <c r="AB1475" i="3"/>
  <c r="V1475" i="3"/>
  <c r="Q1475" i="3"/>
  <c r="BC1472" i="3"/>
  <c r="AU1472" i="3"/>
  <c r="AM1472" i="3"/>
  <c r="AE1472" i="3"/>
  <c r="W1472" i="3"/>
  <c r="O1472" i="3"/>
  <c r="AX1470" i="3"/>
  <c r="AX1468" i="3"/>
  <c r="AH1468" i="3"/>
  <c r="R1468" i="3"/>
  <c r="AF1467" i="3"/>
  <c r="AX1466" i="3"/>
  <c r="AH1466" i="3"/>
  <c r="R1466" i="3"/>
  <c r="AV1465" i="3"/>
  <c r="AF1465" i="3"/>
  <c r="P1465" i="3"/>
  <c r="AX1464" i="3"/>
  <c r="AV1463" i="3"/>
  <c r="AF1463" i="3"/>
  <c r="R1462" i="3"/>
  <c r="AX1460" i="3"/>
  <c r="AH1460" i="3"/>
  <c r="R1460" i="3"/>
  <c r="AX1458" i="3"/>
  <c r="AV1457" i="3"/>
  <c r="AF1457" i="3"/>
  <c r="P1457" i="3"/>
  <c r="AX1456" i="3"/>
  <c r="AH1456" i="3"/>
  <c r="P1455" i="3"/>
  <c r="AR1454" i="3"/>
  <c r="BH1454" i="3"/>
  <c r="AD1454" i="3"/>
  <c r="Z1454" i="3"/>
  <c r="AU1454" i="3"/>
  <c r="V1454" i="3"/>
  <c r="M1453" i="3"/>
  <c r="U1453" i="3"/>
  <c r="AC1453" i="3"/>
  <c r="AK1453" i="3"/>
  <c r="AS1453" i="3"/>
  <c r="BA1453" i="3"/>
  <c r="BI1453" i="3"/>
  <c r="P1453" i="3"/>
  <c r="X1453" i="3"/>
  <c r="AF1453" i="3"/>
  <c r="AN1453" i="3"/>
  <c r="AV1453" i="3"/>
  <c r="BD1453" i="3"/>
  <c r="Q1453" i="3"/>
  <c r="Y1453" i="3"/>
  <c r="AG1453" i="3"/>
  <c r="AO1453" i="3"/>
  <c r="AW1453" i="3"/>
  <c r="BE1453" i="3"/>
  <c r="BH1451" i="3"/>
  <c r="P1450" i="3"/>
  <c r="AF1450" i="3"/>
  <c r="AV1450" i="3"/>
  <c r="M1450" i="3"/>
  <c r="AC1450" i="3"/>
  <c r="AS1450" i="3"/>
  <c r="BI1450" i="3"/>
  <c r="AP1450" i="3"/>
  <c r="AA1450" i="3"/>
  <c r="BG1450" i="3"/>
  <c r="AL1450" i="3"/>
  <c r="AZ1447" i="3"/>
  <c r="M1447" i="3"/>
  <c r="Q1447" i="3"/>
  <c r="U1447" i="3"/>
  <c r="Y1447" i="3"/>
  <c r="AC1447" i="3"/>
  <c r="AG1447" i="3"/>
  <c r="AK1447" i="3"/>
  <c r="AO1447" i="3"/>
  <c r="AS1447" i="3"/>
  <c r="AW1447" i="3"/>
  <c r="BA1447" i="3"/>
  <c r="BE1447" i="3"/>
  <c r="BI1447" i="3"/>
  <c r="N1447" i="3"/>
  <c r="R1447" i="3"/>
  <c r="V1447" i="3"/>
  <c r="Z1447" i="3"/>
  <c r="AD1447" i="3"/>
  <c r="AH1447" i="3"/>
  <c r="AL1447" i="3"/>
  <c r="AP1447" i="3"/>
  <c r="AT1447" i="3"/>
  <c r="AX1447" i="3"/>
  <c r="BB1447" i="3"/>
  <c r="BF1447" i="3"/>
  <c r="O1447" i="3"/>
  <c r="S1447" i="3"/>
  <c r="W1447" i="3"/>
  <c r="AA1447" i="3"/>
  <c r="AE1447" i="3"/>
  <c r="AI1447" i="3"/>
  <c r="AM1447" i="3"/>
  <c r="AQ1447" i="3"/>
  <c r="AU1447" i="3"/>
  <c r="AY1447" i="3"/>
  <c r="BC1447" i="3"/>
  <c r="BG1447" i="3"/>
  <c r="X1447" i="3"/>
  <c r="AN1447" i="3"/>
  <c r="BD1447" i="3"/>
  <c r="AB1447" i="3"/>
  <c r="AR1447" i="3"/>
  <c r="BH1447" i="3"/>
  <c r="P1447" i="3"/>
  <c r="AF1447" i="3"/>
  <c r="AV1447" i="3"/>
  <c r="AZ1443" i="3"/>
  <c r="M1443" i="3"/>
  <c r="Q1443" i="3"/>
  <c r="U1443" i="3"/>
  <c r="Y1443" i="3"/>
  <c r="AC1443" i="3"/>
  <c r="AG1443" i="3"/>
  <c r="AK1443" i="3"/>
  <c r="AO1443" i="3"/>
  <c r="AS1443" i="3"/>
  <c r="AW1443" i="3"/>
  <c r="BA1443" i="3"/>
  <c r="BE1443" i="3"/>
  <c r="BI1443" i="3"/>
  <c r="N1443" i="3"/>
  <c r="R1443" i="3"/>
  <c r="V1443" i="3"/>
  <c r="Z1443" i="3"/>
  <c r="AD1443" i="3"/>
  <c r="AH1443" i="3"/>
  <c r="AL1443" i="3"/>
  <c r="AP1443" i="3"/>
  <c r="AT1443" i="3"/>
  <c r="AX1443" i="3"/>
  <c r="BB1443" i="3"/>
  <c r="BF1443" i="3"/>
  <c r="O1443" i="3"/>
  <c r="S1443" i="3"/>
  <c r="W1443" i="3"/>
  <c r="AA1443" i="3"/>
  <c r="AE1443" i="3"/>
  <c r="AI1443" i="3"/>
  <c r="AM1443" i="3"/>
  <c r="AQ1443" i="3"/>
  <c r="AU1443" i="3"/>
  <c r="AY1443" i="3"/>
  <c r="BC1443" i="3"/>
  <c r="BG1443" i="3"/>
  <c r="X1443" i="3"/>
  <c r="AN1443" i="3"/>
  <c r="BD1443" i="3"/>
  <c r="AB1443" i="3"/>
  <c r="AR1443" i="3"/>
  <c r="BH1443" i="3"/>
  <c r="P1443" i="3"/>
  <c r="AF1443" i="3"/>
  <c r="AV1443" i="3"/>
  <c r="AD1484" i="3"/>
  <c r="Z1484" i="3"/>
  <c r="V1484" i="3"/>
  <c r="R1484" i="3"/>
  <c r="N1484" i="3"/>
  <c r="AC1469" i="3"/>
  <c r="AP1469" i="3"/>
  <c r="BG1469" i="3"/>
  <c r="U1467" i="3"/>
  <c r="AK1467" i="3"/>
  <c r="BA1467" i="3"/>
  <c r="R1467" i="3"/>
  <c r="AH1467" i="3"/>
  <c r="AX1467" i="3"/>
  <c r="S1467" i="3"/>
  <c r="AI1467" i="3"/>
  <c r="AY1467" i="3"/>
  <c r="M1463" i="3"/>
  <c r="Q1463" i="3"/>
  <c r="U1463" i="3"/>
  <c r="Y1463" i="3"/>
  <c r="AC1463" i="3"/>
  <c r="AG1463" i="3"/>
  <c r="AK1463" i="3"/>
  <c r="AO1463" i="3"/>
  <c r="AS1463" i="3"/>
  <c r="AW1463" i="3"/>
  <c r="BA1463" i="3"/>
  <c r="BE1463" i="3"/>
  <c r="BI1463" i="3"/>
  <c r="N1463" i="3"/>
  <c r="R1463" i="3"/>
  <c r="V1463" i="3"/>
  <c r="Z1463" i="3"/>
  <c r="AD1463" i="3"/>
  <c r="AH1463" i="3"/>
  <c r="AL1463" i="3"/>
  <c r="AP1463" i="3"/>
  <c r="AT1463" i="3"/>
  <c r="AX1463" i="3"/>
  <c r="BB1463" i="3"/>
  <c r="BF1463" i="3"/>
  <c r="O1463" i="3"/>
  <c r="S1463" i="3"/>
  <c r="W1463" i="3"/>
  <c r="AA1463" i="3"/>
  <c r="AE1463" i="3"/>
  <c r="AI1463" i="3"/>
  <c r="AM1463" i="3"/>
  <c r="AQ1463" i="3"/>
  <c r="AU1463" i="3"/>
  <c r="AY1463" i="3"/>
  <c r="BC1463" i="3"/>
  <c r="BG1463" i="3"/>
  <c r="AG1461" i="3"/>
  <c r="AT1461" i="3"/>
  <c r="BF1448" i="3"/>
  <c r="AP1444" i="3"/>
  <c r="BI1484" i="3"/>
  <c r="BE1484" i="3"/>
  <c r="BA1484" i="3"/>
  <c r="AW1484" i="3"/>
  <c r="AS1484" i="3"/>
  <c r="AO1484" i="3"/>
  <c r="AK1484" i="3"/>
  <c r="AG1484" i="3"/>
  <c r="AC1484" i="3"/>
  <c r="Y1484" i="3"/>
  <c r="U1484" i="3"/>
  <c r="Q1484" i="3"/>
  <c r="M1484" i="3"/>
  <c r="BH1484" i="3"/>
  <c r="BD1484" i="3"/>
  <c r="AZ1484" i="3"/>
  <c r="AV1484" i="3"/>
  <c r="AR1484" i="3"/>
  <c r="AN1484" i="3"/>
  <c r="AJ1484" i="3"/>
  <c r="AF1484" i="3"/>
  <c r="AB1484" i="3"/>
  <c r="X1484" i="3"/>
  <c r="T1484" i="3"/>
  <c r="BF1476" i="3"/>
  <c r="AZ1476" i="3"/>
  <c r="AU1476" i="3"/>
  <c r="AP1476" i="3"/>
  <c r="AJ1476" i="3"/>
  <c r="AE1476" i="3"/>
  <c r="Z1476" i="3"/>
  <c r="T1476" i="3"/>
  <c r="O1476" i="3"/>
  <c r="BF1475" i="3"/>
  <c r="BA1475" i="3"/>
  <c r="AV1475" i="3"/>
  <c r="AP1475" i="3"/>
  <c r="AK1475" i="3"/>
  <c r="AF1475" i="3"/>
  <c r="Z1475" i="3"/>
  <c r="U1475" i="3"/>
  <c r="BB1472" i="3"/>
  <c r="AT1472" i="3"/>
  <c r="AL1472" i="3"/>
  <c r="AD1472" i="3"/>
  <c r="V1472" i="3"/>
  <c r="AT1470" i="3"/>
  <c r="AT1468" i="3"/>
  <c r="AD1468" i="3"/>
  <c r="AR1467" i="3"/>
  <c r="AT1466" i="3"/>
  <c r="AD1466" i="3"/>
  <c r="BH1465" i="3"/>
  <c r="AR1465" i="3"/>
  <c r="AB1465" i="3"/>
  <c r="AD1464" i="3"/>
  <c r="BH1463" i="3"/>
  <c r="AR1463" i="3"/>
  <c r="AB1463" i="3"/>
  <c r="AD1462" i="3"/>
  <c r="AT1460" i="3"/>
  <c r="AD1460" i="3"/>
  <c r="BH1459" i="3"/>
  <c r="BH1457" i="3"/>
  <c r="AR1457" i="3"/>
  <c r="AB1457" i="3"/>
  <c r="AT1456" i="3"/>
  <c r="AD1456" i="3"/>
  <c r="N1456" i="3"/>
  <c r="AB1455" i="3"/>
  <c r="AU1452" i="3"/>
  <c r="AP1446" i="3"/>
  <c r="O1437" i="3"/>
  <c r="S1437" i="3"/>
  <c r="W1437" i="3"/>
  <c r="AA1437" i="3"/>
  <c r="AE1437" i="3"/>
  <c r="AI1437" i="3"/>
  <c r="AM1437" i="3"/>
  <c r="AQ1437" i="3"/>
  <c r="AU1437" i="3"/>
  <c r="AY1437" i="3"/>
  <c r="BC1437" i="3"/>
  <c r="BG1437" i="3"/>
  <c r="P1437" i="3"/>
  <c r="AF1437" i="3"/>
  <c r="AV1437" i="3"/>
  <c r="T1437" i="3"/>
  <c r="AJ1437" i="3"/>
  <c r="AZ1437" i="3"/>
  <c r="X1437" i="3"/>
  <c r="AN1437" i="3"/>
  <c r="BD1437" i="3"/>
  <c r="BD1476" i="3"/>
  <c r="AY1476" i="3"/>
  <c r="AT1476" i="3"/>
  <c r="AN1476" i="3"/>
  <c r="AI1476" i="3"/>
  <c r="AD1476" i="3"/>
  <c r="X1476" i="3"/>
  <c r="S1476" i="3"/>
  <c r="O1475" i="3"/>
  <c r="S1475" i="3"/>
  <c r="W1475" i="3"/>
  <c r="AA1475" i="3"/>
  <c r="AE1475" i="3"/>
  <c r="AI1475" i="3"/>
  <c r="AM1475" i="3"/>
  <c r="AQ1475" i="3"/>
  <c r="AU1475" i="3"/>
  <c r="AY1475" i="3"/>
  <c r="BC1475" i="3"/>
  <c r="BG1475" i="3"/>
  <c r="V1473" i="3"/>
  <c r="AL1473" i="3"/>
  <c r="W1473" i="3"/>
  <c r="AM1473" i="3"/>
  <c r="BC1473" i="3"/>
  <c r="P1472" i="3"/>
  <c r="T1472" i="3"/>
  <c r="X1472" i="3"/>
  <c r="AB1472" i="3"/>
  <c r="AF1472" i="3"/>
  <c r="AJ1472" i="3"/>
  <c r="AN1472" i="3"/>
  <c r="AR1472" i="3"/>
  <c r="AV1472" i="3"/>
  <c r="AZ1472" i="3"/>
  <c r="BD1472" i="3"/>
  <c r="BH1472" i="3"/>
  <c r="M1472" i="3"/>
  <c r="Q1472" i="3"/>
  <c r="U1472" i="3"/>
  <c r="Y1472" i="3"/>
  <c r="AC1472" i="3"/>
  <c r="AG1472" i="3"/>
  <c r="AK1472" i="3"/>
  <c r="AO1472" i="3"/>
  <c r="AS1472" i="3"/>
  <c r="AW1472" i="3"/>
  <c r="BA1472" i="3"/>
  <c r="BE1472" i="3"/>
  <c r="BI1472" i="3"/>
  <c r="AN1471" i="3"/>
  <c r="AA1470" i="3"/>
  <c r="AQ1470" i="3"/>
  <c r="BG1470" i="3"/>
  <c r="AB1470" i="3"/>
  <c r="AR1470" i="3"/>
  <c r="BH1470" i="3"/>
  <c r="Y1470" i="3"/>
  <c r="AO1470" i="3"/>
  <c r="BE1470" i="3"/>
  <c r="O1468" i="3"/>
  <c r="S1468" i="3"/>
  <c r="W1468" i="3"/>
  <c r="AA1468" i="3"/>
  <c r="AE1468" i="3"/>
  <c r="AI1468" i="3"/>
  <c r="AM1468" i="3"/>
  <c r="AQ1468" i="3"/>
  <c r="AU1468" i="3"/>
  <c r="AY1468" i="3"/>
  <c r="BC1468" i="3"/>
  <c r="BG1468" i="3"/>
  <c r="P1468" i="3"/>
  <c r="T1468" i="3"/>
  <c r="X1468" i="3"/>
  <c r="AB1468" i="3"/>
  <c r="AF1468" i="3"/>
  <c r="AJ1468" i="3"/>
  <c r="AN1468" i="3"/>
  <c r="AR1468" i="3"/>
  <c r="AV1468" i="3"/>
  <c r="AZ1468" i="3"/>
  <c r="BD1468" i="3"/>
  <c r="BH1468" i="3"/>
  <c r="M1468" i="3"/>
  <c r="Q1468" i="3"/>
  <c r="U1468" i="3"/>
  <c r="Y1468" i="3"/>
  <c r="AC1468" i="3"/>
  <c r="AG1468" i="3"/>
  <c r="AK1468" i="3"/>
  <c r="AO1468" i="3"/>
  <c r="AS1468" i="3"/>
  <c r="AW1468" i="3"/>
  <c r="BA1468" i="3"/>
  <c r="BE1468" i="3"/>
  <c r="BI1468" i="3"/>
  <c r="O1466" i="3"/>
  <c r="S1466" i="3"/>
  <c r="W1466" i="3"/>
  <c r="AA1466" i="3"/>
  <c r="AE1466" i="3"/>
  <c r="AI1466" i="3"/>
  <c r="AM1466" i="3"/>
  <c r="AQ1466" i="3"/>
  <c r="AU1466" i="3"/>
  <c r="AY1466" i="3"/>
  <c r="BC1466" i="3"/>
  <c r="BG1466" i="3"/>
  <c r="P1466" i="3"/>
  <c r="T1466" i="3"/>
  <c r="X1466" i="3"/>
  <c r="AB1466" i="3"/>
  <c r="AF1466" i="3"/>
  <c r="AJ1466" i="3"/>
  <c r="AN1466" i="3"/>
  <c r="AR1466" i="3"/>
  <c r="AV1466" i="3"/>
  <c r="AZ1466" i="3"/>
  <c r="BD1466" i="3"/>
  <c r="BH1466" i="3"/>
  <c r="M1466" i="3"/>
  <c r="Q1466" i="3"/>
  <c r="U1466" i="3"/>
  <c r="Y1466" i="3"/>
  <c r="AC1466" i="3"/>
  <c r="AG1466" i="3"/>
  <c r="AK1466" i="3"/>
  <c r="AO1466" i="3"/>
  <c r="AS1466" i="3"/>
  <c r="AW1466" i="3"/>
  <c r="BA1466" i="3"/>
  <c r="BE1466" i="3"/>
  <c r="BI1466" i="3"/>
  <c r="BD1465" i="3"/>
  <c r="AN1465" i="3"/>
  <c r="X1465" i="3"/>
  <c r="S1464" i="3"/>
  <c r="AY1464" i="3"/>
  <c r="T1464" i="3"/>
  <c r="AJ1464" i="3"/>
  <c r="Q1464" i="3"/>
  <c r="AG1464" i="3"/>
  <c r="AW1464" i="3"/>
  <c r="BD1463" i="3"/>
  <c r="AN1463" i="3"/>
  <c r="X1463" i="3"/>
  <c r="W1462" i="3"/>
  <c r="AM1462" i="3"/>
  <c r="BC1462" i="3"/>
  <c r="X1462" i="3"/>
  <c r="AN1462" i="3"/>
  <c r="BD1462" i="3"/>
  <c r="U1462" i="3"/>
  <c r="AK1462" i="3"/>
  <c r="BA1462" i="3"/>
  <c r="O1460" i="3"/>
  <c r="S1460" i="3"/>
  <c r="W1460" i="3"/>
  <c r="AA1460" i="3"/>
  <c r="AE1460" i="3"/>
  <c r="AI1460" i="3"/>
  <c r="AM1460" i="3"/>
  <c r="AQ1460" i="3"/>
  <c r="AU1460" i="3"/>
  <c r="AY1460" i="3"/>
  <c r="BC1460" i="3"/>
  <c r="BG1460" i="3"/>
  <c r="P1460" i="3"/>
  <c r="T1460" i="3"/>
  <c r="X1460" i="3"/>
  <c r="AB1460" i="3"/>
  <c r="AF1460" i="3"/>
  <c r="AJ1460" i="3"/>
  <c r="AN1460" i="3"/>
  <c r="AR1460" i="3"/>
  <c r="AV1460" i="3"/>
  <c r="AZ1460" i="3"/>
  <c r="BD1460" i="3"/>
  <c r="BH1460" i="3"/>
  <c r="M1460" i="3"/>
  <c r="Q1460" i="3"/>
  <c r="U1460" i="3"/>
  <c r="Y1460" i="3"/>
  <c r="AC1460" i="3"/>
  <c r="AG1460" i="3"/>
  <c r="AK1460" i="3"/>
  <c r="AO1460" i="3"/>
  <c r="AS1460" i="3"/>
  <c r="AW1460" i="3"/>
  <c r="BA1460" i="3"/>
  <c r="BE1460" i="3"/>
  <c r="BI1460" i="3"/>
  <c r="AA1458" i="3"/>
  <c r="AQ1458" i="3"/>
  <c r="BG1458" i="3"/>
  <c r="AB1458" i="3"/>
  <c r="AR1458" i="3"/>
  <c r="BH1458" i="3"/>
  <c r="Y1458" i="3"/>
  <c r="AO1458" i="3"/>
  <c r="BE1458" i="3"/>
  <c r="BD1457" i="3"/>
  <c r="AN1457" i="3"/>
  <c r="X1457" i="3"/>
  <c r="BF1456" i="3"/>
  <c r="AP1456" i="3"/>
  <c r="O1456" i="3"/>
  <c r="S1456" i="3"/>
  <c r="W1456" i="3"/>
  <c r="AA1456" i="3"/>
  <c r="AE1456" i="3"/>
  <c r="AI1456" i="3"/>
  <c r="AM1456" i="3"/>
  <c r="AQ1456" i="3"/>
  <c r="AU1456" i="3"/>
  <c r="AY1456" i="3"/>
  <c r="BC1456" i="3"/>
  <c r="BG1456" i="3"/>
  <c r="P1456" i="3"/>
  <c r="T1456" i="3"/>
  <c r="X1456" i="3"/>
  <c r="AB1456" i="3"/>
  <c r="AF1456" i="3"/>
  <c r="AJ1456" i="3"/>
  <c r="AN1456" i="3"/>
  <c r="AR1456" i="3"/>
  <c r="AV1456" i="3"/>
  <c r="AZ1456" i="3"/>
  <c r="BD1456" i="3"/>
  <c r="BH1456" i="3"/>
  <c r="M1456" i="3"/>
  <c r="Q1456" i="3"/>
  <c r="U1456" i="3"/>
  <c r="Y1456" i="3"/>
  <c r="AC1456" i="3"/>
  <c r="AG1456" i="3"/>
  <c r="AK1456" i="3"/>
  <c r="AO1456" i="3"/>
  <c r="AS1456" i="3"/>
  <c r="AW1456" i="3"/>
  <c r="BA1456" i="3"/>
  <c r="BE1456" i="3"/>
  <c r="BI1456" i="3"/>
  <c r="AN1455" i="3"/>
  <c r="X1452" i="3"/>
  <c r="AN1452" i="3"/>
  <c r="BD1452" i="3"/>
  <c r="U1452" i="3"/>
  <c r="AK1452" i="3"/>
  <c r="BA1452" i="3"/>
  <c r="Z1452" i="3"/>
  <c r="BF1452" i="3"/>
  <c r="AQ1452" i="3"/>
  <c r="V1452" i="3"/>
  <c r="BB1452" i="3"/>
  <c r="M1451" i="3"/>
  <c r="U1451" i="3"/>
  <c r="AC1451" i="3"/>
  <c r="AK1451" i="3"/>
  <c r="AS1451" i="3"/>
  <c r="BA1451" i="3"/>
  <c r="BI1451" i="3"/>
  <c r="P1451" i="3"/>
  <c r="X1451" i="3"/>
  <c r="AF1451" i="3"/>
  <c r="AN1451" i="3"/>
  <c r="AV1451" i="3"/>
  <c r="BD1451" i="3"/>
  <c r="Q1451" i="3"/>
  <c r="Y1451" i="3"/>
  <c r="AG1451" i="3"/>
  <c r="AO1451" i="3"/>
  <c r="AW1451" i="3"/>
  <c r="BE1451" i="3"/>
  <c r="M1449" i="3"/>
  <c r="Q1449" i="3"/>
  <c r="U1449" i="3"/>
  <c r="Y1449" i="3"/>
  <c r="AC1449" i="3"/>
  <c r="AG1449" i="3"/>
  <c r="AK1449" i="3"/>
  <c r="AO1449" i="3"/>
  <c r="AS1449" i="3"/>
  <c r="AW1449" i="3"/>
  <c r="BA1449" i="3"/>
  <c r="BE1449" i="3"/>
  <c r="BI1449" i="3"/>
  <c r="N1449" i="3"/>
  <c r="R1449" i="3"/>
  <c r="V1449" i="3"/>
  <c r="Z1449" i="3"/>
  <c r="AD1449" i="3"/>
  <c r="AH1449" i="3"/>
  <c r="AL1449" i="3"/>
  <c r="AP1449" i="3"/>
  <c r="AT1449" i="3"/>
  <c r="AX1449" i="3"/>
  <c r="BB1449" i="3"/>
  <c r="BF1449" i="3"/>
  <c r="O1449" i="3"/>
  <c r="S1449" i="3"/>
  <c r="W1449" i="3"/>
  <c r="AA1449" i="3"/>
  <c r="AE1449" i="3"/>
  <c r="AI1449" i="3"/>
  <c r="AM1449" i="3"/>
  <c r="AQ1449" i="3"/>
  <c r="AU1449" i="3"/>
  <c r="AY1449" i="3"/>
  <c r="BC1449" i="3"/>
  <c r="BG1449" i="3"/>
  <c r="X1449" i="3"/>
  <c r="AN1449" i="3"/>
  <c r="BD1449" i="3"/>
  <c r="AB1449" i="3"/>
  <c r="AR1449" i="3"/>
  <c r="BH1449" i="3"/>
  <c r="P1449" i="3"/>
  <c r="AF1449" i="3"/>
  <c r="AV1449" i="3"/>
  <c r="U1445" i="3"/>
  <c r="AH1445" i="3"/>
  <c r="AY1445" i="3"/>
  <c r="N1444" i="3"/>
  <c r="AL1442" i="3"/>
  <c r="S1434" i="3"/>
  <c r="AA1434" i="3"/>
  <c r="AI1434" i="3"/>
  <c r="AQ1434" i="3"/>
  <c r="AY1434" i="3"/>
  <c r="BG1434" i="3"/>
  <c r="T1434" i="3"/>
  <c r="AB1434" i="3"/>
  <c r="AJ1434" i="3"/>
  <c r="AR1434" i="3"/>
  <c r="AZ1434" i="3"/>
  <c r="BH1434" i="3"/>
  <c r="Q1434" i="3"/>
  <c r="Y1434" i="3"/>
  <c r="AG1434" i="3"/>
  <c r="AO1434" i="3"/>
  <c r="AW1434" i="3"/>
  <c r="BE1434" i="3"/>
  <c r="Z1434" i="3"/>
  <c r="BF1434" i="3"/>
  <c r="AD1434" i="3"/>
  <c r="R1434" i="3"/>
  <c r="AX1434" i="3"/>
  <c r="AX1448" i="3"/>
  <c r="AH1446" i="3"/>
  <c r="R1444" i="3"/>
  <c r="R1442" i="3"/>
  <c r="L1440" i="3"/>
  <c r="K1440" i="3"/>
  <c r="M1437" i="3"/>
  <c r="O1435" i="3"/>
  <c r="S1435" i="3"/>
  <c r="W1435" i="3"/>
  <c r="AA1435" i="3"/>
  <c r="AE1435" i="3"/>
  <c r="AI1435" i="3"/>
  <c r="AM1435" i="3"/>
  <c r="AQ1435" i="3"/>
  <c r="AU1435" i="3"/>
  <c r="AY1435" i="3"/>
  <c r="BC1435" i="3"/>
  <c r="BG1435" i="3"/>
  <c r="L1432" i="3"/>
  <c r="K1432" i="3"/>
  <c r="N1426" i="3"/>
  <c r="R1426" i="3"/>
  <c r="V1426" i="3"/>
  <c r="Z1426" i="3"/>
  <c r="AD1426" i="3"/>
  <c r="AH1426" i="3"/>
  <c r="AL1426" i="3"/>
  <c r="AP1426" i="3"/>
  <c r="AT1426" i="3"/>
  <c r="AX1426" i="3"/>
  <c r="BB1426" i="3"/>
  <c r="BF1426" i="3"/>
  <c r="O1426" i="3"/>
  <c r="S1426" i="3"/>
  <c r="W1426" i="3"/>
  <c r="AA1426" i="3"/>
  <c r="AE1426" i="3"/>
  <c r="AI1426" i="3"/>
  <c r="AM1426" i="3"/>
  <c r="AQ1426" i="3"/>
  <c r="AU1426" i="3"/>
  <c r="AY1426" i="3"/>
  <c r="BC1426" i="3"/>
  <c r="BG1426" i="3"/>
  <c r="P1426" i="3"/>
  <c r="T1426" i="3"/>
  <c r="X1426" i="3"/>
  <c r="AB1426" i="3"/>
  <c r="AF1426" i="3"/>
  <c r="AJ1426" i="3"/>
  <c r="AN1426" i="3"/>
  <c r="AR1426" i="3"/>
  <c r="AV1426" i="3"/>
  <c r="AZ1426" i="3"/>
  <c r="BD1426" i="3"/>
  <c r="BH1426" i="3"/>
  <c r="Y1426" i="3"/>
  <c r="AO1426" i="3"/>
  <c r="BE1426" i="3"/>
  <c r="M1426" i="3"/>
  <c r="AC1426" i="3"/>
  <c r="AS1426" i="3"/>
  <c r="BI1426" i="3"/>
  <c r="Q1426" i="3"/>
  <c r="AG1426" i="3"/>
  <c r="AW1426" i="3"/>
  <c r="N1453" i="3"/>
  <c r="R1453" i="3"/>
  <c r="V1453" i="3"/>
  <c r="Z1453" i="3"/>
  <c r="AD1453" i="3"/>
  <c r="AH1453" i="3"/>
  <c r="AL1453" i="3"/>
  <c r="AP1453" i="3"/>
  <c r="AT1453" i="3"/>
  <c r="AX1453" i="3"/>
  <c r="BB1453" i="3"/>
  <c r="BF1453" i="3"/>
  <c r="O1453" i="3"/>
  <c r="S1453" i="3"/>
  <c r="W1453" i="3"/>
  <c r="AA1453" i="3"/>
  <c r="AE1453" i="3"/>
  <c r="AI1453" i="3"/>
  <c r="AM1453" i="3"/>
  <c r="AQ1453" i="3"/>
  <c r="AU1453" i="3"/>
  <c r="AY1453" i="3"/>
  <c r="BC1453" i="3"/>
  <c r="BG1453" i="3"/>
  <c r="N1451" i="3"/>
  <c r="R1451" i="3"/>
  <c r="V1451" i="3"/>
  <c r="Z1451" i="3"/>
  <c r="AD1451" i="3"/>
  <c r="AH1451" i="3"/>
  <c r="AL1451" i="3"/>
  <c r="AP1451" i="3"/>
  <c r="AT1451" i="3"/>
  <c r="AX1451" i="3"/>
  <c r="BB1451" i="3"/>
  <c r="BF1451" i="3"/>
  <c r="O1451" i="3"/>
  <c r="S1451" i="3"/>
  <c r="W1451" i="3"/>
  <c r="AA1451" i="3"/>
  <c r="AE1451" i="3"/>
  <c r="AI1451" i="3"/>
  <c r="AM1451" i="3"/>
  <c r="AQ1451" i="3"/>
  <c r="AU1451" i="3"/>
  <c r="AY1451" i="3"/>
  <c r="BC1451" i="3"/>
  <c r="BG1451" i="3"/>
  <c r="AT1448" i="3"/>
  <c r="AD1444" i="3"/>
  <c r="M1441" i="3"/>
  <c r="Q1441" i="3"/>
  <c r="U1441" i="3"/>
  <c r="Y1441" i="3"/>
  <c r="AC1441" i="3"/>
  <c r="AG1441" i="3"/>
  <c r="AK1441" i="3"/>
  <c r="AO1441" i="3"/>
  <c r="AS1441" i="3"/>
  <c r="AW1441" i="3"/>
  <c r="BA1441" i="3"/>
  <c r="BE1441" i="3"/>
  <c r="BI1441" i="3"/>
  <c r="O1441" i="3"/>
  <c r="S1441" i="3"/>
  <c r="W1441" i="3"/>
  <c r="AA1441" i="3"/>
  <c r="AE1441" i="3"/>
  <c r="AI1441" i="3"/>
  <c r="AM1441" i="3"/>
  <c r="AQ1441" i="3"/>
  <c r="AU1441" i="3"/>
  <c r="AY1441" i="3"/>
  <c r="BC1441" i="3"/>
  <c r="BG1441" i="3"/>
  <c r="AV1439" i="3"/>
  <c r="AF1439" i="3"/>
  <c r="L1438" i="3"/>
  <c r="K1438" i="3"/>
  <c r="BD1435" i="3"/>
  <c r="AN1435" i="3"/>
  <c r="X1435" i="3"/>
  <c r="M1435" i="3"/>
  <c r="O1433" i="3"/>
  <c r="S1433" i="3"/>
  <c r="W1433" i="3"/>
  <c r="AA1433" i="3"/>
  <c r="AE1433" i="3"/>
  <c r="AI1433" i="3"/>
  <c r="AM1433" i="3"/>
  <c r="AQ1433" i="3"/>
  <c r="AU1433" i="3"/>
  <c r="AY1433" i="3"/>
  <c r="BC1433" i="3"/>
  <c r="BG1433" i="3"/>
  <c r="AK1426" i="3"/>
  <c r="R1418" i="3"/>
  <c r="V1418" i="3"/>
  <c r="Z1418" i="3"/>
  <c r="AH1418" i="3"/>
  <c r="AL1418" i="3"/>
  <c r="AP1418" i="3"/>
  <c r="AX1418" i="3"/>
  <c r="BB1418" i="3"/>
  <c r="BF1418" i="3"/>
  <c r="S1418" i="3"/>
  <c r="W1418" i="3"/>
  <c r="AA1418" i="3"/>
  <c r="AI1418" i="3"/>
  <c r="AM1418" i="3"/>
  <c r="AQ1418" i="3"/>
  <c r="AY1418" i="3"/>
  <c r="BC1418" i="3"/>
  <c r="BG1418" i="3"/>
  <c r="T1418" i="3"/>
  <c r="X1418" i="3"/>
  <c r="AB1418" i="3"/>
  <c r="AJ1418" i="3"/>
  <c r="AN1418" i="3"/>
  <c r="AR1418" i="3"/>
  <c r="AZ1418" i="3"/>
  <c r="BD1418" i="3"/>
  <c r="BH1418" i="3"/>
  <c r="AO1418" i="3"/>
  <c r="BE1418" i="3"/>
  <c r="M1418" i="3"/>
  <c r="AC1418" i="3"/>
  <c r="AS1418" i="3"/>
  <c r="BI1418" i="3"/>
  <c r="Q1418" i="3"/>
  <c r="AG1418" i="3"/>
  <c r="AW1418" i="3"/>
  <c r="O1402" i="3"/>
  <c r="S1402" i="3"/>
  <c r="W1402" i="3"/>
  <c r="AA1402" i="3"/>
  <c r="AE1402" i="3"/>
  <c r="AI1402" i="3"/>
  <c r="AM1402" i="3"/>
  <c r="AQ1402" i="3"/>
  <c r="AU1402" i="3"/>
  <c r="AY1402" i="3"/>
  <c r="BC1402" i="3"/>
  <c r="BG1402" i="3"/>
  <c r="P1402" i="3"/>
  <c r="T1402" i="3"/>
  <c r="X1402" i="3"/>
  <c r="AB1402" i="3"/>
  <c r="AF1402" i="3"/>
  <c r="AJ1402" i="3"/>
  <c r="AN1402" i="3"/>
  <c r="AR1402" i="3"/>
  <c r="AV1402" i="3"/>
  <c r="AZ1402" i="3"/>
  <c r="BD1402" i="3"/>
  <c r="BH1402" i="3"/>
  <c r="M1402" i="3"/>
  <c r="Q1402" i="3"/>
  <c r="U1402" i="3"/>
  <c r="Y1402" i="3"/>
  <c r="AC1402" i="3"/>
  <c r="AG1402" i="3"/>
  <c r="AK1402" i="3"/>
  <c r="AO1402" i="3"/>
  <c r="AS1402" i="3"/>
  <c r="AW1402" i="3"/>
  <c r="BA1402" i="3"/>
  <c r="BE1402" i="3"/>
  <c r="BI1402" i="3"/>
  <c r="Z1402" i="3"/>
  <c r="AP1402" i="3"/>
  <c r="BF1402" i="3"/>
  <c r="N1402" i="3"/>
  <c r="AD1402" i="3"/>
  <c r="AT1402" i="3"/>
  <c r="R1402" i="3"/>
  <c r="AH1402" i="3"/>
  <c r="AX1402" i="3"/>
  <c r="V1402" i="3"/>
  <c r="AL1402" i="3"/>
  <c r="O1448" i="3"/>
  <c r="AE1448" i="3"/>
  <c r="AU1448" i="3"/>
  <c r="P1448" i="3"/>
  <c r="AF1448" i="3"/>
  <c r="AV1448" i="3"/>
  <c r="M1448" i="3"/>
  <c r="AC1448" i="3"/>
  <c r="AS1448" i="3"/>
  <c r="BI1448" i="3"/>
  <c r="AA1446" i="3"/>
  <c r="AQ1446" i="3"/>
  <c r="BG1446" i="3"/>
  <c r="AB1446" i="3"/>
  <c r="AR1446" i="3"/>
  <c r="BH1446" i="3"/>
  <c r="Y1446" i="3"/>
  <c r="AC1446" i="3"/>
  <c r="AO1446" i="3"/>
  <c r="AS1446" i="3"/>
  <c r="BE1446" i="3"/>
  <c r="BI1446" i="3"/>
  <c r="AA1444" i="3"/>
  <c r="AQ1444" i="3"/>
  <c r="BG1444" i="3"/>
  <c r="AB1444" i="3"/>
  <c r="AR1444" i="3"/>
  <c r="BH1444" i="3"/>
  <c r="Y1444" i="3"/>
  <c r="AO1444" i="3"/>
  <c r="BE1444" i="3"/>
  <c r="S1442" i="3"/>
  <c r="W1442" i="3"/>
  <c r="AI1442" i="3"/>
  <c r="AM1442" i="3"/>
  <c r="AY1442" i="3"/>
  <c r="BC1442" i="3"/>
  <c r="T1442" i="3"/>
  <c r="X1442" i="3"/>
  <c r="AJ1442" i="3"/>
  <c r="AN1442" i="3"/>
  <c r="AZ1442" i="3"/>
  <c r="BD1442" i="3"/>
  <c r="Q1442" i="3"/>
  <c r="U1442" i="3"/>
  <c r="AG1442" i="3"/>
  <c r="AK1442" i="3"/>
  <c r="AW1442" i="3"/>
  <c r="BA1442" i="3"/>
  <c r="O1439" i="3"/>
  <c r="S1439" i="3"/>
  <c r="W1439" i="3"/>
  <c r="AA1439" i="3"/>
  <c r="AE1439" i="3"/>
  <c r="AI1439" i="3"/>
  <c r="AM1439" i="3"/>
  <c r="AQ1439" i="3"/>
  <c r="AU1439" i="3"/>
  <c r="AY1439" i="3"/>
  <c r="BC1439" i="3"/>
  <c r="BG1439" i="3"/>
  <c r="L1436" i="3"/>
  <c r="O1436" i="3" s="1"/>
  <c r="AZ1435" i="3"/>
  <c r="AJ1435" i="3"/>
  <c r="T1435" i="3"/>
  <c r="U1426" i="3"/>
  <c r="P1423" i="3"/>
  <c r="T1423" i="3"/>
  <c r="X1423" i="3"/>
  <c r="AB1423" i="3"/>
  <c r="AF1423" i="3"/>
  <c r="AJ1423" i="3"/>
  <c r="AN1423" i="3"/>
  <c r="AR1423" i="3"/>
  <c r="AV1423" i="3"/>
  <c r="AZ1423" i="3"/>
  <c r="BD1423" i="3"/>
  <c r="BH1423" i="3"/>
  <c r="M1423" i="3"/>
  <c r="Q1423" i="3"/>
  <c r="U1423" i="3"/>
  <c r="Y1423" i="3"/>
  <c r="AC1423" i="3"/>
  <c r="AG1423" i="3"/>
  <c r="AK1423" i="3"/>
  <c r="AO1423" i="3"/>
  <c r="AS1423" i="3"/>
  <c r="AW1423" i="3"/>
  <c r="BA1423" i="3"/>
  <c r="BE1423" i="3"/>
  <c r="BI1423" i="3"/>
  <c r="N1423" i="3"/>
  <c r="R1423" i="3"/>
  <c r="V1423" i="3"/>
  <c r="Z1423" i="3"/>
  <c r="AD1423" i="3"/>
  <c r="AH1423" i="3"/>
  <c r="AL1423" i="3"/>
  <c r="AP1423" i="3"/>
  <c r="AT1423" i="3"/>
  <c r="AX1423" i="3"/>
  <c r="BB1423" i="3"/>
  <c r="BF1423" i="3"/>
  <c r="AA1423" i="3"/>
  <c r="AQ1423" i="3"/>
  <c r="BG1423" i="3"/>
  <c r="O1423" i="3"/>
  <c r="AE1423" i="3"/>
  <c r="AU1423" i="3"/>
  <c r="S1423" i="3"/>
  <c r="AI1423" i="3"/>
  <c r="AY1423" i="3"/>
  <c r="P1415" i="3"/>
  <c r="T1415" i="3"/>
  <c r="X1415" i="3"/>
  <c r="AB1415" i="3"/>
  <c r="AF1415" i="3"/>
  <c r="AJ1415" i="3"/>
  <c r="AN1415" i="3"/>
  <c r="AR1415" i="3"/>
  <c r="AV1415" i="3"/>
  <c r="AZ1415" i="3"/>
  <c r="BD1415" i="3"/>
  <c r="BH1415" i="3"/>
  <c r="M1415" i="3"/>
  <c r="Q1415" i="3"/>
  <c r="U1415" i="3"/>
  <c r="Y1415" i="3"/>
  <c r="AC1415" i="3"/>
  <c r="AG1415" i="3"/>
  <c r="AK1415" i="3"/>
  <c r="AO1415" i="3"/>
  <c r="AS1415" i="3"/>
  <c r="AW1415" i="3"/>
  <c r="BA1415" i="3"/>
  <c r="BE1415" i="3"/>
  <c r="BI1415" i="3"/>
  <c r="N1415" i="3"/>
  <c r="R1415" i="3"/>
  <c r="V1415" i="3"/>
  <c r="Z1415" i="3"/>
  <c r="AD1415" i="3"/>
  <c r="AH1415" i="3"/>
  <c r="AL1415" i="3"/>
  <c r="AP1415" i="3"/>
  <c r="AT1415" i="3"/>
  <c r="AX1415" i="3"/>
  <c r="BB1415" i="3"/>
  <c r="BF1415" i="3"/>
  <c r="AA1415" i="3"/>
  <c r="AQ1415" i="3"/>
  <c r="BG1415" i="3"/>
  <c r="O1415" i="3"/>
  <c r="AE1415" i="3"/>
  <c r="AU1415" i="3"/>
  <c r="S1415" i="3"/>
  <c r="AI1415" i="3"/>
  <c r="AY1415" i="3"/>
  <c r="P1429" i="3"/>
  <c r="T1429" i="3"/>
  <c r="X1429" i="3"/>
  <c r="AB1429" i="3"/>
  <c r="AF1429" i="3"/>
  <c r="AJ1429" i="3"/>
  <c r="AN1429" i="3"/>
  <c r="AR1429" i="3"/>
  <c r="AV1429" i="3"/>
  <c r="M1429" i="3"/>
  <c r="Q1429" i="3"/>
  <c r="U1429" i="3"/>
  <c r="Y1429" i="3"/>
  <c r="AC1429" i="3"/>
  <c r="AG1429" i="3"/>
  <c r="AK1429" i="3"/>
  <c r="AO1429" i="3"/>
  <c r="AS1429" i="3"/>
  <c r="AW1429" i="3"/>
  <c r="BA1429" i="3"/>
  <c r="BE1429" i="3"/>
  <c r="BI1429" i="3"/>
  <c r="N1429" i="3"/>
  <c r="R1429" i="3"/>
  <c r="V1429" i="3"/>
  <c r="Z1429" i="3"/>
  <c r="AD1429" i="3"/>
  <c r="AH1429" i="3"/>
  <c r="AL1429" i="3"/>
  <c r="AP1429" i="3"/>
  <c r="AT1429" i="3"/>
  <c r="AX1429" i="3"/>
  <c r="BB1429" i="3"/>
  <c r="BF1429" i="3"/>
  <c r="Z1424" i="3"/>
  <c r="AP1424" i="3"/>
  <c r="BF1424" i="3"/>
  <c r="AA1424" i="3"/>
  <c r="AQ1424" i="3"/>
  <c r="BG1424" i="3"/>
  <c r="AB1424" i="3"/>
  <c r="AR1424" i="3"/>
  <c r="BH1424" i="3"/>
  <c r="P1421" i="3"/>
  <c r="T1421" i="3"/>
  <c r="X1421" i="3"/>
  <c r="AB1421" i="3"/>
  <c r="AF1421" i="3"/>
  <c r="AJ1421" i="3"/>
  <c r="AN1421" i="3"/>
  <c r="AR1421" i="3"/>
  <c r="AV1421" i="3"/>
  <c r="AZ1421" i="3"/>
  <c r="BD1421" i="3"/>
  <c r="BH1421" i="3"/>
  <c r="M1421" i="3"/>
  <c r="Q1421" i="3"/>
  <c r="U1421" i="3"/>
  <c r="Y1421" i="3"/>
  <c r="AC1421" i="3"/>
  <c r="AG1421" i="3"/>
  <c r="AK1421" i="3"/>
  <c r="AO1421" i="3"/>
  <c r="AS1421" i="3"/>
  <c r="AW1421" i="3"/>
  <c r="BA1421" i="3"/>
  <c r="BE1421" i="3"/>
  <c r="BI1421" i="3"/>
  <c r="N1421" i="3"/>
  <c r="R1421" i="3"/>
  <c r="V1421" i="3"/>
  <c r="Z1421" i="3"/>
  <c r="AD1421" i="3"/>
  <c r="AH1421" i="3"/>
  <c r="AL1421" i="3"/>
  <c r="AP1421" i="3"/>
  <c r="AT1421" i="3"/>
  <c r="AX1421" i="3"/>
  <c r="BB1421" i="3"/>
  <c r="BF1421" i="3"/>
  <c r="N1416" i="3"/>
  <c r="R1416" i="3"/>
  <c r="V1416" i="3"/>
  <c r="Z1416" i="3"/>
  <c r="AD1416" i="3"/>
  <c r="AH1416" i="3"/>
  <c r="AL1416" i="3"/>
  <c r="AP1416" i="3"/>
  <c r="AT1416" i="3"/>
  <c r="AX1416" i="3"/>
  <c r="BB1416" i="3"/>
  <c r="BF1416" i="3"/>
  <c r="O1416" i="3"/>
  <c r="S1416" i="3"/>
  <c r="W1416" i="3"/>
  <c r="AA1416" i="3"/>
  <c r="AE1416" i="3"/>
  <c r="AI1416" i="3"/>
  <c r="AM1416" i="3"/>
  <c r="AQ1416" i="3"/>
  <c r="AU1416" i="3"/>
  <c r="AY1416" i="3"/>
  <c r="BC1416" i="3"/>
  <c r="BG1416" i="3"/>
  <c r="P1416" i="3"/>
  <c r="T1416" i="3"/>
  <c r="X1416" i="3"/>
  <c r="AB1416" i="3"/>
  <c r="AF1416" i="3"/>
  <c r="AJ1416" i="3"/>
  <c r="AN1416" i="3"/>
  <c r="AR1416" i="3"/>
  <c r="AV1416" i="3"/>
  <c r="AZ1416" i="3"/>
  <c r="BD1416" i="3"/>
  <c r="BH1416" i="3"/>
  <c r="P1413" i="3"/>
  <c r="T1413" i="3"/>
  <c r="X1413" i="3"/>
  <c r="AB1413" i="3"/>
  <c r="AF1413" i="3"/>
  <c r="AJ1413" i="3"/>
  <c r="AN1413" i="3"/>
  <c r="AR1413" i="3"/>
  <c r="AV1413" i="3"/>
  <c r="AZ1413" i="3"/>
  <c r="BD1413" i="3"/>
  <c r="BH1413" i="3"/>
  <c r="M1413" i="3"/>
  <c r="Q1413" i="3"/>
  <c r="U1413" i="3"/>
  <c r="Y1413" i="3"/>
  <c r="AC1413" i="3"/>
  <c r="AG1413" i="3"/>
  <c r="AK1413" i="3"/>
  <c r="AO1413" i="3"/>
  <c r="AS1413" i="3"/>
  <c r="AW1413" i="3"/>
  <c r="BA1413" i="3"/>
  <c r="BE1413" i="3"/>
  <c r="BI1413" i="3"/>
  <c r="N1413" i="3"/>
  <c r="R1413" i="3"/>
  <c r="V1413" i="3"/>
  <c r="Z1413" i="3"/>
  <c r="AD1413" i="3"/>
  <c r="AH1413" i="3"/>
  <c r="AL1413" i="3"/>
  <c r="AP1413" i="3"/>
  <c r="AT1413" i="3"/>
  <c r="AX1413" i="3"/>
  <c r="BB1413" i="3"/>
  <c r="BF1413" i="3"/>
  <c r="O1405" i="3"/>
  <c r="S1405" i="3"/>
  <c r="W1405" i="3"/>
  <c r="AA1405" i="3"/>
  <c r="AE1405" i="3"/>
  <c r="AI1405" i="3"/>
  <c r="AM1405" i="3"/>
  <c r="AQ1405" i="3"/>
  <c r="AU1405" i="3"/>
  <c r="AY1405" i="3"/>
  <c r="BC1405" i="3"/>
  <c r="BG1405" i="3"/>
  <c r="P1405" i="3"/>
  <c r="AF1405" i="3"/>
  <c r="AV1405" i="3"/>
  <c r="T1405" i="3"/>
  <c r="AJ1405" i="3"/>
  <c r="AZ1405" i="3"/>
  <c r="X1405" i="3"/>
  <c r="AN1405" i="3"/>
  <c r="BD1405" i="3"/>
  <c r="BF1441" i="3"/>
  <c r="BB1441" i="3"/>
  <c r="AX1441" i="3"/>
  <c r="AT1441" i="3"/>
  <c r="AP1441" i="3"/>
  <c r="AL1441" i="3"/>
  <c r="AH1441" i="3"/>
  <c r="AD1441" i="3"/>
  <c r="Z1441" i="3"/>
  <c r="V1441" i="3"/>
  <c r="R1441" i="3"/>
  <c r="BF1439" i="3"/>
  <c r="BB1439" i="3"/>
  <c r="AX1439" i="3"/>
  <c r="AT1439" i="3"/>
  <c r="AP1439" i="3"/>
  <c r="AL1439" i="3"/>
  <c r="AH1439" i="3"/>
  <c r="AD1439" i="3"/>
  <c r="Z1439" i="3"/>
  <c r="V1439" i="3"/>
  <c r="R1439" i="3"/>
  <c r="N1439" i="3"/>
  <c r="BF1437" i="3"/>
  <c r="BB1437" i="3"/>
  <c r="AX1437" i="3"/>
  <c r="AT1437" i="3"/>
  <c r="AP1437" i="3"/>
  <c r="AL1437" i="3"/>
  <c r="AH1437" i="3"/>
  <c r="AD1437" i="3"/>
  <c r="Z1437" i="3"/>
  <c r="V1437" i="3"/>
  <c r="R1437" i="3"/>
  <c r="N1437" i="3"/>
  <c r="BF1435" i="3"/>
  <c r="BB1435" i="3"/>
  <c r="AX1435" i="3"/>
  <c r="AT1435" i="3"/>
  <c r="AP1435" i="3"/>
  <c r="AL1435" i="3"/>
  <c r="AH1435" i="3"/>
  <c r="AD1435" i="3"/>
  <c r="Z1435" i="3"/>
  <c r="V1435" i="3"/>
  <c r="R1435" i="3"/>
  <c r="N1435" i="3"/>
  <c r="BF1433" i="3"/>
  <c r="BB1433" i="3"/>
  <c r="AX1433" i="3"/>
  <c r="AT1433" i="3"/>
  <c r="AP1433" i="3"/>
  <c r="AL1433" i="3"/>
  <c r="AH1433" i="3"/>
  <c r="AD1433" i="3"/>
  <c r="Z1433" i="3"/>
  <c r="V1433" i="3"/>
  <c r="R1433" i="3"/>
  <c r="N1433" i="3"/>
  <c r="BE1431" i="3"/>
  <c r="AZ1431" i="3"/>
  <c r="AU1431" i="3"/>
  <c r="AO1431" i="3"/>
  <c r="AI1431" i="3"/>
  <c r="AA1431" i="3"/>
  <c r="S1431" i="3"/>
  <c r="M1431" i="3"/>
  <c r="Q1431" i="3"/>
  <c r="U1431" i="3"/>
  <c r="Y1431" i="3"/>
  <c r="AC1431" i="3"/>
  <c r="AG1431" i="3"/>
  <c r="AK1431" i="3"/>
  <c r="N1431" i="3"/>
  <c r="R1431" i="3"/>
  <c r="V1431" i="3"/>
  <c r="Z1431" i="3"/>
  <c r="AD1431" i="3"/>
  <c r="AH1431" i="3"/>
  <c r="AL1431" i="3"/>
  <c r="AP1431" i="3"/>
  <c r="AT1431" i="3"/>
  <c r="AX1431" i="3"/>
  <c r="BB1431" i="3"/>
  <c r="BF1431" i="3"/>
  <c r="L1430" i="3"/>
  <c r="K1430" i="3"/>
  <c r="BG1429" i="3"/>
  <c r="AY1429" i="3"/>
  <c r="AI1429" i="3"/>
  <c r="S1429" i="3"/>
  <c r="BE1428" i="3"/>
  <c r="AO1428" i="3"/>
  <c r="P1427" i="3"/>
  <c r="T1427" i="3"/>
  <c r="X1427" i="3"/>
  <c r="AB1427" i="3"/>
  <c r="AF1427" i="3"/>
  <c r="AJ1427" i="3"/>
  <c r="AN1427" i="3"/>
  <c r="AR1427" i="3"/>
  <c r="AV1427" i="3"/>
  <c r="AZ1427" i="3"/>
  <c r="BD1427" i="3"/>
  <c r="BH1427" i="3"/>
  <c r="M1427" i="3"/>
  <c r="Q1427" i="3"/>
  <c r="U1427" i="3"/>
  <c r="Y1427" i="3"/>
  <c r="AC1427" i="3"/>
  <c r="AG1427" i="3"/>
  <c r="AK1427" i="3"/>
  <c r="AO1427" i="3"/>
  <c r="AS1427" i="3"/>
  <c r="AW1427" i="3"/>
  <c r="BA1427" i="3"/>
  <c r="BE1427" i="3"/>
  <c r="BI1427" i="3"/>
  <c r="N1427" i="3"/>
  <c r="R1427" i="3"/>
  <c r="V1427" i="3"/>
  <c r="Z1427" i="3"/>
  <c r="AD1427" i="3"/>
  <c r="AH1427" i="3"/>
  <c r="AL1427" i="3"/>
  <c r="AP1427" i="3"/>
  <c r="AT1427" i="3"/>
  <c r="AX1427" i="3"/>
  <c r="BB1427" i="3"/>
  <c r="BF1427" i="3"/>
  <c r="BG1425" i="3"/>
  <c r="AQ1425" i="3"/>
  <c r="AW1424" i="3"/>
  <c r="N1422" i="3"/>
  <c r="R1422" i="3"/>
  <c r="V1422" i="3"/>
  <c r="Z1422" i="3"/>
  <c r="AD1422" i="3"/>
  <c r="AH1422" i="3"/>
  <c r="AL1422" i="3"/>
  <c r="AP1422" i="3"/>
  <c r="AT1422" i="3"/>
  <c r="AX1422" i="3"/>
  <c r="BB1422" i="3"/>
  <c r="BF1422" i="3"/>
  <c r="O1422" i="3"/>
  <c r="S1422" i="3"/>
  <c r="W1422" i="3"/>
  <c r="AA1422" i="3"/>
  <c r="AE1422" i="3"/>
  <c r="AI1422" i="3"/>
  <c r="AM1422" i="3"/>
  <c r="AQ1422" i="3"/>
  <c r="AU1422" i="3"/>
  <c r="AY1422" i="3"/>
  <c r="BC1422" i="3"/>
  <c r="BG1422" i="3"/>
  <c r="P1422" i="3"/>
  <c r="T1422" i="3"/>
  <c r="X1422" i="3"/>
  <c r="AB1422" i="3"/>
  <c r="AF1422" i="3"/>
  <c r="AJ1422" i="3"/>
  <c r="AN1422" i="3"/>
  <c r="AR1422" i="3"/>
  <c r="AV1422" i="3"/>
  <c r="AZ1422" i="3"/>
  <c r="BD1422" i="3"/>
  <c r="BH1422" i="3"/>
  <c r="AY1421" i="3"/>
  <c r="AI1421" i="3"/>
  <c r="S1421" i="3"/>
  <c r="BE1420" i="3"/>
  <c r="AO1420" i="3"/>
  <c r="P1419" i="3"/>
  <c r="T1419" i="3"/>
  <c r="X1419" i="3"/>
  <c r="AB1419" i="3"/>
  <c r="AF1419" i="3"/>
  <c r="AJ1419" i="3"/>
  <c r="AN1419" i="3"/>
  <c r="AR1419" i="3"/>
  <c r="AV1419" i="3"/>
  <c r="AZ1419" i="3"/>
  <c r="BD1419" i="3"/>
  <c r="BH1419" i="3"/>
  <c r="M1419" i="3"/>
  <c r="Q1419" i="3"/>
  <c r="U1419" i="3"/>
  <c r="Y1419" i="3"/>
  <c r="AC1419" i="3"/>
  <c r="AG1419" i="3"/>
  <c r="AK1419" i="3"/>
  <c r="AO1419" i="3"/>
  <c r="AS1419" i="3"/>
  <c r="AW1419" i="3"/>
  <c r="BA1419" i="3"/>
  <c r="BE1419" i="3"/>
  <c r="BI1419" i="3"/>
  <c r="N1419" i="3"/>
  <c r="R1419" i="3"/>
  <c r="V1419" i="3"/>
  <c r="Z1419" i="3"/>
  <c r="AD1419" i="3"/>
  <c r="AH1419" i="3"/>
  <c r="AL1419" i="3"/>
  <c r="AP1419" i="3"/>
  <c r="AT1419" i="3"/>
  <c r="AX1419" i="3"/>
  <c r="BB1419" i="3"/>
  <c r="BF1419" i="3"/>
  <c r="AW1416" i="3"/>
  <c r="AG1416" i="3"/>
  <c r="Q1416" i="3"/>
  <c r="N1414" i="3"/>
  <c r="V1414" i="3"/>
  <c r="AD1414" i="3"/>
  <c r="AL1414" i="3"/>
  <c r="AT1414" i="3"/>
  <c r="BB1414" i="3"/>
  <c r="O1414" i="3"/>
  <c r="W1414" i="3"/>
  <c r="AE1414" i="3"/>
  <c r="AM1414" i="3"/>
  <c r="AU1414" i="3"/>
  <c r="BC1414" i="3"/>
  <c r="P1414" i="3"/>
  <c r="X1414" i="3"/>
  <c r="AF1414" i="3"/>
  <c r="AN1414" i="3"/>
  <c r="AV1414" i="3"/>
  <c r="BD1414" i="3"/>
  <c r="AY1413" i="3"/>
  <c r="AI1413" i="3"/>
  <c r="S1413" i="3"/>
  <c r="BE1412" i="3"/>
  <c r="AO1412" i="3"/>
  <c r="P1411" i="3"/>
  <c r="T1411" i="3"/>
  <c r="X1411" i="3"/>
  <c r="AB1411" i="3"/>
  <c r="AF1411" i="3"/>
  <c r="AJ1411" i="3"/>
  <c r="AN1411" i="3"/>
  <c r="AR1411" i="3"/>
  <c r="AV1411" i="3"/>
  <c r="AZ1411" i="3"/>
  <c r="BD1411" i="3"/>
  <c r="BH1411" i="3"/>
  <c r="M1411" i="3"/>
  <c r="Q1411" i="3"/>
  <c r="U1411" i="3"/>
  <c r="Y1411" i="3"/>
  <c r="AC1411" i="3"/>
  <c r="AG1411" i="3"/>
  <c r="AK1411" i="3"/>
  <c r="AO1411" i="3"/>
  <c r="AS1411" i="3"/>
  <c r="AW1411" i="3"/>
  <c r="BA1411" i="3"/>
  <c r="BE1411" i="3"/>
  <c r="BI1411" i="3"/>
  <c r="N1411" i="3"/>
  <c r="R1411" i="3"/>
  <c r="V1411" i="3"/>
  <c r="Z1411" i="3"/>
  <c r="AD1411" i="3"/>
  <c r="AH1411" i="3"/>
  <c r="AL1411" i="3"/>
  <c r="AP1411" i="3"/>
  <c r="AT1411" i="3"/>
  <c r="AX1411" i="3"/>
  <c r="BB1411" i="3"/>
  <c r="BF1411" i="3"/>
  <c r="BH1405" i="3"/>
  <c r="BI1439" i="3"/>
  <c r="BE1439" i="3"/>
  <c r="BA1439" i="3"/>
  <c r="AW1439" i="3"/>
  <c r="AS1439" i="3"/>
  <c r="AO1439" i="3"/>
  <c r="AK1439" i="3"/>
  <c r="AG1439" i="3"/>
  <c r="AC1439" i="3"/>
  <c r="Y1439" i="3"/>
  <c r="U1439" i="3"/>
  <c r="Q1439" i="3"/>
  <c r="BI1437" i="3"/>
  <c r="BE1437" i="3"/>
  <c r="BA1437" i="3"/>
  <c r="AW1437" i="3"/>
  <c r="AS1437" i="3"/>
  <c r="AO1437" i="3"/>
  <c r="AK1437" i="3"/>
  <c r="AG1437" i="3"/>
  <c r="AC1437" i="3"/>
  <c r="Y1437" i="3"/>
  <c r="U1437" i="3"/>
  <c r="Q1437" i="3"/>
  <c r="BI1435" i="3"/>
  <c r="BE1435" i="3"/>
  <c r="BA1435" i="3"/>
  <c r="AW1435" i="3"/>
  <c r="AS1435" i="3"/>
  <c r="AO1435" i="3"/>
  <c r="AK1435" i="3"/>
  <c r="AG1435" i="3"/>
  <c r="AC1435" i="3"/>
  <c r="Y1435" i="3"/>
  <c r="U1435" i="3"/>
  <c r="Q1435" i="3"/>
  <c r="BI1433" i="3"/>
  <c r="BE1433" i="3"/>
  <c r="BA1433" i="3"/>
  <c r="AW1433" i="3"/>
  <c r="AS1433" i="3"/>
  <c r="AO1433" i="3"/>
  <c r="AK1433" i="3"/>
  <c r="AG1433" i="3"/>
  <c r="AC1433" i="3"/>
  <c r="Y1433" i="3"/>
  <c r="U1433" i="3"/>
  <c r="Q1433" i="3"/>
  <c r="BI1431" i="3"/>
  <c r="BD1431" i="3"/>
  <c r="AY1431" i="3"/>
  <c r="AS1431" i="3"/>
  <c r="AN1431" i="3"/>
  <c r="AF1431" i="3"/>
  <c r="X1431" i="3"/>
  <c r="BD1429" i="3"/>
  <c r="AU1429" i="3"/>
  <c r="AE1429" i="3"/>
  <c r="O1429" i="3"/>
  <c r="N1428" i="3"/>
  <c r="R1428" i="3"/>
  <c r="V1428" i="3"/>
  <c r="Z1428" i="3"/>
  <c r="AD1428" i="3"/>
  <c r="AH1428" i="3"/>
  <c r="AL1428" i="3"/>
  <c r="AP1428" i="3"/>
  <c r="AT1428" i="3"/>
  <c r="AX1428" i="3"/>
  <c r="BB1428" i="3"/>
  <c r="BF1428" i="3"/>
  <c r="O1428" i="3"/>
  <c r="S1428" i="3"/>
  <c r="W1428" i="3"/>
  <c r="AA1428" i="3"/>
  <c r="AE1428" i="3"/>
  <c r="AI1428" i="3"/>
  <c r="AM1428" i="3"/>
  <c r="AQ1428" i="3"/>
  <c r="AU1428" i="3"/>
  <c r="AY1428" i="3"/>
  <c r="BC1428" i="3"/>
  <c r="BG1428" i="3"/>
  <c r="P1428" i="3"/>
  <c r="T1428" i="3"/>
  <c r="X1428" i="3"/>
  <c r="AB1428" i="3"/>
  <c r="AF1428" i="3"/>
  <c r="AJ1428" i="3"/>
  <c r="AN1428" i="3"/>
  <c r="AR1428" i="3"/>
  <c r="AV1428" i="3"/>
  <c r="AZ1428" i="3"/>
  <c r="BD1428" i="3"/>
  <c r="BH1428" i="3"/>
  <c r="P1425" i="3"/>
  <c r="T1425" i="3"/>
  <c r="X1425" i="3"/>
  <c r="AB1425" i="3"/>
  <c r="AF1425" i="3"/>
  <c r="AJ1425" i="3"/>
  <c r="AN1425" i="3"/>
  <c r="AR1425" i="3"/>
  <c r="AV1425" i="3"/>
  <c r="AZ1425" i="3"/>
  <c r="BD1425" i="3"/>
  <c r="BH1425" i="3"/>
  <c r="M1425" i="3"/>
  <c r="Q1425" i="3"/>
  <c r="U1425" i="3"/>
  <c r="Y1425" i="3"/>
  <c r="AC1425" i="3"/>
  <c r="AG1425" i="3"/>
  <c r="AK1425" i="3"/>
  <c r="AO1425" i="3"/>
  <c r="AS1425" i="3"/>
  <c r="AW1425" i="3"/>
  <c r="BA1425" i="3"/>
  <c r="BE1425" i="3"/>
  <c r="BI1425" i="3"/>
  <c r="N1425" i="3"/>
  <c r="R1425" i="3"/>
  <c r="V1425" i="3"/>
  <c r="Z1425" i="3"/>
  <c r="AD1425" i="3"/>
  <c r="AH1425" i="3"/>
  <c r="AL1425" i="3"/>
  <c r="AP1425" i="3"/>
  <c r="AT1425" i="3"/>
  <c r="AX1425" i="3"/>
  <c r="BB1425" i="3"/>
  <c r="BF1425" i="3"/>
  <c r="AS1424" i="3"/>
  <c r="M1424" i="3"/>
  <c r="AU1421" i="3"/>
  <c r="AE1421" i="3"/>
  <c r="O1421" i="3"/>
  <c r="N1420" i="3"/>
  <c r="R1420" i="3"/>
  <c r="V1420" i="3"/>
  <c r="Z1420" i="3"/>
  <c r="AD1420" i="3"/>
  <c r="AH1420" i="3"/>
  <c r="AL1420" i="3"/>
  <c r="AP1420" i="3"/>
  <c r="AT1420" i="3"/>
  <c r="AX1420" i="3"/>
  <c r="BB1420" i="3"/>
  <c r="BF1420" i="3"/>
  <c r="O1420" i="3"/>
  <c r="S1420" i="3"/>
  <c r="W1420" i="3"/>
  <c r="AA1420" i="3"/>
  <c r="AE1420" i="3"/>
  <c r="AI1420" i="3"/>
  <c r="AM1420" i="3"/>
  <c r="AQ1420" i="3"/>
  <c r="AU1420" i="3"/>
  <c r="AY1420" i="3"/>
  <c r="BC1420" i="3"/>
  <c r="BG1420" i="3"/>
  <c r="P1420" i="3"/>
  <c r="T1420" i="3"/>
  <c r="X1420" i="3"/>
  <c r="AB1420" i="3"/>
  <c r="AF1420" i="3"/>
  <c r="AJ1420" i="3"/>
  <c r="AN1420" i="3"/>
  <c r="AR1420" i="3"/>
  <c r="AV1420" i="3"/>
  <c r="AZ1420" i="3"/>
  <c r="BD1420" i="3"/>
  <c r="BH1420" i="3"/>
  <c r="AY1419" i="3"/>
  <c r="AI1419" i="3"/>
  <c r="S1419" i="3"/>
  <c r="T1417" i="3"/>
  <c r="AB1417" i="3"/>
  <c r="AJ1417" i="3"/>
  <c r="AR1417" i="3"/>
  <c r="AZ1417" i="3"/>
  <c r="BD1417" i="3"/>
  <c r="BH1417" i="3"/>
  <c r="Q1417" i="3"/>
  <c r="U1417" i="3"/>
  <c r="Y1417" i="3"/>
  <c r="AG1417" i="3"/>
  <c r="AK1417" i="3"/>
  <c r="AO1417" i="3"/>
  <c r="AW1417" i="3"/>
  <c r="BA1417" i="3"/>
  <c r="BE1417" i="3"/>
  <c r="N1417" i="3"/>
  <c r="R1417" i="3"/>
  <c r="V1417" i="3"/>
  <c r="AD1417" i="3"/>
  <c r="AH1417" i="3"/>
  <c r="AL1417" i="3"/>
  <c r="AT1417" i="3"/>
  <c r="AX1417" i="3"/>
  <c r="BB1417" i="3"/>
  <c r="BI1416" i="3"/>
  <c r="AS1416" i="3"/>
  <c r="AC1416" i="3"/>
  <c r="M1416" i="3"/>
  <c r="AW1414" i="3"/>
  <c r="AG1414" i="3"/>
  <c r="AU1413" i="3"/>
  <c r="AE1413" i="3"/>
  <c r="O1413" i="3"/>
  <c r="N1412" i="3"/>
  <c r="R1412" i="3"/>
  <c r="V1412" i="3"/>
  <c r="Z1412" i="3"/>
  <c r="AD1412" i="3"/>
  <c r="AH1412" i="3"/>
  <c r="AL1412" i="3"/>
  <c r="AP1412" i="3"/>
  <c r="AT1412" i="3"/>
  <c r="AX1412" i="3"/>
  <c r="BB1412" i="3"/>
  <c r="BF1412" i="3"/>
  <c r="O1412" i="3"/>
  <c r="S1412" i="3"/>
  <c r="W1412" i="3"/>
  <c r="AA1412" i="3"/>
  <c r="AE1412" i="3"/>
  <c r="AI1412" i="3"/>
  <c r="AM1412" i="3"/>
  <c r="AQ1412" i="3"/>
  <c r="AU1412" i="3"/>
  <c r="AY1412" i="3"/>
  <c r="BC1412" i="3"/>
  <c r="BG1412" i="3"/>
  <c r="P1412" i="3"/>
  <c r="T1412" i="3"/>
  <c r="X1412" i="3"/>
  <c r="AB1412" i="3"/>
  <c r="AF1412" i="3"/>
  <c r="AJ1412" i="3"/>
  <c r="AN1412" i="3"/>
  <c r="AR1412" i="3"/>
  <c r="AV1412" i="3"/>
  <c r="AZ1412" i="3"/>
  <c r="BD1412" i="3"/>
  <c r="BH1412" i="3"/>
  <c r="AY1411" i="3"/>
  <c r="AI1411" i="3"/>
  <c r="S1411" i="3"/>
  <c r="AR1405" i="3"/>
  <c r="AA1396" i="3"/>
  <c r="AQ1396" i="3"/>
  <c r="BG1396" i="3"/>
  <c r="W1396" i="3"/>
  <c r="AM1396" i="3"/>
  <c r="L1408" i="3"/>
  <c r="K1408" i="3"/>
  <c r="AZ1407" i="3"/>
  <c r="AJ1407" i="3"/>
  <c r="T1407" i="3"/>
  <c r="M1405" i="3"/>
  <c r="AT1404" i="3"/>
  <c r="AD1404" i="3"/>
  <c r="N1404" i="3"/>
  <c r="O1403" i="3"/>
  <c r="S1403" i="3"/>
  <c r="W1403" i="3"/>
  <c r="AA1403" i="3"/>
  <c r="AE1403" i="3"/>
  <c r="AI1403" i="3"/>
  <c r="AM1403" i="3"/>
  <c r="AQ1403" i="3"/>
  <c r="AU1403" i="3"/>
  <c r="AY1403" i="3"/>
  <c r="BC1403" i="3"/>
  <c r="BG1403" i="3"/>
  <c r="AP1400" i="3"/>
  <c r="T1400" i="3"/>
  <c r="AA1394" i="3"/>
  <c r="AQ1394" i="3"/>
  <c r="BG1394" i="3"/>
  <c r="L1410" i="3"/>
  <c r="K1410" i="3"/>
  <c r="BG1409" i="3"/>
  <c r="AY1409" i="3"/>
  <c r="AQ1409" i="3"/>
  <c r="AI1409" i="3"/>
  <c r="AA1409" i="3"/>
  <c r="M1409" i="3"/>
  <c r="Q1409" i="3"/>
  <c r="U1409" i="3"/>
  <c r="Y1409" i="3"/>
  <c r="AC1409" i="3"/>
  <c r="AG1409" i="3"/>
  <c r="AK1409" i="3"/>
  <c r="AO1409" i="3"/>
  <c r="AS1409" i="3"/>
  <c r="AW1409" i="3"/>
  <c r="BA1409" i="3"/>
  <c r="BE1409" i="3"/>
  <c r="BI1409" i="3"/>
  <c r="N1409" i="3"/>
  <c r="R1409" i="3"/>
  <c r="V1409" i="3"/>
  <c r="Z1409" i="3"/>
  <c r="AD1409" i="3"/>
  <c r="AH1409" i="3"/>
  <c r="AL1409" i="3"/>
  <c r="AP1409" i="3"/>
  <c r="AT1409" i="3"/>
  <c r="AX1409" i="3"/>
  <c r="BB1409" i="3"/>
  <c r="BF1409" i="3"/>
  <c r="AV1407" i="3"/>
  <c r="AF1407" i="3"/>
  <c r="L1406" i="3"/>
  <c r="K1406" i="3"/>
  <c r="BF1404" i="3"/>
  <c r="AP1404" i="3"/>
  <c r="BD1403" i="3"/>
  <c r="AN1403" i="3"/>
  <c r="X1403" i="3"/>
  <c r="M1403" i="3"/>
  <c r="BF1400" i="3"/>
  <c r="AJ1400" i="3"/>
  <c r="AA1398" i="3"/>
  <c r="AQ1398" i="3"/>
  <c r="BG1398" i="3"/>
  <c r="AM1394" i="3"/>
  <c r="O1407" i="3"/>
  <c r="S1407" i="3"/>
  <c r="W1407" i="3"/>
  <c r="AA1407" i="3"/>
  <c r="AE1407" i="3"/>
  <c r="AI1407" i="3"/>
  <c r="AM1407" i="3"/>
  <c r="AQ1407" i="3"/>
  <c r="AU1407" i="3"/>
  <c r="AY1407" i="3"/>
  <c r="BC1407" i="3"/>
  <c r="BG1407" i="3"/>
  <c r="O1404" i="3"/>
  <c r="S1404" i="3"/>
  <c r="W1404" i="3"/>
  <c r="AA1404" i="3"/>
  <c r="AE1404" i="3"/>
  <c r="AI1404" i="3"/>
  <c r="AM1404" i="3"/>
  <c r="AQ1404" i="3"/>
  <c r="AU1404" i="3"/>
  <c r="AY1404" i="3"/>
  <c r="BC1404" i="3"/>
  <c r="BG1404" i="3"/>
  <c r="P1404" i="3"/>
  <c r="T1404" i="3"/>
  <c r="X1404" i="3"/>
  <c r="AB1404" i="3"/>
  <c r="AF1404" i="3"/>
  <c r="AJ1404" i="3"/>
  <c r="AN1404" i="3"/>
  <c r="AR1404" i="3"/>
  <c r="AV1404" i="3"/>
  <c r="AZ1404" i="3"/>
  <c r="BD1404" i="3"/>
  <c r="BH1404" i="3"/>
  <c r="M1404" i="3"/>
  <c r="Q1404" i="3"/>
  <c r="U1404" i="3"/>
  <c r="Y1404" i="3"/>
  <c r="AC1404" i="3"/>
  <c r="AG1404" i="3"/>
  <c r="AK1404" i="3"/>
  <c r="AO1404" i="3"/>
  <c r="AS1404" i="3"/>
  <c r="AW1404" i="3"/>
  <c r="BA1404" i="3"/>
  <c r="BE1404" i="3"/>
  <c r="BI1404" i="3"/>
  <c r="M1400" i="3"/>
  <c r="Q1400" i="3"/>
  <c r="U1400" i="3"/>
  <c r="Y1400" i="3"/>
  <c r="AC1400" i="3"/>
  <c r="AG1400" i="3"/>
  <c r="AK1400" i="3"/>
  <c r="AO1400" i="3"/>
  <c r="AS1400" i="3"/>
  <c r="AW1400" i="3"/>
  <c r="BA1400" i="3"/>
  <c r="BE1400" i="3"/>
  <c r="BI1400" i="3"/>
  <c r="P1400" i="3"/>
  <c r="V1400" i="3"/>
  <c r="AA1400" i="3"/>
  <c r="AF1400" i="3"/>
  <c r="AL1400" i="3"/>
  <c r="AQ1400" i="3"/>
  <c r="AV1400" i="3"/>
  <c r="BB1400" i="3"/>
  <c r="BG1400" i="3"/>
  <c r="R1400" i="3"/>
  <c r="W1400" i="3"/>
  <c r="AB1400" i="3"/>
  <c r="AH1400" i="3"/>
  <c r="AM1400" i="3"/>
  <c r="AR1400" i="3"/>
  <c r="AX1400" i="3"/>
  <c r="BC1400" i="3"/>
  <c r="BH1400" i="3"/>
  <c r="N1400" i="3"/>
  <c r="S1400" i="3"/>
  <c r="X1400" i="3"/>
  <c r="AD1400" i="3"/>
  <c r="AI1400" i="3"/>
  <c r="AN1400" i="3"/>
  <c r="AT1400" i="3"/>
  <c r="AY1400" i="3"/>
  <c r="BD1400" i="3"/>
  <c r="O1396" i="3"/>
  <c r="W1394" i="3"/>
  <c r="K1401" i="3"/>
  <c r="O1399" i="3"/>
  <c r="S1399" i="3"/>
  <c r="W1399" i="3"/>
  <c r="AA1399" i="3"/>
  <c r="AE1399" i="3"/>
  <c r="AI1399" i="3"/>
  <c r="AM1399" i="3"/>
  <c r="AQ1399" i="3"/>
  <c r="AU1399" i="3"/>
  <c r="AY1399" i="3"/>
  <c r="BC1399" i="3"/>
  <c r="BG1399" i="3"/>
  <c r="P1399" i="3"/>
  <c r="T1399" i="3"/>
  <c r="X1399" i="3"/>
  <c r="AB1399" i="3"/>
  <c r="AF1399" i="3"/>
  <c r="AJ1399" i="3"/>
  <c r="AN1399" i="3"/>
  <c r="AY1398" i="3"/>
  <c r="AI1398" i="3"/>
  <c r="S1398" i="3"/>
  <c r="N1397" i="3"/>
  <c r="R1397" i="3"/>
  <c r="V1397" i="3"/>
  <c r="Z1397" i="3"/>
  <c r="AD1397" i="3"/>
  <c r="AH1397" i="3"/>
  <c r="AL1397" i="3"/>
  <c r="AP1397" i="3"/>
  <c r="AT1397" i="3"/>
  <c r="AX1397" i="3"/>
  <c r="BB1397" i="3"/>
  <c r="BF1397" i="3"/>
  <c r="O1397" i="3"/>
  <c r="S1397" i="3"/>
  <c r="W1397" i="3"/>
  <c r="AA1397" i="3"/>
  <c r="AE1397" i="3"/>
  <c r="AI1397" i="3"/>
  <c r="AM1397" i="3"/>
  <c r="AQ1397" i="3"/>
  <c r="AU1397" i="3"/>
  <c r="AY1397" i="3"/>
  <c r="BC1397" i="3"/>
  <c r="BG1397" i="3"/>
  <c r="P1397" i="3"/>
  <c r="T1397" i="3"/>
  <c r="X1397" i="3"/>
  <c r="AB1397" i="3"/>
  <c r="AF1397" i="3"/>
  <c r="AJ1397" i="3"/>
  <c r="AN1397" i="3"/>
  <c r="AR1397" i="3"/>
  <c r="AV1397" i="3"/>
  <c r="AZ1397" i="3"/>
  <c r="BD1397" i="3"/>
  <c r="BH1397" i="3"/>
  <c r="AY1396" i="3"/>
  <c r="AI1396" i="3"/>
  <c r="S1396" i="3"/>
  <c r="N1395" i="3"/>
  <c r="R1395" i="3"/>
  <c r="V1395" i="3"/>
  <c r="Z1395" i="3"/>
  <c r="AD1395" i="3"/>
  <c r="AH1395" i="3"/>
  <c r="AL1395" i="3"/>
  <c r="AP1395" i="3"/>
  <c r="AT1395" i="3"/>
  <c r="AX1395" i="3"/>
  <c r="BB1395" i="3"/>
  <c r="BF1395" i="3"/>
  <c r="O1395" i="3"/>
  <c r="S1395" i="3"/>
  <c r="W1395" i="3"/>
  <c r="AA1395" i="3"/>
  <c r="AE1395" i="3"/>
  <c r="AI1395" i="3"/>
  <c r="AM1395" i="3"/>
  <c r="AQ1395" i="3"/>
  <c r="AU1395" i="3"/>
  <c r="AY1395" i="3"/>
  <c r="BC1395" i="3"/>
  <c r="BG1395" i="3"/>
  <c r="P1395" i="3"/>
  <c r="T1395" i="3"/>
  <c r="X1395" i="3"/>
  <c r="AB1395" i="3"/>
  <c r="AF1395" i="3"/>
  <c r="AJ1395" i="3"/>
  <c r="AN1395" i="3"/>
  <c r="AR1395" i="3"/>
  <c r="AV1395" i="3"/>
  <c r="AZ1395" i="3"/>
  <c r="BD1395" i="3"/>
  <c r="BH1395" i="3"/>
  <c r="AY1394" i="3"/>
  <c r="AI1394" i="3"/>
  <c r="S1394" i="3"/>
  <c r="BA1393" i="3"/>
  <c r="AK1393" i="3"/>
  <c r="BA1391" i="3"/>
  <c r="BF1407" i="3"/>
  <c r="BB1407" i="3"/>
  <c r="AX1407" i="3"/>
  <c r="AT1407" i="3"/>
  <c r="AP1407" i="3"/>
  <c r="AL1407" i="3"/>
  <c r="AH1407" i="3"/>
  <c r="AD1407" i="3"/>
  <c r="Z1407" i="3"/>
  <c r="V1407" i="3"/>
  <c r="R1407" i="3"/>
  <c r="N1407" i="3"/>
  <c r="BF1405" i="3"/>
  <c r="BB1405" i="3"/>
  <c r="AX1405" i="3"/>
  <c r="AT1405" i="3"/>
  <c r="AP1405" i="3"/>
  <c r="AL1405" i="3"/>
  <c r="AH1405" i="3"/>
  <c r="AD1405" i="3"/>
  <c r="Z1405" i="3"/>
  <c r="V1405" i="3"/>
  <c r="R1405" i="3"/>
  <c r="N1405" i="3"/>
  <c r="BF1403" i="3"/>
  <c r="BB1403" i="3"/>
  <c r="AX1403" i="3"/>
  <c r="AT1403" i="3"/>
  <c r="AP1403" i="3"/>
  <c r="AL1403" i="3"/>
  <c r="AH1403" i="3"/>
  <c r="AD1403" i="3"/>
  <c r="Z1403" i="3"/>
  <c r="V1403" i="3"/>
  <c r="R1403" i="3"/>
  <c r="N1403" i="3"/>
  <c r="BI1399" i="3"/>
  <c r="BD1399" i="3"/>
  <c r="AX1399" i="3"/>
  <c r="AS1399" i="3"/>
  <c r="AL1399" i="3"/>
  <c r="AD1399" i="3"/>
  <c r="V1399" i="3"/>
  <c r="N1399" i="3"/>
  <c r="AU1398" i="3"/>
  <c r="AE1398" i="3"/>
  <c r="AW1397" i="3"/>
  <c r="AG1397" i="3"/>
  <c r="Q1397" i="3"/>
  <c r="AU1396" i="3"/>
  <c r="AE1396" i="3"/>
  <c r="AU1394" i="3"/>
  <c r="AE1394" i="3"/>
  <c r="N1391" i="3"/>
  <c r="R1391" i="3"/>
  <c r="V1391" i="3"/>
  <c r="Z1391" i="3"/>
  <c r="AD1391" i="3"/>
  <c r="AH1391" i="3"/>
  <c r="AL1391" i="3"/>
  <c r="AP1391" i="3"/>
  <c r="AT1391" i="3"/>
  <c r="AX1391" i="3"/>
  <c r="BB1391" i="3"/>
  <c r="BF1391" i="3"/>
  <c r="Q1391" i="3"/>
  <c r="W1391" i="3"/>
  <c r="AB1391" i="3"/>
  <c r="AG1391" i="3"/>
  <c r="AM1391" i="3"/>
  <c r="AR1391" i="3"/>
  <c r="AW1391" i="3"/>
  <c r="BC1391" i="3"/>
  <c r="BH1391" i="3"/>
  <c r="M1391" i="3"/>
  <c r="S1391" i="3"/>
  <c r="X1391" i="3"/>
  <c r="AC1391" i="3"/>
  <c r="AI1391" i="3"/>
  <c r="AN1391" i="3"/>
  <c r="AS1391" i="3"/>
  <c r="AY1391" i="3"/>
  <c r="BD1391" i="3"/>
  <c r="BI1391" i="3"/>
  <c r="O1391" i="3"/>
  <c r="T1391" i="3"/>
  <c r="Y1391" i="3"/>
  <c r="AE1391" i="3"/>
  <c r="AJ1391" i="3"/>
  <c r="AO1391" i="3"/>
  <c r="AU1391" i="3"/>
  <c r="AZ1391" i="3"/>
  <c r="BE1391" i="3"/>
  <c r="BI1407" i="3"/>
  <c r="BE1407" i="3"/>
  <c r="BA1407" i="3"/>
  <c r="AW1407" i="3"/>
  <c r="AS1407" i="3"/>
  <c r="AO1407" i="3"/>
  <c r="AK1407" i="3"/>
  <c r="AG1407" i="3"/>
  <c r="AC1407" i="3"/>
  <c r="Y1407" i="3"/>
  <c r="U1407" i="3"/>
  <c r="Q1407" i="3"/>
  <c r="BI1405" i="3"/>
  <c r="BE1405" i="3"/>
  <c r="BA1405" i="3"/>
  <c r="AW1405" i="3"/>
  <c r="AS1405" i="3"/>
  <c r="AO1405" i="3"/>
  <c r="AK1405" i="3"/>
  <c r="AG1405" i="3"/>
  <c r="AC1405" i="3"/>
  <c r="Y1405" i="3"/>
  <c r="U1405" i="3"/>
  <c r="Q1405" i="3"/>
  <c r="BI1403" i="3"/>
  <c r="BE1403" i="3"/>
  <c r="BA1403" i="3"/>
  <c r="AW1403" i="3"/>
  <c r="AS1403" i="3"/>
  <c r="AO1403" i="3"/>
  <c r="AK1403" i="3"/>
  <c r="AG1403" i="3"/>
  <c r="AC1403" i="3"/>
  <c r="Y1403" i="3"/>
  <c r="U1403" i="3"/>
  <c r="Q1403" i="3"/>
  <c r="BH1399" i="3"/>
  <c r="BB1399" i="3"/>
  <c r="AW1399" i="3"/>
  <c r="AR1399" i="3"/>
  <c r="AK1399" i="3"/>
  <c r="AC1399" i="3"/>
  <c r="U1399" i="3"/>
  <c r="M1399" i="3"/>
  <c r="P1398" i="3"/>
  <c r="T1398" i="3"/>
  <c r="X1398" i="3"/>
  <c r="AB1398" i="3"/>
  <c r="AF1398" i="3"/>
  <c r="AJ1398" i="3"/>
  <c r="AN1398" i="3"/>
  <c r="AR1398" i="3"/>
  <c r="AV1398" i="3"/>
  <c r="AZ1398" i="3"/>
  <c r="BD1398" i="3"/>
  <c r="BH1398" i="3"/>
  <c r="M1398" i="3"/>
  <c r="Q1398" i="3"/>
  <c r="U1398" i="3"/>
  <c r="Y1398" i="3"/>
  <c r="AC1398" i="3"/>
  <c r="AG1398" i="3"/>
  <c r="AK1398" i="3"/>
  <c r="AO1398" i="3"/>
  <c r="AS1398" i="3"/>
  <c r="AW1398" i="3"/>
  <c r="BA1398" i="3"/>
  <c r="BE1398" i="3"/>
  <c r="BI1398" i="3"/>
  <c r="N1398" i="3"/>
  <c r="R1398" i="3"/>
  <c r="V1398" i="3"/>
  <c r="Z1398" i="3"/>
  <c r="AD1398" i="3"/>
  <c r="AH1398" i="3"/>
  <c r="AL1398" i="3"/>
  <c r="AP1398" i="3"/>
  <c r="AT1398" i="3"/>
  <c r="AX1398" i="3"/>
  <c r="BB1398" i="3"/>
  <c r="BF1398" i="3"/>
  <c r="P1396" i="3"/>
  <c r="T1396" i="3"/>
  <c r="X1396" i="3"/>
  <c r="AB1396" i="3"/>
  <c r="AF1396" i="3"/>
  <c r="AJ1396" i="3"/>
  <c r="AN1396" i="3"/>
  <c r="AR1396" i="3"/>
  <c r="AV1396" i="3"/>
  <c r="AZ1396" i="3"/>
  <c r="BD1396" i="3"/>
  <c r="BH1396" i="3"/>
  <c r="M1396" i="3"/>
  <c r="Q1396" i="3"/>
  <c r="U1396" i="3"/>
  <c r="Y1396" i="3"/>
  <c r="AC1396" i="3"/>
  <c r="AG1396" i="3"/>
  <c r="AK1396" i="3"/>
  <c r="AO1396" i="3"/>
  <c r="AS1396" i="3"/>
  <c r="AW1396" i="3"/>
  <c r="BA1396" i="3"/>
  <c r="BE1396" i="3"/>
  <c r="BI1396" i="3"/>
  <c r="N1396" i="3"/>
  <c r="R1396" i="3"/>
  <c r="V1396" i="3"/>
  <c r="Z1396" i="3"/>
  <c r="AD1396" i="3"/>
  <c r="AH1396" i="3"/>
  <c r="AL1396" i="3"/>
  <c r="AP1396" i="3"/>
  <c r="AT1396" i="3"/>
  <c r="AX1396" i="3"/>
  <c r="BB1396" i="3"/>
  <c r="BF1396" i="3"/>
  <c r="P1394" i="3"/>
  <c r="T1394" i="3"/>
  <c r="X1394" i="3"/>
  <c r="AB1394" i="3"/>
  <c r="AF1394" i="3"/>
  <c r="AJ1394" i="3"/>
  <c r="AN1394" i="3"/>
  <c r="AR1394" i="3"/>
  <c r="AV1394" i="3"/>
  <c r="AZ1394" i="3"/>
  <c r="BD1394" i="3"/>
  <c r="BH1394" i="3"/>
  <c r="M1394" i="3"/>
  <c r="Q1394" i="3"/>
  <c r="U1394" i="3"/>
  <c r="Y1394" i="3"/>
  <c r="AC1394" i="3"/>
  <c r="AG1394" i="3"/>
  <c r="AK1394" i="3"/>
  <c r="AO1394" i="3"/>
  <c r="AS1394" i="3"/>
  <c r="AW1394" i="3"/>
  <c r="BA1394" i="3"/>
  <c r="BE1394" i="3"/>
  <c r="BI1394" i="3"/>
  <c r="N1394" i="3"/>
  <c r="R1394" i="3"/>
  <c r="V1394" i="3"/>
  <c r="Z1394" i="3"/>
  <c r="AD1394" i="3"/>
  <c r="AH1394" i="3"/>
  <c r="AL1394" i="3"/>
  <c r="AP1394" i="3"/>
  <c r="AT1394" i="3"/>
  <c r="AX1394" i="3"/>
  <c r="BB1394" i="3"/>
  <c r="BF1394" i="3"/>
  <c r="N1393" i="3"/>
  <c r="R1393" i="3"/>
  <c r="V1393" i="3"/>
  <c r="Z1393" i="3"/>
  <c r="AD1393" i="3"/>
  <c r="AH1393" i="3"/>
  <c r="Q1393" i="3"/>
  <c r="W1393" i="3"/>
  <c r="AB1393" i="3"/>
  <c r="AG1393" i="3"/>
  <c r="AL1393" i="3"/>
  <c r="AP1393" i="3"/>
  <c r="AT1393" i="3"/>
  <c r="AX1393" i="3"/>
  <c r="BB1393" i="3"/>
  <c r="BF1393" i="3"/>
  <c r="M1393" i="3"/>
  <c r="S1393" i="3"/>
  <c r="X1393" i="3"/>
  <c r="AC1393" i="3"/>
  <c r="AI1393" i="3"/>
  <c r="AM1393" i="3"/>
  <c r="AQ1393" i="3"/>
  <c r="AU1393" i="3"/>
  <c r="AY1393" i="3"/>
  <c r="BC1393" i="3"/>
  <c r="BG1393" i="3"/>
  <c r="O1393" i="3"/>
  <c r="T1393" i="3"/>
  <c r="Y1393" i="3"/>
  <c r="AE1393" i="3"/>
  <c r="AJ1393" i="3"/>
  <c r="AN1393" i="3"/>
  <c r="AR1393" i="3"/>
  <c r="AV1393" i="3"/>
  <c r="AZ1393" i="3"/>
  <c r="BD1393" i="3"/>
  <c r="BH1393" i="3"/>
  <c r="AQ1391" i="3"/>
  <c r="U1391" i="3"/>
  <c r="P1383" i="3"/>
  <c r="T1383" i="3"/>
  <c r="X1383" i="3"/>
  <c r="AB1383" i="3"/>
  <c r="AF1383" i="3"/>
  <c r="AJ1383" i="3"/>
  <c r="AN1383" i="3"/>
  <c r="AR1383" i="3"/>
  <c r="AV1383" i="3"/>
  <c r="AZ1383" i="3"/>
  <c r="BD1383" i="3"/>
  <c r="BH1383" i="3"/>
  <c r="M1383" i="3"/>
  <c r="R1383" i="3"/>
  <c r="W1383" i="3"/>
  <c r="AC1383" i="3"/>
  <c r="AH1383" i="3"/>
  <c r="AM1383" i="3"/>
  <c r="AS1383" i="3"/>
  <c r="AX1383" i="3"/>
  <c r="BC1383" i="3"/>
  <c r="BI1383" i="3"/>
  <c r="N1383" i="3"/>
  <c r="S1383" i="3"/>
  <c r="Y1383" i="3"/>
  <c r="AD1383" i="3"/>
  <c r="AI1383" i="3"/>
  <c r="AO1383" i="3"/>
  <c r="AT1383" i="3"/>
  <c r="AY1383" i="3"/>
  <c r="BE1383" i="3"/>
  <c r="O1383" i="3"/>
  <c r="U1383" i="3"/>
  <c r="Z1383" i="3"/>
  <c r="AE1383" i="3"/>
  <c r="AK1383" i="3"/>
  <c r="AP1383" i="3"/>
  <c r="AU1383" i="3"/>
  <c r="BA1383" i="3"/>
  <c r="BF1383" i="3"/>
  <c r="Q1383" i="3"/>
  <c r="AL1383" i="3"/>
  <c r="BG1383" i="3"/>
  <c r="V1383" i="3"/>
  <c r="AQ1383" i="3"/>
  <c r="AA1383" i="3"/>
  <c r="AW1383" i="3"/>
  <c r="P1389" i="3"/>
  <c r="T1389" i="3"/>
  <c r="X1389" i="3"/>
  <c r="AB1389" i="3"/>
  <c r="AF1389" i="3"/>
  <c r="AJ1389" i="3"/>
  <c r="AN1389" i="3"/>
  <c r="AR1389" i="3"/>
  <c r="AV1389" i="3"/>
  <c r="AZ1389" i="3"/>
  <c r="BD1389" i="3"/>
  <c r="BH1389" i="3"/>
  <c r="M1389" i="3"/>
  <c r="Q1389" i="3"/>
  <c r="U1389" i="3"/>
  <c r="Y1389" i="3"/>
  <c r="AC1389" i="3"/>
  <c r="AG1389" i="3"/>
  <c r="AK1389" i="3"/>
  <c r="AO1389" i="3"/>
  <c r="AS1389" i="3"/>
  <c r="AW1389" i="3"/>
  <c r="BA1389" i="3"/>
  <c r="BE1389" i="3"/>
  <c r="BI1389" i="3"/>
  <c r="N1389" i="3"/>
  <c r="R1389" i="3"/>
  <c r="V1389" i="3"/>
  <c r="Z1389" i="3"/>
  <c r="AD1389" i="3"/>
  <c r="AH1389" i="3"/>
  <c r="AL1389" i="3"/>
  <c r="AP1389" i="3"/>
  <c r="AT1389" i="3"/>
  <c r="AX1389" i="3"/>
  <c r="BB1389" i="3"/>
  <c r="BF1389" i="3"/>
  <c r="P1387" i="3"/>
  <c r="T1387" i="3"/>
  <c r="X1387" i="3"/>
  <c r="AB1387" i="3"/>
  <c r="AF1387" i="3"/>
  <c r="AJ1387" i="3"/>
  <c r="AN1387" i="3"/>
  <c r="AR1387" i="3"/>
  <c r="AV1387" i="3"/>
  <c r="AZ1387" i="3"/>
  <c r="BD1387" i="3"/>
  <c r="BH1387" i="3"/>
  <c r="M1387" i="3"/>
  <c r="Q1387" i="3"/>
  <c r="U1387" i="3"/>
  <c r="Y1387" i="3"/>
  <c r="AC1387" i="3"/>
  <c r="AG1387" i="3"/>
  <c r="AK1387" i="3"/>
  <c r="AO1387" i="3"/>
  <c r="AS1387" i="3"/>
  <c r="AW1387" i="3"/>
  <c r="BA1387" i="3"/>
  <c r="BE1387" i="3"/>
  <c r="BI1387" i="3"/>
  <c r="N1387" i="3"/>
  <c r="R1387" i="3"/>
  <c r="V1387" i="3"/>
  <c r="Z1387" i="3"/>
  <c r="AD1387" i="3"/>
  <c r="AH1387" i="3"/>
  <c r="AL1387" i="3"/>
  <c r="AP1387" i="3"/>
  <c r="AT1387" i="3"/>
  <c r="AX1387" i="3"/>
  <c r="BB1387" i="3"/>
  <c r="BF1387" i="3"/>
  <c r="P1385" i="3"/>
  <c r="T1385" i="3"/>
  <c r="X1385" i="3"/>
  <c r="AB1385" i="3"/>
  <c r="AF1385" i="3"/>
  <c r="AJ1385" i="3"/>
  <c r="AN1385" i="3"/>
  <c r="AR1385" i="3"/>
  <c r="AV1385" i="3"/>
  <c r="AZ1385" i="3"/>
  <c r="BD1385" i="3"/>
  <c r="BH1385" i="3"/>
  <c r="M1385" i="3"/>
  <c r="Q1385" i="3"/>
  <c r="U1385" i="3"/>
  <c r="Y1385" i="3"/>
  <c r="AC1385" i="3"/>
  <c r="AG1385" i="3"/>
  <c r="AK1385" i="3"/>
  <c r="AO1385" i="3"/>
  <c r="AS1385" i="3"/>
  <c r="AW1385" i="3"/>
  <c r="BA1385" i="3"/>
  <c r="BE1385" i="3"/>
  <c r="BI1385" i="3"/>
  <c r="N1385" i="3"/>
  <c r="R1385" i="3"/>
  <c r="V1385" i="3"/>
  <c r="Z1385" i="3"/>
  <c r="AD1385" i="3"/>
  <c r="AH1385" i="3"/>
  <c r="AL1385" i="3"/>
  <c r="AP1385" i="3"/>
  <c r="AT1385" i="3"/>
  <c r="AX1385" i="3"/>
  <c r="BB1385" i="3"/>
  <c r="BF1385" i="3"/>
  <c r="O1374" i="3"/>
  <c r="M1374" i="3"/>
  <c r="R1374" i="3"/>
  <c r="V1374" i="3"/>
  <c r="Z1374" i="3"/>
  <c r="AD1374" i="3"/>
  <c r="AH1374" i="3"/>
  <c r="AL1374" i="3"/>
  <c r="AP1374" i="3"/>
  <c r="AT1374" i="3"/>
  <c r="AX1374" i="3"/>
  <c r="BB1374" i="3"/>
  <c r="BF1374" i="3"/>
  <c r="N1374" i="3"/>
  <c r="S1374" i="3"/>
  <c r="W1374" i="3"/>
  <c r="AA1374" i="3"/>
  <c r="AE1374" i="3"/>
  <c r="AI1374" i="3"/>
  <c r="AM1374" i="3"/>
  <c r="AQ1374" i="3"/>
  <c r="AU1374" i="3"/>
  <c r="AY1374" i="3"/>
  <c r="BC1374" i="3"/>
  <c r="BG1374" i="3"/>
  <c r="U1374" i="3"/>
  <c r="AC1374" i="3"/>
  <c r="AK1374" i="3"/>
  <c r="AS1374" i="3"/>
  <c r="BA1374" i="3"/>
  <c r="BI1374" i="3"/>
  <c r="P1374" i="3"/>
  <c r="X1374" i="3"/>
  <c r="AF1374" i="3"/>
  <c r="AN1374" i="3"/>
  <c r="AV1374" i="3"/>
  <c r="BD1374" i="3"/>
  <c r="Q1374" i="3"/>
  <c r="Y1374" i="3"/>
  <c r="AG1374" i="3"/>
  <c r="AO1374" i="3"/>
  <c r="AW1374" i="3"/>
  <c r="BE1374" i="3"/>
  <c r="T1374" i="3"/>
  <c r="AZ1374" i="3"/>
  <c r="AB1374" i="3"/>
  <c r="BH1374" i="3"/>
  <c r="AJ1374" i="3"/>
  <c r="L1392" i="3"/>
  <c r="AG1392" i="3" s="1"/>
  <c r="BB1390" i="3"/>
  <c r="AT1390" i="3"/>
  <c r="AL1390" i="3"/>
  <c r="BC1389" i="3"/>
  <c r="AM1389" i="3"/>
  <c r="W1389" i="3"/>
  <c r="BE1388" i="3"/>
  <c r="AO1388" i="3"/>
  <c r="BC1387" i="3"/>
  <c r="AM1387" i="3"/>
  <c r="W1387" i="3"/>
  <c r="BE1386" i="3"/>
  <c r="AO1386" i="3"/>
  <c r="BC1385" i="3"/>
  <c r="AM1385" i="3"/>
  <c r="W1385" i="3"/>
  <c r="N1390" i="3"/>
  <c r="R1390" i="3"/>
  <c r="V1390" i="3"/>
  <c r="Z1390" i="3"/>
  <c r="AD1390" i="3"/>
  <c r="AH1390" i="3"/>
  <c r="O1390" i="3"/>
  <c r="S1390" i="3"/>
  <c r="W1390" i="3"/>
  <c r="AA1390" i="3"/>
  <c r="AE1390" i="3"/>
  <c r="AI1390" i="3"/>
  <c r="AM1390" i="3"/>
  <c r="AQ1390" i="3"/>
  <c r="AU1390" i="3"/>
  <c r="AY1390" i="3"/>
  <c r="BC1390" i="3"/>
  <c r="BG1390" i="3"/>
  <c r="P1390" i="3"/>
  <c r="T1390" i="3"/>
  <c r="X1390" i="3"/>
  <c r="AB1390" i="3"/>
  <c r="AF1390" i="3"/>
  <c r="AJ1390" i="3"/>
  <c r="AN1390" i="3"/>
  <c r="AR1390" i="3"/>
  <c r="AV1390" i="3"/>
  <c r="AZ1390" i="3"/>
  <c r="BD1390" i="3"/>
  <c r="BH1390" i="3"/>
  <c r="AY1389" i="3"/>
  <c r="AI1389" i="3"/>
  <c r="S1389" i="3"/>
  <c r="N1388" i="3"/>
  <c r="R1388" i="3"/>
  <c r="V1388" i="3"/>
  <c r="Z1388" i="3"/>
  <c r="AD1388" i="3"/>
  <c r="AH1388" i="3"/>
  <c r="AL1388" i="3"/>
  <c r="AP1388" i="3"/>
  <c r="AT1388" i="3"/>
  <c r="AX1388" i="3"/>
  <c r="BB1388" i="3"/>
  <c r="BF1388" i="3"/>
  <c r="O1388" i="3"/>
  <c r="S1388" i="3"/>
  <c r="W1388" i="3"/>
  <c r="AA1388" i="3"/>
  <c r="AE1388" i="3"/>
  <c r="AI1388" i="3"/>
  <c r="AM1388" i="3"/>
  <c r="AQ1388" i="3"/>
  <c r="AU1388" i="3"/>
  <c r="AY1388" i="3"/>
  <c r="BC1388" i="3"/>
  <c r="BG1388" i="3"/>
  <c r="P1388" i="3"/>
  <c r="T1388" i="3"/>
  <c r="X1388" i="3"/>
  <c r="AB1388" i="3"/>
  <c r="AF1388" i="3"/>
  <c r="AJ1388" i="3"/>
  <c r="AN1388" i="3"/>
  <c r="AR1388" i="3"/>
  <c r="AV1388" i="3"/>
  <c r="AZ1388" i="3"/>
  <c r="BD1388" i="3"/>
  <c r="BH1388" i="3"/>
  <c r="AY1387" i="3"/>
  <c r="AI1387" i="3"/>
  <c r="S1387" i="3"/>
  <c r="N1386" i="3"/>
  <c r="R1386" i="3"/>
  <c r="V1386" i="3"/>
  <c r="Z1386" i="3"/>
  <c r="AD1386" i="3"/>
  <c r="AH1386" i="3"/>
  <c r="AL1386" i="3"/>
  <c r="AP1386" i="3"/>
  <c r="AT1386" i="3"/>
  <c r="AX1386" i="3"/>
  <c r="BB1386" i="3"/>
  <c r="BF1386" i="3"/>
  <c r="O1386" i="3"/>
  <c r="S1386" i="3"/>
  <c r="W1386" i="3"/>
  <c r="AA1386" i="3"/>
  <c r="AE1386" i="3"/>
  <c r="AI1386" i="3"/>
  <c r="AM1386" i="3"/>
  <c r="AQ1386" i="3"/>
  <c r="AU1386" i="3"/>
  <c r="AY1386" i="3"/>
  <c r="BC1386" i="3"/>
  <c r="BG1386" i="3"/>
  <c r="P1386" i="3"/>
  <c r="T1386" i="3"/>
  <c r="X1386" i="3"/>
  <c r="AB1386" i="3"/>
  <c r="AF1386" i="3"/>
  <c r="AJ1386" i="3"/>
  <c r="AN1386" i="3"/>
  <c r="AR1386" i="3"/>
  <c r="AV1386" i="3"/>
  <c r="AZ1386" i="3"/>
  <c r="BD1386" i="3"/>
  <c r="BH1386" i="3"/>
  <c r="AY1385" i="3"/>
  <c r="AI1385" i="3"/>
  <c r="S1385" i="3"/>
  <c r="N1384" i="3"/>
  <c r="R1384" i="3"/>
  <c r="V1384" i="3"/>
  <c r="Z1384" i="3"/>
  <c r="AD1384" i="3"/>
  <c r="AH1384" i="3"/>
  <c r="AL1384" i="3"/>
  <c r="AP1384" i="3"/>
  <c r="AT1384" i="3"/>
  <c r="AX1384" i="3"/>
  <c r="BB1384" i="3"/>
  <c r="BF1384" i="3"/>
  <c r="Q1384" i="3"/>
  <c r="W1384" i="3"/>
  <c r="AB1384" i="3"/>
  <c r="AG1384" i="3"/>
  <c r="AM1384" i="3"/>
  <c r="AR1384" i="3"/>
  <c r="AW1384" i="3"/>
  <c r="BC1384" i="3"/>
  <c r="BH1384" i="3"/>
  <c r="M1384" i="3"/>
  <c r="S1384" i="3"/>
  <c r="X1384" i="3"/>
  <c r="AC1384" i="3"/>
  <c r="AI1384" i="3"/>
  <c r="AN1384" i="3"/>
  <c r="AS1384" i="3"/>
  <c r="AY1384" i="3"/>
  <c r="BD1384" i="3"/>
  <c r="BI1384" i="3"/>
  <c r="O1384" i="3"/>
  <c r="T1384" i="3"/>
  <c r="Y1384" i="3"/>
  <c r="AE1384" i="3"/>
  <c r="AJ1384" i="3"/>
  <c r="AO1384" i="3"/>
  <c r="AU1384" i="3"/>
  <c r="AZ1384" i="3"/>
  <c r="BE1384" i="3"/>
  <c r="N1381" i="3"/>
  <c r="R1381" i="3"/>
  <c r="V1381" i="3"/>
  <c r="Z1381" i="3"/>
  <c r="AD1381" i="3"/>
  <c r="AH1381" i="3"/>
  <c r="AL1381" i="3"/>
  <c r="AP1381" i="3"/>
  <c r="AT1381" i="3"/>
  <c r="AX1381" i="3"/>
  <c r="BB1381" i="3"/>
  <c r="BF1381" i="3"/>
  <c r="P1381" i="3"/>
  <c r="T1381" i="3"/>
  <c r="X1381" i="3"/>
  <c r="AB1381" i="3"/>
  <c r="AF1381" i="3"/>
  <c r="AJ1381" i="3"/>
  <c r="AN1381" i="3"/>
  <c r="AR1381" i="3"/>
  <c r="AV1381" i="3"/>
  <c r="AZ1381" i="3"/>
  <c r="BD1381" i="3"/>
  <c r="BH1381" i="3"/>
  <c r="O1381" i="3"/>
  <c r="W1381" i="3"/>
  <c r="AE1381" i="3"/>
  <c r="AM1381" i="3"/>
  <c r="AU1381" i="3"/>
  <c r="BC1381" i="3"/>
  <c r="Q1381" i="3"/>
  <c r="Y1381" i="3"/>
  <c r="AG1381" i="3"/>
  <c r="AO1381" i="3"/>
  <c r="AW1381" i="3"/>
  <c r="BE1381" i="3"/>
  <c r="S1381" i="3"/>
  <c r="AA1381" i="3"/>
  <c r="AI1381" i="3"/>
  <c r="AQ1381" i="3"/>
  <c r="AY1381" i="3"/>
  <c r="BG1381" i="3"/>
  <c r="BE1382" i="3"/>
  <c r="AZ1382" i="3"/>
  <c r="AU1382" i="3"/>
  <c r="AO1382" i="3"/>
  <c r="AJ1382" i="3"/>
  <c r="AE1382" i="3"/>
  <c r="W1382" i="3"/>
  <c r="O1382" i="3"/>
  <c r="BG1380" i="3"/>
  <c r="AQ1380" i="3"/>
  <c r="AA1380" i="3"/>
  <c r="P1380" i="3"/>
  <c r="T1380" i="3"/>
  <c r="X1380" i="3"/>
  <c r="AB1380" i="3"/>
  <c r="AF1380" i="3"/>
  <c r="AJ1380" i="3"/>
  <c r="AN1380" i="3"/>
  <c r="AR1380" i="3"/>
  <c r="AV1380" i="3"/>
  <c r="AZ1380" i="3"/>
  <c r="BD1380" i="3"/>
  <c r="BH1380" i="3"/>
  <c r="M1380" i="3"/>
  <c r="Q1380" i="3"/>
  <c r="U1380" i="3"/>
  <c r="Y1380" i="3"/>
  <c r="AC1380" i="3"/>
  <c r="AG1380" i="3"/>
  <c r="AK1380" i="3"/>
  <c r="AO1380" i="3"/>
  <c r="AS1380" i="3"/>
  <c r="AW1380" i="3"/>
  <c r="BA1380" i="3"/>
  <c r="BE1380" i="3"/>
  <c r="BI1380" i="3"/>
  <c r="N1380" i="3"/>
  <c r="R1380" i="3"/>
  <c r="V1380" i="3"/>
  <c r="Z1380" i="3"/>
  <c r="AD1380" i="3"/>
  <c r="AH1380" i="3"/>
  <c r="AL1380" i="3"/>
  <c r="AP1380" i="3"/>
  <c r="AT1380" i="3"/>
  <c r="AX1380" i="3"/>
  <c r="BB1380" i="3"/>
  <c r="BF1380" i="3"/>
  <c r="BI1379" i="3"/>
  <c r="AS1379" i="3"/>
  <c r="AC1379" i="3"/>
  <c r="M1379" i="3"/>
  <c r="BG1378" i="3"/>
  <c r="AL1378" i="3"/>
  <c r="BH1376" i="3"/>
  <c r="AB1376" i="3"/>
  <c r="Q1376" i="3"/>
  <c r="BI1382" i="3"/>
  <c r="BD1382" i="3"/>
  <c r="AY1382" i="3"/>
  <c r="AS1382" i="3"/>
  <c r="AN1382" i="3"/>
  <c r="AI1382" i="3"/>
  <c r="AC1382" i="3"/>
  <c r="U1382" i="3"/>
  <c r="BC1380" i="3"/>
  <c r="AM1380" i="3"/>
  <c r="BE1379" i="3"/>
  <c r="AO1379" i="3"/>
  <c r="N1378" i="3"/>
  <c r="T1378" i="3"/>
  <c r="Y1378" i="3"/>
  <c r="AD1378" i="3"/>
  <c r="AJ1378" i="3"/>
  <c r="AO1378" i="3"/>
  <c r="AT1378" i="3"/>
  <c r="AZ1378" i="3"/>
  <c r="BE1378" i="3"/>
  <c r="BI1378" i="3"/>
  <c r="AZ1376" i="3"/>
  <c r="P1382" i="3"/>
  <c r="T1382" i="3"/>
  <c r="X1382" i="3"/>
  <c r="AB1382" i="3"/>
  <c r="N1382" i="3"/>
  <c r="R1382" i="3"/>
  <c r="V1382" i="3"/>
  <c r="Z1382" i="3"/>
  <c r="AD1382" i="3"/>
  <c r="AH1382" i="3"/>
  <c r="AL1382" i="3"/>
  <c r="AP1382" i="3"/>
  <c r="AT1382" i="3"/>
  <c r="AX1382" i="3"/>
  <c r="BB1382" i="3"/>
  <c r="BF1382" i="3"/>
  <c r="N1379" i="3"/>
  <c r="R1379" i="3"/>
  <c r="V1379" i="3"/>
  <c r="Z1379" i="3"/>
  <c r="AD1379" i="3"/>
  <c r="AH1379" i="3"/>
  <c r="AL1379" i="3"/>
  <c r="AP1379" i="3"/>
  <c r="AT1379" i="3"/>
  <c r="AX1379" i="3"/>
  <c r="BB1379" i="3"/>
  <c r="BF1379" i="3"/>
  <c r="O1379" i="3"/>
  <c r="S1379" i="3"/>
  <c r="W1379" i="3"/>
  <c r="AA1379" i="3"/>
  <c r="AE1379" i="3"/>
  <c r="AI1379" i="3"/>
  <c r="AM1379" i="3"/>
  <c r="AQ1379" i="3"/>
  <c r="AU1379" i="3"/>
  <c r="AY1379" i="3"/>
  <c r="BC1379" i="3"/>
  <c r="BG1379" i="3"/>
  <c r="P1379" i="3"/>
  <c r="T1379" i="3"/>
  <c r="X1379" i="3"/>
  <c r="AB1379" i="3"/>
  <c r="AF1379" i="3"/>
  <c r="AJ1379" i="3"/>
  <c r="AN1379" i="3"/>
  <c r="AR1379" i="3"/>
  <c r="AV1379" i="3"/>
  <c r="AZ1379" i="3"/>
  <c r="BD1379" i="3"/>
  <c r="BH1379" i="3"/>
  <c r="P1376" i="3"/>
  <c r="X1376" i="3"/>
  <c r="AF1376" i="3"/>
  <c r="AN1376" i="3"/>
  <c r="AV1376" i="3"/>
  <c r="BD1376" i="3"/>
  <c r="BF1378" i="3"/>
  <c r="BA1378" i="3"/>
  <c r="AV1378" i="3"/>
  <c r="AP1378" i="3"/>
  <c r="AK1378" i="3"/>
  <c r="AF1378" i="3"/>
  <c r="Z1378" i="3"/>
  <c r="U1378" i="3"/>
  <c r="BB1377" i="3"/>
  <c r="AT1377" i="3"/>
  <c r="AL1377" i="3"/>
  <c r="AD1377" i="3"/>
  <c r="V1377" i="3"/>
  <c r="BE1376" i="3"/>
  <c r="AW1376" i="3"/>
  <c r="AO1376" i="3"/>
  <c r="AG1376" i="3"/>
  <c r="Y1376" i="3"/>
  <c r="BB1375" i="3"/>
  <c r="AT1375" i="3"/>
  <c r="AL1375" i="3"/>
  <c r="AD1375" i="3"/>
  <c r="V1375" i="3"/>
  <c r="X1370" i="3"/>
  <c r="AN1370" i="3"/>
  <c r="BD1370" i="3"/>
  <c r="O1378" i="3"/>
  <c r="S1378" i="3"/>
  <c r="W1378" i="3"/>
  <c r="AA1378" i="3"/>
  <c r="AE1378" i="3"/>
  <c r="AI1378" i="3"/>
  <c r="AM1378" i="3"/>
  <c r="AQ1378" i="3"/>
  <c r="AU1378" i="3"/>
  <c r="AY1378" i="3"/>
  <c r="BC1378" i="3"/>
  <c r="P1377" i="3"/>
  <c r="T1377" i="3"/>
  <c r="X1377" i="3"/>
  <c r="AB1377" i="3"/>
  <c r="AF1377" i="3"/>
  <c r="AJ1377" i="3"/>
  <c r="AN1377" i="3"/>
  <c r="AR1377" i="3"/>
  <c r="AV1377" i="3"/>
  <c r="AZ1377" i="3"/>
  <c r="BD1377" i="3"/>
  <c r="BH1377" i="3"/>
  <c r="M1377" i="3"/>
  <c r="Q1377" i="3"/>
  <c r="U1377" i="3"/>
  <c r="Y1377" i="3"/>
  <c r="AC1377" i="3"/>
  <c r="AG1377" i="3"/>
  <c r="AK1377" i="3"/>
  <c r="AO1377" i="3"/>
  <c r="AS1377" i="3"/>
  <c r="AW1377" i="3"/>
  <c r="BA1377" i="3"/>
  <c r="BE1377" i="3"/>
  <c r="BI1377" i="3"/>
  <c r="N1376" i="3"/>
  <c r="R1376" i="3"/>
  <c r="V1376" i="3"/>
  <c r="Z1376" i="3"/>
  <c r="AD1376" i="3"/>
  <c r="AH1376" i="3"/>
  <c r="AL1376" i="3"/>
  <c r="AP1376" i="3"/>
  <c r="AT1376" i="3"/>
  <c r="AX1376" i="3"/>
  <c r="BB1376" i="3"/>
  <c r="BF1376" i="3"/>
  <c r="O1376" i="3"/>
  <c r="S1376" i="3"/>
  <c r="W1376" i="3"/>
  <c r="AA1376" i="3"/>
  <c r="AE1376" i="3"/>
  <c r="AI1376" i="3"/>
  <c r="AM1376" i="3"/>
  <c r="AQ1376" i="3"/>
  <c r="AU1376" i="3"/>
  <c r="AY1376" i="3"/>
  <c r="BC1376" i="3"/>
  <c r="BG1376" i="3"/>
  <c r="P1375" i="3"/>
  <c r="T1375" i="3"/>
  <c r="X1375" i="3"/>
  <c r="AB1375" i="3"/>
  <c r="AF1375" i="3"/>
  <c r="AJ1375" i="3"/>
  <c r="AN1375" i="3"/>
  <c r="AR1375" i="3"/>
  <c r="AV1375" i="3"/>
  <c r="AZ1375" i="3"/>
  <c r="BD1375" i="3"/>
  <c r="BH1375" i="3"/>
  <c r="M1375" i="3"/>
  <c r="Q1375" i="3"/>
  <c r="U1375" i="3"/>
  <c r="Y1375" i="3"/>
  <c r="AC1375" i="3"/>
  <c r="AG1375" i="3"/>
  <c r="AK1375" i="3"/>
  <c r="AO1375" i="3"/>
  <c r="AS1375" i="3"/>
  <c r="AW1375" i="3"/>
  <c r="BA1375" i="3"/>
  <c r="BE1375" i="3"/>
  <c r="BI1375" i="3"/>
  <c r="X1372" i="3"/>
  <c r="AN1372" i="3"/>
  <c r="BD1372" i="3"/>
  <c r="BH1378" i="3"/>
  <c r="BD1378" i="3"/>
  <c r="AX1378" i="3"/>
  <c r="AS1378" i="3"/>
  <c r="AN1378" i="3"/>
  <c r="AH1378" i="3"/>
  <c r="AC1378" i="3"/>
  <c r="X1378" i="3"/>
  <c r="R1378" i="3"/>
  <c r="M1378" i="3"/>
  <c r="BF1377" i="3"/>
  <c r="AX1377" i="3"/>
  <c r="AP1377" i="3"/>
  <c r="AH1377" i="3"/>
  <c r="Z1377" i="3"/>
  <c r="R1377" i="3"/>
  <c r="BI1376" i="3"/>
  <c r="BA1376" i="3"/>
  <c r="AS1376" i="3"/>
  <c r="AK1376" i="3"/>
  <c r="AC1376" i="3"/>
  <c r="U1376" i="3"/>
  <c r="M1376" i="3"/>
  <c r="Z1375" i="3"/>
  <c r="R1375" i="3"/>
  <c r="BH1372" i="3"/>
  <c r="AR1370" i="3"/>
  <c r="O1373" i="3"/>
  <c r="S1373" i="3"/>
  <c r="W1373" i="3"/>
  <c r="AA1373" i="3"/>
  <c r="AE1373" i="3"/>
  <c r="AI1373" i="3"/>
  <c r="AM1373" i="3"/>
  <c r="AQ1373" i="3"/>
  <c r="AU1373" i="3"/>
  <c r="AY1373" i="3"/>
  <c r="BC1373" i="3"/>
  <c r="BG1373" i="3"/>
  <c r="P1373" i="3"/>
  <c r="T1373" i="3"/>
  <c r="X1373" i="3"/>
  <c r="AB1373" i="3"/>
  <c r="AF1373" i="3"/>
  <c r="AJ1373" i="3"/>
  <c r="AN1373" i="3"/>
  <c r="AR1373" i="3"/>
  <c r="AV1373" i="3"/>
  <c r="AZ1373" i="3"/>
  <c r="BD1373" i="3"/>
  <c r="BH1373" i="3"/>
  <c r="M1373" i="3"/>
  <c r="Q1373" i="3"/>
  <c r="U1373" i="3"/>
  <c r="Y1373" i="3"/>
  <c r="AC1373" i="3"/>
  <c r="AG1373" i="3"/>
  <c r="AK1373" i="3"/>
  <c r="AO1373" i="3"/>
  <c r="AS1373" i="3"/>
  <c r="AW1373" i="3"/>
  <c r="BA1373" i="3"/>
  <c r="BE1373" i="3"/>
  <c r="BI1373" i="3"/>
  <c r="M1372" i="3"/>
  <c r="Q1372" i="3"/>
  <c r="U1372" i="3"/>
  <c r="Y1372" i="3"/>
  <c r="AC1372" i="3"/>
  <c r="AG1372" i="3"/>
  <c r="AK1372" i="3"/>
  <c r="AO1372" i="3"/>
  <c r="AS1372" i="3"/>
  <c r="AW1372" i="3"/>
  <c r="BA1372" i="3"/>
  <c r="BE1372" i="3"/>
  <c r="BI1372" i="3"/>
  <c r="N1372" i="3"/>
  <c r="R1372" i="3"/>
  <c r="V1372" i="3"/>
  <c r="Z1372" i="3"/>
  <c r="AD1372" i="3"/>
  <c r="AH1372" i="3"/>
  <c r="AL1372" i="3"/>
  <c r="AP1372" i="3"/>
  <c r="AT1372" i="3"/>
  <c r="AX1372" i="3"/>
  <c r="BB1372" i="3"/>
  <c r="BF1372" i="3"/>
  <c r="O1372" i="3"/>
  <c r="S1372" i="3"/>
  <c r="W1372" i="3"/>
  <c r="AA1372" i="3"/>
  <c r="AE1372" i="3"/>
  <c r="AI1372" i="3"/>
  <c r="AM1372" i="3"/>
  <c r="AQ1372" i="3"/>
  <c r="AU1372" i="3"/>
  <c r="AY1372" i="3"/>
  <c r="BC1372" i="3"/>
  <c r="BG1372" i="3"/>
  <c r="O1371" i="3"/>
  <c r="S1371" i="3"/>
  <c r="W1371" i="3"/>
  <c r="AA1371" i="3"/>
  <c r="AE1371" i="3"/>
  <c r="AI1371" i="3"/>
  <c r="AM1371" i="3"/>
  <c r="AQ1371" i="3"/>
  <c r="AU1371" i="3"/>
  <c r="AY1371" i="3"/>
  <c r="BC1371" i="3"/>
  <c r="BG1371" i="3"/>
  <c r="P1371" i="3"/>
  <c r="T1371" i="3"/>
  <c r="X1371" i="3"/>
  <c r="AB1371" i="3"/>
  <c r="AF1371" i="3"/>
  <c r="AJ1371" i="3"/>
  <c r="AN1371" i="3"/>
  <c r="AR1371" i="3"/>
  <c r="AV1371" i="3"/>
  <c r="AZ1371" i="3"/>
  <c r="BD1371" i="3"/>
  <c r="BH1371" i="3"/>
  <c r="M1371" i="3"/>
  <c r="Q1371" i="3"/>
  <c r="U1371" i="3"/>
  <c r="Y1371" i="3"/>
  <c r="AC1371" i="3"/>
  <c r="AG1371" i="3"/>
  <c r="AK1371" i="3"/>
  <c r="AO1371" i="3"/>
  <c r="AS1371" i="3"/>
  <c r="AW1371" i="3"/>
  <c r="BA1371" i="3"/>
  <c r="BE1371" i="3"/>
  <c r="BI1371" i="3"/>
  <c r="M1370" i="3"/>
  <c r="Q1370" i="3"/>
  <c r="U1370" i="3"/>
  <c r="Y1370" i="3"/>
  <c r="AC1370" i="3"/>
  <c r="AG1370" i="3"/>
  <c r="AK1370" i="3"/>
  <c r="AO1370" i="3"/>
  <c r="AS1370" i="3"/>
  <c r="AW1370" i="3"/>
  <c r="BA1370" i="3"/>
  <c r="BE1370" i="3"/>
  <c r="BI1370" i="3"/>
  <c r="N1370" i="3"/>
  <c r="R1370" i="3"/>
  <c r="V1370" i="3"/>
  <c r="Z1370" i="3"/>
  <c r="AD1370" i="3"/>
  <c r="AH1370" i="3"/>
  <c r="AL1370" i="3"/>
  <c r="AP1370" i="3"/>
  <c r="AT1370" i="3"/>
  <c r="AX1370" i="3"/>
  <c r="BB1370" i="3"/>
  <c r="BF1370" i="3"/>
  <c r="O1370" i="3"/>
  <c r="S1370" i="3"/>
  <c r="W1370" i="3"/>
  <c r="AA1370" i="3"/>
  <c r="AE1370" i="3"/>
  <c r="AI1370" i="3"/>
  <c r="AM1370" i="3"/>
  <c r="AQ1370" i="3"/>
  <c r="AU1370" i="3"/>
  <c r="AY1370" i="3"/>
  <c r="BC1370" i="3"/>
  <c r="BG1370" i="3"/>
  <c r="O1369" i="3"/>
  <c r="S1369" i="3"/>
  <c r="W1369" i="3"/>
  <c r="AA1369" i="3"/>
  <c r="AE1369" i="3"/>
  <c r="AI1369" i="3"/>
  <c r="AM1369" i="3"/>
  <c r="AQ1369" i="3"/>
  <c r="AU1369" i="3"/>
  <c r="AY1369" i="3"/>
  <c r="BC1369" i="3"/>
  <c r="BG1369" i="3"/>
  <c r="P1369" i="3"/>
  <c r="T1369" i="3"/>
  <c r="X1369" i="3"/>
  <c r="AB1369" i="3"/>
  <c r="AF1369" i="3"/>
  <c r="AJ1369" i="3"/>
  <c r="AN1369" i="3"/>
  <c r="AR1369" i="3"/>
  <c r="AV1369" i="3"/>
  <c r="AZ1369" i="3"/>
  <c r="BD1369" i="3"/>
  <c r="BH1369" i="3"/>
  <c r="M1369" i="3"/>
  <c r="Q1369" i="3"/>
  <c r="U1369" i="3"/>
  <c r="Y1369" i="3"/>
  <c r="AC1369" i="3"/>
  <c r="AG1369" i="3"/>
  <c r="AK1369" i="3"/>
  <c r="AO1369" i="3"/>
  <c r="AS1369" i="3"/>
  <c r="AW1369" i="3"/>
  <c r="BA1369" i="3"/>
  <c r="BE1369" i="3"/>
  <c r="BI1369" i="3"/>
  <c r="BB1373" i="3"/>
  <c r="AL1373" i="3"/>
  <c r="V1373" i="3"/>
  <c r="AZ1372" i="3"/>
  <c r="AJ1372" i="3"/>
  <c r="T1372" i="3"/>
  <c r="BB1371" i="3"/>
  <c r="AL1371" i="3"/>
  <c r="V1371" i="3"/>
  <c r="AZ1370" i="3"/>
  <c r="AJ1370" i="3"/>
  <c r="T1370" i="3"/>
  <c r="BB1369" i="3"/>
  <c r="AL1369" i="3"/>
  <c r="V1369" i="3"/>
  <c r="AX1373" i="3"/>
  <c r="AH1373" i="3"/>
  <c r="R1373" i="3"/>
  <c r="AV1372" i="3"/>
  <c r="AF1372" i="3"/>
  <c r="P1372" i="3"/>
  <c r="AX1371" i="3"/>
  <c r="AH1371" i="3"/>
  <c r="R1371" i="3"/>
  <c r="AV1370" i="3"/>
  <c r="AF1370" i="3"/>
  <c r="P1370" i="3"/>
  <c r="AX1369" i="3"/>
  <c r="AH1369" i="3"/>
  <c r="R1369" i="3"/>
  <c r="E1357" i="3"/>
  <c r="F1357" i="3"/>
  <c r="G1357" i="3"/>
  <c r="H1357" i="3"/>
  <c r="I1357" i="3"/>
  <c r="J1357" i="3"/>
  <c r="E1358" i="3"/>
  <c r="F1358" i="3"/>
  <c r="G1358" i="3"/>
  <c r="H1358" i="3"/>
  <c r="I1358" i="3"/>
  <c r="J1358" i="3"/>
  <c r="E1359" i="3"/>
  <c r="F1359" i="3"/>
  <c r="G1359" i="3"/>
  <c r="H1359" i="3"/>
  <c r="I1359" i="3"/>
  <c r="J1359" i="3"/>
  <c r="E1360" i="3"/>
  <c r="F1360" i="3"/>
  <c r="G1360" i="3"/>
  <c r="H1360" i="3"/>
  <c r="I1360" i="3"/>
  <c r="J1360" i="3"/>
  <c r="E1361" i="3"/>
  <c r="F1361" i="3"/>
  <c r="G1361" i="3"/>
  <c r="H1361" i="3"/>
  <c r="I1361" i="3"/>
  <c r="J1361" i="3"/>
  <c r="E1362" i="3"/>
  <c r="F1362" i="3"/>
  <c r="G1362" i="3"/>
  <c r="H1362" i="3"/>
  <c r="I1362" i="3"/>
  <c r="J1362" i="3"/>
  <c r="E1363" i="3"/>
  <c r="F1363" i="3"/>
  <c r="G1363" i="3"/>
  <c r="H1363" i="3"/>
  <c r="I1363" i="3"/>
  <c r="J1363" i="3"/>
  <c r="E1364" i="3"/>
  <c r="F1364" i="3"/>
  <c r="G1364" i="3"/>
  <c r="H1364" i="3"/>
  <c r="I1364" i="3"/>
  <c r="J1364" i="3"/>
  <c r="E1365" i="3"/>
  <c r="F1365" i="3"/>
  <c r="G1365" i="3"/>
  <c r="H1365" i="3"/>
  <c r="I1365" i="3"/>
  <c r="J1365" i="3"/>
  <c r="E1366" i="3"/>
  <c r="F1366" i="3"/>
  <c r="G1366" i="3"/>
  <c r="H1366" i="3"/>
  <c r="I1366" i="3"/>
  <c r="J1366" i="3"/>
  <c r="E1367" i="3"/>
  <c r="F1367" i="3"/>
  <c r="G1367" i="3"/>
  <c r="H1367" i="3"/>
  <c r="I1367" i="3"/>
  <c r="J1367" i="3"/>
  <c r="BF1442" i="3" l="1"/>
  <c r="AA1442" i="3"/>
  <c r="AQ1442" i="3"/>
  <c r="BG1442" i="3"/>
  <c r="AB1442" i="3"/>
  <c r="AR1442" i="3"/>
  <c r="BH1442" i="3"/>
  <c r="Y1442" i="3"/>
  <c r="AO1442" i="3"/>
  <c r="BE1442" i="3"/>
  <c r="AX1442" i="3"/>
  <c r="O1442" i="3"/>
  <c r="BN1442" i="3" s="1"/>
  <c r="AE1442" i="3"/>
  <c r="AU1442" i="3"/>
  <c r="P1442" i="3"/>
  <c r="AF1442" i="3"/>
  <c r="AV1442" i="3"/>
  <c r="M1442" i="3"/>
  <c r="AC1442" i="3"/>
  <c r="AS1442" i="3"/>
  <c r="BI1442" i="3"/>
  <c r="AD1442" i="3"/>
  <c r="AL1448" i="3"/>
  <c r="Z1448" i="3"/>
  <c r="V1448" i="3"/>
  <c r="N1448" i="3"/>
  <c r="R1448" i="3"/>
  <c r="W1448" i="3"/>
  <c r="AM1448" i="3"/>
  <c r="BC1448" i="3"/>
  <c r="X1448" i="3"/>
  <c r="AN1448" i="3"/>
  <c r="BD1448" i="3"/>
  <c r="U1448" i="3"/>
  <c r="AK1448" i="3"/>
  <c r="BA1448" i="3"/>
  <c r="AP1448" i="3"/>
  <c r="AA1448" i="3"/>
  <c r="AQ1448" i="3"/>
  <c r="BG1448" i="3"/>
  <c r="BL1448" i="3" s="1"/>
  <c r="AB1448" i="3"/>
  <c r="AR1448" i="3"/>
  <c r="BH1448" i="3"/>
  <c r="Y1448" i="3"/>
  <c r="AO1448" i="3"/>
  <c r="BE1448" i="3"/>
  <c r="AH1448" i="3"/>
  <c r="AD1448" i="3"/>
  <c r="S1448" i="3"/>
  <c r="AI1448" i="3"/>
  <c r="AY1448" i="3"/>
  <c r="T1448" i="3"/>
  <c r="BM1448" i="3" s="1"/>
  <c r="AJ1448" i="3"/>
  <c r="AZ1448" i="3"/>
  <c r="Q1448" i="3"/>
  <c r="AG1448" i="3"/>
  <c r="AW1448" i="3"/>
  <c r="BA1445" i="3"/>
  <c r="S1445" i="3"/>
  <c r="BH1445" i="3"/>
  <c r="R1445" i="3"/>
  <c r="AI1445" i="3"/>
  <c r="AK1445" i="3"/>
  <c r="AX1445" i="3"/>
  <c r="AN1445" i="3"/>
  <c r="N1446" i="3"/>
  <c r="AT1446" i="3"/>
  <c r="S1446" i="3"/>
  <c r="AI1446" i="3"/>
  <c r="AY1446" i="3"/>
  <c r="T1446" i="3"/>
  <c r="AJ1446" i="3"/>
  <c r="AZ1446" i="3"/>
  <c r="Q1446" i="3"/>
  <c r="AG1446" i="3"/>
  <c r="AW1446" i="3"/>
  <c r="Z1446" i="3"/>
  <c r="AL1446" i="3"/>
  <c r="AX1446" i="3"/>
  <c r="AD1446" i="3"/>
  <c r="W1446" i="3"/>
  <c r="AM1446" i="3"/>
  <c r="BC1446" i="3"/>
  <c r="X1446" i="3"/>
  <c r="AN1446" i="3"/>
  <c r="BD1446" i="3"/>
  <c r="U1446" i="3"/>
  <c r="AK1446" i="3"/>
  <c r="BA1446" i="3"/>
  <c r="BF1446" i="3"/>
  <c r="R1446" i="3"/>
  <c r="O1446" i="3"/>
  <c r="BN1446" i="3" s="1"/>
  <c r="AE1446" i="3"/>
  <c r="AU1446" i="3"/>
  <c r="P1446" i="3"/>
  <c r="AF1446" i="3"/>
  <c r="AV1446" i="3"/>
  <c r="M1446" i="3"/>
  <c r="T1454" i="3"/>
  <c r="AJ1454" i="3"/>
  <c r="AZ1454" i="3"/>
  <c r="S1454" i="3"/>
  <c r="AO1454" i="3"/>
  <c r="O1454" i="3"/>
  <c r="BL1454" i="3" s="1"/>
  <c r="AK1454" i="3"/>
  <c r="BF1454" i="3"/>
  <c r="AG1454" i="3"/>
  <c r="BB1454" i="3"/>
  <c r="X1454" i="3"/>
  <c r="AN1454" i="3"/>
  <c r="BD1454" i="3"/>
  <c r="Y1454" i="3"/>
  <c r="AT1454" i="3"/>
  <c r="U1454" i="3"/>
  <c r="AP1454" i="3"/>
  <c r="Q1454" i="3"/>
  <c r="AL1454" i="3"/>
  <c r="BG1454" i="3"/>
  <c r="P1454" i="3"/>
  <c r="AF1454" i="3"/>
  <c r="AV1454" i="3"/>
  <c r="N1454" i="3"/>
  <c r="AI1454" i="3"/>
  <c r="BE1454" i="3"/>
  <c r="AE1454" i="3"/>
  <c r="BA1454" i="3"/>
  <c r="AA1454" i="3"/>
  <c r="AW1454" i="3"/>
  <c r="AX1462" i="3"/>
  <c r="O1462" i="3"/>
  <c r="AE1462" i="3"/>
  <c r="AU1462" i="3"/>
  <c r="P1462" i="3"/>
  <c r="AF1462" i="3"/>
  <c r="AV1462" i="3"/>
  <c r="M1462" i="3"/>
  <c r="BN1462" i="3" s="1"/>
  <c r="AC1462" i="3"/>
  <c r="AS1462" i="3"/>
  <c r="BI1462" i="3"/>
  <c r="AH1462" i="3"/>
  <c r="AT1462" i="3"/>
  <c r="S1462" i="3"/>
  <c r="AI1462" i="3"/>
  <c r="AY1462" i="3"/>
  <c r="T1462" i="3"/>
  <c r="AJ1462" i="3"/>
  <c r="AZ1462" i="3"/>
  <c r="Q1462" i="3"/>
  <c r="AG1462" i="3"/>
  <c r="AW1462" i="3"/>
  <c r="AA1462" i="3"/>
  <c r="AQ1462" i="3"/>
  <c r="BG1462" i="3"/>
  <c r="AB1462" i="3"/>
  <c r="AR1462" i="3"/>
  <c r="BH1462" i="3"/>
  <c r="Y1462" i="3"/>
  <c r="AO1462" i="3"/>
  <c r="BE1462" i="3"/>
  <c r="U1483" i="3"/>
  <c r="BL1483" i="3" s="1"/>
  <c r="AK1483" i="3"/>
  <c r="BA1483" i="3"/>
  <c r="R1483" i="3"/>
  <c r="AH1483" i="3"/>
  <c r="AX1483" i="3"/>
  <c r="T1483" i="3"/>
  <c r="AJ1483" i="3"/>
  <c r="AZ1483" i="3"/>
  <c r="S1483" i="3"/>
  <c r="AI1483" i="3"/>
  <c r="AY1483" i="3"/>
  <c r="Y1483" i="3"/>
  <c r="AO1483" i="3"/>
  <c r="BE1483" i="3"/>
  <c r="V1483" i="3"/>
  <c r="AL1483" i="3"/>
  <c r="BK1483" i="3" s="1"/>
  <c r="BB1483" i="3"/>
  <c r="X1483" i="3"/>
  <c r="AN1483" i="3"/>
  <c r="BD1483" i="3"/>
  <c r="W1483" i="3"/>
  <c r="AM1483" i="3"/>
  <c r="BC1483" i="3"/>
  <c r="Q1483" i="3"/>
  <c r="BJ1483" i="3" s="1"/>
  <c r="AG1483" i="3"/>
  <c r="AW1483" i="3"/>
  <c r="N1483" i="3"/>
  <c r="AD1483" i="3"/>
  <c r="AT1483" i="3"/>
  <c r="P1483" i="3"/>
  <c r="AF1483" i="3"/>
  <c r="AV1483" i="3"/>
  <c r="O1483" i="3"/>
  <c r="AE1483" i="3"/>
  <c r="AU1483" i="3"/>
  <c r="Q1485" i="3"/>
  <c r="AO1485" i="3"/>
  <c r="V1485" i="3"/>
  <c r="AL1485" i="3"/>
  <c r="BB1485" i="3"/>
  <c r="AS1485" i="3"/>
  <c r="W1485" i="3"/>
  <c r="AM1485" i="3"/>
  <c r="BC1485" i="3"/>
  <c r="X1485" i="3"/>
  <c r="AN1485" i="3"/>
  <c r="BD1485" i="3"/>
  <c r="BI1485" i="3"/>
  <c r="Y1485" i="3"/>
  <c r="BA1485" i="3"/>
  <c r="Z1485" i="3"/>
  <c r="AP1485" i="3"/>
  <c r="BM1485" i="3" s="1"/>
  <c r="BF1485" i="3"/>
  <c r="BE1485" i="3"/>
  <c r="AA1485" i="3"/>
  <c r="AQ1485" i="3"/>
  <c r="BG1485" i="3"/>
  <c r="AB1485" i="3"/>
  <c r="AR1485" i="3"/>
  <c r="BH1485" i="3"/>
  <c r="AK1485" i="3"/>
  <c r="R1485" i="3"/>
  <c r="AH1485" i="3"/>
  <c r="AX1485" i="3"/>
  <c r="AG1485" i="3"/>
  <c r="S1485" i="3"/>
  <c r="AI1485" i="3"/>
  <c r="AY1485" i="3"/>
  <c r="T1485" i="3"/>
  <c r="AJ1485" i="3"/>
  <c r="AZ1485" i="3"/>
  <c r="AW1485" i="3"/>
  <c r="AK1455" i="3"/>
  <c r="R1455" i="3"/>
  <c r="AX1455" i="3"/>
  <c r="AI1455" i="3"/>
  <c r="AV1455" i="3"/>
  <c r="BH1455" i="3"/>
  <c r="Q1455" i="3"/>
  <c r="AW1455" i="3"/>
  <c r="AD1455" i="3"/>
  <c r="O1455" i="3"/>
  <c r="AU1455" i="3"/>
  <c r="AF1455" i="3"/>
  <c r="AR1455" i="3"/>
  <c r="BD1455" i="3"/>
  <c r="AG1455" i="3"/>
  <c r="N1455" i="3"/>
  <c r="AT1455" i="3"/>
  <c r="AE1455" i="3"/>
  <c r="BC1455" i="3"/>
  <c r="X1455" i="3"/>
  <c r="AZ1467" i="3"/>
  <c r="M1467" i="3"/>
  <c r="AC1467" i="3"/>
  <c r="AS1467" i="3"/>
  <c r="BI1467" i="3"/>
  <c r="Z1467" i="3"/>
  <c r="AP1467" i="3"/>
  <c r="BF1467" i="3"/>
  <c r="AA1467" i="3"/>
  <c r="AQ1467" i="3"/>
  <c r="BG1467" i="3"/>
  <c r="AN1467" i="3"/>
  <c r="AJ1467" i="3"/>
  <c r="AV1467" i="3"/>
  <c r="Q1467" i="3"/>
  <c r="AG1467" i="3"/>
  <c r="BJ1467" i="3" s="1"/>
  <c r="AW1467" i="3"/>
  <c r="N1467" i="3"/>
  <c r="AD1467" i="3"/>
  <c r="AT1467" i="3"/>
  <c r="O1467" i="3"/>
  <c r="AE1467" i="3"/>
  <c r="AU1467" i="3"/>
  <c r="BH1467" i="3"/>
  <c r="X1467" i="3"/>
  <c r="T1467" i="3"/>
  <c r="Y1467" i="3"/>
  <c r="AO1467" i="3"/>
  <c r="BE1467" i="3"/>
  <c r="V1467" i="3"/>
  <c r="AL1467" i="3"/>
  <c r="BB1467" i="3"/>
  <c r="W1467" i="3"/>
  <c r="AM1467" i="3"/>
  <c r="BC1467" i="3"/>
  <c r="AB1467" i="3"/>
  <c r="BL1467" i="3" s="1"/>
  <c r="BD1467" i="3"/>
  <c r="BG1483" i="3"/>
  <c r="AR1483" i="3"/>
  <c r="Z1483" i="3"/>
  <c r="M1483" i="3"/>
  <c r="AF1485" i="3"/>
  <c r="O1485" i="3"/>
  <c r="N1485" i="3"/>
  <c r="BJ1485" i="3" s="1"/>
  <c r="AQ1454" i="3"/>
  <c r="AY1454" i="3"/>
  <c r="AB1454" i="3"/>
  <c r="AQ1483" i="3"/>
  <c r="AB1483" i="3"/>
  <c r="BI1483" i="3"/>
  <c r="P1485" i="3"/>
  <c r="M1485" i="3"/>
  <c r="BN1485" i="3" s="1"/>
  <c r="AC1485" i="3"/>
  <c r="BM1506" i="3"/>
  <c r="BJ1505" i="3"/>
  <c r="AR1436" i="3"/>
  <c r="BN1511" i="3"/>
  <c r="AT1371" i="3"/>
  <c r="BL1522" i="3"/>
  <c r="AL1468" i="3"/>
  <c r="AY1436" i="3"/>
  <c r="AB1368" i="3"/>
  <c r="AZ1368" i="3"/>
  <c r="AF1368" i="3"/>
  <c r="BJ1368" i="3" s="1"/>
  <c r="AY1368" i="3"/>
  <c r="AI1368" i="3"/>
  <c r="S1368" i="3"/>
  <c r="AX1368" i="3"/>
  <c r="AH1368" i="3"/>
  <c r="R1368" i="3"/>
  <c r="BA1368" i="3"/>
  <c r="AK1368" i="3"/>
  <c r="BL1368" i="3" s="1"/>
  <c r="U1368" i="3"/>
  <c r="AP1371" i="3"/>
  <c r="AS1393" i="3"/>
  <c r="P1393" i="3"/>
  <c r="BN1393" i="3" s="1"/>
  <c r="W1415" i="3"/>
  <c r="BA1388" i="3"/>
  <c r="AC1388" i="3"/>
  <c r="AK1420" i="3"/>
  <c r="BL1420" i="3" s="1"/>
  <c r="M1420" i="3"/>
  <c r="T1451" i="3"/>
  <c r="AQ1377" i="3"/>
  <c r="W1377" i="3"/>
  <c r="BM1377" i="3" s="1"/>
  <c r="AU1377" i="3"/>
  <c r="AZ1441" i="3"/>
  <c r="AF1441" i="3"/>
  <c r="AB1451" i="3"/>
  <c r="BM1451" i="3" s="1"/>
  <c r="AM1431" i="3"/>
  <c r="AJ1431" i="3"/>
  <c r="AE1431" i="3"/>
  <c r="X1433" i="3"/>
  <c r="BM1433" i="3" s="1"/>
  <c r="BK1428" i="3"/>
  <c r="K1357" i="3"/>
  <c r="BK1412" i="3"/>
  <c r="AO1436" i="3"/>
  <c r="BH1368" i="3"/>
  <c r="AN1368" i="3"/>
  <c r="T1368" i="3"/>
  <c r="BG1368" i="3"/>
  <c r="AQ1368" i="3"/>
  <c r="AA1368" i="3"/>
  <c r="BF1368" i="3"/>
  <c r="AP1368" i="3"/>
  <c r="Z1368" i="3"/>
  <c r="BI1368" i="3"/>
  <c r="AS1368" i="3"/>
  <c r="AC1368" i="3"/>
  <c r="BK1368" i="3" s="1"/>
  <c r="AW1393" i="3"/>
  <c r="BI1393" i="3"/>
  <c r="AK1388" i="3"/>
  <c r="BA1420" i="3"/>
  <c r="AR1451" i="3"/>
  <c r="BC1377" i="3"/>
  <c r="AI1377" i="3"/>
  <c r="AN1441" i="3"/>
  <c r="BM1441" i="3" s="1"/>
  <c r="T1441" i="3"/>
  <c r="N1441" i="3"/>
  <c r="BH1431" i="3"/>
  <c r="BG1431" i="3"/>
  <c r="BK1493" i="3"/>
  <c r="Y1436" i="3"/>
  <c r="AJ1436" i="3"/>
  <c r="AQ1436" i="3"/>
  <c r="BB1402" i="3"/>
  <c r="BJ1402" i="3" s="1"/>
  <c r="AJ1449" i="3"/>
  <c r="BE1436" i="3"/>
  <c r="Q1436" i="3"/>
  <c r="AB1436" i="3"/>
  <c r="AA1436" i="3"/>
  <c r="BL1509" i="3"/>
  <c r="BK1511" i="3"/>
  <c r="AN1407" i="3"/>
  <c r="BM1407" i="3" s="1"/>
  <c r="BN1388" i="3"/>
  <c r="AW1436" i="3"/>
  <c r="BH1436" i="3"/>
  <c r="BG1436" i="3"/>
  <c r="S1436" i="3"/>
  <c r="BJ1492" i="3"/>
  <c r="BL1492" i="3"/>
  <c r="S1380" i="3"/>
  <c r="K1363" i="3"/>
  <c r="K1359" i="3"/>
  <c r="Y1390" i="3"/>
  <c r="BN1518" i="3"/>
  <c r="BJ1493" i="3"/>
  <c r="K1362" i="3"/>
  <c r="L1361" i="3"/>
  <c r="AJ1361" i="3" s="1"/>
  <c r="L1359" i="3"/>
  <c r="K1358" i="3"/>
  <c r="AJ1471" i="3"/>
  <c r="Y1471" i="3"/>
  <c r="AO1471" i="3"/>
  <c r="BE1471" i="3"/>
  <c r="V1471" i="3"/>
  <c r="AL1471" i="3"/>
  <c r="BK1471" i="3" s="1"/>
  <c r="BB1471" i="3"/>
  <c r="W1471" i="3"/>
  <c r="AM1471" i="3"/>
  <c r="BC1471" i="3"/>
  <c r="T1471" i="3"/>
  <c r="M1471" i="3"/>
  <c r="AC1471" i="3"/>
  <c r="AS1471" i="3"/>
  <c r="BI1471" i="3"/>
  <c r="Z1471" i="3"/>
  <c r="AP1471" i="3"/>
  <c r="BF1471" i="3"/>
  <c r="AA1471" i="3"/>
  <c r="AQ1471" i="3"/>
  <c r="BG1471" i="3"/>
  <c r="U1471" i="3"/>
  <c r="BA1471" i="3"/>
  <c r="AH1471" i="3"/>
  <c r="S1471" i="3"/>
  <c r="AY1471" i="3"/>
  <c r="AV1471" i="3"/>
  <c r="BH1471" i="3"/>
  <c r="X1471" i="3"/>
  <c r="AG1471" i="3"/>
  <c r="N1471" i="3"/>
  <c r="AT1471" i="3"/>
  <c r="AE1471" i="3"/>
  <c r="AF1471" i="3"/>
  <c r="AR1471" i="3"/>
  <c r="AZ1471" i="3"/>
  <c r="AK1471" i="3"/>
  <c r="R1471" i="3"/>
  <c r="AX1471" i="3"/>
  <c r="AI1471" i="3"/>
  <c r="P1471" i="3"/>
  <c r="AB1471" i="3"/>
  <c r="BD1471" i="3"/>
  <c r="U1479" i="3"/>
  <c r="AK1479" i="3"/>
  <c r="BA1479" i="3"/>
  <c r="R1479" i="3"/>
  <c r="AH1479" i="3"/>
  <c r="AX1479" i="3"/>
  <c r="T1479" i="3"/>
  <c r="AJ1479" i="3"/>
  <c r="AZ1479" i="3"/>
  <c r="S1479" i="3"/>
  <c r="AI1479" i="3"/>
  <c r="AY1479" i="3"/>
  <c r="Y1479" i="3"/>
  <c r="AO1479" i="3"/>
  <c r="BE1479" i="3"/>
  <c r="V1479" i="3"/>
  <c r="AL1479" i="3"/>
  <c r="BB1479" i="3"/>
  <c r="X1479" i="3"/>
  <c r="AN1479" i="3"/>
  <c r="BD1479" i="3"/>
  <c r="W1479" i="3"/>
  <c r="AM1479" i="3"/>
  <c r="BC1479" i="3"/>
  <c r="M1479" i="3"/>
  <c r="AC1479" i="3"/>
  <c r="AS1479" i="3"/>
  <c r="BI1479" i="3"/>
  <c r="Z1479" i="3"/>
  <c r="AP1479" i="3"/>
  <c r="BF1479" i="3"/>
  <c r="AB1479" i="3"/>
  <c r="AR1479" i="3"/>
  <c r="BH1479" i="3"/>
  <c r="AA1479" i="3"/>
  <c r="AQ1479" i="3"/>
  <c r="BG1479" i="3"/>
  <c r="Q1479" i="3"/>
  <c r="AD1479" i="3"/>
  <c r="AV1479" i="3"/>
  <c r="AG1479" i="3"/>
  <c r="AT1479" i="3"/>
  <c r="O1479" i="3"/>
  <c r="AW1479" i="3"/>
  <c r="P1479" i="3"/>
  <c r="AE1479" i="3"/>
  <c r="BF1369" i="3"/>
  <c r="BL1369" i="3" s="1"/>
  <c r="AT1369" i="3"/>
  <c r="N1369" i="3"/>
  <c r="AD1369" i="3"/>
  <c r="Z1369" i="3"/>
  <c r="BJ1517" i="3"/>
  <c r="BM1517" i="3"/>
  <c r="AB1372" i="3"/>
  <c r="AR1372" i="3"/>
  <c r="BM1372" i="3" s="1"/>
  <c r="Y1382" i="3"/>
  <c r="AA1382" i="3"/>
  <c r="Q1382" i="3"/>
  <c r="AK1382" i="3"/>
  <c r="AM1382" i="3"/>
  <c r="AF1382" i="3"/>
  <c r="AV1382" i="3"/>
  <c r="AW1382" i="3"/>
  <c r="AQ1382" i="3"/>
  <c r="BA1382" i="3"/>
  <c r="M1382" i="3"/>
  <c r="BG1382" i="3"/>
  <c r="BH1370" i="3"/>
  <c r="AB1370" i="3"/>
  <c r="BA1379" i="3"/>
  <c r="U1379" i="3"/>
  <c r="S1425" i="3"/>
  <c r="AM1425" i="3"/>
  <c r="AE1425" i="3"/>
  <c r="BC1425" i="3"/>
  <c r="AA1425" i="3"/>
  <c r="AY1425" i="3"/>
  <c r="W1425" i="3"/>
  <c r="O1425" i="3"/>
  <c r="BN1425" i="3" s="1"/>
  <c r="AI1425" i="3"/>
  <c r="AZ1459" i="3"/>
  <c r="T1459" i="3"/>
  <c r="Q1459" i="3"/>
  <c r="AG1459" i="3"/>
  <c r="AW1459" i="3"/>
  <c r="N1459" i="3"/>
  <c r="AD1459" i="3"/>
  <c r="AT1459" i="3"/>
  <c r="O1459" i="3"/>
  <c r="AE1459" i="3"/>
  <c r="AU1459" i="3"/>
  <c r="U1459" i="3"/>
  <c r="AK1459" i="3"/>
  <c r="BA1459" i="3"/>
  <c r="R1459" i="3"/>
  <c r="AH1459" i="3"/>
  <c r="AX1459" i="3"/>
  <c r="S1459" i="3"/>
  <c r="AI1459" i="3"/>
  <c r="AY1459" i="3"/>
  <c r="AC1459" i="3"/>
  <c r="BI1459" i="3"/>
  <c r="AP1459" i="3"/>
  <c r="AA1459" i="3"/>
  <c r="BG1459" i="3"/>
  <c r="P1459" i="3"/>
  <c r="AR1459" i="3"/>
  <c r="BD1459" i="3"/>
  <c r="AJ1459" i="3"/>
  <c r="AO1459" i="3"/>
  <c r="V1459" i="3"/>
  <c r="BM1459" i="3" s="1"/>
  <c r="BB1459" i="3"/>
  <c r="AM1459" i="3"/>
  <c r="AB1459" i="3"/>
  <c r="AN1459" i="3"/>
  <c r="M1459" i="3"/>
  <c r="AS1459" i="3"/>
  <c r="Z1459" i="3"/>
  <c r="BF1459" i="3"/>
  <c r="AQ1459" i="3"/>
  <c r="AV1459" i="3"/>
  <c r="X1459" i="3"/>
  <c r="BB1464" i="3"/>
  <c r="V1464" i="3"/>
  <c r="BF1464" i="3"/>
  <c r="Z1464" i="3"/>
  <c r="AP1464" i="3"/>
  <c r="N1464" i="3"/>
  <c r="AL1464" i="3"/>
  <c r="AH1464" i="3"/>
  <c r="W1464" i="3"/>
  <c r="BJ1464" i="3" s="1"/>
  <c r="AM1464" i="3"/>
  <c r="BC1464" i="3"/>
  <c r="X1464" i="3"/>
  <c r="AN1464" i="3"/>
  <c r="BD1464" i="3"/>
  <c r="U1464" i="3"/>
  <c r="AK1464" i="3"/>
  <c r="BA1464" i="3"/>
  <c r="R1464" i="3"/>
  <c r="AA1464" i="3"/>
  <c r="AQ1464" i="3"/>
  <c r="BG1464" i="3"/>
  <c r="AB1464" i="3"/>
  <c r="AR1464" i="3"/>
  <c r="BH1464" i="3"/>
  <c r="Y1464" i="3"/>
  <c r="AO1464" i="3"/>
  <c r="BE1464" i="3"/>
  <c r="AT1464" i="3"/>
  <c r="O1464" i="3"/>
  <c r="AE1464" i="3"/>
  <c r="AU1464" i="3"/>
  <c r="P1464" i="3"/>
  <c r="AF1464" i="3"/>
  <c r="AV1464" i="3"/>
  <c r="M1464" i="3"/>
  <c r="AC1464" i="3"/>
  <c r="AS1464" i="3"/>
  <c r="BI1464" i="3"/>
  <c r="Q1473" i="3"/>
  <c r="P1473" i="3"/>
  <c r="AV1473" i="3"/>
  <c r="AC1473" i="3"/>
  <c r="BI1473" i="3"/>
  <c r="X1473" i="3"/>
  <c r="BD1473" i="3"/>
  <c r="AK1473" i="3"/>
  <c r="AF1473" i="3"/>
  <c r="M1473" i="3"/>
  <c r="AS1473" i="3"/>
  <c r="U1473" i="3"/>
  <c r="BH1473" i="3"/>
  <c r="AB1473" i="3"/>
  <c r="AO1473" i="3"/>
  <c r="Z1473" i="3"/>
  <c r="AP1473" i="3"/>
  <c r="BF1473" i="3"/>
  <c r="AA1473" i="3"/>
  <c r="AQ1473" i="3"/>
  <c r="BG1473" i="3"/>
  <c r="BA1473" i="3"/>
  <c r="AZ1473" i="3"/>
  <c r="T1473" i="3"/>
  <c r="AG1473" i="3"/>
  <c r="N1473" i="3"/>
  <c r="AD1473" i="3"/>
  <c r="AT1473" i="3"/>
  <c r="O1473" i="3"/>
  <c r="AE1473" i="3"/>
  <c r="AU1473" i="3"/>
  <c r="AR1473" i="3"/>
  <c r="BE1473" i="3"/>
  <c r="Y1473" i="3"/>
  <c r="R1473" i="3"/>
  <c r="BN1473" i="3" s="1"/>
  <c r="AH1473" i="3"/>
  <c r="AX1473" i="3"/>
  <c r="S1473" i="3"/>
  <c r="AI1473" i="3"/>
  <c r="AY1473" i="3"/>
  <c r="BM1500" i="3"/>
  <c r="BN1500" i="3"/>
  <c r="BJ1500" i="3"/>
  <c r="BL1500" i="3"/>
  <c r="BK1515" i="3"/>
  <c r="BM1515" i="3"/>
  <c r="BJ1515" i="3"/>
  <c r="BN1515" i="3"/>
  <c r="BL1515" i="3"/>
  <c r="BM1493" i="3"/>
  <c r="BL1493" i="3"/>
  <c r="BL1488" i="3"/>
  <c r="BN1488" i="3"/>
  <c r="BJ1488" i="3"/>
  <c r="BJ1503" i="3"/>
  <c r="BM1503" i="3"/>
  <c r="BK1503" i="3"/>
  <c r="BL1503" i="3"/>
  <c r="BM1489" i="3"/>
  <c r="BJ1489" i="3"/>
  <c r="BM1488" i="3"/>
  <c r="AB1409" i="3"/>
  <c r="AE1409" i="3"/>
  <c r="BH1409" i="3"/>
  <c r="BC1409" i="3"/>
  <c r="AU1409" i="3"/>
  <c r="AV1409" i="3"/>
  <c r="BL1409" i="3" s="1"/>
  <c r="AZ1409" i="3"/>
  <c r="W1409" i="3"/>
  <c r="O1409" i="3"/>
  <c r="BD1409" i="3"/>
  <c r="P1409" i="3"/>
  <c r="AN1409" i="3"/>
  <c r="AF1409" i="3"/>
  <c r="X1409" i="3"/>
  <c r="AM1409" i="3"/>
  <c r="AJ1409" i="3"/>
  <c r="T1409" i="3"/>
  <c r="AQ1421" i="3"/>
  <c r="BJ1421" i="3" s="1"/>
  <c r="AA1421" i="3"/>
  <c r="BG1421" i="3"/>
  <c r="AM1421" i="3"/>
  <c r="AL1434" i="3"/>
  <c r="BB1434" i="3"/>
  <c r="V1434" i="3"/>
  <c r="O1434" i="3"/>
  <c r="AE1434" i="3"/>
  <c r="BJ1434" i="3" s="1"/>
  <c r="AU1434" i="3"/>
  <c r="P1434" i="3"/>
  <c r="AF1434" i="3"/>
  <c r="AV1434" i="3"/>
  <c r="M1434" i="3"/>
  <c r="AC1434" i="3"/>
  <c r="AS1434" i="3"/>
  <c r="BI1434" i="3"/>
  <c r="N1434" i="3"/>
  <c r="AH1434" i="3"/>
  <c r="W1434" i="3"/>
  <c r="AM1434" i="3"/>
  <c r="BC1434" i="3"/>
  <c r="X1434" i="3"/>
  <c r="AN1434" i="3"/>
  <c r="BD1434" i="3"/>
  <c r="U1434" i="3"/>
  <c r="AK1434" i="3"/>
  <c r="BA1434" i="3"/>
  <c r="AP1434" i="3"/>
  <c r="AT1434" i="3"/>
  <c r="N1442" i="3"/>
  <c r="AT1442" i="3"/>
  <c r="Z1442" i="3"/>
  <c r="AP1442" i="3"/>
  <c r="AH1442" i="3"/>
  <c r="BC1452" i="3"/>
  <c r="O1452" i="3"/>
  <c r="BL1452" i="3" s="1"/>
  <c r="AB1452" i="3"/>
  <c r="AR1452" i="3"/>
  <c r="BH1452" i="3"/>
  <c r="Y1452" i="3"/>
  <c r="AO1452" i="3"/>
  <c r="BE1452" i="3"/>
  <c r="AH1452" i="3"/>
  <c r="S1452" i="3"/>
  <c r="AY1452" i="3"/>
  <c r="AD1452" i="3"/>
  <c r="P1452" i="3"/>
  <c r="AF1452" i="3"/>
  <c r="AV1452" i="3"/>
  <c r="M1452" i="3"/>
  <c r="AC1452" i="3"/>
  <c r="AS1452" i="3"/>
  <c r="BI1452" i="3"/>
  <c r="AP1452" i="3"/>
  <c r="AA1452" i="3"/>
  <c r="BG1452" i="3"/>
  <c r="AL1452" i="3"/>
  <c r="T1452" i="3"/>
  <c r="AJ1452" i="3"/>
  <c r="AZ1452" i="3"/>
  <c r="Q1452" i="3"/>
  <c r="AG1452" i="3"/>
  <c r="AW1452" i="3"/>
  <c r="R1452" i="3"/>
  <c r="AX1452" i="3"/>
  <c r="AI1452" i="3"/>
  <c r="N1452" i="3"/>
  <c r="AT1452" i="3"/>
  <c r="BN1489" i="3"/>
  <c r="BK1489" i="3"/>
  <c r="BL1489" i="3"/>
  <c r="L1366" i="3"/>
  <c r="L1364" i="3"/>
  <c r="K1364" i="3"/>
  <c r="AI1364" i="3" s="1"/>
  <c r="BE1459" i="3"/>
  <c r="O1471" i="3"/>
  <c r="BL1471" i="3" s="1"/>
  <c r="AF1479" i="3"/>
  <c r="P1384" i="3"/>
  <c r="AV1384" i="3"/>
  <c r="AK1384" i="3"/>
  <c r="AF1384" i="3"/>
  <c r="U1384" i="3"/>
  <c r="BL1384" i="3" s="1"/>
  <c r="BG1384" i="3"/>
  <c r="BA1384" i="3"/>
  <c r="BJ1384" i="3" s="1"/>
  <c r="AQ1384" i="3"/>
  <c r="BM1511" i="3"/>
  <c r="BJ1511" i="3"/>
  <c r="AK1418" i="3"/>
  <c r="N1418" i="3"/>
  <c r="AD1418" i="3"/>
  <c r="AT1418" i="3"/>
  <c r="O1418" i="3"/>
  <c r="BN1418" i="3" s="1"/>
  <c r="AE1418" i="3"/>
  <c r="AU1418" i="3"/>
  <c r="P1418" i="3"/>
  <c r="AF1418" i="3"/>
  <c r="AV1418" i="3"/>
  <c r="Y1418" i="3"/>
  <c r="AP1369" i="3"/>
  <c r="AG1436" i="3"/>
  <c r="AZ1436" i="3"/>
  <c r="T1436" i="3"/>
  <c r="AI1436" i="3"/>
  <c r="AZ1464" i="3"/>
  <c r="AI1464" i="3"/>
  <c r="BB1473" i="3"/>
  <c r="AW1473" i="3"/>
  <c r="AF1459" i="3"/>
  <c r="BJ1459" i="3" s="1"/>
  <c r="AJ1473" i="3"/>
  <c r="BC1459" i="3"/>
  <c r="Y1459" i="3"/>
  <c r="AD1471" i="3"/>
  <c r="N1479" i="3"/>
  <c r="AU1425" i="3"/>
  <c r="BM1425" i="3" s="1"/>
  <c r="AS1482" i="3"/>
  <c r="BF1482" i="3"/>
  <c r="O1482" i="3"/>
  <c r="AD1481" i="3"/>
  <c r="AU1481" i="3"/>
  <c r="T1463" i="3"/>
  <c r="BM1463" i="3" s="1"/>
  <c r="AJ1463" i="3"/>
  <c r="P1463" i="3"/>
  <c r="AZ1463" i="3"/>
  <c r="Q1422" i="3"/>
  <c r="BN1422" i="3" s="1"/>
  <c r="U1422" i="3"/>
  <c r="BA1422" i="3"/>
  <c r="AC1422" i="3"/>
  <c r="BI1422" i="3"/>
  <c r="M1422" i="3"/>
  <c r="AS1422" i="3"/>
  <c r="AK1422" i="3"/>
  <c r="AO1422" i="3"/>
  <c r="BM1422" i="3" s="1"/>
  <c r="Y1422" i="3"/>
  <c r="AW1422" i="3"/>
  <c r="BN1503" i="3"/>
  <c r="BB1442" i="3"/>
  <c r="Y1455" i="3"/>
  <c r="AO1455" i="3"/>
  <c r="BE1455" i="3"/>
  <c r="V1455" i="3"/>
  <c r="BK1455" i="3" s="1"/>
  <c r="AL1455" i="3"/>
  <c r="BB1455" i="3"/>
  <c r="W1455" i="3"/>
  <c r="AM1455" i="3"/>
  <c r="M1455" i="3"/>
  <c r="AC1455" i="3"/>
  <c r="AS1455" i="3"/>
  <c r="BI1455" i="3"/>
  <c r="Z1455" i="3"/>
  <c r="AP1455" i="3"/>
  <c r="BF1455" i="3"/>
  <c r="AA1455" i="3"/>
  <c r="AQ1455" i="3"/>
  <c r="BG1455" i="3"/>
  <c r="AM1419" i="3"/>
  <c r="W1419" i="3"/>
  <c r="AU1419" i="3"/>
  <c r="AQ1419" i="3"/>
  <c r="BC1419" i="3"/>
  <c r="AE1419" i="3"/>
  <c r="O1419" i="3"/>
  <c r="BG1419" i="3"/>
  <c r="BL1419" i="3" s="1"/>
  <c r="Y1379" i="3"/>
  <c r="Z1456" i="3"/>
  <c r="Z1371" i="3"/>
  <c r="AD1371" i="3"/>
  <c r="BF1371" i="3"/>
  <c r="AS1388" i="3"/>
  <c r="BL1388" i="3" s="1"/>
  <c r="U1388" i="3"/>
  <c r="AS1420" i="3"/>
  <c r="U1420" i="3"/>
  <c r="S1472" i="3"/>
  <c r="BK1472" i="3" s="1"/>
  <c r="AY1472" i="3"/>
  <c r="AH1472" i="3"/>
  <c r="AI1472" i="3"/>
  <c r="AX1472" i="3"/>
  <c r="BJ1472" i="3" s="1"/>
  <c r="R1472" i="3"/>
  <c r="W1398" i="3"/>
  <c r="BM1398" i="3" s="1"/>
  <c r="AS1412" i="3"/>
  <c r="AB1439" i="3"/>
  <c r="BM1439" i="3" s="1"/>
  <c r="BB1383" i="3"/>
  <c r="M1390" i="3"/>
  <c r="AI1380" i="3"/>
  <c r="BG1389" i="3"/>
  <c r="BL1389" i="3" s="1"/>
  <c r="AA1389" i="3"/>
  <c r="AP1468" i="3"/>
  <c r="BB1468" i="3"/>
  <c r="Z1468" i="3"/>
  <c r="BM1468" i="3" s="1"/>
  <c r="V1468" i="3"/>
  <c r="BF1468" i="3"/>
  <c r="Y1420" i="3"/>
  <c r="AB1431" i="3"/>
  <c r="BL1431" i="3" s="1"/>
  <c r="AQ1431" i="3"/>
  <c r="AA1472" i="3"/>
  <c r="BL1472" i="3" s="1"/>
  <c r="BA1426" i="3"/>
  <c r="W1429" i="3"/>
  <c r="BJ1429" i="3" s="1"/>
  <c r="BJ1499" i="3"/>
  <c r="BN1492" i="3"/>
  <c r="AM1452" i="3"/>
  <c r="BK1518" i="3"/>
  <c r="BL1518" i="3"/>
  <c r="AR1382" i="3"/>
  <c r="BC1382" i="3"/>
  <c r="S1382" i="3"/>
  <c r="BM1382" i="3" s="1"/>
  <c r="AG1382" i="3"/>
  <c r="BG1413" i="3"/>
  <c r="BL1413" i="3" s="1"/>
  <c r="BC1413" i="3"/>
  <c r="W1413" i="3"/>
  <c r="BJ1413" i="3" s="1"/>
  <c r="BC1421" i="3"/>
  <c r="W1421" i="3"/>
  <c r="U1428" i="3"/>
  <c r="AB1403" i="3"/>
  <c r="BL1403" i="3" s="1"/>
  <c r="K1367" i="3"/>
  <c r="AM1364" i="3"/>
  <c r="K1360" i="3"/>
  <c r="BL1377" i="3"/>
  <c r="BL1398" i="3"/>
  <c r="BL1394" i="3"/>
  <c r="BN1428" i="3"/>
  <c r="BK1505" i="3"/>
  <c r="BM1505" i="3"/>
  <c r="T1461" i="3"/>
  <c r="AF1461" i="3"/>
  <c r="U1461" i="3"/>
  <c r="AK1461" i="3"/>
  <c r="BA1461" i="3"/>
  <c r="R1461" i="3"/>
  <c r="AH1461" i="3"/>
  <c r="AX1461" i="3"/>
  <c r="S1461" i="3"/>
  <c r="AI1461" i="3"/>
  <c r="AY1461" i="3"/>
  <c r="AZ1461" i="3"/>
  <c r="Y1461" i="3"/>
  <c r="AO1461" i="3"/>
  <c r="BE1461" i="3"/>
  <c r="V1461" i="3"/>
  <c r="AL1461" i="3"/>
  <c r="BB1461" i="3"/>
  <c r="W1461" i="3"/>
  <c r="AM1461" i="3"/>
  <c r="BC1461" i="3"/>
  <c r="BH1461" i="3"/>
  <c r="BD1461" i="3"/>
  <c r="M1461" i="3"/>
  <c r="AC1461" i="3"/>
  <c r="AS1461" i="3"/>
  <c r="BI1461" i="3"/>
  <c r="Z1461" i="3"/>
  <c r="AP1461" i="3"/>
  <c r="BF1461" i="3"/>
  <c r="AA1461" i="3"/>
  <c r="AQ1461" i="3"/>
  <c r="BG1461" i="3"/>
  <c r="AR1461" i="3"/>
  <c r="AN1461" i="3"/>
  <c r="AZ1469" i="3"/>
  <c r="Q1469" i="3"/>
  <c r="AG1469" i="3"/>
  <c r="AW1469" i="3"/>
  <c r="N1469" i="3"/>
  <c r="AD1469" i="3"/>
  <c r="AT1469" i="3"/>
  <c r="O1469" i="3"/>
  <c r="AE1469" i="3"/>
  <c r="AU1469" i="3"/>
  <c r="U1469" i="3"/>
  <c r="AK1469" i="3"/>
  <c r="BA1469" i="3"/>
  <c r="R1469" i="3"/>
  <c r="AH1469" i="3"/>
  <c r="AX1469" i="3"/>
  <c r="S1469" i="3"/>
  <c r="AI1469" i="3"/>
  <c r="AY1469" i="3"/>
  <c r="BH1469" i="3"/>
  <c r="BD1469" i="3"/>
  <c r="T1469" i="3"/>
  <c r="BM1469" i="3" s="1"/>
  <c r="P1469" i="3"/>
  <c r="AV1469" i="3"/>
  <c r="Y1469" i="3"/>
  <c r="AO1469" i="3"/>
  <c r="BE1469" i="3"/>
  <c r="V1469" i="3"/>
  <c r="AL1469" i="3"/>
  <c r="BB1469" i="3"/>
  <c r="W1469" i="3"/>
  <c r="AM1469" i="3"/>
  <c r="BC1469" i="3"/>
  <c r="AR1469" i="3"/>
  <c r="AN1469" i="3"/>
  <c r="AA1478" i="3"/>
  <c r="AQ1478" i="3"/>
  <c r="BG1478" i="3"/>
  <c r="AB1478" i="3"/>
  <c r="AR1478" i="3"/>
  <c r="BH1478" i="3"/>
  <c r="M1478" i="3"/>
  <c r="AC1478" i="3"/>
  <c r="AS1478" i="3"/>
  <c r="BI1478" i="3"/>
  <c r="Z1478" i="3"/>
  <c r="AX1478" i="3"/>
  <c r="O1478" i="3"/>
  <c r="AE1478" i="3"/>
  <c r="AU1478" i="3"/>
  <c r="P1478" i="3"/>
  <c r="AF1478" i="3"/>
  <c r="AV1478" i="3"/>
  <c r="AH1478" i="3"/>
  <c r="Q1478" i="3"/>
  <c r="AG1478" i="3"/>
  <c r="AW1478" i="3"/>
  <c r="N1478" i="3"/>
  <c r="AD1478" i="3"/>
  <c r="BF1478" i="3"/>
  <c r="S1478" i="3"/>
  <c r="AI1478" i="3"/>
  <c r="AY1478" i="3"/>
  <c r="T1478" i="3"/>
  <c r="AJ1478" i="3"/>
  <c r="AZ1478" i="3"/>
  <c r="AT1478" i="3"/>
  <c r="U1478" i="3"/>
  <c r="AK1478" i="3"/>
  <c r="BA1478" i="3"/>
  <c r="R1478" i="3"/>
  <c r="AL1478" i="3"/>
  <c r="S1482" i="3"/>
  <c r="AI1482" i="3"/>
  <c r="AY1482" i="3"/>
  <c r="T1482" i="3"/>
  <c r="AJ1482" i="3"/>
  <c r="AZ1482" i="3"/>
  <c r="Q1482" i="3"/>
  <c r="AG1482" i="3"/>
  <c r="AW1482" i="3"/>
  <c r="N1482" i="3"/>
  <c r="BN1482" i="3" s="1"/>
  <c r="AD1482" i="3"/>
  <c r="AT1482" i="3"/>
  <c r="W1482" i="3"/>
  <c r="AM1482" i="3"/>
  <c r="BC1482" i="3"/>
  <c r="X1482" i="3"/>
  <c r="AN1482" i="3"/>
  <c r="BD1482" i="3"/>
  <c r="U1482" i="3"/>
  <c r="AK1482" i="3"/>
  <c r="BA1482" i="3"/>
  <c r="R1482" i="3"/>
  <c r="AH1482" i="3"/>
  <c r="AX1482" i="3"/>
  <c r="AA1482" i="3"/>
  <c r="AQ1482" i="3"/>
  <c r="BG1482" i="3"/>
  <c r="AB1482" i="3"/>
  <c r="AR1482" i="3"/>
  <c r="BH1482" i="3"/>
  <c r="Y1482" i="3"/>
  <c r="AO1482" i="3"/>
  <c r="BE1482" i="3"/>
  <c r="V1482" i="3"/>
  <c r="AL1482" i="3"/>
  <c r="BB1482" i="3"/>
  <c r="U1481" i="3"/>
  <c r="AK1481" i="3"/>
  <c r="BA1481" i="3"/>
  <c r="R1481" i="3"/>
  <c r="AH1481" i="3"/>
  <c r="AX1481" i="3"/>
  <c r="S1481" i="3"/>
  <c r="AI1481" i="3"/>
  <c r="AY1481" i="3"/>
  <c r="T1481" i="3"/>
  <c r="BM1481" i="3" s="1"/>
  <c r="AJ1481" i="3"/>
  <c r="AZ1481" i="3"/>
  <c r="Y1481" i="3"/>
  <c r="AO1481" i="3"/>
  <c r="BE1481" i="3"/>
  <c r="V1481" i="3"/>
  <c r="AL1481" i="3"/>
  <c r="BB1481" i="3"/>
  <c r="W1481" i="3"/>
  <c r="AM1481" i="3"/>
  <c r="BC1481" i="3"/>
  <c r="X1481" i="3"/>
  <c r="AN1481" i="3"/>
  <c r="BD1481" i="3"/>
  <c r="M1481" i="3"/>
  <c r="AC1481" i="3"/>
  <c r="AS1481" i="3"/>
  <c r="BI1481" i="3"/>
  <c r="Z1481" i="3"/>
  <c r="AP1481" i="3"/>
  <c r="BF1481" i="3"/>
  <c r="AA1481" i="3"/>
  <c r="AQ1481" i="3"/>
  <c r="BG1481" i="3"/>
  <c r="AB1481" i="3"/>
  <c r="AR1481" i="3"/>
  <c r="BH1481" i="3"/>
  <c r="BM1513" i="3"/>
  <c r="BK1513" i="3"/>
  <c r="BL1513" i="3"/>
  <c r="BN1513" i="3"/>
  <c r="X1469" i="3"/>
  <c r="AB1469" i="3"/>
  <c r="AU1461" i="3"/>
  <c r="AD1461" i="3"/>
  <c r="Q1461" i="3"/>
  <c r="AQ1469" i="3"/>
  <c r="Z1469" i="3"/>
  <c r="M1469" i="3"/>
  <c r="AV1461" i="3"/>
  <c r="AF1469" i="3"/>
  <c r="BE1478" i="3"/>
  <c r="BD1478" i="3"/>
  <c r="AM1478" i="3"/>
  <c r="AP1482" i="3"/>
  <c r="AC1482" i="3"/>
  <c r="P1482" i="3"/>
  <c r="AV1481" i="3"/>
  <c r="AE1481" i="3"/>
  <c r="N1481" i="3"/>
  <c r="N1458" i="3"/>
  <c r="AP1458" i="3"/>
  <c r="V1458" i="3"/>
  <c r="BB1458" i="3"/>
  <c r="AL1458" i="3"/>
  <c r="Z1458" i="3"/>
  <c r="BF1458" i="3"/>
  <c r="AH1458" i="3"/>
  <c r="O1458" i="3"/>
  <c r="AE1458" i="3"/>
  <c r="AU1458" i="3"/>
  <c r="P1458" i="3"/>
  <c r="AF1458" i="3"/>
  <c r="AV1458" i="3"/>
  <c r="M1458" i="3"/>
  <c r="AC1458" i="3"/>
  <c r="AS1458" i="3"/>
  <c r="BI1458" i="3"/>
  <c r="R1458" i="3"/>
  <c r="AT1458" i="3"/>
  <c r="S1458" i="3"/>
  <c r="AI1458" i="3"/>
  <c r="AY1458" i="3"/>
  <c r="T1458" i="3"/>
  <c r="AJ1458" i="3"/>
  <c r="AZ1458" i="3"/>
  <c r="Q1458" i="3"/>
  <c r="AG1458" i="3"/>
  <c r="AW1458" i="3"/>
  <c r="AD1458" i="3"/>
  <c r="W1458" i="3"/>
  <c r="AM1458" i="3"/>
  <c r="BC1458" i="3"/>
  <c r="X1458" i="3"/>
  <c r="AN1458" i="3"/>
  <c r="BD1458" i="3"/>
  <c r="U1458" i="3"/>
  <c r="AK1458" i="3"/>
  <c r="BA1458" i="3"/>
  <c r="N1470" i="3"/>
  <c r="AP1470" i="3"/>
  <c r="V1470" i="3"/>
  <c r="BK1470" i="3" s="1"/>
  <c r="BB1470" i="3"/>
  <c r="Z1470" i="3"/>
  <c r="BF1470" i="3"/>
  <c r="AL1470" i="3"/>
  <c r="AH1470" i="3"/>
  <c r="AD1470" i="3"/>
  <c r="O1470" i="3"/>
  <c r="AE1470" i="3"/>
  <c r="AU1470" i="3"/>
  <c r="P1470" i="3"/>
  <c r="AF1470" i="3"/>
  <c r="AV1470" i="3"/>
  <c r="M1470" i="3"/>
  <c r="AC1470" i="3"/>
  <c r="AS1470" i="3"/>
  <c r="BI1470" i="3"/>
  <c r="R1470" i="3"/>
  <c r="S1470" i="3"/>
  <c r="AI1470" i="3"/>
  <c r="AY1470" i="3"/>
  <c r="T1470" i="3"/>
  <c r="AJ1470" i="3"/>
  <c r="AZ1470" i="3"/>
  <c r="Q1470" i="3"/>
  <c r="AG1470" i="3"/>
  <c r="AW1470" i="3"/>
  <c r="W1470" i="3"/>
  <c r="AM1470" i="3"/>
  <c r="BC1470" i="3"/>
  <c r="X1470" i="3"/>
  <c r="AN1470" i="3"/>
  <c r="BD1470" i="3"/>
  <c r="U1470" i="3"/>
  <c r="AK1470" i="3"/>
  <c r="BA1470" i="3"/>
  <c r="BK1433" i="3"/>
  <c r="BJ1518" i="3"/>
  <c r="BM1518" i="3"/>
  <c r="U1364" i="3"/>
  <c r="L1367" i="3"/>
  <c r="K1365" i="3"/>
  <c r="AZ1365" i="3" s="1"/>
  <c r="L1363" i="3"/>
  <c r="W1363" i="3" s="1"/>
  <c r="L1357" i="3"/>
  <c r="AF1357" i="3" s="1"/>
  <c r="BJ1375" i="3"/>
  <c r="BM1375" i="3"/>
  <c r="BK1420" i="3"/>
  <c r="BN1420" i="3"/>
  <c r="BK1439" i="3"/>
  <c r="AE1461" i="3"/>
  <c r="N1461" i="3"/>
  <c r="AA1469" i="3"/>
  <c r="BI1469" i="3"/>
  <c r="BJ1476" i="3"/>
  <c r="P1461" i="3"/>
  <c r="AO1478" i="3"/>
  <c r="AN1478" i="3"/>
  <c r="W1478" i="3"/>
  <c r="Z1482" i="3"/>
  <c r="M1482" i="3"/>
  <c r="AU1482" i="3"/>
  <c r="AF1481" i="3"/>
  <c r="O1481" i="3"/>
  <c r="AW1481" i="3"/>
  <c r="AJ1469" i="3"/>
  <c r="BJ1506" i="3"/>
  <c r="Q1395" i="3"/>
  <c r="AG1395" i="3"/>
  <c r="AW1395" i="3"/>
  <c r="U1395" i="3"/>
  <c r="AK1395" i="3"/>
  <c r="BL1395" i="3" s="1"/>
  <c r="BA1395" i="3"/>
  <c r="Y1395" i="3"/>
  <c r="AO1395" i="3"/>
  <c r="BE1395" i="3"/>
  <c r="M1395" i="3"/>
  <c r="AC1395" i="3"/>
  <c r="AS1395" i="3"/>
  <c r="BI1395" i="3"/>
  <c r="AA1387" i="3"/>
  <c r="AQ1387" i="3"/>
  <c r="BG1387" i="3"/>
  <c r="O1387" i="3"/>
  <c r="BN1387" i="3" s="1"/>
  <c r="AE1387" i="3"/>
  <c r="BB1444" i="3"/>
  <c r="AL1444" i="3"/>
  <c r="BF1444" i="3"/>
  <c r="O1444" i="3"/>
  <c r="AE1444" i="3"/>
  <c r="AU1444" i="3"/>
  <c r="P1444" i="3"/>
  <c r="AF1444" i="3"/>
  <c r="AV1444" i="3"/>
  <c r="M1444" i="3"/>
  <c r="AC1444" i="3"/>
  <c r="AS1444" i="3"/>
  <c r="BI1444" i="3"/>
  <c r="AX1444" i="3"/>
  <c r="S1444" i="3"/>
  <c r="AI1444" i="3"/>
  <c r="AY1444" i="3"/>
  <c r="T1444" i="3"/>
  <c r="AJ1444" i="3"/>
  <c r="AZ1444" i="3"/>
  <c r="Q1444" i="3"/>
  <c r="AG1444" i="3"/>
  <c r="AW1444" i="3"/>
  <c r="Z1444" i="3"/>
  <c r="V1444" i="3"/>
  <c r="AH1444" i="3"/>
  <c r="AT1444" i="3"/>
  <c r="W1444" i="3"/>
  <c r="AM1444" i="3"/>
  <c r="BC1444" i="3"/>
  <c r="X1444" i="3"/>
  <c r="AN1444" i="3"/>
  <c r="BD1444" i="3"/>
  <c r="U1444" i="3"/>
  <c r="AK1444" i="3"/>
  <c r="BA1444" i="3"/>
  <c r="AZ1445" i="3"/>
  <c r="Y1445" i="3"/>
  <c r="AO1445" i="3"/>
  <c r="BE1445" i="3"/>
  <c r="V1445" i="3"/>
  <c r="AL1445" i="3"/>
  <c r="BB1445" i="3"/>
  <c r="W1445" i="3"/>
  <c r="AM1445" i="3"/>
  <c r="BC1445" i="3"/>
  <c r="BD1445" i="3"/>
  <c r="P1445" i="3"/>
  <c r="M1445" i="3"/>
  <c r="AC1445" i="3"/>
  <c r="AS1445" i="3"/>
  <c r="BI1445" i="3"/>
  <c r="Z1445" i="3"/>
  <c r="AP1445" i="3"/>
  <c r="BF1445" i="3"/>
  <c r="AA1445" i="3"/>
  <c r="AQ1445" i="3"/>
  <c r="BG1445" i="3"/>
  <c r="AB1445" i="3"/>
  <c r="AF1445" i="3"/>
  <c r="Q1445" i="3"/>
  <c r="AG1445" i="3"/>
  <c r="AW1445" i="3"/>
  <c r="N1445" i="3"/>
  <c r="AD1445" i="3"/>
  <c r="AT1445" i="3"/>
  <c r="O1445" i="3"/>
  <c r="BN1445" i="3" s="1"/>
  <c r="AE1445" i="3"/>
  <c r="AU1445" i="3"/>
  <c r="X1445" i="3"/>
  <c r="AR1445" i="3"/>
  <c r="AV1445" i="3"/>
  <c r="W1417" i="3"/>
  <c r="BJ1417" i="3" s="1"/>
  <c r="AM1417" i="3"/>
  <c r="BC1417" i="3"/>
  <c r="AE1417" i="3"/>
  <c r="AY1417" i="3"/>
  <c r="O1417" i="3"/>
  <c r="AI1417" i="3"/>
  <c r="BG1417" i="3"/>
  <c r="S1417" i="3"/>
  <c r="AQ1417" i="3"/>
  <c r="AA1417" i="3"/>
  <c r="AU1417" i="3"/>
  <c r="P1417" i="3"/>
  <c r="AF1417" i="3"/>
  <c r="AV1417" i="3"/>
  <c r="M1417" i="3"/>
  <c r="AC1417" i="3"/>
  <c r="AS1417" i="3"/>
  <c r="BI1417" i="3"/>
  <c r="Z1417" i="3"/>
  <c r="AP1417" i="3"/>
  <c r="BF1417" i="3"/>
  <c r="X1417" i="3"/>
  <c r="AN1417" i="3"/>
  <c r="N1424" i="3"/>
  <c r="AD1424" i="3"/>
  <c r="AT1424" i="3"/>
  <c r="O1424" i="3"/>
  <c r="AE1424" i="3"/>
  <c r="AU1424" i="3"/>
  <c r="P1424" i="3"/>
  <c r="AF1424" i="3"/>
  <c r="AV1424" i="3"/>
  <c r="AG1424" i="3"/>
  <c r="AC1424" i="3"/>
  <c r="R1424" i="3"/>
  <c r="AH1424" i="3"/>
  <c r="AX1424" i="3"/>
  <c r="S1424" i="3"/>
  <c r="AI1424" i="3"/>
  <c r="AY1424" i="3"/>
  <c r="T1424" i="3"/>
  <c r="AJ1424" i="3"/>
  <c r="AZ1424" i="3"/>
  <c r="Q1424" i="3"/>
  <c r="V1424" i="3"/>
  <c r="AL1424" i="3"/>
  <c r="BB1424" i="3"/>
  <c r="W1424" i="3"/>
  <c r="AM1424" i="3"/>
  <c r="BC1424" i="3"/>
  <c r="X1424" i="3"/>
  <c r="AN1424" i="3"/>
  <c r="BD1424" i="3"/>
  <c r="BI1424" i="3"/>
  <c r="W1450" i="3"/>
  <c r="AE1450" i="3"/>
  <c r="T1450" i="3"/>
  <c r="AJ1450" i="3"/>
  <c r="AZ1450" i="3"/>
  <c r="Q1450" i="3"/>
  <c r="AG1450" i="3"/>
  <c r="AW1450" i="3"/>
  <c r="R1450" i="3"/>
  <c r="AX1450" i="3"/>
  <c r="AI1450" i="3"/>
  <c r="N1450" i="3"/>
  <c r="AT1450" i="3"/>
  <c r="BC1450" i="3"/>
  <c r="AU1450" i="3"/>
  <c r="X1450" i="3"/>
  <c r="AN1450" i="3"/>
  <c r="BD1450" i="3"/>
  <c r="U1450" i="3"/>
  <c r="AK1450" i="3"/>
  <c r="BA1450" i="3"/>
  <c r="Z1450" i="3"/>
  <c r="BF1450" i="3"/>
  <c r="AQ1450" i="3"/>
  <c r="V1450" i="3"/>
  <c r="BB1450" i="3"/>
  <c r="AM1450" i="3"/>
  <c r="AB1450" i="3"/>
  <c r="AR1450" i="3"/>
  <c r="BH1450" i="3"/>
  <c r="Y1450" i="3"/>
  <c r="AO1450" i="3"/>
  <c r="BE1450" i="3"/>
  <c r="AH1450" i="3"/>
  <c r="S1450" i="3"/>
  <c r="AY1450" i="3"/>
  <c r="AD1450" i="3"/>
  <c r="O1450" i="3"/>
  <c r="BN1412" i="3"/>
  <c r="K1366" i="3"/>
  <c r="Z1366" i="3" s="1"/>
  <c r="L1365" i="3"/>
  <c r="AU1364" i="3"/>
  <c r="AQ1364" i="3"/>
  <c r="K1361" i="3"/>
  <c r="BL1375" i="3"/>
  <c r="BJ1377" i="3"/>
  <c r="BN1382" i="3"/>
  <c r="BK1388" i="3"/>
  <c r="BJ1394" i="3"/>
  <c r="BN1407" i="3"/>
  <c r="BL1400" i="3"/>
  <c r="X1461" i="3"/>
  <c r="AB1461" i="3"/>
  <c r="O1461" i="3"/>
  <c r="AW1461" i="3"/>
  <c r="BF1469" i="3"/>
  <c r="AS1469" i="3"/>
  <c r="AP1478" i="3"/>
  <c r="Y1478" i="3"/>
  <c r="X1478" i="3"/>
  <c r="BI1482" i="3"/>
  <c r="AV1482" i="3"/>
  <c r="AE1482" i="3"/>
  <c r="P1481" i="3"/>
  <c r="AT1481" i="3"/>
  <c r="AG1481" i="3"/>
  <c r="AJ1461" i="3"/>
  <c r="BM1509" i="3"/>
  <c r="Y1397" i="3"/>
  <c r="AS1397" i="3"/>
  <c r="AC1397" i="3"/>
  <c r="BA1397" i="3"/>
  <c r="M1397" i="3"/>
  <c r="AK1397" i="3"/>
  <c r="BE1397" i="3"/>
  <c r="BI1397" i="3"/>
  <c r="U1397" i="3"/>
  <c r="AO1397" i="3"/>
  <c r="Q1414" i="3"/>
  <c r="R1414" i="3"/>
  <c r="AH1414" i="3"/>
  <c r="AX1414" i="3"/>
  <c r="S1414" i="3"/>
  <c r="AI1414" i="3"/>
  <c r="AY1414" i="3"/>
  <c r="T1414" i="3"/>
  <c r="AJ1414" i="3"/>
  <c r="AZ1414" i="3"/>
  <c r="Z1414" i="3"/>
  <c r="AP1414" i="3"/>
  <c r="BF1414" i="3"/>
  <c r="AA1414" i="3"/>
  <c r="AQ1414" i="3"/>
  <c r="BG1414" i="3"/>
  <c r="AB1414" i="3"/>
  <c r="AR1414" i="3"/>
  <c r="BH1414" i="3"/>
  <c r="BM1499" i="3"/>
  <c r="BL1499" i="3"/>
  <c r="BM1492" i="3"/>
  <c r="BK1492" i="3"/>
  <c r="BK1522" i="3"/>
  <c r="BM1522" i="3"/>
  <c r="BJ1522" i="3"/>
  <c r="BN1522" i="3"/>
  <c r="BL1511" i="3"/>
  <c r="Q1399" i="3"/>
  <c r="AG1399" i="3"/>
  <c r="AT1399" i="3"/>
  <c r="BE1399" i="3"/>
  <c r="R1399" i="3"/>
  <c r="AH1399" i="3"/>
  <c r="AV1399" i="3"/>
  <c r="BF1399" i="3"/>
  <c r="Y1399" i="3"/>
  <c r="AO1399" i="3"/>
  <c r="AZ1399" i="3"/>
  <c r="BA1399" i="3"/>
  <c r="Z1399" i="3"/>
  <c r="AP1399" i="3"/>
  <c r="Z1404" i="3"/>
  <c r="R1404" i="3"/>
  <c r="BN1404" i="3" s="1"/>
  <c r="AX1404" i="3"/>
  <c r="V1404" i="3"/>
  <c r="BB1404" i="3"/>
  <c r="AH1404" i="3"/>
  <c r="AL1404" i="3"/>
  <c r="AU1387" i="3"/>
  <c r="BL1411" i="3"/>
  <c r="BK1422" i="3"/>
  <c r="BN1506" i="3"/>
  <c r="AR1376" i="3"/>
  <c r="AJ1376" i="3"/>
  <c r="BK1499" i="3"/>
  <c r="N1373" i="3"/>
  <c r="AT1373" i="3"/>
  <c r="AD1373" i="3"/>
  <c r="AP1373" i="3"/>
  <c r="BF1373" i="3"/>
  <c r="Z1373" i="3"/>
  <c r="AG1390" i="3"/>
  <c r="T1447" i="3"/>
  <c r="BJ1447" i="3" s="1"/>
  <c r="AJ1447" i="3"/>
  <c r="BL1447" i="3" s="1"/>
  <c r="AU1380" i="3"/>
  <c r="R1456" i="3"/>
  <c r="BL1456" i="3" s="1"/>
  <c r="BB1456" i="3"/>
  <c r="V1456" i="3"/>
  <c r="BK1456" i="3" s="1"/>
  <c r="AL1456" i="3"/>
  <c r="U1418" i="3"/>
  <c r="BA1418" i="3"/>
  <c r="T1445" i="3"/>
  <c r="AJ1445" i="3"/>
  <c r="T1449" i="3"/>
  <c r="BM1449" i="3" s="1"/>
  <c r="AE1452" i="3"/>
  <c r="N1462" i="3"/>
  <c r="AP1462" i="3"/>
  <c r="V1462" i="3"/>
  <c r="BB1462" i="3"/>
  <c r="Z1462" i="3"/>
  <c r="BF1462" i="3"/>
  <c r="AL1462" i="3"/>
  <c r="T1443" i="3"/>
  <c r="BJ1443" i="3" s="1"/>
  <c r="BJ1513" i="3"/>
  <c r="T1455" i="3"/>
  <c r="AJ1455" i="3"/>
  <c r="AZ1455" i="3"/>
  <c r="BJ1460" i="3"/>
  <c r="BJ1468" i="3"/>
  <c r="BM1486" i="3"/>
  <c r="P1378" i="3"/>
  <c r="AB1378" i="3"/>
  <c r="BB1378" i="3"/>
  <c r="AG1378" i="3"/>
  <c r="AR1378" i="3"/>
  <c r="V1378" i="3"/>
  <c r="AW1378" i="3"/>
  <c r="AG1379" i="3"/>
  <c r="AK1379" i="3"/>
  <c r="BL1379" i="3" s="1"/>
  <c r="Q1379" i="3"/>
  <c r="AW1379" i="3"/>
  <c r="M1381" i="3"/>
  <c r="AS1381" i="3"/>
  <c r="BL1381" i="3" s="1"/>
  <c r="U1381" i="3"/>
  <c r="BA1381" i="3"/>
  <c r="BJ1381" i="3" s="1"/>
  <c r="AC1381" i="3"/>
  <c r="BI1381" i="3"/>
  <c r="AK1381" i="3"/>
  <c r="Y1386" i="3"/>
  <c r="M1386" i="3"/>
  <c r="AG1386" i="3"/>
  <c r="BA1386" i="3"/>
  <c r="Q1386" i="3"/>
  <c r="AK1386" i="3"/>
  <c r="BI1386" i="3"/>
  <c r="U1386" i="3"/>
  <c r="AS1386" i="3"/>
  <c r="AC1386" i="3"/>
  <c r="AW1386" i="3"/>
  <c r="U1416" i="3"/>
  <c r="BA1416" i="3"/>
  <c r="AO1416" i="3"/>
  <c r="BE1416" i="3"/>
  <c r="Y1416" i="3"/>
  <c r="AK1416" i="3"/>
  <c r="AE1380" i="3"/>
  <c r="O1380" i="3"/>
  <c r="BL1380" i="3" s="1"/>
  <c r="BB1446" i="3"/>
  <c r="V1446" i="3"/>
  <c r="M1454" i="3"/>
  <c r="AH1454" i="3"/>
  <c r="BC1454" i="3"/>
  <c r="R1454" i="3"/>
  <c r="AM1454" i="3"/>
  <c r="BI1454" i="3"/>
  <c r="W1454" i="3"/>
  <c r="AS1454" i="3"/>
  <c r="AX1454" i="3"/>
  <c r="AC1454" i="3"/>
  <c r="V1442" i="3"/>
  <c r="W1452" i="3"/>
  <c r="T1457" i="3"/>
  <c r="AJ1457" i="3"/>
  <c r="BL1457" i="3" s="1"/>
  <c r="AZ1457" i="3"/>
  <c r="BB1448" i="3"/>
  <c r="BL1415" i="3"/>
  <c r="BL1494" i="3"/>
  <c r="BL1498" i="3"/>
  <c r="U1390" i="3"/>
  <c r="AO1390" i="3"/>
  <c r="AX1390" i="3"/>
  <c r="BI1390" i="3"/>
  <c r="AC1390" i="3"/>
  <c r="BK1390" i="3" s="1"/>
  <c r="AP1390" i="3"/>
  <c r="BA1390" i="3"/>
  <c r="Q1390" i="3"/>
  <c r="AK1390" i="3"/>
  <c r="AW1390" i="3"/>
  <c r="BF1390" i="3"/>
  <c r="Y1414" i="3"/>
  <c r="AS1414" i="3"/>
  <c r="AC1414" i="3"/>
  <c r="BA1414" i="3"/>
  <c r="AO1414" i="3"/>
  <c r="M1414" i="3"/>
  <c r="BN1414" i="3" s="1"/>
  <c r="BE1414" i="3"/>
  <c r="U1414" i="3"/>
  <c r="BI1414" i="3"/>
  <c r="AK1414" i="3"/>
  <c r="BN1499" i="3"/>
  <c r="BE1390" i="3"/>
  <c r="Q1378" i="3"/>
  <c r="AY1380" i="3"/>
  <c r="U1424" i="3"/>
  <c r="BA1424" i="3"/>
  <c r="Y1424" i="3"/>
  <c r="BE1424" i="3"/>
  <c r="AK1424" i="3"/>
  <c r="AO1424" i="3"/>
  <c r="N1466" i="3"/>
  <c r="AP1466" i="3"/>
  <c r="V1466" i="3"/>
  <c r="BB1466" i="3"/>
  <c r="AL1466" i="3"/>
  <c r="Z1466" i="3"/>
  <c r="BF1466" i="3"/>
  <c r="BL1510" i="3"/>
  <c r="BM1508" i="3"/>
  <c r="BM1512" i="3"/>
  <c r="BJ1510" i="3"/>
  <c r="BK1508" i="3"/>
  <c r="BN1508" i="3"/>
  <c r="BL1508" i="3"/>
  <c r="BK1512" i="3"/>
  <c r="BN1512" i="3"/>
  <c r="BL1512" i="3"/>
  <c r="BK1510" i="3"/>
  <c r="BN1510" i="3"/>
  <c r="BN1514" i="3"/>
  <c r="BK1514" i="3"/>
  <c r="BJ1508" i="3"/>
  <c r="BM1494" i="3"/>
  <c r="BJ1512" i="3"/>
  <c r="BK1498" i="3"/>
  <c r="BN1498" i="3"/>
  <c r="BJ1494" i="3"/>
  <c r="BL1514" i="3"/>
  <c r="BJ1514" i="3"/>
  <c r="BM1514" i="3"/>
  <c r="BK1494" i="3"/>
  <c r="BN1494" i="3"/>
  <c r="BM1510" i="3"/>
  <c r="BM1498" i="3"/>
  <c r="BJ1498" i="3"/>
  <c r="BL1427" i="3"/>
  <c r="BL1383" i="3"/>
  <c r="BM1383" i="3"/>
  <c r="BM1426" i="3"/>
  <c r="BM1427" i="3"/>
  <c r="BJ1383" i="3"/>
  <c r="BM1428" i="3"/>
  <c r="BL1426" i="3"/>
  <c r="BJ1426" i="3"/>
  <c r="BL1428" i="3"/>
  <c r="BJ1428" i="3"/>
  <c r="BJ1427" i="3"/>
  <c r="AU1385" i="3"/>
  <c r="AQ1385" i="3"/>
  <c r="O1385" i="3"/>
  <c r="AE1385" i="3"/>
  <c r="BJ1385" i="3" s="1"/>
  <c r="AA1385" i="3"/>
  <c r="BK1371" i="3"/>
  <c r="BN1371" i="3"/>
  <c r="BJ1372" i="3"/>
  <c r="BL1374" i="3"/>
  <c r="BG1392" i="3"/>
  <c r="AE1392" i="3"/>
  <c r="AI1392" i="3"/>
  <c r="AS1392" i="3"/>
  <c r="BD1392" i="3"/>
  <c r="AN1392" i="3"/>
  <c r="X1392" i="3"/>
  <c r="BJ1389" i="3"/>
  <c r="BN1383" i="3"/>
  <c r="BK1383" i="3"/>
  <c r="BN1396" i="3"/>
  <c r="BK1396" i="3"/>
  <c r="BN1391" i="3"/>
  <c r="BK1391" i="3"/>
  <c r="BB1392" i="3"/>
  <c r="BL1422" i="3"/>
  <c r="BN1443" i="3"/>
  <c r="BK1443" i="3"/>
  <c r="BK1450" i="3"/>
  <c r="BM1480" i="3"/>
  <c r="BJ1486" i="3"/>
  <c r="BJ1369" i="3"/>
  <c r="BN1372" i="3"/>
  <c r="BK1372" i="3"/>
  <c r="BN1375" i="3"/>
  <c r="BK1375" i="3"/>
  <c r="BJ1388" i="3"/>
  <c r="BN1389" i="3"/>
  <c r="BK1389" i="3"/>
  <c r="BL1393" i="3"/>
  <c r="BN1394" i="3"/>
  <c r="BK1394" i="3"/>
  <c r="BJ1391" i="3"/>
  <c r="AA1392" i="3"/>
  <c r="AL1392" i="3"/>
  <c r="AU1392" i="3"/>
  <c r="Z1392" i="3"/>
  <c r="AY1392" i="3"/>
  <c r="AD1392" i="3"/>
  <c r="BI1392" i="3"/>
  <c r="AM1392" i="3"/>
  <c r="R1392" i="3"/>
  <c r="AZ1392" i="3"/>
  <c r="AJ1392" i="3"/>
  <c r="T1392" i="3"/>
  <c r="BM1411" i="3"/>
  <c r="BN1416" i="3"/>
  <c r="BK1416" i="3"/>
  <c r="BL1421" i="3"/>
  <c r="BL1429" i="3"/>
  <c r="BJ1411" i="3"/>
  <c r="O1430" i="3"/>
  <c r="S1430" i="3"/>
  <c r="W1430" i="3"/>
  <c r="AA1430" i="3"/>
  <c r="AE1430" i="3"/>
  <c r="AI1430" i="3"/>
  <c r="AM1430" i="3"/>
  <c r="AQ1430" i="3"/>
  <c r="AU1430" i="3"/>
  <c r="AY1430" i="3"/>
  <c r="BC1430" i="3"/>
  <c r="BG1430" i="3"/>
  <c r="P1430" i="3"/>
  <c r="T1430" i="3"/>
  <c r="X1430" i="3"/>
  <c r="AB1430" i="3"/>
  <c r="AF1430" i="3"/>
  <c r="AJ1430" i="3"/>
  <c r="AN1430" i="3"/>
  <c r="AR1430" i="3"/>
  <c r="AV1430" i="3"/>
  <c r="AZ1430" i="3"/>
  <c r="BD1430" i="3"/>
  <c r="BH1430" i="3"/>
  <c r="N1430" i="3"/>
  <c r="V1430" i="3"/>
  <c r="AD1430" i="3"/>
  <c r="AL1430" i="3"/>
  <c r="AT1430" i="3"/>
  <c r="BB1430" i="3"/>
  <c r="Q1430" i="3"/>
  <c r="Y1430" i="3"/>
  <c r="AG1430" i="3"/>
  <c r="AO1430" i="3"/>
  <c r="AW1430" i="3"/>
  <c r="BE1430" i="3"/>
  <c r="R1430" i="3"/>
  <c r="Z1430" i="3"/>
  <c r="AH1430" i="3"/>
  <c r="AP1430" i="3"/>
  <c r="AX1430" i="3"/>
  <c r="BF1430" i="3"/>
  <c r="U1430" i="3"/>
  <c r="BA1430" i="3"/>
  <c r="AC1430" i="3"/>
  <c r="BI1430" i="3"/>
  <c r="AK1430" i="3"/>
  <c r="M1430" i="3"/>
  <c r="AS1430" i="3"/>
  <c r="BN1431" i="3"/>
  <c r="BK1431" i="3"/>
  <c r="BJ1435" i="3"/>
  <c r="BJ1437" i="3"/>
  <c r="BJ1439" i="3"/>
  <c r="BM1405" i="3"/>
  <c r="BM1415" i="3"/>
  <c r="BJ1423" i="3"/>
  <c r="BN1433" i="3"/>
  <c r="BI1436" i="3"/>
  <c r="AS1436" i="3"/>
  <c r="AC1436" i="3"/>
  <c r="M1436" i="3"/>
  <c r="AV1436" i="3"/>
  <c r="AF1436" i="3"/>
  <c r="P1436" i="3"/>
  <c r="AU1436" i="3"/>
  <c r="AE1436" i="3"/>
  <c r="BL1433" i="3"/>
  <c r="BL1441" i="3"/>
  <c r="BM1453" i="3"/>
  <c r="BL1435" i="3"/>
  <c r="BK1460" i="3"/>
  <c r="BN1460" i="3"/>
  <c r="BL1460" i="3"/>
  <c r="BL1462" i="3"/>
  <c r="BK1464" i="3"/>
  <c r="BN1466" i="3"/>
  <c r="BL1466" i="3"/>
  <c r="BK1468" i="3"/>
  <c r="BN1468" i="3"/>
  <c r="BL1468" i="3"/>
  <c r="BN1472" i="3"/>
  <c r="BM1475" i="3"/>
  <c r="BN1439" i="3"/>
  <c r="BL1463" i="3"/>
  <c r="BM1467" i="3"/>
  <c r="BJ1484" i="3"/>
  <c r="BK1476" i="3"/>
  <c r="BN1476" i="3"/>
  <c r="BN1455" i="3"/>
  <c r="BK1480" i="3"/>
  <c r="BN1480" i="3"/>
  <c r="BJ1480" i="3"/>
  <c r="BL1480" i="3"/>
  <c r="BM1482" i="3"/>
  <c r="BM1484" i="3"/>
  <c r="BJ1474" i="3"/>
  <c r="BN1483" i="3"/>
  <c r="BK1486" i="3"/>
  <c r="BN1486" i="3"/>
  <c r="BN1368" i="3"/>
  <c r="BJ1393" i="3"/>
  <c r="AW1392" i="3"/>
  <c r="BA1392" i="3"/>
  <c r="BE1392" i="3"/>
  <c r="N1392" i="3"/>
  <c r="W1392" i="3"/>
  <c r="BN1405" i="3"/>
  <c r="BK1405" i="3"/>
  <c r="O1408" i="3"/>
  <c r="S1408" i="3"/>
  <c r="W1408" i="3"/>
  <c r="AA1408" i="3"/>
  <c r="AE1408" i="3"/>
  <c r="AI1408" i="3"/>
  <c r="AM1408" i="3"/>
  <c r="AQ1408" i="3"/>
  <c r="AU1408" i="3"/>
  <c r="AY1408" i="3"/>
  <c r="BC1408" i="3"/>
  <c r="BG1408" i="3"/>
  <c r="P1408" i="3"/>
  <c r="T1408" i="3"/>
  <c r="X1408" i="3"/>
  <c r="AB1408" i="3"/>
  <c r="AF1408" i="3"/>
  <c r="AJ1408" i="3"/>
  <c r="AN1408" i="3"/>
  <c r="AR1408" i="3"/>
  <c r="AV1408" i="3"/>
  <c r="AZ1408" i="3"/>
  <c r="BD1408" i="3"/>
  <c r="BH1408" i="3"/>
  <c r="M1408" i="3"/>
  <c r="Q1408" i="3"/>
  <c r="U1408" i="3"/>
  <c r="Y1408" i="3"/>
  <c r="AC1408" i="3"/>
  <c r="N1408" i="3"/>
  <c r="AD1408" i="3"/>
  <c r="AL1408" i="3"/>
  <c r="AT1408" i="3"/>
  <c r="BB1408" i="3"/>
  <c r="R1408" i="3"/>
  <c r="AG1408" i="3"/>
  <c r="AO1408" i="3"/>
  <c r="AW1408" i="3"/>
  <c r="BE1408" i="3"/>
  <c r="V1408" i="3"/>
  <c r="AH1408" i="3"/>
  <c r="AP1408" i="3"/>
  <c r="AX1408" i="3"/>
  <c r="BF1408" i="3"/>
  <c r="Z1408" i="3"/>
  <c r="BI1408" i="3"/>
  <c r="AK1408" i="3"/>
  <c r="AS1408" i="3"/>
  <c r="BA1408" i="3"/>
  <c r="BK1442" i="3"/>
  <c r="BN1426" i="3"/>
  <c r="BK1426" i="3"/>
  <c r="O1432" i="3"/>
  <c r="S1432" i="3"/>
  <c r="W1432" i="3"/>
  <c r="AA1432" i="3"/>
  <c r="AE1432" i="3"/>
  <c r="AI1432" i="3"/>
  <c r="AM1432" i="3"/>
  <c r="AQ1432" i="3"/>
  <c r="AU1432" i="3"/>
  <c r="AY1432" i="3"/>
  <c r="BC1432" i="3"/>
  <c r="BG1432" i="3"/>
  <c r="P1432" i="3"/>
  <c r="T1432" i="3"/>
  <c r="X1432" i="3"/>
  <c r="AB1432" i="3"/>
  <c r="AF1432" i="3"/>
  <c r="AJ1432" i="3"/>
  <c r="AN1432" i="3"/>
  <c r="AR1432" i="3"/>
  <c r="AV1432" i="3"/>
  <c r="AZ1432" i="3"/>
  <c r="BD1432" i="3"/>
  <c r="BH1432" i="3"/>
  <c r="M1432" i="3"/>
  <c r="Q1432" i="3"/>
  <c r="U1432" i="3"/>
  <c r="Y1432" i="3"/>
  <c r="AC1432" i="3"/>
  <c r="AG1432" i="3"/>
  <c r="AK1432" i="3"/>
  <c r="AO1432" i="3"/>
  <c r="AS1432" i="3"/>
  <c r="AW1432" i="3"/>
  <c r="BA1432" i="3"/>
  <c r="BE1432" i="3"/>
  <c r="BI1432" i="3"/>
  <c r="N1432" i="3"/>
  <c r="AD1432" i="3"/>
  <c r="AT1432" i="3"/>
  <c r="R1432" i="3"/>
  <c r="AH1432" i="3"/>
  <c r="AX1432" i="3"/>
  <c r="V1432" i="3"/>
  <c r="AL1432" i="3"/>
  <c r="BB1432" i="3"/>
  <c r="Z1432" i="3"/>
  <c r="AP1432" i="3"/>
  <c r="BF1432" i="3"/>
  <c r="BK1474" i="3"/>
  <c r="BN1474" i="3"/>
  <c r="BK1369" i="3"/>
  <c r="BN1369" i="3"/>
  <c r="BJ1370" i="3"/>
  <c r="BK1373" i="3"/>
  <c r="BN1373" i="3"/>
  <c r="BJ1376" i="3"/>
  <c r="BK1379" i="3"/>
  <c r="BL1382" i="3"/>
  <c r="BN1384" i="3"/>
  <c r="BK1384" i="3"/>
  <c r="BM1374" i="3"/>
  <c r="BK1387" i="3"/>
  <c r="BK1395" i="3"/>
  <c r="BJ1398" i="3"/>
  <c r="BL1391" i="3"/>
  <c r="BM1396" i="3"/>
  <c r="BL1396" i="3"/>
  <c r="BM1400" i="3"/>
  <c r="BN1400" i="3"/>
  <c r="BK1400" i="3"/>
  <c r="BN1403" i="3"/>
  <c r="BK1403" i="3"/>
  <c r="O1410" i="3"/>
  <c r="S1410" i="3"/>
  <c r="W1410" i="3"/>
  <c r="AA1410" i="3"/>
  <c r="AE1410" i="3"/>
  <c r="AI1410" i="3"/>
  <c r="AM1410" i="3"/>
  <c r="P1410" i="3"/>
  <c r="T1410" i="3"/>
  <c r="X1410" i="3"/>
  <c r="AB1410" i="3"/>
  <c r="AF1410" i="3"/>
  <c r="AJ1410" i="3"/>
  <c r="AN1410" i="3"/>
  <c r="AR1410" i="3"/>
  <c r="AV1410" i="3"/>
  <c r="AZ1410" i="3"/>
  <c r="BD1410" i="3"/>
  <c r="BH1410" i="3"/>
  <c r="N1410" i="3"/>
  <c r="V1410" i="3"/>
  <c r="AD1410" i="3"/>
  <c r="AL1410" i="3"/>
  <c r="AS1410" i="3"/>
  <c r="AX1410" i="3"/>
  <c r="BC1410" i="3"/>
  <c r="BI1410" i="3"/>
  <c r="Q1410" i="3"/>
  <c r="Y1410" i="3"/>
  <c r="AG1410" i="3"/>
  <c r="AO1410" i="3"/>
  <c r="AT1410" i="3"/>
  <c r="AY1410" i="3"/>
  <c r="BE1410" i="3"/>
  <c r="R1410" i="3"/>
  <c r="Z1410" i="3"/>
  <c r="AH1410" i="3"/>
  <c r="AP1410" i="3"/>
  <c r="AU1410" i="3"/>
  <c r="BA1410" i="3"/>
  <c r="BF1410" i="3"/>
  <c r="AC1410" i="3"/>
  <c r="BB1410" i="3"/>
  <c r="AK1410" i="3"/>
  <c r="BG1410" i="3"/>
  <c r="M1410" i="3"/>
  <c r="AQ1410" i="3"/>
  <c r="AW1410" i="3"/>
  <c r="U1410" i="3"/>
  <c r="AQ1392" i="3"/>
  <c r="Q1392" i="3"/>
  <c r="AP1392" i="3"/>
  <c r="U1392" i="3"/>
  <c r="AT1392" i="3"/>
  <c r="Y1392" i="3"/>
  <c r="BC1392" i="3"/>
  <c r="AH1392" i="3"/>
  <c r="M1392" i="3"/>
  <c r="AV1392" i="3"/>
  <c r="AF1392" i="3"/>
  <c r="P1392" i="3"/>
  <c r="BM1412" i="3"/>
  <c r="BN1411" i="3"/>
  <c r="BK1411" i="3"/>
  <c r="BN1427" i="3"/>
  <c r="BK1427" i="3"/>
  <c r="BJ1431" i="3"/>
  <c r="BL1405" i="3"/>
  <c r="BL1423" i="3"/>
  <c r="BN1423" i="3"/>
  <c r="BK1423" i="3"/>
  <c r="V1436" i="3"/>
  <c r="AL1436" i="3"/>
  <c r="BB1436" i="3"/>
  <c r="Z1436" i="3"/>
  <c r="AP1436" i="3"/>
  <c r="BF1436" i="3"/>
  <c r="N1436" i="3"/>
  <c r="AD1436" i="3"/>
  <c r="AT1436" i="3"/>
  <c r="AX1436" i="3"/>
  <c r="R1436" i="3"/>
  <c r="AH1436" i="3"/>
  <c r="BL1446" i="3"/>
  <c r="BM1402" i="3"/>
  <c r="BN1435" i="3"/>
  <c r="BK1435" i="3"/>
  <c r="O1438" i="3"/>
  <c r="S1438" i="3"/>
  <c r="W1438" i="3"/>
  <c r="AA1438" i="3"/>
  <c r="AE1438" i="3"/>
  <c r="AI1438" i="3"/>
  <c r="AM1438" i="3"/>
  <c r="AQ1438" i="3"/>
  <c r="AU1438" i="3"/>
  <c r="AY1438" i="3"/>
  <c r="BC1438" i="3"/>
  <c r="BG1438" i="3"/>
  <c r="P1438" i="3"/>
  <c r="T1438" i="3"/>
  <c r="X1438" i="3"/>
  <c r="AB1438" i="3"/>
  <c r="AF1438" i="3"/>
  <c r="AJ1438" i="3"/>
  <c r="AN1438" i="3"/>
  <c r="AR1438" i="3"/>
  <c r="AV1438" i="3"/>
  <c r="AZ1438" i="3"/>
  <c r="BD1438" i="3"/>
  <c r="BH1438" i="3"/>
  <c r="M1438" i="3"/>
  <c r="Q1438" i="3"/>
  <c r="U1438" i="3"/>
  <c r="Y1438" i="3"/>
  <c r="AC1438" i="3"/>
  <c r="AG1438" i="3"/>
  <c r="AK1438" i="3"/>
  <c r="AO1438" i="3"/>
  <c r="AS1438" i="3"/>
  <c r="AW1438" i="3"/>
  <c r="BA1438" i="3"/>
  <c r="BE1438" i="3"/>
  <c r="BI1438" i="3"/>
  <c r="R1438" i="3"/>
  <c r="AH1438" i="3"/>
  <c r="AX1438" i="3"/>
  <c r="V1438" i="3"/>
  <c r="AL1438" i="3"/>
  <c r="BB1438" i="3"/>
  <c r="Z1438" i="3"/>
  <c r="AP1438" i="3"/>
  <c r="BF1438" i="3"/>
  <c r="AD1438" i="3"/>
  <c r="AT1438" i="3"/>
  <c r="N1438" i="3"/>
  <c r="BN1441" i="3"/>
  <c r="BK1441" i="3"/>
  <c r="BL1451" i="3"/>
  <c r="BJ1451" i="3"/>
  <c r="BL1453" i="3"/>
  <c r="BJ1453" i="3"/>
  <c r="BN1437" i="3"/>
  <c r="BK1437" i="3"/>
  <c r="BL1449" i="3"/>
  <c r="BJ1449" i="3"/>
  <c r="BL1473" i="3"/>
  <c r="BL1475" i="3"/>
  <c r="BM1437" i="3"/>
  <c r="BL1476" i="3"/>
  <c r="BK1484" i="3"/>
  <c r="BN1484" i="3"/>
  <c r="BN1463" i="3"/>
  <c r="BK1463" i="3"/>
  <c r="BN1453" i="3"/>
  <c r="BK1453" i="3"/>
  <c r="BN1457" i="3"/>
  <c r="BK1457" i="3"/>
  <c r="BL1459" i="3"/>
  <c r="BM1465" i="3"/>
  <c r="BL1484" i="3"/>
  <c r="BK1475" i="3"/>
  <c r="BN1475" i="3"/>
  <c r="BM1477" i="3"/>
  <c r="BM1487" i="3"/>
  <c r="BL1371" i="3"/>
  <c r="BK1399" i="3"/>
  <c r="BN1399" i="3"/>
  <c r="O1406" i="3"/>
  <c r="S1406" i="3"/>
  <c r="W1406" i="3"/>
  <c r="AA1406" i="3"/>
  <c r="AE1406" i="3"/>
  <c r="AI1406" i="3"/>
  <c r="AM1406" i="3"/>
  <c r="AQ1406" i="3"/>
  <c r="AU1406" i="3"/>
  <c r="AY1406" i="3"/>
  <c r="BC1406" i="3"/>
  <c r="BG1406" i="3"/>
  <c r="P1406" i="3"/>
  <c r="T1406" i="3"/>
  <c r="X1406" i="3"/>
  <c r="AB1406" i="3"/>
  <c r="AF1406" i="3"/>
  <c r="AJ1406" i="3"/>
  <c r="AN1406" i="3"/>
  <c r="AR1406" i="3"/>
  <c r="AV1406" i="3"/>
  <c r="AZ1406" i="3"/>
  <c r="BD1406" i="3"/>
  <c r="BH1406" i="3"/>
  <c r="M1406" i="3"/>
  <c r="Q1406" i="3"/>
  <c r="U1406" i="3"/>
  <c r="Y1406" i="3"/>
  <c r="AC1406" i="3"/>
  <c r="AG1406" i="3"/>
  <c r="AK1406" i="3"/>
  <c r="AO1406" i="3"/>
  <c r="AS1406" i="3"/>
  <c r="AW1406" i="3"/>
  <c r="BA1406" i="3"/>
  <c r="BE1406" i="3"/>
  <c r="BI1406" i="3"/>
  <c r="R1406" i="3"/>
  <c r="AH1406" i="3"/>
  <c r="AX1406" i="3"/>
  <c r="V1406" i="3"/>
  <c r="AL1406" i="3"/>
  <c r="BB1406" i="3"/>
  <c r="Z1406" i="3"/>
  <c r="AP1406" i="3"/>
  <c r="BF1406" i="3"/>
  <c r="N1406" i="3"/>
  <c r="AD1406" i="3"/>
  <c r="AT1406" i="3"/>
  <c r="BJ1420" i="3"/>
  <c r="BN1415" i="3"/>
  <c r="BK1415" i="3"/>
  <c r="BL1442" i="3"/>
  <c r="BM1435" i="3"/>
  <c r="BM1460" i="3"/>
  <c r="BN1447" i="3"/>
  <c r="BK1447" i="3"/>
  <c r="BN1465" i="3"/>
  <c r="BK1465" i="3"/>
  <c r="BJ1478" i="3"/>
  <c r="BN1477" i="3"/>
  <c r="BK1477" i="3"/>
  <c r="BL1485" i="3"/>
  <c r="BL1373" i="3"/>
  <c r="BN1370" i="3"/>
  <c r="BK1370" i="3"/>
  <c r="BJ1371" i="3"/>
  <c r="BM1371" i="3"/>
  <c r="BN1376" i="3"/>
  <c r="BK1376" i="3"/>
  <c r="BN1377" i="3"/>
  <c r="BK1377" i="3"/>
  <c r="BJ1374" i="3"/>
  <c r="BN1374" i="3"/>
  <c r="BK1374" i="3"/>
  <c r="BK1385" i="3"/>
  <c r="BM1393" i="3"/>
  <c r="BJ1396" i="3"/>
  <c r="BN1398" i="3"/>
  <c r="BK1398" i="3"/>
  <c r="BM1391" i="3"/>
  <c r="BJ1399" i="3"/>
  <c r="BJ1403" i="3"/>
  <c r="BJ1405" i="3"/>
  <c r="BM1394" i="3"/>
  <c r="O1401" i="3"/>
  <c r="S1401" i="3"/>
  <c r="W1401" i="3"/>
  <c r="AA1401" i="3"/>
  <c r="AE1401" i="3"/>
  <c r="AI1401" i="3"/>
  <c r="AM1401" i="3"/>
  <c r="AQ1401" i="3"/>
  <c r="AU1401" i="3"/>
  <c r="AY1401" i="3"/>
  <c r="BC1401" i="3"/>
  <c r="BG1401" i="3"/>
  <c r="Q1401" i="3"/>
  <c r="V1401" i="3"/>
  <c r="AB1401" i="3"/>
  <c r="AG1401" i="3"/>
  <c r="AL1401" i="3"/>
  <c r="AR1401" i="3"/>
  <c r="AW1401" i="3"/>
  <c r="BB1401" i="3"/>
  <c r="BH1401" i="3"/>
  <c r="M1401" i="3"/>
  <c r="R1401" i="3"/>
  <c r="X1401" i="3"/>
  <c r="AC1401" i="3"/>
  <c r="AH1401" i="3"/>
  <c r="AN1401" i="3"/>
  <c r="AS1401" i="3"/>
  <c r="AX1401" i="3"/>
  <c r="BD1401" i="3"/>
  <c r="BI1401" i="3"/>
  <c r="N1401" i="3"/>
  <c r="T1401" i="3"/>
  <c r="Y1401" i="3"/>
  <c r="AD1401" i="3"/>
  <c r="AJ1401" i="3"/>
  <c r="AO1401" i="3"/>
  <c r="AT1401" i="3"/>
  <c r="AZ1401" i="3"/>
  <c r="BE1401" i="3"/>
  <c r="AF1401" i="3"/>
  <c r="BA1401" i="3"/>
  <c r="P1401" i="3"/>
  <c r="AK1401" i="3"/>
  <c r="BF1401" i="3"/>
  <c r="U1401" i="3"/>
  <c r="AP1401" i="3"/>
  <c r="Z1401" i="3"/>
  <c r="AV1401" i="3"/>
  <c r="BJ1400" i="3"/>
  <c r="BK1404" i="3"/>
  <c r="BL1404" i="3"/>
  <c r="BL1407" i="3"/>
  <c r="V1392" i="3"/>
  <c r="BF1392" i="3"/>
  <c r="AK1392" i="3"/>
  <c r="O1392" i="3"/>
  <c r="AO1392" i="3"/>
  <c r="S1392" i="3"/>
  <c r="AX1392" i="3"/>
  <c r="AC1392" i="3"/>
  <c r="BH1392" i="3"/>
  <c r="AR1392" i="3"/>
  <c r="AB1392" i="3"/>
  <c r="BL1412" i="3"/>
  <c r="BJ1412" i="3"/>
  <c r="BJ1425" i="3"/>
  <c r="BN1419" i="3"/>
  <c r="BK1419" i="3"/>
  <c r="BK1407" i="3"/>
  <c r="BN1413" i="3"/>
  <c r="BK1413" i="3"/>
  <c r="BN1421" i="3"/>
  <c r="BK1421" i="3"/>
  <c r="BN1429" i="3"/>
  <c r="BK1429" i="3"/>
  <c r="BJ1415" i="3"/>
  <c r="BM1423" i="3"/>
  <c r="BA1436" i="3"/>
  <c r="AK1436" i="3"/>
  <c r="U1436" i="3"/>
  <c r="BD1436" i="3"/>
  <c r="AN1436" i="3"/>
  <c r="X1436" i="3"/>
  <c r="BC1436" i="3"/>
  <c r="AM1436" i="3"/>
  <c r="W1436" i="3"/>
  <c r="BK1448" i="3"/>
  <c r="BN1448" i="3"/>
  <c r="BK1402" i="3"/>
  <c r="BN1402" i="3"/>
  <c r="BL1402" i="3"/>
  <c r="BK1418" i="3"/>
  <c r="O1440" i="3"/>
  <c r="S1440" i="3"/>
  <c r="W1440" i="3"/>
  <c r="AA1440" i="3"/>
  <c r="AE1440" i="3"/>
  <c r="AI1440" i="3"/>
  <c r="AM1440" i="3"/>
  <c r="AQ1440" i="3"/>
  <c r="AU1440" i="3"/>
  <c r="AY1440" i="3"/>
  <c r="BC1440" i="3"/>
  <c r="BG1440" i="3"/>
  <c r="P1440" i="3"/>
  <c r="T1440" i="3"/>
  <c r="X1440" i="3"/>
  <c r="AB1440" i="3"/>
  <c r="AF1440" i="3"/>
  <c r="AJ1440" i="3"/>
  <c r="AN1440" i="3"/>
  <c r="AR1440" i="3"/>
  <c r="AV1440" i="3"/>
  <c r="AZ1440" i="3"/>
  <c r="BD1440" i="3"/>
  <c r="BH1440" i="3"/>
  <c r="M1440" i="3"/>
  <c r="Q1440" i="3"/>
  <c r="U1440" i="3"/>
  <c r="Y1440" i="3"/>
  <c r="AC1440" i="3"/>
  <c r="AG1440" i="3"/>
  <c r="AK1440" i="3"/>
  <c r="AO1440" i="3"/>
  <c r="AS1440" i="3"/>
  <c r="AW1440" i="3"/>
  <c r="BA1440" i="3"/>
  <c r="BE1440" i="3"/>
  <c r="BI1440" i="3"/>
  <c r="N1440" i="3"/>
  <c r="AD1440" i="3"/>
  <c r="AT1440" i="3"/>
  <c r="R1440" i="3"/>
  <c r="AH1440" i="3"/>
  <c r="AX1440" i="3"/>
  <c r="V1440" i="3"/>
  <c r="AL1440" i="3"/>
  <c r="BB1440" i="3"/>
  <c r="BF1440" i="3"/>
  <c r="Z1440" i="3"/>
  <c r="AP1440" i="3"/>
  <c r="BN1449" i="3"/>
  <c r="BK1449" i="3"/>
  <c r="BN1451" i="3"/>
  <c r="BK1451" i="3"/>
  <c r="BM1476" i="3"/>
  <c r="BL1437" i="3"/>
  <c r="BJ1456" i="3"/>
  <c r="BN1467" i="3"/>
  <c r="BK1467" i="3"/>
  <c r="BL1443" i="3"/>
  <c r="BL1465" i="3"/>
  <c r="BJ1465" i="3"/>
  <c r="BL1474" i="3"/>
  <c r="BM1474" i="3"/>
  <c r="BJ1475" i="3"/>
  <c r="BL1477" i="3"/>
  <c r="BJ1477" i="3"/>
  <c r="BM1483" i="3"/>
  <c r="BL1486" i="3"/>
  <c r="BN1487" i="3"/>
  <c r="BK1487" i="3"/>
  <c r="BL1487" i="3"/>
  <c r="BJ1487" i="3"/>
  <c r="V1366" i="3"/>
  <c r="AW1366" i="3"/>
  <c r="AA1366" i="3"/>
  <c r="T1365" i="3"/>
  <c r="AQ1365" i="3"/>
  <c r="P1367" i="3"/>
  <c r="T1367" i="3"/>
  <c r="X1367" i="3"/>
  <c r="AB1367" i="3"/>
  <c r="AF1367" i="3"/>
  <c r="AJ1367" i="3"/>
  <c r="AN1367" i="3"/>
  <c r="AR1367" i="3"/>
  <c r="AV1367" i="3"/>
  <c r="AZ1367" i="3"/>
  <c r="BD1367" i="3"/>
  <c r="BH1367" i="3"/>
  <c r="M1367" i="3"/>
  <c r="Q1367" i="3"/>
  <c r="U1367" i="3"/>
  <c r="Y1367" i="3"/>
  <c r="AC1367" i="3"/>
  <c r="AK1367" i="3"/>
  <c r="AO1367" i="3"/>
  <c r="AW1367" i="3"/>
  <c r="BA1367" i="3"/>
  <c r="BI1367" i="3"/>
  <c r="S1367" i="3"/>
  <c r="AA1367" i="3"/>
  <c r="AI1367" i="3"/>
  <c r="AQ1367" i="3"/>
  <c r="AY1367" i="3"/>
  <c r="BG1367" i="3"/>
  <c r="AG1367" i="3"/>
  <c r="AS1367" i="3"/>
  <c r="BE1367" i="3"/>
  <c r="N1367" i="3"/>
  <c r="R1367" i="3"/>
  <c r="V1367" i="3"/>
  <c r="Z1367" i="3"/>
  <c r="AD1367" i="3"/>
  <c r="AH1367" i="3"/>
  <c r="AL1367" i="3"/>
  <c r="AP1367" i="3"/>
  <c r="AT1367" i="3"/>
  <c r="AX1367" i="3"/>
  <c r="BB1367" i="3"/>
  <c r="BF1367" i="3"/>
  <c r="O1367" i="3"/>
  <c r="W1367" i="3"/>
  <c r="AE1367" i="3"/>
  <c r="AM1367" i="3"/>
  <c r="AU1367" i="3"/>
  <c r="BC1367" i="3"/>
  <c r="AB1361" i="3"/>
  <c r="BH1361" i="3"/>
  <c r="AS1361" i="3"/>
  <c r="AF1361" i="3"/>
  <c r="AZ1359" i="3"/>
  <c r="AR1359" i="3"/>
  <c r="T1357" i="3"/>
  <c r="AJ1357" i="3"/>
  <c r="AZ1357" i="3"/>
  <c r="BE1364" i="3"/>
  <c r="AW1364" i="3"/>
  <c r="AO1364" i="3"/>
  <c r="AG1364" i="3"/>
  <c r="P1357" i="3"/>
  <c r="AE1364" i="3"/>
  <c r="N1364" i="3"/>
  <c r="R1364" i="3"/>
  <c r="V1364" i="3"/>
  <c r="Z1364" i="3"/>
  <c r="AD1364" i="3"/>
  <c r="AH1364" i="3"/>
  <c r="AL1364" i="3"/>
  <c r="AP1364" i="3"/>
  <c r="AT1364" i="3"/>
  <c r="AX1364" i="3"/>
  <c r="BB1364" i="3"/>
  <c r="BF1364" i="3"/>
  <c r="O1364" i="3"/>
  <c r="S1364" i="3"/>
  <c r="W1364" i="3"/>
  <c r="P1364" i="3"/>
  <c r="T1364" i="3"/>
  <c r="X1364" i="3"/>
  <c r="AB1364" i="3"/>
  <c r="AF1364" i="3"/>
  <c r="AJ1364" i="3"/>
  <c r="AN1364" i="3"/>
  <c r="AR1364" i="3"/>
  <c r="AV1364" i="3"/>
  <c r="AZ1364" i="3"/>
  <c r="BD1364" i="3"/>
  <c r="BH1364" i="3"/>
  <c r="M1363" i="3"/>
  <c r="AC1363" i="3"/>
  <c r="AS1363" i="3"/>
  <c r="BI1363" i="3"/>
  <c r="Z1363" i="3"/>
  <c r="AP1363" i="3"/>
  <c r="BF1363" i="3"/>
  <c r="BI1364" i="3"/>
  <c r="BA1364" i="3"/>
  <c r="AS1364" i="3"/>
  <c r="AK1364" i="3"/>
  <c r="AC1364" i="3"/>
  <c r="Q1364" i="3"/>
  <c r="AU1363" i="3"/>
  <c r="AV1359" i="3"/>
  <c r="AV1357" i="3"/>
  <c r="X1357" i="3"/>
  <c r="BH1357" i="3"/>
  <c r="AR1357" i="3"/>
  <c r="AB1357" i="3"/>
  <c r="BD1357" i="3"/>
  <c r="AN1357" i="3"/>
  <c r="BD1363" i="3"/>
  <c r="AN1363" i="3"/>
  <c r="X1363" i="3"/>
  <c r="L1362" i="3"/>
  <c r="P1362" i="3" s="1"/>
  <c r="M1361" i="3"/>
  <c r="V1361" i="3"/>
  <c r="AL1361" i="3"/>
  <c r="BB1361" i="3"/>
  <c r="W1361" i="3"/>
  <c r="AM1361" i="3"/>
  <c r="BC1361" i="3"/>
  <c r="L1360" i="3"/>
  <c r="AD1360" i="3" s="1"/>
  <c r="Y1359" i="3"/>
  <c r="AO1359" i="3"/>
  <c r="BE1359" i="3"/>
  <c r="V1359" i="3"/>
  <c r="AL1359" i="3"/>
  <c r="BB1359" i="3"/>
  <c r="W1359" i="3"/>
  <c r="AM1359" i="3"/>
  <c r="BC1359" i="3"/>
  <c r="L1358" i="3"/>
  <c r="M1357" i="3"/>
  <c r="Q1357" i="3"/>
  <c r="U1357" i="3"/>
  <c r="Y1357" i="3"/>
  <c r="AC1357" i="3"/>
  <c r="AG1357" i="3"/>
  <c r="AK1357" i="3"/>
  <c r="AO1357" i="3"/>
  <c r="AS1357" i="3"/>
  <c r="AW1357" i="3"/>
  <c r="BA1357" i="3"/>
  <c r="BE1357" i="3"/>
  <c r="BI1357" i="3"/>
  <c r="N1357" i="3"/>
  <c r="R1357" i="3"/>
  <c r="V1357" i="3"/>
  <c r="Z1357" i="3"/>
  <c r="AD1357" i="3"/>
  <c r="AH1357" i="3"/>
  <c r="AL1357" i="3"/>
  <c r="AP1357" i="3"/>
  <c r="AT1357" i="3"/>
  <c r="AX1357" i="3"/>
  <c r="BB1357" i="3"/>
  <c r="BF1357" i="3"/>
  <c r="O1357" i="3"/>
  <c r="S1357" i="3"/>
  <c r="W1357" i="3"/>
  <c r="AA1357" i="3"/>
  <c r="AE1357" i="3"/>
  <c r="AI1357" i="3"/>
  <c r="AM1357" i="3"/>
  <c r="AQ1357" i="3"/>
  <c r="AU1357" i="3"/>
  <c r="AY1357" i="3"/>
  <c r="BC1357" i="3"/>
  <c r="BG1357" i="3"/>
  <c r="E1328" i="3"/>
  <c r="F1328" i="3"/>
  <c r="G1328" i="3"/>
  <c r="H1328" i="3"/>
  <c r="I1328" i="3"/>
  <c r="J1328" i="3"/>
  <c r="E1329" i="3"/>
  <c r="K1329" i="3" s="1"/>
  <c r="F1329" i="3"/>
  <c r="G1329" i="3"/>
  <c r="H1329" i="3"/>
  <c r="I1329" i="3"/>
  <c r="J1329" i="3"/>
  <c r="E1330" i="3"/>
  <c r="F1330" i="3"/>
  <c r="G1330" i="3"/>
  <c r="H1330" i="3"/>
  <c r="I1330" i="3"/>
  <c r="J1330" i="3"/>
  <c r="E1331" i="3"/>
  <c r="F1331" i="3"/>
  <c r="G1331" i="3"/>
  <c r="H1331" i="3"/>
  <c r="I1331" i="3"/>
  <c r="J1331" i="3"/>
  <c r="E1332" i="3"/>
  <c r="F1332" i="3"/>
  <c r="G1332" i="3"/>
  <c r="H1332" i="3"/>
  <c r="I1332" i="3"/>
  <c r="J1332" i="3"/>
  <c r="E1333" i="3"/>
  <c r="F1333" i="3"/>
  <c r="G1333" i="3"/>
  <c r="H1333" i="3"/>
  <c r="I1333" i="3"/>
  <c r="J1333" i="3"/>
  <c r="E1334" i="3"/>
  <c r="F1334" i="3"/>
  <c r="G1334" i="3"/>
  <c r="H1334" i="3"/>
  <c r="I1334" i="3"/>
  <c r="J1334" i="3"/>
  <c r="E1335" i="3"/>
  <c r="F1335" i="3"/>
  <c r="G1335" i="3"/>
  <c r="H1335" i="3"/>
  <c r="I1335" i="3"/>
  <c r="J1335" i="3"/>
  <c r="E1336" i="3"/>
  <c r="F1336" i="3"/>
  <c r="G1336" i="3"/>
  <c r="H1336" i="3"/>
  <c r="I1336" i="3"/>
  <c r="J1336" i="3"/>
  <c r="E1337" i="3"/>
  <c r="F1337" i="3"/>
  <c r="G1337" i="3"/>
  <c r="H1337" i="3"/>
  <c r="I1337" i="3"/>
  <c r="J1337" i="3"/>
  <c r="E1338" i="3"/>
  <c r="F1338" i="3"/>
  <c r="G1338" i="3"/>
  <c r="H1338" i="3"/>
  <c r="I1338" i="3"/>
  <c r="J1338" i="3"/>
  <c r="E1339" i="3"/>
  <c r="F1339" i="3"/>
  <c r="G1339" i="3"/>
  <c r="H1339" i="3"/>
  <c r="I1339" i="3"/>
  <c r="J1339" i="3"/>
  <c r="E1340" i="3"/>
  <c r="F1340" i="3"/>
  <c r="G1340" i="3"/>
  <c r="H1340" i="3"/>
  <c r="I1340" i="3"/>
  <c r="J1340" i="3"/>
  <c r="E1341" i="3"/>
  <c r="F1341" i="3"/>
  <c r="G1341" i="3"/>
  <c r="H1341" i="3"/>
  <c r="I1341" i="3"/>
  <c r="J1341" i="3"/>
  <c r="E1342" i="3"/>
  <c r="F1342" i="3"/>
  <c r="G1342" i="3"/>
  <c r="H1342" i="3"/>
  <c r="I1342" i="3"/>
  <c r="J1342" i="3"/>
  <c r="E1343" i="3"/>
  <c r="F1343" i="3"/>
  <c r="G1343" i="3"/>
  <c r="H1343" i="3"/>
  <c r="I1343" i="3"/>
  <c r="J1343" i="3"/>
  <c r="E1344" i="3"/>
  <c r="F1344" i="3"/>
  <c r="G1344" i="3"/>
  <c r="H1344" i="3"/>
  <c r="I1344" i="3"/>
  <c r="J1344" i="3"/>
  <c r="E1345" i="3"/>
  <c r="F1345" i="3"/>
  <c r="G1345" i="3"/>
  <c r="H1345" i="3"/>
  <c r="I1345" i="3"/>
  <c r="J1345" i="3"/>
  <c r="E1346" i="3"/>
  <c r="F1346" i="3"/>
  <c r="G1346" i="3"/>
  <c r="H1346" i="3"/>
  <c r="I1346" i="3"/>
  <c r="J1346" i="3"/>
  <c r="E1347" i="3"/>
  <c r="F1347" i="3"/>
  <c r="G1347" i="3"/>
  <c r="H1347" i="3"/>
  <c r="I1347" i="3"/>
  <c r="J1347" i="3"/>
  <c r="E1348" i="3"/>
  <c r="F1348" i="3"/>
  <c r="G1348" i="3"/>
  <c r="H1348" i="3"/>
  <c r="I1348" i="3"/>
  <c r="J1348" i="3"/>
  <c r="E1349" i="3"/>
  <c r="F1349" i="3"/>
  <c r="G1349" i="3"/>
  <c r="H1349" i="3"/>
  <c r="I1349" i="3"/>
  <c r="J1349" i="3"/>
  <c r="E1350" i="3"/>
  <c r="F1350" i="3"/>
  <c r="G1350" i="3"/>
  <c r="H1350" i="3"/>
  <c r="I1350" i="3"/>
  <c r="J1350" i="3"/>
  <c r="E1351" i="3"/>
  <c r="F1351" i="3"/>
  <c r="G1351" i="3"/>
  <c r="H1351" i="3"/>
  <c r="I1351" i="3"/>
  <c r="J1351" i="3"/>
  <c r="E1352" i="3"/>
  <c r="F1352" i="3"/>
  <c r="G1352" i="3"/>
  <c r="H1352" i="3"/>
  <c r="I1352" i="3"/>
  <c r="J1352" i="3"/>
  <c r="E1353" i="3"/>
  <c r="F1353" i="3"/>
  <c r="G1353" i="3"/>
  <c r="H1353" i="3"/>
  <c r="I1353" i="3"/>
  <c r="J1353" i="3"/>
  <c r="E1354" i="3"/>
  <c r="F1354" i="3"/>
  <c r="G1354" i="3"/>
  <c r="H1354" i="3"/>
  <c r="I1354" i="3"/>
  <c r="J1354" i="3"/>
  <c r="E1355" i="3"/>
  <c r="F1355" i="3"/>
  <c r="G1355" i="3"/>
  <c r="H1355" i="3"/>
  <c r="I1355" i="3"/>
  <c r="J1355" i="3"/>
  <c r="E1356" i="3"/>
  <c r="F1356" i="3"/>
  <c r="G1356" i="3"/>
  <c r="H1356" i="3"/>
  <c r="I1356" i="3"/>
  <c r="J1356" i="3"/>
  <c r="AY1361" i="3" l="1"/>
  <c r="AI1361" i="3"/>
  <c r="S1361" i="3"/>
  <c r="AX1361" i="3"/>
  <c r="AH1361" i="3"/>
  <c r="R1361" i="3"/>
  <c r="AG1361" i="3"/>
  <c r="AO1361" i="3"/>
  <c r="BD1361" i="3"/>
  <c r="X1361" i="3"/>
  <c r="AK1361" i="3"/>
  <c r="AZ1361" i="3"/>
  <c r="T1361" i="3"/>
  <c r="Y1365" i="3"/>
  <c r="AU1366" i="3"/>
  <c r="BI1366" i="3"/>
  <c r="AB1366" i="3"/>
  <c r="BM1368" i="3"/>
  <c r="BM1455" i="3"/>
  <c r="BM1420" i="3"/>
  <c r="BM1389" i="3"/>
  <c r="BN1380" i="3"/>
  <c r="BK1393" i="3"/>
  <c r="BJ1441" i="3"/>
  <c r="BG1364" i="3"/>
  <c r="AY1364" i="3"/>
  <c r="BC1364" i="3"/>
  <c r="K1352" i="3"/>
  <c r="S1352" i="3" s="1"/>
  <c r="AT1361" i="3"/>
  <c r="N1361" i="3"/>
  <c r="P1361" i="3"/>
  <c r="AC1361" i="3"/>
  <c r="BK1485" i="3"/>
  <c r="BM1429" i="3"/>
  <c r="BL1372" i="3"/>
  <c r="BJ1448" i="3"/>
  <c r="BK1446" i="3"/>
  <c r="BL1387" i="3"/>
  <c r="K1344" i="3"/>
  <c r="K1334" i="3"/>
  <c r="X1334" i="3" s="1"/>
  <c r="AU1361" i="3"/>
  <c r="AE1361" i="3"/>
  <c r="O1361" i="3"/>
  <c r="AD1361" i="3"/>
  <c r="AV1361" i="3"/>
  <c r="BI1361" i="3"/>
  <c r="AR1361" i="3"/>
  <c r="AH1365" i="3"/>
  <c r="Y1366" i="3"/>
  <c r="AN1366" i="3"/>
  <c r="BB1366" i="3"/>
  <c r="BL1439" i="3"/>
  <c r="BJ1433" i="3"/>
  <c r="BG1361" i="3"/>
  <c r="AQ1361" i="3"/>
  <c r="AA1361" i="3"/>
  <c r="BF1361" i="3"/>
  <c r="AP1361" i="3"/>
  <c r="Z1361" i="3"/>
  <c r="Q1361" i="3"/>
  <c r="BJ1361" i="3" s="1"/>
  <c r="AW1361" i="3"/>
  <c r="AN1361" i="3"/>
  <c r="BA1361" i="3"/>
  <c r="U1361" i="3"/>
  <c r="BA1365" i="3"/>
  <c r="BA1366" i="3"/>
  <c r="S1366" i="3"/>
  <c r="AL1366" i="3"/>
  <c r="BM1388" i="3"/>
  <c r="BN1390" i="3"/>
  <c r="BJ1446" i="3"/>
  <c r="M1364" i="3"/>
  <c r="BN1364" i="3" s="1"/>
  <c r="X1365" i="3"/>
  <c r="BJ1387" i="3"/>
  <c r="AA1364" i="3"/>
  <c r="BN1409" i="3"/>
  <c r="BK1425" i="3"/>
  <c r="BL1370" i="3"/>
  <c r="BN1417" i="3"/>
  <c r="X1359" i="3"/>
  <c r="L1332" i="3"/>
  <c r="BM1456" i="3"/>
  <c r="BM1419" i="3"/>
  <c r="BJ1418" i="3"/>
  <c r="BM1384" i="3"/>
  <c r="R1366" i="3"/>
  <c r="L1353" i="3"/>
  <c r="BM1424" i="3"/>
  <c r="BJ1454" i="3"/>
  <c r="BK1454" i="3"/>
  <c r="BM1380" i="3"/>
  <c r="BJ1455" i="3"/>
  <c r="BJ1462" i="3"/>
  <c r="BJ1404" i="3"/>
  <c r="BL1397" i="3"/>
  <c r="BK1397" i="3"/>
  <c r="K1333" i="3"/>
  <c r="BJ1386" i="3"/>
  <c r="BM1376" i="3"/>
  <c r="BM1404" i="3"/>
  <c r="BN1450" i="3"/>
  <c r="BN1424" i="3"/>
  <c r="BK1417" i="3"/>
  <c r="BK1445" i="3"/>
  <c r="BK1444" i="3"/>
  <c r="BM1470" i="3"/>
  <c r="BK1482" i="3"/>
  <c r="BL1481" i="3"/>
  <c r="BJ1482" i="3"/>
  <c r="BL1478" i="3"/>
  <c r="BK1469" i="3"/>
  <c r="BL1469" i="3"/>
  <c r="BL1461" i="3"/>
  <c r="Y1364" i="3"/>
  <c r="K1348" i="3"/>
  <c r="L1344" i="3"/>
  <c r="O1344" i="3" s="1"/>
  <c r="K1342" i="3"/>
  <c r="BL1445" i="3"/>
  <c r="BN1395" i="3"/>
  <c r="BN1458" i="3"/>
  <c r="BN1452" i="3"/>
  <c r="BK1452" i="3"/>
  <c r="BJ1442" i="3"/>
  <c r="BM1434" i="3"/>
  <c r="BK1434" i="3"/>
  <c r="BM1421" i="3"/>
  <c r="BM1409" i="3"/>
  <c r="BJ1473" i="3"/>
  <c r="BK1473" i="3"/>
  <c r="BL1464" i="3"/>
  <c r="BN1464" i="3"/>
  <c r="BM1464" i="3"/>
  <c r="BN1459" i="3"/>
  <c r="BL1425" i="3"/>
  <c r="BJ1382" i="3"/>
  <c r="BM1369" i="3"/>
  <c r="BJ1479" i="3"/>
  <c r="BM1479" i="3"/>
  <c r="BN1479" i="3"/>
  <c r="BN1471" i="3"/>
  <c r="BM1471" i="3"/>
  <c r="U1360" i="3"/>
  <c r="S1359" i="3"/>
  <c r="BA1359" i="3"/>
  <c r="V1360" i="3"/>
  <c r="AB1363" i="3"/>
  <c r="BL1434" i="3"/>
  <c r="BJ1407" i="3"/>
  <c r="BK1479" i="3"/>
  <c r="BJ1452" i="3"/>
  <c r="BM1472" i="3"/>
  <c r="BL1455" i="3"/>
  <c r="BL1418" i="3"/>
  <c r="BN1481" i="3"/>
  <c r="BM1461" i="3"/>
  <c r="AF1359" i="3"/>
  <c r="AI1359" i="3"/>
  <c r="AH1359" i="3"/>
  <c r="BH1363" i="3"/>
  <c r="AS1365" i="3"/>
  <c r="Q1365" i="3"/>
  <c r="AV1365" i="3"/>
  <c r="AO1366" i="3"/>
  <c r="AV1366" i="3"/>
  <c r="AI1366" i="3"/>
  <c r="BJ1409" i="3"/>
  <c r="BJ1471" i="3"/>
  <c r="BN1454" i="3"/>
  <c r="BM1447" i="3"/>
  <c r="BM1431" i="3"/>
  <c r="BK1409" i="3"/>
  <c r="BJ1463" i="3"/>
  <c r="BM1473" i="3"/>
  <c r="BM1418" i="3"/>
  <c r="BM1413" i="3"/>
  <c r="BK1380" i="3"/>
  <c r="K1354" i="3"/>
  <c r="K1346" i="3"/>
  <c r="L1334" i="3"/>
  <c r="AU1359" i="3"/>
  <c r="AE1359" i="3"/>
  <c r="O1359" i="3"/>
  <c r="AT1359" i="3"/>
  <c r="AD1359" i="3"/>
  <c r="N1359" i="3"/>
  <c r="AW1359" i="3"/>
  <c r="AG1359" i="3"/>
  <c r="Q1359" i="3"/>
  <c r="BJ1359" i="3" s="1"/>
  <c r="AL1360" i="3"/>
  <c r="AF1363" i="3"/>
  <c r="AV1363" i="3"/>
  <c r="O1363" i="3"/>
  <c r="BN1363" i="3" s="1"/>
  <c r="AX1363" i="3"/>
  <c r="AH1363" i="3"/>
  <c r="R1363" i="3"/>
  <c r="BA1363" i="3"/>
  <c r="AK1363" i="3"/>
  <c r="U1363" i="3"/>
  <c r="P1359" i="3"/>
  <c r="AM1363" i="3"/>
  <c r="AN1359" i="3"/>
  <c r="T1359" i="3"/>
  <c r="AE1365" i="3"/>
  <c r="U1365" i="3"/>
  <c r="BE1365" i="3"/>
  <c r="AX1365" i="3"/>
  <c r="R1365" i="3"/>
  <c r="AJ1365" i="3"/>
  <c r="BE1366" i="3"/>
  <c r="AJ1366" i="3"/>
  <c r="O1366" i="3"/>
  <c r="AK1366" i="3"/>
  <c r="P1366" i="3"/>
  <c r="AY1366" i="3"/>
  <c r="AC1366" i="3"/>
  <c r="BH1366" i="3"/>
  <c r="AM1366" i="3"/>
  <c r="Q1366" i="3"/>
  <c r="AT1366" i="3"/>
  <c r="AD1366" i="3"/>
  <c r="N1366" i="3"/>
  <c r="BL1479" i="3"/>
  <c r="BK1459" i="3"/>
  <c r="BM1452" i="3"/>
  <c r="BN1434" i="3"/>
  <c r="BM1443" i="3"/>
  <c r="BJ1419" i="3"/>
  <c r="BJ1422" i="3"/>
  <c r="BJ1380" i="3"/>
  <c r="BL1385" i="3"/>
  <c r="BN1378" i="3"/>
  <c r="BJ1457" i="3"/>
  <c r="BJ1379" i="3"/>
  <c r="BJ1469" i="3"/>
  <c r="BK1382" i="3"/>
  <c r="L1351" i="3"/>
  <c r="W1351" i="3" s="1"/>
  <c r="AY1359" i="3"/>
  <c r="AX1359" i="3"/>
  <c r="R1359" i="3"/>
  <c r="AK1359" i="3"/>
  <c r="U1359" i="3"/>
  <c r="AR1363" i="3"/>
  <c r="BC1360" i="3"/>
  <c r="BB1363" i="3"/>
  <c r="AL1363" i="3"/>
  <c r="V1363" i="3"/>
  <c r="BE1363" i="3"/>
  <c r="AO1363" i="3"/>
  <c r="Y1363" i="3"/>
  <c r="P1363" i="3"/>
  <c r="BD1359" i="3"/>
  <c r="AJ1359" i="3"/>
  <c r="BC1365" i="3"/>
  <c r="AI1365" i="3"/>
  <c r="AD1365" i="3"/>
  <c r="P1365" i="3"/>
  <c r="T1366" i="3"/>
  <c r="U1366" i="3"/>
  <c r="BD1366" i="3"/>
  <c r="M1366" i="3"/>
  <c r="BN1366" i="3" s="1"/>
  <c r="AR1366" i="3"/>
  <c r="W1366" i="3"/>
  <c r="AX1366" i="3"/>
  <c r="AH1366" i="3"/>
  <c r="BL1366" i="3" s="1"/>
  <c r="BM1403" i="3"/>
  <c r="BM1370" i="3"/>
  <c r="BM1379" i="3"/>
  <c r="BG1359" i="3"/>
  <c r="AQ1359" i="3"/>
  <c r="AA1359" i="3"/>
  <c r="BF1359" i="3"/>
  <c r="AP1359" i="3"/>
  <c r="Z1359" i="3"/>
  <c r="BI1359" i="3"/>
  <c r="AS1359" i="3"/>
  <c r="AC1359" i="3"/>
  <c r="M1359" i="3"/>
  <c r="BB1360" i="3"/>
  <c r="T1363" i="3"/>
  <c r="AJ1363" i="3"/>
  <c r="AZ1363" i="3"/>
  <c r="AB1359" i="3"/>
  <c r="AE1363" i="3"/>
  <c r="AT1363" i="3"/>
  <c r="AD1363" i="3"/>
  <c r="N1363" i="3"/>
  <c r="AW1363" i="3"/>
  <c r="AG1363" i="3"/>
  <c r="BJ1363" i="3" s="1"/>
  <c r="Q1363" i="3"/>
  <c r="BC1363" i="3"/>
  <c r="BH1359" i="3"/>
  <c r="W1365" i="3"/>
  <c r="M1365" i="3"/>
  <c r="AW1365" i="3"/>
  <c r="AT1365" i="3"/>
  <c r="N1365" i="3"/>
  <c r="AF1365" i="3"/>
  <c r="AZ1366" i="3"/>
  <c r="AE1366" i="3"/>
  <c r="BG1366" i="3"/>
  <c r="AF1366" i="3"/>
  <c r="AQ1366" i="3"/>
  <c r="AS1366" i="3"/>
  <c r="X1366" i="3"/>
  <c r="BM1366" i="3" s="1"/>
  <c r="BC1366" i="3"/>
  <c r="AG1366" i="3"/>
  <c r="BF1366" i="3"/>
  <c r="AP1366" i="3"/>
  <c r="BN1456" i="3"/>
  <c r="BM1442" i="3"/>
  <c r="BN1397" i="3"/>
  <c r="AY1363" i="3"/>
  <c r="AI1363" i="3"/>
  <c r="BM1450" i="3"/>
  <c r="BK1424" i="3"/>
  <c r="BL1444" i="3"/>
  <c r="BN1444" i="3"/>
  <c r="BJ1395" i="3"/>
  <c r="L1356" i="3"/>
  <c r="L1350" i="3"/>
  <c r="K1340" i="3"/>
  <c r="X1360" i="3"/>
  <c r="BN1386" i="3"/>
  <c r="BK1381" i="3"/>
  <c r="BJ1397" i="3"/>
  <c r="K1351" i="3"/>
  <c r="K1350" i="3"/>
  <c r="AA1350" i="3" s="1"/>
  <c r="K1336" i="3"/>
  <c r="K1332" i="3"/>
  <c r="BL1390" i="3"/>
  <c r="BK1462" i="3"/>
  <c r="BM1390" i="3"/>
  <c r="BM1373" i="3"/>
  <c r="BL1399" i="3"/>
  <c r="BM1399" i="3"/>
  <c r="BL1414" i="3"/>
  <c r="BM1397" i="3"/>
  <c r="BN1461" i="3"/>
  <c r="BJ1481" i="3"/>
  <c r="BL1482" i="3"/>
  <c r="BK1478" i="3"/>
  <c r="BN1469" i="3"/>
  <c r="BK1461" i="3"/>
  <c r="BN1381" i="3"/>
  <c r="K1353" i="3"/>
  <c r="L1343" i="3"/>
  <c r="K1343" i="3"/>
  <c r="BA1343" i="3" s="1"/>
  <c r="L1341" i="3"/>
  <c r="L1339" i="3"/>
  <c r="L1338" i="3"/>
  <c r="K1335" i="3"/>
  <c r="K1331" i="3"/>
  <c r="AK1360" i="3"/>
  <c r="BJ1406" i="3"/>
  <c r="BM1466" i="3"/>
  <c r="BJ1466" i="3"/>
  <c r="BM1414" i="3"/>
  <c r="BM1454" i="3"/>
  <c r="BJ1416" i="3"/>
  <c r="BM1416" i="3"/>
  <c r="BM1386" i="3"/>
  <c r="BM1381" i="3"/>
  <c r="BM1378" i="3"/>
  <c r="BL1378" i="3"/>
  <c r="BM1417" i="3"/>
  <c r="AA1363" i="3"/>
  <c r="BN1470" i="3"/>
  <c r="BK1458" i="3"/>
  <c r="BL1458" i="3"/>
  <c r="BL1450" i="3"/>
  <c r="BJ1450" i="3"/>
  <c r="BJ1424" i="3"/>
  <c r="BL1424" i="3"/>
  <c r="BL1417" i="3"/>
  <c r="BJ1445" i="3"/>
  <c r="BJ1444" i="3"/>
  <c r="BM1395" i="3"/>
  <c r="BM1478" i="3"/>
  <c r="BG1363" i="3"/>
  <c r="AY1350" i="3"/>
  <c r="S1350" i="3"/>
  <c r="AE1344" i="3"/>
  <c r="K1349" i="3"/>
  <c r="AW1349" i="3" s="1"/>
  <c r="BG1362" i="3"/>
  <c r="BJ1373" i="3"/>
  <c r="BK1414" i="3"/>
  <c r="L1349" i="3"/>
  <c r="BD1362" i="3"/>
  <c r="K1356" i="3"/>
  <c r="K1355" i="3"/>
  <c r="L1348" i="3"/>
  <c r="W1348" i="3" s="1"/>
  <c r="L1347" i="3"/>
  <c r="K1347" i="3"/>
  <c r="K1341" i="3"/>
  <c r="BD1341" i="3" s="1"/>
  <c r="L1340" i="3"/>
  <c r="K1339" i="3"/>
  <c r="L1336" i="3"/>
  <c r="AG1332" i="3"/>
  <c r="L1331" i="3"/>
  <c r="L1330" i="3"/>
  <c r="K1330" i="3"/>
  <c r="BD1360" i="3"/>
  <c r="AM1360" i="3"/>
  <c r="AA1362" i="3"/>
  <c r="BA1362" i="3"/>
  <c r="AN1362" i="3"/>
  <c r="AU1365" i="3"/>
  <c r="O1365" i="3"/>
  <c r="AK1365" i="3"/>
  <c r="BG1365" i="3"/>
  <c r="AA1365" i="3"/>
  <c r="AO1365" i="3"/>
  <c r="BF1365" i="3"/>
  <c r="AP1365" i="3"/>
  <c r="Z1365" i="3"/>
  <c r="BH1365" i="3"/>
  <c r="AR1365" i="3"/>
  <c r="AB1365" i="3"/>
  <c r="BJ1414" i="3"/>
  <c r="BJ1438" i="3"/>
  <c r="BL1436" i="3"/>
  <c r="BN1379" i="3"/>
  <c r="BL1376" i="3"/>
  <c r="BM1458" i="3"/>
  <c r="BK1481" i="3"/>
  <c r="BN1478" i="3"/>
  <c r="BL1470" i="3"/>
  <c r="BK1466" i="3"/>
  <c r="BM1445" i="3"/>
  <c r="BM1446" i="3"/>
  <c r="BM1385" i="3"/>
  <c r="L1354" i="3"/>
  <c r="T1354" i="3" s="1"/>
  <c r="W1362" i="3"/>
  <c r="L1355" i="3"/>
  <c r="L1352" i="3"/>
  <c r="L1346" i="3"/>
  <c r="AY1346" i="3" s="1"/>
  <c r="L1345" i="3"/>
  <c r="K1345" i="3"/>
  <c r="BB1340" i="3"/>
  <c r="K1338" i="3"/>
  <c r="M1336" i="3"/>
  <c r="L1333" i="3"/>
  <c r="AY1333" i="3" s="1"/>
  <c r="Q1332" i="3"/>
  <c r="L1329" i="3"/>
  <c r="AA1329" i="3" s="1"/>
  <c r="L1328" i="3"/>
  <c r="K1328" i="3"/>
  <c r="BA1360" i="3"/>
  <c r="AN1360" i="3"/>
  <c r="W1360" i="3"/>
  <c r="AP1362" i="3"/>
  <c r="AK1362" i="3"/>
  <c r="X1362" i="3"/>
  <c r="AM1365" i="3"/>
  <c r="BI1365" i="3"/>
  <c r="AC1365" i="3"/>
  <c r="AY1365" i="3"/>
  <c r="S1365" i="3"/>
  <c r="AG1365" i="3"/>
  <c r="BB1365" i="3"/>
  <c r="AL1365" i="3"/>
  <c r="V1365" i="3"/>
  <c r="BD1365" i="3"/>
  <c r="AN1365" i="3"/>
  <c r="BM1436" i="3"/>
  <c r="BL1416" i="3"/>
  <c r="BM1387" i="3"/>
  <c r="BJ1378" i="3"/>
  <c r="BJ1461" i="3"/>
  <c r="BJ1390" i="3"/>
  <c r="BL1386" i="3"/>
  <c r="BM1457" i="3"/>
  <c r="BM1444" i="3"/>
  <c r="BM1462" i="3"/>
  <c r="BK1378" i="3"/>
  <c r="Y1361" i="3"/>
  <c r="BE1361" i="3"/>
  <c r="BJ1458" i="3"/>
  <c r="AT1340" i="3"/>
  <c r="K1337" i="3"/>
  <c r="BC1362" i="3"/>
  <c r="U1362" i="3"/>
  <c r="BK1386" i="3"/>
  <c r="BJ1470" i="3"/>
  <c r="AQ1363" i="3"/>
  <c r="S1363" i="3"/>
  <c r="BN1385" i="3"/>
  <c r="BJ1440" i="3"/>
  <c r="BM1440" i="3"/>
  <c r="BK1401" i="3"/>
  <c r="BN1401" i="3"/>
  <c r="BM1401" i="3"/>
  <c r="BN1392" i="3"/>
  <c r="BK1392" i="3"/>
  <c r="BN1410" i="3"/>
  <c r="BK1410" i="3"/>
  <c r="BM1410" i="3"/>
  <c r="BK1436" i="3"/>
  <c r="BN1436" i="3"/>
  <c r="BK1440" i="3"/>
  <c r="BN1440" i="3"/>
  <c r="BL1440" i="3"/>
  <c r="BM1392" i="3"/>
  <c r="BL1401" i="3"/>
  <c r="BM1438" i="3"/>
  <c r="BL1410" i="3"/>
  <c r="BJ1408" i="3"/>
  <c r="BM1408" i="3"/>
  <c r="BM1430" i="3"/>
  <c r="BJ1401" i="3"/>
  <c r="BM1406" i="3"/>
  <c r="BK1438" i="3"/>
  <c r="BN1438" i="3"/>
  <c r="BL1438" i="3"/>
  <c r="BJ1436" i="3"/>
  <c r="BJ1410" i="3"/>
  <c r="BJ1432" i="3"/>
  <c r="BM1432" i="3"/>
  <c r="BK1408" i="3"/>
  <c r="BN1408" i="3"/>
  <c r="BL1408" i="3"/>
  <c r="BJ1392" i="3"/>
  <c r="BJ1430" i="3"/>
  <c r="BL1430" i="3"/>
  <c r="BL1392" i="3"/>
  <c r="BK1406" i="3"/>
  <c r="BN1406" i="3"/>
  <c r="BL1406" i="3"/>
  <c r="BK1432" i="3"/>
  <c r="BN1432" i="3"/>
  <c r="BL1432" i="3"/>
  <c r="BK1430" i="3"/>
  <c r="BN1430" i="3"/>
  <c r="Z1358" i="3"/>
  <c r="AP1358" i="3"/>
  <c r="BF1358" i="3"/>
  <c r="R1358" i="3"/>
  <c r="AH1358" i="3"/>
  <c r="AX1358" i="3"/>
  <c r="AG1358" i="3"/>
  <c r="T1358" i="3"/>
  <c r="S1358" i="3"/>
  <c r="BM1357" i="3"/>
  <c r="V1358" i="3"/>
  <c r="Z1360" i="3"/>
  <c r="AP1360" i="3"/>
  <c r="BF1360" i="3"/>
  <c r="R1360" i="3"/>
  <c r="AH1360" i="3"/>
  <c r="AX1360" i="3"/>
  <c r="BI1358" i="3"/>
  <c r="AS1358" i="3"/>
  <c r="AC1358" i="3"/>
  <c r="M1358" i="3"/>
  <c r="AV1358" i="3"/>
  <c r="AF1358" i="3"/>
  <c r="P1358" i="3"/>
  <c r="AU1358" i="3"/>
  <c r="AE1358" i="3"/>
  <c r="O1358" i="3"/>
  <c r="AW1360" i="3"/>
  <c r="AG1360" i="3"/>
  <c r="Q1360" i="3"/>
  <c r="AZ1360" i="3"/>
  <c r="AJ1360" i="3"/>
  <c r="T1360" i="3"/>
  <c r="AY1360" i="3"/>
  <c r="AI1360" i="3"/>
  <c r="S1360" i="3"/>
  <c r="AT1360" i="3"/>
  <c r="BM1364" i="3"/>
  <c r="AY1362" i="3"/>
  <c r="S1362" i="3"/>
  <c r="AH1362" i="3"/>
  <c r="AU1362" i="3"/>
  <c r="O1362" i="3"/>
  <c r="AW1362" i="3"/>
  <c r="AG1362" i="3"/>
  <c r="Q1362" i="3"/>
  <c r="AZ1362" i="3"/>
  <c r="AJ1362" i="3"/>
  <c r="T1362" i="3"/>
  <c r="N1358" i="3"/>
  <c r="BN1367" i="3"/>
  <c r="BK1367" i="3"/>
  <c r="AZ1358" i="3"/>
  <c r="AY1358" i="3"/>
  <c r="BL1357" i="3"/>
  <c r="BJ1357" i="3"/>
  <c r="AL1358" i="3"/>
  <c r="BK1361" i="3"/>
  <c r="BE1358" i="3"/>
  <c r="AO1358" i="3"/>
  <c r="Y1358" i="3"/>
  <c r="BH1358" i="3"/>
  <c r="AR1358" i="3"/>
  <c r="AB1358" i="3"/>
  <c r="BG1358" i="3"/>
  <c r="AQ1358" i="3"/>
  <c r="AA1358" i="3"/>
  <c r="BI1360" i="3"/>
  <c r="AS1360" i="3"/>
  <c r="AC1360" i="3"/>
  <c r="M1360" i="3"/>
  <c r="AV1360" i="3"/>
  <c r="AF1360" i="3"/>
  <c r="P1360" i="3"/>
  <c r="AU1360" i="3"/>
  <c r="AE1360" i="3"/>
  <c r="O1360" i="3"/>
  <c r="AD1358" i="3"/>
  <c r="BL1364" i="3"/>
  <c r="BJ1364" i="3"/>
  <c r="AQ1362" i="3"/>
  <c r="BF1362" i="3"/>
  <c r="Z1362" i="3"/>
  <c r="AM1362" i="3"/>
  <c r="BI1362" i="3"/>
  <c r="AS1362" i="3"/>
  <c r="AC1362" i="3"/>
  <c r="M1362" i="3"/>
  <c r="AV1362" i="3"/>
  <c r="AF1362" i="3"/>
  <c r="N1360" i="3"/>
  <c r="BL1367" i="3"/>
  <c r="BJ1367" i="3"/>
  <c r="AW1358" i="3"/>
  <c r="Q1358" i="3"/>
  <c r="AJ1358" i="3"/>
  <c r="AI1358" i="3"/>
  <c r="BN1357" i="3"/>
  <c r="BK1357" i="3"/>
  <c r="BB1358" i="3"/>
  <c r="V1362" i="3"/>
  <c r="BB1362" i="3"/>
  <c r="AD1362" i="3"/>
  <c r="AL1362" i="3"/>
  <c r="N1362" i="3"/>
  <c r="AT1362" i="3"/>
  <c r="BA1358" i="3"/>
  <c r="AK1358" i="3"/>
  <c r="U1358" i="3"/>
  <c r="BD1358" i="3"/>
  <c r="AN1358" i="3"/>
  <c r="X1358" i="3"/>
  <c r="BC1358" i="3"/>
  <c r="AM1358" i="3"/>
  <c r="W1358" i="3"/>
  <c r="BE1360" i="3"/>
  <c r="AO1360" i="3"/>
  <c r="Y1360" i="3"/>
  <c r="BH1360" i="3"/>
  <c r="AR1360" i="3"/>
  <c r="AB1360" i="3"/>
  <c r="BG1360" i="3"/>
  <c r="AQ1360" i="3"/>
  <c r="AA1360" i="3"/>
  <c r="AT1358" i="3"/>
  <c r="AI1362" i="3"/>
  <c r="AX1362" i="3"/>
  <c r="R1362" i="3"/>
  <c r="AE1362" i="3"/>
  <c r="BE1362" i="3"/>
  <c r="AO1362" i="3"/>
  <c r="Y1362" i="3"/>
  <c r="BH1362" i="3"/>
  <c r="AR1362" i="3"/>
  <c r="AB1362" i="3"/>
  <c r="BM1367" i="3"/>
  <c r="N1353" i="3"/>
  <c r="T1353" i="3"/>
  <c r="Y1353" i="3"/>
  <c r="AD1353" i="3"/>
  <c r="AJ1353" i="3"/>
  <c r="AO1353" i="3"/>
  <c r="AS1353" i="3"/>
  <c r="AW1353" i="3"/>
  <c r="BA1353" i="3"/>
  <c r="BE1353" i="3"/>
  <c r="BI1353" i="3"/>
  <c r="AM1354" i="3"/>
  <c r="Y1355" i="3"/>
  <c r="AG1355" i="3"/>
  <c r="AO1355" i="3"/>
  <c r="BA1355" i="3"/>
  <c r="N1355" i="3"/>
  <c r="R1355" i="3"/>
  <c r="V1355" i="3"/>
  <c r="Z1355" i="3"/>
  <c r="AD1355" i="3"/>
  <c r="AH1355" i="3"/>
  <c r="AL1355" i="3"/>
  <c r="AP1355" i="3"/>
  <c r="AT1355" i="3"/>
  <c r="AX1355" i="3"/>
  <c r="BB1355" i="3"/>
  <c r="BF1355" i="3"/>
  <c r="X1355" i="3"/>
  <c r="AJ1355" i="3"/>
  <c r="AR1355" i="3"/>
  <c r="AZ1355" i="3"/>
  <c r="BH1355" i="3"/>
  <c r="AC1355" i="3"/>
  <c r="AW1355" i="3"/>
  <c r="BI1355" i="3"/>
  <c r="O1355" i="3"/>
  <c r="S1355" i="3"/>
  <c r="W1355" i="3"/>
  <c r="AA1355" i="3"/>
  <c r="AE1355" i="3"/>
  <c r="AI1355" i="3"/>
  <c r="AM1355" i="3"/>
  <c r="AQ1355" i="3"/>
  <c r="AU1355" i="3"/>
  <c r="AY1355" i="3"/>
  <c r="BC1355" i="3"/>
  <c r="BG1355" i="3"/>
  <c r="P1355" i="3"/>
  <c r="T1355" i="3"/>
  <c r="AB1355" i="3"/>
  <c r="AF1355" i="3"/>
  <c r="AN1355" i="3"/>
  <c r="AV1355" i="3"/>
  <c r="BD1355" i="3"/>
  <c r="M1355" i="3"/>
  <c r="Q1355" i="3"/>
  <c r="U1355" i="3"/>
  <c r="AK1355" i="3"/>
  <c r="AS1355" i="3"/>
  <c r="BE1355" i="3"/>
  <c r="O1356" i="3"/>
  <c r="W1356" i="3"/>
  <c r="AE1356" i="3"/>
  <c r="AM1356" i="3"/>
  <c r="AU1356" i="3"/>
  <c r="BC1356" i="3"/>
  <c r="P1356" i="3"/>
  <c r="T1356" i="3"/>
  <c r="X1356" i="3"/>
  <c r="AB1356" i="3"/>
  <c r="AF1356" i="3"/>
  <c r="AJ1356" i="3"/>
  <c r="AN1356" i="3"/>
  <c r="AR1356" i="3"/>
  <c r="AV1356" i="3"/>
  <c r="AZ1356" i="3"/>
  <c r="BD1356" i="3"/>
  <c r="BH1356" i="3"/>
  <c r="Q1356" i="3"/>
  <c r="AG1356" i="3"/>
  <c r="AO1356" i="3"/>
  <c r="AW1356" i="3"/>
  <c r="BE1356" i="3"/>
  <c r="N1356" i="3"/>
  <c r="R1356" i="3"/>
  <c r="V1356" i="3"/>
  <c r="Z1356" i="3"/>
  <c r="AH1356" i="3"/>
  <c r="AL1356" i="3"/>
  <c r="AT1356" i="3"/>
  <c r="BB1356" i="3"/>
  <c r="S1356" i="3"/>
  <c r="AA1356" i="3"/>
  <c r="AI1356" i="3"/>
  <c r="AQ1356" i="3"/>
  <c r="AY1356" i="3"/>
  <c r="BG1356" i="3"/>
  <c r="M1356" i="3"/>
  <c r="U1356" i="3"/>
  <c r="Y1356" i="3"/>
  <c r="AC1356" i="3"/>
  <c r="AK1356" i="3"/>
  <c r="AS1356" i="3"/>
  <c r="BA1356" i="3"/>
  <c r="BI1356" i="3"/>
  <c r="AD1356" i="3"/>
  <c r="AP1356" i="3"/>
  <c r="AX1356" i="3"/>
  <c r="BF1356" i="3"/>
  <c r="P1353" i="3"/>
  <c r="N1352" i="3"/>
  <c r="AI1352" i="3"/>
  <c r="BD1352" i="3"/>
  <c r="AR1352" i="3"/>
  <c r="AA1352" i="3"/>
  <c r="AV1352" i="3"/>
  <c r="AM1352" i="3"/>
  <c r="S1351" i="3"/>
  <c r="AI1351" i="3"/>
  <c r="AY1351" i="3"/>
  <c r="BD1353" i="3"/>
  <c r="AV1353" i="3"/>
  <c r="AH1353" i="3"/>
  <c r="BD1351" i="3"/>
  <c r="M1351" i="3"/>
  <c r="U1354" i="3"/>
  <c r="BG1353" i="3"/>
  <c r="BC1353" i="3"/>
  <c r="AY1353" i="3"/>
  <c r="AU1353" i="3"/>
  <c r="AQ1353" i="3"/>
  <c r="AL1353" i="3"/>
  <c r="AG1353" i="3"/>
  <c r="AB1353" i="3"/>
  <c r="V1353" i="3"/>
  <c r="Q1353" i="3"/>
  <c r="Q1352" i="3"/>
  <c r="AG1352" i="3"/>
  <c r="AW1352" i="3"/>
  <c r="BH1351" i="3"/>
  <c r="AL1351" i="3"/>
  <c r="Q1351" i="3"/>
  <c r="AB1350" i="3"/>
  <c r="AR1350" i="3"/>
  <c r="BH1350" i="3"/>
  <c r="Y1350" i="3"/>
  <c r="AO1350" i="3"/>
  <c r="BE1350" i="3"/>
  <c r="V1350" i="3"/>
  <c r="AL1350" i="3"/>
  <c r="BB1350" i="3"/>
  <c r="AC1349" i="3"/>
  <c r="AJ1348" i="3"/>
  <c r="AW1348" i="3"/>
  <c r="BI1347" i="3"/>
  <c r="AS1347" i="3"/>
  <c r="AC1347" i="3"/>
  <c r="M1347" i="3"/>
  <c r="BG1346" i="3"/>
  <c r="AQ1346" i="3"/>
  <c r="AA1346" i="3"/>
  <c r="P1346" i="3"/>
  <c r="T1346" i="3"/>
  <c r="X1346" i="3"/>
  <c r="AB1346" i="3"/>
  <c r="AF1346" i="3"/>
  <c r="AJ1346" i="3"/>
  <c r="AN1346" i="3"/>
  <c r="AR1346" i="3"/>
  <c r="AV1346" i="3"/>
  <c r="AZ1346" i="3"/>
  <c r="BD1346" i="3"/>
  <c r="BH1346" i="3"/>
  <c r="M1346" i="3"/>
  <c r="Q1346" i="3"/>
  <c r="U1346" i="3"/>
  <c r="Y1346" i="3"/>
  <c r="AC1346" i="3"/>
  <c r="AG1346" i="3"/>
  <c r="AK1346" i="3"/>
  <c r="AO1346" i="3"/>
  <c r="AS1346" i="3"/>
  <c r="AW1346" i="3"/>
  <c r="BA1346" i="3"/>
  <c r="BE1346" i="3"/>
  <c r="BI1346" i="3"/>
  <c r="N1346" i="3"/>
  <c r="R1346" i="3"/>
  <c r="V1346" i="3"/>
  <c r="Z1346" i="3"/>
  <c r="AD1346" i="3"/>
  <c r="AH1346" i="3"/>
  <c r="AL1346" i="3"/>
  <c r="AP1346" i="3"/>
  <c r="AT1346" i="3"/>
  <c r="AX1346" i="3"/>
  <c r="BB1346" i="3"/>
  <c r="BF1346" i="3"/>
  <c r="BI1345" i="3"/>
  <c r="AS1345" i="3"/>
  <c r="AC1345" i="3"/>
  <c r="M1345" i="3"/>
  <c r="BG1344" i="3"/>
  <c r="T1344" i="3"/>
  <c r="AJ1344" i="3"/>
  <c r="AZ1344" i="3"/>
  <c r="Q1344" i="3"/>
  <c r="AG1344" i="3"/>
  <c r="AW1344" i="3"/>
  <c r="N1344" i="3"/>
  <c r="AD1344" i="3"/>
  <c r="AT1344" i="3"/>
  <c r="BI1343" i="3"/>
  <c r="AR1339" i="3"/>
  <c r="X1339" i="3"/>
  <c r="BH1353" i="3"/>
  <c r="AZ1353" i="3"/>
  <c r="AR1353" i="3"/>
  <c r="AN1353" i="3"/>
  <c r="AC1353" i="3"/>
  <c r="X1353" i="3"/>
  <c r="R1353" i="3"/>
  <c r="M1353" i="3"/>
  <c r="AX1351" i="3"/>
  <c r="AG1349" i="3"/>
  <c r="AJ1354" i="3"/>
  <c r="BF1353" i="3"/>
  <c r="BB1353" i="3"/>
  <c r="AX1353" i="3"/>
  <c r="AT1353" i="3"/>
  <c r="AP1353" i="3"/>
  <c r="AK1353" i="3"/>
  <c r="AF1353" i="3"/>
  <c r="Z1353" i="3"/>
  <c r="U1353" i="3"/>
  <c r="AZ1352" i="3"/>
  <c r="AE1352" i="3"/>
  <c r="BF1351" i="3"/>
  <c r="AK1351" i="3"/>
  <c r="P1351" i="3"/>
  <c r="BE1349" i="3"/>
  <c r="BE1347" i="3"/>
  <c r="AO1347" i="3"/>
  <c r="BC1346" i="3"/>
  <c r="AM1346" i="3"/>
  <c r="BE1345" i="3"/>
  <c r="AO1345" i="3"/>
  <c r="BC1344" i="3"/>
  <c r="AA1354" i="3"/>
  <c r="O1353" i="3"/>
  <c r="S1353" i="3"/>
  <c r="W1353" i="3"/>
  <c r="AA1353" i="3"/>
  <c r="AE1353" i="3"/>
  <c r="AI1353" i="3"/>
  <c r="AM1353" i="3"/>
  <c r="BE1351" i="3"/>
  <c r="AJ1351" i="3"/>
  <c r="N1351" i="3"/>
  <c r="Z1349" i="3"/>
  <c r="AP1349" i="3"/>
  <c r="BF1349" i="3"/>
  <c r="AA1349" i="3"/>
  <c r="AQ1349" i="3"/>
  <c r="BG1349" i="3"/>
  <c r="AB1349" i="3"/>
  <c r="AR1349" i="3"/>
  <c r="BH1349" i="3"/>
  <c r="N1347" i="3"/>
  <c r="R1347" i="3"/>
  <c r="V1347" i="3"/>
  <c r="Z1347" i="3"/>
  <c r="AD1347" i="3"/>
  <c r="AH1347" i="3"/>
  <c r="AL1347" i="3"/>
  <c r="AP1347" i="3"/>
  <c r="AT1347" i="3"/>
  <c r="AX1347" i="3"/>
  <c r="BB1347" i="3"/>
  <c r="BF1347" i="3"/>
  <c r="O1347" i="3"/>
  <c r="S1347" i="3"/>
  <c r="W1347" i="3"/>
  <c r="AA1347" i="3"/>
  <c r="AE1347" i="3"/>
  <c r="AI1347" i="3"/>
  <c r="AM1347" i="3"/>
  <c r="AQ1347" i="3"/>
  <c r="AU1347" i="3"/>
  <c r="AY1347" i="3"/>
  <c r="BC1347" i="3"/>
  <c r="BG1347" i="3"/>
  <c r="P1347" i="3"/>
  <c r="T1347" i="3"/>
  <c r="X1347" i="3"/>
  <c r="AB1347" i="3"/>
  <c r="AF1347" i="3"/>
  <c r="AJ1347" i="3"/>
  <c r="AN1347" i="3"/>
  <c r="AR1347" i="3"/>
  <c r="AV1347" i="3"/>
  <c r="AZ1347" i="3"/>
  <c r="BD1347" i="3"/>
  <c r="BH1347" i="3"/>
  <c r="N1345" i="3"/>
  <c r="R1345" i="3"/>
  <c r="V1345" i="3"/>
  <c r="Z1345" i="3"/>
  <c r="AD1345" i="3"/>
  <c r="AH1345" i="3"/>
  <c r="AL1345" i="3"/>
  <c r="AP1345" i="3"/>
  <c r="AT1345" i="3"/>
  <c r="AX1345" i="3"/>
  <c r="BB1345" i="3"/>
  <c r="BF1345" i="3"/>
  <c r="O1345" i="3"/>
  <c r="S1345" i="3"/>
  <c r="W1345" i="3"/>
  <c r="AA1345" i="3"/>
  <c r="AE1345" i="3"/>
  <c r="AI1345" i="3"/>
  <c r="AM1345" i="3"/>
  <c r="AQ1345" i="3"/>
  <c r="AU1345" i="3"/>
  <c r="AY1345" i="3"/>
  <c r="BC1345" i="3"/>
  <c r="BG1345" i="3"/>
  <c r="P1345" i="3"/>
  <c r="T1345" i="3"/>
  <c r="X1345" i="3"/>
  <c r="AB1345" i="3"/>
  <c r="AF1345" i="3"/>
  <c r="AJ1345" i="3"/>
  <c r="AN1345" i="3"/>
  <c r="AR1345" i="3"/>
  <c r="AV1345" i="3"/>
  <c r="AZ1345" i="3"/>
  <c r="BD1345" i="3"/>
  <c r="BH1345" i="3"/>
  <c r="Z1343" i="3"/>
  <c r="AP1343" i="3"/>
  <c r="BF1343" i="3"/>
  <c r="AA1343" i="3"/>
  <c r="AQ1343" i="3"/>
  <c r="BG1343" i="3"/>
  <c r="AB1343" i="3"/>
  <c r="AR1343" i="3"/>
  <c r="BH1343" i="3"/>
  <c r="T1339" i="3"/>
  <c r="AJ1339" i="3"/>
  <c r="AZ1339" i="3"/>
  <c r="P1334" i="3"/>
  <c r="AV1334" i="3"/>
  <c r="AJ1334" i="3"/>
  <c r="U1334" i="3"/>
  <c r="AK1334" i="3"/>
  <c r="Z1340" i="3"/>
  <c r="AA1340" i="3"/>
  <c r="AQ1340" i="3"/>
  <c r="BG1340" i="3"/>
  <c r="AB1340" i="3"/>
  <c r="AR1340" i="3"/>
  <c r="BH1340" i="3"/>
  <c r="Y1340" i="3"/>
  <c r="AO1340" i="3"/>
  <c r="BE1340" i="3"/>
  <c r="BD1339" i="3"/>
  <c r="AN1339" i="3"/>
  <c r="BD1338" i="3"/>
  <c r="AN1336" i="3"/>
  <c r="L1342" i="3"/>
  <c r="P1342" i="3" s="1"/>
  <c r="BI1341" i="3"/>
  <c r="AA1341" i="3"/>
  <c r="M1339" i="3"/>
  <c r="Q1339" i="3"/>
  <c r="U1339" i="3"/>
  <c r="Y1339" i="3"/>
  <c r="AC1339" i="3"/>
  <c r="AG1339" i="3"/>
  <c r="AK1339" i="3"/>
  <c r="AO1339" i="3"/>
  <c r="AS1339" i="3"/>
  <c r="AW1339" i="3"/>
  <c r="BA1339" i="3"/>
  <c r="BE1339" i="3"/>
  <c r="BI1339" i="3"/>
  <c r="N1339" i="3"/>
  <c r="R1339" i="3"/>
  <c r="V1339" i="3"/>
  <c r="Z1339" i="3"/>
  <c r="AD1339" i="3"/>
  <c r="AH1339" i="3"/>
  <c r="AL1339" i="3"/>
  <c r="AP1339" i="3"/>
  <c r="AT1339" i="3"/>
  <c r="AX1339" i="3"/>
  <c r="BB1339" i="3"/>
  <c r="BF1339" i="3"/>
  <c r="O1339" i="3"/>
  <c r="S1339" i="3"/>
  <c r="W1339" i="3"/>
  <c r="AA1339" i="3"/>
  <c r="AE1339" i="3"/>
  <c r="AI1339" i="3"/>
  <c r="AM1339" i="3"/>
  <c r="AQ1339" i="3"/>
  <c r="AU1339" i="3"/>
  <c r="AY1339" i="3"/>
  <c r="BC1339" i="3"/>
  <c r="BG1339" i="3"/>
  <c r="W1333" i="3"/>
  <c r="AE1333" i="3"/>
  <c r="AM1333" i="3"/>
  <c r="AU1333" i="3"/>
  <c r="BC1333" i="3"/>
  <c r="Y1333" i="3"/>
  <c r="AO1333" i="3"/>
  <c r="BE1333" i="3"/>
  <c r="AA1333" i="3"/>
  <c r="AQ1333" i="3"/>
  <c r="BG1333" i="3"/>
  <c r="O1333" i="3"/>
  <c r="AG1333" i="3"/>
  <c r="AW1333" i="3"/>
  <c r="AH1340" i="3"/>
  <c r="AV1339" i="3"/>
  <c r="AF1339" i="3"/>
  <c r="P1339" i="3"/>
  <c r="P1338" i="3"/>
  <c r="X1338" i="3"/>
  <c r="AE1338" i="3"/>
  <c r="AJ1338" i="3"/>
  <c r="AO1338" i="3"/>
  <c r="AU1338" i="3"/>
  <c r="AZ1338" i="3"/>
  <c r="BE1338" i="3"/>
  <c r="AK1336" i="3"/>
  <c r="S1333" i="3"/>
  <c r="BH1338" i="3"/>
  <c r="BC1338" i="3"/>
  <c r="AW1338" i="3"/>
  <c r="AR1338" i="3"/>
  <c r="AM1338" i="3"/>
  <c r="AG1338" i="3"/>
  <c r="AB1338" i="3"/>
  <c r="T1338" i="3"/>
  <c r="L1337" i="3"/>
  <c r="AX1337" i="3" s="1"/>
  <c r="AZ1336" i="3"/>
  <c r="T1336" i="3"/>
  <c r="L1335" i="3"/>
  <c r="X1335" i="3" s="1"/>
  <c r="M1334" i="3"/>
  <c r="V1334" i="3"/>
  <c r="AD1334" i="3"/>
  <c r="AL1334" i="3"/>
  <c r="AT1334" i="3"/>
  <c r="BB1334" i="3"/>
  <c r="O1334" i="3"/>
  <c r="W1334" i="3"/>
  <c r="AE1334" i="3"/>
  <c r="AM1334" i="3"/>
  <c r="AU1334" i="3"/>
  <c r="BC1334" i="3"/>
  <c r="N1332" i="3"/>
  <c r="R1332" i="3"/>
  <c r="V1332" i="3"/>
  <c r="Z1332" i="3"/>
  <c r="AD1332" i="3"/>
  <c r="AH1332" i="3"/>
  <c r="AL1332" i="3"/>
  <c r="AP1332" i="3"/>
  <c r="AT1332" i="3"/>
  <c r="AX1332" i="3"/>
  <c r="BB1332" i="3"/>
  <c r="BF1332" i="3"/>
  <c r="O1332" i="3"/>
  <c r="S1332" i="3"/>
  <c r="W1332" i="3"/>
  <c r="AA1332" i="3"/>
  <c r="AE1332" i="3"/>
  <c r="AI1332" i="3"/>
  <c r="AM1332" i="3"/>
  <c r="AQ1332" i="3"/>
  <c r="AU1332" i="3"/>
  <c r="AY1332" i="3"/>
  <c r="BC1332" i="3"/>
  <c r="BG1332" i="3"/>
  <c r="P1332" i="3"/>
  <c r="T1332" i="3"/>
  <c r="X1332" i="3"/>
  <c r="AB1332" i="3"/>
  <c r="AF1332" i="3"/>
  <c r="AJ1332" i="3"/>
  <c r="AN1332" i="3"/>
  <c r="AR1332" i="3"/>
  <c r="AV1332" i="3"/>
  <c r="AZ1332" i="3"/>
  <c r="BD1332" i="3"/>
  <c r="BH1332" i="3"/>
  <c r="Y1332" i="3"/>
  <c r="AO1332" i="3"/>
  <c r="BE1332" i="3"/>
  <c r="M1332" i="3"/>
  <c r="AC1332" i="3"/>
  <c r="AS1332" i="3"/>
  <c r="BI1332" i="3"/>
  <c r="BG1338" i="3"/>
  <c r="BA1338" i="3"/>
  <c r="AV1338" i="3"/>
  <c r="AQ1338" i="3"/>
  <c r="AK1338" i="3"/>
  <c r="AF1338" i="3"/>
  <c r="Y1338" i="3"/>
  <c r="AG1336" i="3"/>
  <c r="AW1334" i="3"/>
  <c r="AG1334" i="3"/>
  <c r="Q1334" i="3"/>
  <c r="BA1332" i="3"/>
  <c r="U1332" i="3"/>
  <c r="N1338" i="3"/>
  <c r="R1338" i="3"/>
  <c r="V1338" i="3"/>
  <c r="Z1338" i="3"/>
  <c r="AD1338" i="3"/>
  <c r="AH1338" i="3"/>
  <c r="AL1338" i="3"/>
  <c r="AP1338" i="3"/>
  <c r="AT1338" i="3"/>
  <c r="AX1338" i="3"/>
  <c r="BB1338" i="3"/>
  <c r="BF1338" i="3"/>
  <c r="O1338" i="3"/>
  <c r="S1338" i="3"/>
  <c r="W1338" i="3"/>
  <c r="AA1338" i="3"/>
  <c r="V1336" i="3"/>
  <c r="AL1336" i="3"/>
  <c r="BB1336" i="3"/>
  <c r="W1336" i="3"/>
  <c r="AM1336" i="3"/>
  <c r="BC1336" i="3"/>
  <c r="P1333" i="3"/>
  <c r="T1333" i="3"/>
  <c r="X1333" i="3"/>
  <c r="AB1333" i="3"/>
  <c r="AF1333" i="3"/>
  <c r="AJ1333" i="3"/>
  <c r="AN1333" i="3"/>
  <c r="AR1333" i="3"/>
  <c r="AV1333" i="3"/>
  <c r="AZ1333" i="3"/>
  <c r="BD1333" i="3"/>
  <c r="BH1333" i="3"/>
  <c r="M1333" i="3"/>
  <c r="Q1333" i="3"/>
  <c r="N1333" i="3"/>
  <c r="R1333" i="3"/>
  <c r="V1333" i="3"/>
  <c r="Z1333" i="3"/>
  <c r="AD1333" i="3"/>
  <c r="AH1333" i="3"/>
  <c r="AL1333" i="3"/>
  <c r="AP1333" i="3"/>
  <c r="AT1333" i="3"/>
  <c r="AX1333" i="3"/>
  <c r="BB1333" i="3"/>
  <c r="BF1333" i="3"/>
  <c r="BG1331" i="3"/>
  <c r="X1331" i="3"/>
  <c r="AN1331" i="3"/>
  <c r="BD1331" i="3"/>
  <c r="U1331" i="3"/>
  <c r="AK1331" i="3"/>
  <c r="BA1331" i="3"/>
  <c r="R1331" i="3"/>
  <c r="AH1331" i="3"/>
  <c r="AX1331" i="3"/>
  <c r="AS1330" i="3"/>
  <c r="AQ1329" i="3"/>
  <c r="AB1329" i="3"/>
  <c r="AR1329" i="3"/>
  <c r="BH1329" i="3"/>
  <c r="Y1329" i="3"/>
  <c r="AO1329" i="3"/>
  <c r="BE1329" i="3"/>
  <c r="V1329" i="3"/>
  <c r="AL1329" i="3"/>
  <c r="BB1329" i="3"/>
  <c r="BI1328" i="3"/>
  <c r="AS1328" i="3"/>
  <c r="AC1328" i="3"/>
  <c r="M1328" i="3"/>
  <c r="BI1333" i="3"/>
  <c r="BA1333" i="3"/>
  <c r="AS1333" i="3"/>
  <c r="AK1333" i="3"/>
  <c r="AC1333" i="3"/>
  <c r="U1333" i="3"/>
  <c r="BC1331" i="3"/>
  <c r="AO1330" i="3"/>
  <c r="BE1328" i="3"/>
  <c r="AO1328" i="3"/>
  <c r="V1330" i="3"/>
  <c r="AL1330" i="3"/>
  <c r="BB1330" i="3"/>
  <c r="W1330" i="3"/>
  <c r="AM1330" i="3"/>
  <c r="BC1330" i="3"/>
  <c r="X1330" i="3"/>
  <c r="AN1330" i="3"/>
  <c r="BD1330" i="3"/>
  <c r="N1328" i="3"/>
  <c r="R1328" i="3"/>
  <c r="V1328" i="3"/>
  <c r="Z1328" i="3"/>
  <c r="AD1328" i="3"/>
  <c r="AH1328" i="3"/>
  <c r="AL1328" i="3"/>
  <c r="AP1328" i="3"/>
  <c r="AT1328" i="3"/>
  <c r="AX1328" i="3"/>
  <c r="BB1328" i="3"/>
  <c r="BF1328" i="3"/>
  <c r="O1328" i="3"/>
  <c r="S1328" i="3"/>
  <c r="W1328" i="3"/>
  <c r="AA1328" i="3"/>
  <c r="AE1328" i="3"/>
  <c r="AI1328" i="3"/>
  <c r="AM1328" i="3"/>
  <c r="AQ1328" i="3"/>
  <c r="AU1328" i="3"/>
  <c r="AY1328" i="3"/>
  <c r="BC1328" i="3"/>
  <c r="BG1328" i="3"/>
  <c r="P1328" i="3"/>
  <c r="T1328" i="3"/>
  <c r="X1328" i="3"/>
  <c r="AB1328" i="3"/>
  <c r="AF1328" i="3"/>
  <c r="AJ1328" i="3"/>
  <c r="AN1328" i="3"/>
  <c r="AR1328" i="3"/>
  <c r="AV1328" i="3"/>
  <c r="AZ1328" i="3"/>
  <c r="BD1328" i="3"/>
  <c r="BH1328" i="3"/>
  <c r="E1318" i="3"/>
  <c r="F1318" i="3"/>
  <c r="G1318" i="3"/>
  <c r="H1318" i="3"/>
  <c r="I1318" i="3"/>
  <c r="J1318" i="3"/>
  <c r="E1319" i="3"/>
  <c r="F1319" i="3"/>
  <c r="G1319" i="3"/>
  <c r="H1319" i="3"/>
  <c r="I1319" i="3"/>
  <c r="J1319" i="3"/>
  <c r="E1320" i="3"/>
  <c r="F1320" i="3"/>
  <c r="G1320" i="3"/>
  <c r="H1320" i="3"/>
  <c r="I1320" i="3"/>
  <c r="J1320" i="3"/>
  <c r="E1321" i="3"/>
  <c r="F1321" i="3"/>
  <c r="G1321" i="3"/>
  <c r="H1321" i="3"/>
  <c r="I1321" i="3"/>
  <c r="J1321" i="3"/>
  <c r="E1322" i="3"/>
  <c r="F1322" i="3"/>
  <c r="G1322" i="3"/>
  <c r="H1322" i="3"/>
  <c r="I1322" i="3"/>
  <c r="J1322" i="3"/>
  <c r="E1323" i="3"/>
  <c r="F1323" i="3"/>
  <c r="G1323" i="3"/>
  <c r="H1323" i="3"/>
  <c r="I1323" i="3"/>
  <c r="J1323" i="3"/>
  <c r="E1324" i="3"/>
  <c r="F1324" i="3"/>
  <c r="G1324" i="3"/>
  <c r="H1324" i="3"/>
  <c r="I1324" i="3"/>
  <c r="J1324" i="3"/>
  <c r="E1325" i="3"/>
  <c r="F1325" i="3"/>
  <c r="G1325" i="3"/>
  <c r="H1325" i="3"/>
  <c r="I1325" i="3"/>
  <c r="J1325" i="3"/>
  <c r="E1326" i="3"/>
  <c r="F1326" i="3"/>
  <c r="G1326" i="3"/>
  <c r="H1326" i="3"/>
  <c r="I1326" i="3"/>
  <c r="J1326" i="3"/>
  <c r="E1327" i="3"/>
  <c r="F1327" i="3"/>
  <c r="G1327" i="3"/>
  <c r="H1327" i="3"/>
  <c r="I1327" i="3"/>
  <c r="J1327" i="3"/>
  <c r="AO1334" i="3" l="1"/>
  <c r="AY1334" i="3"/>
  <c r="AI1334" i="3"/>
  <c r="S1334" i="3"/>
  <c r="AX1334" i="3"/>
  <c r="AH1334" i="3"/>
  <c r="R1334" i="3"/>
  <c r="BF1341" i="3"/>
  <c r="AS1341" i="3"/>
  <c r="BI1334" i="3"/>
  <c r="BH1334" i="3"/>
  <c r="AB1334" i="3"/>
  <c r="AN1334" i="3"/>
  <c r="BD1343" i="3"/>
  <c r="AN1343" i="3"/>
  <c r="X1343" i="3"/>
  <c r="BC1343" i="3"/>
  <c r="AM1343" i="3"/>
  <c r="W1343" i="3"/>
  <c r="BB1343" i="3"/>
  <c r="AL1343" i="3"/>
  <c r="V1343" i="3"/>
  <c r="BD1349" i="3"/>
  <c r="AN1349" i="3"/>
  <c r="X1349" i="3"/>
  <c r="BC1349" i="3"/>
  <c r="AM1349" i="3"/>
  <c r="W1349" i="3"/>
  <c r="BB1349" i="3"/>
  <c r="AL1349" i="3"/>
  <c r="V1349" i="3"/>
  <c r="T1351" i="3"/>
  <c r="AO1351" i="3"/>
  <c r="AO1343" i="3"/>
  <c r="W1350" i="3"/>
  <c r="U1351" i="3"/>
  <c r="AP1351" i="3"/>
  <c r="O1352" i="3"/>
  <c r="AJ1352" i="3"/>
  <c r="BF1352" i="3"/>
  <c r="AZ1354" i="3"/>
  <c r="R1351" i="3"/>
  <c r="N1354" i="3"/>
  <c r="M1343" i="3"/>
  <c r="BF1344" i="3"/>
  <c r="AP1344" i="3"/>
  <c r="Z1344" i="3"/>
  <c r="BI1344" i="3"/>
  <c r="AS1344" i="3"/>
  <c r="AC1344" i="3"/>
  <c r="M1344" i="3"/>
  <c r="AV1344" i="3"/>
  <c r="AF1344" i="3"/>
  <c r="P1344" i="3"/>
  <c r="AT1348" i="3"/>
  <c r="AG1348" i="3"/>
  <c r="T1348" i="3"/>
  <c r="AS1349" i="3"/>
  <c r="AX1350" i="3"/>
  <c r="AH1350" i="3"/>
  <c r="R1350" i="3"/>
  <c r="BA1350" i="3"/>
  <c r="AK1350" i="3"/>
  <c r="U1350" i="3"/>
  <c r="BD1350" i="3"/>
  <c r="AN1350" i="3"/>
  <c r="X1350" i="3"/>
  <c r="V1351" i="3"/>
  <c r="AR1351" i="3"/>
  <c r="BI1352" i="3"/>
  <c r="AS1352" i="3"/>
  <c r="AC1352" i="3"/>
  <c r="M1352" i="3"/>
  <c r="AK1354" i="3"/>
  <c r="X1351" i="3"/>
  <c r="BI1351" i="3"/>
  <c r="AT1354" i="3"/>
  <c r="AU1351" i="3"/>
  <c r="AE1351" i="3"/>
  <c r="O1351" i="3"/>
  <c r="AB1352" i="3"/>
  <c r="AQ1352" i="3"/>
  <c r="V1352" i="3"/>
  <c r="AH1352" i="3"/>
  <c r="AY1352" i="3"/>
  <c r="AD1352" i="3"/>
  <c r="BG1354" i="3"/>
  <c r="BN1361" i="3"/>
  <c r="W1344" i="3"/>
  <c r="AI1348" i="3"/>
  <c r="Q1343" i="3"/>
  <c r="AU1344" i="3"/>
  <c r="AY1344" i="3"/>
  <c r="BG1350" i="3"/>
  <c r="AE1350" i="3"/>
  <c r="AJ1341" i="3"/>
  <c r="AC1351" i="3"/>
  <c r="AP1354" i="3"/>
  <c r="AC1343" i="3"/>
  <c r="BB1344" i="3"/>
  <c r="AL1344" i="3"/>
  <c r="V1344" i="3"/>
  <c r="BE1344" i="3"/>
  <c r="AO1344" i="3"/>
  <c r="Y1344" i="3"/>
  <c r="BH1344" i="3"/>
  <c r="AR1344" i="3"/>
  <c r="AB1344" i="3"/>
  <c r="AA1344" i="3"/>
  <c r="AD1348" i="3"/>
  <c r="Q1348" i="3"/>
  <c r="BG1348" i="3"/>
  <c r="BI1349" i="3"/>
  <c r="AT1350" i="3"/>
  <c r="AD1350" i="3"/>
  <c r="N1350" i="3"/>
  <c r="AW1350" i="3"/>
  <c r="AG1350" i="3"/>
  <c r="Q1350" i="3"/>
  <c r="AZ1350" i="3"/>
  <c r="AJ1350" i="3"/>
  <c r="T1350" i="3"/>
  <c r="AB1351" i="3"/>
  <c r="AW1351" i="3"/>
  <c r="BE1352" i="3"/>
  <c r="AO1352" i="3"/>
  <c r="Y1352" i="3"/>
  <c r="BA1354" i="3"/>
  <c r="AH1351" i="3"/>
  <c r="BG1351" i="3"/>
  <c r="AQ1351" i="3"/>
  <c r="AA1351" i="3"/>
  <c r="BH1352" i="3"/>
  <c r="BG1352" i="3"/>
  <c r="AL1352" i="3"/>
  <c r="P1352" i="3"/>
  <c r="W1352" i="3"/>
  <c r="AT1352" i="3"/>
  <c r="X1352" i="3"/>
  <c r="AS1334" i="3"/>
  <c r="BK1364" i="3"/>
  <c r="AI1344" i="3"/>
  <c r="S1344" i="3"/>
  <c r="AI1350" i="3"/>
  <c r="AU1350" i="3"/>
  <c r="AV1341" i="3"/>
  <c r="BG1341" i="3"/>
  <c r="AP1341" i="3"/>
  <c r="AC1341" i="3"/>
  <c r="AC1334" i="3"/>
  <c r="AZ1334" i="3"/>
  <c r="T1334" i="3"/>
  <c r="AF1334" i="3"/>
  <c r="AZ1343" i="3"/>
  <c r="AJ1343" i="3"/>
  <c r="T1343" i="3"/>
  <c r="AY1343" i="3"/>
  <c r="AI1343" i="3"/>
  <c r="S1343" i="3"/>
  <c r="AX1343" i="3"/>
  <c r="AH1343" i="3"/>
  <c r="R1343" i="3"/>
  <c r="AZ1349" i="3"/>
  <c r="AJ1349" i="3"/>
  <c r="T1349" i="3"/>
  <c r="AY1349" i="3"/>
  <c r="AI1349" i="3"/>
  <c r="S1349" i="3"/>
  <c r="AX1349" i="3"/>
  <c r="AH1349" i="3"/>
  <c r="R1349" i="3"/>
  <c r="Y1351" i="3"/>
  <c r="AT1351" i="3"/>
  <c r="BE1343" i="3"/>
  <c r="AM1350" i="3"/>
  <c r="Z1351" i="3"/>
  <c r="AV1351" i="3"/>
  <c r="T1352" i="3"/>
  <c r="AP1352" i="3"/>
  <c r="Y1334" i="3"/>
  <c r="BE1334" i="3"/>
  <c r="BG1334" i="3"/>
  <c r="AQ1334" i="3"/>
  <c r="AA1334" i="3"/>
  <c r="BF1334" i="3"/>
  <c r="AP1334" i="3"/>
  <c r="Z1334" i="3"/>
  <c r="N1334" i="3"/>
  <c r="AQ1341" i="3"/>
  <c r="Z1341" i="3"/>
  <c r="M1341" i="3"/>
  <c r="BA1334" i="3"/>
  <c r="AR1334" i="3"/>
  <c r="BD1334" i="3"/>
  <c r="AV1343" i="3"/>
  <c r="AF1343" i="3"/>
  <c r="P1343" i="3"/>
  <c r="AU1343" i="3"/>
  <c r="AE1343" i="3"/>
  <c r="O1343" i="3"/>
  <c r="AT1343" i="3"/>
  <c r="AD1343" i="3"/>
  <c r="N1343" i="3"/>
  <c r="AV1349" i="3"/>
  <c r="AF1349" i="3"/>
  <c r="P1349" i="3"/>
  <c r="AU1349" i="3"/>
  <c r="AE1349" i="3"/>
  <c r="O1349" i="3"/>
  <c r="AT1349" i="3"/>
  <c r="AD1349" i="3"/>
  <c r="N1349" i="3"/>
  <c r="AD1351" i="3"/>
  <c r="AZ1351" i="3"/>
  <c r="AM1344" i="3"/>
  <c r="AO1349" i="3"/>
  <c r="BC1350" i="3"/>
  <c r="AF1351" i="3"/>
  <c r="BA1351" i="3"/>
  <c r="Z1352" i="3"/>
  <c r="AU1352" i="3"/>
  <c r="Q1349" i="3"/>
  <c r="AN1351" i="3"/>
  <c r="AS1343" i="3"/>
  <c r="AX1344" i="3"/>
  <c r="AH1344" i="3"/>
  <c r="R1344" i="3"/>
  <c r="BA1344" i="3"/>
  <c r="AK1344" i="3"/>
  <c r="U1344" i="3"/>
  <c r="BD1344" i="3"/>
  <c r="AN1344" i="3"/>
  <c r="X1344" i="3"/>
  <c r="AQ1344" i="3"/>
  <c r="N1348" i="3"/>
  <c r="AZ1348" i="3"/>
  <c r="M1349" i="3"/>
  <c r="BF1350" i="3"/>
  <c r="AP1350" i="3"/>
  <c r="Z1350" i="3"/>
  <c r="BI1350" i="3"/>
  <c r="AS1350" i="3"/>
  <c r="AC1350" i="3"/>
  <c r="M1350" i="3"/>
  <c r="AV1350" i="3"/>
  <c r="AF1350" i="3"/>
  <c r="P1350" i="3"/>
  <c r="AG1351" i="3"/>
  <c r="BB1351" i="3"/>
  <c r="BA1352" i="3"/>
  <c r="AK1352" i="3"/>
  <c r="U1352" i="3"/>
  <c r="AS1351" i="3"/>
  <c r="BC1351" i="3"/>
  <c r="AM1351" i="3"/>
  <c r="AX1352" i="3"/>
  <c r="BB1352" i="3"/>
  <c r="AF1352" i="3"/>
  <c r="BC1352" i="3"/>
  <c r="R1352" i="3"/>
  <c r="AN1352" i="3"/>
  <c r="AI1338" i="3"/>
  <c r="AQ1350" i="3"/>
  <c r="O1350" i="3"/>
  <c r="BN1359" i="3"/>
  <c r="AZ1341" i="3"/>
  <c r="P1336" i="3"/>
  <c r="BL1363" i="3"/>
  <c r="BK1366" i="3"/>
  <c r="AQ1331" i="3"/>
  <c r="V1340" i="3"/>
  <c r="BM1365" i="3"/>
  <c r="BN1365" i="3"/>
  <c r="BK1363" i="3"/>
  <c r="BM1359" i="3"/>
  <c r="BJ1366" i="3"/>
  <c r="AE1354" i="3"/>
  <c r="BJ1365" i="3"/>
  <c r="BL1365" i="3"/>
  <c r="AC1330" i="3"/>
  <c r="Q1336" i="3"/>
  <c r="AW1343" i="3"/>
  <c r="BM1361" i="3"/>
  <c r="AZ1330" i="3"/>
  <c r="AJ1330" i="3"/>
  <c r="T1330" i="3"/>
  <c r="AY1330" i="3"/>
  <c r="AI1330" i="3"/>
  <c r="S1330" i="3"/>
  <c r="AX1330" i="3"/>
  <c r="AH1330" i="3"/>
  <c r="R1330" i="3"/>
  <c r="W1329" i="3"/>
  <c r="BE1330" i="3"/>
  <c r="AX1329" i="3"/>
  <c r="AH1329" i="3"/>
  <c r="R1329" i="3"/>
  <c r="BA1329" i="3"/>
  <c r="AK1329" i="3"/>
  <c r="U1329" i="3"/>
  <c r="BD1329" i="3"/>
  <c r="AN1329" i="3"/>
  <c r="X1329" i="3"/>
  <c r="BG1329" i="3"/>
  <c r="BI1330" i="3"/>
  <c r="AT1331" i="3"/>
  <c r="AD1331" i="3"/>
  <c r="N1331" i="3"/>
  <c r="AW1331" i="3"/>
  <c r="AG1331" i="3"/>
  <c r="Q1331" i="3"/>
  <c r="AZ1331" i="3"/>
  <c r="AJ1331" i="3"/>
  <c r="T1331" i="3"/>
  <c r="AY1336" i="3"/>
  <c r="AI1336" i="3"/>
  <c r="S1336" i="3"/>
  <c r="AX1336" i="3"/>
  <c r="AH1336" i="3"/>
  <c r="R1336" i="3"/>
  <c r="AO1336" i="3"/>
  <c r="AB1336" i="3"/>
  <c r="BH1336" i="3"/>
  <c r="AX1340" i="3"/>
  <c r="BC1341" i="3"/>
  <c r="AM1341" i="3"/>
  <c r="W1341" i="3"/>
  <c r="BB1341" i="3"/>
  <c r="AL1341" i="3"/>
  <c r="V1341" i="3"/>
  <c r="BE1341" i="3"/>
  <c r="AO1341" i="3"/>
  <c r="Y1341" i="3"/>
  <c r="AF1336" i="3"/>
  <c r="BA1340" i="3"/>
  <c r="AK1340" i="3"/>
  <c r="U1340" i="3"/>
  <c r="BD1340" i="3"/>
  <c r="AN1340" i="3"/>
  <c r="X1340" i="3"/>
  <c r="BC1340" i="3"/>
  <c r="AM1340" i="3"/>
  <c r="W1340" i="3"/>
  <c r="AP1340" i="3"/>
  <c r="AB1341" i="3"/>
  <c r="X1341" i="3"/>
  <c r="AM1348" i="3"/>
  <c r="X1354" i="3"/>
  <c r="AN1354" i="3"/>
  <c r="BD1354" i="3"/>
  <c r="T1341" i="3"/>
  <c r="V1354" i="3"/>
  <c r="AX1354" i="3"/>
  <c r="BF1348" i="3"/>
  <c r="AP1348" i="3"/>
  <c r="Z1348" i="3"/>
  <c r="BI1348" i="3"/>
  <c r="AS1348" i="3"/>
  <c r="AC1348" i="3"/>
  <c r="M1348" i="3"/>
  <c r="AV1348" i="3"/>
  <c r="AF1348" i="3"/>
  <c r="P1348" i="3"/>
  <c r="Y1354" i="3"/>
  <c r="AO1354" i="3"/>
  <c r="BE1354" i="3"/>
  <c r="R1354" i="3"/>
  <c r="BB1354" i="3"/>
  <c r="BC1354" i="3"/>
  <c r="AY1354" i="3"/>
  <c r="BL1359" i="3"/>
  <c r="BL1361" i="3"/>
  <c r="BM1363" i="3"/>
  <c r="AS1336" i="3"/>
  <c r="Y1343" i="3"/>
  <c r="AY1329" i="3"/>
  <c r="BA1336" i="3"/>
  <c r="AU1348" i="3"/>
  <c r="U1343" i="3"/>
  <c r="BH1339" i="3"/>
  <c r="S1348" i="3"/>
  <c r="K1327" i="3"/>
  <c r="AF1330" i="3"/>
  <c r="AU1330" i="3"/>
  <c r="AE1330" i="3"/>
  <c r="AT1330" i="3"/>
  <c r="AD1330" i="3"/>
  <c r="N1330" i="3"/>
  <c r="AM1329" i="3"/>
  <c r="W1331" i="3"/>
  <c r="AT1329" i="3"/>
  <c r="N1329" i="3"/>
  <c r="AG1329" i="3"/>
  <c r="AZ1329" i="3"/>
  <c r="T1329" i="3"/>
  <c r="AP1331" i="3"/>
  <c r="AU1336" i="3"/>
  <c r="O1336" i="3"/>
  <c r="AD1336" i="3"/>
  <c r="P1341" i="3"/>
  <c r="AI1341" i="3"/>
  <c r="AX1341" i="3"/>
  <c r="R1341" i="3"/>
  <c r="BA1341" i="3"/>
  <c r="AK1341" i="3"/>
  <c r="U1341" i="3"/>
  <c r="BD1336" i="3"/>
  <c r="X1336" i="3"/>
  <c r="AW1340" i="3"/>
  <c r="Q1340" i="3"/>
  <c r="AJ1340" i="3"/>
  <c r="AR1341" i="3"/>
  <c r="AB1354" i="3"/>
  <c r="BH1354" i="3"/>
  <c r="AL1348" i="3"/>
  <c r="BE1348" i="3"/>
  <c r="Y1348" i="3"/>
  <c r="BH1348" i="3"/>
  <c r="AR1348" i="3"/>
  <c r="AB1348" i="3"/>
  <c r="AA1348" i="3"/>
  <c r="M1354" i="3"/>
  <c r="AC1354" i="3"/>
  <c r="AS1354" i="3"/>
  <c r="BI1354" i="3"/>
  <c r="Z1354" i="3"/>
  <c r="AU1354" i="3"/>
  <c r="AQ1354" i="3"/>
  <c r="BK1365" i="3"/>
  <c r="BK1359" i="3"/>
  <c r="AA1331" i="3"/>
  <c r="R1340" i="3"/>
  <c r="K1325" i="3"/>
  <c r="AV1330" i="3"/>
  <c r="P1330" i="3"/>
  <c r="O1330" i="3"/>
  <c r="AD1329" i="3"/>
  <c r="AW1329" i="3"/>
  <c r="Q1329" i="3"/>
  <c r="AJ1329" i="3"/>
  <c r="M1330" i="3"/>
  <c r="BF1331" i="3"/>
  <c r="Z1331" i="3"/>
  <c r="BI1331" i="3"/>
  <c r="AS1331" i="3"/>
  <c r="AC1331" i="3"/>
  <c r="M1331" i="3"/>
  <c r="AV1331" i="3"/>
  <c r="AF1331" i="3"/>
  <c r="P1331" i="3"/>
  <c r="AE1336" i="3"/>
  <c r="AT1336" i="3"/>
  <c r="N1336" i="3"/>
  <c r="AW1336" i="3"/>
  <c r="AJ1336" i="3"/>
  <c r="AY1341" i="3"/>
  <c r="S1341" i="3"/>
  <c r="AH1341" i="3"/>
  <c r="AG1340" i="3"/>
  <c r="AZ1340" i="3"/>
  <c r="T1340" i="3"/>
  <c r="AY1340" i="3"/>
  <c r="AI1340" i="3"/>
  <c r="S1340" i="3"/>
  <c r="BF1340" i="3"/>
  <c r="S1354" i="3"/>
  <c r="BC1348" i="3"/>
  <c r="AR1354" i="3"/>
  <c r="AD1354" i="3"/>
  <c r="BF1354" i="3"/>
  <c r="BB1348" i="3"/>
  <c r="V1348" i="3"/>
  <c r="AO1348" i="3"/>
  <c r="BH1330" i="3"/>
  <c r="AR1330" i="3"/>
  <c r="AB1330" i="3"/>
  <c r="BG1330" i="3"/>
  <c r="AQ1330" i="3"/>
  <c r="AA1330" i="3"/>
  <c r="BF1330" i="3"/>
  <c r="AP1330" i="3"/>
  <c r="Z1330" i="3"/>
  <c r="BC1329" i="3"/>
  <c r="AM1331" i="3"/>
  <c r="BF1329" i="3"/>
  <c r="AP1329" i="3"/>
  <c r="Z1329" i="3"/>
  <c r="BI1329" i="3"/>
  <c r="AS1329" i="3"/>
  <c r="AC1329" i="3"/>
  <c r="M1329" i="3"/>
  <c r="AV1329" i="3"/>
  <c r="AF1329" i="3"/>
  <c r="P1329" i="3"/>
  <c r="BB1331" i="3"/>
  <c r="AL1331" i="3"/>
  <c r="V1331" i="3"/>
  <c r="BE1331" i="3"/>
  <c r="AO1331" i="3"/>
  <c r="Y1331" i="3"/>
  <c r="BH1331" i="3"/>
  <c r="AR1331" i="3"/>
  <c r="AB1331" i="3"/>
  <c r="BG1336" i="3"/>
  <c r="AQ1336" i="3"/>
  <c r="AA1336" i="3"/>
  <c r="BF1336" i="3"/>
  <c r="AP1336" i="3"/>
  <c r="Z1336" i="3"/>
  <c r="Y1336" i="3"/>
  <c r="BE1336" i="3"/>
  <c r="AR1336" i="3"/>
  <c r="AF1341" i="3"/>
  <c r="AU1341" i="3"/>
  <c r="AE1341" i="3"/>
  <c r="O1341" i="3"/>
  <c r="AT1341" i="3"/>
  <c r="AD1341" i="3"/>
  <c r="N1341" i="3"/>
  <c r="AW1341" i="3"/>
  <c r="AG1341" i="3"/>
  <c r="Q1341" i="3"/>
  <c r="AV1336" i="3"/>
  <c r="BI1340" i="3"/>
  <c r="AS1340" i="3"/>
  <c r="AC1340" i="3"/>
  <c r="M1340" i="3"/>
  <c r="AV1340" i="3"/>
  <c r="AF1340" i="3"/>
  <c r="P1340" i="3"/>
  <c r="AU1340" i="3"/>
  <c r="AE1340" i="3"/>
  <c r="O1340" i="3"/>
  <c r="AN1341" i="3"/>
  <c r="W1354" i="3"/>
  <c r="P1354" i="3"/>
  <c r="AF1354" i="3"/>
  <c r="AV1354" i="3"/>
  <c r="AH1354" i="3"/>
  <c r="AX1348" i="3"/>
  <c r="AH1348" i="3"/>
  <c r="R1348" i="3"/>
  <c r="BA1348" i="3"/>
  <c r="AK1348" i="3"/>
  <c r="U1348" i="3"/>
  <c r="BD1348" i="3"/>
  <c r="AN1348" i="3"/>
  <c r="X1348" i="3"/>
  <c r="AQ1348" i="3"/>
  <c r="Q1354" i="3"/>
  <c r="AG1354" i="3"/>
  <c r="AW1354" i="3"/>
  <c r="AL1354" i="3"/>
  <c r="AI1354" i="3"/>
  <c r="AU1329" i="3"/>
  <c r="O1354" i="3"/>
  <c r="BH1341" i="3"/>
  <c r="BL1352" i="3"/>
  <c r="AW1332" i="3"/>
  <c r="AK1332" i="3"/>
  <c r="K1318" i="3"/>
  <c r="AJ1318" i="3" s="1"/>
  <c r="L1323" i="3"/>
  <c r="K1323" i="3"/>
  <c r="L1321" i="3"/>
  <c r="K1321" i="3"/>
  <c r="AX1321" i="3" s="1"/>
  <c r="L1320" i="3"/>
  <c r="K1319" i="3"/>
  <c r="L1318" i="3"/>
  <c r="AD1340" i="3"/>
  <c r="AY1348" i="3"/>
  <c r="AK1343" i="3"/>
  <c r="AG1343" i="3"/>
  <c r="L1325" i="3"/>
  <c r="L1327" i="3"/>
  <c r="K1320" i="3"/>
  <c r="AP1335" i="3"/>
  <c r="R1342" i="3"/>
  <c r="AW1342" i="3"/>
  <c r="AJ1342" i="3"/>
  <c r="BM1350" i="3"/>
  <c r="BM1344" i="3"/>
  <c r="BL1344" i="3"/>
  <c r="O1335" i="3"/>
  <c r="AW1335" i="3"/>
  <c r="AJ1335" i="3"/>
  <c r="W1346" i="3"/>
  <c r="O1346" i="3"/>
  <c r="AU1346" i="3"/>
  <c r="AI1346" i="3"/>
  <c r="Y1330" i="3"/>
  <c r="Q1330" i="3"/>
  <c r="AW1330" i="3"/>
  <c r="U1330" i="3"/>
  <c r="BA1330" i="3"/>
  <c r="AG1330" i="3"/>
  <c r="AK1330" i="3"/>
  <c r="AL1340" i="3"/>
  <c r="N1340" i="3"/>
  <c r="S1331" i="3"/>
  <c r="AB1339" i="3"/>
  <c r="BM1339" i="3" s="1"/>
  <c r="N1323" i="3"/>
  <c r="AE1342" i="3"/>
  <c r="AG1342" i="3"/>
  <c r="T1342" i="3"/>
  <c r="AD1335" i="3"/>
  <c r="AG1335" i="3"/>
  <c r="T1335" i="3"/>
  <c r="S1329" i="3"/>
  <c r="U1336" i="3"/>
  <c r="AE1346" i="3"/>
  <c r="AE1348" i="3"/>
  <c r="O1348" i="3"/>
  <c r="O1329" i="3"/>
  <c r="AU1331" i="3"/>
  <c r="L1326" i="3"/>
  <c r="K1324" i="3"/>
  <c r="K1322" i="3"/>
  <c r="AT1342" i="3"/>
  <c r="Q1342" i="3"/>
  <c r="BL1350" i="3"/>
  <c r="Z1335" i="3"/>
  <c r="AY1335" i="3"/>
  <c r="Q1335" i="3"/>
  <c r="Y1328" i="3"/>
  <c r="U1328" i="3"/>
  <c r="BA1328" i="3"/>
  <c r="AG1328" i="3"/>
  <c r="Q1328" i="3"/>
  <c r="BN1328" i="3" s="1"/>
  <c r="AK1328" i="3"/>
  <c r="AW1328" i="3"/>
  <c r="Y1345" i="3"/>
  <c r="U1345" i="3"/>
  <c r="BA1345" i="3"/>
  <c r="AG1345" i="3"/>
  <c r="Q1345" i="3"/>
  <c r="AW1345" i="3"/>
  <c r="AK1345" i="3"/>
  <c r="AI1329" i="3"/>
  <c r="BI1336" i="3"/>
  <c r="Y1347" i="3"/>
  <c r="Q1347" i="3"/>
  <c r="U1347" i="3"/>
  <c r="BL1347" i="3" s="1"/>
  <c r="BA1347" i="3"/>
  <c r="AG1347" i="3"/>
  <c r="AK1347" i="3"/>
  <c r="AW1347" i="3"/>
  <c r="AC1336" i="3"/>
  <c r="Y1349" i="3"/>
  <c r="BJ1349" i="3" s="1"/>
  <c r="U1349" i="3"/>
  <c r="AK1349" i="3"/>
  <c r="BL1349" i="3" s="1"/>
  <c r="BA1349" i="3"/>
  <c r="AE1331" i="3"/>
  <c r="O1331" i="3"/>
  <c r="AP1323" i="3"/>
  <c r="K1326" i="3"/>
  <c r="Z1326" i="3" s="1"/>
  <c r="L1324" i="3"/>
  <c r="Z1323" i="3"/>
  <c r="L1322" i="3"/>
  <c r="Z1321" i="3"/>
  <c r="AX1342" i="3"/>
  <c r="N1342" i="3"/>
  <c r="AZ1342" i="3"/>
  <c r="AU1335" i="3"/>
  <c r="S1335" i="3"/>
  <c r="AZ1335" i="3"/>
  <c r="S1342" i="3"/>
  <c r="Q1338" i="3"/>
  <c r="U1338" i="3"/>
  <c r="AY1338" i="3"/>
  <c r="AC1338" i="3"/>
  <c r="BI1338" i="3"/>
  <c r="M1338" i="3"/>
  <c r="AS1338" i="3"/>
  <c r="AN1338" i="3"/>
  <c r="AE1329" i="3"/>
  <c r="AI1333" i="3"/>
  <c r="BM1333" i="3" s="1"/>
  <c r="AY1331" i="3"/>
  <c r="AI1331" i="3"/>
  <c r="S1346" i="3"/>
  <c r="BJ1358" i="3"/>
  <c r="BL1358" i="3"/>
  <c r="BJ1362" i="3"/>
  <c r="BJ1360" i="3"/>
  <c r="BL1360" i="3"/>
  <c r="BL1362" i="3"/>
  <c r="BM1360" i="3"/>
  <c r="BK1360" i="3"/>
  <c r="BN1360" i="3"/>
  <c r="BK1362" i="3"/>
  <c r="BN1362" i="3"/>
  <c r="BM1362" i="3"/>
  <c r="BK1358" i="3"/>
  <c r="BN1358" i="3"/>
  <c r="BM1358" i="3"/>
  <c r="BK1329" i="3"/>
  <c r="BN1332" i="3"/>
  <c r="BK1332" i="3"/>
  <c r="AE1337" i="3"/>
  <c r="BJ1341" i="3"/>
  <c r="BN1344" i="3"/>
  <c r="BK1344" i="3"/>
  <c r="BN1346" i="3"/>
  <c r="BK1346" i="3"/>
  <c r="BN1349" i="3"/>
  <c r="BK1349" i="3"/>
  <c r="BN1350" i="3"/>
  <c r="BK1350" i="3"/>
  <c r="BL1328" i="3"/>
  <c r="BJ1333" i="3"/>
  <c r="BC1337" i="3"/>
  <c r="W1337" i="3"/>
  <c r="AL1337" i="3"/>
  <c r="BG1337" i="3"/>
  <c r="AA1337" i="3"/>
  <c r="BA1337" i="3"/>
  <c r="AK1337" i="3"/>
  <c r="U1337" i="3"/>
  <c r="BD1337" i="3"/>
  <c r="AN1337" i="3"/>
  <c r="X1337" i="3"/>
  <c r="AI1342" i="3"/>
  <c r="BL1353" i="3"/>
  <c r="AP1342" i="3"/>
  <c r="BC1342" i="3"/>
  <c r="W1342" i="3"/>
  <c r="AL1342" i="3"/>
  <c r="BI1342" i="3"/>
  <c r="AS1342" i="3"/>
  <c r="AC1342" i="3"/>
  <c r="M1342" i="3"/>
  <c r="AV1342" i="3"/>
  <c r="AF1342" i="3"/>
  <c r="BN1353" i="3"/>
  <c r="BK1353" i="3"/>
  <c r="AX1335" i="3"/>
  <c r="AM1335" i="3"/>
  <c r="BB1335" i="3"/>
  <c r="V1335" i="3"/>
  <c r="AQ1335" i="3"/>
  <c r="BI1335" i="3"/>
  <c r="AS1335" i="3"/>
  <c r="AC1335" i="3"/>
  <c r="M1335" i="3"/>
  <c r="AV1335" i="3"/>
  <c r="AF1335" i="3"/>
  <c r="P1335" i="3"/>
  <c r="BK1356" i="3"/>
  <c r="BN1356" i="3"/>
  <c r="BK1328" i="3"/>
  <c r="BJ1334" i="3"/>
  <c r="AP1337" i="3"/>
  <c r="BF1337" i="3"/>
  <c r="Z1337" i="3"/>
  <c r="AT1337" i="3"/>
  <c r="AI1337" i="3"/>
  <c r="AO1337" i="3"/>
  <c r="BH1337" i="3"/>
  <c r="AR1337" i="3"/>
  <c r="AB1337" i="3"/>
  <c r="R1337" i="3"/>
  <c r="BL1351" i="3"/>
  <c r="BM1334" i="3"/>
  <c r="AU1337" i="3"/>
  <c r="O1337" i="3"/>
  <c r="AD1337" i="3"/>
  <c r="AY1337" i="3"/>
  <c r="S1337" i="3"/>
  <c r="AW1337" i="3"/>
  <c r="AG1337" i="3"/>
  <c r="Q1337" i="3"/>
  <c r="AZ1337" i="3"/>
  <c r="AJ1337" i="3"/>
  <c r="T1337" i="3"/>
  <c r="AQ1342" i="3"/>
  <c r="AA1342" i="3"/>
  <c r="BG1342" i="3"/>
  <c r="BJ1351" i="3"/>
  <c r="BM1354" i="3"/>
  <c r="AH1342" i="3"/>
  <c r="AU1342" i="3"/>
  <c r="O1342" i="3"/>
  <c r="AD1342" i="3"/>
  <c r="BE1342" i="3"/>
  <c r="AO1342" i="3"/>
  <c r="Y1342" i="3"/>
  <c r="BH1342" i="3"/>
  <c r="AR1342" i="3"/>
  <c r="AB1342" i="3"/>
  <c r="BK1352" i="3"/>
  <c r="BN1352" i="3"/>
  <c r="AH1335" i="3"/>
  <c r="R1335" i="3"/>
  <c r="AE1335" i="3"/>
  <c r="AT1335" i="3"/>
  <c r="N1335" i="3"/>
  <c r="AI1335" i="3"/>
  <c r="BE1335" i="3"/>
  <c r="AO1335" i="3"/>
  <c r="Y1335" i="3"/>
  <c r="BH1335" i="3"/>
  <c r="AR1335" i="3"/>
  <c r="AB1335" i="3"/>
  <c r="BM1352" i="3"/>
  <c r="BL1356" i="3"/>
  <c r="BM1355" i="3"/>
  <c r="BN1336" i="3"/>
  <c r="N1337" i="3"/>
  <c r="BE1337" i="3"/>
  <c r="Y1337" i="3"/>
  <c r="BN1339" i="3"/>
  <c r="BK1339" i="3"/>
  <c r="BM1353" i="3"/>
  <c r="BN1343" i="3"/>
  <c r="BK1343" i="3"/>
  <c r="BN1345" i="3"/>
  <c r="BK1345" i="3"/>
  <c r="BN1347" i="3"/>
  <c r="BK1347" i="3"/>
  <c r="BN1355" i="3"/>
  <c r="BK1355" i="3"/>
  <c r="BK1333" i="3"/>
  <c r="BN1333" i="3"/>
  <c r="BL1332" i="3"/>
  <c r="BJ1332" i="3"/>
  <c r="BL1334" i="3"/>
  <c r="BN1334" i="3"/>
  <c r="BK1334" i="3"/>
  <c r="AH1337" i="3"/>
  <c r="AM1337" i="3"/>
  <c r="BB1337" i="3"/>
  <c r="V1337" i="3"/>
  <c r="AQ1337" i="3"/>
  <c r="BI1337" i="3"/>
  <c r="AS1337" i="3"/>
  <c r="AC1337" i="3"/>
  <c r="M1337" i="3"/>
  <c r="AV1337" i="3"/>
  <c r="AF1337" i="3"/>
  <c r="P1337" i="3"/>
  <c r="BJ1339" i="3"/>
  <c r="BF1342" i="3"/>
  <c r="Z1342" i="3"/>
  <c r="AM1342" i="3"/>
  <c r="BB1342" i="3"/>
  <c r="V1342" i="3"/>
  <c r="BA1342" i="3"/>
  <c r="AK1342" i="3"/>
  <c r="U1342" i="3"/>
  <c r="BD1342" i="3"/>
  <c r="AN1342" i="3"/>
  <c r="X1342" i="3"/>
  <c r="AY1342" i="3"/>
  <c r="BJ1344" i="3"/>
  <c r="BJ1346" i="3"/>
  <c r="BJ1350" i="3"/>
  <c r="BF1335" i="3"/>
  <c r="BC1335" i="3"/>
  <c r="W1335" i="3"/>
  <c r="AL1335" i="3"/>
  <c r="BG1335" i="3"/>
  <c r="AA1335" i="3"/>
  <c r="BA1335" i="3"/>
  <c r="AK1335" i="3"/>
  <c r="U1335" i="3"/>
  <c r="BD1335" i="3"/>
  <c r="AN1335" i="3"/>
  <c r="BK1351" i="3"/>
  <c r="BN1351" i="3"/>
  <c r="BM1351" i="3"/>
  <c r="BJ1352" i="3"/>
  <c r="BM1356" i="3"/>
  <c r="BJ1356" i="3"/>
  <c r="BL1355" i="3"/>
  <c r="BJ1355" i="3"/>
  <c r="BJ1353" i="3"/>
  <c r="N1326" i="3"/>
  <c r="R1326" i="3"/>
  <c r="V1326" i="3"/>
  <c r="AD1326" i="3"/>
  <c r="AH1326" i="3"/>
  <c r="AL1326" i="3"/>
  <c r="AT1326" i="3"/>
  <c r="AX1326" i="3"/>
  <c r="BB1326" i="3"/>
  <c r="P1326" i="3"/>
  <c r="T1326" i="3"/>
  <c r="X1326" i="3"/>
  <c r="AF1326" i="3"/>
  <c r="AJ1326" i="3"/>
  <c r="AN1326" i="3"/>
  <c r="AV1326" i="3"/>
  <c r="AZ1326" i="3"/>
  <c r="BD1326" i="3"/>
  <c r="S1326" i="3"/>
  <c r="AA1326" i="3"/>
  <c r="AI1326" i="3"/>
  <c r="AY1326" i="3"/>
  <c r="BG1326" i="3"/>
  <c r="O1326" i="3"/>
  <c r="AE1326" i="3"/>
  <c r="AU1326" i="3"/>
  <c r="BC1326" i="3"/>
  <c r="AW1326" i="3"/>
  <c r="M1326" i="3"/>
  <c r="U1326" i="3"/>
  <c r="AC1326" i="3"/>
  <c r="AK1326" i="3"/>
  <c r="AS1326" i="3"/>
  <c r="BA1326" i="3"/>
  <c r="BI1326" i="3"/>
  <c r="Q1326" i="3"/>
  <c r="AG1326" i="3"/>
  <c r="AO1326" i="3"/>
  <c r="BE1326" i="3"/>
  <c r="AM1326" i="3"/>
  <c r="P1327" i="3"/>
  <c r="T1327" i="3"/>
  <c r="X1327" i="3"/>
  <c r="AB1327" i="3"/>
  <c r="AF1327" i="3"/>
  <c r="AJ1327" i="3"/>
  <c r="AN1327" i="3"/>
  <c r="AR1327" i="3"/>
  <c r="AV1327" i="3"/>
  <c r="AZ1327" i="3"/>
  <c r="BD1327" i="3"/>
  <c r="BH1327" i="3"/>
  <c r="N1327" i="3"/>
  <c r="R1327" i="3"/>
  <c r="V1327" i="3"/>
  <c r="Z1327" i="3"/>
  <c r="AD1327" i="3"/>
  <c r="AH1327" i="3"/>
  <c r="AL1327" i="3"/>
  <c r="AP1327" i="3"/>
  <c r="AT1327" i="3"/>
  <c r="AX1327" i="3"/>
  <c r="BB1327" i="3"/>
  <c r="BF1327" i="3"/>
  <c r="O1327" i="3"/>
  <c r="W1327" i="3"/>
  <c r="AE1327" i="3"/>
  <c r="AM1327" i="3"/>
  <c r="AU1327" i="3"/>
  <c r="BC1327" i="3"/>
  <c r="AS1327" i="3"/>
  <c r="Q1327" i="3"/>
  <c r="Y1327" i="3"/>
  <c r="AG1327" i="3"/>
  <c r="AO1327" i="3"/>
  <c r="AW1327" i="3"/>
  <c r="BE1327" i="3"/>
  <c r="AQ1327" i="3"/>
  <c r="M1327" i="3"/>
  <c r="AC1327" i="3"/>
  <c r="BA1327" i="3"/>
  <c r="S1327" i="3"/>
  <c r="AA1327" i="3"/>
  <c r="AI1327" i="3"/>
  <c r="AY1327" i="3"/>
  <c r="BG1327" i="3"/>
  <c r="U1327" i="3"/>
  <c r="AK1327" i="3"/>
  <c r="BI1327" i="3"/>
  <c r="T1318" i="3"/>
  <c r="AF1318" i="3"/>
  <c r="T1322" i="3"/>
  <c r="AJ1322" i="3"/>
  <c r="AZ1322" i="3"/>
  <c r="X1322" i="3"/>
  <c r="AN1322" i="3"/>
  <c r="BD1322" i="3"/>
  <c r="T1320" i="3"/>
  <c r="AJ1320" i="3"/>
  <c r="AZ1320" i="3"/>
  <c r="X1320" i="3"/>
  <c r="AN1320" i="3"/>
  <c r="BD1320" i="3"/>
  <c r="P1320" i="3"/>
  <c r="AF1320" i="3"/>
  <c r="AV1320" i="3"/>
  <c r="V1324" i="3"/>
  <c r="BC1324" i="3"/>
  <c r="P1322" i="3"/>
  <c r="T1325" i="3"/>
  <c r="AJ1325" i="3"/>
  <c r="AZ1325" i="3"/>
  <c r="Q1325" i="3"/>
  <c r="AG1325" i="3"/>
  <c r="AW1325" i="3"/>
  <c r="N1325" i="3"/>
  <c r="AD1325" i="3"/>
  <c r="AT1325" i="3"/>
  <c r="AS1324" i="3"/>
  <c r="AB1320" i="3"/>
  <c r="AD1323" i="3"/>
  <c r="BH1322" i="3"/>
  <c r="AR1322" i="3"/>
  <c r="BH1320" i="3"/>
  <c r="AR1320" i="3"/>
  <c r="AB1318" i="3"/>
  <c r="W1323" i="3"/>
  <c r="AA1323" i="3"/>
  <c r="AM1323" i="3"/>
  <c r="AQ1323" i="3"/>
  <c r="BC1323" i="3"/>
  <c r="BG1323" i="3"/>
  <c r="X1323" i="3"/>
  <c r="AB1323" i="3"/>
  <c r="AN1323" i="3"/>
  <c r="AR1323" i="3"/>
  <c r="BD1323" i="3"/>
  <c r="BH1323" i="3"/>
  <c r="U1323" i="3"/>
  <c r="Y1323" i="3"/>
  <c r="AK1323" i="3"/>
  <c r="AO1323" i="3"/>
  <c r="BA1323" i="3"/>
  <c r="BE1323" i="3"/>
  <c r="S1321" i="3"/>
  <c r="AI1321" i="3"/>
  <c r="AY1321" i="3"/>
  <c r="T1321" i="3"/>
  <c r="AJ1321" i="3"/>
  <c r="AZ1321" i="3"/>
  <c r="Q1321" i="3"/>
  <c r="AG1321" i="3"/>
  <c r="AW1321" i="3"/>
  <c r="BD1318" i="3"/>
  <c r="V1323" i="3"/>
  <c r="M1322" i="3"/>
  <c r="Q1322" i="3"/>
  <c r="U1322" i="3"/>
  <c r="Y1322" i="3"/>
  <c r="AC1322" i="3"/>
  <c r="AG1322" i="3"/>
  <c r="AK1322" i="3"/>
  <c r="AO1322" i="3"/>
  <c r="AS1322" i="3"/>
  <c r="AW1322" i="3"/>
  <c r="BA1322" i="3"/>
  <c r="BE1322" i="3"/>
  <c r="BI1322" i="3"/>
  <c r="N1322" i="3"/>
  <c r="R1322" i="3"/>
  <c r="V1322" i="3"/>
  <c r="Z1322" i="3"/>
  <c r="AD1322" i="3"/>
  <c r="AH1322" i="3"/>
  <c r="AL1322" i="3"/>
  <c r="AP1322" i="3"/>
  <c r="AT1322" i="3"/>
  <c r="AX1322" i="3"/>
  <c r="BB1322" i="3"/>
  <c r="BF1322" i="3"/>
  <c r="O1322" i="3"/>
  <c r="S1322" i="3"/>
  <c r="W1322" i="3"/>
  <c r="AA1322" i="3"/>
  <c r="AE1322" i="3"/>
  <c r="AI1322" i="3"/>
  <c r="AM1322" i="3"/>
  <c r="AQ1322" i="3"/>
  <c r="AU1322" i="3"/>
  <c r="AY1322" i="3"/>
  <c r="BC1322" i="3"/>
  <c r="BG1322" i="3"/>
  <c r="BB1321" i="3"/>
  <c r="M1320" i="3"/>
  <c r="Q1320" i="3"/>
  <c r="U1320" i="3"/>
  <c r="Y1320" i="3"/>
  <c r="AC1320" i="3"/>
  <c r="AG1320" i="3"/>
  <c r="AK1320" i="3"/>
  <c r="AO1320" i="3"/>
  <c r="AS1320" i="3"/>
  <c r="AW1320" i="3"/>
  <c r="BA1320" i="3"/>
  <c r="BE1320" i="3"/>
  <c r="BI1320" i="3"/>
  <c r="N1320" i="3"/>
  <c r="R1320" i="3"/>
  <c r="V1320" i="3"/>
  <c r="Z1320" i="3"/>
  <c r="AD1320" i="3"/>
  <c r="AH1320" i="3"/>
  <c r="AL1320" i="3"/>
  <c r="AP1320" i="3"/>
  <c r="AT1320" i="3"/>
  <c r="AX1320" i="3"/>
  <c r="BB1320" i="3"/>
  <c r="BF1320" i="3"/>
  <c r="O1320" i="3"/>
  <c r="S1320" i="3"/>
  <c r="W1320" i="3"/>
  <c r="AA1320" i="3"/>
  <c r="AE1320" i="3"/>
  <c r="AI1320" i="3"/>
  <c r="AM1320" i="3"/>
  <c r="AQ1320" i="3"/>
  <c r="AU1320" i="3"/>
  <c r="AY1320" i="3"/>
  <c r="BC1320" i="3"/>
  <c r="BG1320" i="3"/>
  <c r="L1319" i="3"/>
  <c r="Y1318" i="3"/>
  <c r="AO1318" i="3"/>
  <c r="BE1318" i="3"/>
  <c r="V1318" i="3"/>
  <c r="AL1318" i="3"/>
  <c r="BB1318" i="3"/>
  <c r="W1318" i="3"/>
  <c r="AM1318" i="3"/>
  <c r="BC1318" i="3"/>
  <c r="E1196" i="3"/>
  <c r="F1196" i="3"/>
  <c r="G1196" i="3"/>
  <c r="H1196" i="3"/>
  <c r="I1196" i="3"/>
  <c r="J1196" i="3"/>
  <c r="E1197" i="3"/>
  <c r="F1197" i="3"/>
  <c r="G1197" i="3"/>
  <c r="H1197" i="3"/>
  <c r="I1197" i="3"/>
  <c r="J1197" i="3"/>
  <c r="E1198" i="3"/>
  <c r="F1198" i="3"/>
  <c r="G1198" i="3"/>
  <c r="H1198" i="3"/>
  <c r="I1198" i="3"/>
  <c r="J1198" i="3"/>
  <c r="E1199" i="3"/>
  <c r="F1199" i="3"/>
  <c r="G1199" i="3"/>
  <c r="H1199" i="3"/>
  <c r="I1199" i="3"/>
  <c r="J1199" i="3"/>
  <c r="E1200" i="3"/>
  <c r="F1200" i="3"/>
  <c r="G1200" i="3"/>
  <c r="H1200" i="3"/>
  <c r="I1200" i="3"/>
  <c r="J1200" i="3"/>
  <c r="E1201" i="3"/>
  <c r="F1201" i="3"/>
  <c r="G1201" i="3"/>
  <c r="H1201" i="3"/>
  <c r="I1201" i="3"/>
  <c r="J1201" i="3"/>
  <c r="E1202" i="3"/>
  <c r="F1202" i="3"/>
  <c r="G1202" i="3"/>
  <c r="H1202" i="3"/>
  <c r="I1202" i="3"/>
  <c r="J1202" i="3"/>
  <c r="E1203" i="3"/>
  <c r="F1203" i="3"/>
  <c r="G1203" i="3"/>
  <c r="H1203" i="3"/>
  <c r="I1203" i="3"/>
  <c r="J1203" i="3"/>
  <c r="E1204" i="3"/>
  <c r="F1204" i="3"/>
  <c r="G1204" i="3"/>
  <c r="H1204" i="3"/>
  <c r="I1204" i="3"/>
  <c r="J1204" i="3"/>
  <c r="E1205" i="3"/>
  <c r="F1205" i="3"/>
  <c r="G1205" i="3"/>
  <c r="H1205" i="3"/>
  <c r="I1205" i="3"/>
  <c r="J1205" i="3"/>
  <c r="E1206" i="3"/>
  <c r="F1206" i="3"/>
  <c r="G1206" i="3"/>
  <c r="H1206" i="3"/>
  <c r="I1206" i="3"/>
  <c r="J1206" i="3"/>
  <c r="E1207" i="3"/>
  <c r="F1207" i="3"/>
  <c r="G1207" i="3"/>
  <c r="H1207" i="3"/>
  <c r="I1207" i="3"/>
  <c r="J1207" i="3"/>
  <c r="E1208" i="3"/>
  <c r="F1208" i="3"/>
  <c r="G1208" i="3"/>
  <c r="H1208" i="3"/>
  <c r="I1208" i="3"/>
  <c r="J1208" i="3"/>
  <c r="E1209" i="3"/>
  <c r="F1209" i="3"/>
  <c r="G1209" i="3"/>
  <c r="H1209" i="3"/>
  <c r="I1209" i="3"/>
  <c r="J1209" i="3"/>
  <c r="E1210" i="3"/>
  <c r="F1210" i="3"/>
  <c r="G1210" i="3"/>
  <c r="H1210" i="3"/>
  <c r="I1210" i="3"/>
  <c r="L1210" i="3" s="1"/>
  <c r="J1210" i="3"/>
  <c r="E1211" i="3"/>
  <c r="F1211" i="3"/>
  <c r="G1211" i="3"/>
  <c r="H1211" i="3"/>
  <c r="I1211" i="3"/>
  <c r="J1211" i="3"/>
  <c r="E1212" i="3"/>
  <c r="F1212" i="3"/>
  <c r="G1212" i="3"/>
  <c r="H1212" i="3"/>
  <c r="I1212" i="3"/>
  <c r="J1212" i="3"/>
  <c r="E1213" i="3"/>
  <c r="F1213" i="3"/>
  <c r="G1213" i="3"/>
  <c r="H1213" i="3"/>
  <c r="I1213" i="3"/>
  <c r="J1213" i="3"/>
  <c r="E1214" i="3"/>
  <c r="F1214" i="3"/>
  <c r="G1214" i="3"/>
  <c r="H1214" i="3"/>
  <c r="I1214" i="3"/>
  <c r="J1214" i="3"/>
  <c r="E1215" i="3"/>
  <c r="F1215" i="3"/>
  <c r="G1215" i="3"/>
  <c r="H1215" i="3"/>
  <c r="I1215" i="3"/>
  <c r="J1215" i="3"/>
  <c r="E1216" i="3"/>
  <c r="F1216" i="3"/>
  <c r="G1216" i="3"/>
  <c r="H1216" i="3"/>
  <c r="I1216" i="3"/>
  <c r="J1216" i="3"/>
  <c r="E1217" i="3"/>
  <c r="F1217" i="3"/>
  <c r="G1217" i="3"/>
  <c r="H1217" i="3"/>
  <c r="I1217" i="3"/>
  <c r="J1217" i="3"/>
  <c r="E1218" i="3"/>
  <c r="F1218" i="3"/>
  <c r="G1218" i="3"/>
  <c r="H1218" i="3"/>
  <c r="I1218" i="3"/>
  <c r="J1218" i="3"/>
  <c r="E1219" i="3"/>
  <c r="F1219" i="3"/>
  <c r="G1219" i="3"/>
  <c r="H1219" i="3"/>
  <c r="I1219" i="3"/>
  <c r="J1219" i="3"/>
  <c r="E1220" i="3"/>
  <c r="F1220" i="3"/>
  <c r="G1220" i="3"/>
  <c r="H1220" i="3"/>
  <c r="I1220" i="3"/>
  <c r="J1220" i="3"/>
  <c r="E1221" i="3"/>
  <c r="F1221" i="3"/>
  <c r="G1221" i="3"/>
  <c r="H1221" i="3"/>
  <c r="I1221" i="3"/>
  <c r="J1221" i="3"/>
  <c r="E1222" i="3"/>
  <c r="F1222" i="3"/>
  <c r="G1222" i="3"/>
  <c r="H1222" i="3"/>
  <c r="I1222" i="3"/>
  <c r="J1222" i="3"/>
  <c r="E1223" i="3"/>
  <c r="F1223" i="3"/>
  <c r="G1223" i="3"/>
  <c r="H1223" i="3"/>
  <c r="I1223" i="3"/>
  <c r="J1223" i="3"/>
  <c r="L1223" i="3"/>
  <c r="E1224" i="3"/>
  <c r="F1224" i="3"/>
  <c r="G1224" i="3"/>
  <c r="H1224" i="3"/>
  <c r="L1224" i="3" s="1"/>
  <c r="I1224" i="3"/>
  <c r="J1224" i="3"/>
  <c r="E1225" i="3"/>
  <c r="F1225" i="3"/>
  <c r="K1225" i="3" s="1"/>
  <c r="G1225" i="3"/>
  <c r="H1225" i="3"/>
  <c r="I1225" i="3"/>
  <c r="J1225" i="3"/>
  <c r="E1226" i="3"/>
  <c r="F1226" i="3"/>
  <c r="G1226" i="3"/>
  <c r="H1226" i="3"/>
  <c r="I1226" i="3"/>
  <c r="J1226" i="3"/>
  <c r="E1227" i="3"/>
  <c r="F1227" i="3"/>
  <c r="G1227" i="3"/>
  <c r="H1227" i="3"/>
  <c r="I1227" i="3"/>
  <c r="J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E1232" i="3"/>
  <c r="F1232" i="3"/>
  <c r="G1232" i="3"/>
  <c r="H1232" i="3"/>
  <c r="I1232" i="3"/>
  <c r="J1232" i="3"/>
  <c r="E1233" i="3"/>
  <c r="F1233" i="3"/>
  <c r="G1233" i="3"/>
  <c r="H1233" i="3"/>
  <c r="I1233" i="3"/>
  <c r="J1233" i="3"/>
  <c r="E1234" i="3"/>
  <c r="F1234" i="3"/>
  <c r="G1234" i="3"/>
  <c r="H1234" i="3"/>
  <c r="I1234" i="3"/>
  <c r="J1234" i="3"/>
  <c r="E1235" i="3"/>
  <c r="F1235" i="3"/>
  <c r="G1235" i="3"/>
  <c r="H1235" i="3"/>
  <c r="I1235" i="3"/>
  <c r="J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E1238" i="3"/>
  <c r="F1238" i="3"/>
  <c r="G1238" i="3"/>
  <c r="H1238" i="3"/>
  <c r="I1238" i="3"/>
  <c r="J1238" i="3"/>
  <c r="E1239" i="3"/>
  <c r="F1239" i="3"/>
  <c r="G1239" i="3"/>
  <c r="H1239" i="3"/>
  <c r="I1239" i="3"/>
  <c r="J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E1242" i="3"/>
  <c r="F1242" i="3"/>
  <c r="G1242" i="3"/>
  <c r="H1242" i="3"/>
  <c r="I1242" i="3"/>
  <c r="J1242" i="3"/>
  <c r="E1243" i="3"/>
  <c r="F1243" i="3"/>
  <c r="G1243" i="3"/>
  <c r="H1243" i="3"/>
  <c r="I1243" i="3"/>
  <c r="J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E1248" i="3"/>
  <c r="F1248" i="3"/>
  <c r="G1248" i="3"/>
  <c r="H1248" i="3"/>
  <c r="I1248" i="3"/>
  <c r="J1248" i="3"/>
  <c r="E1249" i="3"/>
  <c r="F1249" i="3"/>
  <c r="G1249" i="3"/>
  <c r="H1249" i="3"/>
  <c r="I1249" i="3"/>
  <c r="J1249" i="3"/>
  <c r="E1250" i="3"/>
  <c r="F1250" i="3"/>
  <c r="G1250" i="3"/>
  <c r="H1250" i="3"/>
  <c r="I1250" i="3"/>
  <c r="J1250" i="3"/>
  <c r="E1251" i="3"/>
  <c r="F1251" i="3"/>
  <c r="G1251" i="3"/>
  <c r="H1251" i="3"/>
  <c r="I1251" i="3"/>
  <c r="J1251" i="3"/>
  <c r="E1252" i="3"/>
  <c r="F1252" i="3"/>
  <c r="G1252" i="3"/>
  <c r="H1252" i="3"/>
  <c r="I1252" i="3"/>
  <c r="J1252" i="3"/>
  <c r="E1253" i="3"/>
  <c r="F1253" i="3"/>
  <c r="G1253" i="3"/>
  <c r="H1253" i="3"/>
  <c r="I1253" i="3"/>
  <c r="J1253" i="3"/>
  <c r="E1254" i="3"/>
  <c r="F1254" i="3"/>
  <c r="G1254" i="3"/>
  <c r="H1254" i="3"/>
  <c r="I1254" i="3"/>
  <c r="J1254" i="3"/>
  <c r="E1255" i="3"/>
  <c r="F1255" i="3"/>
  <c r="G1255" i="3"/>
  <c r="H1255" i="3"/>
  <c r="I1255" i="3"/>
  <c r="J1255" i="3"/>
  <c r="E1256" i="3"/>
  <c r="F1256" i="3"/>
  <c r="G1256" i="3"/>
  <c r="H1256" i="3"/>
  <c r="I1256" i="3"/>
  <c r="J1256" i="3"/>
  <c r="E1257" i="3"/>
  <c r="F1257" i="3"/>
  <c r="G1257" i="3"/>
  <c r="H1257" i="3"/>
  <c r="I1257" i="3"/>
  <c r="J1257" i="3"/>
  <c r="E1258" i="3"/>
  <c r="F1258" i="3"/>
  <c r="G1258" i="3"/>
  <c r="H1258" i="3"/>
  <c r="I1258" i="3"/>
  <c r="J1258" i="3"/>
  <c r="E1259" i="3"/>
  <c r="F1259" i="3"/>
  <c r="G1259" i="3"/>
  <c r="H1259" i="3"/>
  <c r="I1259" i="3"/>
  <c r="J1259" i="3"/>
  <c r="E1260" i="3"/>
  <c r="F1260" i="3"/>
  <c r="G1260" i="3"/>
  <c r="H1260" i="3"/>
  <c r="I1260" i="3"/>
  <c r="J1260" i="3"/>
  <c r="E1261" i="3"/>
  <c r="F1261" i="3"/>
  <c r="G1261" i="3"/>
  <c r="H1261" i="3"/>
  <c r="I1261" i="3"/>
  <c r="J1261" i="3"/>
  <c r="E1262" i="3"/>
  <c r="F1262" i="3"/>
  <c r="G1262" i="3"/>
  <c r="H1262" i="3"/>
  <c r="I1262" i="3"/>
  <c r="J1262" i="3"/>
  <c r="E1263" i="3"/>
  <c r="F1263" i="3"/>
  <c r="G1263" i="3"/>
  <c r="H1263" i="3"/>
  <c r="I1263" i="3"/>
  <c r="J1263" i="3"/>
  <c r="E1264" i="3"/>
  <c r="F1264" i="3"/>
  <c r="G1264" i="3"/>
  <c r="H1264" i="3"/>
  <c r="I1264" i="3"/>
  <c r="J1264" i="3"/>
  <c r="E1265" i="3"/>
  <c r="F1265" i="3"/>
  <c r="G1265" i="3"/>
  <c r="H1265" i="3"/>
  <c r="I1265" i="3"/>
  <c r="J1265" i="3"/>
  <c r="E1266" i="3"/>
  <c r="F1266" i="3"/>
  <c r="G1266" i="3"/>
  <c r="H1266" i="3"/>
  <c r="I1266" i="3"/>
  <c r="J1266" i="3"/>
  <c r="E1267" i="3"/>
  <c r="F1267" i="3"/>
  <c r="G1267" i="3"/>
  <c r="H1267" i="3"/>
  <c r="I1267" i="3"/>
  <c r="J1267" i="3"/>
  <c r="E1268" i="3"/>
  <c r="F1268" i="3"/>
  <c r="G1268" i="3"/>
  <c r="H1268" i="3"/>
  <c r="I1268" i="3"/>
  <c r="J1268" i="3"/>
  <c r="E1269" i="3"/>
  <c r="F1269" i="3"/>
  <c r="G1269" i="3"/>
  <c r="H1269" i="3"/>
  <c r="I1269" i="3"/>
  <c r="J1269" i="3"/>
  <c r="E1270" i="3"/>
  <c r="F1270" i="3"/>
  <c r="G1270" i="3"/>
  <c r="H1270" i="3"/>
  <c r="I1270" i="3"/>
  <c r="J1270" i="3"/>
  <c r="E1271" i="3"/>
  <c r="F1271" i="3"/>
  <c r="G1271" i="3"/>
  <c r="H1271" i="3"/>
  <c r="I1271" i="3"/>
  <c r="J1271" i="3"/>
  <c r="E1272" i="3"/>
  <c r="F1272" i="3"/>
  <c r="G1272" i="3"/>
  <c r="H1272" i="3"/>
  <c r="I1272" i="3"/>
  <c r="J1272" i="3"/>
  <c r="E1273" i="3"/>
  <c r="F1273" i="3"/>
  <c r="G1273" i="3"/>
  <c r="H1273" i="3"/>
  <c r="I1273" i="3"/>
  <c r="J1273" i="3"/>
  <c r="E1274" i="3"/>
  <c r="F1274" i="3"/>
  <c r="G1274" i="3"/>
  <c r="K1274" i="3" s="1"/>
  <c r="H1274" i="3"/>
  <c r="I1274" i="3"/>
  <c r="J1274" i="3"/>
  <c r="E1275" i="3"/>
  <c r="F1275" i="3"/>
  <c r="G1275" i="3"/>
  <c r="H1275" i="3"/>
  <c r="I1275" i="3"/>
  <c r="J1275" i="3"/>
  <c r="E1276" i="3"/>
  <c r="F1276" i="3"/>
  <c r="G1276" i="3"/>
  <c r="H1276" i="3"/>
  <c r="I1276" i="3"/>
  <c r="J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E1279" i="3"/>
  <c r="F1279" i="3"/>
  <c r="G1279" i="3"/>
  <c r="H1279" i="3"/>
  <c r="I1279" i="3"/>
  <c r="J1279" i="3"/>
  <c r="E1280" i="3"/>
  <c r="F1280" i="3"/>
  <c r="G1280" i="3"/>
  <c r="H1280" i="3"/>
  <c r="I1280" i="3"/>
  <c r="J1280" i="3"/>
  <c r="E1281" i="3"/>
  <c r="F1281" i="3"/>
  <c r="G1281" i="3"/>
  <c r="H1281" i="3"/>
  <c r="I1281" i="3"/>
  <c r="J1281" i="3"/>
  <c r="E1282" i="3"/>
  <c r="F1282" i="3"/>
  <c r="G1282" i="3"/>
  <c r="H1282" i="3"/>
  <c r="I1282" i="3"/>
  <c r="J1282" i="3"/>
  <c r="E1283" i="3"/>
  <c r="F1283" i="3"/>
  <c r="G1283" i="3"/>
  <c r="H1283" i="3"/>
  <c r="I1283" i="3"/>
  <c r="J1283" i="3"/>
  <c r="E1284" i="3"/>
  <c r="F1284" i="3"/>
  <c r="G1284" i="3"/>
  <c r="H1284" i="3"/>
  <c r="I1284" i="3"/>
  <c r="J1284" i="3"/>
  <c r="E1285" i="3"/>
  <c r="F1285" i="3"/>
  <c r="G1285" i="3"/>
  <c r="H1285" i="3"/>
  <c r="I1285" i="3"/>
  <c r="J1285" i="3"/>
  <c r="E1286" i="3"/>
  <c r="F1286" i="3"/>
  <c r="G1286" i="3"/>
  <c r="H1286" i="3"/>
  <c r="I1286" i="3"/>
  <c r="J1286" i="3"/>
  <c r="E1287" i="3"/>
  <c r="F1287" i="3"/>
  <c r="G1287" i="3"/>
  <c r="H1287" i="3"/>
  <c r="I1287" i="3"/>
  <c r="J1287" i="3"/>
  <c r="E1288" i="3"/>
  <c r="F1288" i="3"/>
  <c r="G1288" i="3"/>
  <c r="H1288" i="3"/>
  <c r="I1288" i="3"/>
  <c r="J1288" i="3"/>
  <c r="E1289" i="3"/>
  <c r="F1289" i="3"/>
  <c r="G1289" i="3"/>
  <c r="H1289" i="3"/>
  <c r="I1289" i="3"/>
  <c r="J1289" i="3"/>
  <c r="E1290" i="3"/>
  <c r="F1290" i="3"/>
  <c r="G1290" i="3"/>
  <c r="H1290" i="3"/>
  <c r="I1290" i="3"/>
  <c r="J1290" i="3"/>
  <c r="E1291" i="3"/>
  <c r="F1291" i="3"/>
  <c r="G1291" i="3"/>
  <c r="H1291" i="3"/>
  <c r="I1291" i="3"/>
  <c r="J1291" i="3"/>
  <c r="E1292" i="3"/>
  <c r="F1292" i="3"/>
  <c r="G1292" i="3"/>
  <c r="H1292" i="3"/>
  <c r="I1292" i="3"/>
  <c r="J1292" i="3"/>
  <c r="E1293" i="3"/>
  <c r="F1293" i="3"/>
  <c r="G1293" i="3"/>
  <c r="H1293" i="3"/>
  <c r="I1293" i="3"/>
  <c r="J1293" i="3"/>
  <c r="E1294" i="3"/>
  <c r="F1294" i="3"/>
  <c r="G1294" i="3"/>
  <c r="H1294" i="3"/>
  <c r="I1294" i="3"/>
  <c r="J1294" i="3"/>
  <c r="E1295" i="3"/>
  <c r="F1295" i="3"/>
  <c r="G1295" i="3"/>
  <c r="H1295" i="3"/>
  <c r="I1295" i="3"/>
  <c r="J1295" i="3"/>
  <c r="E1296" i="3"/>
  <c r="F1296" i="3"/>
  <c r="G1296" i="3"/>
  <c r="H1296" i="3"/>
  <c r="I1296" i="3"/>
  <c r="J1296" i="3"/>
  <c r="E1297" i="3"/>
  <c r="F1297" i="3"/>
  <c r="G1297" i="3"/>
  <c r="H1297" i="3"/>
  <c r="I1297" i="3"/>
  <c r="J1297" i="3"/>
  <c r="E1298" i="3"/>
  <c r="F1298" i="3"/>
  <c r="G1298" i="3"/>
  <c r="H1298" i="3"/>
  <c r="I1298" i="3"/>
  <c r="J1298" i="3"/>
  <c r="E1299" i="3"/>
  <c r="F1299" i="3"/>
  <c r="G1299" i="3"/>
  <c r="H1299" i="3"/>
  <c r="I1299" i="3"/>
  <c r="J1299" i="3"/>
  <c r="E1300" i="3"/>
  <c r="F1300" i="3"/>
  <c r="G1300" i="3"/>
  <c r="H1300" i="3"/>
  <c r="I1300" i="3"/>
  <c r="J1300" i="3"/>
  <c r="E1301" i="3"/>
  <c r="F1301" i="3"/>
  <c r="G1301" i="3"/>
  <c r="H1301" i="3"/>
  <c r="I1301" i="3"/>
  <c r="J1301" i="3"/>
  <c r="E1302" i="3"/>
  <c r="F1302" i="3"/>
  <c r="G1302" i="3"/>
  <c r="H1302" i="3"/>
  <c r="I1302" i="3"/>
  <c r="J1302" i="3"/>
  <c r="E1303" i="3"/>
  <c r="F1303" i="3"/>
  <c r="G1303" i="3"/>
  <c r="H1303" i="3"/>
  <c r="I1303" i="3"/>
  <c r="J1303" i="3"/>
  <c r="E1304" i="3"/>
  <c r="F1304" i="3"/>
  <c r="G1304" i="3"/>
  <c r="H1304" i="3"/>
  <c r="I1304" i="3"/>
  <c r="J1304" i="3"/>
  <c r="E1305" i="3"/>
  <c r="F1305" i="3"/>
  <c r="G1305" i="3"/>
  <c r="H1305" i="3"/>
  <c r="I1305" i="3"/>
  <c r="J1305" i="3"/>
  <c r="E1306" i="3"/>
  <c r="F1306" i="3"/>
  <c r="G1306" i="3"/>
  <c r="H1306" i="3"/>
  <c r="I1306" i="3"/>
  <c r="J1306" i="3"/>
  <c r="E1307" i="3"/>
  <c r="F1307" i="3"/>
  <c r="G1307" i="3"/>
  <c r="H1307" i="3"/>
  <c r="I1307" i="3"/>
  <c r="J1307" i="3"/>
  <c r="E1308" i="3"/>
  <c r="F1308" i="3"/>
  <c r="G1308" i="3"/>
  <c r="H1308" i="3"/>
  <c r="I1308" i="3"/>
  <c r="J1308" i="3"/>
  <c r="E1309" i="3"/>
  <c r="F1309" i="3"/>
  <c r="G1309" i="3"/>
  <c r="H1309" i="3"/>
  <c r="I1309" i="3"/>
  <c r="J1309" i="3"/>
  <c r="E1310" i="3"/>
  <c r="F1310" i="3"/>
  <c r="G1310" i="3"/>
  <c r="H1310" i="3"/>
  <c r="I1310" i="3"/>
  <c r="J1310" i="3"/>
  <c r="E1311" i="3"/>
  <c r="F1311" i="3"/>
  <c r="G1311" i="3"/>
  <c r="H1311" i="3"/>
  <c r="I1311" i="3"/>
  <c r="J1311" i="3"/>
  <c r="E1312" i="3"/>
  <c r="F1312" i="3"/>
  <c r="G1312" i="3"/>
  <c r="H1312" i="3"/>
  <c r="I1312" i="3"/>
  <c r="J1312" i="3"/>
  <c r="E1313" i="3"/>
  <c r="F1313" i="3"/>
  <c r="G1313" i="3"/>
  <c r="H1313" i="3"/>
  <c r="I1313" i="3"/>
  <c r="J1313" i="3"/>
  <c r="E1314" i="3"/>
  <c r="F1314" i="3"/>
  <c r="G1314" i="3"/>
  <c r="H1314" i="3"/>
  <c r="I1314" i="3"/>
  <c r="J1314" i="3"/>
  <c r="E1315" i="3"/>
  <c r="F1315" i="3"/>
  <c r="G1315" i="3"/>
  <c r="H1315" i="3"/>
  <c r="I1315" i="3"/>
  <c r="J1315" i="3"/>
  <c r="E1316" i="3"/>
  <c r="F1316" i="3"/>
  <c r="G1316" i="3"/>
  <c r="H1316" i="3"/>
  <c r="I1316" i="3"/>
  <c r="J1316" i="3"/>
  <c r="E1317" i="3"/>
  <c r="F1317" i="3"/>
  <c r="G1317" i="3"/>
  <c r="H1317" i="3"/>
  <c r="I1317" i="3"/>
  <c r="J1317" i="3"/>
  <c r="K1214" i="3" l="1"/>
  <c r="K1212" i="3"/>
  <c r="K1206" i="3"/>
  <c r="BJ1347" i="3"/>
  <c r="BL1345" i="3"/>
  <c r="AL1324" i="3"/>
  <c r="BL1354" i="3"/>
  <c r="K1237" i="3"/>
  <c r="K1199" i="3"/>
  <c r="L1276" i="3"/>
  <c r="K1197" i="3"/>
  <c r="BM1341" i="3"/>
  <c r="BN1330" i="3"/>
  <c r="AU1325" i="3"/>
  <c r="K1227" i="3"/>
  <c r="AY1318" i="3"/>
  <c r="AI1318" i="3"/>
  <c r="S1318" i="3"/>
  <c r="AX1318" i="3"/>
  <c r="AH1318" i="3"/>
  <c r="R1318" i="3"/>
  <c r="BA1318" i="3"/>
  <c r="AK1318" i="3"/>
  <c r="U1318" i="3"/>
  <c r="BI1321" i="3"/>
  <c r="AS1321" i="3"/>
  <c r="AC1321" i="3"/>
  <c r="M1321" i="3"/>
  <c r="AV1321" i="3"/>
  <c r="AF1321" i="3"/>
  <c r="P1321" i="3"/>
  <c r="AU1321" i="3"/>
  <c r="AE1321" i="3"/>
  <c r="O1321" i="3"/>
  <c r="AR1318" i="3"/>
  <c r="AD1321" i="3"/>
  <c r="BF1325" i="3"/>
  <c r="AP1325" i="3"/>
  <c r="Z1325" i="3"/>
  <c r="BI1325" i="3"/>
  <c r="AS1325" i="3"/>
  <c r="AC1325" i="3"/>
  <c r="M1325" i="3"/>
  <c r="AV1325" i="3"/>
  <c r="AF1325" i="3"/>
  <c r="P1325" i="3"/>
  <c r="AZ1324" i="3"/>
  <c r="AA1324" i="3"/>
  <c r="O1325" i="3"/>
  <c r="P1318" i="3"/>
  <c r="BL1339" i="3"/>
  <c r="BF1321" i="3"/>
  <c r="L1290" i="3"/>
  <c r="L1258" i="3"/>
  <c r="L1250" i="3"/>
  <c r="L1209" i="3"/>
  <c r="AU1318" i="3"/>
  <c r="AE1318" i="3"/>
  <c r="O1318" i="3"/>
  <c r="AT1318" i="3"/>
  <c r="AD1318" i="3"/>
  <c r="N1318" i="3"/>
  <c r="AW1318" i="3"/>
  <c r="AG1318" i="3"/>
  <c r="Q1318" i="3"/>
  <c r="V1321" i="3"/>
  <c r="BE1321" i="3"/>
  <c r="AO1321" i="3"/>
  <c r="Y1321" i="3"/>
  <c r="BH1321" i="3"/>
  <c r="AR1321" i="3"/>
  <c r="AB1321" i="3"/>
  <c r="BG1321" i="3"/>
  <c r="AQ1321" i="3"/>
  <c r="AA1321" i="3"/>
  <c r="BH1318" i="3"/>
  <c r="AT1321" i="3"/>
  <c r="X1318" i="3"/>
  <c r="BB1325" i="3"/>
  <c r="AL1325" i="3"/>
  <c r="V1325" i="3"/>
  <c r="BE1325" i="3"/>
  <c r="AO1325" i="3"/>
  <c r="Y1325" i="3"/>
  <c r="BH1325" i="3"/>
  <c r="AR1325" i="3"/>
  <c r="AB1325" i="3"/>
  <c r="AQ1325" i="3"/>
  <c r="AJ1324" i="3"/>
  <c r="BB1324" i="3"/>
  <c r="AE1325" i="3"/>
  <c r="AZ1318" i="3"/>
  <c r="BK1341" i="3"/>
  <c r="BJ1345" i="3"/>
  <c r="BM1328" i="3"/>
  <c r="BJ1328" i="3"/>
  <c r="AH1323" i="3"/>
  <c r="BM1332" i="3"/>
  <c r="BN1341" i="3"/>
  <c r="BG1318" i="3"/>
  <c r="AQ1318" i="3"/>
  <c r="AA1318" i="3"/>
  <c r="BF1318" i="3"/>
  <c r="AP1318" i="3"/>
  <c r="Z1318" i="3"/>
  <c r="BI1318" i="3"/>
  <c r="AS1318" i="3"/>
  <c r="AC1318" i="3"/>
  <c r="M1318" i="3"/>
  <c r="AL1321" i="3"/>
  <c r="AN1318" i="3"/>
  <c r="BA1321" i="3"/>
  <c r="AK1321" i="3"/>
  <c r="U1321" i="3"/>
  <c r="BD1321" i="3"/>
  <c r="AN1321" i="3"/>
  <c r="X1321" i="3"/>
  <c r="BC1321" i="3"/>
  <c r="AM1321" i="3"/>
  <c r="W1321" i="3"/>
  <c r="AX1325" i="3"/>
  <c r="AH1325" i="3"/>
  <c r="R1325" i="3"/>
  <c r="BA1325" i="3"/>
  <c r="AK1325" i="3"/>
  <c r="U1325" i="3"/>
  <c r="BD1325" i="3"/>
  <c r="AN1325" i="3"/>
  <c r="X1325" i="3"/>
  <c r="BG1325" i="3"/>
  <c r="AY1324" i="3"/>
  <c r="AV1318" i="3"/>
  <c r="Y1326" i="3"/>
  <c r="W1326" i="3"/>
  <c r="AQ1326" i="3"/>
  <c r="BH1326" i="3"/>
  <c r="AR1326" i="3"/>
  <c r="AB1326" i="3"/>
  <c r="BF1326" i="3"/>
  <c r="AP1326" i="3"/>
  <c r="BL1330" i="3"/>
  <c r="K1287" i="3"/>
  <c r="K1285" i="3"/>
  <c r="K1258" i="3"/>
  <c r="K1250" i="3"/>
  <c r="K1238" i="3"/>
  <c r="L1235" i="3"/>
  <c r="K1209" i="3"/>
  <c r="AY1209" i="3" s="1"/>
  <c r="L1270" i="3"/>
  <c r="L1255" i="3"/>
  <c r="K1255" i="3"/>
  <c r="L1251" i="3"/>
  <c r="K1251" i="3"/>
  <c r="L1230" i="3"/>
  <c r="L1211" i="3"/>
  <c r="L1203" i="3"/>
  <c r="L1201" i="3"/>
  <c r="BK1338" i="3"/>
  <c r="BL1338" i="3"/>
  <c r="AH1321" i="3"/>
  <c r="BJ1354" i="3"/>
  <c r="BK1340" i="3"/>
  <c r="BN1329" i="3"/>
  <c r="BL1340" i="3"/>
  <c r="BN1331" i="3"/>
  <c r="BJ1329" i="3"/>
  <c r="BK1330" i="3"/>
  <c r="BK1354" i="3"/>
  <c r="BL1341" i="3"/>
  <c r="BM1336" i="3"/>
  <c r="BJ1330" i="3"/>
  <c r="BL1343" i="3"/>
  <c r="BJ1343" i="3"/>
  <c r="BN1354" i="3"/>
  <c r="BK1348" i="3"/>
  <c r="BJ1348" i="3"/>
  <c r="BJ1340" i="3"/>
  <c r="BL1336" i="3"/>
  <c r="BJ1331" i="3"/>
  <c r="L1272" i="3"/>
  <c r="L1227" i="3"/>
  <c r="Z1324" i="3"/>
  <c r="BL1348" i="3"/>
  <c r="L1282" i="3"/>
  <c r="K1281" i="3"/>
  <c r="K1268" i="3"/>
  <c r="L1239" i="3"/>
  <c r="K1239" i="3"/>
  <c r="L1225" i="3"/>
  <c r="AE1225" i="3" s="1"/>
  <c r="L1208" i="3"/>
  <c r="L1199" i="3"/>
  <c r="AL1323" i="3"/>
  <c r="AW1323" i="3"/>
  <c r="AG1323" i="3"/>
  <c r="Q1323" i="3"/>
  <c r="AZ1323" i="3"/>
  <c r="AJ1323" i="3"/>
  <c r="T1323" i="3"/>
  <c r="AY1323" i="3"/>
  <c r="AI1323" i="3"/>
  <c r="S1323" i="3"/>
  <c r="AT1323" i="3"/>
  <c r="BI1324" i="3"/>
  <c r="AV1324" i="3"/>
  <c r="AF1324" i="3"/>
  <c r="AM1324" i="3"/>
  <c r="AU1324" i="3"/>
  <c r="S1324" i="3"/>
  <c r="AX1324" i="3"/>
  <c r="AH1324" i="3"/>
  <c r="R1324" i="3"/>
  <c r="BM1349" i="3"/>
  <c r="BM1338" i="3"/>
  <c r="BK1331" i="3"/>
  <c r="BJ1336" i="3"/>
  <c r="BM1345" i="3"/>
  <c r="BM1346" i="3"/>
  <c r="BF1323" i="3"/>
  <c r="BM1348" i="3"/>
  <c r="AX1323" i="3"/>
  <c r="K1270" i="3"/>
  <c r="L1267" i="3"/>
  <c r="L1263" i="3"/>
  <c r="L1245" i="3"/>
  <c r="K1235" i="3"/>
  <c r="K1231" i="3"/>
  <c r="K1229" i="3"/>
  <c r="L1197" i="3"/>
  <c r="AA1319" i="3"/>
  <c r="BB1323" i="3"/>
  <c r="BI1323" i="3"/>
  <c r="AS1323" i="3"/>
  <c r="AC1323" i="3"/>
  <c r="M1323" i="3"/>
  <c r="AV1323" i="3"/>
  <c r="AF1323" i="3"/>
  <c r="P1323" i="3"/>
  <c r="AU1323" i="3"/>
  <c r="AE1323" i="3"/>
  <c r="O1323" i="3"/>
  <c r="T1324" i="3"/>
  <c r="M1324" i="3"/>
  <c r="BH1324" i="3"/>
  <c r="AR1324" i="3"/>
  <c r="AB1324" i="3"/>
  <c r="AE1324" i="3"/>
  <c r="AQ1324" i="3"/>
  <c r="O1324" i="3"/>
  <c r="AT1324" i="3"/>
  <c r="AD1324" i="3"/>
  <c r="N1324" i="3"/>
  <c r="BL1333" i="3"/>
  <c r="BM1347" i="3"/>
  <c r="BM1343" i="3"/>
  <c r="BN1340" i="3"/>
  <c r="BM1330" i="3"/>
  <c r="BM1340" i="3"/>
  <c r="BJ1338" i="3"/>
  <c r="AN1209" i="3"/>
  <c r="X1324" i="3"/>
  <c r="AC1324" i="3"/>
  <c r="BD1324" i="3"/>
  <c r="AN1324" i="3"/>
  <c r="BG1324" i="3"/>
  <c r="W1324" i="3"/>
  <c r="AI1324" i="3"/>
  <c r="BF1324" i="3"/>
  <c r="AP1324" i="3"/>
  <c r="BN1348" i="3"/>
  <c r="BN1338" i="3"/>
  <c r="BK1336" i="3"/>
  <c r="AP1321" i="3"/>
  <c r="AR1258" i="3"/>
  <c r="AD1255" i="3"/>
  <c r="L1315" i="3"/>
  <c r="L1313" i="3"/>
  <c r="L1311" i="3"/>
  <c r="K1302" i="3"/>
  <c r="K1300" i="3"/>
  <c r="K1276" i="3"/>
  <c r="L1268" i="3"/>
  <c r="L1257" i="3"/>
  <c r="BF1255" i="3"/>
  <c r="L1252" i="3"/>
  <c r="L1249" i="3"/>
  <c r="L1247" i="3"/>
  <c r="K1247" i="3"/>
  <c r="L1237" i="3"/>
  <c r="K1234" i="3"/>
  <c r="L1221" i="3"/>
  <c r="L1215" i="3"/>
  <c r="K1215" i="3"/>
  <c r="L1213" i="3"/>
  <c r="AE1209" i="3"/>
  <c r="BJ1342" i="3"/>
  <c r="BL1331" i="3"/>
  <c r="N1321" i="3"/>
  <c r="R1321" i="3"/>
  <c r="K1292" i="3"/>
  <c r="K1290" i="3"/>
  <c r="L1288" i="3"/>
  <c r="K1288" i="3"/>
  <c r="L1286" i="3"/>
  <c r="K1286" i="3"/>
  <c r="L1284" i="3"/>
  <c r="K1282" i="3"/>
  <c r="L1280" i="3"/>
  <c r="K1280" i="3"/>
  <c r="AW1280" i="3" s="1"/>
  <c r="L1278" i="3"/>
  <c r="L1274" i="3"/>
  <c r="K1272" i="3"/>
  <c r="L1266" i="3"/>
  <c r="L1264" i="3"/>
  <c r="L1262" i="3"/>
  <c r="L1260" i="3"/>
  <c r="AP1255" i="3"/>
  <c r="L1254" i="3"/>
  <c r="L1243" i="3"/>
  <c r="L1241" i="3"/>
  <c r="K1230" i="3"/>
  <c r="S1225" i="3"/>
  <c r="K1223" i="3"/>
  <c r="K1213" i="3"/>
  <c r="K1210" i="3"/>
  <c r="S1209" i="3"/>
  <c r="K1208" i="3"/>
  <c r="L1206" i="3"/>
  <c r="L1204" i="3"/>
  <c r="AQ1204" i="3" s="1"/>
  <c r="K1203" i="3"/>
  <c r="K1201" i="3"/>
  <c r="L1317" i="3"/>
  <c r="K1317" i="3"/>
  <c r="K1315" i="3"/>
  <c r="K1313" i="3"/>
  <c r="K1311" i="3"/>
  <c r="L1309" i="3"/>
  <c r="K1309" i="3"/>
  <c r="L1307" i="3"/>
  <c r="K1307" i="3"/>
  <c r="L1305" i="3"/>
  <c r="K1305" i="3"/>
  <c r="L1303" i="3"/>
  <c r="K1303" i="3"/>
  <c r="L1301" i="3"/>
  <c r="AN1301" i="3" s="1"/>
  <c r="K1301" i="3"/>
  <c r="K1297" i="3"/>
  <c r="K1295" i="3"/>
  <c r="K1293" i="3"/>
  <c r="K1291" i="3"/>
  <c r="K1289" i="3"/>
  <c r="L1256" i="3"/>
  <c r="Z1255" i="3"/>
  <c r="L1253" i="3"/>
  <c r="K1253" i="3"/>
  <c r="L1248" i="3"/>
  <c r="K1245" i="3"/>
  <c r="BD1245" i="3" s="1"/>
  <c r="K1243" i="3"/>
  <c r="K1241" i="3"/>
  <c r="L1238" i="3"/>
  <c r="L1231" i="3"/>
  <c r="AI1231" i="3" s="1"/>
  <c r="L1226" i="3"/>
  <c r="K1226" i="3"/>
  <c r="K1224" i="3"/>
  <c r="AG1224" i="3" s="1"/>
  <c r="L1219" i="3"/>
  <c r="L1217" i="3"/>
  <c r="L1214" i="3"/>
  <c r="M1214" i="3" s="1"/>
  <c r="K1211" i="3"/>
  <c r="L1207" i="3"/>
  <c r="AI1207" i="3" s="1"/>
  <c r="K1207" i="3"/>
  <c r="K1204" i="3"/>
  <c r="L1196" i="3"/>
  <c r="K1196" i="3"/>
  <c r="BL1329" i="3"/>
  <c r="BL1346" i="3"/>
  <c r="R1323" i="3"/>
  <c r="T1209" i="3"/>
  <c r="K1202" i="3"/>
  <c r="BM1329" i="3"/>
  <c r="BM1331" i="3"/>
  <c r="AR1301" i="3"/>
  <c r="L1308" i="3"/>
  <c r="K1299" i="3"/>
  <c r="L1298" i="3"/>
  <c r="K1298" i="3"/>
  <c r="L1296" i="3"/>
  <c r="K1296" i="3"/>
  <c r="L1294" i="3"/>
  <c r="K1294" i="3"/>
  <c r="L1292" i="3"/>
  <c r="T1280" i="3"/>
  <c r="K1278" i="3"/>
  <c r="S1278" i="3" s="1"/>
  <c r="BH1270" i="3"/>
  <c r="K1283" i="3"/>
  <c r="P1245" i="3"/>
  <c r="AV1243" i="3"/>
  <c r="M1235" i="3"/>
  <c r="T1235" i="3"/>
  <c r="AJ1235" i="3"/>
  <c r="AZ1235" i="3"/>
  <c r="X1235" i="3"/>
  <c r="AN1235" i="3"/>
  <c r="BD1235" i="3"/>
  <c r="AB1235" i="3"/>
  <c r="AR1235" i="3"/>
  <c r="BH1235" i="3"/>
  <c r="P1235" i="3"/>
  <c r="AF1235" i="3"/>
  <c r="AV1235" i="3"/>
  <c r="O1231" i="3"/>
  <c r="AY1231" i="3"/>
  <c r="AZ1214" i="3"/>
  <c r="T1211" i="3"/>
  <c r="O1211" i="3"/>
  <c r="W1211" i="3"/>
  <c r="AB1211" i="3"/>
  <c r="AH1211" i="3"/>
  <c r="AM1211" i="3"/>
  <c r="AR1211" i="3"/>
  <c r="AX1211" i="3"/>
  <c r="BC1211" i="3"/>
  <c r="BH1211" i="3"/>
  <c r="P1211" i="3"/>
  <c r="X1211" i="3"/>
  <c r="AD1211" i="3"/>
  <c r="AI1211" i="3"/>
  <c r="AN1211" i="3"/>
  <c r="AT1211" i="3"/>
  <c r="AY1211" i="3"/>
  <c r="BD1211" i="3"/>
  <c r="S1211" i="3"/>
  <c r="Z1211" i="3"/>
  <c r="AE1211" i="3"/>
  <c r="AJ1211" i="3"/>
  <c r="AP1211" i="3"/>
  <c r="AU1211" i="3"/>
  <c r="AZ1211" i="3"/>
  <c r="BF1211" i="3"/>
  <c r="V1211" i="3"/>
  <c r="AA1211" i="3"/>
  <c r="AF1211" i="3"/>
  <c r="AL1211" i="3"/>
  <c r="AQ1211" i="3"/>
  <c r="AV1211" i="3"/>
  <c r="BB1211" i="3"/>
  <c r="BG1211" i="3"/>
  <c r="BC1204" i="3"/>
  <c r="O1204" i="3"/>
  <c r="AI1204" i="3"/>
  <c r="K1316" i="3"/>
  <c r="K1314" i="3"/>
  <c r="K1312" i="3"/>
  <c r="K1310" i="3"/>
  <c r="K1308" i="3"/>
  <c r="K1306" i="3"/>
  <c r="K1304" i="3"/>
  <c r="L1299" i="3"/>
  <c r="L1297" i="3"/>
  <c r="L1295" i="3"/>
  <c r="AA1295" i="3" s="1"/>
  <c r="L1293" i="3"/>
  <c r="L1291" i="3"/>
  <c r="AA1291" i="3" s="1"/>
  <c r="L1289" i="3"/>
  <c r="L1287" i="3"/>
  <c r="AA1287" i="3" s="1"/>
  <c r="L1285" i="3"/>
  <c r="W1285" i="3" s="1"/>
  <c r="M1268" i="3"/>
  <c r="AF1268" i="3"/>
  <c r="BD1268" i="3"/>
  <c r="P1268" i="3"/>
  <c r="AN1268" i="3"/>
  <c r="BH1268" i="3"/>
  <c r="X1268" i="3"/>
  <c r="AR1268" i="3"/>
  <c r="BH1239" i="3"/>
  <c r="AV1239" i="3"/>
  <c r="AR1237" i="3"/>
  <c r="Y1214" i="3"/>
  <c r="L1316" i="3"/>
  <c r="L1314" i="3"/>
  <c r="L1312" i="3"/>
  <c r="L1310" i="3"/>
  <c r="L1306" i="3"/>
  <c r="L1304" i="3"/>
  <c r="L1302" i="3"/>
  <c r="BC1280" i="3"/>
  <c r="O1276" i="3"/>
  <c r="T1276" i="3"/>
  <c r="AN1276" i="3"/>
  <c r="AZ1272" i="3"/>
  <c r="AB1272" i="3"/>
  <c r="AD1247" i="3"/>
  <c r="P1237" i="3"/>
  <c r="AJ1237" i="3"/>
  <c r="AA1231" i="3"/>
  <c r="R1210" i="3"/>
  <c r="M1203" i="3"/>
  <c r="AZ1319" i="3"/>
  <c r="AI1319" i="3"/>
  <c r="BL1335" i="3"/>
  <c r="AA1325" i="3"/>
  <c r="AM1325" i="3"/>
  <c r="L1275" i="3"/>
  <c r="K1275" i="3"/>
  <c r="L1271" i="3"/>
  <c r="K1271" i="3"/>
  <c r="K1267" i="3"/>
  <c r="X1267" i="3" s="1"/>
  <c r="L1265" i="3"/>
  <c r="K1261" i="3"/>
  <c r="K1259" i="3"/>
  <c r="K1257" i="3"/>
  <c r="AT1255" i="3"/>
  <c r="N1255" i="3"/>
  <c r="N1253" i="3"/>
  <c r="K1252" i="3"/>
  <c r="K1248" i="3"/>
  <c r="L1242" i="3"/>
  <c r="K1242" i="3"/>
  <c r="AL1238" i="3"/>
  <c r="BH1237" i="3"/>
  <c r="AB1237" i="3"/>
  <c r="L1233" i="3"/>
  <c r="K1233" i="3"/>
  <c r="BE1230" i="3"/>
  <c r="Y1230" i="3"/>
  <c r="L1229" i="3"/>
  <c r="AA1229" i="3" s="1"/>
  <c r="L1228" i="3"/>
  <c r="K1228" i="3"/>
  <c r="AU1225" i="3"/>
  <c r="AA1225" i="3"/>
  <c r="K1216" i="3"/>
  <c r="AW1214" i="3"/>
  <c r="AG1214" i="3"/>
  <c r="Q1214" i="3"/>
  <c r="BE1210" i="3"/>
  <c r="AT1210" i="3"/>
  <c r="AK1210" i="3"/>
  <c r="Y1210" i="3"/>
  <c r="N1210" i="3"/>
  <c r="BG1209" i="3"/>
  <c r="AV1209" i="3"/>
  <c r="AM1209" i="3"/>
  <c r="AA1209" i="3"/>
  <c r="P1209" i="3"/>
  <c r="L1205" i="3"/>
  <c r="K1205" i="3"/>
  <c r="AW1319" i="3"/>
  <c r="AJ1319" i="3"/>
  <c r="S1319" i="3"/>
  <c r="BJ1335" i="3"/>
  <c r="P1324" i="3"/>
  <c r="U1324" i="3"/>
  <c r="AO1324" i="3"/>
  <c r="Y1324" i="3"/>
  <c r="AW1324" i="3"/>
  <c r="AG1324" i="3"/>
  <c r="BA1324" i="3"/>
  <c r="Q1324" i="3"/>
  <c r="AK1324" i="3"/>
  <c r="BE1324" i="3"/>
  <c r="S1325" i="3"/>
  <c r="W1325" i="3"/>
  <c r="AZ1237" i="3"/>
  <c r="T1237" i="3"/>
  <c r="BA1230" i="3"/>
  <c r="U1230" i="3"/>
  <c r="W1227" i="3"/>
  <c r="AQ1225" i="3"/>
  <c r="W1225" i="3"/>
  <c r="L1222" i="3"/>
  <c r="K1221" i="3"/>
  <c r="AP1221" i="3" s="1"/>
  <c r="L1220" i="3"/>
  <c r="K1219" i="3"/>
  <c r="L1218" i="3"/>
  <c r="K1217" i="3"/>
  <c r="AB1217" i="3" s="1"/>
  <c r="L1216" i="3"/>
  <c r="BH1214" i="3"/>
  <c r="AR1214" i="3"/>
  <c r="AB1214" i="3"/>
  <c r="L1212" i="3"/>
  <c r="BB1210" i="3"/>
  <c r="AS1210" i="3"/>
  <c r="AG1210" i="3"/>
  <c r="V1210" i="3"/>
  <c r="M1210" i="3"/>
  <c r="BD1209" i="3"/>
  <c r="AU1209" i="3"/>
  <c r="AI1209" i="3"/>
  <c r="X1209" i="3"/>
  <c r="O1209" i="3"/>
  <c r="L1198" i="3"/>
  <c r="K1198" i="3"/>
  <c r="AQ1197" i="3"/>
  <c r="V1319" i="3"/>
  <c r="AG1319" i="3"/>
  <c r="T1319" i="3"/>
  <c r="BM1335" i="3"/>
  <c r="AY1325" i="3"/>
  <c r="BC1325" i="3"/>
  <c r="K1284" i="3"/>
  <c r="K1265" i="3"/>
  <c r="K1263" i="3"/>
  <c r="L1261" i="3"/>
  <c r="L1259" i="3"/>
  <c r="AF1259" i="3" s="1"/>
  <c r="K1256" i="3"/>
  <c r="K1254" i="3"/>
  <c r="AR1254" i="3" s="1"/>
  <c r="AT1251" i="3"/>
  <c r="K1249" i="3"/>
  <c r="L1232" i="3"/>
  <c r="K1232" i="3"/>
  <c r="AY1227" i="3"/>
  <c r="BE1226" i="3"/>
  <c r="BG1225" i="3"/>
  <c r="AM1225" i="3"/>
  <c r="O1225" i="3"/>
  <c r="BE1214" i="3"/>
  <c r="AO1214" i="3"/>
  <c r="BA1210" i="3"/>
  <c r="AO1210" i="3"/>
  <c r="AD1210" i="3"/>
  <c r="U1210" i="3"/>
  <c r="BC1209" i="3"/>
  <c r="AQ1209" i="3"/>
  <c r="AF1209" i="3"/>
  <c r="W1209" i="3"/>
  <c r="AQ1206" i="3"/>
  <c r="L1200" i="3"/>
  <c r="K1200" i="3"/>
  <c r="AM1197" i="3"/>
  <c r="Q1319" i="3"/>
  <c r="AY1319" i="3"/>
  <c r="AT1319" i="3"/>
  <c r="BM1342" i="3"/>
  <c r="AB1322" i="3"/>
  <c r="AV1322" i="3"/>
  <c r="AF1322" i="3"/>
  <c r="BJ1322" i="3" s="1"/>
  <c r="AI1325" i="3"/>
  <c r="BK1335" i="3"/>
  <c r="BN1335" i="3"/>
  <c r="BK1342" i="3"/>
  <c r="BN1342" i="3"/>
  <c r="BK1337" i="3"/>
  <c r="BN1337" i="3"/>
  <c r="BL1342" i="3"/>
  <c r="BJ1337" i="3"/>
  <c r="BM1337" i="3"/>
  <c r="BL1337" i="3"/>
  <c r="BM1318" i="3"/>
  <c r="BN1327" i="3"/>
  <c r="BK1327" i="3"/>
  <c r="BL1318" i="3"/>
  <c r="BJ1318" i="3"/>
  <c r="AL1319" i="3"/>
  <c r="BM1320" i="3"/>
  <c r="BI1319" i="3"/>
  <c r="AS1319" i="3"/>
  <c r="AC1319" i="3"/>
  <c r="M1319" i="3"/>
  <c r="AV1319" i="3"/>
  <c r="AF1319" i="3"/>
  <c r="P1319" i="3"/>
  <c r="AU1319" i="3"/>
  <c r="AE1319" i="3"/>
  <c r="O1319" i="3"/>
  <c r="BN1325" i="3"/>
  <c r="BK1325" i="3"/>
  <c r="N1319" i="3"/>
  <c r="BM1327" i="3"/>
  <c r="BL1326" i="3"/>
  <c r="BN1318" i="3"/>
  <c r="BK1318" i="3"/>
  <c r="BB1319" i="3"/>
  <c r="BL1320" i="3"/>
  <c r="BJ1320" i="3"/>
  <c r="BE1319" i="3"/>
  <c r="AO1319" i="3"/>
  <c r="Y1319" i="3"/>
  <c r="BH1319" i="3"/>
  <c r="AR1319" i="3"/>
  <c r="AB1319" i="3"/>
  <c r="BG1319" i="3"/>
  <c r="AQ1319" i="3"/>
  <c r="BK1321" i="3"/>
  <c r="BL1327" i="3"/>
  <c r="BJ1327" i="3"/>
  <c r="BN1326" i="3"/>
  <c r="BK1326" i="3"/>
  <c r="Z1319" i="3"/>
  <c r="AP1319" i="3"/>
  <c r="BF1319" i="3"/>
  <c r="R1319" i="3"/>
  <c r="AH1319" i="3"/>
  <c r="AX1319" i="3"/>
  <c r="BN1320" i="3"/>
  <c r="BK1320" i="3"/>
  <c r="BN1322" i="3"/>
  <c r="BK1322" i="3"/>
  <c r="BA1319" i="3"/>
  <c r="AK1319" i="3"/>
  <c r="U1319" i="3"/>
  <c r="BD1319" i="3"/>
  <c r="AN1319" i="3"/>
  <c r="X1319" i="3"/>
  <c r="BC1319" i="3"/>
  <c r="AM1319" i="3"/>
  <c r="W1319" i="3"/>
  <c r="AD1319" i="3"/>
  <c r="BM1326" i="3"/>
  <c r="BJ1326" i="3"/>
  <c r="Q1316" i="3"/>
  <c r="AG1316" i="3"/>
  <c r="AW1316" i="3"/>
  <c r="N1316" i="3"/>
  <c r="AD1316" i="3"/>
  <c r="AT1316" i="3"/>
  <c r="P1316" i="3"/>
  <c r="AN1316" i="3"/>
  <c r="AJ1316" i="3"/>
  <c r="O1316" i="3"/>
  <c r="AE1316" i="3"/>
  <c r="AU1316" i="3"/>
  <c r="M1314" i="3"/>
  <c r="AC1314" i="3"/>
  <c r="AN1314" i="3"/>
  <c r="R1314" i="3"/>
  <c r="AB1314" i="3"/>
  <c r="BH1314" i="3"/>
  <c r="BG1314" i="3"/>
  <c r="Q1312" i="3"/>
  <c r="AG1312" i="3"/>
  <c r="AW1312" i="3"/>
  <c r="R1312" i="3"/>
  <c r="AX1312" i="3"/>
  <c r="AN1312" i="3"/>
  <c r="V1312" i="3"/>
  <c r="BB1312" i="3"/>
  <c r="AJ1312" i="3"/>
  <c r="O1312" i="3"/>
  <c r="AE1312" i="3"/>
  <c r="AU1312" i="3"/>
  <c r="M1310" i="3"/>
  <c r="AC1310" i="3"/>
  <c r="AS1310" i="3"/>
  <c r="BI1310" i="3"/>
  <c r="AV1310" i="3"/>
  <c r="V1310" i="3"/>
  <c r="AL1310" i="3"/>
  <c r="BB1310" i="3"/>
  <c r="W1310" i="3"/>
  <c r="AM1310" i="3"/>
  <c r="BC1310" i="3"/>
  <c r="AB1310" i="3"/>
  <c r="BH1310" i="3"/>
  <c r="Q1308" i="3"/>
  <c r="Y1308" i="3"/>
  <c r="AG1308" i="3"/>
  <c r="AO1308" i="3"/>
  <c r="AW1308" i="3"/>
  <c r="BE1308" i="3"/>
  <c r="AB1308" i="3"/>
  <c r="AR1308" i="3"/>
  <c r="BH1308" i="3"/>
  <c r="R1308" i="3"/>
  <c r="Z1308" i="3"/>
  <c r="AH1308" i="3"/>
  <c r="AP1308" i="3"/>
  <c r="AX1308" i="3"/>
  <c r="BF1308" i="3"/>
  <c r="S1308" i="3"/>
  <c r="AA1308" i="3"/>
  <c r="AI1308" i="3"/>
  <c r="AQ1308" i="3"/>
  <c r="AY1308" i="3"/>
  <c r="BG1308" i="3"/>
  <c r="T1308" i="3"/>
  <c r="AF1308" i="3"/>
  <c r="AV1308" i="3"/>
  <c r="M1306" i="3"/>
  <c r="Q1306" i="3"/>
  <c r="U1306" i="3"/>
  <c r="Y1306" i="3"/>
  <c r="AC1306" i="3"/>
  <c r="AG1306" i="3"/>
  <c r="AK1306" i="3"/>
  <c r="AO1306" i="3"/>
  <c r="AS1306" i="3"/>
  <c r="AW1306" i="3"/>
  <c r="BA1306" i="3"/>
  <c r="BE1306" i="3"/>
  <c r="BI1306" i="3"/>
  <c r="N1306" i="3"/>
  <c r="R1306" i="3"/>
  <c r="V1306" i="3"/>
  <c r="Z1306" i="3"/>
  <c r="AD1306" i="3"/>
  <c r="AH1306" i="3"/>
  <c r="AL1306" i="3"/>
  <c r="AP1306" i="3"/>
  <c r="AT1306" i="3"/>
  <c r="AX1306" i="3"/>
  <c r="BB1306" i="3"/>
  <c r="BF1306" i="3"/>
  <c r="AF1306" i="3"/>
  <c r="AR1306" i="3"/>
  <c r="AZ1306" i="3"/>
  <c r="BH1306" i="3"/>
  <c r="O1306" i="3"/>
  <c r="S1306" i="3"/>
  <c r="W1306" i="3"/>
  <c r="AA1306" i="3"/>
  <c r="AE1306" i="3"/>
  <c r="AI1306" i="3"/>
  <c r="AM1306" i="3"/>
  <c r="AQ1306" i="3"/>
  <c r="AU1306" i="3"/>
  <c r="AY1306" i="3"/>
  <c r="BC1306" i="3"/>
  <c r="BG1306" i="3"/>
  <c r="P1306" i="3"/>
  <c r="T1306" i="3"/>
  <c r="X1306" i="3"/>
  <c r="AB1306" i="3"/>
  <c r="AJ1306" i="3"/>
  <c r="AN1306" i="3"/>
  <c r="AV1306" i="3"/>
  <c r="BD1306" i="3"/>
  <c r="AW1304" i="3"/>
  <c r="P1304" i="3"/>
  <c r="BG1304" i="3"/>
  <c r="O1317" i="3"/>
  <c r="W1317" i="3"/>
  <c r="AE1317" i="3"/>
  <c r="AM1317" i="3"/>
  <c r="AU1317" i="3"/>
  <c r="BC1317" i="3"/>
  <c r="P1317" i="3"/>
  <c r="X1317" i="3"/>
  <c r="AF1317" i="3"/>
  <c r="AN1317" i="3"/>
  <c r="AV1317" i="3"/>
  <c r="BD1317" i="3"/>
  <c r="R1317" i="3"/>
  <c r="AH1317" i="3"/>
  <c r="AX1317" i="3"/>
  <c r="N1317" i="3"/>
  <c r="AD1317" i="3"/>
  <c r="AT1317" i="3"/>
  <c r="M1317" i="3"/>
  <c r="U1317" i="3"/>
  <c r="AC1317" i="3"/>
  <c r="AK1317" i="3"/>
  <c r="AS1317" i="3"/>
  <c r="BA1317" i="3"/>
  <c r="BI1317" i="3"/>
  <c r="S1315" i="3"/>
  <c r="AI1315" i="3"/>
  <c r="AY1315" i="3"/>
  <c r="T1315" i="3"/>
  <c r="AJ1315" i="3"/>
  <c r="AZ1315" i="3"/>
  <c r="Q1315" i="3"/>
  <c r="AG1315" i="3"/>
  <c r="AW1315" i="3"/>
  <c r="N1315" i="3"/>
  <c r="AD1315" i="3"/>
  <c r="AT1315" i="3"/>
  <c r="O1313" i="3"/>
  <c r="AU1313" i="3"/>
  <c r="AF1313" i="3"/>
  <c r="M1313" i="3"/>
  <c r="AS1313" i="3"/>
  <c r="Z1313" i="3"/>
  <c r="BF1313" i="3"/>
  <c r="O1311" i="3"/>
  <c r="S1311" i="3"/>
  <c r="W1311" i="3"/>
  <c r="AA1311" i="3"/>
  <c r="AE1311" i="3"/>
  <c r="AI1311" i="3"/>
  <c r="AM1311" i="3"/>
  <c r="AQ1311" i="3"/>
  <c r="AU1311" i="3"/>
  <c r="AY1311" i="3"/>
  <c r="BC1311" i="3"/>
  <c r="BG1311" i="3"/>
  <c r="P1311" i="3"/>
  <c r="T1311" i="3"/>
  <c r="X1311" i="3"/>
  <c r="AB1311" i="3"/>
  <c r="AF1311" i="3"/>
  <c r="AJ1311" i="3"/>
  <c r="AR1311" i="3"/>
  <c r="N1311" i="3"/>
  <c r="R1311" i="3"/>
  <c r="V1311" i="3"/>
  <c r="Z1311" i="3"/>
  <c r="AH1311" i="3"/>
  <c r="AP1311" i="3"/>
  <c r="AX1311" i="3"/>
  <c r="BF1311" i="3"/>
  <c r="AN1311" i="3"/>
  <c r="AV1311" i="3"/>
  <c r="AZ1311" i="3"/>
  <c r="BD1311" i="3"/>
  <c r="BH1311" i="3"/>
  <c r="AT1311" i="3"/>
  <c r="M1311" i="3"/>
  <c r="Q1311" i="3"/>
  <c r="U1311" i="3"/>
  <c r="Y1311" i="3"/>
  <c r="AC1311" i="3"/>
  <c r="AG1311" i="3"/>
  <c r="AK1311" i="3"/>
  <c r="AO1311" i="3"/>
  <c r="AS1311" i="3"/>
  <c r="AW1311" i="3"/>
  <c r="BA1311" i="3"/>
  <c r="BE1311" i="3"/>
  <c r="BI1311" i="3"/>
  <c r="AD1311" i="3"/>
  <c r="AL1311" i="3"/>
  <c r="BB1311" i="3"/>
  <c r="O1309" i="3"/>
  <c r="W1309" i="3"/>
  <c r="AE1309" i="3"/>
  <c r="AM1309" i="3"/>
  <c r="AU1309" i="3"/>
  <c r="BC1309" i="3"/>
  <c r="N1309" i="3"/>
  <c r="V1309" i="3"/>
  <c r="AL1309" i="3"/>
  <c r="BB1309" i="3"/>
  <c r="T1309" i="3"/>
  <c r="AB1309" i="3"/>
  <c r="AJ1309" i="3"/>
  <c r="AR1309" i="3"/>
  <c r="AZ1309" i="3"/>
  <c r="BH1309" i="3"/>
  <c r="Q1309" i="3"/>
  <c r="Y1309" i="3"/>
  <c r="AG1309" i="3"/>
  <c r="AO1309" i="3"/>
  <c r="AW1309" i="3"/>
  <c r="BE1309" i="3"/>
  <c r="Z1309" i="3"/>
  <c r="AP1309" i="3"/>
  <c r="BF1309" i="3"/>
  <c r="S1307" i="3"/>
  <c r="AI1307" i="3"/>
  <c r="AY1307" i="3"/>
  <c r="AX1307" i="3"/>
  <c r="AB1307" i="3"/>
  <c r="AR1307" i="3"/>
  <c r="BH1307" i="3"/>
  <c r="AL1307" i="3"/>
  <c r="Q1307" i="3"/>
  <c r="AG1307" i="3"/>
  <c r="AW1307" i="3"/>
  <c r="V1307" i="3"/>
  <c r="O1305" i="3"/>
  <c r="W1305" i="3"/>
  <c r="AE1305" i="3"/>
  <c r="AM1305" i="3"/>
  <c r="AU1305" i="3"/>
  <c r="BC1305" i="3"/>
  <c r="N1305" i="3"/>
  <c r="V1305" i="3"/>
  <c r="AH1305" i="3"/>
  <c r="AX1305" i="3"/>
  <c r="P1305" i="3"/>
  <c r="X1305" i="3"/>
  <c r="AF1305" i="3"/>
  <c r="AN1305" i="3"/>
  <c r="AV1305" i="3"/>
  <c r="BD1305" i="3"/>
  <c r="Z1305" i="3"/>
  <c r="AT1305" i="3"/>
  <c r="M1305" i="3"/>
  <c r="U1305" i="3"/>
  <c r="AC1305" i="3"/>
  <c r="AK1305" i="3"/>
  <c r="AS1305" i="3"/>
  <c r="BA1305" i="3"/>
  <c r="BI1305" i="3"/>
  <c r="W1303" i="3"/>
  <c r="AA1303" i="3"/>
  <c r="AM1303" i="3"/>
  <c r="AQ1303" i="3"/>
  <c r="AY1303" i="3"/>
  <c r="BC1303" i="3"/>
  <c r="BG1303" i="3"/>
  <c r="P1303" i="3"/>
  <c r="T1303" i="3"/>
  <c r="X1303" i="3"/>
  <c r="AF1303" i="3"/>
  <c r="AJ1303" i="3"/>
  <c r="AN1303" i="3"/>
  <c r="AV1303" i="3"/>
  <c r="AZ1303" i="3"/>
  <c r="BD1303" i="3"/>
  <c r="M1303" i="3"/>
  <c r="Q1303" i="3"/>
  <c r="U1303" i="3"/>
  <c r="AC1303" i="3"/>
  <c r="AG1303" i="3"/>
  <c r="AK1303" i="3"/>
  <c r="AS1303" i="3"/>
  <c r="AW1303" i="3"/>
  <c r="BA1303" i="3"/>
  <c r="BI1303" i="3"/>
  <c r="N1303" i="3"/>
  <c r="R1303" i="3"/>
  <c r="Z1303" i="3"/>
  <c r="AD1303" i="3"/>
  <c r="AH1303" i="3"/>
  <c r="AP1303" i="3"/>
  <c r="AT1303" i="3"/>
  <c r="AX1303" i="3"/>
  <c r="M1302" i="3"/>
  <c r="Q1302" i="3"/>
  <c r="U1302" i="3"/>
  <c r="Y1302" i="3"/>
  <c r="AC1302" i="3"/>
  <c r="AG1302" i="3"/>
  <c r="AK1302" i="3"/>
  <c r="AO1302" i="3"/>
  <c r="AS1302" i="3"/>
  <c r="AW1302" i="3"/>
  <c r="BA1302" i="3"/>
  <c r="BE1302" i="3"/>
  <c r="BI1302" i="3"/>
  <c r="P1302" i="3"/>
  <c r="T1302" i="3"/>
  <c r="X1302" i="3"/>
  <c r="AB1302" i="3"/>
  <c r="AJ1302" i="3"/>
  <c r="AN1302" i="3"/>
  <c r="AV1302" i="3"/>
  <c r="AZ1302" i="3"/>
  <c r="BH1302" i="3"/>
  <c r="N1302" i="3"/>
  <c r="R1302" i="3"/>
  <c r="V1302" i="3"/>
  <c r="Z1302" i="3"/>
  <c r="AD1302" i="3"/>
  <c r="AH1302" i="3"/>
  <c r="AL1302" i="3"/>
  <c r="AP1302" i="3"/>
  <c r="AT1302" i="3"/>
  <c r="AX1302" i="3"/>
  <c r="BB1302" i="3"/>
  <c r="BF1302" i="3"/>
  <c r="AF1302" i="3"/>
  <c r="AR1302" i="3"/>
  <c r="BD1302" i="3"/>
  <c r="O1302" i="3"/>
  <c r="S1302" i="3"/>
  <c r="W1302" i="3"/>
  <c r="AA1302" i="3"/>
  <c r="AE1302" i="3"/>
  <c r="AI1302" i="3"/>
  <c r="AM1302" i="3"/>
  <c r="AQ1302" i="3"/>
  <c r="AU1302" i="3"/>
  <c r="AY1302" i="3"/>
  <c r="BC1302" i="3"/>
  <c r="BG1302" i="3"/>
  <c r="P1299" i="3"/>
  <c r="T1299" i="3"/>
  <c r="N1299" i="3"/>
  <c r="R1299" i="3"/>
  <c r="V1299" i="3"/>
  <c r="Z1299" i="3"/>
  <c r="AD1299" i="3"/>
  <c r="AH1299" i="3"/>
  <c r="AL1299" i="3"/>
  <c r="AP1299" i="3"/>
  <c r="AT1299" i="3"/>
  <c r="AX1299" i="3"/>
  <c r="BB1299" i="3"/>
  <c r="BF1299" i="3"/>
  <c r="M1299" i="3"/>
  <c r="U1299" i="3"/>
  <c r="AA1299" i="3"/>
  <c r="AF1299" i="3"/>
  <c r="AK1299" i="3"/>
  <c r="AQ1299" i="3"/>
  <c r="AV1299" i="3"/>
  <c r="BA1299" i="3"/>
  <c r="BG1299" i="3"/>
  <c r="AZ1299" i="3"/>
  <c r="O1299" i="3"/>
  <c r="W1299" i="3"/>
  <c r="AB1299" i="3"/>
  <c r="AG1299" i="3"/>
  <c r="AM1299" i="3"/>
  <c r="AR1299" i="3"/>
  <c r="AW1299" i="3"/>
  <c r="BC1299" i="3"/>
  <c r="BH1299" i="3"/>
  <c r="Q1299" i="3"/>
  <c r="X1299" i="3"/>
  <c r="AC1299" i="3"/>
  <c r="AI1299" i="3"/>
  <c r="AN1299" i="3"/>
  <c r="AS1299" i="3"/>
  <c r="AY1299" i="3"/>
  <c r="BD1299" i="3"/>
  <c r="BI1299" i="3"/>
  <c r="S1299" i="3"/>
  <c r="Y1299" i="3"/>
  <c r="AE1299" i="3"/>
  <c r="AJ1299" i="3"/>
  <c r="AO1299" i="3"/>
  <c r="AU1299" i="3"/>
  <c r="BE1299" i="3"/>
  <c r="N1298" i="3"/>
  <c r="R1298" i="3"/>
  <c r="V1298" i="3"/>
  <c r="Z1298" i="3"/>
  <c r="AD1298" i="3"/>
  <c r="AH1298" i="3"/>
  <c r="AL1298" i="3"/>
  <c r="AP1298" i="3"/>
  <c r="AT1298" i="3"/>
  <c r="AX1298" i="3"/>
  <c r="BB1298" i="3"/>
  <c r="BF1298" i="3"/>
  <c r="P1298" i="3"/>
  <c r="T1298" i="3"/>
  <c r="X1298" i="3"/>
  <c r="AB1298" i="3"/>
  <c r="AF1298" i="3"/>
  <c r="AJ1298" i="3"/>
  <c r="AN1298" i="3"/>
  <c r="AR1298" i="3"/>
  <c r="AV1298" i="3"/>
  <c r="AZ1298" i="3"/>
  <c r="BD1298" i="3"/>
  <c r="BH1298" i="3"/>
  <c r="Q1298" i="3"/>
  <c r="Y1298" i="3"/>
  <c r="AG1298" i="3"/>
  <c r="AO1298" i="3"/>
  <c r="AW1298" i="3"/>
  <c r="BE1298" i="3"/>
  <c r="S1298" i="3"/>
  <c r="AA1298" i="3"/>
  <c r="AI1298" i="3"/>
  <c r="AQ1298" i="3"/>
  <c r="AY1298" i="3"/>
  <c r="BG1298" i="3"/>
  <c r="O1298" i="3"/>
  <c r="W1298" i="3"/>
  <c r="AE1298" i="3"/>
  <c r="AM1298" i="3"/>
  <c r="AU1298" i="3"/>
  <c r="BC1298" i="3"/>
  <c r="M1298" i="3"/>
  <c r="U1298" i="3"/>
  <c r="AC1298" i="3"/>
  <c r="AK1298" i="3"/>
  <c r="AS1298" i="3"/>
  <c r="BA1298" i="3"/>
  <c r="BI1298" i="3"/>
  <c r="R1296" i="3"/>
  <c r="Z1296" i="3"/>
  <c r="AH1296" i="3"/>
  <c r="AP1296" i="3"/>
  <c r="AX1296" i="3"/>
  <c r="BF1296" i="3"/>
  <c r="S1296" i="3"/>
  <c r="AA1296" i="3"/>
  <c r="AI1296" i="3"/>
  <c r="AQ1296" i="3"/>
  <c r="AY1296" i="3"/>
  <c r="BG1296" i="3"/>
  <c r="T1296" i="3"/>
  <c r="AB1296" i="3"/>
  <c r="AJ1296" i="3"/>
  <c r="AR1296" i="3"/>
  <c r="AZ1296" i="3"/>
  <c r="BH1296" i="3"/>
  <c r="BA1294" i="3"/>
  <c r="AK1294" i="3"/>
  <c r="U1294" i="3"/>
  <c r="N1290" i="3"/>
  <c r="R1290" i="3"/>
  <c r="V1290" i="3"/>
  <c r="Z1290" i="3"/>
  <c r="AD1290" i="3"/>
  <c r="AH1290" i="3"/>
  <c r="AL1290" i="3"/>
  <c r="AP1290" i="3"/>
  <c r="AT1290" i="3"/>
  <c r="AX1290" i="3"/>
  <c r="BB1290" i="3"/>
  <c r="BF1290" i="3"/>
  <c r="O1290" i="3"/>
  <c r="S1290" i="3"/>
  <c r="W1290" i="3"/>
  <c r="AA1290" i="3"/>
  <c r="AE1290" i="3"/>
  <c r="AI1290" i="3"/>
  <c r="AM1290" i="3"/>
  <c r="AQ1290" i="3"/>
  <c r="AU1290" i="3"/>
  <c r="AY1290" i="3"/>
  <c r="BC1290" i="3"/>
  <c r="BG1290" i="3"/>
  <c r="P1290" i="3"/>
  <c r="T1290" i="3"/>
  <c r="X1290" i="3"/>
  <c r="AB1290" i="3"/>
  <c r="AF1290" i="3"/>
  <c r="AJ1290" i="3"/>
  <c r="AN1290" i="3"/>
  <c r="AR1290" i="3"/>
  <c r="AV1290" i="3"/>
  <c r="AZ1290" i="3"/>
  <c r="BD1290" i="3"/>
  <c r="BH1290" i="3"/>
  <c r="U1288" i="3"/>
  <c r="N1286" i="3"/>
  <c r="R1286" i="3"/>
  <c r="V1286" i="3"/>
  <c r="Z1286" i="3"/>
  <c r="AD1286" i="3"/>
  <c r="AH1286" i="3"/>
  <c r="AL1286" i="3"/>
  <c r="AP1286" i="3"/>
  <c r="AT1286" i="3"/>
  <c r="AX1286" i="3"/>
  <c r="BB1286" i="3"/>
  <c r="BF1286" i="3"/>
  <c r="O1286" i="3"/>
  <c r="S1286" i="3"/>
  <c r="W1286" i="3"/>
  <c r="AA1286" i="3"/>
  <c r="AE1286" i="3"/>
  <c r="AI1286" i="3"/>
  <c r="AM1286" i="3"/>
  <c r="AQ1286" i="3"/>
  <c r="AU1286" i="3"/>
  <c r="AY1286" i="3"/>
  <c r="BC1286" i="3"/>
  <c r="BG1286" i="3"/>
  <c r="P1286" i="3"/>
  <c r="T1286" i="3"/>
  <c r="X1286" i="3"/>
  <c r="AB1286" i="3"/>
  <c r="AF1286" i="3"/>
  <c r="AJ1286" i="3"/>
  <c r="AN1286" i="3"/>
  <c r="AR1286" i="3"/>
  <c r="AV1286" i="3"/>
  <c r="AZ1286" i="3"/>
  <c r="BD1286" i="3"/>
  <c r="BH1286" i="3"/>
  <c r="N1284" i="3"/>
  <c r="R1284" i="3"/>
  <c r="V1284" i="3"/>
  <c r="Z1284" i="3"/>
  <c r="AD1284" i="3"/>
  <c r="AH1284" i="3"/>
  <c r="AL1284" i="3"/>
  <c r="AP1284" i="3"/>
  <c r="AT1284" i="3"/>
  <c r="AX1284" i="3"/>
  <c r="BB1284" i="3"/>
  <c r="BF1284" i="3"/>
  <c r="O1284" i="3"/>
  <c r="S1284" i="3"/>
  <c r="W1284" i="3"/>
  <c r="AA1284" i="3"/>
  <c r="AE1284" i="3"/>
  <c r="AI1284" i="3"/>
  <c r="AM1284" i="3"/>
  <c r="AQ1284" i="3"/>
  <c r="AU1284" i="3"/>
  <c r="AY1284" i="3"/>
  <c r="BC1284" i="3"/>
  <c r="BG1284" i="3"/>
  <c r="P1284" i="3"/>
  <c r="T1284" i="3"/>
  <c r="X1284" i="3"/>
  <c r="AB1284" i="3"/>
  <c r="AF1284" i="3"/>
  <c r="AJ1284" i="3"/>
  <c r="AN1284" i="3"/>
  <c r="AR1284" i="3"/>
  <c r="AV1284" i="3"/>
  <c r="AZ1284" i="3"/>
  <c r="BD1284" i="3"/>
  <c r="BH1284" i="3"/>
  <c r="Z1265" i="3"/>
  <c r="AP1265" i="3"/>
  <c r="BF1265" i="3"/>
  <c r="V1265" i="3"/>
  <c r="AL1265" i="3"/>
  <c r="BB1265" i="3"/>
  <c r="AN1265" i="3"/>
  <c r="AV1265" i="3"/>
  <c r="T1250" i="3"/>
  <c r="AJ1250" i="3"/>
  <c r="AZ1250" i="3"/>
  <c r="X1250" i="3"/>
  <c r="AN1250" i="3"/>
  <c r="BD1250" i="3"/>
  <c r="AB1250" i="3"/>
  <c r="AR1250" i="3"/>
  <c r="BH1250" i="3"/>
  <c r="BI1301" i="3"/>
  <c r="BA1301" i="3"/>
  <c r="AS1301" i="3"/>
  <c r="AK1301" i="3"/>
  <c r="AC1301" i="3"/>
  <c r="U1301" i="3"/>
  <c r="M1301" i="3"/>
  <c r="L1300" i="3"/>
  <c r="AB1300" i="3" s="1"/>
  <c r="AU1297" i="3"/>
  <c r="AW1296" i="3"/>
  <c r="Q1296" i="3"/>
  <c r="AU1295" i="3"/>
  <c r="AE1295" i="3"/>
  <c r="AW1294" i="3"/>
  <c r="AG1294" i="3"/>
  <c r="AE1293" i="3"/>
  <c r="AG1292" i="3"/>
  <c r="AU1291" i="3"/>
  <c r="AE1291" i="3"/>
  <c r="AW1290" i="3"/>
  <c r="AG1290" i="3"/>
  <c r="Q1290" i="3"/>
  <c r="AE1289" i="3"/>
  <c r="AU1287" i="3"/>
  <c r="AE1287" i="3"/>
  <c r="AW1286" i="3"/>
  <c r="AG1286" i="3"/>
  <c r="Q1286" i="3"/>
  <c r="AU1285" i="3"/>
  <c r="AE1285" i="3"/>
  <c r="AW1284" i="3"/>
  <c r="AG1284" i="3"/>
  <c r="Q1284" i="3"/>
  <c r="S1271" i="3"/>
  <c r="AY1271" i="3"/>
  <c r="AJ1271" i="3"/>
  <c r="Q1271" i="3"/>
  <c r="AW1271" i="3"/>
  <c r="AP1271" i="3"/>
  <c r="AT1271" i="3"/>
  <c r="X1265" i="3"/>
  <c r="N1258" i="3"/>
  <c r="V1258" i="3"/>
  <c r="AD1258" i="3"/>
  <c r="AL1258" i="3"/>
  <c r="AT1258" i="3"/>
  <c r="BB1258" i="3"/>
  <c r="P1258" i="3"/>
  <c r="X1258" i="3"/>
  <c r="AF1258" i="3"/>
  <c r="AN1258" i="3"/>
  <c r="AV1258" i="3"/>
  <c r="BD1258" i="3"/>
  <c r="R1258" i="3"/>
  <c r="Z1258" i="3"/>
  <c r="AH1258" i="3"/>
  <c r="AP1258" i="3"/>
  <c r="AX1258" i="3"/>
  <c r="BF1258" i="3"/>
  <c r="T1258" i="3"/>
  <c r="AZ1258" i="3"/>
  <c r="AB1258" i="3"/>
  <c r="BH1258" i="3"/>
  <c r="AJ1258" i="3"/>
  <c r="N1294" i="3"/>
  <c r="R1294" i="3"/>
  <c r="V1294" i="3"/>
  <c r="Z1294" i="3"/>
  <c r="AD1294" i="3"/>
  <c r="AH1294" i="3"/>
  <c r="AL1294" i="3"/>
  <c r="AP1294" i="3"/>
  <c r="AT1294" i="3"/>
  <c r="AX1294" i="3"/>
  <c r="BB1294" i="3"/>
  <c r="BF1294" i="3"/>
  <c r="O1294" i="3"/>
  <c r="S1294" i="3"/>
  <c r="W1294" i="3"/>
  <c r="AA1294" i="3"/>
  <c r="AE1294" i="3"/>
  <c r="AI1294" i="3"/>
  <c r="AM1294" i="3"/>
  <c r="AQ1294" i="3"/>
  <c r="AU1294" i="3"/>
  <c r="AY1294" i="3"/>
  <c r="BC1294" i="3"/>
  <c r="BG1294" i="3"/>
  <c r="P1294" i="3"/>
  <c r="T1294" i="3"/>
  <c r="X1294" i="3"/>
  <c r="AB1294" i="3"/>
  <c r="AF1294" i="3"/>
  <c r="AJ1294" i="3"/>
  <c r="AN1294" i="3"/>
  <c r="AR1294" i="3"/>
  <c r="AV1294" i="3"/>
  <c r="AZ1294" i="3"/>
  <c r="BD1294" i="3"/>
  <c r="BH1294" i="3"/>
  <c r="BA1292" i="3"/>
  <c r="AK1292" i="3"/>
  <c r="U1292" i="3"/>
  <c r="R1288" i="3"/>
  <c r="AH1288" i="3"/>
  <c r="AX1288" i="3"/>
  <c r="S1288" i="3"/>
  <c r="AI1288" i="3"/>
  <c r="AY1288" i="3"/>
  <c r="T1288" i="3"/>
  <c r="AJ1288" i="3"/>
  <c r="AZ1288" i="3"/>
  <c r="BA1286" i="3"/>
  <c r="AK1286" i="3"/>
  <c r="U1286" i="3"/>
  <c r="BG1297" i="3"/>
  <c r="AQ1297" i="3"/>
  <c r="P1297" i="3"/>
  <c r="T1297" i="3"/>
  <c r="X1297" i="3"/>
  <c r="AB1297" i="3"/>
  <c r="AF1297" i="3"/>
  <c r="AJ1297" i="3"/>
  <c r="AN1297" i="3"/>
  <c r="AR1297" i="3"/>
  <c r="AV1297" i="3"/>
  <c r="AZ1297" i="3"/>
  <c r="BD1297" i="3"/>
  <c r="BH1297" i="3"/>
  <c r="M1297" i="3"/>
  <c r="Q1297" i="3"/>
  <c r="U1297" i="3"/>
  <c r="Y1297" i="3"/>
  <c r="AC1297" i="3"/>
  <c r="AG1297" i="3"/>
  <c r="AK1297" i="3"/>
  <c r="AO1297" i="3"/>
  <c r="AS1297" i="3"/>
  <c r="AW1297" i="3"/>
  <c r="BA1297" i="3"/>
  <c r="BE1297" i="3"/>
  <c r="BI1297" i="3"/>
  <c r="N1297" i="3"/>
  <c r="R1297" i="3"/>
  <c r="V1297" i="3"/>
  <c r="Z1297" i="3"/>
  <c r="AD1297" i="3"/>
  <c r="AH1297" i="3"/>
  <c r="AL1297" i="3"/>
  <c r="AP1297" i="3"/>
  <c r="AT1297" i="3"/>
  <c r="AX1297" i="3"/>
  <c r="BB1297" i="3"/>
  <c r="BF1297" i="3"/>
  <c r="BI1296" i="3"/>
  <c r="AS1296" i="3"/>
  <c r="AC1296" i="3"/>
  <c r="M1296" i="3"/>
  <c r="BG1295" i="3"/>
  <c r="AQ1295" i="3"/>
  <c r="P1295" i="3"/>
  <c r="T1295" i="3"/>
  <c r="X1295" i="3"/>
  <c r="AB1295" i="3"/>
  <c r="AF1295" i="3"/>
  <c r="AJ1295" i="3"/>
  <c r="AN1295" i="3"/>
  <c r="AR1295" i="3"/>
  <c r="AV1295" i="3"/>
  <c r="AZ1295" i="3"/>
  <c r="BD1295" i="3"/>
  <c r="BH1295" i="3"/>
  <c r="M1295" i="3"/>
  <c r="Q1295" i="3"/>
  <c r="U1295" i="3"/>
  <c r="Y1295" i="3"/>
  <c r="AC1295" i="3"/>
  <c r="AG1295" i="3"/>
  <c r="AK1295" i="3"/>
  <c r="AO1295" i="3"/>
  <c r="AS1295" i="3"/>
  <c r="AW1295" i="3"/>
  <c r="BA1295" i="3"/>
  <c r="BE1295" i="3"/>
  <c r="BI1295" i="3"/>
  <c r="N1295" i="3"/>
  <c r="R1295" i="3"/>
  <c r="V1295" i="3"/>
  <c r="Z1295" i="3"/>
  <c r="AD1295" i="3"/>
  <c r="AH1295" i="3"/>
  <c r="AL1295" i="3"/>
  <c r="AP1295" i="3"/>
  <c r="AT1295" i="3"/>
  <c r="AX1295" i="3"/>
  <c r="BB1295" i="3"/>
  <c r="BF1295" i="3"/>
  <c r="BI1294" i="3"/>
  <c r="AS1294" i="3"/>
  <c r="AC1294" i="3"/>
  <c r="M1294" i="3"/>
  <c r="BG1293" i="3"/>
  <c r="AQ1293" i="3"/>
  <c r="P1293" i="3"/>
  <c r="T1293" i="3"/>
  <c r="X1293" i="3"/>
  <c r="AB1293" i="3"/>
  <c r="AF1293" i="3"/>
  <c r="AJ1293" i="3"/>
  <c r="AN1293" i="3"/>
  <c r="AR1293" i="3"/>
  <c r="AV1293" i="3"/>
  <c r="AZ1293" i="3"/>
  <c r="BD1293" i="3"/>
  <c r="BH1293" i="3"/>
  <c r="M1293" i="3"/>
  <c r="Q1293" i="3"/>
  <c r="U1293" i="3"/>
  <c r="Y1293" i="3"/>
  <c r="AC1293" i="3"/>
  <c r="AG1293" i="3"/>
  <c r="AK1293" i="3"/>
  <c r="AO1293" i="3"/>
  <c r="AS1293" i="3"/>
  <c r="AW1293" i="3"/>
  <c r="BA1293" i="3"/>
  <c r="BE1293" i="3"/>
  <c r="BI1293" i="3"/>
  <c r="N1293" i="3"/>
  <c r="R1293" i="3"/>
  <c r="V1293" i="3"/>
  <c r="Z1293" i="3"/>
  <c r="AD1293" i="3"/>
  <c r="AH1293" i="3"/>
  <c r="AL1293" i="3"/>
  <c r="AP1293" i="3"/>
  <c r="AT1293" i="3"/>
  <c r="AX1293" i="3"/>
  <c r="BB1293" i="3"/>
  <c r="BF1293" i="3"/>
  <c r="BI1292" i="3"/>
  <c r="AS1292" i="3"/>
  <c r="AC1292" i="3"/>
  <c r="BG1291" i="3"/>
  <c r="AQ1291" i="3"/>
  <c r="P1291" i="3"/>
  <c r="T1291" i="3"/>
  <c r="X1291" i="3"/>
  <c r="AB1291" i="3"/>
  <c r="AF1291" i="3"/>
  <c r="AJ1291" i="3"/>
  <c r="AN1291" i="3"/>
  <c r="AR1291" i="3"/>
  <c r="AV1291" i="3"/>
  <c r="AZ1291" i="3"/>
  <c r="BD1291" i="3"/>
  <c r="BH1291" i="3"/>
  <c r="M1291" i="3"/>
  <c r="Q1291" i="3"/>
  <c r="U1291" i="3"/>
  <c r="Y1291" i="3"/>
  <c r="AC1291" i="3"/>
  <c r="AG1291" i="3"/>
  <c r="AK1291" i="3"/>
  <c r="AO1291" i="3"/>
  <c r="AS1291" i="3"/>
  <c r="AW1291" i="3"/>
  <c r="BA1291" i="3"/>
  <c r="BE1291" i="3"/>
  <c r="BI1291" i="3"/>
  <c r="N1291" i="3"/>
  <c r="R1291" i="3"/>
  <c r="V1291" i="3"/>
  <c r="Z1291" i="3"/>
  <c r="AD1291" i="3"/>
  <c r="AH1291" i="3"/>
  <c r="AL1291" i="3"/>
  <c r="AP1291" i="3"/>
  <c r="AT1291" i="3"/>
  <c r="AX1291" i="3"/>
  <c r="BB1291" i="3"/>
  <c r="BF1291" i="3"/>
  <c r="BI1290" i="3"/>
  <c r="AS1290" i="3"/>
  <c r="AC1290" i="3"/>
  <c r="M1290" i="3"/>
  <c r="BG1289" i="3"/>
  <c r="AQ1289" i="3"/>
  <c r="P1289" i="3"/>
  <c r="T1289" i="3"/>
  <c r="X1289" i="3"/>
  <c r="AB1289" i="3"/>
  <c r="AF1289" i="3"/>
  <c r="AJ1289" i="3"/>
  <c r="AN1289" i="3"/>
  <c r="AR1289" i="3"/>
  <c r="AV1289" i="3"/>
  <c r="AZ1289" i="3"/>
  <c r="BD1289" i="3"/>
  <c r="BH1289" i="3"/>
  <c r="M1289" i="3"/>
  <c r="Q1289" i="3"/>
  <c r="U1289" i="3"/>
  <c r="Y1289" i="3"/>
  <c r="AC1289" i="3"/>
  <c r="AG1289" i="3"/>
  <c r="AK1289" i="3"/>
  <c r="AO1289" i="3"/>
  <c r="AS1289" i="3"/>
  <c r="AW1289" i="3"/>
  <c r="BA1289" i="3"/>
  <c r="BE1289" i="3"/>
  <c r="BI1289" i="3"/>
  <c r="N1289" i="3"/>
  <c r="R1289" i="3"/>
  <c r="V1289" i="3"/>
  <c r="Z1289" i="3"/>
  <c r="AD1289" i="3"/>
  <c r="AH1289" i="3"/>
  <c r="AL1289" i="3"/>
  <c r="AP1289" i="3"/>
  <c r="AT1289" i="3"/>
  <c r="AX1289" i="3"/>
  <c r="BB1289" i="3"/>
  <c r="BF1289" i="3"/>
  <c r="BI1288" i="3"/>
  <c r="BG1287" i="3"/>
  <c r="AQ1287" i="3"/>
  <c r="P1287" i="3"/>
  <c r="T1287" i="3"/>
  <c r="X1287" i="3"/>
  <c r="AB1287" i="3"/>
  <c r="AF1287" i="3"/>
  <c r="AJ1287" i="3"/>
  <c r="AN1287" i="3"/>
  <c r="AR1287" i="3"/>
  <c r="AV1287" i="3"/>
  <c r="AZ1287" i="3"/>
  <c r="BD1287" i="3"/>
  <c r="BH1287" i="3"/>
  <c r="M1287" i="3"/>
  <c r="Q1287" i="3"/>
  <c r="U1287" i="3"/>
  <c r="Y1287" i="3"/>
  <c r="AC1287" i="3"/>
  <c r="AG1287" i="3"/>
  <c r="AK1287" i="3"/>
  <c r="AO1287" i="3"/>
  <c r="AS1287" i="3"/>
  <c r="AW1287" i="3"/>
  <c r="BA1287" i="3"/>
  <c r="BE1287" i="3"/>
  <c r="BI1287" i="3"/>
  <c r="N1287" i="3"/>
  <c r="R1287" i="3"/>
  <c r="V1287" i="3"/>
  <c r="Z1287" i="3"/>
  <c r="AD1287" i="3"/>
  <c r="AH1287" i="3"/>
  <c r="AL1287" i="3"/>
  <c r="AP1287" i="3"/>
  <c r="AT1287" i="3"/>
  <c r="AX1287" i="3"/>
  <c r="BB1287" i="3"/>
  <c r="BF1287" i="3"/>
  <c r="BI1286" i="3"/>
  <c r="AS1286" i="3"/>
  <c r="AC1286" i="3"/>
  <c r="M1286" i="3"/>
  <c r="BG1285" i="3"/>
  <c r="AQ1285" i="3"/>
  <c r="AA1285" i="3"/>
  <c r="P1285" i="3"/>
  <c r="T1285" i="3"/>
  <c r="X1285" i="3"/>
  <c r="AB1285" i="3"/>
  <c r="AF1285" i="3"/>
  <c r="AJ1285" i="3"/>
  <c r="AN1285" i="3"/>
  <c r="AR1285" i="3"/>
  <c r="AV1285" i="3"/>
  <c r="AZ1285" i="3"/>
  <c r="BD1285" i="3"/>
  <c r="BH1285" i="3"/>
  <c r="M1285" i="3"/>
  <c r="Q1285" i="3"/>
  <c r="U1285" i="3"/>
  <c r="Y1285" i="3"/>
  <c r="AC1285" i="3"/>
  <c r="AG1285" i="3"/>
  <c r="AK1285" i="3"/>
  <c r="AO1285" i="3"/>
  <c r="AS1285" i="3"/>
  <c r="AW1285" i="3"/>
  <c r="BA1285" i="3"/>
  <c r="BE1285" i="3"/>
  <c r="BI1285" i="3"/>
  <c r="N1285" i="3"/>
  <c r="R1285" i="3"/>
  <c r="V1285" i="3"/>
  <c r="Z1285" i="3"/>
  <c r="AD1285" i="3"/>
  <c r="AH1285" i="3"/>
  <c r="AL1285" i="3"/>
  <c r="AP1285" i="3"/>
  <c r="AT1285" i="3"/>
  <c r="AX1285" i="3"/>
  <c r="BB1285" i="3"/>
  <c r="BF1285" i="3"/>
  <c r="BI1284" i="3"/>
  <c r="AS1284" i="3"/>
  <c r="AC1284" i="3"/>
  <c r="M1284" i="3"/>
  <c r="S1274" i="3"/>
  <c r="AI1274" i="3"/>
  <c r="AY1274" i="3"/>
  <c r="AF1274" i="3"/>
  <c r="AZ1274" i="3"/>
  <c r="M1267" i="3"/>
  <c r="Q1267" i="3"/>
  <c r="U1267" i="3"/>
  <c r="Y1267" i="3"/>
  <c r="AC1267" i="3"/>
  <c r="AG1267" i="3"/>
  <c r="AK1267" i="3"/>
  <c r="AO1267" i="3"/>
  <c r="AS1267" i="3"/>
  <c r="O1267" i="3"/>
  <c r="T1267" i="3"/>
  <c r="Z1267" i="3"/>
  <c r="AE1267" i="3"/>
  <c r="AJ1267" i="3"/>
  <c r="AP1267" i="3"/>
  <c r="AU1267" i="3"/>
  <c r="AY1267" i="3"/>
  <c r="BC1267" i="3"/>
  <c r="BG1267" i="3"/>
  <c r="P1267" i="3"/>
  <c r="V1267" i="3"/>
  <c r="AA1267" i="3"/>
  <c r="AF1267" i="3"/>
  <c r="AL1267" i="3"/>
  <c r="AQ1267" i="3"/>
  <c r="AV1267" i="3"/>
  <c r="AZ1267" i="3"/>
  <c r="BD1267" i="3"/>
  <c r="BH1267" i="3"/>
  <c r="R1267" i="3"/>
  <c r="W1267" i="3"/>
  <c r="AB1267" i="3"/>
  <c r="AH1267" i="3"/>
  <c r="AM1267" i="3"/>
  <c r="AR1267" i="3"/>
  <c r="AW1267" i="3"/>
  <c r="BA1267" i="3"/>
  <c r="BE1267" i="3"/>
  <c r="BI1267" i="3"/>
  <c r="AD1267" i="3"/>
  <c r="AX1267" i="3"/>
  <c r="N1267" i="3"/>
  <c r="AI1267" i="3"/>
  <c r="BB1267" i="3"/>
  <c r="S1267" i="3"/>
  <c r="AN1267" i="3"/>
  <c r="BF1267" i="3"/>
  <c r="Z1261" i="3"/>
  <c r="BF1261" i="3"/>
  <c r="AL1261" i="3"/>
  <c r="AN1261" i="3"/>
  <c r="BA1296" i="3"/>
  <c r="AK1296" i="3"/>
  <c r="U1296" i="3"/>
  <c r="N1292" i="3"/>
  <c r="R1292" i="3"/>
  <c r="V1292" i="3"/>
  <c r="Z1292" i="3"/>
  <c r="AD1292" i="3"/>
  <c r="AH1292" i="3"/>
  <c r="AL1292" i="3"/>
  <c r="AP1292" i="3"/>
  <c r="AT1292" i="3"/>
  <c r="AX1292" i="3"/>
  <c r="BB1292" i="3"/>
  <c r="BF1292" i="3"/>
  <c r="O1292" i="3"/>
  <c r="S1292" i="3"/>
  <c r="W1292" i="3"/>
  <c r="AA1292" i="3"/>
  <c r="AE1292" i="3"/>
  <c r="AI1292" i="3"/>
  <c r="AM1292" i="3"/>
  <c r="AQ1292" i="3"/>
  <c r="AU1292" i="3"/>
  <c r="AY1292" i="3"/>
  <c r="BC1292" i="3"/>
  <c r="BG1292" i="3"/>
  <c r="P1292" i="3"/>
  <c r="T1292" i="3"/>
  <c r="X1292" i="3"/>
  <c r="AB1292" i="3"/>
  <c r="AF1292" i="3"/>
  <c r="AJ1292" i="3"/>
  <c r="AN1292" i="3"/>
  <c r="AR1292" i="3"/>
  <c r="AV1292" i="3"/>
  <c r="AZ1292" i="3"/>
  <c r="BD1292" i="3"/>
  <c r="BH1292" i="3"/>
  <c r="BA1290" i="3"/>
  <c r="AK1290" i="3"/>
  <c r="U1290" i="3"/>
  <c r="BA1284" i="3"/>
  <c r="AK1284" i="3"/>
  <c r="U1284" i="3"/>
  <c r="BG1301" i="3"/>
  <c r="BC1301" i="3"/>
  <c r="AY1301" i="3"/>
  <c r="AU1301" i="3"/>
  <c r="AQ1301" i="3"/>
  <c r="AM1301" i="3"/>
  <c r="AI1301" i="3"/>
  <c r="AE1301" i="3"/>
  <c r="AA1301" i="3"/>
  <c r="W1301" i="3"/>
  <c r="S1301" i="3"/>
  <c r="BC1297" i="3"/>
  <c r="AM1297" i="3"/>
  <c r="W1297" i="3"/>
  <c r="BE1296" i="3"/>
  <c r="AO1296" i="3"/>
  <c r="Y1296" i="3"/>
  <c r="BC1295" i="3"/>
  <c r="AM1295" i="3"/>
  <c r="W1295" i="3"/>
  <c r="BE1294" i="3"/>
  <c r="AO1294" i="3"/>
  <c r="Y1294" i="3"/>
  <c r="BC1293" i="3"/>
  <c r="AM1293" i="3"/>
  <c r="W1293" i="3"/>
  <c r="BE1292" i="3"/>
  <c r="AO1292" i="3"/>
  <c r="Y1292" i="3"/>
  <c r="BC1291" i="3"/>
  <c r="AM1291" i="3"/>
  <c r="W1291" i="3"/>
  <c r="BE1290" i="3"/>
  <c r="AO1290" i="3"/>
  <c r="Y1290" i="3"/>
  <c r="BC1289" i="3"/>
  <c r="AM1289" i="3"/>
  <c r="W1289" i="3"/>
  <c r="Y1288" i="3"/>
  <c r="BC1287" i="3"/>
  <c r="AM1287" i="3"/>
  <c r="W1287" i="3"/>
  <c r="BE1286" i="3"/>
  <c r="AO1286" i="3"/>
  <c r="Y1286" i="3"/>
  <c r="BC1285" i="3"/>
  <c r="AM1285" i="3"/>
  <c r="BE1284" i="3"/>
  <c r="AO1284" i="3"/>
  <c r="Y1284" i="3"/>
  <c r="BH1274" i="3"/>
  <c r="AT1267" i="3"/>
  <c r="L1283" i="3"/>
  <c r="X1283" i="3" s="1"/>
  <c r="BI1282" i="3"/>
  <c r="AN1282" i="3"/>
  <c r="S1282" i="3"/>
  <c r="L1281" i="3"/>
  <c r="O1281" i="3" s="1"/>
  <c r="BI1280" i="3"/>
  <c r="BD1280" i="3"/>
  <c r="AY1280" i="3"/>
  <c r="AS1280" i="3"/>
  <c r="AN1280" i="3"/>
  <c r="AI1280" i="3"/>
  <c r="AC1280" i="3"/>
  <c r="X1280" i="3"/>
  <c r="S1280" i="3"/>
  <c r="BC1278" i="3"/>
  <c r="AU1278" i="3"/>
  <c r="AM1278" i="3"/>
  <c r="AE1278" i="3"/>
  <c r="W1278" i="3"/>
  <c r="BC1276" i="3"/>
  <c r="AU1276" i="3"/>
  <c r="AM1276" i="3"/>
  <c r="AE1276" i="3"/>
  <c r="W1276" i="3"/>
  <c r="BI1275" i="3"/>
  <c r="BA1275" i="3"/>
  <c r="AP1275" i="3"/>
  <c r="M1274" i="3"/>
  <c r="O1272" i="3"/>
  <c r="S1272" i="3"/>
  <c r="W1272" i="3"/>
  <c r="AA1272" i="3"/>
  <c r="AE1272" i="3"/>
  <c r="AI1272" i="3"/>
  <c r="AM1272" i="3"/>
  <c r="AQ1272" i="3"/>
  <c r="AU1272" i="3"/>
  <c r="AY1272" i="3"/>
  <c r="BC1272" i="3"/>
  <c r="BG1272" i="3"/>
  <c r="AV1270" i="3"/>
  <c r="AF1270" i="3"/>
  <c r="L1269" i="3"/>
  <c r="K1269" i="3"/>
  <c r="AZ1268" i="3"/>
  <c r="AJ1268" i="3"/>
  <c r="T1252" i="3"/>
  <c r="AJ1252" i="3"/>
  <c r="AZ1252" i="3"/>
  <c r="X1252" i="3"/>
  <c r="AN1252" i="3"/>
  <c r="BD1252" i="3"/>
  <c r="O1275" i="3"/>
  <c r="S1275" i="3"/>
  <c r="W1275" i="3"/>
  <c r="AA1275" i="3"/>
  <c r="AE1275" i="3"/>
  <c r="AI1275" i="3"/>
  <c r="AM1275" i="3"/>
  <c r="AQ1275" i="3"/>
  <c r="AU1275" i="3"/>
  <c r="AY1275" i="3"/>
  <c r="BC1275" i="3"/>
  <c r="BG1275" i="3"/>
  <c r="P1275" i="3"/>
  <c r="T1275" i="3"/>
  <c r="X1275" i="3"/>
  <c r="AB1275" i="3"/>
  <c r="AF1275" i="3"/>
  <c r="AJ1275" i="3"/>
  <c r="AN1275" i="3"/>
  <c r="AR1275" i="3"/>
  <c r="AV1275" i="3"/>
  <c r="AZ1275" i="3"/>
  <c r="BD1275" i="3"/>
  <c r="BH1275" i="3"/>
  <c r="M1275" i="3"/>
  <c r="Q1275" i="3"/>
  <c r="U1275" i="3"/>
  <c r="Y1275" i="3"/>
  <c r="AC1275" i="3"/>
  <c r="AG1275" i="3"/>
  <c r="AK1275" i="3"/>
  <c r="AO1275" i="3"/>
  <c r="AS1275" i="3"/>
  <c r="O1270" i="3"/>
  <c r="S1270" i="3"/>
  <c r="W1270" i="3"/>
  <c r="AA1270" i="3"/>
  <c r="AE1270" i="3"/>
  <c r="AI1270" i="3"/>
  <c r="AM1270" i="3"/>
  <c r="AQ1270" i="3"/>
  <c r="AU1270" i="3"/>
  <c r="AY1270" i="3"/>
  <c r="BC1270" i="3"/>
  <c r="BG1270" i="3"/>
  <c r="T1265" i="3"/>
  <c r="R1263" i="3"/>
  <c r="Z1263" i="3"/>
  <c r="AH1263" i="3"/>
  <c r="AP1263" i="3"/>
  <c r="AX1263" i="3"/>
  <c r="BF1263" i="3"/>
  <c r="N1263" i="3"/>
  <c r="V1263" i="3"/>
  <c r="AD1263" i="3"/>
  <c r="AL1263" i="3"/>
  <c r="AT1263" i="3"/>
  <c r="BB1263" i="3"/>
  <c r="R1259" i="3"/>
  <c r="Z1259" i="3"/>
  <c r="AH1259" i="3"/>
  <c r="AP1259" i="3"/>
  <c r="AX1259" i="3"/>
  <c r="BF1259" i="3"/>
  <c r="N1259" i="3"/>
  <c r="V1259" i="3"/>
  <c r="AD1259" i="3"/>
  <c r="AL1259" i="3"/>
  <c r="AT1259" i="3"/>
  <c r="BB1259" i="3"/>
  <c r="T1254" i="3"/>
  <c r="AJ1254" i="3"/>
  <c r="AZ1254" i="3"/>
  <c r="X1254" i="3"/>
  <c r="AN1254" i="3"/>
  <c r="BD1254" i="3"/>
  <c r="AV1282" i="3"/>
  <c r="AA1282" i="3"/>
  <c r="V1282" i="3"/>
  <c r="AL1282" i="3"/>
  <c r="BB1282" i="3"/>
  <c r="BG1280" i="3"/>
  <c r="BA1280" i="3"/>
  <c r="AV1280" i="3"/>
  <c r="AQ1280" i="3"/>
  <c r="AK1280" i="3"/>
  <c r="AF1280" i="3"/>
  <c r="AA1280" i="3"/>
  <c r="U1280" i="3"/>
  <c r="N1280" i="3"/>
  <c r="R1280" i="3"/>
  <c r="V1280" i="3"/>
  <c r="Z1280" i="3"/>
  <c r="AD1280" i="3"/>
  <c r="AH1280" i="3"/>
  <c r="AL1280" i="3"/>
  <c r="AP1280" i="3"/>
  <c r="AT1280" i="3"/>
  <c r="AX1280" i="3"/>
  <c r="BB1280" i="3"/>
  <c r="BF1280" i="3"/>
  <c r="L1279" i="3"/>
  <c r="K1279" i="3"/>
  <c r="BG1278" i="3"/>
  <c r="AY1278" i="3"/>
  <c r="AQ1278" i="3"/>
  <c r="AI1278" i="3"/>
  <c r="AA1278" i="3"/>
  <c r="M1278" i="3"/>
  <c r="Q1278" i="3"/>
  <c r="U1278" i="3"/>
  <c r="Y1278" i="3"/>
  <c r="AC1278" i="3"/>
  <c r="AG1278" i="3"/>
  <c r="AK1278" i="3"/>
  <c r="AO1278" i="3"/>
  <c r="AS1278" i="3"/>
  <c r="AW1278" i="3"/>
  <c r="BA1278" i="3"/>
  <c r="BE1278" i="3"/>
  <c r="BI1278" i="3"/>
  <c r="N1278" i="3"/>
  <c r="R1278" i="3"/>
  <c r="V1278" i="3"/>
  <c r="Z1278" i="3"/>
  <c r="AD1278" i="3"/>
  <c r="AH1278" i="3"/>
  <c r="AL1278" i="3"/>
  <c r="AP1278" i="3"/>
  <c r="AT1278" i="3"/>
  <c r="AX1278" i="3"/>
  <c r="BB1278" i="3"/>
  <c r="BF1278" i="3"/>
  <c r="L1277" i="3"/>
  <c r="K1277" i="3"/>
  <c r="BG1276" i="3"/>
  <c r="AY1276" i="3"/>
  <c r="AQ1276" i="3"/>
  <c r="AI1276" i="3"/>
  <c r="AA1276" i="3"/>
  <c r="M1276" i="3"/>
  <c r="Q1276" i="3"/>
  <c r="U1276" i="3"/>
  <c r="Y1276" i="3"/>
  <c r="AC1276" i="3"/>
  <c r="AG1276" i="3"/>
  <c r="AK1276" i="3"/>
  <c r="AO1276" i="3"/>
  <c r="AS1276" i="3"/>
  <c r="AW1276" i="3"/>
  <c r="BA1276" i="3"/>
  <c r="BE1276" i="3"/>
  <c r="BI1276" i="3"/>
  <c r="N1276" i="3"/>
  <c r="R1276" i="3"/>
  <c r="V1276" i="3"/>
  <c r="Z1276" i="3"/>
  <c r="AD1276" i="3"/>
  <c r="AH1276" i="3"/>
  <c r="AL1276" i="3"/>
  <c r="AP1276" i="3"/>
  <c r="AT1276" i="3"/>
  <c r="AX1276" i="3"/>
  <c r="BB1276" i="3"/>
  <c r="BF1276" i="3"/>
  <c r="BE1275" i="3"/>
  <c r="AW1275" i="3"/>
  <c r="AH1275" i="3"/>
  <c r="R1275" i="3"/>
  <c r="L1273" i="3"/>
  <c r="K1273" i="3"/>
  <c r="BD1270" i="3"/>
  <c r="AN1270" i="3"/>
  <c r="X1270" i="3"/>
  <c r="M1270" i="3"/>
  <c r="O1268" i="3"/>
  <c r="S1268" i="3"/>
  <c r="W1268" i="3"/>
  <c r="AA1268" i="3"/>
  <c r="AE1268" i="3"/>
  <c r="AI1268" i="3"/>
  <c r="AM1268" i="3"/>
  <c r="AQ1268" i="3"/>
  <c r="AU1268" i="3"/>
  <c r="AY1268" i="3"/>
  <c r="BC1268" i="3"/>
  <c r="BG1268" i="3"/>
  <c r="AV1263" i="3"/>
  <c r="P1263" i="3"/>
  <c r="AV1259" i="3"/>
  <c r="P1259" i="3"/>
  <c r="T1256" i="3"/>
  <c r="AJ1256" i="3"/>
  <c r="AZ1256" i="3"/>
  <c r="X1256" i="3"/>
  <c r="AN1256" i="3"/>
  <c r="BD1256" i="3"/>
  <c r="BH1254" i="3"/>
  <c r="T1248" i="3"/>
  <c r="AJ1248" i="3"/>
  <c r="AZ1248" i="3"/>
  <c r="X1248" i="3"/>
  <c r="AN1248" i="3"/>
  <c r="BD1248" i="3"/>
  <c r="O1257" i="3"/>
  <c r="S1257" i="3"/>
  <c r="W1257" i="3"/>
  <c r="AA1257" i="3"/>
  <c r="AE1257" i="3"/>
  <c r="AI1257" i="3"/>
  <c r="AM1257" i="3"/>
  <c r="AQ1257" i="3"/>
  <c r="AU1257" i="3"/>
  <c r="AY1257" i="3"/>
  <c r="BC1257" i="3"/>
  <c r="BG1257" i="3"/>
  <c r="P1257" i="3"/>
  <c r="T1257" i="3"/>
  <c r="X1257" i="3"/>
  <c r="AB1257" i="3"/>
  <c r="AF1257" i="3"/>
  <c r="AJ1257" i="3"/>
  <c r="AN1257" i="3"/>
  <c r="AR1257" i="3"/>
  <c r="AV1257" i="3"/>
  <c r="AZ1257" i="3"/>
  <c r="BD1257" i="3"/>
  <c r="BH1257" i="3"/>
  <c r="M1257" i="3"/>
  <c r="Q1257" i="3"/>
  <c r="U1257" i="3"/>
  <c r="Y1257" i="3"/>
  <c r="AC1257" i="3"/>
  <c r="AG1257" i="3"/>
  <c r="AK1257" i="3"/>
  <c r="AO1257" i="3"/>
  <c r="AS1257" i="3"/>
  <c r="AW1257" i="3"/>
  <c r="BA1257" i="3"/>
  <c r="BE1257" i="3"/>
  <c r="BI1257" i="3"/>
  <c r="O1255" i="3"/>
  <c r="S1255" i="3"/>
  <c r="W1255" i="3"/>
  <c r="AA1255" i="3"/>
  <c r="AE1255" i="3"/>
  <c r="AI1255" i="3"/>
  <c r="AM1255" i="3"/>
  <c r="AQ1255" i="3"/>
  <c r="AU1255" i="3"/>
  <c r="AY1255" i="3"/>
  <c r="BC1255" i="3"/>
  <c r="BG1255" i="3"/>
  <c r="P1255" i="3"/>
  <c r="T1255" i="3"/>
  <c r="X1255" i="3"/>
  <c r="AB1255" i="3"/>
  <c r="AF1255" i="3"/>
  <c r="AJ1255" i="3"/>
  <c r="AN1255" i="3"/>
  <c r="AR1255" i="3"/>
  <c r="AV1255" i="3"/>
  <c r="AZ1255" i="3"/>
  <c r="BD1255" i="3"/>
  <c r="BH1255" i="3"/>
  <c r="M1255" i="3"/>
  <c r="Q1255" i="3"/>
  <c r="U1255" i="3"/>
  <c r="Y1255" i="3"/>
  <c r="AC1255" i="3"/>
  <c r="AG1255" i="3"/>
  <c r="AK1255" i="3"/>
  <c r="AO1255" i="3"/>
  <c r="AS1255" i="3"/>
  <c r="AW1255" i="3"/>
  <c r="BA1255" i="3"/>
  <c r="BE1255" i="3"/>
  <c r="BI1255" i="3"/>
  <c r="O1253" i="3"/>
  <c r="S1253" i="3"/>
  <c r="W1253" i="3"/>
  <c r="AA1253" i="3"/>
  <c r="AE1253" i="3"/>
  <c r="AI1253" i="3"/>
  <c r="AM1253" i="3"/>
  <c r="AQ1253" i="3"/>
  <c r="AU1253" i="3"/>
  <c r="AY1253" i="3"/>
  <c r="BC1253" i="3"/>
  <c r="BG1253" i="3"/>
  <c r="P1253" i="3"/>
  <c r="T1253" i="3"/>
  <c r="X1253" i="3"/>
  <c r="AB1253" i="3"/>
  <c r="AF1253" i="3"/>
  <c r="AJ1253" i="3"/>
  <c r="AN1253" i="3"/>
  <c r="AR1253" i="3"/>
  <c r="AV1253" i="3"/>
  <c r="AZ1253" i="3"/>
  <c r="BD1253" i="3"/>
  <c r="BH1253" i="3"/>
  <c r="M1253" i="3"/>
  <c r="Q1253" i="3"/>
  <c r="U1253" i="3"/>
  <c r="Y1253" i="3"/>
  <c r="AC1253" i="3"/>
  <c r="AG1253" i="3"/>
  <c r="AK1253" i="3"/>
  <c r="AO1253" i="3"/>
  <c r="AS1253" i="3"/>
  <c r="AW1253" i="3"/>
  <c r="BA1253" i="3"/>
  <c r="BE1253" i="3"/>
  <c r="BI1253" i="3"/>
  <c r="O1251" i="3"/>
  <c r="S1251" i="3"/>
  <c r="W1251" i="3"/>
  <c r="AA1251" i="3"/>
  <c r="AE1251" i="3"/>
  <c r="AI1251" i="3"/>
  <c r="AM1251" i="3"/>
  <c r="AQ1251" i="3"/>
  <c r="AU1251" i="3"/>
  <c r="AY1251" i="3"/>
  <c r="BC1251" i="3"/>
  <c r="BG1251" i="3"/>
  <c r="P1251" i="3"/>
  <c r="T1251" i="3"/>
  <c r="X1251" i="3"/>
  <c r="AB1251" i="3"/>
  <c r="AF1251" i="3"/>
  <c r="AJ1251" i="3"/>
  <c r="AN1251" i="3"/>
  <c r="AR1251" i="3"/>
  <c r="AV1251" i="3"/>
  <c r="AZ1251" i="3"/>
  <c r="BD1251" i="3"/>
  <c r="BH1251" i="3"/>
  <c r="M1251" i="3"/>
  <c r="Q1251" i="3"/>
  <c r="U1251" i="3"/>
  <c r="Y1251" i="3"/>
  <c r="AC1251" i="3"/>
  <c r="AG1251" i="3"/>
  <c r="AK1251" i="3"/>
  <c r="AO1251" i="3"/>
  <c r="AS1251" i="3"/>
  <c r="AW1251" i="3"/>
  <c r="BA1251" i="3"/>
  <c r="BE1251" i="3"/>
  <c r="BI1251" i="3"/>
  <c r="O1249" i="3"/>
  <c r="S1249" i="3"/>
  <c r="W1249" i="3"/>
  <c r="AA1249" i="3"/>
  <c r="AE1249" i="3"/>
  <c r="AI1249" i="3"/>
  <c r="AM1249" i="3"/>
  <c r="AQ1249" i="3"/>
  <c r="AU1249" i="3"/>
  <c r="AY1249" i="3"/>
  <c r="BC1249" i="3"/>
  <c r="BG1249" i="3"/>
  <c r="P1249" i="3"/>
  <c r="T1249" i="3"/>
  <c r="X1249" i="3"/>
  <c r="AB1249" i="3"/>
  <c r="AF1249" i="3"/>
  <c r="AJ1249" i="3"/>
  <c r="AN1249" i="3"/>
  <c r="AR1249" i="3"/>
  <c r="AV1249" i="3"/>
  <c r="AZ1249" i="3"/>
  <c r="BD1249" i="3"/>
  <c r="BH1249" i="3"/>
  <c r="M1249" i="3"/>
  <c r="Q1249" i="3"/>
  <c r="U1249" i="3"/>
  <c r="Y1249" i="3"/>
  <c r="AC1249" i="3"/>
  <c r="AG1249" i="3"/>
  <c r="AK1249" i="3"/>
  <c r="AO1249" i="3"/>
  <c r="AS1249" i="3"/>
  <c r="AW1249" i="3"/>
  <c r="BA1249" i="3"/>
  <c r="BE1249" i="3"/>
  <c r="BI1249" i="3"/>
  <c r="AX1274" i="3"/>
  <c r="AH1274" i="3"/>
  <c r="R1274" i="3"/>
  <c r="BF1272" i="3"/>
  <c r="BB1272" i="3"/>
  <c r="AX1272" i="3"/>
  <c r="AT1272" i="3"/>
  <c r="AP1272" i="3"/>
  <c r="AL1272" i="3"/>
  <c r="AH1272" i="3"/>
  <c r="AD1272" i="3"/>
  <c r="Z1272" i="3"/>
  <c r="V1272" i="3"/>
  <c r="R1272" i="3"/>
  <c r="N1272" i="3"/>
  <c r="BF1270" i="3"/>
  <c r="BB1270" i="3"/>
  <c r="AX1270" i="3"/>
  <c r="AT1270" i="3"/>
  <c r="AP1270" i="3"/>
  <c r="AL1270" i="3"/>
  <c r="AH1270" i="3"/>
  <c r="AD1270" i="3"/>
  <c r="Z1270" i="3"/>
  <c r="V1270" i="3"/>
  <c r="R1270" i="3"/>
  <c r="N1270" i="3"/>
  <c r="BF1268" i="3"/>
  <c r="BB1268" i="3"/>
  <c r="AX1268" i="3"/>
  <c r="AT1268" i="3"/>
  <c r="AP1268" i="3"/>
  <c r="AL1268" i="3"/>
  <c r="AH1268" i="3"/>
  <c r="AD1268" i="3"/>
  <c r="Z1268" i="3"/>
  <c r="V1268" i="3"/>
  <c r="R1268" i="3"/>
  <c r="N1268" i="3"/>
  <c r="K1266" i="3"/>
  <c r="BH1265" i="3"/>
  <c r="AZ1265" i="3"/>
  <c r="AR1265" i="3"/>
  <c r="AJ1265" i="3"/>
  <c r="AB1265" i="3"/>
  <c r="K1264" i="3"/>
  <c r="BH1263" i="3"/>
  <c r="AZ1263" i="3"/>
  <c r="AR1263" i="3"/>
  <c r="AJ1263" i="3"/>
  <c r="AB1263" i="3"/>
  <c r="K1262" i="3"/>
  <c r="AZ1261" i="3"/>
  <c r="K1260" i="3"/>
  <c r="BH1259" i="3"/>
  <c r="AZ1259" i="3"/>
  <c r="AR1259" i="3"/>
  <c r="AJ1259" i="3"/>
  <c r="AB1259" i="3"/>
  <c r="M1258" i="3"/>
  <c r="Q1258" i="3"/>
  <c r="U1258" i="3"/>
  <c r="Y1258" i="3"/>
  <c r="AC1258" i="3"/>
  <c r="AG1258" i="3"/>
  <c r="AK1258" i="3"/>
  <c r="AO1258" i="3"/>
  <c r="AS1258" i="3"/>
  <c r="AW1258" i="3"/>
  <c r="BA1258" i="3"/>
  <c r="BE1258" i="3"/>
  <c r="BI1258" i="3"/>
  <c r="O1258" i="3"/>
  <c r="S1258" i="3"/>
  <c r="W1258" i="3"/>
  <c r="AA1258" i="3"/>
  <c r="AE1258" i="3"/>
  <c r="AI1258" i="3"/>
  <c r="AM1258" i="3"/>
  <c r="AQ1258" i="3"/>
  <c r="AU1258" i="3"/>
  <c r="AY1258" i="3"/>
  <c r="BC1258" i="3"/>
  <c r="BG1258" i="3"/>
  <c r="BB1257" i="3"/>
  <c r="AL1257" i="3"/>
  <c r="V1257" i="3"/>
  <c r="M1256" i="3"/>
  <c r="Q1256" i="3"/>
  <c r="U1256" i="3"/>
  <c r="Y1256" i="3"/>
  <c r="AC1256" i="3"/>
  <c r="AG1256" i="3"/>
  <c r="AK1256" i="3"/>
  <c r="AO1256" i="3"/>
  <c r="AS1256" i="3"/>
  <c r="AW1256" i="3"/>
  <c r="BA1256" i="3"/>
  <c r="BE1256" i="3"/>
  <c r="BI1256" i="3"/>
  <c r="N1256" i="3"/>
  <c r="R1256" i="3"/>
  <c r="V1256" i="3"/>
  <c r="Z1256" i="3"/>
  <c r="AD1256" i="3"/>
  <c r="AH1256" i="3"/>
  <c r="AL1256" i="3"/>
  <c r="AP1256" i="3"/>
  <c r="AT1256" i="3"/>
  <c r="AX1256" i="3"/>
  <c r="BB1256" i="3"/>
  <c r="BF1256" i="3"/>
  <c r="O1256" i="3"/>
  <c r="S1256" i="3"/>
  <c r="W1256" i="3"/>
  <c r="AA1256" i="3"/>
  <c r="AE1256" i="3"/>
  <c r="AI1256" i="3"/>
  <c r="AM1256" i="3"/>
  <c r="AQ1256" i="3"/>
  <c r="AU1256" i="3"/>
  <c r="AY1256" i="3"/>
  <c r="BC1256" i="3"/>
  <c r="BG1256" i="3"/>
  <c r="BB1255" i="3"/>
  <c r="AL1255" i="3"/>
  <c r="V1255" i="3"/>
  <c r="M1254" i="3"/>
  <c r="Q1254" i="3"/>
  <c r="U1254" i="3"/>
  <c r="Y1254" i="3"/>
  <c r="AC1254" i="3"/>
  <c r="AG1254" i="3"/>
  <c r="AK1254" i="3"/>
  <c r="AO1254" i="3"/>
  <c r="AS1254" i="3"/>
  <c r="AW1254" i="3"/>
  <c r="BA1254" i="3"/>
  <c r="BE1254" i="3"/>
  <c r="BI1254" i="3"/>
  <c r="N1254" i="3"/>
  <c r="R1254" i="3"/>
  <c r="V1254" i="3"/>
  <c r="Z1254" i="3"/>
  <c r="AD1254" i="3"/>
  <c r="AH1254" i="3"/>
  <c r="AL1254" i="3"/>
  <c r="AP1254" i="3"/>
  <c r="AT1254" i="3"/>
  <c r="AX1254" i="3"/>
  <c r="BB1254" i="3"/>
  <c r="BF1254" i="3"/>
  <c r="O1254" i="3"/>
  <c r="S1254" i="3"/>
  <c r="W1254" i="3"/>
  <c r="AA1254" i="3"/>
  <c r="AE1254" i="3"/>
  <c r="AI1254" i="3"/>
  <c r="AM1254" i="3"/>
  <c r="AQ1254" i="3"/>
  <c r="AU1254" i="3"/>
  <c r="AY1254" i="3"/>
  <c r="BC1254" i="3"/>
  <c r="BG1254" i="3"/>
  <c r="BB1253" i="3"/>
  <c r="AL1253" i="3"/>
  <c r="V1253" i="3"/>
  <c r="M1252" i="3"/>
  <c r="Q1252" i="3"/>
  <c r="U1252" i="3"/>
  <c r="Y1252" i="3"/>
  <c r="AC1252" i="3"/>
  <c r="AG1252" i="3"/>
  <c r="AK1252" i="3"/>
  <c r="AO1252" i="3"/>
  <c r="AS1252" i="3"/>
  <c r="AW1252" i="3"/>
  <c r="BA1252" i="3"/>
  <c r="BE1252" i="3"/>
  <c r="BI1252" i="3"/>
  <c r="N1252" i="3"/>
  <c r="R1252" i="3"/>
  <c r="V1252" i="3"/>
  <c r="Z1252" i="3"/>
  <c r="AD1252" i="3"/>
  <c r="AH1252" i="3"/>
  <c r="AL1252" i="3"/>
  <c r="AP1252" i="3"/>
  <c r="AT1252" i="3"/>
  <c r="AX1252" i="3"/>
  <c r="BB1252" i="3"/>
  <c r="BF1252" i="3"/>
  <c r="O1252" i="3"/>
  <c r="S1252" i="3"/>
  <c r="W1252" i="3"/>
  <c r="AA1252" i="3"/>
  <c r="AE1252" i="3"/>
  <c r="AI1252" i="3"/>
  <c r="AM1252" i="3"/>
  <c r="AQ1252" i="3"/>
  <c r="AU1252" i="3"/>
  <c r="AY1252" i="3"/>
  <c r="BC1252" i="3"/>
  <c r="BG1252" i="3"/>
  <c r="BB1251" i="3"/>
  <c r="AL1251" i="3"/>
  <c r="V1251" i="3"/>
  <c r="M1250" i="3"/>
  <c r="Q1250" i="3"/>
  <c r="U1250" i="3"/>
  <c r="Y1250" i="3"/>
  <c r="AC1250" i="3"/>
  <c r="AG1250" i="3"/>
  <c r="AK1250" i="3"/>
  <c r="AO1250" i="3"/>
  <c r="AS1250" i="3"/>
  <c r="AW1250" i="3"/>
  <c r="BA1250" i="3"/>
  <c r="BE1250" i="3"/>
  <c r="BI1250" i="3"/>
  <c r="N1250" i="3"/>
  <c r="R1250" i="3"/>
  <c r="V1250" i="3"/>
  <c r="Z1250" i="3"/>
  <c r="AD1250" i="3"/>
  <c r="AH1250" i="3"/>
  <c r="AL1250" i="3"/>
  <c r="AP1250" i="3"/>
  <c r="AT1250" i="3"/>
  <c r="AX1250" i="3"/>
  <c r="BB1250" i="3"/>
  <c r="BF1250" i="3"/>
  <c r="O1250" i="3"/>
  <c r="S1250" i="3"/>
  <c r="W1250" i="3"/>
  <c r="AA1250" i="3"/>
  <c r="AE1250" i="3"/>
  <c r="AI1250" i="3"/>
  <c r="AM1250" i="3"/>
  <c r="AQ1250" i="3"/>
  <c r="AU1250" i="3"/>
  <c r="AY1250" i="3"/>
  <c r="BC1250" i="3"/>
  <c r="BG1250" i="3"/>
  <c r="BB1249" i="3"/>
  <c r="AL1249" i="3"/>
  <c r="V1249" i="3"/>
  <c r="M1248" i="3"/>
  <c r="Q1248" i="3"/>
  <c r="U1248" i="3"/>
  <c r="Y1248" i="3"/>
  <c r="AC1248" i="3"/>
  <c r="AG1248" i="3"/>
  <c r="AK1248" i="3"/>
  <c r="AO1248" i="3"/>
  <c r="AS1248" i="3"/>
  <c r="AW1248" i="3"/>
  <c r="BA1248" i="3"/>
  <c r="BE1248" i="3"/>
  <c r="BI1248" i="3"/>
  <c r="N1248" i="3"/>
  <c r="R1248" i="3"/>
  <c r="V1248" i="3"/>
  <c r="Z1248" i="3"/>
  <c r="AD1248" i="3"/>
  <c r="AH1248" i="3"/>
  <c r="AL1248" i="3"/>
  <c r="AP1248" i="3"/>
  <c r="AT1248" i="3"/>
  <c r="AX1248" i="3"/>
  <c r="BB1248" i="3"/>
  <c r="BF1248" i="3"/>
  <c r="O1248" i="3"/>
  <c r="S1248" i="3"/>
  <c r="W1248" i="3"/>
  <c r="AA1248" i="3"/>
  <c r="AE1248" i="3"/>
  <c r="AI1248" i="3"/>
  <c r="AM1248" i="3"/>
  <c r="AQ1248" i="3"/>
  <c r="AU1248" i="3"/>
  <c r="AY1248" i="3"/>
  <c r="BC1248" i="3"/>
  <c r="BG1248" i="3"/>
  <c r="BE1274" i="3"/>
  <c r="AO1274" i="3"/>
  <c r="Y1274" i="3"/>
  <c r="BI1272" i="3"/>
  <c r="BE1272" i="3"/>
  <c r="BA1272" i="3"/>
  <c r="AW1272" i="3"/>
  <c r="AS1272" i="3"/>
  <c r="AO1272" i="3"/>
  <c r="AK1272" i="3"/>
  <c r="AG1272" i="3"/>
  <c r="AC1272" i="3"/>
  <c r="Y1272" i="3"/>
  <c r="U1272" i="3"/>
  <c r="Q1272" i="3"/>
  <c r="BI1270" i="3"/>
  <c r="BE1270" i="3"/>
  <c r="BA1270" i="3"/>
  <c r="AW1270" i="3"/>
  <c r="AS1270" i="3"/>
  <c r="AO1270" i="3"/>
  <c r="AK1270" i="3"/>
  <c r="AG1270" i="3"/>
  <c r="AC1270" i="3"/>
  <c r="Y1270" i="3"/>
  <c r="U1270" i="3"/>
  <c r="Q1270" i="3"/>
  <c r="BI1268" i="3"/>
  <c r="BE1268" i="3"/>
  <c r="BA1268" i="3"/>
  <c r="AW1268" i="3"/>
  <c r="AS1268" i="3"/>
  <c r="AO1268" i="3"/>
  <c r="AK1268" i="3"/>
  <c r="AG1268" i="3"/>
  <c r="AC1268" i="3"/>
  <c r="Y1268" i="3"/>
  <c r="U1268" i="3"/>
  <c r="Q1268" i="3"/>
  <c r="O1265" i="3"/>
  <c r="S1265" i="3"/>
  <c r="W1265" i="3"/>
  <c r="AA1265" i="3"/>
  <c r="AE1265" i="3"/>
  <c r="AI1265" i="3"/>
  <c r="AM1265" i="3"/>
  <c r="AQ1265" i="3"/>
  <c r="AU1265" i="3"/>
  <c r="AY1265" i="3"/>
  <c r="BC1265" i="3"/>
  <c r="BG1265" i="3"/>
  <c r="M1265" i="3"/>
  <c r="Q1265" i="3"/>
  <c r="U1265" i="3"/>
  <c r="Y1265" i="3"/>
  <c r="AC1265" i="3"/>
  <c r="AG1265" i="3"/>
  <c r="AK1265" i="3"/>
  <c r="AO1265" i="3"/>
  <c r="AS1265" i="3"/>
  <c r="AW1265" i="3"/>
  <c r="BA1265" i="3"/>
  <c r="BE1265" i="3"/>
  <c r="BI1265" i="3"/>
  <c r="O1263" i="3"/>
  <c r="S1263" i="3"/>
  <c r="W1263" i="3"/>
  <c r="AA1263" i="3"/>
  <c r="AE1263" i="3"/>
  <c r="AI1263" i="3"/>
  <c r="AM1263" i="3"/>
  <c r="AQ1263" i="3"/>
  <c r="AU1263" i="3"/>
  <c r="AY1263" i="3"/>
  <c r="BC1263" i="3"/>
  <c r="BG1263" i="3"/>
  <c r="M1263" i="3"/>
  <c r="Q1263" i="3"/>
  <c r="U1263" i="3"/>
  <c r="Y1263" i="3"/>
  <c r="AC1263" i="3"/>
  <c r="AG1263" i="3"/>
  <c r="AK1263" i="3"/>
  <c r="AO1263" i="3"/>
  <c r="AS1263" i="3"/>
  <c r="AW1263" i="3"/>
  <c r="BA1263" i="3"/>
  <c r="BE1263" i="3"/>
  <c r="BI1263" i="3"/>
  <c r="AA1261" i="3"/>
  <c r="AQ1261" i="3"/>
  <c r="BG1261" i="3"/>
  <c r="Y1261" i="3"/>
  <c r="AO1261" i="3"/>
  <c r="BE1261" i="3"/>
  <c r="O1259" i="3"/>
  <c r="S1259" i="3"/>
  <c r="W1259" i="3"/>
  <c r="AA1259" i="3"/>
  <c r="AE1259" i="3"/>
  <c r="AI1259" i="3"/>
  <c r="AM1259" i="3"/>
  <c r="AQ1259" i="3"/>
  <c r="AU1259" i="3"/>
  <c r="AY1259" i="3"/>
  <c r="BC1259" i="3"/>
  <c r="BG1259" i="3"/>
  <c r="M1259" i="3"/>
  <c r="Q1259" i="3"/>
  <c r="U1259" i="3"/>
  <c r="Y1259" i="3"/>
  <c r="AC1259" i="3"/>
  <c r="AG1259" i="3"/>
  <c r="AK1259" i="3"/>
  <c r="AO1259" i="3"/>
  <c r="AS1259" i="3"/>
  <c r="AW1259" i="3"/>
  <c r="BA1259" i="3"/>
  <c r="BE1259" i="3"/>
  <c r="BI1259" i="3"/>
  <c r="AX1257" i="3"/>
  <c r="AH1257" i="3"/>
  <c r="R1257" i="3"/>
  <c r="AV1256" i="3"/>
  <c r="AF1256" i="3"/>
  <c r="P1256" i="3"/>
  <c r="AX1255" i="3"/>
  <c r="AH1255" i="3"/>
  <c r="R1255" i="3"/>
  <c r="AV1254" i="3"/>
  <c r="AF1254" i="3"/>
  <c r="P1254" i="3"/>
  <c r="AX1253" i="3"/>
  <c r="AH1253" i="3"/>
  <c r="R1253" i="3"/>
  <c r="AV1252" i="3"/>
  <c r="AF1252" i="3"/>
  <c r="P1252" i="3"/>
  <c r="AX1251" i="3"/>
  <c r="AH1251" i="3"/>
  <c r="R1251" i="3"/>
  <c r="AV1250" i="3"/>
  <c r="AF1250" i="3"/>
  <c r="P1250" i="3"/>
  <c r="AX1249" i="3"/>
  <c r="AH1249" i="3"/>
  <c r="R1249" i="3"/>
  <c r="AV1248" i="3"/>
  <c r="AF1248" i="3"/>
  <c r="P1248" i="3"/>
  <c r="O1241" i="3"/>
  <c r="S1241" i="3"/>
  <c r="W1241" i="3"/>
  <c r="AA1241" i="3"/>
  <c r="AE1241" i="3"/>
  <c r="AI1241" i="3"/>
  <c r="AM1241" i="3"/>
  <c r="AQ1241" i="3"/>
  <c r="AU1241" i="3"/>
  <c r="AY1241" i="3"/>
  <c r="BC1241" i="3"/>
  <c r="BG1241" i="3"/>
  <c r="P1241" i="3"/>
  <c r="AF1241" i="3"/>
  <c r="AV1241" i="3"/>
  <c r="T1241" i="3"/>
  <c r="AJ1241" i="3"/>
  <c r="AZ1241" i="3"/>
  <c r="X1241" i="3"/>
  <c r="AN1241" i="3"/>
  <c r="BD1241" i="3"/>
  <c r="O1238" i="3"/>
  <c r="S1238" i="3"/>
  <c r="W1238" i="3"/>
  <c r="AA1238" i="3"/>
  <c r="AE1238" i="3"/>
  <c r="AI1238" i="3"/>
  <c r="AM1238" i="3"/>
  <c r="AQ1238" i="3"/>
  <c r="AU1238" i="3"/>
  <c r="AY1238" i="3"/>
  <c r="BC1238" i="3"/>
  <c r="BG1238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M1238" i="3"/>
  <c r="Q1238" i="3"/>
  <c r="U1238" i="3"/>
  <c r="Y1238" i="3"/>
  <c r="AC1238" i="3"/>
  <c r="AG1238" i="3"/>
  <c r="AK1238" i="3"/>
  <c r="AO1238" i="3"/>
  <c r="AS1238" i="3"/>
  <c r="AW1238" i="3"/>
  <c r="BA1238" i="3"/>
  <c r="BE1238" i="3"/>
  <c r="BI1238" i="3"/>
  <c r="Z1238" i="3"/>
  <c r="AP1238" i="3"/>
  <c r="BF1238" i="3"/>
  <c r="N1238" i="3"/>
  <c r="AD1238" i="3"/>
  <c r="AT1238" i="3"/>
  <c r="R1238" i="3"/>
  <c r="AH1238" i="3"/>
  <c r="AX1238" i="3"/>
  <c r="BI1247" i="3"/>
  <c r="AS1247" i="3"/>
  <c r="AC1247" i="3"/>
  <c r="BC1245" i="3"/>
  <c r="AU1245" i="3"/>
  <c r="AM1245" i="3"/>
  <c r="AE1245" i="3"/>
  <c r="W1245" i="3"/>
  <c r="O1245" i="3"/>
  <c r="L1244" i="3"/>
  <c r="K1244" i="3"/>
  <c r="BF1242" i="3"/>
  <c r="AP1242" i="3"/>
  <c r="M1241" i="3"/>
  <c r="O1239" i="3"/>
  <c r="S1239" i="3"/>
  <c r="W1239" i="3"/>
  <c r="AA1239" i="3"/>
  <c r="AE1239" i="3"/>
  <c r="AI1239" i="3"/>
  <c r="AM1239" i="3"/>
  <c r="AQ1239" i="3"/>
  <c r="AU1239" i="3"/>
  <c r="AY1239" i="3"/>
  <c r="BC1239" i="3"/>
  <c r="BG1239" i="3"/>
  <c r="AV1237" i="3"/>
  <c r="AF1237" i="3"/>
  <c r="L1236" i="3"/>
  <c r="K1236" i="3"/>
  <c r="T1233" i="3"/>
  <c r="AC1233" i="3"/>
  <c r="AS1233" i="3"/>
  <c r="BI1233" i="3"/>
  <c r="AD1233" i="3"/>
  <c r="AT1233" i="3"/>
  <c r="M1233" i="3"/>
  <c r="AE1233" i="3"/>
  <c r="AU1233" i="3"/>
  <c r="N1224" i="3"/>
  <c r="T1224" i="3"/>
  <c r="Y1224" i="3"/>
  <c r="AD1224" i="3"/>
  <c r="AJ1224" i="3"/>
  <c r="AO1224" i="3"/>
  <c r="AT1224" i="3"/>
  <c r="AZ1224" i="3"/>
  <c r="BE1224" i="3"/>
  <c r="Q1224" i="3"/>
  <c r="AL1224" i="3"/>
  <c r="BH1224" i="3"/>
  <c r="V1224" i="3"/>
  <c r="AR1224" i="3"/>
  <c r="AB1224" i="3"/>
  <c r="AW1224" i="3"/>
  <c r="O1242" i="3"/>
  <c r="S1242" i="3"/>
  <c r="W1242" i="3"/>
  <c r="AA1242" i="3"/>
  <c r="AE1242" i="3"/>
  <c r="AI1242" i="3"/>
  <c r="AM1242" i="3"/>
  <c r="AQ1242" i="3"/>
  <c r="AU1242" i="3"/>
  <c r="AY1242" i="3"/>
  <c r="BC1242" i="3"/>
  <c r="BG1242" i="3"/>
  <c r="P1242" i="3"/>
  <c r="T1242" i="3"/>
  <c r="X1242" i="3"/>
  <c r="AB1242" i="3"/>
  <c r="AF1242" i="3"/>
  <c r="AJ1242" i="3"/>
  <c r="AN1242" i="3"/>
  <c r="AR1242" i="3"/>
  <c r="AV1242" i="3"/>
  <c r="AZ1242" i="3"/>
  <c r="BD1242" i="3"/>
  <c r="BH1242" i="3"/>
  <c r="M1242" i="3"/>
  <c r="Q1242" i="3"/>
  <c r="U1242" i="3"/>
  <c r="Y1242" i="3"/>
  <c r="AC1242" i="3"/>
  <c r="AG1242" i="3"/>
  <c r="AK1242" i="3"/>
  <c r="AO1242" i="3"/>
  <c r="AS1242" i="3"/>
  <c r="AW1242" i="3"/>
  <c r="BA1242" i="3"/>
  <c r="BE1242" i="3"/>
  <c r="BI1242" i="3"/>
  <c r="O1237" i="3"/>
  <c r="S1237" i="3"/>
  <c r="W1237" i="3"/>
  <c r="AA1237" i="3"/>
  <c r="AE1237" i="3"/>
  <c r="AI1237" i="3"/>
  <c r="AM1237" i="3"/>
  <c r="AQ1237" i="3"/>
  <c r="AU1237" i="3"/>
  <c r="AY1237" i="3"/>
  <c r="BC1237" i="3"/>
  <c r="BG1237" i="3"/>
  <c r="L1234" i="3"/>
  <c r="W1234" i="3" s="1"/>
  <c r="AI1234" i="3"/>
  <c r="AQ1234" i="3"/>
  <c r="T1234" i="3"/>
  <c r="AB1234" i="3"/>
  <c r="AZ1234" i="3"/>
  <c r="BH1234" i="3"/>
  <c r="AG1234" i="3"/>
  <c r="AO1234" i="3"/>
  <c r="O1221" i="3"/>
  <c r="S1221" i="3"/>
  <c r="W1221" i="3"/>
  <c r="AA1221" i="3"/>
  <c r="AE1221" i="3"/>
  <c r="AI1221" i="3"/>
  <c r="AM1221" i="3"/>
  <c r="AQ1221" i="3"/>
  <c r="AU1221" i="3"/>
  <c r="AY1221" i="3"/>
  <c r="BC1221" i="3"/>
  <c r="BG1221" i="3"/>
  <c r="M1221" i="3"/>
  <c r="Q1221" i="3"/>
  <c r="U1221" i="3"/>
  <c r="Y1221" i="3"/>
  <c r="AC1221" i="3"/>
  <c r="AG1221" i="3"/>
  <c r="AK1221" i="3"/>
  <c r="AO1221" i="3"/>
  <c r="AS1221" i="3"/>
  <c r="AW1221" i="3"/>
  <c r="BA1221" i="3"/>
  <c r="BE1221" i="3"/>
  <c r="BI1221" i="3"/>
  <c r="T1221" i="3"/>
  <c r="AB1221" i="3"/>
  <c r="AJ1221" i="3"/>
  <c r="AR1221" i="3"/>
  <c r="AZ1221" i="3"/>
  <c r="BH1221" i="3"/>
  <c r="N1221" i="3"/>
  <c r="V1221" i="3"/>
  <c r="AD1221" i="3"/>
  <c r="AL1221" i="3"/>
  <c r="AT1221" i="3"/>
  <c r="BB1221" i="3"/>
  <c r="P1221" i="3"/>
  <c r="X1221" i="3"/>
  <c r="AF1221" i="3"/>
  <c r="AN1221" i="3"/>
  <c r="AV1221" i="3"/>
  <c r="BD1221" i="3"/>
  <c r="R1221" i="3"/>
  <c r="AX1221" i="3"/>
  <c r="Z1221" i="3"/>
  <c r="BF1221" i="3"/>
  <c r="AH1221" i="3"/>
  <c r="AB1219" i="3"/>
  <c r="AX1219" i="3"/>
  <c r="BH1219" i="3"/>
  <c r="R1219" i="3"/>
  <c r="BG1247" i="3"/>
  <c r="AQ1247" i="3"/>
  <c r="AA1247" i="3"/>
  <c r="L1246" i="3"/>
  <c r="K1246" i="3"/>
  <c r="BG1245" i="3"/>
  <c r="AY1245" i="3"/>
  <c r="AQ1245" i="3"/>
  <c r="AI1245" i="3"/>
  <c r="AA1245" i="3"/>
  <c r="M1245" i="3"/>
  <c r="Q1245" i="3"/>
  <c r="U1245" i="3"/>
  <c r="Y1245" i="3"/>
  <c r="AC1245" i="3"/>
  <c r="AG1245" i="3"/>
  <c r="AK1245" i="3"/>
  <c r="AO1245" i="3"/>
  <c r="AS1245" i="3"/>
  <c r="AW1245" i="3"/>
  <c r="BA1245" i="3"/>
  <c r="BE1245" i="3"/>
  <c r="BI1245" i="3"/>
  <c r="N1245" i="3"/>
  <c r="R1245" i="3"/>
  <c r="V1245" i="3"/>
  <c r="Z1245" i="3"/>
  <c r="AD1245" i="3"/>
  <c r="AH1245" i="3"/>
  <c r="AL1245" i="3"/>
  <c r="AP1245" i="3"/>
  <c r="AT1245" i="3"/>
  <c r="AX1245" i="3"/>
  <c r="BB1245" i="3"/>
  <c r="BF1245" i="3"/>
  <c r="S1243" i="3"/>
  <c r="AI1243" i="3"/>
  <c r="AY1243" i="3"/>
  <c r="AX1242" i="3"/>
  <c r="AH1242" i="3"/>
  <c r="R1242" i="3"/>
  <c r="L1240" i="3"/>
  <c r="K1240" i="3"/>
  <c r="AZ1239" i="3"/>
  <c r="AJ1239" i="3"/>
  <c r="T1239" i="3"/>
  <c r="BD1237" i="3"/>
  <c r="AN1237" i="3"/>
  <c r="X1237" i="3"/>
  <c r="M1237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AX1234" i="3"/>
  <c r="AH1234" i="3"/>
  <c r="R1234" i="3"/>
  <c r="N1233" i="3"/>
  <c r="BB1224" i="3"/>
  <c r="AM1219" i="3"/>
  <c r="N1232" i="3"/>
  <c r="R1232" i="3"/>
  <c r="V1232" i="3"/>
  <c r="Z1232" i="3"/>
  <c r="AD1232" i="3"/>
  <c r="AH1232" i="3"/>
  <c r="AL1232" i="3"/>
  <c r="AP1232" i="3"/>
  <c r="AT1232" i="3"/>
  <c r="AX1232" i="3"/>
  <c r="BB1232" i="3"/>
  <c r="BF1232" i="3"/>
  <c r="O1232" i="3"/>
  <c r="S1232" i="3"/>
  <c r="W1232" i="3"/>
  <c r="AA1232" i="3"/>
  <c r="AE1232" i="3"/>
  <c r="AI1232" i="3"/>
  <c r="AM1232" i="3"/>
  <c r="AQ1232" i="3"/>
  <c r="P1232" i="3"/>
  <c r="T1232" i="3"/>
  <c r="X1232" i="3"/>
  <c r="AB1232" i="3"/>
  <c r="AF1232" i="3"/>
  <c r="AJ1232" i="3"/>
  <c r="AN1232" i="3"/>
  <c r="AR1232" i="3"/>
  <c r="AV1232" i="3"/>
  <c r="AZ1232" i="3"/>
  <c r="BD1232" i="3"/>
  <c r="BH1232" i="3"/>
  <c r="N1230" i="3"/>
  <c r="R1230" i="3"/>
  <c r="V1230" i="3"/>
  <c r="Z1230" i="3"/>
  <c r="AD1230" i="3"/>
  <c r="AH1230" i="3"/>
  <c r="AL1230" i="3"/>
  <c r="AP1230" i="3"/>
  <c r="AT1230" i="3"/>
  <c r="AX1230" i="3"/>
  <c r="BB1230" i="3"/>
  <c r="BF1230" i="3"/>
  <c r="O1230" i="3"/>
  <c r="S1230" i="3"/>
  <c r="W1230" i="3"/>
  <c r="AA1230" i="3"/>
  <c r="AE1230" i="3"/>
  <c r="AI1230" i="3"/>
  <c r="AM1230" i="3"/>
  <c r="AQ1230" i="3"/>
  <c r="AU1230" i="3"/>
  <c r="AY1230" i="3"/>
  <c r="BC1230" i="3"/>
  <c r="BG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R1228" i="3"/>
  <c r="AH1228" i="3"/>
  <c r="AX1228" i="3"/>
  <c r="S1228" i="3"/>
  <c r="AI1228" i="3"/>
  <c r="AY1228" i="3"/>
  <c r="T1228" i="3"/>
  <c r="AJ1228" i="3"/>
  <c r="AZ1228" i="3"/>
  <c r="N1226" i="3"/>
  <c r="R1226" i="3"/>
  <c r="V1226" i="3"/>
  <c r="Z1226" i="3"/>
  <c r="AD1226" i="3"/>
  <c r="AH1226" i="3"/>
  <c r="AL1226" i="3"/>
  <c r="AP1226" i="3"/>
  <c r="AT1226" i="3"/>
  <c r="AX1226" i="3"/>
  <c r="BB1226" i="3"/>
  <c r="BF1226" i="3"/>
  <c r="O1226" i="3"/>
  <c r="S1226" i="3"/>
  <c r="W1226" i="3"/>
  <c r="AA1226" i="3"/>
  <c r="AE1226" i="3"/>
  <c r="AI1226" i="3"/>
  <c r="AM1226" i="3"/>
  <c r="AQ1226" i="3"/>
  <c r="AU1226" i="3"/>
  <c r="AY1226" i="3"/>
  <c r="BC1226" i="3"/>
  <c r="BG1226" i="3"/>
  <c r="P1226" i="3"/>
  <c r="T1226" i="3"/>
  <c r="X1226" i="3"/>
  <c r="AB1226" i="3"/>
  <c r="AF1226" i="3"/>
  <c r="AJ1226" i="3"/>
  <c r="AN1226" i="3"/>
  <c r="AR1226" i="3"/>
  <c r="AV1226" i="3"/>
  <c r="AZ1226" i="3"/>
  <c r="BD1226" i="3"/>
  <c r="BH1226" i="3"/>
  <c r="AY1225" i="3"/>
  <c r="AI1225" i="3"/>
  <c r="AX1217" i="3"/>
  <c r="AA1213" i="3"/>
  <c r="AQ1213" i="3"/>
  <c r="BG1213" i="3"/>
  <c r="W1213" i="3"/>
  <c r="AM1213" i="3"/>
  <c r="BF1243" i="3"/>
  <c r="AP1243" i="3"/>
  <c r="Z1243" i="3"/>
  <c r="BF1241" i="3"/>
  <c r="BB1241" i="3"/>
  <c r="AX1241" i="3"/>
  <c r="AT1241" i="3"/>
  <c r="AP1241" i="3"/>
  <c r="AL1241" i="3"/>
  <c r="AH1241" i="3"/>
  <c r="AD1241" i="3"/>
  <c r="Z1241" i="3"/>
  <c r="V1241" i="3"/>
  <c r="R1241" i="3"/>
  <c r="N1241" i="3"/>
  <c r="BF1239" i="3"/>
  <c r="BB1239" i="3"/>
  <c r="AX1239" i="3"/>
  <c r="AT1239" i="3"/>
  <c r="AP1239" i="3"/>
  <c r="AL1239" i="3"/>
  <c r="AH1239" i="3"/>
  <c r="AD1239" i="3"/>
  <c r="Z1239" i="3"/>
  <c r="V1239" i="3"/>
  <c r="R1239" i="3"/>
  <c r="N1239" i="3"/>
  <c r="BF1237" i="3"/>
  <c r="BB1237" i="3"/>
  <c r="AX1237" i="3"/>
  <c r="AT1237" i="3"/>
  <c r="AP1237" i="3"/>
  <c r="AL1237" i="3"/>
  <c r="AH1237" i="3"/>
  <c r="AD1237" i="3"/>
  <c r="Z1237" i="3"/>
  <c r="V1237" i="3"/>
  <c r="R1237" i="3"/>
  <c r="N1237" i="3"/>
  <c r="BF1235" i="3"/>
  <c r="BB1235" i="3"/>
  <c r="AX1235" i="3"/>
  <c r="AT1235" i="3"/>
  <c r="AP1235" i="3"/>
  <c r="AL1235" i="3"/>
  <c r="AH1235" i="3"/>
  <c r="AD1235" i="3"/>
  <c r="Z1235" i="3"/>
  <c r="V1235" i="3"/>
  <c r="R1235" i="3"/>
  <c r="N1235" i="3"/>
  <c r="BC1232" i="3"/>
  <c r="AU1232" i="3"/>
  <c r="AG1232" i="3"/>
  <c r="Q1232" i="3"/>
  <c r="AU1231" i="3"/>
  <c r="AE1231" i="3"/>
  <c r="AW1230" i="3"/>
  <c r="AG1230" i="3"/>
  <c r="Q1230" i="3"/>
  <c r="AU1229" i="3"/>
  <c r="AE1229" i="3"/>
  <c r="AG1228" i="3"/>
  <c r="AU1227" i="3"/>
  <c r="AE1227" i="3"/>
  <c r="AW1226" i="3"/>
  <c r="AG1226" i="3"/>
  <c r="Q1226" i="3"/>
  <c r="P1224" i="3"/>
  <c r="M1223" i="3"/>
  <c r="AC1223" i="3"/>
  <c r="AS1223" i="3"/>
  <c r="BI1223" i="3"/>
  <c r="AH1223" i="3"/>
  <c r="BC1223" i="3"/>
  <c r="X1223" i="3"/>
  <c r="AT1223" i="3"/>
  <c r="T1223" i="3"/>
  <c r="AP1223" i="3"/>
  <c r="AH1219" i="3"/>
  <c r="AW1243" i="3"/>
  <c r="AG1243" i="3"/>
  <c r="Q1243" i="3"/>
  <c r="BI1241" i="3"/>
  <c r="BE1241" i="3"/>
  <c r="BA1241" i="3"/>
  <c r="AW1241" i="3"/>
  <c r="AS1241" i="3"/>
  <c r="AO1241" i="3"/>
  <c r="AK1241" i="3"/>
  <c r="AG1241" i="3"/>
  <c r="AC1241" i="3"/>
  <c r="Y1241" i="3"/>
  <c r="U1241" i="3"/>
  <c r="Q1241" i="3"/>
  <c r="BI1239" i="3"/>
  <c r="BE1239" i="3"/>
  <c r="BA1239" i="3"/>
  <c r="AW1239" i="3"/>
  <c r="AS1239" i="3"/>
  <c r="AO1239" i="3"/>
  <c r="AK1239" i="3"/>
  <c r="AG1239" i="3"/>
  <c r="AC1239" i="3"/>
  <c r="Y1239" i="3"/>
  <c r="U1239" i="3"/>
  <c r="Q1239" i="3"/>
  <c r="BI1237" i="3"/>
  <c r="BE1237" i="3"/>
  <c r="BA1237" i="3"/>
  <c r="AW1237" i="3"/>
  <c r="AS1237" i="3"/>
  <c r="AO1237" i="3"/>
  <c r="AK1237" i="3"/>
  <c r="AG1237" i="3"/>
  <c r="AC1237" i="3"/>
  <c r="Y1237" i="3"/>
  <c r="U1237" i="3"/>
  <c r="Q1237" i="3"/>
  <c r="BI1235" i="3"/>
  <c r="BE1235" i="3"/>
  <c r="BA1235" i="3"/>
  <c r="AW1235" i="3"/>
  <c r="AS1235" i="3"/>
  <c r="AO1235" i="3"/>
  <c r="AK1235" i="3"/>
  <c r="AG1235" i="3"/>
  <c r="AC1235" i="3"/>
  <c r="Y1235" i="3"/>
  <c r="U1235" i="3"/>
  <c r="Q1235" i="3"/>
  <c r="BI1232" i="3"/>
  <c r="BA1232" i="3"/>
  <c r="AS1232" i="3"/>
  <c r="AC1232" i="3"/>
  <c r="M1232" i="3"/>
  <c r="BG1231" i="3"/>
  <c r="AQ1231" i="3"/>
  <c r="P1231" i="3"/>
  <c r="T1231" i="3"/>
  <c r="X1231" i="3"/>
  <c r="AB1231" i="3"/>
  <c r="AF1231" i="3"/>
  <c r="AJ1231" i="3"/>
  <c r="AN1231" i="3"/>
  <c r="AR1231" i="3"/>
  <c r="AV1231" i="3"/>
  <c r="AZ1231" i="3"/>
  <c r="BD1231" i="3"/>
  <c r="BH1231" i="3"/>
  <c r="M1231" i="3"/>
  <c r="Q1231" i="3"/>
  <c r="U1231" i="3"/>
  <c r="Y1231" i="3"/>
  <c r="AC1231" i="3"/>
  <c r="AG1231" i="3"/>
  <c r="AK1231" i="3"/>
  <c r="AO1231" i="3"/>
  <c r="AS1231" i="3"/>
  <c r="AW1231" i="3"/>
  <c r="BA1231" i="3"/>
  <c r="BE1231" i="3"/>
  <c r="BI1231" i="3"/>
  <c r="N1231" i="3"/>
  <c r="R1231" i="3"/>
  <c r="V1231" i="3"/>
  <c r="Z1231" i="3"/>
  <c r="AD1231" i="3"/>
  <c r="AH1231" i="3"/>
  <c r="AL1231" i="3"/>
  <c r="AP1231" i="3"/>
  <c r="AT1231" i="3"/>
  <c r="AX1231" i="3"/>
  <c r="BB1231" i="3"/>
  <c r="BF1231" i="3"/>
  <c r="BI1230" i="3"/>
  <c r="AS1230" i="3"/>
  <c r="AC1230" i="3"/>
  <c r="M1230" i="3"/>
  <c r="BG1229" i="3"/>
  <c r="AQ1229" i="3"/>
  <c r="P1229" i="3"/>
  <c r="T1229" i="3"/>
  <c r="X1229" i="3"/>
  <c r="AB1229" i="3"/>
  <c r="AF1229" i="3"/>
  <c r="AJ1229" i="3"/>
  <c r="AN1229" i="3"/>
  <c r="AR1229" i="3"/>
  <c r="AV1229" i="3"/>
  <c r="AZ1229" i="3"/>
  <c r="BD1229" i="3"/>
  <c r="BH1229" i="3"/>
  <c r="M1229" i="3"/>
  <c r="Q1229" i="3"/>
  <c r="U1229" i="3"/>
  <c r="Y1229" i="3"/>
  <c r="AC1229" i="3"/>
  <c r="AG1229" i="3"/>
  <c r="AK1229" i="3"/>
  <c r="AO1229" i="3"/>
  <c r="AS1229" i="3"/>
  <c r="AW1229" i="3"/>
  <c r="BA1229" i="3"/>
  <c r="BE1229" i="3"/>
  <c r="BI1229" i="3"/>
  <c r="N1229" i="3"/>
  <c r="R1229" i="3"/>
  <c r="V1229" i="3"/>
  <c r="Z1229" i="3"/>
  <c r="AD1229" i="3"/>
  <c r="AH1229" i="3"/>
  <c r="AL1229" i="3"/>
  <c r="AP1229" i="3"/>
  <c r="AT1229" i="3"/>
  <c r="AX1229" i="3"/>
  <c r="BB1229" i="3"/>
  <c r="BF1229" i="3"/>
  <c r="BI1228" i="3"/>
  <c r="BG1227" i="3"/>
  <c r="AQ1227" i="3"/>
  <c r="P1227" i="3"/>
  <c r="T1227" i="3"/>
  <c r="X1227" i="3"/>
  <c r="AB1227" i="3"/>
  <c r="AF1227" i="3"/>
  <c r="AJ1227" i="3"/>
  <c r="AN1227" i="3"/>
  <c r="AR1227" i="3"/>
  <c r="AV1227" i="3"/>
  <c r="AZ1227" i="3"/>
  <c r="BD1227" i="3"/>
  <c r="BH1227" i="3"/>
  <c r="M1227" i="3"/>
  <c r="Q1227" i="3"/>
  <c r="U1227" i="3"/>
  <c r="Y1227" i="3"/>
  <c r="AC1227" i="3"/>
  <c r="AG1227" i="3"/>
  <c r="AK1227" i="3"/>
  <c r="AO1227" i="3"/>
  <c r="AS1227" i="3"/>
  <c r="AW1227" i="3"/>
  <c r="BA1227" i="3"/>
  <c r="BE1227" i="3"/>
  <c r="BI1227" i="3"/>
  <c r="N1227" i="3"/>
  <c r="R1227" i="3"/>
  <c r="V1227" i="3"/>
  <c r="Z1227" i="3"/>
  <c r="AD1227" i="3"/>
  <c r="AH1227" i="3"/>
  <c r="AL1227" i="3"/>
  <c r="AP1227" i="3"/>
  <c r="AT1227" i="3"/>
  <c r="AX1227" i="3"/>
  <c r="BB1227" i="3"/>
  <c r="BF1227" i="3"/>
  <c r="BI1226" i="3"/>
  <c r="AC1226" i="3"/>
  <c r="M1226" i="3"/>
  <c r="P1225" i="3"/>
  <c r="T1225" i="3"/>
  <c r="X1225" i="3"/>
  <c r="AB1225" i="3"/>
  <c r="AF1225" i="3"/>
  <c r="AJ1225" i="3"/>
  <c r="AN1225" i="3"/>
  <c r="AR1225" i="3"/>
  <c r="AV1225" i="3"/>
  <c r="AZ1225" i="3"/>
  <c r="BD1225" i="3"/>
  <c r="BH1225" i="3"/>
  <c r="M1225" i="3"/>
  <c r="Q1225" i="3"/>
  <c r="U1225" i="3"/>
  <c r="Y1225" i="3"/>
  <c r="AC1225" i="3"/>
  <c r="AG1225" i="3"/>
  <c r="AK1225" i="3"/>
  <c r="AO1225" i="3"/>
  <c r="AS1225" i="3"/>
  <c r="AW1225" i="3"/>
  <c r="BA1225" i="3"/>
  <c r="BE1225" i="3"/>
  <c r="BI1225" i="3"/>
  <c r="N1225" i="3"/>
  <c r="R1225" i="3"/>
  <c r="V1225" i="3"/>
  <c r="Z1225" i="3"/>
  <c r="AD1225" i="3"/>
  <c r="AH1225" i="3"/>
  <c r="AL1225" i="3"/>
  <c r="AP1225" i="3"/>
  <c r="AT1225" i="3"/>
  <c r="AX1225" i="3"/>
  <c r="BB1225" i="3"/>
  <c r="BF1225" i="3"/>
  <c r="V1223" i="3"/>
  <c r="M1217" i="3"/>
  <c r="Q1217" i="3"/>
  <c r="U1217" i="3"/>
  <c r="Y1217" i="3"/>
  <c r="AC1217" i="3"/>
  <c r="AG1217" i="3"/>
  <c r="AK1217" i="3"/>
  <c r="AO1217" i="3"/>
  <c r="AS1217" i="3"/>
  <c r="AW1217" i="3"/>
  <c r="BA1217" i="3"/>
  <c r="BE1217" i="3"/>
  <c r="BI1217" i="3"/>
  <c r="N1217" i="3"/>
  <c r="S1217" i="3"/>
  <c r="X1217" i="3"/>
  <c r="AD1217" i="3"/>
  <c r="AI1217" i="3"/>
  <c r="AN1217" i="3"/>
  <c r="AT1217" i="3"/>
  <c r="AY1217" i="3"/>
  <c r="BD1217" i="3"/>
  <c r="O1217" i="3"/>
  <c r="T1217" i="3"/>
  <c r="Z1217" i="3"/>
  <c r="AE1217" i="3"/>
  <c r="AJ1217" i="3"/>
  <c r="AP1217" i="3"/>
  <c r="AU1217" i="3"/>
  <c r="AZ1217" i="3"/>
  <c r="BF1217" i="3"/>
  <c r="P1217" i="3"/>
  <c r="V1217" i="3"/>
  <c r="AA1217" i="3"/>
  <c r="AF1217" i="3"/>
  <c r="AL1217" i="3"/>
  <c r="AQ1217" i="3"/>
  <c r="AV1217" i="3"/>
  <c r="BB1217" i="3"/>
  <c r="BG1217" i="3"/>
  <c r="AH1217" i="3"/>
  <c r="BC1217" i="3"/>
  <c r="R1217" i="3"/>
  <c r="AM1217" i="3"/>
  <c r="BH1217" i="3"/>
  <c r="W1217" i="3"/>
  <c r="AR1217" i="3"/>
  <c r="BC1213" i="3"/>
  <c r="BF1224" i="3"/>
  <c r="BA1224" i="3"/>
  <c r="AV1224" i="3"/>
  <c r="AP1224" i="3"/>
  <c r="AK1224" i="3"/>
  <c r="AF1224" i="3"/>
  <c r="Z1224" i="3"/>
  <c r="U1224" i="3"/>
  <c r="BC1219" i="3"/>
  <c r="AX1216" i="3"/>
  <c r="O1224" i="3"/>
  <c r="S1224" i="3"/>
  <c r="W1224" i="3"/>
  <c r="AA1224" i="3"/>
  <c r="AE1224" i="3"/>
  <c r="AI1224" i="3"/>
  <c r="AM1224" i="3"/>
  <c r="AQ1224" i="3"/>
  <c r="AU1224" i="3"/>
  <c r="AY1224" i="3"/>
  <c r="BC1224" i="3"/>
  <c r="BG1224" i="3"/>
  <c r="M1219" i="3"/>
  <c r="Q1219" i="3"/>
  <c r="U1219" i="3"/>
  <c r="Y1219" i="3"/>
  <c r="AC1219" i="3"/>
  <c r="AG1219" i="3"/>
  <c r="AK1219" i="3"/>
  <c r="AO1219" i="3"/>
  <c r="AS1219" i="3"/>
  <c r="AW1219" i="3"/>
  <c r="BA1219" i="3"/>
  <c r="BE1219" i="3"/>
  <c r="BI1219" i="3"/>
  <c r="N1219" i="3"/>
  <c r="S1219" i="3"/>
  <c r="X1219" i="3"/>
  <c r="AD1219" i="3"/>
  <c r="AI1219" i="3"/>
  <c r="AN1219" i="3"/>
  <c r="AT1219" i="3"/>
  <c r="AY1219" i="3"/>
  <c r="BD1219" i="3"/>
  <c r="O1219" i="3"/>
  <c r="T1219" i="3"/>
  <c r="Z1219" i="3"/>
  <c r="AE1219" i="3"/>
  <c r="AJ1219" i="3"/>
  <c r="AP1219" i="3"/>
  <c r="AU1219" i="3"/>
  <c r="AZ1219" i="3"/>
  <c r="BF1219" i="3"/>
  <c r="P1219" i="3"/>
  <c r="V1219" i="3"/>
  <c r="AA1219" i="3"/>
  <c r="AF1219" i="3"/>
  <c r="AL1219" i="3"/>
  <c r="AQ1219" i="3"/>
  <c r="AV1219" i="3"/>
  <c r="BB1219" i="3"/>
  <c r="BG1219" i="3"/>
  <c r="M1215" i="3"/>
  <c r="AC1215" i="3"/>
  <c r="AS1215" i="3"/>
  <c r="BI1215" i="3"/>
  <c r="AD1215" i="3"/>
  <c r="AY1215" i="3"/>
  <c r="Z1215" i="3"/>
  <c r="AU1215" i="3"/>
  <c r="V1215" i="3"/>
  <c r="AQ1215" i="3"/>
  <c r="BI1224" i="3"/>
  <c r="BD1224" i="3"/>
  <c r="AX1224" i="3"/>
  <c r="AS1224" i="3"/>
  <c r="AN1224" i="3"/>
  <c r="AH1224" i="3"/>
  <c r="AC1224" i="3"/>
  <c r="X1224" i="3"/>
  <c r="R1224" i="3"/>
  <c r="M1224" i="3"/>
  <c r="K1222" i="3"/>
  <c r="AR1219" i="3"/>
  <c r="W1219" i="3"/>
  <c r="N1216" i="3"/>
  <c r="T1216" i="3"/>
  <c r="Y1216" i="3"/>
  <c r="AD1216" i="3"/>
  <c r="AJ1216" i="3"/>
  <c r="AO1216" i="3"/>
  <c r="AT1216" i="3"/>
  <c r="AZ1216" i="3"/>
  <c r="BE1216" i="3"/>
  <c r="Z1216" i="3"/>
  <c r="AF1216" i="3"/>
  <c r="AK1216" i="3"/>
  <c r="AP1216" i="3"/>
  <c r="AV1216" i="3"/>
  <c r="BA1216" i="3"/>
  <c r="BF1216" i="3"/>
  <c r="O1213" i="3"/>
  <c r="BH1216" i="3"/>
  <c r="BB1216" i="3"/>
  <c r="AW1216" i="3"/>
  <c r="AR1216" i="3"/>
  <c r="AL1216" i="3"/>
  <c r="AG1216" i="3"/>
  <c r="AB1216" i="3"/>
  <c r="V1216" i="3"/>
  <c r="Q1216" i="3"/>
  <c r="BD1214" i="3"/>
  <c r="AV1214" i="3"/>
  <c r="AN1214" i="3"/>
  <c r="AF1214" i="3"/>
  <c r="X1214" i="3"/>
  <c r="P1214" i="3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W1214" i="3"/>
  <c r="AA1214" i="3"/>
  <c r="AE1214" i="3"/>
  <c r="AI1214" i="3"/>
  <c r="AM1214" i="3"/>
  <c r="AQ1214" i="3"/>
  <c r="AU1214" i="3"/>
  <c r="AY1214" i="3"/>
  <c r="BC1214" i="3"/>
  <c r="BG1214" i="3"/>
  <c r="AY1213" i="3"/>
  <c r="AI1213" i="3"/>
  <c r="S1213" i="3"/>
  <c r="N1212" i="3"/>
  <c r="R1212" i="3"/>
  <c r="V1212" i="3"/>
  <c r="Z1212" i="3"/>
  <c r="AD1212" i="3"/>
  <c r="AH1212" i="3"/>
  <c r="AL1212" i="3"/>
  <c r="AP1212" i="3"/>
  <c r="AT1212" i="3"/>
  <c r="AX1212" i="3"/>
  <c r="BB1212" i="3"/>
  <c r="BF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P1212" i="3"/>
  <c r="T1212" i="3"/>
  <c r="X1212" i="3"/>
  <c r="AB1212" i="3"/>
  <c r="AF1212" i="3"/>
  <c r="AJ1212" i="3"/>
  <c r="AN1212" i="3"/>
  <c r="AR1212" i="3"/>
  <c r="AV1212" i="3"/>
  <c r="AZ1212" i="3"/>
  <c r="BD1212" i="3"/>
  <c r="BH1212" i="3"/>
  <c r="AF1206" i="3"/>
  <c r="U1216" i="3"/>
  <c r="BI1214" i="3"/>
  <c r="BA1214" i="3"/>
  <c r="AS1214" i="3"/>
  <c r="AK1214" i="3"/>
  <c r="AC1214" i="3"/>
  <c r="U1214" i="3"/>
  <c r="AU1213" i="3"/>
  <c r="AE1213" i="3"/>
  <c r="K1220" i="3"/>
  <c r="K1218" i="3"/>
  <c r="O1216" i="3"/>
  <c r="S1216" i="3"/>
  <c r="W1216" i="3"/>
  <c r="AA1216" i="3"/>
  <c r="AE1216" i="3"/>
  <c r="AI1216" i="3"/>
  <c r="AM1216" i="3"/>
  <c r="AQ1216" i="3"/>
  <c r="AU1216" i="3"/>
  <c r="AY1216" i="3"/>
  <c r="BC1216" i="3"/>
  <c r="BG1216" i="3"/>
  <c r="P1213" i="3"/>
  <c r="T1213" i="3"/>
  <c r="X1213" i="3"/>
  <c r="AB1213" i="3"/>
  <c r="AF1213" i="3"/>
  <c r="AJ1213" i="3"/>
  <c r="AN1213" i="3"/>
  <c r="AR1213" i="3"/>
  <c r="AV1213" i="3"/>
  <c r="AZ1213" i="3"/>
  <c r="BD1213" i="3"/>
  <c r="BH1213" i="3"/>
  <c r="M1213" i="3"/>
  <c r="Q1213" i="3"/>
  <c r="U1213" i="3"/>
  <c r="Y1213" i="3"/>
  <c r="AC1213" i="3"/>
  <c r="AG1213" i="3"/>
  <c r="AK1213" i="3"/>
  <c r="AO1213" i="3"/>
  <c r="AS1213" i="3"/>
  <c r="AW1213" i="3"/>
  <c r="BA1213" i="3"/>
  <c r="BE1213" i="3"/>
  <c r="BI1213" i="3"/>
  <c r="N1213" i="3"/>
  <c r="R1213" i="3"/>
  <c r="V1213" i="3"/>
  <c r="Z1213" i="3"/>
  <c r="AD1213" i="3"/>
  <c r="AH1213" i="3"/>
  <c r="AL1213" i="3"/>
  <c r="AP1213" i="3"/>
  <c r="AT1213" i="3"/>
  <c r="AX1213" i="3"/>
  <c r="BB1213" i="3"/>
  <c r="BF1213" i="3"/>
  <c r="M1206" i="3"/>
  <c r="Q1206" i="3"/>
  <c r="U1206" i="3"/>
  <c r="Y1206" i="3"/>
  <c r="AC1206" i="3"/>
  <c r="AG1206" i="3"/>
  <c r="AK1206" i="3"/>
  <c r="AO1206" i="3"/>
  <c r="AS1206" i="3"/>
  <c r="AW1206" i="3"/>
  <c r="BA1206" i="3"/>
  <c r="R1206" i="3"/>
  <c r="W1206" i="3"/>
  <c r="AB1206" i="3"/>
  <c r="AH1206" i="3"/>
  <c r="AM1206" i="3"/>
  <c r="AR1206" i="3"/>
  <c r="AX1206" i="3"/>
  <c r="BC1206" i="3"/>
  <c r="BG1206" i="3"/>
  <c r="N1206" i="3"/>
  <c r="S1206" i="3"/>
  <c r="X1206" i="3"/>
  <c r="AD1206" i="3"/>
  <c r="AI1206" i="3"/>
  <c r="AN1206" i="3"/>
  <c r="AT1206" i="3"/>
  <c r="AY1206" i="3"/>
  <c r="BD1206" i="3"/>
  <c r="BH1206" i="3"/>
  <c r="O1206" i="3"/>
  <c r="Z1206" i="3"/>
  <c r="AJ1206" i="3"/>
  <c r="AU1206" i="3"/>
  <c r="BE1206" i="3"/>
  <c r="P1206" i="3"/>
  <c r="AA1206" i="3"/>
  <c r="AL1206" i="3"/>
  <c r="AV1206" i="3"/>
  <c r="BF1206" i="3"/>
  <c r="T1206" i="3"/>
  <c r="AE1206" i="3"/>
  <c r="AP1206" i="3"/>
  <c r="AZ1206" i="3"/>
  <c r="BI1206" i="3"/>
  <c r="P1199" i="3"/>
  <c r="T1199" i="3"/>
  <c r="X1199" i="3"/>
  <c r="AB1199" i="3"/>
  <c r="AF1199" i="3"/>
  <c r="AJ1199" i="3"/>
  <c r="AN1199" i="3"/>
  <c r="AR1199" i="3"/>
  <c r="AV1199" i="3"/>
  <c r="AZ1199" i="3"/>
  <c r="BD1199" i="3"/>
  <c r="BH1199" i="3"/>
  <c r="M1199" i="3"/>
  <c r="Q1199" i="3"/>
  <c r="U1199" i="3"/>
  <c r="Y1199" i="3"/>
  <c r="AC1199" i="3"/>
  <c r="AG1199" i="3"/>
  <c r="AK1199" i="3"/>
  <c r="AO1199" i="3"/>
  <c r="AS1199" i="3"/>
  <c r="AW1199" i="3"/>
  <c r="BA1199" i="3"/>
  <c r="BE1199" i="3"/>
  <c r="BI1199" i="3"/>
  <c r="N1199" i="3"/>
  <c r="R1199" i="3"/>
  <c r="V1199" i="3"/>
  <c r="Z1199" i="3"/>
  <c r="AD1199" i="3"/>
  <c r="AH1199" i="3"/>
  <c r="AL1199" i="3"/>
  <c r="AP1199" i="3"/>
  <c r="AT1199" i="3"/>
  <c r="AX1199" i="3"/>
  <c r="BB1199" i="3"/>
  <c r="BF1199" i="3"/>
  <c r="AA1199" i="3"/>
  <c r="AQ1199" i="3"/>
  <c r="BG1199" i="3"/>
  <c r="O1199" i="3"/>
  <c r="AE1199" i="3"/>
  <c r="AU1199" i="3"/>
  <c r="S1199" i="3"/>
  <c r="AI1199" i="3"/>
  <c r="AY1199" i="3"/>
  <c r="W1199" i="3"/>
  <c r="AM1199" i="3"/>
  <c r="BI1211" i="3"/>
  <c r="BE1211" i="3"/>
  <c r="BA1211" i="3"/>
  <c r="AW1211" i="3"/>
  <c r="AS1211" i="3"/>
  <c r="AO1211" i="3"/>
  <c r="AK1211" i="3"/>
  <c r="AG1211" i="3"/>
  <c r="AC1211" i="3"/>
  <c r="Y1211" i="3"/>
  <c r="BF1210" i="3"/>
  <c r="AX1210" i="3"/>
  <c r="AP1210" i="3"/>
  <c r="AH1210" i="3"/>
  <c r="Z1210" i="3"/>
  <c r="BH1209" i="3"/>
  <c r="AZ1209" i="3"/>
  <c r="AR1209" i="3"/>
  <c r="AJ1209" i="3"/>
  <c r="AB1209" i="3"/>
  <c r="BF1208" i="3"/>
  <c r="Z1208" i="3"/>
  <c r="BH1207" i="3"/>
  <c r="AZ1207" i="3"/>
  <c r="AR1207" i="3"/>
  <c r="AJ1207" i="3"/>
  <c r="AB1207" i="3"/>
  <c r="Q1205" i="3"/>
  <c r="M1211" i="3"/>
  <c r="Q1211" i="3"/>
  <c r="U1211" i="3"/>
  <c r="N1211" i="3"/>
  <c r="R1211" i="3"/>
  <c r="O1210" i="3"/>
  <c r="S1210" i="3"/>
  <c r="W1210" i="3"/>
  <c r="AA1210" i="3"/>
  <c r="AE1210" i="3"/>
  <c r="AI1210" i="3"/>
  <c r="AM1210" i="3"/>
  <c r="AQ1210" i="3"/>
  <c r="AU1210" i="3"/>
  <c r="AY1210" i="3"/>
  <c r="BC1210" i="3"/>
  <c r="BG1210" i="3"/>
  <c r="P1210" i="3"/>
  <c r="T1210" i="3"/>
  <c r="X1210" i="3"/>
  <c r="AB1210" i="3"/>
  <c r="AF1210" i="3"/>
  <c r="AJ1210" i="3"/>
  <c r="AN1210" i="3"/>
  <c r="AR1210" i="3"/>
  <c r="AV1210" i="3"/>
  <c r="AZ1210" i="3"/>
  <c r="BD1210" i="3"/>
  <c r="BH1210" i="3"/>
  <c r="M1209" i="3"/>
  <c r="Q1209" i="3"/>
  <c r="U1209" i="3"/>
  <c r="Y1209" i="3"/>
  <c r="AC1209" i="3"/>
  <c r="AG1209" i="3"/>
  <c r="AK1209" i="3"/>
  <c r="AO1209" i="3"/>
  <c r="AS1209" i="3"/>
  <c r="AW1209" i="3"/>
  <c r="BA1209" i="3"/>
  <c r="BE1209" i="3"/>
  <c r="BI1209" i="3"/>
  <c r="N1209" i="3"/>
  <c r="R1209" i="3"/>
  <c r="V1209" i="3"/>
  <c r="Z1209" i="3"/>
  <c r="AD1209" i="3"/>
  <c r="AH1209" i="3"/>
  <c r="AL1209" i="3"/>
  <c r="AP1209" i="3"/>
  <c r="AT1209" i="3"/>
  <c r="AX1209" i="3"/>
  <c r="BB1209" i="3"/>
  <c r="BF1209" i="3"/>
  <c r="AA1208" i="3"/>
  <c r="AQ1208" i="3"/>
  <c r="BG1208" i="3"/>
  <c r="AB1208" i="3"/>
  <c r="AR1208" i="3"/>
  <c r="BH1208" i="3"/>
  <c r="M1207" i="3"/>
  <c r="Q1207" i="3"/>
  <c r="U1207" i="3"/>
  <c r="Y1207" i="3"/>
  <c r="AC1207" i="3"/>
  <c r="AG1207" i="3"/>
  <c r="AK1207" i="3"/>
  <c r="AO1207" i="3"/>
  <c r="AS1207" i="3"/>
  <c r="AW1207" i="3"/>
  <c r="BA1207" i="3"/>
  <c r="BE1207" i="3"/>
  <c r="BI1207" i="3"/>
  <c r="N1207" i="3"/>
  <c r="R1207" i="3"/>
  <c r="V1207" i="3"/>
  <c r="Z1207" i="3"/>
  <c r="AD1207" i="3"/>
  <c r="AH1207" i="3"/>
  <c r="AL1207" i="3"/>
  <c r="AP1207" i="3"/>
  <c r="AT1207" i="3"/>
  <c r="AX1207" i="3"/>
  <c r="BB1207" i="3"/>
  <c r="BF1207" i="3"/>
  <c r="BC1199" i="3"/>
  <c r="BH1205" i="3"/>
  <c r="AZ1205" i="3"/>
  <c r="AR1205" i="3"/>
  <c r="AJ1205" i="3"/>
  <c r="AB1205" i="3"/>
  <c r="T1205" i="3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M1204" i="3"/>
  <c r="Q1204" i="3"/>
  <c r="U1204" i="3"/>
  <c r="Y1204" i="3"/>
  <c r="AC1204" i="3"/>
  <c r="AG1204" i="3"/>
  <c r="AK1204" i="3"/>
  <c r="AO1204" i="3"/>
  <c r="AS1204" i="3"/>
  <c r="AW1204" i="3"/>
  <c r="BA1204" i="3"/>
  <c r="BE1204" i="3"/>
  <c r="BI1204" i="3"/>
  <c r="N1204" i="3"/>
  <c r="R1204" i="3"/>
  <c r="V1204" i="3"/>
  <c r="Z1204" i="3"/>
  <c r="AD1204" i="3"/>
  <c r="AH1204" i="3"/>
  <c r="AL1204" i="3"/>
  <c r="AP1204" i="3"/>
  <c r="AT1204" i="3"/>
  <c r="AX1204" i="3"/>
  <c r="BB1204" i="3"/>
  <c r="BF1204" i="3"/>
  <c r="BI1203" i="3"/>
  <c r="AS1203" i="3"/>
  <c r="AC1203" i="3"/>
  <c r="BE1205" i="3"/>
  <c r="AW1205" i="3"/>
  <c r="AO1205" i="3"/>
  <c r="AG1205" i="3"/>
  <c r="Y1205" i="3"/>
  <c r="BE1203" i="3"/>
  <c r="AO1203" i="3"/>
  <c r="N1205" i="3"/>
  <c r="R1205" i="3"/>
  <c r="V1205" i="3"/>
  <c r="Z1205" i="3"/>
  <c r="AD1205" i="3"/>
  <c r="AH1205" i="3"/>
  <c r="AL1205" i="3"/>
  <c r="AP1205" i="3"/>
  <c r="AT1205" i="3"/>
  <c r="AX1205" i="3"/>
  <c r="BB1205" i="3"/>
  <c r="BF1205" i="3"/>
  <c r="O1205" i="3"/>
  <c r="S1205" i="3"/>
  <c r="W1205" i="3"/>
  <c r="AA1205" i="3"/>
  <c r="AE1205" i="3"/>
  <c r="AI1205" i="3"/>
  <c r="AM1205" i="3"/>
  <c r="AQ1205" i="3"/>
  <c r="AU1205" i="3"/>
  <c r="AY1205" i="3"/>
  <c r="BC1205" i="3"/>
  <c r="BG1205" i="3"/>
  <c r="N1203" i="3"/>
  <c r="R1203" i="3"/>
  <c r="V1203" i="3"/>
  <c r="Z1203" i="3"/>
  <c r="AD1203" i="3"/>
  <c r="AH1203" i="3"/>
  <c r="AL1203" i="3"/>
  <c r="AP1203" i="3"/>
  <c r="AT1203" i="3"/>
  <c r="AX1203" i="3"/>
  <c r="BB1203" i="3"/>
  <c r="BF1203" i="3"/>
  <c r="O1203" i="3"/>
  <c r="S1203" i="3"/>
  <c r="W1203" i="3"/>
  <c r="AA1203" i="3"/>
  <c r="AE1203" i="3"/>
  <c r="AI1203" i="3"/>
  <c r="AM1203" i="3"/>
  <c r="AQ1203" i="3"/>
  <c r="AU1203" i="3"/>
  <c r="AY1203" i="3"/>
  <c r="BC1203" i="3"/>
  <c r="BG1203" i="3"/>
  <c r="P1203" i="3"/>
  <c r="T1203" i="3"/>
  <c r="X1203" i="3"/>
  <c r="AB1203" i="3"/>
  <c r="AF1203" i="3"/>
  <c r="AJ1203" i="3"/>
  <c r="AN1203" i="3"/>
  <c r="AR1203" i="3"/>
  <c r="AV1203" i="3"/>
  <c r="AZ1203" i="3"/>
  <c r="BD1203" i="3"/>
  <c r="BH1203" i="3"/>
  <c r="L1202" i="3"/>
  <c r="Q1202" i="3" s="1"/>
  <c r="AY1201" i="3"/>
  <c r="AI1201" i="3"/>
  <c r="S1201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P1200" i="3"/>
  <c r="T1200" i="3"/>
  <c r="X1200" i="3"/>
  <c r="AB1200" i="3"/>
  <c r="AF1200" i="3"/>
  <c r="AJ1200" i="3"/>
  <c r="AN1200" i="3"/>
  <c r="AR1200" i="3"/>
  <c r="AV1200" i="3"/>
  <c r="AZ1200" i="3"/>
  <c r="BD1200" i="3"/>
  <c r="BH1200" i="3"/>
  <c r="P1197" i="3"/>
  <c r="T1197" i="3"/>
  <c r="X1197" i="3"/>
  <c r="AB1197" i="3"/>
  <c r="AF1197" i="3"/>
  <c r="AJ1197" i="3"/>
  <c r="AN1197" i="3"/>
  <c r="AR1197" i="3"/>
  <c r="AV1197" i="3"/>
  <c r="AZ1197" i="3"/>
  <c r="BD1197" i="3"/>
  <c r="BH1197" i="3"/>
  <c r="M1197" i="3"/>
  <c r="Q1197" i="3"/>
  <c r="U1197" i="3"/>
  <c r="Y1197" i="3"/>
  <c r="AC1197" i="3"/>
  <c r="AG1197" i="3"/>
  <c r="AK1197" i="3"/>
  <c r="AO1197" i="3"/>
  <c r="AS1197" i="3"/>
  <c r="AW1197" i="3"/>
  <c r="BA1197" i="3"/>
  <c r="BE1197" i="3"/>
  <c r="BI1197" i="3"/>
  <c r="N1197" i="3"/>
  <c r="R1197" i="3"/>
  <c r="V1197" i="3"/>
  <c r="Z1197" i="3"/>
  <c r="AD1197" i="3"/>
  <c r="AH1197" i="3"/>
  <c r="AL1197" i="3"/>
  <c r="AP1197" i="3"/>
  <c r="AT1197" i="3"/>
  <c r="AX1197" i="3"/>
  <c r="BB1197" i="3"/>
  <c r="BF1197" i="3"/>
  <c r="BI1196" i="3"/>
  <c r="AS1196" i="3"/>
  <c r="AC1196" i="3"/>
  <c r="M1196" i="3"/>
  <c r="AU1201" i="3"/>
  <c r="AE1201" i="3"/>
  <c r="AW1200" i="3"/>
  <c r="AG1200" i="3"/>
  <c r="Q1200" i="3"/>
  <c r="N1198" i="3"/>
  <c r="R1198" i="3"/>
  <c r="V1198" i="3"/>
  <c r="Z1198" i="3"/>
  <c r="AD1198" i="3"/>
  <c r="AH1198" i="3"/>
  <c r="AL1198" i="3"/>
  <c r="AP1198" i="3"/>
  <c r="AT1198" i="3"/>
  <c r="AX1198" i="3"/>
  <c r="BB1198" i="3"/>
  <c r="BF1198" i="3"/>
  <c r="O1198" i="3"/>
  <c r="S1198" i="3"/>
  <c r="W1198" i="3"/>
  <c r="AA1198" i="3"/>
  <c r="AE1198" i="3"/>
  <c r="AI1198" i="3"/>
  <c r="AM1198" i="3"/>
  <c r="AQ1198" i="3"/>
  <c r="AU1198" i="3"/>
  <c r="AY1198" i="3"/>
  <c r="BC1198" i="3"/>
  <c r="BG1198" i="3"/>
  <c r="P1198" i="3"/>
  <c r="T1198" i="3"/>
  <c r="X1198" i="3"/>
  <c r="AB1198" i="3"/>
  <c r="AF1198" i="3"/>
  <c r="AJ1198" i="3"/>
  <c r="AN1198" i="3"/>
  <c r="AR1198" i="3"/>
  <c r="AV1198" i="3"/>
  <c r="AZ1198" i="3"/>
  <c r="BD1198" i="3"/>
  <c r="BH1198" i="3"/>
  <c r="AY1197" i="3"/>
  <c r="AI1197" i="3"/>
  <c r="S1197" i="3"/>
  <c r="BE1196" i="3"/>
  <c r="AO1196" i="3"/>
  <c r="P1201" i="3"/>
  <c r="T1201" i="3"/>
  <c r="X1201" i="3"/>
  <c r="AB1201" i="3"/>
  <c r="AF1201" i="3"/>
  <c r="AJ1201" i="3"/>
  <c r="AN1201" i="3"/>
  <c r="AR1201" i="3"/>
  <c r="AV1201" i="3"/>
  <c r="AZ1201" i="3"/>
  <c r="BD1201" i="3"/>
  <c r="BH1201" i="3"/>
  <c r="M1201" i="3"/>
  <c r="Q1201" i="3"/>
  <c r="U1201" i="3"/>
  <c r="Y1201" i="3"/>
  <c r="AC1201" i="3"/>
  <c r="AG1201" i="3"/>
  <c r="AK1201" i="3"/>
  <c r="AO1201" i="3"/>
  <c r="AS1201" i="3"/>
  <c r="AW1201" i="3"/>
  <c r="BA1201" i="3"/>
  <c r="BE1201" i="3"/>
  <c r="BI1201" i="3"/>
  <c r="N1201" i="3"/>
  <c r="R1201" i="3"/>
  <c r="V1201" i="3"/>
  <c r="Z1201" i="3"/>
  <c r="AD1201" i="3"/>
  <c r="AH1201" i="3"/>
  <c r="AL1201" i="3"/>
  <c r="AP1201" i="3"/>
  <c r="AT1201" i="3"/>
  <c r="AX1201" i="3"/>
  <c r="BB1201" i="3"/>
  <c r="BF1201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O1196" i="3"/>
  <c r="S1196" i="3"/>
  <c r="W1196" i="3"/>
  <c r="AA1196" i="3"/>
  <c r="AE1196" i="3"/>
  <c r="AI1196" i="3"/>
  <c r="AM1196" i="3"/>
  <c r="AQ1196" i="3"/>
  <c r="AU1196" i="3"/>
  <c r="AY1196" i="3"/>
  <c r="BC1196" i="3"/>
  <c r="BG1196" i="3"/>
  <c r="P1196" i="3"/>
  <c r="T1196" i="3"/>
  <c r="X1196" i="3"/>
  <c r="AB1196" i="3"/>
  <c r="AF1196" i="3"/>
  <c r="AJ1196" i="3"/>
  <c r="AN1196" i="3"/>
  <c r="AR1196" i="3"/>
  <c r="AV1196" i="3"/>
  <c r="AZ1196" i="3"/>
  <c r="BD1196" i="3"/>
  <c r="BH1196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E1110" i="3"/>
  <c r="F1110" i="3"/>
  <c r="G1110" i="3"/>
  <c r="H1110" i="3"/>
  <c r="I1110" i="3"/>
  <c r="J1110" i="3"/>
  <c r="E1111" i="3"/>
  <c r="F1111" i="3"/>
  <c r="G1111" i="3"/>
  <c r="H1111" i="3"/>
  <c r="I1111" i="3"/>
  <c r="J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AU1204" i="3" l="1"/>
  <c r="W1204" i="3"/>
  <c r="S1231" i="3"/>
  <c r="BC1231" i="3"/>
  <c r="AM1231" i="3"/>
  <c r="AM1204" i="3"/>
  <c r="AT1253" i="3"/>
  <c r="W1231" i="3"/>
  <c r="BK1203" i="3"/>
  <c r="O1233" i="3"/>
  <c r="AY1204" i="3"/>
  <c r="AE1204" i="3"/>
  <c r="AA1204" i="3"/>
  <c r="AJ1214" i="3"/>
  <c r="Z1301" i="3"/>
  <c r="T1268" i="3"/>
  <c r="BJ1325" i="3"/>
  <c r="BJ1324" i="3"/>
  <c r="T1214" i="3"/>
  <c r="BK1323" i="3"/>
  <c r="AE1282" i="3"/>
  <c r="S1204" i="3"/>
  <c r="BG1204" i="3"/>
  <c r="BL1323" i="3"/>
  <c r="L1134" i="3"/>
  <c r="O1227" i="3"/>
  <c r="AA1227" i="3"/>
  <c r="S1227" i="3"/>
  <c r="BC1227" i="3"/>
  <c r="W1201" i="3"/>
  <c r="O1201" i="3"/>
  <c r="BC1201" i="3"/>
  <c r="AM1201" i="3"/>
  <c r="AA1201" i="3"/>
  <c r="AP1251" i="3"/>
  <c r="BF1251" i="3"/>
  <c r="AD1251" i="3"/>
  <c r="Z1251" i="3"/>
  <c r="N1251" i="3"/>
  <c r="T1270" i="3"/>
  <c r="AJ1270" i="3"/>
  <c r="AZ1270" i="3"/>
  <c r="AB1270" i="3"/>
  <c r="P1270" i="3"/>
  <c r="BE1234" i="3"/>
  <c r="Y1234" i="3"/>
  <c r="AR1234" i="3"/>
  <c r="BG1234" i="3"/>
  <c r="AA1234" i="3"/>
  <c r="BM1321" i="3"/>
  <c r="BJ1321" i="3"/>
  <c r="BN1323" i="3"/>
  <c r="BJ1323" i="3"/>
  <c r="BM1323" i="3"/>
  <c r="AA1197" i="3"/>
  <c r="W1197" i="3"/>
  <c r="BC1197" i="3"/>
  <c r="AE1197" i="3"/>
  <c r="AU1197" i="3"/>
  <c r="BG1197" i="3"/>
  <c r="AF1245" i="3"/>
  <c r="AZ1245" i="3"/>
  <c r="AB1245" i="3"/>
  <c r="AV1245" i="3"/>
  <c r="X1245" i="3"/>
  <c r="AR1245" i="3"/>
  <c r="T1245" i="3"/>
  <c r="AN1245" i="3"/>
  <c r="BH1245" i="3"/>
  <c r="S1245" i="3"/>
  <c r="M1239" i="3"/>
  <c r="X1239" i="3"/>
  <c r="AF1239" i="3"/>
  <c r="P1239" i="3"/>
  <c r="AR1239" i="3"/>
  <c r="BD1239" i="3"/>
  <c r="AN1239" i="3"/>
  <c r="AB1239" i="3"/>
  <c r="K1139" i="3"/>
  <c r="AW1234" i="3"/>
  <c r="Q1234" i="3"/>
  <c r="AJ1234" i="3"/>
  <c r="AY1234" i="3"/>
  <c r="S1234" i="3"/>
  <c r="Q1310" i="3"/>
  <c r="AG1310" i="3"/>
  <c r="AW1310" i="3"/>
  <c r="X1310" i="3"/>
  <c r="BD1310" i="3"/>
  <c r="Z1310" i="3"/>
  <c r="AP1310" i="3"/>
  <c r="BF1310" i="3"/>
  <c r="AA1310" i="3"/>
  <c r="AQ1310" i="3"/>
  <c r="BG1310" i="3"/>
  <c r="AJ1310" i="3"/>
  <c r="U1310" i="3"/>
  <c r="AK1310" i="3"/>
  <c r="BA1310" i="3"/>
  <c r="AF1310" i="3"/>
  <c r="N1310" i="3"/>
  <c r="AD1310" i="3"/>
  <c r="AT1310" i="3"/>
  <c r="O1310" i="3"/>
  <c r="AE1310" i="3"/>
  <c r="AU1310" i="3"/>
  <c r="P1310" i="3"/>
  <c r="AR1310" i="3"/>
  <c r="Y1310" i="3"/>
  <c r="AO1310" i="3"/>
  <c r="BE1310" i="3"/>
  <c r="AN1310" i="3"/>
  <c r="R1310" i="3"/>
  <c r="AH1310" i="3"/>
  <c r="AX1310" i="3"/>
  <c r="S1310" i="3"/>
  <c r="AI1310" i="3"/>
  <c r="AY1310" i="3"/>
  <c r="T1310" i="3"/>
  <c r="AZ1310" i="3"/>
  <c r="AR1270" i="3"/>
  <c r="BG1201" i="3"/>
  <c r="O1303" i="3"/>
  <c r="AE1303" i="3"/>
  <c r="AU1303" i="3"/>
  <c r="BB1303" i="3"/>
  <c r="AB1303" i="3"/>
  <c r="AR1303" i="3"/>
  <c r="BH1303" i="3"/>
  <c r="Y1303" i="3"/>
  <c r="AO1303" i="3"/>
  <c r="BE1303" i="3"/>
  <c r="V1303" i="3"/>
  <c r="AL1303" i="3"/>
  <c r="BF1303" i="3"/>
  <c r="S1303" i="3"/>
  <c r="AI1303" i="3"/>
  <c r="W1307" i="3"/>
  <c r="AM1307" i="3"/>
  <c r="BC1307" i="3"/>
  <c r="P1307" i="3"/>
  <c r="AF1307" i="3"/>
  <c r="AV1307" i="3"/>
  <c r="N1307" i="3"/>
  <c r="AT1307" i="3"/>
  <c r="U1307" i="3"/>
  <c r="AK1307" i="3"/>
  <c r="BA1307" i="3"/>
  <c r="AH1307" i="3"/>
  <c r="AA1307" i="3"/>
  <c r="AQ1307" i="3"/>
  <c r="BG1307" i="3"/>
  <c r="T1307" i="3"/>
  <c r="AJ1307" i="3"/>
  <c r="AZ1307" i="3"/>
  <c r="R1307" i="3"/>
  <c r="BF1307" i="3"/>
  <c r="Y1307" i="3"/>
  <c r="AO1307" i="3"/>
  <c r="BE1307" i="3"/>
  <c r="AP1307" i="3"/>
  <c r="O1307" i="3"/>
  <c r="AE1307" i="3"/>
  <c r="AU1307" i="3"/>
  <c r="AD1307" i="3"/>
  <c r="X1307" i="3"/>
  <c r="AN1307" i="3"/>
  <c r="BD1307" i="3"/>
  <c r="Z1307" i="3"/>
  <c r="M1307" i="3"/>
  <c r="AC1307" i="3"/>
  <c r="AS1307" i="3"/>
  <c r="BI1307" i="3"/>
  <c r="BB1307" i="3"/>
  <c r="W1313" i="3"/>
  <c r="BC1313" i="3"/>
  <c r="AN1313" i="3"/>
  <c r="U1313" i="3"/>
  <c r="BA1313" i="3"/>
  <c r="AH1313" i="3"/>
  <c r="AE1313" i="3"/>
  <c r="P1313" i="3"/>
  <c r="AV1313" i="3"/>
  <c r="AC1313" i="3"/>
  <c r="BI1313" i="3"/>
  <c r="AP1313" i="3"/>
  <c r="AM1313" i="3"/>
  <c r="X1313" i="3"/>
  <c r="BD1313" i="3"/>
  <c r="AK1313" i="3"/>
  <c r="R1313" i="3"/>
  <c r="AX1313" i="3"/>
  <c r="O1197" i="3"/>
  <c r="V1206" i="3"/>
  <c r="BB1206" i="3"/>
  <c r="AR1241" i="3"/>
  <c r="BH1241" i="3"/>
  <c r="AB1241" i="3"/>
  <c r="M1272" i="3"/>
  <c r="X1272" i="3"/>
  <c r="AR1272" i="3"/>
  <c r="T1272" i="3"/>
  <c r="AN1272" i="3"/>
  <c r="BH1272" i="3"/>
  <c r="AJ1272" i="3"/>
  <c r="BD1272" i="3"/>
  <c r="AJ1280" i="3"/>
  <c r="AE1280" i="3"/>
  <c r="BH1280" i="3"/>
  <c r="AG1280" i="3"/>
  <c r="P1280" i="3"/>
  <c r="M1280" i="3"/>
  <c r="AU1280" i="3"/>
  <c r="AO1280" i="3"/>
  <c r="AR1280" i="3"/>
  <c r="AM1280" i="3"/>
  <c r="AB1280" i="3"/>
  <c r="O1280" i="3"/>
  <c r="BE1280" i="3"/>
  <c r="AZ1280" i="3"/>
  <c r="W1280" i="3"/>
  <c r="Q1280" i="3"/>
  <c r="W1315" i="3"/>
  <c r="AM1315" i="3"/>
  <c r="BC1315" i="3"/>
  <c r="X1315" i="3"/>
  <c r="AN1315" i="3"/>
  <c r="BD1315" i="3"/>
  <c r="U1315" i="3"/>
  <c r="AK1315" i="3"/>
  <c r="BA1315" i="3"/>
  <c r="R1315" i="3"/>
  <c r="AH1315" i="3"/>
  <c r="AX1315" i="3"/>
  <c r="AA1315" i="3"/>
  <c r="AQ1315" i="3"/>
  <c r="BG1315" i="3"/>
  <c r="AB1315" i="3"/>
  <c r="AR1315" i="3"/>
  <c r="BH1315" i="3"/>
  <c r="Y1315" i="3"/>
  <c r="AO1315" i="3"/>
  <c r="BE1315" i="3"/>
  <c r="V1315" i="3"/>
  <c r="AL1315" i="3"/>
  <c r="BB1315" i="3"/>
  <c r="O1315" i="3"/>
  <c r="AE1315" i="3"/>
  <c r="AU1315" i="3"/>
  <c r="P1315" i="3"/>
  <c r="AF1315" i="3"/>
  <c r="AV1315" i="3"/>
  <c r="M1315" i="3"/>
  <c r="AC1315" i="3"/>
  <c r="AS1315" i="3"/>
  <c r="BI1315" i="3"/>
  <c r="Z1315" i="3"/>
  <c r="AP1315" i="3"/>
  <c r="BF1315" i="3"/>
  <c r="AI1227" i="3"/>
  <c r="BE1304" i="3"/>
  <c r="AR1304" i="3"/>
  <c r="X1304" i="3"/>
  <c r="Q1304" i="3"/>
  <c r="AD1304" i="3"/>
  <c r="AA1304" i="3"/>
  <c r="Y1304" i="3"/>
  <c r="AL1304" i="3"/>
  <c r="AI1304" i="3"/>
  <c r="U1312" i="3"/>
  <c r="AK1312" i="3"/>
  <c r="BA1312" i="3"/>
  <c r="Z1312" i="3"/>
  <c r="BF1312" i="3"/>
  <c r="AV1312" i="3"/>
  <c r="AD1312" i="3"/>
  <c r="P1312" i="3"/>
  <c r="AR1312" i="3"/>
  <c r="S1312" i="3"/>
  <c r="AI1312" i="3"/>
  <c r="AY1312" i="3"/>
  <c r="Y1312" i="3"/>
  <c r="AO1312" i="3"/>
  <c r="BE1312" i="3"/>
  <c r="AH1312" i="3"/>
  <c r="T1312" i="3"/>
  <c r="BD1312" i="3"/>
  <c r="AL1312" i="3"/>
  <c r="X1312" i="3"/>
  <c r="AZ1312" i="3"/>
  <c r="W1312" i="3"/>
  <c r="AM1312" i="3"/>
  <c r="BC1312" i="3"/>
  <c r="M1312" i="3"/>
  <c r="AC1312" i="3"/>
  <c r="AS1312" i="3"/>
  <c r="BI1312" i="3"/>
  <c r="AP1312" i="3"/>
  <c r="AF1312" i="3"/>
  <c r="N1312" i="3"/>
  <c r="AT1312" i="3"/>
  <c r="AB1312" i="3"/>
  <c r="BH1312" i="3"/>
  <c r="AA1312" i="3"/>
  <c r="AQ1312" i="3"/>
  <c r="BG1312" i="3"/>
  <c r="AJ1245" i="3"/>
  <c r="AQ1201" i="3"/>
  <c r="Y1280" i="3"/>
  <c r="AA1207" i="3"/>
  <c r="AN1207" i="3"/>
  <c r="AQ1207" i="3"/>
  <c r="AM1227" i="3"/>
  <c r="V1228" i="3"/>
  <c r="M1200" i="3"/>
  <c r="BM1322" i="3"/>
  <c r="AH1261" i="3"/>
  <c r="BL1325" i="3"/>
  <c r="K1113" i="3"/>
  <c r="K1111" i="3"/>
  <c r="AU1293" i="3"/>
  <c r="BC1225" i="3"/>
  <c r="O1229" i="3"/>
  <c r="W1271" i="3"/>
  <c r="AM1271" i="3"/>
  <c r="BC1271" i="3"/>
  <c r="X1271" i="3"/>
  <c r="AN1271" i="3"/>
  <c r="BD1271" i="3"/>
  <c r="U1271" i="3"/>
  <c r="AK1271" i="3"/>
  <c r="O1271" i="3"/>
  <c r="AE1271" i="3"/>
  <c r="AU1271" i="3"/>
  <c r="P1271" i="3"/>
  <c r="AF1271" i="3"/>
  <c r="AV1271" i="3"/>
  <c r="M1271" i="3"/>
  <c r="AC1271" i="3"/>
  <c r="AS1271" i="3"/>
  <c r="BI1271" i="3"/>
  <c r="U1208" i="3"/>
  <c r="N1208" i="3"/>
  <c r="AK1208" i="3"/>
  <c r="BE1208" i="3"/>
  <c r="Q1208" i="3"/>
  <c r="AL1208" i="3"/>
  <c r="BI1208" i="3"/>
  <c r="Y1208" i="3"/>
  <c r="AT1208" i="3"/>
  <c r="AC1208" i="3"/>
  <c r="AW1208" i="3"/>
  <c r="BB1208" i="3"/>
  <c r="M1208" i="3"/>
  <c r="AS1208" i="3"/>
  <c r="BA1208" i="3"/>
  <c r="AG1208" i="3"/>
  <c r="AO1208" i="3"/>
  <c r="R1208" i="3"/>
  <c r="BG1223" i="3"/>
  <c r="AA1223" i="3"/>
  <c r="AF1223" i="3"/>
  <c r="AL1223" i="3"/>
  <c r="AN1243" i="3"/>
  <c r="BH1243" i="3"/>
  <c r="T1243" i="3"/>
  <c r="BD1243" i="3"/>
  <c r="P1243" i="3"/>
  <c r="AJ1243" i="3"/>
  <c r="M1243" i="3"/>
  <c r="AB1243" i="3"/>
  <c r="AF1243" i="3"/>
  <c r="AZ1243" i="3"/>
  <c r="AR1274" i="3"/>
  <c r="AB1274" i="3"/>
  <c r="M1282" i="3"/>
  <c r="AU1282" i="3"/>
  <c r="AR1282" i="3"/>
  <c r="AW1282" i="3"/>
  <c r="AB1282" i="3"/>
  <c r="O1282" i="3"/>
  <c r="BE1282" i="3"/>
  <c r="BH1282" i="3"/>
  <c r="W1282" i="3"/>
  <c r="AO1282" i="3"/>
  <c r="P1282" i="3"/>
  <c r="Y1282" i="3"/>
  <c r="Q1282" i="3"/>
  <c r="T1282" i="3"/>
  <c r="AM1282" i="3"/>
  <c r="BC1282" i="3"/>
  <c r="Q1288" i="3"/>
  <c r="AK1288" i="3"/>
  <c r="AW1288" i="3"/>
  <c r="BN1321" i="3"/>
  <c r="BL1321" i="3"/>
  <c r="AM1215" i="3"/>
  <c r="AH1215" i="3"/>
  <c r="BH1215" i="3"/>
  <c r="AB1215" i="3"/>
  <c r="R1215" i="3"/>
  <c r="M1247" i="3"/>
  <c r="AP1247" i="3"/>
  <c r="AB1247" i="3"/>
  <c r="BH1247" i="3"/>
  <c r="AL1247" i="3"/>
  <c r="X1247" i="3"/>
  <c r="BD1247" i="3"/>
  <c r="R1247" i="3"/>
  <c r="AX1247" i="3"/>
  <c r="AJ1247" i="3"/>
  <c r="N1247" i="3"/>
  <c r="AT1247" i="3"/>
  <c r="AF1247" i="3"/>
  <c r="Z1247" i="3"/>
  <c r="BF1247" i="3"/>
  <c r="AR1247" i="3"/>
  <c r="V1247" i="3"/>
  <c r="BB1247" i="3"/>
  <c r="AN1247" i="3"/>
  <c r="BD1208" i="3"/>
  <c r="AN1208" i="3"/>
  <c r="X1208" i="3"/>
  <c r="BC1208" i="3"/>
  <c r="AM1208" i="3"/>
  <c r="W1208" i="3"/>
  <c r="AH1208" i="3"/>
  <c r="BN1214" i="3"/>
  <c r="BG1215" i="3"/>
  <c r="AL1215" i="3"/>
  <c r="P1215" i="3"/>
  <c r="AP1215" i="3"/>
  <c r="T1215" i="3"/>
  <c r="AT1215" i="3"/>
  <c r="X1215" i="3"/>
  <c r="BE1215" i="3"/>
  <c r="AO1215" i="3"/>
  <c r="Y1215" i="3"/>
  <c r="BC1215" i="3"/>
  <c r="AQ1223" i="3"/>
  <c r="M1228" i="3"/>
  <c r="U1243" i="3"/>
  <c r="AK1243" i="3"/>
  <c r="BA1243" i="3"/>
  <c r="BF1223" i="3"/>
  <c r="AJ1223" i="3"/>
  <c r="O1223" i="3"/>
  <c r="AN1223" i="3"/>
  <c r="S1223" i="3"/>
  <c r="AX1223" i="3"/>
  <c r="AB1223" i="3"/>
  <c r="BE1223" i="3"/>
  <c r="AO1223" i="3"/>
  <c r="Y1223" i="3"/>
  <c r="AW1228" i="3"/>
  <c r="N1243" i="3"/>
  <c r="AD1243" i="3"/>
  <c r="AT1243" i="3"/>
  <c r="AV1228" i="3"/>
  <c r="AF1228" i="3"/>
  <c r="P1228" i="3"/>
  <c r="AU1228" i="3"/>
  <c r="AE1228" i="3"/>
  <c r="O1228" i="3"/>
  <c r="AT1228" i="3"/>
  <c r="AD1228" i="3"/>
  <c r="N1228" i="3"/>
  <c r="AF1233" i="3"/>
  <c r="AU1243" i="3"/>
  <c r="AE1243" i="3"/>
  <c r="O1243" i="3"/>
  <c r="AE1247" i="3"/>
  <c r="AU1247" i="3"/>
  <c r="BG1233" i="3"/>
  <c r="AQ1233" i="3"/>
  <c r="AA1233" i="3"/>
  <c r="BF1233" i="3"/>
  <c r="AP1233" i="3"/>
  <c r="Z1233" i="3"/>
  <c r="BE1233" i="3"/>
  <c r="AO1233" i="3"/>
  <c r="Y1233" i="3"/>
  <c r="P1233" i="3"/>
  <c r="Q1247" i="3"/>
  <c r="AG1247" i="3"/>
  <c r="AW1247" i="3"/>
  <c r="BA1261" i="3"/>
  <c r="AK1261" i="3"/>
  <c r="U1261" i="3"/>
  <c r="BC1261" i="3"/>
  <c r="AM1261" i="3"/>
  <c r="W1261" i="3"/>
  <c r="AC1274" i="3"/>
  <c r="AS1274" i="3"/>
  <c r="BI1274" i="3"/>
  <c r="AB1261" i="3"/>
  <c r="BH1261" i="3"/>
  <c r="V1274" i="3"/>
  <c r="AL1274" i="3"/>
  <c r="BB1274" i="3"/>
  <c r="AX1282" i="3"/>
  <c r="AH1282" i="3"/>
  <c r="R1282" i="3"/>
  <c r="AF1282" i="3"/>
  <c r="BA1282" i="3"/>
  <c r="T1261" i="3"/>
  <c r="X1282" i="3"/>
  <c r="AS1282" i="3"/>
  <c r="AO1288" i="3"/>
  <c r="AF1261" i="3"/>
  <c r="AD1261" i="3"/>
  <c r="AX1261" i="3"/>
  <c r="R1261" i="3"/>
  <c r="BD1274" i="3"/>
  <c r="AJ1274" i="3"/>
  <c r="P1274" i="3"/>
  <c r="AU1274" i="3"/>
  <c r="AE1274" i="3"/>
  <c r="O1274" i="3"/>
  <c r="M1288" i="3"/>
  <c r="AV1288" i="3"/>
  <c r="AF1288" i="3"/>
  <c r="P1288" i="3"/>
  <c r="AU1288" i="3"/>
  <c r="AE1288" i="3"/>
  <c r="O1288" i="3"/>
  <c r="AT1288" i="3"/>
  <c r="AD1288" i="3"/>
  <c r="N1288" i="3"/>
  <c r="AX1271" i="3"/>
  <c r="AD1271" i="3"/>
  <c r="Z1271" i="3"/>
  <c r="AO1271" i="3"/>
  <c r="BH1271" i="3"/>
  <c r="AB1271" i="3"/>
  <c r="AQ1271" i="3"/>
  <c r="BA1288" i="3"/>
  <c r="AX1215" i="3"/>
  <c r="BD1265" i="3"/>
  <c r="AH1265" i="3"/>
  <c r="N1265" i="3"/>
  <c r="AT1265" i="3"/>
  <c r="P1265" i="3"/>
  <c r="R1265" i="3"/>
  <c r="AX1265" i="3"/>
  <c r="AD1265" i="3"/>
  <c r="AF1265" i="3"/>
  <c r="V1208" i="3"/>
  <c r="AZ1247" i="3"/>
  <c r="M1304" i="3"/>
  <c r="AC1304" i="3"/>
  <c r="AS1304" i="3"/>
  <c r="BI1304" i="3"/>
  <c r="Z1304" i="3"/>
  <c r="AP1304" i="3"/>
  <c r="BF1304" i="3"/>
  <c r="AZ1304" i="3"/>
  <c r="W1304" i="3"/>
  <c r="AM1304" i="3"/>
  <c r="BC1304" i="3"/>
  <c r="AB1304" i="3"/>
  <c r="BD1304" i="3"/>
  <c r="U1304" i="3"/>
  <c r="AK1304" i="3"/>
  <c r="BA1304" i="3"/>
  <c r="R1304" i="3"/>
  <c r="AH1304" i="3"/>
  <c r="AX1304" i="3"/>
  <c r="AJ1304" i="3"/>
  <c r="O1304" i="3"/>
  <c r="AE1304" i="3"/>
  <c r="AU1304" i="3"/>
  <c r="T1304" i="3"/>
  <c r="AN1304" i="3"/>
  <c r="Q1314" i="3"/>
  <c r="AG1314" i="3"/>
  <c r="AW1314" i="3"/>
  <c r="T1314" i="3"/>
  <c r="AV1314" i="3"/>
  <c r="V1314" i="3"/>
  <c r="AL1314" i="3"/>
  <c r="BB1314" i="3"/>
  <c r="AJ1314" i="3"/>
  <c r="O1314" i="3"/>
  <c r="AE1314" i="3"/>
  <c r="AU1314" i="3"/>
  <c r="U1314" i="3"/>
  <c r="AK1314" i="3"/>
  <c r="BA1314" i="3"/>
  <c r="X1314" i="3"/>
  <c r="BD1314" i="3"/>
  <c r="Z1314" i="3"/>
  <c r="AP1314" i="3"/>
  <c r="BF1314" i="3"/>
  <c r="AR1314" i="3"/>
  <c r="S1314" i="3"/>
  <c r="AI1314" i="3"/>
  <c r="AY1314" i="3"/>
  <c r="Y1314" i="3"/>
  <c r="AO1314" i="3"/>
  <c r="BE1314" i="3"/>
  <c r="AF1314" i="3"/>
  <c r="N1314" i="3"/>
  <c r="AD1314" i="3"/>
  <c r="AT1314" i="3"/>
  <c r="P1314" i="3"/>
  <c r="AZ1314" i="3"/>
  <c r="W1314" i="3"/>
  <c r="AM1314" i="3"/>
  <c r="BC1314" i="3"/>
  <c r="AR1243" i="3"/>
  <c r="AV1223" i="3"/>
  <c r="AJ1282" i="3"/>
  <c r="BB1238" i="3"/>
  <c r="V1238" i="3"/>
  <c r="O1301" i="3"/>
  <c r="T1301" i="3"/>
  <c r="AZ1301" i="3"/>
  <c r="AD1301" i="3"/>
  <c r="P1301" i="3"/>
  <c r="AV1301" i="3"/>
  <c r="AH1301" i="3"/>
  <c r="BE1301" i="3"/>
  <c r="AO1301" i="3"/>
  <c r="Y1301" i="3"/>
  <c r="AB1301" i="3"/>
  <c r="BH1301" i="3"/>
  <c r="AL1301" i="3"/>
  <c r="X1301" i="3"/>
  <c r="BD1301" i="3"/>
  <c r="AP1301" i="3"/>
  <c r="AJ1301" i="3"/>
  <c r="N1301" i="3"/>
  <c r="AT1301" i="3"/>
  <c r="AF1301" i="3"/>
  <c r="R1301" i="3"/>
  <c r="AX1301" i="3"/>
  <c r="AW1301" i="3"/>
  <c r="AG1301" i="3"/>
  <c r="Q1301" i="3"/>
  <c r="S1305" i="3"/>
  <c r="AI1305" i="3"/>
  <c r="AY1305" i="3"/>
  <c r="R1305" i="3"/>
  <c r="AP1305" i="3"/>
  <c r="T1305" i="3"/>
  <c r="AJ1305" i="3"/>
  <c r="AZ1305" i="3"/>
  <c r="AL1305" i="3"/>
  <c r="Q1305" i="3"/>
  <c r="AG1305" i="3"/>
  <c r="AW1305" i="3"/>
  <c r="AA1305" i="3"/>
  <c r="AQ1305" i="3"/>
  <c r="BG1305" i="3"/>
  <c r="AD1305" i="3"/>
  <c r="BF1305" i="3"/>
  <c r="AB1305" i="3"/>
  <c r="AR1305" i="3"/>
  <c r="BH1305" i="3"/>
  <c r="BB1305" i="3"/>
  <c r="Y1305" i="3"/>
  <c r="AO1305" i="3"/>
  <c r="BE1305" i="3"/>
  <c r="AA1309" i="3"/>
  <c r="AQ1309" i="3"/>
  <c r="BG1309" i="3"/>
  <c r="AD1309" i="3"/>
  <c r="P1309" i="3"/>
  <c r="AF1309" i="3"/>
  <c r="AV1309" i="3"/>
  <c r="M1309" i="3"/>
  <c r="AC1309" i="3"/>
  <c r="AS1309" i="3"/>
  <c r="BI1309" i="3"/>
  <c r="AX1309" i="3"/>
  <c r="S1309" i="3"/>
  <c r="AI1309" i="3"/>
  <c r="AY1309" i="3"/>
  <c r="R1309" i="3"/>
  <c r="AT1309" i="3"/>
  <c r="X1309" i="3"/>
  <c r="AN1309" i="3"/>
  <c r="BD1309" i="3"/>
  <c r="U1309" i="3"/>
  <c r="AK1309" i="3"/>
  <c r="BA1309" i="3"/>
  <c r="AH1309" i="3"/>
  <c r="AA1317" i="3"/>
  <c r="AQ1317" i="3"/>
  <c r="BG1317" i="3"/>
  <c r="AB1317" i="3"/>
  <c r="AR1317" i="3"/>
  <c r="BH1317" i="3"/>
  <c r="AP1317" i="3"/>
  <c r="V1317" i="3"/>
  <c r="BB1317" i="3"/>
  <c r="Y1317" i="3"/>
  <c r="AO1317" i="3"/>
  <c r="BE1317" i="3"/>
  <c r="S1317" i="3"/>
  <c r="AI1317" i="3"/>
  <c r="AY1317" i="3"/>
  <c r="T1317" i="3"/>
  <c r="AJ1317" i="3"/>
  <c r="AZ1317" i="3"/>
  <c r="Z1317" i="3"/>
  <c r="BF1317" i="3"/>
  <c r="AL1317" i="3"/>
  <c r="Q1317" i="3"/>
  <c r="AG1317" i="3"/>
  <c r="AW1317" i="3"/>
  <c r="AG1203" i="3"/>
  <c r="U1203" i="3"/>
  <c r="AK1203" i="3"/>
  <c r="AW1203" i="3"/>
  <c r="Y1203" i="3"/>
  <c r="Q1203" i="3"/>
  <c r="L1109" i="3"/>
  <c r="L1105" i="3"/>
  <c r="BL1197" i="3"/>
  <c r="AZ1208" i="3"/>
  <c r="AJ1208" i="3"/>
  <c r="T1208" i="3"/>
  <c r="AY1208" i="3"/>
  <c r="AI1208" i="3"/>
  <c r="S1208" i="3"/>
  <c r="AP1208" i="3"/>
  <c r="W1215" i="3"/>
  <c r="BB1215" i="3"/>
  <c r="AF1215" i="3"/>
  <c r="BF1215" i="3"/>
  <c r="AJ1215" i="3"/>
  <c r="O1215" i="3"/>
  <c r="AN1215" i="3"/>
  <c r="S1215" i="3"/>
  <c r="BA1215" i="3"/>
  <c r="AK1215" i="3"/>
  <c r="U1215" i="3"/>
  <c r="AC1228" i="3"/>
  <c r="Y1243" i="3"/>
  <c r="AO1243" i="3"/>
  <c r="BE1243" i="3"/>
  <c r="AZ1223" i="3"/>
  <c r="AE1223" i="3"/>
  <c r="BD1223" i="3"/>
  <c r="AI1223" i="3"/>
  <c r="N1223" i="3"/>
  <c r="AR1223" i="3"/>
  <c r="W1223" i="3"/>
  <c r="BA1223" i="3"/>
  <c r="AK1223" i="3"/>
  <c r="U1223" i="3"/>
  <c r="R1243" i="3"/>
  <c r="AH1243" i="3"/>
  <c r="AX1243" i="3"/>
  <c r="BH1228" i="3"/>
  <c r="AR1228" i="3"/>
  <c r="AB1228" i="3"/>
  <c r="BG1228" i="3"/>
  <c r="AQ1228" i="3"/>
  <c r="AA1228" i="3"/>
  <c r="BF1228" i="3"/>
  <c r="AP1228" i="3"/>
  <c r="Z1228" i="3"/>
  <c r="AV1233" i="3"/>
  <c r="BG1243" i="3"/>
  <c r="AQ1243" i="3"/>
  <c r="AA1243" i="3"/>
  <c r="S1247" i="3"/>
  <c r="AI1247" i="3"/>
  <c r="AY1247" i="3"/>
  <c r="BC1233" i="3"/>
  <c r="AM1233" i="3"/>
  <c r="W1233" i="3"/>
  <c r="BB1233" i="3"/>
  <c r="AL1233" i="3"/>
  <c r="V1233" i="3"/>
  <c r="BA1233" i="3"/>
  <c r="AK1233" i="3"/>
  <c r="U1233" i="3"/>
  <c r="U1247" i="3"/>
  <c r="AK1247" i="3"/>
  <c r="BA1247" i="3"/>
  <c r="AW1261" i="3"/>
  <c r="AG1261" i="3"/>
  <c r="Q1261" i="3"/>
  <c r="AY1261" i="3"/>
  <c r="AI1261" i="3"/>
  <c r="S1261" i="3"/>
  <c r="Q1274" i="3"/>
  <c r="AG1274" i="3"/>
  <c r="AW1274" i="3"/>
  <c r="AJ1261" i="3"/>
  <c r="Z1274" i="3"/>
  <c r="AP1274" i="3"/>
  <c r="BF1274" i="3"/>
  <c r="AT1282" i="3"/>
  <c r="AD1282" i="3"/>
  <c r="N1282" i="3"/>
  <c r="AK1282" i="3"/>
  <c r="BG1282" i="3"/>
  <c r="BK1280" i="3"/>
  <c r="AC1282" i="3"/>
  <c r="AY1282" i="3"/>
  <c r="X1261" i="3"/>
  <c r="BE1288" i="3"/>
  <c r="AV1261" i="3"/>
  <c r="BB1261" i="3"/>
  <c r="V1261" i="3"/>
  <c r="AP1261" i="3"/>
  <c r="AN1274" i="3"/>
  <c r="T1274" i="3"/>
  <c r="BG1274" i="3"/>
  <c r="AQ1274" i="3"/>
  <c r="AA1274" i="3"/>
  <c r="AC1288" i="3"/>
  <c r="BH1288" i="3"/>
  <c r="AR1288" i="3"/>
  <c r="AB1288" i="3"/>
  <c r="BG1288" i="3"/>
  <c r="AQ1288" i="3"/>
  <c r="AA1288" i="3"/>
  <c r="BF1288" i="3"/>
  <c r="AP1288" i="3"/>
  <c r="Z1288" i="3"/>
  <c r="AH1271" i="3"/>
  <c r="N1271" i="3"/>
  <c r="BE1271" i="3"/>
  <c r="AG1271" i="3"/>
  <c r="AZ1271" i="3"/>
  <c r="T1271" i="3"/>
  <c r="AI1271" i="3"/>
  <c r="AV1304" i="3"/>
  <c r="AY1304" i="3"/>
  <c r="S1304" i="3"/>
  <c r="BB1304" i="3"/>
  <c r="V1304" i="3"/>
  <c r="AO1304" i="3"/>
  <c r="AQ1314" i="3"/>
  <c r="AX1314" i="3"/>
  <c r="BI1314" i="3"/>
  <c r="BA1203" i="3"/>
  <c r="AV1247" i="3"/>
  <c r="T1247" i="3"/>
  <c r="AA1289" i="3"/>
  <c r="AU1289" i="3"/>
  <c r="AA1297" i="3"/>
  <c r="AE1297" i="3"/>
  <c r="U1308" i="3"/>
  <c r="AK1308" i="3"/>
  <c r="BA1308" i="3"/>
  <c r="AJ1308" i="3"/>
  <c r="N1308" i="3"/>
  <c r="AD1308" i="3"/>
  <c r="AT1308" i="3"/>
  <c r="O1308" i="3"/>
  <c r="AE1308" i="3"/>
  <c r="AU1308" i="3"/>
  <c r="P1308" i="3"/>
  <c r="AN1308" i="3"/>
  <c r="M1308" i="3"/>
  <c r="AC1308" i="3"/>
  <c r="AS1308" i="3"/>
  <c r="BI1308" i="3"/>
  <c r="AZ1308" i="3"/>
  <c r="V1308" i="3"/>
  <c r="AL1308" i="3"/>
  <c r="BB1308" i="3"/>
  <c r="W1308" i="3"/>
  <c r="AM1308" i="3"/>
  <c r="BC1308" i="3"/>
  <c r="X1308" i="3"/>
  <c r="BD1308" i="3"/>
  <c r="U1316" i="3"/>
  <c r="AK1316" i="3"/>
  <c r="BA1316" i="3"/>
  <c r="R1316" i="3"/>
  <c r="AH1316" i="3"/>
  <c r="AX1316" i="3"/>
  <c r="X1316" i="3"/>
  <c r="AV1316" i="3"/>
  <c r="AR1316" i="3"/>
  <c r="S1316" i="3"/>
  <c r="AI1316" i="3"/>
  <c r="AY1316" i="3"/>
  <c r="Y1316" i="3"/>
  <c r="AO1316" i="3"/>
  <c r="BE1316" i="3"/>
  <c r="V1316" i="3"/>
  <c r="AL1316" i="3"/>
  <c r="BB1316" i="3"/>
  <c r="AB1316" i="3"/>
  <c r="BD1316" i="3"/>
  <c r="AZ1316" i="3"/>
  <c r="W1316" i="3"/>
  <c r="AM1316" i="3"/>
  <c r="BC1316" i="3"/>
  <c r="M1316" i="3"/>
  <c r="AC1316" i="3"/>
  <c r="AS1316" i="3"/>
  <c r="BI1316" i="3"/>
  <c r="Z1316" i="3"/>
  <c r="AP1316" i="3"/>
  <c r="BF1316" i="3"/>
  <c r="AF1316" i="3"/>
  <c r="T1316" i="3"/>
  <c r="BH1316" i="3"/>
  <c r="AA1316" i="3"/>
  <c r="AQ1316" i="3"/>
  <c r="BG1316" i="3"/>
  <c r="X1243" i="3"/>
  <c r="P1223" i="3"/>
  <c r="BB1301" i="3"/>
  <c r="AZ1282" i="3"/>
  <c r="AK1196" i="3"/>
  <c r="U1196" i="3"/>
  <c r="AG1196" i="3"/>
  <c r="AW1196" i="3"/>
  <c r="Q1196" i="3"/>
  <c r="BA1196" i="3"/>
  <c r="Y1196" i="3"/>
  <c r="T1207" i="3"/>
  <c r="AY1207" i="3"/>
  <c r="BC1207" i="3"/>
  <c r="AU1207" i="3"/>
  <c r="AM1207" i="3"/>
  <c r="S1207" i="3"/>
  <c r="W1207" i="3"/>
  <c r="O1207" i="3"/>
  <c r="BD1207" i="3"/>
  <c r="AV1207" i="3"/>
  <c r="AE1207" i="3"/>
  <c r="AF1207" i="3"/>
  <c r="X1207" i="3"/>
  <c r="P1207" i="3"/>
  <c r="BG1207" i="3"/>
  <c r="AS1226" i="3"/>
  <c r="AO1226" i="3"/>
  <c r="K1079" i="3"/>
  <c r="AG1202" i="3"/>
  <c r="AV1208" i="3"/>
  <c r="AF1208" i="3"/>
  <c r="P1208" i="3"/>
  <c r="AU1208" i="3"/>
  <c r="AE1208" i="3"/>
  <c r="O1208" i="3"/>
  <c r="AX1208" i="3"/>
  <c r="AR1215" i="3"/>
  <c r="AV1215" i="3"/>
  <c r="AA1215" i="3"/>
  <c r="AZ1215" i="3"/>
  <c r="AE1215" i="3"/>
  <c r="BD1215" i="3"/>
  <c r="AI1215" i="3"/>
  <c r="N1215" i="3"/>
  <c r="AW1215" i="3"/>
  <c r="AG1215" i="3"/>
  <c r="Q1215" i="3"/>
  <c r="AS1228" i="3"/>
  <c r="AC1243" i="3"/>
  <c r="AS1243" i="3"/>
  <c r="BI1243" i="3"/>
  <c r="AU1223" i="3"/>
  <c r="Z1223" i="3"/>
  <c r="AY1223" i="3"/>
  <c r="AD1223" i="3"/>
  <c r="BH1223" i="3"/>
  <c r="AM1223" i="3"/>
  <c r="R1223" i="3"/>
  <c r="AW1223" i="3"/>
  <c r="AG1223" i="3"/>
  <c r="Q1223" i="3"/>
  <c r="Q1228" i="3"/>
  <c r="V1243" i="3"/>
  <c r="AL1243" i="3"/>
  <c r="BB1243" i="3"/>
  <c r="BB1223" i="3"/>
  <c r="BD1228" i="3"/>
  <c r="AN1228" i="3"/>
  <c r="X1228" i="3"/>
  <c r="BC1228" i="3"/>
  <c r="AM1228" i="3"/>
  <c r="W1228" i="3"/>
  <c r="BB1228" i="3"/>
  <c r="AL1228" i="3"/>
  <c r="BC1243" i="3"/>
  <c r="AM1243" i="3"/>
  <c r="W1243" i="3"/>
  <c r="W1247" i="3"/>
  <c r="AM1247" i="3"/>
  <c r="BC1247" i="3"/>
  <c r="AY1233" i="3"/>
  <c r="AI1233" i="3"/>
  <c r="R1233" i="3"/>
  <c r="AX1233" i="3"/>
  <c r="AH1233" i="3"/>
  <c r="Q1233" i="3"/>
  <c r="AW1233" i="3"/>
  <c r="AG1233" i="3"/>
  <c r="Y1247" i="3"/>
  <c r="AO1247" i="3"/>
  <c r="BE1247" i="3"/>
  <c r="BI1261" i="3"/>
  <c r="AS1261" i="3"/>
  <c r="AC1261" i="3"/>
  <c r="M1261" i="3"/>
  <c r="AU1261" i="3"/>
  <c r="AE1261" i="3"/>
  <c r="O1261" i="3"/>
  <c r="U1274" i="3"/>
  <c r="AK1274" i="3"/>
  <c r="BA1274" i="3"/>
  <c r="AR1261" i="3"/>
  <c r="N1274" i="3"/>
  <c r="AD1274" i="3"/>
  <c r="AT1274" i="3"/>
  <c r="BF1282" i="3"/>
  <c r="AP1282" i="3"/>
  <c r="Z1282" i="3"/>
  <c r="U1282" i="3"/>
  <c r="AQ1282" i="3"/>
  <c r="AI1282" i="3"/>
  <c r="BD1282" i="3"/>
  <c r="P1261" i="3"/>
  <c r="AT1261" i="3"/>
  <c r="N1261" i="3"/>
  <c r="X1274" i="3"/>
  <c r="AV1274" i="3"/>
  <c r="BC1274" i="3"/>
  <c r="AM1274" i="3"/>
  <c r="W1274" i="3"/>
  <c r="AS1288" i="3"/>
  <c r="BD1288" i="3"/>
  <c r="AN1288" i="3"/>
  <c r="X1288" i="3"/>
  <c r="BC1288" i="3"/>
  <c r="AM1288" i="3"/>
  <c r="W1288" i="3"/>
  <c r="BB1288" i="3"/>
  <c r="AL1288" i="3"/>
  <c r="V1288" i="3"/>
  <c r="R1271" i="3"/>
  <c r="BF1271" i="3"/>
  <c r="BA1271" i="3"/>
  <c r="Y1271" i="3"/>
  <c r="AR1271" i="3"/>
  <c r="BG1271" i="3"/>
  <c r="AA1271" i="3"/>
  <c r="AG1288" i="3"/>
  <c r="AF1304" i="3"/>
  <c r="AQ1304" i="3"/>
  <c r="BH1304" i="3"/>
  <c r="AT1304" i="3"/>
  <c r="N1304" i="3"/>
  <c r="AG1304" i="3"/>
  <c r="AA1314" i="3"/>
  <c r="AH1314" i="3"/>
  <c r="AS1314" i="3"/>
  <c r="AD1208" i="3"/>
  <c r="BL1324" i="3"/>
  <c r="BM1324" i="3"/>
  <c r="BN1324" i="3"/>
  <c r="BK1324" i="3"/>
  <c r="P1247" i="3"/>
  <c r="AH1247" i="3"/>
  <c r="M1292" i="3"/>
  <c r="AW1292" i="3"/>
  <c r="Q1292" i="3"/>
  <c r="N1296" i="3"/>
  <c r="AD1296" i="3"/>
  <c r="AT1296" i="3"/>
  <c r="O1296" i="3"/>
  <c r="AE1296" i="3"/>
  <c r="AU1296" i="3"/>
  <c r="P1296" i="3"/>
  <c r="AF1296" i="3"/>
  <c r="AV1296" i="3"/>
  <c r="AG1296" i="3"/>
  <c r="V1296" i="3"/>
  <c r="AL1296" i="3"/>
  <c r="BB1296" i="3"/>
  <c r="W1296" i="3"/>
  <c r="AM1296" i="3"/>
  <c r="BC1296" i="3"/>
  <c r="X1296" i="3"/>
  <c r="AN1296" i="3"/>
  <c r="BD1296" i="3"/>
  <c r="BF1301" i="3"/>
  <c r="V1301" i="3"/>
  <c r="AG1282" i="3"/>
  <c r="AB1276" i="3"/>
  <c r="AR1276" i="3"/>
  <c r="BH1276" i="3"/>
  <c r="P1276" i="3"/>
  <c r="AJ1276" i="3"/>
  <c r="BD1276" i="3"/>
  <c r="S1276" i="3"/>
  <c r="AF1276" i="3"/>
  <c r="AZ1276" i="3"/>
  <c r="AV1276" i="3"/>
  <c r="X1276" i="3"/>
  <c r="S1313" i="3"/>
  <c r="AI1313" i="3"/>
  <c r="AY1313" i="3"/>
  <c r="T1313" i="3"/>
  <c r="AJ1313" i="3"/>
  <c r="AZ1313" i="3"/>
  <c r="Q1313" i="3"/>
  <c r="AG1313" i="3"/>
  <c r="AW1313" i="3"/>
  <c r="N1313" i="3"/>
  <c r="AD1313" i="3"/>
  <c r="AT1313" i="3"/>
  <c r="AA1313" i="3"/>
  <c r="AQ1313" i="3"/>
  <c r="BG1313" i="3"/>
  <c r="AB1313" i="3"/>
  <c r="AR1313" i="3"/>
  <c r="BH1313" i="3"/>
  <c r="Y1313" i="3"/>
  <c r="AO1313" i="3"/>
  <c r="BE1313" i="3"/>
  <c r="V1313" i="3"/>
  <c r="AL1313" i="3"/>
  <c r="BB1313" i="3"/>
  <c r="O1247" i="3"/>
  <c r="AV1268" i="3"/>
  <c r="BM1325" i="3"/>
  <c r="AA1293" i="3"/>
  <c r="AD1253" i="3"/>
  <c r="Z1253" i="3"/>
  <c r="AP1253" i="3"/>
  <c r="BF1253" i="3"/>
  <c r="Q1210" i="3"/>
  <c r="BI1210" i="3"/>
  <c r="AC1210" i="3"/>
  <c r="AL1210" i="3"/>
  <c r="AW1210" i="3"/>
  <c r="AO1230" i="3"/>
  <c r="AK1230" i="3"/>
  <c r="AB1268" i="3"/>
  <c r="BL1322" i="3"/>
  <c r="W1229" i="3"/>
  <c r="Y1226" i="3"/>
  <c r="AK1226" i="3"/>
  <c r="BA1226" i="3"/>
  <c r="U1226" i="3"/>
  <c r="AV1272" i="3"/>
  <c r="P1272" i="3"/>
  <c r="BK1272" i="3" s="1"/>
  <c r="AF1272" i="3"/>
  <c r="K1145" i="3"/>
  <c r="BJ1207" i="3"/>
  <c r="BJ1208" i="3"/>
  <c r="BL1225" i="3"/>
  <c r="BL1227" i="3"/>
  <c r="BL1231" i="3"/>
  <c r="BM1245" i="3"/>
  <c r="BJ1253" i="3"/>
  <c r="BL1301" i="3"/>
  <c r="AT1283" i="3"/>
  <c r="R1283" i="3"/>
  <c r="AB1283" i="3"/>
  <c r="P1216" i="3"/>
  <c r="M1216" i="3"/>
  <c r="AN1216" i="3"/>
  <c r="R1216" i="3"/>
  <c r="AS1216" i="3"/>
  <c r="X1216" i="3"/>
  <c r="BD1216" i="3"/>
  <c r="AH1216" i="3"/>
  <c r="BI1216" i="3"/>
  <c r="Z1257" i="3"/>
  <c r="BF1257" i="3"/>
  <c r="AD1257" i="3"/>
  <c r="AP1257" i="3"/>
  <c r="N1257" i="3"/>
  <c r="AT1257" i="3"/>
  <c r="Z1275" i="3"/>
  <c r="N1275" i="3"/>
  <c r="AT1275" i="3"/>
  <c r="V1275" i="3"/>
  <c r="AX1275" i="3"/>
  <c r="AD1275" i="3"/>
  <c r="BB1275" i="3"/>
  <c r="AL1275" i="3"/>
  <c r="BF1275" i="3"/>
  <c r="AB1254" i="3"/>
  <c r="AY1285" i="3"/>
  <c r="AY1287" i="3"/>
  <c r="AY1289" i="3"/>
  <c r="AY1291" i="3"/>
  <c r="AY1293" i="3"/>
  <c r="AY1295" i="3"/>
  <c r="AY1297" i="3"/>
  <c r="K1159" i="3"/>
  <c r="K1149" i="3"/>
  <c r="L1111" i="3"/>
  <c r="BL1201" i="3"/>
  <c r="AW1202" i="3"/>
  <c r="BK1208" i="3"/>
  <c r="BN1208" i="3"/>
  <c r="BM1211" i="3"/>
  <c r="BK1214" i="3"/>
  <c r="BM1225" i="3"/>
  <c r="BM1227" i="3"/>
  <c r="BN1239" i="3"/>
  <c r="BI1234" i="3"/>
  <c r="AS1234" i="3"/>
  <c r="AC1234" i="3"/>
  <c r="M1234" i="3"/>
  <c r="AV1234" i="3"/>
  <c r="AF1234" i="3"/>
  <c r="P1234" i="3"/>
  <c r="AU1234" i="3"/>
  <c r="AE1234" i="3"/>
  <c r="O1234" i="3"/>
  <c r="BL1247" i="3"/>
  <c r="BJ1238" i="3"/>
  <c r="BL1258" i="3"/>
  <c r="BJ1255" i="3"/>
  <c r="BM1276" i="3"/>
  <c r="BL1280" i="3"/>
  <c r="BL1282" i="3"/>
  <c r="Y1283" i="3"/>
  <c r="AZ1283" i="3"/>
  <c r="AK1232" i="3"/>
  <c r="BE1232" i="3"/>
  <c r="AO1232" i="3"/>
  <c r="BG1232" i="3"/>
  <c r="U1232" i="3"/>
  <c r="AW1232" i="3"/>
  <c r="Y1232" i="3"/>
  <c r="AY1232" i="3"/>
  <c r="T1263" i="3"/>
  <c r="X1263" i="3"/>
  <c r="AN1263" i="3"/>
  <c r="BD1263" i="3"/>
  <c r="Q1198" i="3"/>
  <c r="AG1198" i="3"/>
  <c r="AW1198" i="3"/>
  <c r="U1198" i="3"/>
  <c r="AK1198" i="3"/>
  <c r="BA1198" i="3"/>
  <c r="Y1198" i="3"/>
  <c r="AO1198" i="3"/>
  <c r="BE1198" i="3"/>
  <c r="M1198" i="3"/>
  <c r="AC1198" i="3"/>
  <c r="AS1198" i="3"/>
  <c r="BI1198" i="3"/>
  <c r="AC1216" i="3"/>
  <c r="U1228" i="3"/>
  <c r="BA1228" i="3"/>
  <c r="Y1228" i="3"/>
  <c r="BE1228" i="3"/>
  <c r="AK1228" i="3"/>
  <c r="AO1228" i="3"/>
  <c r="AB1248" i="3"/>
  <c r="BH1248" i="3"/>
  <c r="T1259" i="3"/>
  <c r="AN1259" i="3"/>
  <c r="BD1259" i="3"/>
  <c r="X1259" i="3"/>
  <c r="AY1229" i="3"/>
  <c r="Q1294" i="3"/>
  <c r="AI1285" i="3"/>
  <c r="AI1287" i="3"/>
  <c r="AI1289" i="3"/>
  <c r="AI1291" i="3"/>
  <c r="AI1293" i="3"/>
  <c r="AI1295" i="3"/>
  <c r="AI1297" i="3"/>
  <c r="BM1207" i="3"/>
  <c r="BN1210" i="3"/>
  <c r="BK1292" i="3"/>
  <c r="BN1292" i="3"/>
  <c r="BG1283" i="3"/>
  <c r="BE1283" i="3"/>
  <c r="AG1283" i="3"/>
  <c r="BM1319" i="3"/>
  <c r="BH1256" i="3"/>
  <c r="AB1256" i="3"/>
  <c r="S1233" i="3"/>
  <c r="AN1233" i="3"/>
  <c r="BH1233" i="3"/>
  <c r="X1233" i="3"/>
  <c r="AR1233" i="3"/>
  <c r="AB1233" i="3"/>
  <c r="AZ1233" i="3"/>
  <c r="AJ1233" i="3"/>
  <c r="BD1233" i="3"/>
  <c r="BD1261" i="3"/>
  <c r="V1271" i="3"/>
  <c r="AL1271" i="3"/>
  <c r="BB1271" i="3"/>
  <c r="AI1229" i="3"/>
  <c r="BL1229" i="3" s="1"/>
  <c r="S1229" i="3"/>
  <c r="AR1248" i="3"/>
  <c r="O1278" i="3"/>
  <c r="X1278" i="3"/>
  <c r="AN1278" i="3"/>
  <c r="BD1278" i="3"/>
  <c r="P1278" i="3"/>
  <c r="AF1278" i="3"/>
  <c r="AV1278" i="3"/>
  <c r="AJ1278" i="3"/>
  <c r="AR1278" i="3"/>
  <c r="T1278" i="3"/>
  <c r="AZ1278" i="3"/>
  <c r="AB1278" i="3"/>
  <c r="BH1278" i="3"/>
  <c r="S1285" i="3"/>
  <c r="BM1285" i="3" s="1"/>
  <c r="S1287" i="3"/>
  <c r="BM1287" i="3" s="1"/>
  <c r="S1289" i="3"/>
  <c r="BM1289" i="3" s="1"/>
  <c r="S1291" i="3"/>
  <c r="S1293" i="3"/>
  <c r="BM1293" i="3" s="1"/>
  <c r="S1295" i="3"/>
  <c r="BM1295" i="3" s="1"/>
  <c r="S1297" i="3"/>
  <c r="BM1297" i="3" s="1"/>
  <c r="K1095" i="3"/>
  <c r="L1077" i="3"/>
  <c r="BJ1201" i="3"/>
  <c r="BM1197" i="3"/>
  <c r="BL1204" i="3"/>
  <c r="BM1204" i="3"/>
  <c r="BM1209" i="3"/>
  <c r="BM1231" i="3"/>
  <c r="BK1239" i="3"/>
  <c r="BA1234" i="3"/>
  <c r="AK1234" i="3"/>
  <c r="U1234" i="3"/>
  <c r="BD1234" i="3"/>
  <c r="AN1234" i="3"/>
  <c r="X1234" i="3"/>
  <c r="BC1234" i="3"/>
  <c r="AM1234" i="3"/>
  <c r="BK1268" i="3"/>
  <c r="AM1283" i="3"/>
  <c r="AR1283" i="3"/>
  <c r="AC1200" i="3"/>
  <c r="BK1200" i="3" s="1"/>
  <c r="BA1200" i="3"/>
  <c r="AK1200" i="3"/>
  <c r="BE1200" i="3"/>
  <c r="U1200" i="3"/>
  <c r="AO1200" i="3"/>
  <c r="BI1200" i="3"/>
  <c r="Y1200" i="3"/>
  <c r="AS1200" i="3"/>
  <c r="AP1249" i="3"/>
  <c r="N1249" i="3"/>
  <c r="AT1249" i="3"/>
  <c r="Z1249" i="3"/>
  <c r="BF1249" i="3"/>
  <c r="AD1249" i="3"/>
  <c r="Q1212" i="3"/>
  <c r="AG1212" i="3"/>
  <c r="AW1212" i="3"/>
  <c r="U1212" i="3"/>
  <c r="AK1212" i="3"/>
  <c r="BA1212" i="3"/>
  <c r="Y1212" i="3"/>
  <c r="AO1212" i="3"/>
  <c r="BE1212" i="3"/>
  <c r="M1212" i="3"/>
  <c r="AC1212" i="3"/>
  <c r="AS1212" i="3"/>
  <c r="BI1212" i="3"/>
  <c r="M1205" i="3"/>
  <c r="AC1205" i="3"/>
  <c r="AS1205" i="3"/>
  <c r="BI1205" i="3"/>
  <c r="P1205" i="3"/>
  <c r="AF1205" i="3"/>
  <c r="AV1205" i="3"/>
  <c r="U1205" i="3"/>
  <c r="AK1205" i="3"/>
  <c r="BA1205" i="3"/>
  <c r="X1205" i="3"/>
  <c r="AN1205" i="3"/>
  <c r="BD1205" i="3"/>
  <c r="Z1242" i="3"/>
  <c r="N1242" i="3"/>
  <c r="AT1242" i="3"/>
  <c r="V1242" i="3"/>
  <c r="BB1242" i="3"/>
  <c r="AD1242" i="3"/>
  <c r="AL1242" i="3"/>
  <c r="AB1252" i="3"/>
  <c r="AR1252" i="3"/>
  <c r="BH1252" i="3"/>
  <c r="AF1263" i="3"/>
  <c r="BC1229" i="3"/>
  <c r="AM1229" i="3"/>
  <c r="AR1256" i="3"/>
  <c r="O1285" i="3"/>
  <c r="BL1285" i="3" s="1"/>
  <c r="O1287" i="3"/>
  <c r="BL1287" i="3" s="1"/>
  <c r="O1289" i="3"/>
  <c r="BL1289" i="3" s="1"/>
  <c r="O1291" i="3"/>
  <c r="BL1291" i="3" s="1"/>
  <c r="O1293" i="3"/>
  <c r="BL1293" i="3" s="1"/>
  <c r="O1295" i="3"/>
  <c r="BL1295" i="3" s="1"/>
  <c r="O1297" i="3"/>
  <c r="BL1297" i="3" s="1"/>
  <c r="BJ1319" i="3"/>
  <c r="BL1319" i="3"/>
  <c r="BK1319" i="3"/>
  <c r="BN1319" i="3"/>
  <c r="BJ1200" i="3"/>
  <c r="BN1200" i="3"/>
  <c r="BM1213" i="3"/>
  <c r="BJ1221" i="3"/>
  <c r="BJ1248" i="3"/>
  <c r="O1279" i="3"/>
  <c r="S1279" i="3"/>
  <c r="W1279" i="3"/>
  <c r="AA1279" i="3"/>
  <c r="AE1279" i="3"/>
  <c r="AI1279" i="3"/>
  <c r="AM1279" i="3"/>
  <c r="AQ1279" i="3"/>
  <c r="AU1279" i="3"/>
  <c r="AY1279" i="3"/>
  <c r="BC1279" i="3"/>
  <c r="BG1279" i="3"/>
  <c r="P1279" i="3"/>
  <c r="T1279" i="3"/>
  <c r="X1279" i="3"/>
  <c r="AB1279" i="3"/>
  <c r="AF1279" i="3"/>
  <c r="AJ1279" i="3"/>
  <c r="AN1279" i="3"/>
  <c r="AR1279" i="3"/>
  <c r="AV1279" i="3"/>
  <c r="AZ1279" i="3"/>
  <c r="BD1279" i="3"/>
  <c r="BH1279" i="3"/>
  <c r="Q1279" i="3"/>
  <c r="Y1279" i="3"/>
  <c r="AG1279" i="3"/>
  <c r="AO1279" i="3"/>
  <c r="AW1279" i="3"/>
  <c r="BE1279" i="3"/>
  <c r="R1279" i="3"/>
  <c r="Z1279" i="3"/>
  <c r="AH1279" i="3"/>
  <c r="AP1279" i="3"/>
  <c r="AX1279" i="3"/>
  <c r="BF1279" i="3"/>
  <c r="M1279" i="3"/>
  <c r="U1279" i="3"/>
  <c r="AC1279" i="3"/>
  <c r="AK1279" i="3"/>
  <c r="AS1279" i="3"/>
  <c r="BA1279" i="3"/>
  <c r="BI1279" i="3"/>
  <c r="AL1279" i="3"/>
  <c r="N1279" i="3"/>
  <c r="AT1279" i="3"/>
  <c r="V1279" i="3"/>
  <c r="BB1279" i="3"/>
  <c r="AD1279" i="3"/>
  <c r="BN1289" i="3"/>
  <c r="BK1289" i="3"/>
  <c r="BN1294" i="3"/>
  <c r="BK1294" i="3"/>
  <c r="BN1295" i="3"/>
  <c r="BM1288" i="3"/>
  <c r="BM1294" i="3"/>
  <c r="BM1271" i="3"/>
  <c r="AP1281" i="3"/>
  <c r="BJ1265" i="3"/>
  <c r="BN1298" i="3"/>
  <c r="BK1298" i="3"/>
  <c r="BM1298" i="3"/>
  <c r="BL1302" i="3"/>
  <c r="AT1300" i="3"/>
  <c r="Y1300" i="3"/>
  <c r="BA1300" i="3"/>
  <c r="AE1300" i="3"/>
  <c r="BI1300" i="3"/>
  <c r="AM1300" i="3"/>
  <c r="R1300" i="3"/>
  <c r="AW1300" i="3"/>
  <c r="AA1300" i="3"/>
  <c r="BD1300" i="3"/>
  <c r="AN1300" i="3"/>
  <c r="X1300" i="3"/>
  <c r="BL1303" i="3"/>
  <c r="BM1305" i="3"/>
  <c r="BJ1307" i="3"/>
  <c r="BK1309" i="3"/>
  <c r="BN1309" i="3"/>
  <c r="BL1311" i="3"/>
  <c r="BJ1313" i="3"/>
  <c r="BM1313" i="3"/>
  <c r="BJ1304" i="3"/>
  <c r="BM1306" i="3"/>
  <c r="BM1308" i="3"/>
  <c r="BN1310" i="3"/>
  <c r="BK1310" i="3"/>
  <c r="BL1312" i="3"/>
  <c r="BM1314" i="3"/>
  <c r="P1202" i="3"/>
  <c r="T1202" i="3"/>
  <c r="X1202" i="3"/>
  <c r="AB1202" i="3"/>
  <c r="AF1202" i="3"/>
  <c r="AJ1202" i="3"/>
  <c r="AN1202" i="3"/>
  <c r="AR1202" i="3"/>
  <c r="AV1202" i="3"/>
  <c r="AZ1202" i="3"/>
  <c r="BD1202" i="3"/>
  <c r="BH1202" i="3"/>
  <c r="N1202" i="3"/>
  <c r="R1202" i="3"/>
  <c r="V1202" i="3"/>
  <c r="Z1202" i="3"/>
  <c r="AD1202" i="3"/>
  <c r="AH1202" i="3"/>
  <c r="AL1202" i="3"/>
  <c r="AP1202" i="3"/>
  <c r="AT1202" i="3"/>
  <c r="AX1202" i="3"/>
  <c r="BB1202" i="3"/>
  <c r="BF1202" i="3"/>
  <c r="S1202" i="3"/>
  <c r="AI1202" i="3"/>
  <c r="AY1202" i="3"/>
  <c r="W1202" i="3"/>
  <c r="AM1202" i="3"/>
  <c r="BC1202" i="3"/>
  <c r="AA1202" i="3"/>
  <c r="AQ1202" i="3"/>
  <c r="BG1202" i="3"/>
  <c r="O1202" i="3"/>
  <c r="AE1202" i="3"/>
  <c r="AU1202" i="3"/>
  <c r="BL1203" i="3"/>
  <c r="BN1213" i="3"/>
  <c r="BK1213" i="3"/>
  <c r="M1222" i="3"/>
  <c r="Q1222" i="3"/>
  <c r="U1222" i="3"/>
  <c r="O1222" i="3"/>
  <c r="S1222" i="3"/>
  <c r="W1222" i="3"/>
  <c r="AA1222" i="3"/>
  <c r="AE1222" i="3"/>
  <c r="AI1222" i="3"/>
  <c r="AM1222" i="3"/>
  <c r="AQ1222" i="3"/>
  <c r="AU1222" i="3"/>
  <c r="AY1222" i="3"/>
  <c r="BC1222" i="3"/>
  <c r="BG1222" i="3"/>
  <c r="P1222" i="3"/>
  <c r="X1222" i="3"/>
  <c r="AC1222" i="3"/>
  <c r="AH1222" i="3"/>
  <c r="AN1222" i="3"/>
  <c r="AS1222" i="3"/>
  <c r="AX1222" i="3"/>
  <c r="BD1222" i="3"/>
  <c r="BI1222" i="3"/>
  <c r="R1222" i="3"/>
  <c r="Y1222" i="3"/>
  <c r="AD1222" i="3"/>
  <c r="AJ1222" i="3"/>
  <c r="AO1222" i="3"/>
  <c r="AT1222" i="3"/>
  <c r="AZ1222" i="3"/>
  <c r="BE1222" i="3"/>
  <c r="T1222" i="3"/>
  <c r="Z1222" i="3"/>
  <c r="AF1222" i="3"/>
  <c r="AK1222" i="3"/>
  <c r="AP1222" i="3"/>
  <c r="AV1222" i="3"/>
  <c r="BA1222" i="3"/>
  <c r="BF1222" i="3"/>
  <c r="AG1222" i="3"/>
  <c r="BB1222" i="3"/>
  <c r="N1222" i="3"/>
  <c r="AL1222" i="3"/>
  <c r="BH1222" i="3"/>
  <c r="V1222" i="3"/>
  <c r="AR1222" i="3"/>
  <c r="AB1222" i="3"/>
  <c r="AW1222" i="3"/>
  <c r="BL1215" i="3"/>
  <c r="BN1230" i="3"/>
  <c r="BK1230" i="3"/>
  <c r="BJ1230" i="3"/>
  <c r="BM1232" i="3"/>
  <c r="BK1238" i="3"/>
  <c r="BN1238" i="3"/>
  <c r="BL1238" i="3"/>
  <c r="BJ1250" i="3"/>
  <c r="BJ1254" i="3"/>
  <c r="BJ1256" i="3"/>
  <c r="BK1251" i="3"/>
  <c r="BN1251" i="3"/>
  <c r="BL1251" i="3"/>
  <c r="BL1275" i="3"/>
  <c r="AE1281" i="3"/>
  <c r="BA1281" i="3"/>
  <c r="Z1281" i="3"/>
  <c r="AU1281" i="3"/>
  <c r="AX1281" i="3"/>
  <c r="BG1281" i="3"/>
  <c r="Q1281" i="3"/>
  <c r="BK1267" i="3"/>
  <c r="BN1267" i="3"/>
  <c r="BJ1287" i="3"/>
  <c r="BM1198" i="3"/>
  <c r="U1202" i="3"/>
  <c r="AK1202" i="3"/>
  <c r="BA1202" i="3"/>
  <c r="BM1201" i="3"/>
  <c r="BL1205" i="3"/>
  <c r="BJ1205" i="3"/>
  <c r="BJ1204" i="3"/>
  <c r="BN1207" i="3"/>
  <c r="BK1207" i="3"/>
  <c r="BM1208" i="3"/>
  <c r="BL1209" i="3"/>
  <c r="BL1211" i="3"/>
  <c r="BN1211" i="3"/>
  <c r="BK1211" i="3"/>
  <c r="BJ1199" i="3"/>
  <c r="BJ1206" i="3"/>
  <c r="BK1206" i="3"/>
  <c r="BN1206" i="3"/>
  <c r="O1218" i="3"/>
  <c r="S1218" i="3"/>
  <c r="W1218" i="3"/>
  <c r="AA1218" i="3"/>
  <c r="AE1218" i="3"/>
  <c r="AI1218" i="3"/>
  <c r="AM1218" i="3"/>
  <c r="AQ1218" i="3"/>
  <c r="AU1218" i="3"/>
  <c r="AY1218" i="3"/>
  <c r="BC1218" i="3"/>
  <c r="BG1218" i="3"/>
  <c r="N1218" i="3"/>
  <c r="T1218" i="3"/>
  <c r="Y1218" i="3"/>
  <c r="AD1218" i="3"/>
  <c r="AJ1218" i="3"/>
  <c r="AO1218" i="3"/>
  <c r="AT1218" i="3"/>
  <c r="AZ1218" i="3"/>
  <c r="BE1218" i="3"/>
  <c r="P1218" i="3"/>
  <c r="U1218" i="3"/>
  <c r="Z1218" i="3"/>
  <c r="AF1218" i="3"/>
  <c r="AK1218" i="3"/>
  <c r="AP1218" i="3"/>
  <c r="AV1218" i="3"/>
  <c r="BA1218" i="3"/>
  <c r="BF1218" i="3"/>
  <c r="Q1218" i="3"/>
  <c r="V1218" i="3"/>
  <c r="AB1218" i="3"/>
  <c r="AG1218" i="3"/>
  <c r="AL1218" i="3"/>
  <c r="AR1218" i="3"/>
  <c r="AW1218" i="3"/>
  <c r="BB1218" i="3"/>
  <c r="BH1218" i="3"/>
  <c r="AC1218" i="3"/>
  <c r="AX1218" i="3"/>
  <c r="M1218" i="3"/>
  <c r="AH1218" i="3"/>
  <c r="BD1218" i="3"/>
  <c r="R1218" i="3"/>
  <c r="AN1218" i="3"/>
  <c r="BI1218" i="3"/>
  <c r="X1218" i="3"/>
  <c r="AS1218" i="3"/>
  <c r="BM1214" i="3"/>
  <c r="BJ1216" i="3"/>
  <c r="BK1224" i="3"/>
  <c r="BN1224" i="3"/>
  <c r="BJ1215" i="3"/>
  <c r="BJ1219" i="3"/>
  <c r="BM1224" i="3"/>
  <c r="BL1217" i="3"/>
  <c r="BM1217" i="3"/>
  <c r="BJ1225" i="3"/>
  <c r="BJ1227" i="3"/>
  <c r="BN1228" i="3"/>
  <c r="BK1228" i="3"/>
  <c r="BN1229" i="3"/>
  <c r="BK1229" i="3"/>
  <c r="BL1223" i="3"/>
  <c r="BM1223" i="3"/>
  <c r="BM1226" i="3"/>
  <c r="BL1232" i="3"/>
  <c r="BJ1232" i="3"/>
  <c r="BJ1233" i="3"/>
  <c r="BM1235" i="3"/>
  <c r="BM1243" i="3"/>
  <c r="O1246" i="3"/>
  <c r="S1246" i="3"/>
  <c r="W1246" i="3"/>
  <c r="AA1246" i="3"/>
  <c r="AE1246" i="3"/>
  <c r="AI1246" i="3"/>
  <c r="AM1246" i="3"/>
  <c r="AQ1246" i="3"/>
  <c r="AU1246" i="3"/>
  <c r="AY1246" i="3"/>
  <c r="BC1246" i="3"/>
  <c r="BG1246" i="3"/>
  <c r="P1246" i="3"/>
  <c r="T1246" i="3"/>
  <c r="X1246" i="3"/>
  <c r="AB1246" i="3"/>
  <c r="AF1246" i="3"/>
  <c r="AJ1246" i="3"/>
  <c r="AN1246" i="3"/>
  <c r="AR1246" i="3"/>
  <c r="AV1246" i="3"/>
  <c r="AZ1246" i="3"/>
  <c r="BD1246" i="3"/>
  <c r="BH1246" i="3"/>
  <c r="Q1246" i="3"/>
  <c r="Y1246" i="3"/>
  <c r="AG1246" i="3"/>
  <c r="AO1246" i="3"/>
  <c r="AW1246" i="3"/>
  <c r="BE1246" i="3"/>
  <c r="R1246" i="3"/>
  <c r="Z1246" i="3"/>
  <c r="AH1246" i="3"/>
  <c r="AP1246" i="3"/>
  <c r="AX1246" i="3"/>
  <c r="BF1246" i="3"/>
  <c r="M1246" i="3"/>
  <c r="U1246" i="3"/>
  <c r="AC1246" i="3"/>
  <c r="AK1246" i="3"/>
  <c r="AS1246" i="3"/>
  <c r="BA1246" i="3"/>
  <c r="BI1246" i="3"/>
  <c r="N1246" i="3"/>
  <c r="AT1246" i="3"/>
  <c r="V1246" i="3"/>
  <c r="BB1246" i="3"/>
  <c r="AD1246" i="3"/>
  <c r="AL1246" i="3"/>
  <c r="BM1242" i="3"/>
  <c r="BL1233" i="3"/>
  <c r="BL1245" i="3"/>
  <c r="BL1241" i="3"/>
  <c r="BM1259" i="3"/>
  <c r="BK1265" i="3"/>
  <c r="BN1265" i="3"/>
  <c r="BL1265" i="3"/>
  <c r="BN1248" i="3"/>
  <c r="BK1248" i="3"/>
  <c r="BN1250" i="3"/>
  <c r="BK1250" i="3"/>
  <c r="BN1252" i="3"/>
  <c r="BK1252" i="3"/>
  <c r="BN1254" i="3"/>
  <c r="BK1254" i="3"/>
  <c r="BN1256" i="3"/>
  <c r="BK1256" i="3"/>
  <c r="BK1258" i="3"/>
  <c r="BN1258" i="3"/>
  <c r="M1262" i="3"/>
  <c r="Q1262" i="3"/>
  <c r="U1262" i="3"/>
  <c r="Y1262" i="3"/>
  <c r="AC1262" i="3"/>
  <c r="AG1262" i="3"/>
  <c r="AK1262" i="3"/>
  <c r="AO1262" i="3"/>
  <c r="AS1262" i="3"/>
  <c r="AW1262" i="3"/>
  <c r="BA1262" i="3"/>
  <c r="BE1262" i="3"/>
  <c r="BI1262" i="3"/>
  <c r="O1262" i="3"/>
  <c r="S1262" i="3"/>
  <c r="W1262" i="3"/>
  <c r="AA1262" i="3"/>
  <c r="AE1262" i="3"/>
  <c r="AI1262" i="3"/>
  <c r="AM1262" i="3"/>
  <c r="AQ1262" i="3"/>
  <c r="AU1262" i="3"/>
  <c r="AY1262" i="3"/>
  <c r="BC1262" i="3"/>
  <c r="BG1262" i="3"/>
  <c r="N1262" i="3"/>
  <c r="V1262" i="3"/>
  <c r="AD1262" i="3"/>
  <c r="AL1262" i="3"/>
  <c r="AT1262" i="3"/>
  <c r="BB1262" i="3"/>
  <c r="P1262" i="3"/>
  <c r="X1262" i="3"/>
  <c r="AF1262" i="3"/>
  <c r="AN1262" i="3"/>
  <c r="AV1262" i="3"/>
  <c r="BD1262" i="3"/>
  <c r="R1262" i="3"/>
  <c r="Z1262" i="3"/>
  <c r="AH1262" i="3"/>
  <c r="AP1262" i="3"/>
  <c r="AX1262" i="3"/>
  <c r="BF1262" i="3"/>
  <c r="T1262" i="3"/>
  <c r="AZ1262" i="3"/>
  <c r="AB1262" i="3"/>
  <c r="BH1262" i="3"/>
  <c r="AJ1262" i="3"/>
  <c r="AR1262" i="3"/>
  <c r="M1266" i="3"/>
  <c r="Q1266" i="3"/>
  <c r="U1266" i="3"/>
  <c r="Y1266" i="3"/>
  <c r="AC1266" i="3"/>
  <c r="AG1266" i="3"/>
  <c r="AK1266" i="3"/>
  <c r="AO1266" i="3"/>
  <c r="AS1266" i="3"/>
  <c r="AW1266" i="3"/>
  <c r="BA1266" i="3"/>
  <c r="BE1266" i="3"/>
  <c r="BI1266" i="3"/>
  <c r="O1266" i="3"/>
  <c r="S1266" i="3"/>
  <c r="W1266" i="3"/>
  <c r="AA1266" i="3"/>
  <c r="AE1266" i="3"/>
  <c r="AI1266" i="3"/>
  <c r="AM1266" i="3"/>
  <c r="AQ1266" i="3"/>
  <c r="AU1266" i="3"/>
  <c r="AY1266" i="3"/>
  <c r="BC1266" i="3"/>
  <c r="BG1266" i="3"/>
  <c r="N1266" i="3"/>
  <c r="V1266" i="3"/>
  <c r="AD1266" i="3"/>
  <c r="AL1266" i="3"/>
  <c r="AT1266" i="3"/>
  <c r="BB1266" i="3"/>
  <c r="P1266" i="3"/>
  <c r="X1266" i="3"/>
  <c r="AF1266" i="3"/>
  <c r="AN1266" i="3"/>
  <c r="AV1266" i="3"/>
  <c r="BD1266" i="3"/>
  <c r="R1266" i="3"/>
  <c r="Z1266" i="3"/>
  <c r="AH1266" i="3"/>
  <c r="AP1266" i="3"/>
  <c r="AX1266" i="3"/>
  <c r="BF1266" i="3"/>
  <c r="T1266" i="3"/>
  <c r="AZ1266" i="3"/>
  <c r="AB1266" i="3"/>
  <c r="BH1266" i="3"/>
  <c r="AJ1266" i="3"/>
  <c r="AR1266" i="3"/>
  <c r="BK1253" i="3"/>
  <c r="BN1253" i="3"/>
  <c r="BL1253" i="3"/>
  <c r="BM1255" i="3"/>
  <c r="BK1243" i="3"/>
  <c r="BJ1276" i="3"/>
  <c r="BJ1278" i="3"/>
  <c r="BJ1280" i="3"/>
  <c r="BJ1282" i="3"/>
  <c r="BJ1259" i="3"/>
  <c r="BL1270" i="3"/>
  <c r="O1269" i="3"/>
  <c r="S1269" i="3"/>
  <c r="W1269" i="3"/>
  <c r="AA1269" i="3"/>
  <c r="AE1269" i="3"/>
  <c r="AI1269" i="3"/>
  <c r="AM1269" i="3"/>
  <c r="AQ1269" i="3"/>
  <c r="AU1269" i="3"/>
  <c r="AY1269" i="3"/>
  <c r="BC1269" i="3"/>
  <c r="BG1269" i="3"/>
  <c r="P1269" i="3"/>
  <c r="T1269" i="3"/>
  <c r="X1269" i="3"/>
  <c r="AB1269" i="3"/>
  <c r="AF1269" i="3"/>
  <c r="AJ1269" i="3"/>
  <c r="AN1269" i="3"/>
  <c r="AR1269" i="3"/>
  <c r="AV1269" i="3"/>
  <c r="AZ1269" i="3"/>
  <c r="BD1269" i="3"/>
  <c r="BH1269" i="3"/>
  <c r="M1269" i="3"/>
  <c r="Q1269" i="3"/>
  <c r="U1269" i="3"/>
  <c r="Y1269" i="3"/>
  <c r="AC1269" i="3"/>
  <c r="AG1269" i="3"/>
  <c r="AK1269" i="3"/>
  <c r="AO1269" i="3"/>
  <c r="AS1269" i="3"/>
  <c r="AW1269" i="3"/>
  <c r="BA1269" i="3"/>
  <c r="BE1269" i="3"/>
  <c r="BI1269" i="3"/>
  <c r="N1269" i="3"/>
  <c r="AD1269" i="3"/>
  <c r="AT1269" i="3"/>
  <c r="R1269" i="3"/>
  <c r="AH1269" i="3"/>
  <c r="AX1269" i="3"/>
  <c r="V1269" i="3"/>
  <c r="AL1269" i="3"/>
  <c r="BB1269" i="3"/>
  <c r="Z1269" i="3"/>
  <c r="AP1269" i="3"/>
  <c r="BF1269" i="3"/>
  <c r="BN1274" i="3"/>
  <c r="BK1274" i="3"/>
  <c r="BM1282" i="3"/>
  <c r="BK1282" i="3"/>
  <c r="BE1281" i="3"/>
  <c r="AI1281" i="3"/>
  <c r="N1281" i="3"/>
  <c r="AS1281" i="3"/>
  <c r="W1281" i="3"/>
  <c r="BB1281" i="3"/>
  <c r="AG1281" i="3"/>
  <c r="BH1281" i="3"/>
  <c r="AR1281" i="3"/>
  <c r="AB1281" i="3"/>
  <c r="O1283" i="3"/>
  <c r="BM1301" i="3"/>
  <c r="BL1274" i="3"/>
  <c r="BN1282" i="3"/>
  <c r="BN1284" i="3"/>
  <c r="BK1284" i="3"/>
  <c r="BN1285" i="3"/>
  <c r="BK1285" i="3"/>
  <c r="BN1286" i="3"/>
  <c r="BK1286" i="3"/>
  <c r="BN1287" i="3"/>
  <c r="BK1287" i="3"/>
  <c r="BN1293" i="3"/>
  <c r="BK1293" i="3"/>
  <c r="BL1288" i="3"/>
  <c r="BJ1288" i="3"/>
  <c r="BL1294" i="3"/>
  <c r="BJ1294" i="3"/>
  <c r="BJ1271" i="3"/>
  <c r="BK1271" i="3"/>
  <c r="BN1271" i="3"/>
  <c r="BL1271" i="3"/>
  <c r="Z1283" i="3"/>
  <c r="BK1301" i="3"/>
  <c r="BN1301" i="3"/>
  <c r="BF1283" i="3"/>
  <c r="AO1283" i="3"/>
  <c r="S1283" i="3"/>
  <c r="BA1283" i="3"/>
  <c r="AH1283" i="3"/>
  <c r="M1283" i="3"/>
  <c r="AV1283" i="3"/>
  <c r="AA1283" i="3"/>
  <c r="AN1283" i="3"/>
  <c r="BM1299" i="3"/>
  <c r="BN1299" i="3"/>
  <c r="BK1299" i="3"/>
  <c r="BJ1299" i="3"/>
  <c r="BN1302" i="3"/>
  <c r="BK1302" i="3"/>
  <c r="AO1300" i="3"/>
  <c r="S1300" i="3"/>
  <c r="AU1300" i="3"/>
  <c r="Z1300" i="3"/>
  <c r="BC1300" i="3"/>
  <c r="AH1300" i="3"/>
  <c r="M1300" i="3"/>
  <c r="AQ1300" i="3"/>
  <c r="V1300" i="3"/>
  <c r="AZ1300" i="3"/>
  <c r="AJ1300" i="3"/>
  <c r="T1300" i="3"/>
  <c r="BK1305" i="3"/>
  <c r="BN1305" i="3"/>
  <c r="BJ1305" i="3"/>
  <c r="BL1305" i="3"/>
  <c r="BM1307" i="3"/>
  <c r="BJ1311" i="3"/>
  <c r="BK1313" i="3"/>
  <c r="BN1313" i="3"/>
  <c r="BL1313" i="3"/>
  <c r="BJ1315" i="3"/>
  <c r="BM1315" i="3"/>
  <c r="BJ1317" i="3"/>
  <c r="BN1304" i="3"/>
  <c r="BK1304" i="3"/>
  <c r="BL1306" i="3"/>
  <c r="BJ1306" i="3"/>
  <c r="BL1308" i="3"/>
  <c r="BJ1308" i="3"/>
  <c r="BM1310" i="3"/>
  <c r="BJ1312" i="3"/>
  <c r="BN1312" i="3"/>
  <c r="BK1312" i="3"/>
  <c r="BL1314" i="3"/>
  <c r="BM1316" i="3"/>
  <c r="BN1197" i="3"/>
  <c r="BK1197" i="3"/>
  <c r="BL1200" i="3"/>
  <c r="BL1210" i="3"/>
  <c r="BM1206" i="3"/>
  <c r="BL1219" i="3"/>
  <c r="BN1231" i="3"/>
  <c r="BK1231" i="3"/>
  <c r="BN1223" i="3"/>
  <c r="BK1223" i="3"/>
  <c r="BL1230" i="3"/>
  <c r="BM1241" i="3"/>
  <c r="BL1263" i="3"/>
  <c r="BM1265" i="3"/>
  <c r="BL1248" i="3"/>
  <c r="BL1250" i="3"/>
  <c r="BL1252" i="3"/>
  <c r="BL1254" i="3"/>
  <c r="BM1253" i="3"/>
  <c r="BN1270" i="3"/>
  <c r="BK1270" i="3"/>
  <c r="BF1281" i="3"/>
  <c r="BN1288" i="3"/>
  <c r="BK1288" i="3"/>
  <c r="BM1196" i="3"/>
  <c r="BJ1198" i="3"/>
  <c r="Y1202" i="3"/>
  <c r="AO1202" i="3"/>
  <c r="BE1202" i="3"/>
  <c r="BN1198" i="3"/>
  <c r="BL1208" i="3"/>
  <c r="BJ1211" i="3"/>
  <c r="BL1199" i="3"/>
  <c r="BN1199" i="3"/>
  <c r="BK1199" i="3"/>
  <c r="O1220" i="3"/>
  <c r="S1220" i="3"/>
  <c r="W1220" i="3"/>
  <c r="AA1220" i="3"/>
  <c r="AE1220" i="3"/>
  <c r="AI1220" i="3"/>
  <c r="AM1220" i="3"/>
  <c r="AQ1220" i="3"/>
  <c r="AU1220" i="3"/>
  <c r="AY1220" i="3"/>
  <c r="BC1220" i="3"/>
  <c r="N1220" i="3"/>
  <c r="T1220" i="3"/>
  <c r="Y1220" i="3"/>
  <c r="AD1220" i="3"/>
  <c r="AJ1220" i="3"/>
  <c r="AO1220" i="3"/>
  <c r="AT1220" i="3"/>
  <c r="AZ1220" i="3"/>
  <c r="BE1220" i="3"/>
  <c r="BI1220" i="3"/>
  <c r="P1220" i="3"/>
  <c r="U1220" i="3"/>
  <c r="Z1220" i="3"/>
  <c r="AF1220" i="3"/>
  <c r="AK1220" i="3"/>
  <c r="AP1220" i="3"/>
  <c r="AV1220" i="3"/>
  <c r="BA1220" i="3"/>
  <c r="BF1220" i="3"/>
  <c r="Q1220" i="3"/>
  <c r="V1220" i="3"/>
  <c r="AB1220" i="3"/>
  <c r="AG1220" i="3"/>
  <c r="AL1220" i="3"/>
  <c r="AR1220" i="3"/>
  <c r="AW1220" i="3"/>
  <c r="BB1220" i="3"/>
  <c r="BG1220" i="3"/>
  <c r="R1220" i="3"/>
  <c r="AN1220" i="3"/>
  <c r="BH1220" i="3"/>
  <c r="X1220" i="3"/>
  <c r="AS1220" i="3"/>
  <c r="AC1220" i="3"/>
  <c r="AX1220" i="3"/>
  <c r="AH1220" i="3"/>
  <c r="BD1220" i="3"/>
  <c r="M1220" i="3"/>
  <c r="BM1212" i="3"/>
  <c r="BL1214" i="3"/>
  <c r="BJ1214" i="3"/>
  <c r="BK1215" i="3"/>
  <c r="BN1215" i="3"/>
  <c r="BK1219" i="3"/>
  <c r="BN1219" i="3"/>
  <c r="BL1224" i="3"/>
  <c r="BJ1217" i="3"/>
  <c r="BN1225" i="3"/>
  <c r="BK1225" i="3"/>
  <c r="BN1227" i="3"/>
  <c r="BK1227" i="3"/>
  <c r="BJ1223" i="3"/>
  <c r="BJ1235" i="3"/>
  <c r="BJ1237" i="3"/>
  <c r="BJ1239" i="3"/>
  <c r="BJ1241" i="3"/>
  <c r="BJ1243" i="3"/>
  <c r="BL1226" i="3"/>
  <c r="BJ1226" i="3"/>
  <c r="BM1228" i="3"/>
  <c r="BL1235" i="3"/>
  <c r="O1240" i="3"/>
  <c r="S1240" i="3"/>
  <c r="W1240" i="3"/>
  <c r="AA1240" i="3"/>
  <c r="AE1240" i="3"/>
  <c r="AI1240" i="3"/>
  <c r="AM1240" i="3"/>
  <c r="AQ1240" i="3"/>
  <c r="AU1240" i="3"/>
  <c r="AY1240" i="3"/>
  <c r="BC1240" i="3"/>
  <c r="BG1240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M1240" i="3"/>
  <c r="Q1240" i="3"/>
  <c r="U1240" i="3"/>
  <c r="Y1240" i="3"/>
  <c r="AC1240" i="3"/>
  <c r="AG1240" i="3"/>
  <c r="AK1240" i="3"/>
  <c r="AO1240" i="3"/>
  <c r="AS1240" i="3"/>
  <c r="AW1240" i="3"/>
  <c r="BA1240" i="3"/>
  <c r="BE1240" i="3"/>
  <c r="BI1240" i="3"/>
  <c r="V1240" i="3"/>
  <c r="AL1240" i="3"/>
  <c r="BB1240" i="3"/>
  <c r="Z1240" i="3"/>
  <c r="AP1240" i="3"/>
  <c r="BF1240" i="3"/>
  <c r="N1240" i="3"/>
  <c r="AD1240" i="3"/>
  <c r="AT1240" i="3"/>
  <c r="R1240" i="3"/>
  <c r="AH1240" i="3"/>
  <c r="AX1240" i="3"/>
  <c r="BL1243" i="3"/>
  <c r="BJ1245" i="3"/>
  <c r="BN1216" i="3"/>
  <c r="BM1221" i="3"/>
  <c r="BM1237" i="3"/>
  <c r="BK1242" i="3"/>
  <c r="BN1242" i="3"/>
  <c r="BL1242" i="3"/>
  <c r="BJ1224" i="3"/>
  <c r="BN1233" i="3"/>
  <c r="BK1233" i="3"/>
  <c r="BM1239" i="3"/>
  <c r="BK1259" i="3"/>
  <c r="BN1259" i="3"/>
  <c r="BL1259" i="3"/>
  <c r="BM1261" i="3"/>
  <c r="BJ1268" i="3"/>
  <c r="BJ1270" i="3"/>
  <c r="BJ1272" i="3"/>
  <c r="BJ1274" i="3"/>
  <c r="BJ1249" i="3"/>
  <c r="BM1249" i="3"/>
  <c r="BK1255" i="3"/>
  <c r="BN1255" i="3"/>
  <c r="BL1255" i="3"/>
  <c r="BJ1257" i="3"/>
  <c r="BM1257" i="3"/>
  <c r="BN1243" i="3"/>
  <c r="BM1268" i="3"/>
  <c r="BN1276" i="3"/>
  <c r="BK1276" i="3"/>
  <c r="BN1278" i="3"/>
  <c r="BK1278" i="3"/>
  <c r="BJ1263" i="3"/>
  <c r="AE1283" i="3"/>
  <c r="AY1283" i="3"/>
  <c r="BN1268" i="3"/>
  <c r="AY1281" i="3"/>
  <c r="AD1281" i="3"/>
  <c r="BI1281" i="3"/>
  <c r="AM1281" i="3"/>
  <c r="R1281" i="3"/>
  <c r="AW1281" i="3"/>
  <c r="AA1281" i="3"/>
  <c r="BD1281" i="3"/>
  <c r="AN1281" i="3"/>
  <c r="X1281" i="3"/>
  <c r="AK1283" i="3"/>
  <c r="BM1292" i="3"/>
  <c r="U1283" i="3"/>
  <c r="BJ1291" i="3"/>
  <c r="BJ1297" i="3"/>
  <c r="BK1235" i="3"/>
  <c r="BJ1258" i="3"/>
  <c r="BN1280" i="3"/>
  <c r="AU1283" i="3"/>
  <c r="BJ1301" i="3"/>
  <c r="BB1283" i="3"/>
  <c r="AI1283" i="3"/>
  <c r="N1283" i="3"/>
  <c r="AW1283" i="3"/>
  <c r="AC1283" i="3"/>
  <c r="BH1283" i="3"/>
  <c r="AQ1283" i="3"/>
  <c r="V1283" i="3"/>
  <c r="AJ1283" i="3"/>
  <c r="T1283" i="3"/>
  <c r="BM1284" i="3"/>
  <c r="BM1286" i="3"/>
  <c r="BM1290" i="3"/>
  <c r="BM1296" i="3"/>
  <c r="BL1298" i="3"/>
  <c r="BJ1298" i="3"/>
  <c r="BE1300" i="3"/>
  <c r="AI1300" i="3"/>
  <c r="N1300" i="3"/>
  <c r="AP1300" i="3"/>
  <c r="U1300" i="3"/>
  <c r="AX1300" i="3"/>
  <c r="AC1300" i="3"/>
  <c r="BG1300" i="3"/>
  <c r="AL1300" i="3"/>
  <c r="Q1300" i="3"/>
  <c r="AV1300" i="3"/>
  <c r="AF1300" i="3"/>
  <c r="P1300" i="3"/>
  <c r="BJ1303" i="3"/>
  <c r="BK1307" i="3"/>
  <c r="BN1307" i="3"/>
  <c r="BL1307" i="3"/>
  <c r="BM1309" i="3"/>
  <c r="BK1315" i="3"/>
  <c r="BN1315" i="3"/>
  <c r="BL1315" i="3"/>
  <c r="BM1317" i="3"/>
  <c r="BM1304" i="3"/>
  <c r="BN1306" i="3"/>
  <c r="BK1306" i="3"/>
  <c r="BL1310" i="3"/>
  <c r="BJ1310" i="3"/>
  <c r="BN1314" i="3"/>
  <c r="BK1314" i="3"/>
  <c r="BL1316" i="3"/>
  <c r="BJ1316" i="3"/>
  <c r="BN1196" i="3"/>
  <c r="BK1196" i="3"/>
  <c r="BJ1203" i="3"/>
  <c r="BM1215" i="3"/>
  <c r="BM1219" i="3"/>
  <c r="O1236" i="3"/>
  <c r="S1236" i="3"/>
  <c r="W1236" i="3"/>
  <c r="AA1236" i="3"/>
  <c r="AE1236" i="3"/>
  <c r="AI1236" i="3"/>
  <c r="AM1236" i="3"/>
  <c r="AQ1236" i="3"/>
  <c r="AU1236" i="3"/>
  <c r="AY1236" i="3"/>
  <c r="BC1236" i="3"/>
  <c r="BG1236" i="3"/>
  <c r="P1236" i="3"/>
  <c r="T1236" i="3"/>
  <c r="X1236" i="3"/>
  <c r="AB1236" i="3"/>
  <c r="AF1236" i="3"/>
  <c r="AJ1236" i="3"/>
  <c r="AN1236" i="3"/>
  <c r="AR1236" i="3"/>
  <c r="AV1236" i="3"/>
  <c r="AZ1236" i="3"/>
  <c r="BD1236" i="3"/>
  <c r="BH1236" i="3"/>
  <c r="M1236" i="3"/>
  <c r="Q1236" i="3"/>
  <c r="U1236" i="3"/>
  <c r="Y1236" i="3"/>
  <c r="AC1236" i="3"/>
  <c r="AG1236" i="3"/>
  <c r="AK1236" i="3"/>
  <c r="AO1236" i="3"/>
  <c r="AS1236" i="3"/>
  <c r="AW1236" i="3"/>
  <c r="BA1236" i="3"/>
  <c r="BE1236" i="3"/>
  <c r="BI1236" i="3"/>
  <c r="N1236" i="3"/>
  <c r="AD1236" i="3"/>
  <c r="AT1236" i="3"/>
  <c r="R1236" i="3"/>
  <c r="AH1236" i="3"/>
  <c r="AX1236" i="3"/>
  <c r="V1236" i="3"/>
  <c r="AL1236" i="3"/>
  <c r="BB1236" i="3"/>
  <c r="AP1236" i="3"/>
  <c r="BF1236" i="3"/>
  <c r="Z1236" i="3"/>
  <c r="BN1241" i="3"/>
  <c r="BK1241" i="3"/>
  <c r="BK1263" i="3"/>
  <c r="BN1263" i="3"/>
  <c r="BJ1252" i="3"/>
  <c r="BL1256" i="3"/>
  <c r="O1273" i="3"/>
  <c r="S1273" i="3"/>
  <c r="W1273" i="3"/>
  <c r="AA1273" i="3"/>
  <c r="AE1273" i="3"/>
  <c r="AI1273" i="3"/>
  <c r="AM1273" i="3"/>
  <c r="AQ1273" i="3"/>
  <c r="AU1273" i="3"/>
  <c r="AY1273" i="3"/>
  <c r="BC1273" i="3"/>
  <c r="BG1273" i="3"/>
  <c r="P1273" i="3"/>
  <c r="T1273" i="3"/>
  <c r="X1273" i="3"/>
  <c r="AB1273" i="3"/>
  <c r="AF1273" i="3"/>
  <c r="AJ1273" i="3"/>
  <c r="AN1273" i="3"/>
  <c r="AR1273" i="3"/>
  <c r="AV1273" i="3"/>
  <c r="AZ1273" i="3"/>
  <c r="BD1273" i="3"/>
  <c r="BH1273" i="3"/>
  <c r="M1273" i="3"/>
  <c r="Q1273" i="3"/>
  <c r="U1273" i="3"/>
  <c r="Y1273" i="3"/>
  <c r="AC1273" i="3"/>
  <c r="AG1273" i="3"/>
  <c r="AK1273" i="3"/>
  <c r="AO1273" i="3"/>
  <c r="AS1273" i="3"/>
  <c r="AW1273" i="3"/>
  <c r="BA1273" i="3"/>
  <c r="BE1273" i="3"/>
  <c r="BI1273" i="3"/>
  <c r="V1273" i="3"/>
  <c r="AL1273" i="3"/>
  <c r="BB1273" i="3"/>
  <c r="Z1273" i="3"/>
  <c r="AP1273" i="3"/>
  <c r="BF1273" i="3"/>
  <c r="N1273" i="3"/>
  <c r="BJ1273" i="3" s="1"/>
  <c r="AD1273" i="3"/>
  <c r="AT1273" i="3"/>
  <c r="AX1273" i="3"/>
  <c r="R1273" i="3"/>
  <c r="AH1273" i="3"/>
  <c r="O1277" i="3"/>
  <c r="S1277" i="3"/>
  <c r="W1277" i="3"/>
  <c r="AA1277" i="3"/>
  <c r="AE1277" i="3"/>
  <c r="AI1277" i="3"/>
  <c r="AM1277" i="3"/>
  <c r="AQ1277" i="3"/>
  <c r="AU1277" i="3"/>
  <c r="AY1277" i="3"/>
  <c r="BC1277" i="3"/>
  <c r="BG1277" i="3"/>
  <c r="P1277" i="3"/>
  <c r="T1277" i="3"/>
  <c r="X1277" i="3"/>
  <c r="AB1277" i="3"/>
  <c r="AF1277" i="3"/>
  <c r="AJ1277" i="3"/>
  <c r="AN1277" i="3"/>
  <c r="AR1277" i="3"/>
  <c r="AV1277" i="3"/>
  <c r="AZ1277" i="3"/>
  <c r="BD1277" i="3"/>
  <c r="BH1277" i="3"/>
  <c r="Q1277" i="3"/>
  <c r="Y1277" i="3"/>
  <c r="AG1277" i="3"/>
  <c r="AO1277" i="3"/>
  <c r="AW1277" i="3"/>
  <c r="BE1277" i="3"/>
  <c r="R1277" i="3"/>
  <c r="Z1277" i="3"/>
  <c r="AH1277" i="3"/>
  <c r="AP1277" i="3"/>
  <c r="AX1277" i="3"/>
  <c r="BF1277" i="3"/>
  <c r="M1277" i="3"/>
  <c r="U1277" i="3"/>
  <c r="AC1277" i="3"/>
  <c r="AK1277" i="3"/>
  <c r="AS1277" i="3"/>
  <c r="BA1277" i="3"/>
  <c r="BI1277" i="3"/>
  <c r="V1277" i="3"/>
  <c r="BB1277" i="3"/>
  <c r="AD1277" i="3"/>
  <c r="AL1277" i="3"/>
  <c r="N1277" i="3"/>
  <c r="AT1277" i="3"/>
  <c r="BM1270" i="3"/>
  <c r="BK1275" i="3"/>
  <c r="BN1275" i="3"/>
  <c r="BL1272" i="3"/>
  <c r="AO1281" i="3"/>
  <c r="S1281" i="3"/>
  <c r="AC1281" i="3"/>
  <c r="AL1281" i="3"/>
  <c r="AV1281" i="3"/>
  <c r="AF1281" i="3"/>
  <c r="P1281" i="3"/>
  <c r="BM1267" i="3"/>
  <c r="BM1274" i="3"/>
  <c r="BJ1285" i="3"/>
  <c r="BJ1293" i="3"/>
  <c r="BN1201" i="3"/>
  <c r="BK1201" i="3"/>
  <c r="BL1198" i="3"/>
  <c r="M1202" i="3"/>
  <c r="BN1204" i="3"/>
  <c r="BK1204" i="3"/>
  <c r="BJ1209" i="3"/>
  <c r="BL1196" i="3"/>
  <c r="BJ1196" i="3"/>
  <c r="AC1202" i="3"/>
  <c r="AS1202" i="3"/>
  <c r="BI1202" i="3"/>
  <c r="BJ1197" i="3"/>
  <c r="BM1200" i="3"/>
  <c r="BM1203" i="3"/>
  <c r="BN1203" i="3"/>
  <c r="BL1207" i="3"/>
  <c r="BN1209" i="3"/>
  <c r="BK1209" i="3"/>
  <c r="BJ1210" i="3"/>
  <c r="BM1210" i="3"/>
  <c r="BM1199" i="3"/>
  <c r="BL1206" i="3"/>
  <c r="BJ1213" i="3"/>
  <c r="BM1216" i="3"/>
  <c r="BK1205" i="3"/>
  <c r="BL1212" i="3"/>
  <c r="BJ1212" i="3"/>
  <c r="BL1213" i="3"/>
  <c r="BK1217" i="3"/>
  <c r="BN1217" i="3"/>
  <c r="BN1226" i="3"/>
  <c r="BK1226" i="3"/>
  <c r="BJ1231" i="3"/>
  <c r="BN1232" i="3"/>
  <c r="BK1232" i="3"/>
  <c r="BL1228" i="3"/>
  <c r="BJ1228" i="3"/>
  <c r="BM1230" i="3"/>
  <c r="BN1237" i="3"/>
  <c r="BK1237" i="3"/>
  <c r="BN1245" i="3"/>
  <c r="BK1245" i="3"/>
  <c r="BM1247" i="3"/>
  <c r="BK1216" i="3"/>
  <c r="BK1221" i="3"/>
  <c r="BN1221" i="3"/>
  <c r="BL1221" i="3"/>
  <c r="V1234" i="3"/>
  <c r="AL1234" i="3"/>
  <c r="BB1234" i="3"/>
  <c r="Z1234" i="3"/>
  <c r="AP1234" i="3"/>
  <c r="BF1234" i="3"/>
  <c r="N1234" i="3"/>
  <c r="BJ1234" i="3" s="1"/>
  <c r="AD1234" i="3"/>
  <c r="AT1234" i="3"/>
  <c r="BL1237" i="3"/>
  <c r="BL1239" i="3"/>
  <c r="O1244" i="3"/>
  <c r="S1244" i="3"/>
  <c r="W1244" i="3"/>
  <c r="AA1244" i="3"/>
  <c r="AE1244" i="3"/>
  <c r="AI1244" i="3"/>
  <c r="AM1244" i="3"/>
  <c r="AQ1244" i="3"/>
  <c r="AU1244" i="3"/>
  <c r="AY1244" i="3"/>
  <c r="BC1244" i="3"/>
  <c r="BG1244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M1244" i="3"/>
  <c r="Q1244" i="3"/>
  <c r="N1244" i="3"/>
  <c r="Y1244" i="3"/>
  <c r="AG1244" i="3"/>
  <c r="AO1244" i="3"/>
  <c r="AW1244" i="3"/>
  <c r="BE1244" i="3"/>
  <c r="R1244" i="3"/>
  <c r="Z1244" i="3"/>
  <c r="AH1244" i="3"/>
  <c r="AP1244" i="3"/>
  <c r="AX1244" i="3"/>
  <c r="BF1244" i="3"/>
  <c r="U1244" i="3"/>
  <c r="AC1244" i="3"/>
  <c r="AK1244" i="3"/>
  <c r="AS1244" i="3"/>
  <c r="BA1244" i="3"/>
  <c r="BI1244" i="3"/>
  <c r="AD1244" i="3"/>
  <c r="AL1244" i="3"/>
  <c r="AT1244" i="3"/>
  <c r="V1244" i="3"/>
  <c r="BB1244" i="3"/>
  <c r="BJ1247" i="3"/>
  <c r="BM1238" i="3"/>
  <c r="BN1247" i="3"/>
  <c r="BK1261" i="3"/>
  <c r="BN1261" i="3"/>
  <c r="BL1261" i="3"/>
  <c r="BM1263" i="3"/>
  <c r="BM1248" i="3"/>
  <c r="BM1250" i="3"/>
  <c r="BM1252" i="3"/>
  <c r="BM1254" i="3"/>
  <c r="BM1256" i="3"/>
  <c r="BM1258" i="3"/>
  <c r="M1260" i="3"/>
  <c r="Q1260" i="3"/>
  <c r="U1260" i="3"/>
  <c r="Y1260" i="3"/>
  <c r="AC1260" i="3"/>
  <c r="AG1260" i="3"/>
  <c r="AK1260" i="3"/>
  <c r="AO1260" i="3"/>
  <c r="AS1260" i="3"/>
  <c r="AW1260" i="3"/>
  <c r="BA1260" i="3"/>
  <c r="BE1260" i="3"/>
  <c r="BI1260" i="3"/>
  <c r="O1260" i="3"/>
  <c r="S1260" i="3"/>
  <c r="W1260" i="3"/>
  <c r="AA1260" i="3"/>
  <c r="AE1260" i="3"/>
  <c r="AI1260" i="3"/>
  <c r="AM1260" i="3"/>
  <c r="AQ1260" i="3"/>
  <c r="AU1260" i="3"/>
  <c r="AY1260" i="3"/>
  <c r="BC1260" i="3"/>
  <c r="BG1260" i="3"/>
  <c r="N1260" i="3"/>
  <c r="V1260" i="3"/>
  <c r="AD1260" i="3"/>
  <c r="AL1260" i="3"/>
  <c r="AT1260" i="3"/>
  <c r="BB1260" i="3"/>
  <c r="P1260" i="3"/>
  <c r="X1260" i="3"/>
  <c r="AF1260" i="3"/>
  <c r="AN1260" i="3"/>
  <c r="AV1260" i="3"/>
  <c r="BD1260" i="3"/>
  <c r="R1260" i="3"/>
  <c r="Z1260" i="3"/>
  <c r="AH1260" i="3"/>
  <c r="AP1260" i="3"/>
  <c r="AX1260" i="3"/>
  <c r="BF1260" i="3"/>
  <c r="AJ1260" i="3"/>
  <c r="AR1260" i="3"/>
  <c r="T1260" i="3"/>
  <c r="AZ1260" i="3"/>
  <c r="AB1260" i="3"/>
  <c r="BH1260" i="3"/>
  <c r="M1264" i="3"/>
  <c r="Q1264" i="3"/>
  <c r="U1264" i="3"/>
  <c r="Y1264" i="3"/>
  <c r="AC1264" i="3"/>
  <c r="AG1264" i="3"/>
  <c r="AK1264" i="3"/>
  <c r="AO1264" i="3"/>
  <c r="AS1264" i="3"/>
  <c r="AW1264" i="3"/>
  <c r="BA1264" i="3"/>
  <c r="BE1264" i="3"/>
  <c r="BI1264" i="3"/>
  <c r="O1264" i="3"/>
  <c r="S1264" i="3"/>
  <c r="W1264" i="3"/>
  <c r="AA1264" i="3"/>
  <c r="AE1264" i="3"/>
  <c r="AI1264" i="3"/>
  <c r="AM1264" i="3"/>
  <c r="AQ1264" i="3"/>
  <c r="AU1264" i="3"/>
  <c r="AY1264" i="3"/>
  <c r="BC1264" i="3"/>
  <c r="BG1264" i="3"/>
  <c r="N1264" i="3"/>
  <c r="V1264" i="3"/>
  <c r="AD1264" i="3"/>
  <c r="AL1264" i="3"/>
  <c r="AT1264" i="3"/>
  <c r="BB1264" i="3"/>
  <c r="P1264" i="3"/>
  <c r="X1264" i="3"/>
  <c r="AF1264" i="3"/>
  <c r="AN1264" i="3"/>
  <c r="AV1264" i="3"/>
  <c r="BD1264" i="3"/>
  <c r="R1264" i="3"/>
  <c r="Z1264" i="3"/>
  <c r="AH1264" i="3"/>
  <c r="AP1264" i="3"/>
  <c r="AX1264" i="3"/>
  <c r="BF1264" i="3"/>
  <c r="AJ1264" i="3"/>
  <c r="AR1264" i="3"/>
  <c r="T1264" i="3"/>
  <c r="AZ1264" i="3"/>
  <c r="AB1264" i="3"/>
  <c r="BH1264" i="3"/>
  <c r="BK1249" i="3"/>
  <c r="BN1249" i="3"/>
  <c r="BL1249" i="3"/>
  <c r="BJ1251" i="3"/>
  <c r="BM1251" i="3"/>
  <c r="BK1257" i="3"/>
  <c r="BN1257" i="3"/>
  <c r="BL1257" i="3"/>
  <c r="BL1268" i="3"/>
  <c r="BN1272" i="3"/>
  <c r="BJ1275" i="3"/>
  <c r="BM1275" i="3"/>
  <c r="BM1272" i="3"/>
  <c r="BM1280" i="3"/>
  <c r="AT1281" i="3"/>
  <c r="Y1281" i="3"/>
  <c r="BC1281" i="3"/>
  <c r="AH1281" i="3"/>
  <c r="M1281" i="3"/>
  <c r="AQ1281" i="3"/>
  <c r="V1281" i="3"/>
  <c r="AZ1281" i="3"/>
  <c r="AJ1281" i="3"/>
  <c r="T1281" i="3"/>
  <c r="BC1283" i="3"/>
  <c r="BL1292" i="3"/>
  <c r="BJ1292" i="3"/>
  <c r="BJ1261" i="3"/>
  <c r="BJ1267" i="3"/>
  <c r="BL1267" i="3"/>
  <c r="AK1281" i="3"/>
  <c r="AP1283" i="3"/>
  <c r="BJ1289" i="3"/>
  <c r="BN1290" i="3"/>
  <c r="BK1290" i="3"/>
  <c r="BN1291" i="3"/>
  <c r="BK1291" i="3"/>
  <c r="BJ1295" i="3"/>
  <c r="BN1296" i="3"/>
  <c r="BK1296" i="3"/>
  <c r="BN1297" i="3"/>
  <c r="BK1297" i="3"/>
  <c r="BN1235" i="3"/>
  <c r="U1281" i="3"/>
  <c r="AX1283" i="3"/>
  <c r="AD1283" i="3"/>
  <c r="BI1283" i="3"/>
  <c r="AS1283" i="3"/>
  <c r="W1283" i="3"/>
  <c r="BD1283" i="3"/>
  <c r="AL1283" i="3"/>
  <c r="Q1283" i="3"/>
  <c r="AF1283" i="3"/>
  <c r="P1283" i="3"/>
  <c r="BL1284" i="3"/>
  <c r="BJ1284" i="3"/>
  <c r="BL1286" i="3"/>
  <c r="BJ1286" i="3"/>
  <c r="BL1290" i="3"/>
  <c r="BJ1290" i="3"/>
  <c r="BL1296" i="3"/>
  <c r="BJ1296" i="3"/>
  <c r="BL1299" i="3"/>
  <c r="BM1302" i="3"/>
  <c r="BJ1302" i="3"/>
  <c r="AY1300" i="3"/>
  <c r="AD1300" i="3"/>
  <c r="BF1300" i="3"/>
  <c r="AK1300" i="3"/>
  <c r="O1300" i="3"/>
  <c r="AS1300" i="3"/>
  <c r="W1300" i="3"/>
  <c r="BB1300" i="3"/>
  <c r="AG1300" i="3"/>
  <c r="BH1300" i="3"/>
  <c r="AR1300" i="3"/>
  <c r="BK1303" i="3"/>
  <c r="BN1303" i="3"/>
  <c r="BM1303" i="3"/>
  <c r="BJ1309" i="3"/>
  <c r="BL1309" i="3"/>
  <c r="BK1311" i="3"/>
  <c r="BN1311" i="3"/>
  <c r="BM1311" i="3"/>
  <c r="BK1317" i="3"/>
  <c r="BN1317" i="3"/>
  <c r="BL1317" i="3"/>
  <c r="BL1304" i="3"/>
  <c r="BN1308" i="3"/>
  <c r="BK1308" i="3"/>
  <c r="BM1312" i="3"/>
  <c r="BJ1314" i="3"/>
  <c r="BN1316" i="3"/>
  <c r="BK1316" i="3"/>
  <c r="K1081" i="3"/>
  <c r="L1131" i="3"/>
  <c r="L1129" i="3"/>
  <c r="L1127" i="3"/>
  <c r="L1125" i="3"/>
  <c r="L1121" i="3"/>
  <c r="AH1121" i="3" s="1"/>
  <c r="L1119" i="3"/>
  <c r="L1117" i="3"/>
  <c r="L1112" i="3"/>
  <c r="K1112" i="3"/>
  <c r="AG1112" i="3" s="1"/>
  <c r="L1073" i="3"/>
  <c r="L1166" i="3"/>
  <c r="L1164" i="3"/>
  <c r="L1148" i="3"/>
  <c r="L1146" i="3"/>
  <c r="L1104" i="3"/>
  <c r="K1104" i="3"/>
  <c r="L1092" i="3"/>
  <c r="L1090" i="3"/>
  <c r="K1077" i="3"/>
  <c r="AF1077" i="3" s="1"/>
  <c r="L1075" i="3"/>
  <c r="K1075" i="3"/>
  <c r="AB1075" i="3" s="1"/>
  <c r="K1181" i="3"/>
  <c r="K1177" i="3"/>
  <c r="K1167" i="3"/>
  <c r="K1165" i="3"/>
  <c r="L1163" i="3"/>
  <c r="K1163" i="3"/>
  <c r="L1161" i="3"/>
  <c r="K1161" i="3"/>
  <c r="L1155" i="3"/>
  <c r="K1155" i="3"/>
  <c r="L1151" i="3"/>
  <c r="K1151" i="3"/>
  <c r="K1136" i="3"/>
  <c r="K1103" i="3"/>
  <c r="K1101" i="3"/>
  <c r="L1099" i="3"/>
  <c r="L1145" i="3"/>
  <c r="AA1145" i="3" s="1"/>
  <c r="L1141" i="3"/>
  <c r="K1133" i="3"/>
  <c r="K1130" i="3"/>
  <c r="K1126" i="3"/>
  <c r="L1113" i="3"/>
  <c r="M1113" i="3" s="1"/>
  <c r="K1109" i="3"/>
  <c r="AM1109" i="3" s="1"/>
  <c r="L1101" i="3"/>
  <c r="K1093" i="3"/>
  <c r="K1091" i="3"/>
  <c r="L1089" i="3"/>
  <c r="K1089" i="3"/>
  <c r="L1087" i="3"/>
  <c r="K1087" i="3"/>
  <c r="L1085" i="3"/>
  <c r="K1085" i="3"/>
  <c r="K1174" i="3"/>
  <c r="K1171" i="3"/>
  <c r="L1130" i="3"/>
  <c r="K1127" i="3"/>
  <c r="L1126" i="3"/>
  <c r="L1124" i="3"/>
  <c r="K1121" i="3"/>
  <c r="K1105" i="3"/>
  <c r="K1097" i="3"/>
  <c r="BG1111" i="3"/>
  <c r="W1109" i="3"/>
  <c r="BE1104" i="3"/>
  <c r="L1192" i="3"/>
  <c r="L1190" i="3"/>
  <c r="L1189" i="3"/>
  <c r="L1187" i="3"/>
  <c r="L1176" i="3"/>
  <c r="K1176" i="3"/>
  <c r="L1168" i="3"/>
  <c r="K1168" i="3"/>
  <c r="AC1168" i="3" s="1"/>
  <c r="L1156" i="3"/>
  <c r="K1156" i="3"/>
  <c r="BA1156" i="3" s="1"/>
  <c r="K1148" i="3"/>
  <c r="K1146" i="3"/>
  <c r="Y1146" i="3" s="1"/>
  <c r="K1141" i="3"/>
  <c r="K1137" i="3"/>
  <c r="L1132" i="3"/>
  <c r="K1117" i="3"/>
  <c r="L1116" i="3"/>
  <c r="L1115" i="3"/>
  <c r="L1107" i="3"/>
  <c r="K1099" i="3"/>
  <c r="K1090" i="3"/>
  <c r="L1088" i="3"/>
  <c r="L1086" i="3"/>
  <c r="L1084" i="3"/>
  <c r="K1084" i="3"/>
  <c r="L1082" i="3"/>
  <c r="BI1082" i="3" s="1"/>
  <c r="K1082" i="3"/>
  <c r="K1076" i="3"/>
  <c r="L1169" i="3"/>
  <c r="K1169" i="3"/>
  <c r="K1166" i="3"/>
  <c r="K1164" i="3"/>
  <c r="Q1164" i="3" s="1"/>
  <c r="L1150" i="3"/>
  <c r="K1150" i="3"/>
  <c r="L1142" i="3"/>
  <c r="K1142" i="3"/>
  <c r="L1139" i="3"/>
  <c r="AQ1139" i="3" s="1"/>
  <c r="L1135" i="3"/>
  <c r="X1135" i="3" s="1"/>
  <c r="K1135" i="3"/>
  <c r="L1123" i="3"/>
  <c r="K1123" i="3"/>
  <c r="L1103" i="3"/>
  <c r="L1078" i="3"/>
  <c r="K1074" i="3"/>
  <c r="L1194" i="3"/>
  <c r="L1181" i="3"/>
  <c r="AE1181" i="3" s="1"/>
  <c r="L1177" i="3"/>
  <c r="L1174" i="3"/>
  <c r="BE1174" i="3" s="1"/>
  <c r="L1167" i="3"/>
  <c r="O1167" i="3" s="1"/>
  <c r="L1136" i="3"/>
  <c r="L1133" i="3"/>
  <c r="AR1133" i="3" s="1"/>
  <c r="AF1126" i="3"/>
  <c r="L1093" i="3"/>
  <c r="L1091" i="3"/>
  <c r="L1079" i="3"/>
  <c r="AD1079" i="3" s="1"/>
  <c r="AI1167" i="3"/>
  <c r="K1157" i="3"/>
  <c r="K1194" i="3"/>
  <c r="K1193" i="3"/>
  <c r="O1181" i="3"/>
  <c r="L1179" i="3"/>
  <c r="K1179" i="3"/>
  <c r="L1178" i="3"/>
  <c r="K1178" i="3"/>
  <c r="AP1178" i="3" s="1"/>
  <c r="K1173" i="3"/>
  <c r="Y1181" i="3"/>
  <c r="L1173" i="3"/>
  <c r="L1172" i="3"/>
  <c r="K1172" i="3"/>
  <c r="L1165" i="3"/>
  <c r="L1162" i="3"/>
  <c r="K1162" i="3"/>
  <c r="L1157" i="3"/>
  <c r="L1154" i="3"/>
  <c r="K1154" i="3"/>
  <c r="K1147" i="3"/>
  <c r="K1192" i="3"/>
  <c r="Z1192" i="3" s="1"/>
  <c r="K1191" i="3"/>
  <c r="L1188" i="3"/>
  <c r="L1186" i="3"/>
  <c r="L1184" i="3"/>
  <c r="L1175" i="3"/>
  <c r="K1175" i="3"/>
  <c r="BI1175" i="3" s="1"/>
  <c r="L1171" i="3"/>
  <c r="L1170" i="3"/>
  <c r="K1170" i="3"/>
  <c r="L1160" i="3"/>
  <c r="K1160" i="3"/>
  <c r="K1152" i="3"/>
  <c r="K1190" i="3"/>
  <c r="K1188" i="3"/>
  <c r="K1186" i="3"/>
  <c r="K1184" i="3"/>
  <c r="AA1111" i="3"/>
  <c r="O1111" i="3"/>
  <c r="AU1111" i="3"/>
  <c r="W1111" i="3"/>
  <c r="BC1111" i="3"/>
  <c r="AE1111" i="3"/>
  <c r="AM1111" i="3"/>
  <c r="L1152" i="3"/>
  <c r="L1147" i="3"/>
  <c r="L1143" i="3"/>
  <c r="L1140" i="3"/>
  <c r="K1140" i="3"/>
  <c r="K1131" i="3"/>
  <c r="K1128" i="3"/>
  <c r="AV1126" i="3"/>
  <c r="K1122" i="3"/>
  <c r="L1100" i="3"/>
  <c r="K1100" i="3"/>
  <c r="L1094" i="3"/>
  <c r="K1094" i="3"/>
  <c r="X1082" i="3"/>
  <c r="K1080" i="3"/>
  <c r="K1073" i="3"/>
  <c r="L1128" i="3"/>
  <c r="L1122" i="3"/>
  <c r="N1121" i="3"/>
  <c r="O1109" i="3"/>
  <c r="AE1109" i="3"/>
  <c r="AU1109" i="3"/>
  <c r="S1109" i="3"/>
  <c r="AI1109" i="3"/>
  <c r="AY1109" i="3"/>
  <c r="L1102" i="3"/>
  <c r="K1102" i="3"/>
  <c r="L1098" i="3"/>
  <c r="K1098" i="3"/>
  <c r="K1086" i="3"/>
  <c r="Z1079" i="3"/>
  <c r="AW1079" i="3"/>
  <c r="L1159" i="3"/>
  <c r="L1158" i="3"/>
  <c r="K1158" i="3"/>
  <c r="L1153" i="3"/>
  <c r="K1153" i="3"/>
  <c r="L1149" i="3"/>
  <c r="AV1149" i="3" s="1"/>
  <c r="L1144" i="3"/>
  <c r="K1144" i="3"/>
  <c r="K1143" i="3"/>
  <c r="L1138" i="3"/>
  <c r="K1138" i="3"/>
  <c r="L1137" i="3"/>
  <c r="K1134" i="3"/>
  <c r="S1134" i="3" s="1"/>
  <c r="K1132" i="3"/>
  <c r="K1129" i="3"/>
  <c r="K1125" i="3"/>
  <c r="AP1121" i="3"/>
  <c r="K1120" i="3"/>
  <c r="K1119" i="3"/>
  <c r="L1118" i="3"/>
  <c r="K1115" i="3"/>
  <c r="AP1115" i="3" s="1"/>
  <c r="Q1112" i="3"/>
  <c r="BG1109" i="3"/>
  <c r="AA1109" i="3"/>
  <c r="K1107" i="3"/>
  <c r="K1092" i="3"/>
  <c r="AI1090" i="3"/>
  <c r="K1088" i="3"/>
  <c r="L1083" i="3"/>
  <c r="K1083" i="3"/>
  <c r="AT1079" i="3"/>
  <c r="T1075" i="3"/>
  <c r="BH1075" i="3"/>
  <c r="AR1075" i="3"/>
  <c r="L1108" i="3"/>
  <c r="K1108" i="3"/>
  <c r="L1106" i="3"/>
  <c r="K1106" i="3"/>
  <c r="L1097" i="3"/>
  <c r="L1096" i="3"/>
  <c r="K1096" i="3"/>
  <c r="L1095" i="3"/>
  <c r="L1081" i="3"/>
  <c r="BF1081" i="3" s="1"/>
  <c r="L1080" i="3"/>
  <c r="K1124" i="3"/>
  <c r="L1120" i="3"/>
  <c r="L1114" i="3"/>
  <c r="K1114" i="3"/>
  <c r="L1110" i="3"/>
  <c r="K1110" i="3"/>
  <c r="K1078" i="3"/>
  <c r="Y1194" i="3"/>
  <c r="AO1194" i="3"/>
  <c r="BE1194" i="3"/>
  <c r="AL1194" i="3"/>
  <c r="BB1194" i="3"/>
  <c r="AF1194" i="3"/>
  <c r="AY1194" i="3"/>
  <c r="BC1194" i="3"/>
  <c r="AJ1194" i="3"/>
  <c r="AS1192" i="3"/>
  <c r="BF1192" i="3"/>
  <c r="AU1192" i="3"/>
  <c r="AD1190" i="3"/>
  <c r="AK1178" i="3"/>
  <c r="L1195" i="3"/>
  <c r="K1195" i="3"/>
  <c r="L1193" i="3"/>
  <c r="Q1193" i="3" s="1"/>
  <c r="L1191" i="3"/>
  <c r="K1189" i="3"/>
  <c r="K1187" i="3"/>
  <c r="L1185" i="3"/>
  <c r="K1185" i="3"/>
  <c r="L1183" i="3"/>
  <c r="K1183" i="3"/>
  <c r="K1182" i="3"/>
  <c r="R1181" i="3"/>
  <c r="Z1181" i="3"/>
  <c r="AH1181" i="3"/>
  <c r="AP1181" i="3"/>
  <c r="AX1181" i="3"/>
  <c r="BF1181" i="3"/>
  <c r="U1181" i="3"/>
  <c r="AF1181" i="3"/>
  <c r="AQ1181" i="3"/>
  <c r="BA1181" i="3"/>
  <c r="M1181" i="3"/>
  <c r="X1181" i="3"/>
  <c r="AI1181" i="3"/>
  <c r="AS1181" i="3"/>
  <c r="BD1181" i="3"/>
  <c r="Q1181" i="3"/>
  <c r="AB1181" i="3"/>
  <c r="AM1181" i="3"/>
  <c r="AW1181" i="3"/>
  <c r="BH1181" i="3"/>
  <c r="K1180" i="3"/>
  <c r="AN1179" i="3"/>
  <c r="L1182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N1073" i="3"/>
  <c r="R1073" i="3"/>
  <c r="V1073" i="3"/>
  <c r="Z1073" i="3"/>
  <c r="AD1073" i="3"/>
  <c r="AH1073" i="3"/>
  <c r="AL1073" i="3"/>
  <c r="AP1073" i="3"/>
  <c r="AT1073" i="3"/>
  <c r="AX1073" i="3"/>
  <c r="BB1073" i="3"/>
  <c r="BF1073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AF1073" i="3"/>
  <c r="AV1073" i="3"/>
  <c r="T1073" i="3"/>
  <c r="AJ1073" i="3"/>
  <c r="AZ1073" i="3"/>
  <c r="X1073" i="3"/>
  <c r="AN1073" i="3"/>
  <c r="BD1073" i="3"/>
  <c r="AB1073" i="3"/>
  <c r="AR1073" i="3"/>
  <c r="BH1073" i="3"/>
  <c r="L1180" i="3"/>
  <c r="BC1176" i="3"/>
  <c r="AU1176" i="3"/>
  <c r="AM1176" i="3"/>
  <c r="AE1176" i="3"/>
  <c r="W1176" i="3"/>
  <c r="O1176" i="3"/>
  <c r="BC1174" i="3"/>
  <c r="AC1174" i="3"/>
  <c r="T1173" i="3"/>
  <c r="N1173" i="3"/>
  <c r="AS1172" i="3"/>
  <c r="AS1170" i="3"/>
  <c r="Y1169" i="3"/>
  <c r="BG1167" i="3"/>
  <c r="AQ1167" i="3"/>
  <c r="P1167" i="3"/>
  <c r="T1167" i="3"/>
  <c r="X1167" i="3"/>
  <c r="AB1167" i="3"/>
  <c r="AF1167" i="3"/>
  <c r="AJ1167" i="3"/>
  <c r="AN1167" i="3"/>
  <c r="AR1167" i="3"/>
  <c r="AV1167" i="3"/>
  <c r="AZ1167" i="3"/>
  <c r="BD1167" i="3"/>
  <c r="BH1167" i="3"/>
  <c r="M1167" i="3"/>
  <c r="Q1167" i="3"/>
  <c r="U1167" i="3"/>
  <c r="Y1167" i="3"/>
  <c r="AC1167" i="3"/>
  <c r="AG1167" i="3"/>
  <c r="AK1167" i="3"/>
  <c r="AO1167" i="3"/>
  <c r="AS1167" i="3"/>
  <c r="AW1167" i="3"/>
  <c r="BA1167" i="3"/>
  <c r="BE1167" i="3"/>
  <c r="BI1167" i="3"/>
  <c r="N1167" i="3"/>
  <c r="R1167" i="3"/>
  <c r="V1167" i="3"/>
  <c r="Z1167" i="3"/>
  <c r="AD1167" i="3"/>
  <c r="AH1167" i="3"/>
  <c r="AL1167" i="3"/>
  <c r="AP1167" i="3"/>
  <c r="AT1167" i="3"/>
  <c r="AX1167" i="3"/>
  <c r="BB1167" i="3"/>
  <c r="BF1167" i="3"/>
  <c r="BE1165" i="3"/>
  <c r="BI1164" i="3"/>
  <c r="AS1164" i="3"/>
  <c r="AC1164" i="3"/>
  <c r="M1164" i="3"/>
  <c r="AD1163" i="3"/>
  <c r="R1161" i="3"/>
  <c r="AF1159" i="3"/>
  <c r="AV1159" i="3"/>
  <c r="AS1159" i="3"/>
  <c r="BI1159" i="3"/>
  <c r="BF1159" i="3"/>
  <c r="BI1156" i="3"/>
  <c r="AS1156" i="3"/>
  <c r="AC1156" i="3"/>
  <c r="M1156" i="3"/>
  <c r="AG1155" i="3"/>
  <c r="AL1154" i="3"/>
  <c r="P1145" i="3"/>
  <c r="T1145" i="3"/>
  <c r="X1145" i="3"/>
  <c r="AB1145" i="3"/>
  <c r="AF1145" i="3"/>
  <c r="AJ1145" i="3"/>
  <c r="AN1145" i="3"/>
  <c r="AR1145" i="3"/>
  <c r="AV1145" i="3"/>
  <c r="AZ1145" i="3"/>
  <c r="BD1145" i="3"/>
  <c r="BH1145" i="3"/>
  <c r="M1145" i="3"/>
  <c r="Q1145" i="3"/>
  <c r="U1145" i="3"/>
  <c r="Y1145" i="3"/>
  <c r="AC1145" i="3"/>
  <c r="AG1145" i="3"/>
  <c r="AK1145" i="3"/>
  <c r="AO1145" i="3"/>
  <c r="AS1145" i="3"/>
  <c r="AW1145" i="3"/>
  <c r="BA1145" i="3"/>
  <c r="BE1145" i="3"/>
  <c r="BI1145" i="3"/>
  <c r="N1145" i="3"/>
  <c r="R1145" i="3"/>
  <c r="V1145" i="3"/>
  <c r="Z1145" i="3"/>
  <c r="AD1145" i="3"/>
  <c r="AH1145" i="3"/>
  <c r="AL1145" i="3"/>
  <c r="AP1145" i="3"/>
  <c r="AT1145" i="3"/>
  <c r="AX1145" i="3"/>
  <c r="BB1145" i="3"/>
  <c r="BF1145" i="3"/>
  <c r="O1145" i="3"/>
  <c r="AE1145" i="3"/>
  <c r="AU1145" i="3"/>
  <c r="S1145" i="3"/>
  <c r="AI1145" i="3"/>
  <c r="AY1145" i="3"/>
  <c r="W1145" i="3"/>
  <c r="AM1145" i="3"/>
  <c r="BC1145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H1137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O1137" i="3"/>
  <c r="AE1137" i="3"/>
  <c r="AU1137" i="3"/>
  <c r="S1137" i="3"/>
  <c r="AI1137" i="3"/>
  <c r="AY1137" i="3"/>
  <c r="W1137" i="3"/>
  <c r="AM1137" i="3"/>
  <c r="BC1137" i="3"/>
  <c r="X1122" i="3"/>
  <c r="P1122" i="3"/>
  <c r="AC1115" i="3"/>
  <c r="BA1115" i="3"/>
  <c r="V1115" i="3"/>
  <c r="AB1115" i="3"/>
  <c r="BH1115" i="3"/>
  <c r="AM1115" i="3"/>
  <c r="BD1115" i="3"/>
  <c r="AA1115" i="3"/>
  <c r="BI1176" i="3"/>
  <c r="BA1176" i="3"/>
  <c r="AS1176" i="3"/>
  <c r="AK1176" i="3"/>
  <c r="AC1176" i="3"/>
  <c r="U1176" i="3"/>
  <c r="BI1174" i="3"/>
  <c r="BA1174" i="3"/>
  <c r="AO1174" i="3"/>
  <c r="BC1173" i="3"/>
  <c r="BE1170" i="3"/>
  <c r="AO1170" i="3"/>
  <c r="BE1168" i="3"/>
  <c r="BC1167" i="3"/>
  <c r="AM1167" i="3"/>
  <c r="W1167" i="3"/>
  <c r="BE1164" i="3"/>
  <c r="AO1164" i="3"/>
  <c r="BE1162" i="3"/>
  <c r="AM1159" i="3"/>
  <c r="BE1156" i="3"/>
  <c r="AO1156" i="3"/>
  <c r="AB1154" i="3"/>
  <c r="AX1154" i="3"/>
  <c r="AK1154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N1147" i="3"/>
  <c r="R1147" i="3"/>
  <c r="V1147" i="3"/>
  <c r="Z1147" i="3"/>
  <c r="AD1147" i="3"/>
  <c r="AH1147" i="3"/>
  <c r="AL1147" i="3"/>
  <c r="AP1147" i="3"/>
  <c r="AT1147" i="3"/>
  <c r="AX1147" i="3"/>
  <c r="BB1147" i="3"/>
  <c r="BF1147" i="3"/>
  <c r="O1147" i="3"/>
  <c r="AE1147" i="3"/>
  <c r="AU1147" i="3"/>
  <c r="S1147" i="3"/>
  <c r="AI1147" i="3"/>
  <c r="AY1147" i="3"/>
  <c r="W1147" i="3"/>
  <c r="AM1147" i="3"/>
  <c r="BC1147" i="3"/>
  <c r="BG1145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V1139" i="3"/>
  <c r="Z1139" i="3"/>
  <c r="AD1139" i="3"/>
  <c r="AH1139" i="3"/>
  <c r="AL1139" i="3"/>
  <c r="AP1139" i="3"/>
  <c r="AT1139" i="3"/>
  <c r="AX1139" i="3"/>
  <c r="BB1139" i="3"/>
  <c r="BF1139" i="3"/>
  <c r="O1139" i="3"/>
  <c r="AE1139" i="3"/>
  <c r="AU1139" i="3"/>
  <c r="S1139" i="3"/>
  <c r="AI1139" i="3"/>
  <c r="AY1139" i="3"/>
  <c r="W1139" i="3"/>
  <c r="AM1139" i="3"/>
  <c r="BC1139" i="3"/>
  <c r="BG1137" i="3"/>
  <c r="N1133" i="3"/>
  <c r="V1133" i="3"/>
  <c r="AD1133" i="3"/>
  <c r="AL1133" i="3"/>
  <c r="AT1133" i="3"/>
  <c r="BB1133" i="3"/>
  <c r="P1133" i="3"/>
  <c r="X1133" i="3"/>
  <c r="AF1133" i="3"/>
  <c r="AN1133" i="3"/>
  <c r="AV1133" i="3"/>
  <c r="BD1133" i="3"/>
  <c r="R1133" i="3"/>
  <c r="Z1133" i="3"/>
  <c r="AH1133" i="3"/>
  <c r="AP1133" i="3"/>
  <c r="AX1133" i="3"/>
  <c r="BF1133" i="3"/>
  <c r="T1133" i="3"/>
  <c r="AZ1133" i="3"/>
  <c r="AB1133" i="3"/>
  <c r="BH1133" i="3"/>
  <c r="AJ1133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P1176" i="3"/>
  <c r="T1176" i="3"/>
  <c r="X1176" i="3"/>
  <c r="AB1176" i="3"/>
  <c r="AF1176" i="3"/>
  <c r="AJ1176" i="3"/>
  <c r="AN1176" i="3"/>
  <c r="AR1176" i="3"/>
  <c r="AV1176" i="3"/>
  <c r="AZ1176" i="3"/>
  <c r="BD1176" i="3"/>
  <c r="BH1176" i="3"/>
  <c r="N1174" i="3"/>
  <c r="R1174" i="3"/>
  <c r="V1174" i="3"/>
  <c r="Z1174" i="3"/>
  <c r="AD1174" i="3"/>
  <c r="AH1174" i="3"/>
  <c r="AL1174" i="3"/>
  <c r="AP1174" i="3"/>
  <c r="AT1174" i="3"/>
  <c r="AX1174" i="3"/>
  <c r="BB1174" i="3"/>
  <c r="BF1174" i="3"/>
  <c r="O1174" i="3"/>
  <c r="S1174" i="3"/>
  <c r="W1174" i="3"/>
  <c r="AA1174" i="3"/>
  <c r="AE1174" i="3"/>
  <c r="AI1174" i="3"/>
  <c r="AM1174" i="3"/>
  <c r="AQ1174" i="3"/>
  <c r="AU1174" i="3"/>
  <c r="P1174" i="3"/>
  <c r="T1174" i="3"/>
  <c r="X1174" i="3"/>
  <c r="AB1174" i="3"/>
  <c r="AF1174" i="3"/>
  <c r="AJ1174" i="3"/>
  <c r="AN1174" i="3"/>
  <c r="AR1174" i="3"/>
  <c r="AV1174" i="3"/>
  <c r="AZ1174" i="3"/>
  <c r="BD1174" i="3"/>
  <c r="BH1174" i="3"/>
  <c r="V1172" i="3"/>
  <c r="AL1172" i="3"/>
  <c r="AM1172" i="3"/>
  <c r="BC1172" i="3"/>
  <c r="BD1172" i="3"/>
  <c r="N1170" i="3"/>
  <c r="R1170" i="3"/>
  <c r="V1170" i="3"/>
  <c r="Z1170" i="3"/>
  <c r="AD1170" i="3"/>
  <c r="AH1170" i="3"/>
  <c r="AL1170" i="3"/>
  <c r="AP1170" i="3"/>
  <c r="AT1170" i="3"/>
  <c r="AX1170" i="3"/>
  <c r="BB1170" i="3"/>
  <c r="BF1170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P1170" i="3"/>
  <c r="T1170" i="3"/>
  <c r="X1170" i="3"/>
  <c r="AB1170" i="3"/>
  <c r="AF1170" i="3"/>
  <c r="AJ1170" i="3"/>
  <c r="AN1170" i="3"/>
  <c r="AR1170" i="3"/>
  <c r="AV1170" i="3"/>
  <c r="AZ1170" i="3"/>
  <c r="BD1170" i="3"/>
  <c r="BH1170" i="3"/>
  <c r="R1168" i="3"/>
  <c r="V1168" i="3"/>
  <c r="AH1168" i="3"/>
  <c r="AL1168" i="3"/>
  <c r="AX1168" i="3"/>
  <c r="BB1168" i="3"/>
  <c r="S1168" i="3"/>
  <c r="W1168" i="3"/>
  <c r="AI1168" i="3"/>
  <c r="AM1168" i="3"/>
  <c r="AY1168" i="3"/>
  <c r="BC1168" i="3"/>
  <c r="T1168" i="3"/>
  <c r="X1168" i="3"/>
  <c r="AJ1168" i="3"/>
  <c r="AN1168" i="3"/>
  <c r="AZ1168" i="3"/>
  <c r="BD1168" i="3"/>
  <c r="BB1166" i="3"/>
  <c r="AN1166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S1164" i="3"/>
  <c r="W1164" i="3"/>
  <c r="AA1164" i="3"/>
  <c r="AE1164" i="3"/>
  <c r="AI1164" i="3"/>
  <c r="AM1164" i="3"/>
  <c r="AQ1164" i="3"/>
  <c r="AU1164" i="3"/>
  <c r="AY1164" i="3"/>
  <c r="BC1164" i="3"/>
  <c r="BG1164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N1162" i="3"/>
  <c r="AD1162" i="3"/>
  <c r="AT1162" i="3"/>
  <c r="O1162" i="3"/>
  <c r="AE1162" i="3"/>
  <c r="AU1162" i="3"/>
  <c r="P1162" i="3"/>
  <c r="AF1162" i="3"/>
  <c r="AV1162" i="3"/>
  <c r="Z1158" i="3"/>
  <c r="AP1158" i="3"/>
  <c r="AA1158" i="3"/>
  <c r="AQ1158" i="3"/>
  <c r="BG1158" i="3"/>
  <c r="AR1158" i="3"/>
  <c r="BH1158" i="3"/>
  <c r="N1156" i="3"/>
  <c r="R1156" i="3"/>
  <c r="V1156" i="3"/>
  <c r="Z1156" i="3"/>
  <c r="AD1156" i="3"/>
  <c r="AH1156" i="3"/>
  <c r="AL1156" i="3"/>
  <c r="AP1156" i="3"/>
  <c r="AT1156" i="3"/>
  <c r="AX1156" i="3"/>
  <c r="BB1156" i="3"/>
  <c r="BF1156" i="3"/>
  <c r="O1156" i="3"/>
  <c r="S1156" i="3"/>
  <c r="W1156" i="3"/>
  <c r="AA1156" i="3"/>
  <c r="AE1156" i="3"/>
  <c r="AI1156" i="3"/>
  <c r="AM1156" i="3"/>
  <c r="AQ1156" i="3"/>
  <c r="AU1156" i="3"/>
  <c r="AY1156" i="3"/>
  <c r="BC1156" i="3"/>
  <c r="BG1156" i="3"/>
  <c r="P1156" i="3"/>
  <c r="T1156" i="3"/>
  <c r="X1156" i="3"/>
  <c r="AB1156" i="3"/>
  <c r="AF1156" i="3"/>
  <c r="AJ1156" i="3"/>
  <c r="AN1156" i="3"/>
  <c r="AR1156" i="3"/>
  <c r="AV1156" i="3"/>
  <c r="AZ1156" i="3"/>
  <c r="BD1156" i="3"/>
  <c r="BH1156" i="3"/>
  <c r="AW1154" i="3"/>
  <c r="Z1153" i="3"/>
  <c r="BC1153" i="3"/>
  <c r="S1153" i="3"/>
  <c r="AN1151" i="3"/>
  <c r="BB1151" i="3"/>
  <c r="AI1151" i="3"/>
  <c r="P1149" i="3"/>
  <c r="AF1149" i="3"/>
  <c r="M1149" i="3"/>
  <c r="AC1149" i="3"/>
  <c r="AS1149" i="3"/>
  <c r="AP1149" i="3"/>
  <c r="BF1149" i="3"/>
  <c r="BC1149" i="3"/>
  <c r="BG1149" i="3"/>
  <c r="BG1147" i="3"/>
  <c r="AQ1145" i="3"/>
  <c r="Y1141" i="3"/>
  <c r="AL1141" i="3"/>
  <c r="BG1139" i="3"/>
  <c r="AQ1137" i="3"/>
  <c r="BC1152" i="3"/>
  <c r="AU1152" i="3"/>
  <c r="AM1152" i="3"/>
  <c r="AE1152" i="3"/>
  <c r="W1152" i="3"/>
  <c r="BC1150" i="3"/>
  <c r="AU1150" i="3"/>
  <c r="AM1150" i="3"/>
  <c r="AE1150" i="3"/>
  <c r="W1150" i="3"/>
  <c r="BE1148" i="3"/>
  <c r="AO1148" i="3"/>
  <c r="BE1146" i="3"/>
  <c r="AO1146" i="3"/>
  <c r="AO1144" i="3"/>
  <c r="BE1142" i="3"/>
  <c r="AO1142" i="3"/>
  <c r="BE1140" i="3"/>
  <c r="AO1140" i="3"/>
  <c r="BE1136" i="3"/>
  <c r="AJ1136" i="3"/>
  <c r="BD1135" i="3"/>
  <c r="AI1135" i="3"/>
  <c r="AI1134" i="3"/>
  <c r="AY1134" i="3"/>
  <c r="U1134" i="3"/>
  <c r="Q1134" i="3"/>
  <c r="AL1134" i="3"/>
  <c r="BH1134" i="3"/>
  <c r="AX1134" i="3"/>
  <c r="BH1131" i="3"/>
  <c r="AB1126" i="3"/>
  <c r="AR1117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P1148" i="3"/>
  <c r="T1148" i="3"/>
  <c r="X1148" i="3"/>
  <c r="AB1148" i="3"/>
  <c r="AF1148" i="3"/>
  <c r="AJ1148" i="3"/>
  <c r="AN1148" i="3"/>
  <c r="AR1148" i="3"/>
  <c r="AV1148" i="3"/>
  <c r="AZ1148" i="3"/>
  <c r="BD1148" i="3"/>
  <c r="BH1148" i="3"/>
  <c r="N1146" i="3"/>
  <c r="R1146" i="3"/>
  <c r="V1146" i="3"/>
  <c r="Z1146" i="3"/>
  <c r="AD1146" i="3"/>
  <c r="AH1146" i="3"/>
  <c r="AL1146" i="3"/>
  <c r="AP1146" i="3"/>
  <c r="AT1146" i="3"/>
  <c r="AX1146" i="3"/>
  <c r="BB1146" i="3"/>
  <c r="BF1146" i="3"/>
  <c r="O1146" i="3"/>
  <c r="S1146" i="3"/>
  <c r="W1146" i="3"/>
  <c r="AA1146" i="3"/>
  <c r="AE1146" i="3"/>
  <c r="AI1146" i="3"/>
  <c r="AM1146" i="3"/>
  <c r="AQ1146" i="3"/>
  <c r="AU1146" i="3"/>
  <c r="AY1146" i="3"/>
  <c r="BC1146" i="3"/>
  <c r="BG1146" i="3"/>
  <c r="P1146" i="3"/>
  <c r="T1146" i="3"/>
  <c r="X1146" i="3"/>
  <c r="AB1146" i="3"/>
  <c r="AF1146" i="3"/>
  <c r="AJ1146" i="3"/>
  <c r="AN1146" i="3"/>
  <c r="AR1146" i="3"/>
  <c r="AV1146" i="3"/>
  <c r="AZ1146" i="3"/>
  <c r="BD1146" i="3"/>
  <c r="BH1146" i="3"/>
  <c r="R1144" i="3"/>
  <c r="AH1144" i="3"/>
  <c r="AX1144" i="3"/>
  <c r="S1144" i="3"/>
  <c r="AI1144" i="3"/>
  <c r="AY1144" i="3"/>
  <c r="T1144" i="3"/>
  <c r="AJ1144" i="3"/>
  <c r="AZ1144" i="3"/>
  <c r="N1142" i="3"/>
  <c r="R1142" i="3"/>
  <c r="V1142" i="3"/>
  <c r="Z1142" i="3"/>
  <c r="AD1142" i="3"/>
  <c r="AH1142" i="3"/>
  <c r="AL1142" i="3"/>
  <c r="AP1142" i="3"/>
  <c r="AT1142" i="3"/>
  <c r="AX1142" i="3"/>
  <c r="BB1142" i="3"/>
  <c r="BF1142" i="3"/>
  <c r="O1142" i="3"/>
  <c r="S1142" i="3"/>
  <c r="W1142" i="3"/>
  <c r="AA1142" i="3"/>
  <c r="AE1142" i="3"/>
  <c r="AI1142" i="3"/>
  <c r="AM1142" i="3"/>
  <c r="AQ1142" i="3"/>
  <c r="AU1142" i="3"/>
  <c r="AY1142" i="3"/>
  <c r="BC1142" i="3"/>
  <c r="BG1142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R1138" i="3"/>
  <c r="V1138" i="3"/>
  <c r="AH1138" i="3"/>
  <c r="AL1138" i="3"/>
  <c r="AX1138" i="3"/>
  <c r="BB1138" i="3"/>
  <c r="S1138" i="3"/>
  <c r="W1138" i="3"/>
  <c r="AI1138" i="3"/>
  <c r="AM1138" i="3"/>
  <c r="AY1138" i="3"/>
  <c r="BC1138" i="3"/>
  <c r="T1138" i="3"/>
  <c r="X1138" i="3"/>
  <c r="AJ1138" i="3"/>
  <c r="AN1138" i="3"/>
  <c r="AZ1138" i="3"/>
  <c r="BD1138" i="3"/>
  <c r="AZ1136" i="3"/>
  <c r="T1126" i="3"/>
  <c r="AJ1126" i="3"/>
  <c r="AZ1126" i="3"/>
  <c r="X1126" i="3"/>
  <c r="AN1126" i="3"/>
  <c r="BD1126" i="3"/>
  <c r="N1152" i="3"/>
  <c r="R1152" i="3"/>
  <c r="V1152" i="3"/>
  <c r="Z1152" i="3"/>
  <c r="AD1152" i="3"/>
  <c r="AH1152" i="3"/>
  <c r="AL1152" i="3"/>
  <c r="AP1152" i="3"/>
  <c r="AT1152" i="3"/>
  <c r="AX1152" i="3"/>
  <c r="BB1152" i="3"/>
  <c r="BF1152" i="3"/>
  <c r="P1152" i="3"/>
  <c r="T1152" i="3"/>
  <c r="X1152" i="3"/>
  <c r="AB1152" i="3"/>
  <c r="AF1152" i="3"/>
  <c r="AJ1152" i="3"/>
  <c r="AN1152" i="3"/>
  <c r="AR1152" i="3"/>
  <c r="AV1152" i="3"/>
  <c r="AZ1152" i="3"/>
  <c r="BD1152" i="3"/>
  <c r="BH1152" i="3"/>
  <c r="N1150" i="3"/>
  <c r="R1150" i="3"/>
  <c r="V1150" i="3"/>
  <c r="Z1150" i="3"/>
  <c r="AD1150" i="3"/>
  <c r="AH1150" i="3"/>
  <c r="AL1150" i="3"/>
  <c r="AP1150" i="3"/>
  <c r="AT1150" i="3"/>
  <c r="AX1150" i="3"/>
  <c r="BB1150" i="3"/>
  <c r="BF1150" i="3"/>
  <c r="P1150" i="3"/>
  <c r="T1150" i="3"/>
  <c r="X1150" i="3"/>
  <c r="AB1150" i="3"/>
  <c r="AF1150" i="3"/>
  <c r="AJ1150" i="3"/>
  <c r="AN1150" i="3"/>
  <c r="AR1150" i="3"/>
  <c r="AV1150" i="3"/>
  <c r="AZ1150" i="3"/>
  <c r="BD1150" i="3"/>
  <c r="BH1150" i="3"/>
  <c r="AW1148" i="3"/>
  <c r="AG1148" i="3"/>
  <c r="Q1148" i="3"/>
  <c r="AW1146" i="3"/>
  <c r="AG1146" i="3"/>
  <c r="Q1146" i="3"/>
  <c r="AG1144" i="3"/>
  <c r="AW1142" i="3"/>
  <c r="AG1142" i="3"/>
  <c r="Q1142" i="3"/>
  <c r="AW1140" i="3"/>
  <c r="AG1140" i="3"/>
  <c r="Q1140" i="3"/>
  <c r="Q1138" i="3"/>
  <c r="O1136" i="3"/>
  <c r="S1136" i="3"/>
  <c r="W1136" i="3"/>
  <c r="AA1136" i="3"/>
  <c r="AE1136" i="3"/>
  <c r="AI1136" i="3"/>
  <c r="AM1136" i="3"/>
  <c r="AQ1136" i="3"/>
  <c r="AU1136" i="3"/>
  <c r="AY1136" i="3"/>
  <c r="BC1136" i="3"/>
  <c r="P1136" i="3"/>
  <c r="U1136" i="3"/>
  <c r="Z1136" i="3"/>
  <c r="AF1136" i="3"/>
  <c r="AK1136" i="3"/>
  <c r="AP1136" i="3"/>
  <c r="AV1136" i="3"/>
  <c r="BA1136" i="3"/>
  <c r="BF1136" i="3"/>
  <c r="Q1136" i="3"/>
  <c r="V1136" i="3"/>
  <c r="AB1136" i="3"/>
  <c r="AG1136" i="3"/>
  <c r="AL1136" i="3"/>
  <c r="AR1136" i="3"/>
  <c r="AW1136" i="3"/>
  <c r="BB1136" i="3"/>
  <c r="BG1136" i="3"/>
  <c r="M1136" i="3"/>
  <c r="R1136" i="3"/>
  <c r="X1136" i="3"/>
  <c r="AC1136" i="3"/>
  <c r="AH1136" i="3"/>
  <c r="AN1136" i="3"/>
  <c r="AS1136" i="3"/>
  <c r="AX1136" i="3"/>
  <c r="BD1136" i="3"/>
  <c r="BH1136" i="3"/>
  <c r="P1135" i="3"/>
  <c r="V1135" i="3"/>
  <c r="AA1135" i="3"/>
  <c r="AF1135" i="3"/>
  <c r="AL1135" i="3"/>
  <c r="AQ1135" i="3"/>
  <c r="AV1135" i="3"/>
  <c r="BB1135" i="3"/>
  <c r="BG1135" i="3"/>
  <c r="N1131" i="3"/>
  <c r="V1131" i="3"/>
  <c r="AD1131" i="3"/>
  <c r="AL1131" i="3"/>
  <c r="AT1131" i="3"/>
  <c r="BB1131" i="3"/>
  <c r="P1131" i="3"/>
  <c r="X1131" i="3"/>
  <c r="AF1131" i="3"/>
  <c r="AN1131" i="3"/>
  <c r="AV1131" i="3"/>
  <c r="BD1131" i="3"/>
  <c r="R1131" i="3"/>
  <c r="Z1131" i="3"/>
  <c r="AH1131" i="3"/>
  <c r="AP1131" i="3"/>
  <c r="AX1131" i="3"/>
  <c r="BF1131" i="3"/>
  <c r="AJ1128" i="3"/>
  <c r="P1126" i="3"/>
  <c r="AB1122" i="3"/>
  <c r="BG1101" i="3"/>
  <c r="BH1135" i="3"/>
  <c r="BC1135" i="3"/>
  <c r="AX1135" i="3"/>
  <c r="AR1135" i="3"/>
  <c r="AM1135" i="3"/>
  <c r="AH1135" i="3"/>
  <c r="AB1135" i="3"/>
  <c r="W1135" i="3"/>
  <c r="O1133" i="3"/>
  <c r="S1133" i="3"/>
  <c r="W1133" i="3"/>
  <c r="AA1133" i="3"/>
  <c r="AE1133" i="3"/>
  <c r="AI1133" i="3"/>
  <c r="AM1133" i="3"/>
  <c r="AQ1133" i="3"/>
  <c r="AU1133" i="3"/>
  <c r="AY1133" i="3"/>
  <c r="BC1133" i="3"/>
  <c r="BG1133" i="3"/>
  <c r="M1133" i="3"/>
  <c r="Q1133" i="3"/>
  <c r="U1133" i="3"/>
  <c r="Y1133" i="3"/>
  <c r="AC1133" i="3"/>
  <c r="AG1133" i="3"/>
  <c r="AK1133" i="3"/>
  <c r="AO1133" i="3"/>
  <c r="AS1133" i="3"/>
  <c r="AW1133" i="3"/>
  <c r="BA1133" i="3"/>
  <c r="BE1133" i="3"/>
  <c r="BI1133" i="3"/>
  <c r="O1131" i="3"/>
  <c r="S1131" i="3"/>
  <c r="W1131" i="3"/>
  <c r="AA1131" i="3"/>
  <c r="AE1131" i="3"/>
  <c r="AI1131" i="3"/>
  <c r="AM1131" i="3"/>
  <c r="AQ1131" i="3"/>
  <c r="AU1131" i="3"/>
  <c r="AY1131" i="3"/>
  <c r="BC1131" i="3"/>
  <c r="BG1131" i="3"/>
  <c r="M1131" i="3"/>
  <c r="Q1131" i="3"/>
  <c r="U1131" i="3"/>
  <c r="Y1131" i="3"/>
  <c r="AC1131" i="3"/>
  <c r="AG1131" i="3"/>
  <c r="AK1131" i="3"/>
  <c r="AO1131" i="3"/>
  <c r="AS1131" i="3"/>
  <c r="AW1131" i="3"/>
  <c r="BA1131" i="3"/>
  <c r="BE1131" i="3"/>
  <c r="BI1131" i="3"/>
  <c r="AR1128" i="3"/>
  <c r="BH1126" i="3"/>
  <c r="AR1126" i="3"/>
  <c r="AT1125" i="3"/>
  <c r="AD1125" i="3"/>
  <c r="AT1123" i="3"/>
  <c r="AD1123" i="3"/>
  <c r="BH1122" i="3"/>
  <c r="AR1122" i="3"/>
  <c r="AT1121" i="3"/>
  <c r="AD1121" i="3"/>
  <c r="AR1120" i="3"/>
  <c r="BH1119" i="3"/>
  <c r="AM1119" i="3"/>
  <c r="S1117" i="3"/>
  <c r="BF1117" i="3"/>
  <c r="AW1114" i="3"/>
  <c r="O1093" i="3"/>
  <c r="S1093" i="3"/>
  <c r="W1093" i="3"/>
  <c r="AA1093" i="3"/>
  <c r="AE1093" i="3"/>
  <c r="AI1093" i="3"/>
  <c r="AM1093" i="3"/>
  <c r="AQ1093" i="3"/>
  <c r="AU1093" i="3"/>
  <c r="P1093" i="3"/>
  <c r="U1093" i="3"/>
  <c r="Z1093" i="3"/>
  <c r="AF1093" i="3"/>
  <c r="AK1093" i="3"/>
  <c r="AP1093" i="3"/>
  <c r="AV1093" i="3"/>
  <c r="AZ1093" i="3"/>
  <c r="BD1093" i="3"/>
  <c r="BH1093" i="3"/>
  <c r="Q1093" i="3"/>
  <c r="V1093" i="3"/>
  <c r="AB1093" i="3"/>
  <c r="AG1093" i="3"/>
  <c r="AL1093" i="3"/>
  <c r="AR1093" i="3"/>
  <c r="AW1093" i="3"/>
  <c r="BA1093" i="3"/>
  <c r="BE1093" i="3"/>
  <c r="BI1093" i="3"/>
  <c r="M1093" i="3"/>
  <c r="R1093" i="3"/>
  <c r="X1093" i="3"/>
  <c r="AC1093" i="3"/>
  <c r="AH1093" i="3"/>
  <c r="AN1093" i="3"/>
  <c r="AS1093" i="3"/>
  <c r="AX1093" i="3"/>
  <c r="BB1093" i="3"/>
  <c r="BF1093" i="3"/>
  <c r="AD1093" i="3"/>
  <c r="AY1093" i="3"/>
  <c r="N1093" i="3"/>
  <c r="AJ1093" i="3"/>
  <c r="BC1093" i="3"/>
  <c r="T1093" i="3"/>
  <c r="AO1093" i="3"/>
  <c r="BG1093" i="3"/>
  <c r="Y1093" i="3"/>
  <c r="AT1093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S1129" i="3"/>
  <c r="AI1129" i="3"/>
  <c r="T1129" i="3"/>
  <c r="AJ1129" i="3"/>
  <c r="AZ1129" i="3"/>
  <c r="AG1129" i="3"/>
  <c r="AW1129" i="3"/>
  <c r="O1125" i="3"/>
  <c r="S1125" i="3"/>
  <c r="W1125" i="3"/>
  <c r="AA1125" i="3"/>
  <c r="AE1125" i="3"/>
  <c r="AI1125" i="3"/>
  <c r="AM1125" i="3"/>
  <c r="AQ1125" i="3"/>
  <c r="AU1125" i="3"/>
  <c r="AY1125" i="3"/>
  <c r="BC1125" i="3"/>
  <c r="BG1125" i="3"/>
  <c r="P1125" i="3"/>
  <c r="T1125" i="3"/>
  <c r="X1125" i="3"/>
  <c r="AB1125" i="3"/>
  <c r="AF1125" i="3"/>
  <c r="AJ1125" i="3"/>
  <c r="AN1125" i="3"/>
  <c r="AR1125" i="3"/>
  <c r="AV1125" i="3"/>
  <c r="AZ1125" i="3"/>
  <c r="BD1125" i="3"/>
  <c r="BH1125" i="3"/>
  <c r="M1125" i="3"/>
  <c r="Q1125" i="3"/>
  <c r="U1125" i="3"/>
  <c r="Y1125" i="3"/>
  <c r="AC1125" i="3"/>
  <c r="AG1125" i="3"/>
  <c r="AK1125" i="3"/>
  <c r="AO1125" i="3"/>
  <c r="AS1125" i="3"/>
  <c r="AW1125" i="3"/>
  <c r="BA1125" i="3"/>
  <c r="BE1125" i="3"/>
  <c r="BI1125" i="3"/>
  <c r="O1123" i="3"/>
  <c r="S1123" i="3"/>
  <c r="W1123" i="3"/>
  <c r="AA1123" i="3"/>
  <c r="AE1123" i="3"/>
  <c r="AI1123" i="3"/>
  <c r="AM1123" i="3"/>
  <c r="AQ1123" i="3"/>
  <c r="AU1123" i="3"/>
  <c r="AY1123" i="3"/>
  <c r="BC1123" i="3"/>
  <c r="BG1123" i="3"/>
  <c r="P1123" i="3"/>
  <c r="T1123" i="3"/>
  <c r="X1123" i="3"/>
  <c r="AB1123" i="3"/>
  <c r="AF1123" i="3"/>
  <c r="AJ1123" i="3"/>
  <c r="AN1123" i="3"/>
  <c r="AR1123" i="3"/>
  <c r="AV1123" i="3"/>
  <c r="AZ1123" i="3"/>
  <c r="BD1123" i="3"/>
  <c r="BH1123" i="3"/>
  <c r="M1123" i="3"/>
  <c r="Q1123" i="3"/>
  <c r="U1123" i="3"/>
  <c r="Y1123" i="3"/>
  <c r="AC1123" i="3"/>
  <c r="AG1123" i="3"/>
  <c r="AK1123" i="3"/>
  <c r="AO1123" i="3"/>
  <c r="AS1123" i="3"/>
  <c r="AW1123" i="3"/>
  <c r="BA1123" i="3"/>
  <c r="BE1123" i="3"/>
  <c r="BI1123" i="3"/>
  <c r="O1121" i="3"/>
  <c r="S1121" i="3"/>
  <c r="W1121" i="3"/>
  <c r="AA1121" i="3"/>
  <c r="AE1121" i="3"/>
  <c r="AI1121" i="3"/>
  <c r="AM1121" i="3"/>
  <c r="AQ1121" i="3"/>
  <c r="AU1121" i="3"/>
  <c r="AY1121" i="3"/>
  <c r="BC1121" i="3"/>
  <c r="BG1121" i="3"/>
  <c r="P1121" i="3"/>
  <c r="T1121" i="3"/>
  <c r="X1121" i="3"/>
  <c r="AB1121" i="3"/>
  <c r="AF1121" i="3"/>
  <c r="AJ1121" i="3"/>
  <c r="AN1121" i="3"/>
  <c r="AR1121" i="3"/>
  <c r="AV1121" i="3"/>
  <c r="AZ1121" i="3"/>
  <c r="BD1121" i="3"/>
  <c r="BH1121" i="3"/>
  <c r="M1121" i="3"/>
  <c r="Q1121" i="3"/>
  <c r="U1121" i="3"/>
  <c r="Y1121" i="3"/>
  <c r="AC1121" i="3"/>
  <c r="AG1121" i="3"/>
  <c r="AK1121" i="3"/>
  <c r="AO1121" i="3"/>
  <c r="AS1121" i="3"/>
  <c r="AW1121" i="3"/>
  <c r="BA1121" i="3"/>
  <c r="BE1121" i="3"/>
  <c r="BI1121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P1112" i="3"/>
  <c r="T1112" i="3"/>
  <c r="X1112" i="3"/>
  <c r="AB1112" i="3"/>
  <c r="AF1112" i="3"/>
  <c r="AJ1112" i="3"/>
  <c r="AN1112" i="3"/>
  <c r="AR1112" i="3"/>
  <c r="AV1112" i="3"/>
  <c r="AZ1112" i="3"/>
  <c r="BD1112" i="3"/>
  <c r="BH1112" i="3"/>
  <c r="R1112" i="3"/>
  <c r="Z1112" i="3"/>
  <c r="AH1112" i="3"/>
  <c r="AP1112" i="3"/>
  <c r="AX1112" i="3"/>
  <c r="BF1112" i="3"/>
  <c r="M1112" i="3"/>
  <c r="U1112" i="3"/>
  <c r="AC1112" i="3"/>
  <c r="AK1112" i="3"/>
  <c r="AS1112" i="3"/>
  <c r="BA1112" i="3"/>
  <c r="BI1112" i="3"/>
  <c r="N1112" i="3"/>
  <c r="V1112" i="3"/>
  <c r="AD1112" i="3"/>
  <c r="AL1112" i="3"/>
  <c r="AT1112" i="3"/>
  <c r="BB1112" i="3"/>
  <c r="AH1110" i="3"/>
  <c r="AJ1110" i="3"/>
  <c r="P1107" i="3"/>
  <c r="T1107" i="3"/>
  <c r="X1107" i="3"/>
  <c r="AB1107" i="3"/>
  <c r="AF1107" i="3"/>
  <c r="AJ1107" i="3"/>
  <c r="AN1107" i="3"/>
  <c r="AR1107" i="3"/>
  <c r="AV1107" i="3"/>
  <c r="AZ1107" i="3"/>
  <c r="BD1107" i="3"/>
  <c r="BH1107" i="3"/>
  <c r="M1107" i="3"/>
  <c r="Q1107" i="3"/>
  <c r="U1107" i="3"/>
  <c r="Y1107" i="3"/>
  <c r="AC1107" i="3"/>
  <c r="AG1107" i="3"/>
  <c r="AK1107" i="3"/>
  <c r="AO1107" i="3"/>
  <c r="AS1107" i="3"/>
  <c r="AW1107" i="3"/>
  <c r="BA1107" i="3"/>
  <c r="BE1107" i="3"/>
  <c r="BI1107" i="3"/>
  <c r="N1107" i="3"/>
  <c r="R1107" i="3"/>
  <c r="V1107" i="3"/>
  <c r="Z1107" i="3"/>
  <c r="AD1107" i="3"/>
  <c r="AH1107" i="3"/>
  <c r="AL1107" i="3"/>
  <c r="AP1107" i="3"/>
  <c r="AT1107" i="3"/>
  <c r="AX1107" i="3"/>
  <c r="BB1107" i="3"/>
  <c r="BF1107" i="3"/>
  <c r="AA1107" i="3"/>
  <c r="AQ1107" i="3"/>
  <c r="BG1107" i="3"/>
  <c r="O1107" i="3"/>
  <c r="AE1107" i="3"/>
  <c r="AU1107" i="3"/>
  <c r="S1107" i="3"/>
  <c r="AI1107" i="3"/>
  <c r="AY1107" i="3"/>
  <c r="BF1135" i="3"/>
  <c r="AZ1135" i="3"/>
  <c r="AU1135" i="3"/>
  <c r="AP1135" i="3"/>
  <c r="AJ1135" i="3"/>
  <c r="AE1135" i="3"/>
  <c r="Z1135" i="3"/>
  <c r="T1135" i="3"/>
  <c r="O1135" i="3"/>
  <c r="M1130" i="3"/>
  <c r="AC1130" i="3"/>
  <c r="AS1130" i="3"/>
  <c r="BI1130" i="3"/>
  <c r="Z1130" i="3"/>
  <c r="AP1130" i="3"/>
  <c r="BF1130" i="3"/>
  <c r="AA1130" i="3"/>
  <c r="AQ1130" i="3"/>
  <c r="BG1130" i="3"/>
  <c r="AL1129" i="3"/>
  <c r="M1128" i="3"/>
  <c r="Q1128" i="3"/>
  <c r="AC1128" i="3"/>
  <c r="AG1128" i="3"/>
  <c r="AS1128" i="3"/>
  <c r="AW1128" i="3"/>
  <c r="BI1128" i="3"/>
  <c r="N1128" i="3"/>
  <c r="Z1128" i="3"/>
  <c r="AD1128" i="3"/>
  <c r="AP1128" i="3"/>
  <c r="AT1128" i="3"/>
  <c r="BF1128" i="3"/>
  <c r="O1128" i="3"/>
  <c r="AA1128" i="3"/>
  <c r="AE1128" i="3"/>
  <c r="AQ1128" i="3"/>
  <c r="AU1128" i="3"/>
  <c r="BG1128" i="3"/>
  <c r="M1126" i="3"/>
  <c r="Q1126" i="3"/>
  <c r="U1126" i="3"/>
  <c r="Y1126" i="3"/>
  <c r="AC1126" i="3"/>
  <c r="AG1126" i="3"/>
  <c r="AK1126" i="3"/>
  <c r="AO1126" i="3"/>
  <c r="AS1126" i="3"/>
  <c r="AW1126" i="3"/>
  <c r="BA1126" i="3"/>
  <c r="BE1126" i="3"/>
  <c r="BI1126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BB1125" i="3"/>
  <c r="AL1125" i="3"/>
  <c r="V1125" i="3"/>
  <c r="Y1124" i="3"/>
  <c r="AL1124" i="3"/>
  <c r="BC1124" i="3"/>
  <c r="BB1123" i="3"/>
  <c r="AL1123" i="3"/>
  <c r="V1123" i="3"/>
  <c r="M1122" i="3"/>
  <c r="Q1122" i="3"/>
  <c r="U1122" i="3"/>
  <c r="Y1122" i="3"/>
  <c r="AC1122" i="3"/>
  <c r="AG1122" i="3"/>
  <c r="AK1122" i="3"/>
  <c r="AO1122" i="3"/>
  <c r="AS1122" i="3"/>
  <c r="AW1122" i="3"/>
  <c r="BA1122" i="3"/>
  <c r="BE1122" i="3"/>
  <c r="BI1122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BB1121" i="3"/>
  <c r="AL1121" i="3"/>
  <c r="V1121" i="3"/>
  <c r="M1120" i="3"/>
  <c r="U1120" i="3"/>
  <c r="AC1120" i="3"/>
  <c r="AS1120" i="3"/>
  <c r="BA1120" i="3"/>
  <c r="BI1120" i="3"/>
  <c r="Z1120" i="3"/>
  <c r="AH1120" i="3"/>
  <c r="AP1120" i="3"/>
  <c r="BF1120" i="3"/>
  <c r="S1120" i="3"/>
  <c r="AA1120" i="3"/>
  <c r="AQ1120" i="3"/>
  <c r="AY1120" i="3"/>
  <c r="BG1120" i="3"/>
  <c r="AX1119" i="3"/>
  <c r="M1119" i="3"/>
  <c r="Q1119" i="3"/>
  <c r="U1119" i="3"/>
  <c r="Y1119" i="3"/>
  <c r="AC1119" i="3"/>
  <c r="AG1119" i="3"/>
  <c r="AK1119" i="3"/>
  <c r="AO1119" i="3"/>
  <c r="AS1119" i="3"/>
  <c r="AW1119" i="3"/>
  <c r="BA1119" i="3"/>
  <c r="BE1119" i="3"/>
  <c r="BI1119" i="3"/>
  <c r="N1119" i="3"/>
  <c r="S1119" i="3"/>
  <c r="X1119" i="3"/>
  <c r="AD1119" i="3"/>
  <c r="AI1119" i="3"/>
  <c r="AN1119" i="3"/>
  <c r="AT1119" i="3"/>
  <c r="AY1119" i="3"/>
  <c r="BD1119" i="3"/>
  <c r="O1119" i="3"/>
  <c r="T1119" i="3"/>
  <c r="Z1119" i="3"/>
  <c r="AE1119" i="3"/>
  <c r="AJ1119" i="3"/>
  <c r="AP1119" i="3"/>
  <c r="AU1119" i="3"/>
  <c r="AZ1119" i="3"/>
  <c r="BF1119" i="3"/>
  <c r="P1119" i="3"/>
  <c r="V1119" i="3"/>
  <c r="AA1119" i="3"/>
  <c r="AF1119" i="3"/>
  <c r="AL1119" i="3"/>
  <c r="AQ1119" i="3"/>
  <c r="AV1119" i="3"/>
  <c r="BB1119" i="3"/>
  <c r="BG1119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P1114" i="3"/>
  <c r="T1114" i="3"/>
  <c r="X1114" i="3"/>
  <c r="AB1114" i="3"/>
  <c r="AF1114" i="3"/>
  <c r="AJ1114" i="3"/>
  <c r="AN1114" i="3"/>
  <c r="AR1114" i="3"/>
  <c r="AV1114" i="3"/>
  <c r="AZ1114" i="3"/>
  <c r="BD1114" i="3"/>
  <c r="BH1114" i="3"/>
  <c r="R1114" i="3"/>
  <c r="Z1114" i="3"/>
  <c r="AH1114" i="3"/>
  <c r="AP1114" i="3"/>
  <c r="AX1114" i="3"/>
  <c r="BF1114" i="3"/>
  <c r="M1114" i="3"/>
  <c r="U1114" i="3"/>
  <c r="AC1114" i="3"/>
  <c r="AK1114" i="3"/>
  <c r="AS1114" i="3"/>
  <c r="BA1114" i="3"/>
  <c r="BI1114" i="3"/>
  <c r="N1114" i="3"/>
  <c r="V1114" i="3"/>
  <c r="AD1114" i="3"/>
  <c r="AL1114" i="3"/>
  <c r="AT1114" i="3"/>
  <c r="BB1114" i="3"/>
  <c r="Y1113" i="3"/>
  <c r="BE1113" i="3"/>
  <c r="AL1113" i="3"/>
  <c r="AJ1113" i="3"/>
  <c r="AU1113" i="3"/>
  <c r="BE1112" i="3"/>
  <c r="Y1112" i="3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S1102" i="3"/>
  <c r="W1102" i="3"/>
  <c r="AA1102" i="3"/>
  <c r="AE1102" i="3"/>
  <c r="AI1102" i="3"/>
  <c r="AM1102" i="3"/>
  <c r="AQ1102" i="3"/>
  <c r="AU1102" i="3"/>
  <c r="AY1102" i="3"/>
  <c r="BC1102" i="3"/>
  <c r="BG1102" i="3"/>
  <c r="P1102" i="3"/>
  <c r="T1102" i="3"/>
  <c r="X1102" i="3"/>
  <c r="AB1102" i="3"/>
  <c r="AF1102" i="3"/>
  <c r="AJ1102" i="3"/>
  <c r="AN1102" i="3"/>
  <c r="AR1102" i="3"/>
  <c r="AV1102" i="3"/>
  <c r="AZ1102" i="3"/>
  <c r="BD1102" i="3"/>
  <c r="BH1102" i="3"/>
  <c r="Y1102" i="3"/>
  <c r="AO1102" i="3"/>
  <c r="BE1102" i="3"/>
  <c r="M1102" i="3"/>
  <c r="AC1102" i="3"/>
  <c r="AS1102" i="3"/>
  <c r="BI1102" i="3"/>
  <c r="Q1102" i="3"/>
  <c r="AG1102" i="3"/>
  <c r="AW1102" i="3"/>
  <c r="BD1111" i="3"/>
  <c r="AQ1111" i="3"/>
  <c r="R1108" i="3"/>
  <c r="Z1108" i="3"/>
  <c r="AP1108" i="3"/>
  <c r="AX1108" i="3"/>
  <c r="BF1108" i="3"/>
  <c r="AA1108" i="3"/>
  <c r="AI1108" i="3"/>
  <c r="AQ1108" i="3"/>
  <c r="BG1108" i="3"/>
  <c r="T1108" i="3"/>
  <c r="AB1108" i="3"/>
  <c r="AR1108" i="3"/>
  <c r="AZ1108" i="3"/>
  <c r="BH1108" i="3"/>
  <c r="BE1106" i="3"/>
  <c r="AO1106" i="3"/>
  <c r="AB1105" i="3"/>
  <c r="AR1105" i="3"/>
  <c r="BH1105" i="3"/>
  <c r="Y1105" i="3"/>
  <c r="AO1105" i="3"/>
  <c r="BE1105" i="3"/>
  <c r="V1105" i="3"/>
  <c r="AL1105" i="3"/>
  <c r="BB1105" i="3"/>
  <c r="AC1104" i="3"/>
  <c r="V1101" i="3"/>
  <c r="AL1101" i="3"/>
  <c r="BB1101" i="3"/>
  <c r="AC1101" i="3"/>
  <c r="AY1101" i="3"/>
  <c r="T1101" i="3"/>
  <c r="AO1101" i="3"/>
  <c r="BI1101" i="3"/>
  <c r="AF1101" i="3"/>
  <c r="BA1101" i="3"/>
  <c r="N1091" i="3"/>
  <c r="AD1091" i="3"/>
  <c r="AT1091" i="3"/>
  <c r="O1091" i="3"/>
  <c r="AE1091" i="3"/>
  <c r="AU1091" i="3"/>
  <c r="P1091" i="3"/>
  <c r="AF1091" i="3"/>
  <c r="AV1091" i="3"/>
  <c r="Y1091" i="3"/>
  <c r="AC1091" i="3"/>
  <c r="AG1091" i="3"/>
  <c r="P1111" i="3"/>
  <c r="T1111" i="3"/>
  <c r="X1111" i="3"/>
  <c r="AB1111" i="3"/>
  <c r="AF1111" i="3"/>
  <c r="AJ1111" i="3"/>
  <c r="AN1111" i="3"/>
  <c r="AR1111" i="3"/>
  <c r="AV1111" i="3"/>
  <c r="AZ1111" i="3"/>
  <c r="M1111" i="3"/>
  <c r="Q1111" i="3"/>
  <c r="U1111" i="3"/>
  <c r="Y1111" i="3"/>
  <c r="AC1111" i="3"/>
  <c r="AG1111" i="3"/>
  <c r="AK1111" i="3"/>
  <c r="AO1111" i="3"/>
  <c r="AS1111" i="3"/>
  <c r="AW1111" i="3"/>
  <c r="BA1111" i="3"/>
  <c r="BE1111" i="3"/>
  <c r="BI1111" i="3"/>
  <c r="N1111" i="3"/>
  <c r="R1111" i="3"/>
  <c r="V1111" i="3"/>
  <c r="Z1111" i="3"/>
  <c r="AD1111" i="3"/>
  <c r="AH1111" i="3"/>
  <c r="AL1111" i="3"/>
  <c r="AP1111" i="3"/>
  <c r="AT1111" i="3"/>
  <c r="AX1111" i="3"/>
  <c r="BB1111" i="3"/>
  <c r="BF1111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P1106" i="3"/>
  <c r="T1106" i="3"/>
  <c r="X1106" i="3"/>
  <c r="AB1106" i="3"/>
  <c r="AF1106" i="3"/>
  <c r="AJ1106" i="3"/>
  <c r="AN1106" i="3"/>
  <c r="AR1106" i="3"/>
  <c r="AV1106" i="3"/>
  <c r="AZ1106" i="3"/>
  <c r="BD1106" i="3"/>
  <c r="BH1106" i="3"/>
  <c r="T1103" i="3"/>
  <c r="AJ1103" i="3"/>
  <c r="AZ1103" i="3"/>
  <c r="Q1103" i="3"/>
  <c r="AG1103" i="3"/>
  <c r="AW1103" i="3"/>
  <c r="N1103" i="3"/>
  <c r="AD1103" i="3"/>
  <c r="AT1103" i="3"/>
  <c r="P1100" i="3"/>
  <c r="T1100" i="3"/>
  <c r="X1100" i="3"/>
  <c r="AB1100" i="3"/>
  <c r="AF1100" i="3"/>
  <c r="AJ1100" i="3"/>
  <c r="AN1100" i="3"/>
  <c r="AR1100" i="3"/>
  <c r="AV1100" i="3"/>
  <c r="AZ1100" i="3"/>
  <c r="BD1100" i="3"/>
  <c r="BH1100" i="3"/>
  <c r="N1100" i="3"/>
  <c r="S1100" i="3"/>
  <c r="Y1100" i="3"/>
  <c r="AD1100" i="3"/>
  <c r="AI1100" i="3"/>
  <c r="AO1100" i="3"/>
  <c r="AT1100" i="3"/>
  <c r="AY1100" i="3"/>
  <c r="BE1100" i="3"/>
  <c r="O1100" i="3"/>
  <c r="U1100" i="3"/>
  <c r="Z1100" i="3"/>
  <c r="AE1100" i="3"/>
  <c r="AK1100" i="3"/>
  <c r="AP1100" i="3"/>
  <c r="AU1100" i="3"/>
  <c r="BA1100" i="3"/>
  <c r="BF1100" i="3"/>
  <c r="Q1100" i="3"/>
  <c r="V1100" i="3"/>
  <c r="AA1100" i="3"/>
  <c r="AG1100" i="3"/>
  <c r="AL1100" i="3"/>
  <c r="AQ1100" i="3"/>
  <c r="AW1100" i="3"/>
  <c r="BB1100" i="3"/>
  <c r="BG1100" i="3"/>
  <c r="R1087" i="3"/>
  <c r="AH1087" i="3"/>
  <c r="AX1087" i="3"/>
  <c r="S1087" i="3"/>
  <c r="AI1087" i="3"/>
  <c r="AY1087" i="3"/>
  <c r="T1087" i="3"/>
  <c r="AJ1087" i="3"/>
  <c r="AZ1087" i="3"/>
  <c r="AO1087" i="3"/>
  <c r="AS1087" i="3"/>
  <c r="AW1087" i="3"/>
  <c r="K1118" i="3"/>
  <c r="K1116" i="3"/>
  <c r="BH1111" i="3"/>
  <c r="AY1111" i="3"/>
  <c r="AI1111" i="3"/>
  <c r="S1111" i="3"/>
  <c r="P1109" i="3"/>
  <c r="T1109" i="3"/>
  <c r="X1109" i="3"/>
  <c r="AB1109" i="3"/>
  <c r="AF1109" i="3"/>
  <c r="AJ1109" i="3"/>
  <c r="AN1109" i="3"/>
  <c r="AR1109" i="3"/>
  <c r="AV1109" i="3"/>
  <c r="AZ1109" i="3"/>
  <c r="BD1109" i="3"/>
  <c r="BH1109" i="3"/>
  <c r="M1109" i="3"/>
  <c r="Q1109" i="3"/>
  <c r="U1109" i="3"/>
  <c r="Y1109" i="3"/>
  <c r="AC1109" i="3"/>
  <c r="AG1109" i="3"/>
  <c r="AK1109" i="3"/>
  <c r="AO1109" i="3"/>
  <c r="AS1109" i="3"/>
  <c r="AW1109" i="3"/>
  <c r="BA1109" i="3"/>
  <c r="BE1109" i="3"/>
  <c r="BI1109" i="3"/>
  <c r="N1109" i="3"/>
  <c r="R1109" i="3"/>
  <c r="V1109" i="3"/>
  <c r="Z1109" i="3"/>
  <c r="AD1109" i="3"/>
  <c r="AH1109" i="3"/>
  <c r="AL1109" i="3"/>
  <c r="AP1109" i="3"/>
  <c r="AT1109" i="3"/>
  <c r="AX1109" i="3"/>
  <c r="BB1109" i="3"/>
  <c r="BF1109" i="3"/>
  <c r="BI1108" i="3"/>
  <c r="AC1108" i="3"/>
  <c r="AW1106" i="3"/>
  <c r="AG1106" i="3"/>
  <c r="Q1106" i="3"/>
  <c r="R1104" i="3"/>
  <c r="AH1104" i="3"/>
  <c r="AX1104" i="3"/>
  <c r="S1104" i="3"/>
  <c r="AI1104" i="3"/>
  <c r="AY1104" i="3"/>
  <c r="T1104" i="3"/>
  <c r="AJ1104" i="3"/>
  <c r="AZ1104" i="3"/>
  <c r="AI1103" i="3"/>
  <c r="AG1101" i="3"/>
  <c r="BI1100" i="3"/>
  <c r="AM1100" i="3"/>
  <c r="R1100" i="3"/>
  <c r="N1098" i="3"/>
  <c r="R1098" i="3"/>
  <c r="V1098" i="3"/>
  <c r="Z1098" i="3"/>
  <c r="AD1098" i="3"/>
  <c r="AH1098" i="3"/>
  <c r="AL1098" i="3"/>
  <c r="AP1098" i="3"/>
  <c r="AT1098" i="3"/>
  <c r="AX1098" i="3"/>
  <c r="BB1098" i="3"/>
  <c r="BF1098" i="3"/>
  <c r="P1098" i="3"/>
  <c r="T1098" i="3"/>
  <c r="X1098" i="3"/>
  <c r="AB1098" i="3"/>
  <c r="AF1098" i="3"/>
  <c r="AJ1098" i="3"/>
  <c r="AN1098" i="3"/>
  <c r="AR1098" i="3"/>
  <c r="AV1098" i="3"/>
  <c r="AZ1098" i="3"/>
  <c r="BD1098" i="3"/>
  <c r="BH1098" i="3"/>
  <c r="O1098" i="3"/>
  <c r="W1098" i="3"/>
  <c r="AE1098" i="3"/>
  <c r="AM1098" i="3"/>
  <c r="AU1098" i="3"/>
  <c r="BC1098" i="3"/>
  <c r="Q1098" i="3"/>
  <c r="Y1098" i="3"/>
  <c r="AG1098" i="3"/>
  <c r="AO1098" i="3"/>
  <c r="AW1098" i="3"/>
  <c r="BE1098" i="3"/>
  <c r="S1098" i="3"/>
  <c r="AA1098" i="3"/>
  <c r="AI1098" i="3"/>
  <c r="AQ1098" i="3"/>
  <c r="AY1098" i="3"/>
  <c r="BG1098" i="3"/>
  <c r="BA1091" i="3"/>
  <c r="AU1099" i="3"/>
  <c r="O1099" i="3"/>
  <c r="BG1097" i="3"/>
  <c r="AQ1097" i="3"/>
  <c r="AA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M1097" i="3"/>
  <c r="Q1097" i="3"/>
  <c r="U1097" i="3"/>
  <c r="Y1097" i="3"/>
  <c r="AC1097" i="3"/>
  <c r="AG1097" i="3"/>
  <c r="AK1097" i="3"/>
  <c r="AO1097" i="3"/>
  <c r="AS1097" i="3"/>
  <c r="AW1097" i="3"/>
  <c r="BA1097" i="3"/>
  <c r="BE1097" i="3"/>
  <c r="BI1097" i="3"/>
  <c r="N1097" i="3"/>
  <c r="R1097" i="3"/>
  <c r="V1097" i="3"/>
  <c r="Z1097" i="3"/>
  <c r="AD1097" i="3"/>
  <c r="AH1097" i="3"/>
  <c r="AL1097" i="3"/>
  <c r="AP1097" i="3"/>
  <c r="AT1097" i="3"/>
  <c r="AX1097" i="3"/>
  <c r="BB1097" i="3"/>
  <c r="BF1097" i="3"/>
  <c r="BI1096" i="3"/>
  <c r="AS1096" i="3"/>
  <c r="AC1096" i="3"/>
  <c r="M1096" i="3"/>
  <c r="AQ1095" i="3"/>
  <c r="T1095" i="3"/>
  <c r="AJ1095" i="3"/>
  <c r="AR1095" i="3"/>
  <c r="AZ1095" i="3"/>
  <c r="Q1095" i="3"/>
  <c r="Y1095" i="3"/>
  <c r="AG1095" i="3"/>
  <c r="AW1095" i="3"/>
  <c r="BE1095" i="3"/>
  <c r="N1095" i="3"/>
  <c r="AD1095" i="3"/>
  <c r="AL1095" i="3"/>
  <c r="AT1095" i="3"/>
  <c r="AC1094" i="3"/>
  <c r="BI1099" i="3"/>
  <c r="AC1099" i="3"/>
  <c r="BC1097" i="3"/>
  <c r="AM1097" i="3"/>
  <c r="BE1096" i="3"/>
  <c r="AO1096" i="3"/>
  <c r="V1089" i="3"/>
  <c r="AL1089" i="3"/>
  <c r="BB1089" i="3"/>
  <c r="W1089" i="3"/>
  <c r="AM1089" i="3"/>
  <c r="BC1089" i="3"/>
  <c r="X1089" i="3"/>
  <c r="AN1089" i="3"/>
  <c r="BD1089" i="3"/>
  <c r="BE1089" i="3"/>
  <c r="BI1089" i="3"/>
  <c r="N1085" i="3"/>
  <c r="AD1085" i="3"/>
  <c r="AT1085" i="3"/>
  <c r="O1085" i="3"/>
  <c r="AE1085" i="3"/>
  <c r="AU1085" i="3"/>
  <c r="P1085" i="3"/>
  <c r="AF1085" i="3"/>
  <c r="AV1085" i="3"/>
  <c r="Y1085" i="3"/>
  <c r="AC1085" i="3"/>
  <c r="AG1085" i="3"/>
  <c r="X1099" i="3"/>
  <c r="AN1099" i="3"/>
  <c r="BD1099" i="3"/>
  <c r="V1099" i="3"/>
  <c r="AL1099" i="3"/>
  <c r="BB1099" i="3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S1096" i="3"/>
  <c r="W1096" i="3"/>
  <c r="AA1096" i="3"/>
  <c r="AE1096" i="3"/>
  <c r="AI1096" i="3"/>
  <c r="AM1096" i="3"/>
  <c r="AQ1096" i="3"/>
  <c r="AU1096" i="3"/>
  <c r="AY1096" i="3"/>
  <c r="BC1096" i="3"/>
  <c r="BG1096" i="3"/>
  <c r="P1096" i="3"/>
  <c r="T1096" i="3"/>
  <c r="X1096" i="3"/>
  <c r="AB1096" i="3"/>
  <c r="AF1096" i="3"/>
  <c r="AJ1096" i="3"/>
  <c r="AN1096" i="3"/>
  <c r="AR1096" i="3"/>
  <c r="AV1096" i="3"/>
  <c r="AZ1096" i="3"/>
  <c r="BD1096" i="3"/>
  <c r="BH1096" i="3"/>
  <c r="O1094" i="3"/>
  <c r="AE1094" i="3"/>
  <c r="AU1094" i="3"/>
  <c r="AV1094" i="3"/>
  <c r="BH1092" i="3"/>
  <c r="BC1092" i="3"/>
  <c r="AX1092" i="3"/>
  <c r="AR1092" i="3"/>
  <c r="AM1092" i="3"/>
  <c r="AH1092" i="3"/>
  <c r="AB1092" i="3"/>
  <c r="W1092" i="3"/>
  <c r="AU1090" i="3"/>
  <c r="AE1090" i="3"/>
  <c r="AU1088" i="3"/>
  <c r="AE1088" i="3"/>
  <c r="AU1086" i="3"/>
  <c r="AE1086" i="3"/>
  <c r="AU1084" i="3"/>
  <c r="AE1084" i="3"/>
  <c r="AY1082" i="3"/>
  <c r="AZ1080" i="3"/>
  <c r="M1080" i="3"/>
  <c r="Q1080" i="3"/>
  <c r="U1080" i="3"/>
  <c r="Y1080" i="3"/>
  <c r="AC1080" i="3"/>
  <c r="AG1080" i="3"/>
  <c r="AK1080" i="3"/>
  <c r="AO1080" i="3"/>
  <c r="AS1080" i="3"/>
  <c r="AW1080" i="3"/>
  <c r="BA1080" i="3"/>
  <c r="BE1080" i="3"/>
  <c r="BI1080" i="3"/>
  <c r="N1080" i="3"/>
  <c r="R1080" i="3"/>
  <c r="V1080" i="3"/>
  <c r="Z1080" i="3"/>
  <c r="AD1080" i="3"/>
  <c r="AH1080" i="3"/>
  <c r="AL1080" i="3"/>
  <c r="AP1080" i="3"/>
  <c r="AT1080" i="3"/>
  <c r="AX1080" i="3"/>
  <c r="BB1080" i="3"/>
  <c r="BF1080" i="3"/>
  <c r="O1080" i="3"/>
  <c r="S1080" i="3"/>
  <c r="W1080" i="3"/>
  <c r="AA1080" i="3"/>
  <c r="AE1080" i="3"/>
  <c r="AI1080" i="3"/>
  <c r="AM1080" i="3"/>
  <c r="AQ1080" i="3"/>
  <c r="AU1080" i="3"/>
  <c r="AY1080" i="3"/>
  <c r="BC1080" i="3"/>
  <c r="BG1080" i="3"/>
  <c r="X1080" i="3"/>
  <c r="AN1080" i="3"/>
  <c r="BD1080" i="3"/>
  <c r="AB1080" i="3"/>
  <c r="AR1080" i="3"/>
  <c r="BH1080" i="3"/>
  <c r="P1080" i="3"/>
  <c r="AF1080" i="3"/>
  <c r="AV1080" i="3"/>
  <c r="Z1078" i="3"/>
  <c r="AP1078" i="3"/>
  <c r="BF1078" i="3"/>
  <c r="V1078" i="3"/>
  <c r="AL1078" i="3"/>
  <c r="M1092" i="3"/>
  <c r="Q1092" i="3"/>
  <c r="U1092" i="3"/>
  <c r="Y1092" i="3"/>
  <c r="AC1092" i="3"/>
  <c r="AG1092" i="3"/>
  <c r="AK1092" i="3"/>
  <c r="AO1092" i="3"/>
  <c r="AS1092" i="3"/>
  <c r="AW1092" i="3"/>
  <c r="BA1092" i="3"/>
  <c r="BE1092" i="3"/>
  <c r="BI1092" i="3"/>
  <c r="P1090" i="3"/>
  <c r="T1090" i="3"/>
  <c r="X1090" i="3"/>
  <c r="AB1090" i="3"/>
  <c r="AF1090" i="3"/>
  <c r="AJ1090" i="3"/>
  <c r="AN1090" i="3"/>
  <c r="AR1090" i="3"/>
  <c r="AV1090" i="3"/>
  <c r="AZ1090" i="3"/>
  <c r="BD1090" i="3"/>
  <c r="BH1090" i="3"/>
  <c r="M1090" i="3"/>
  <c r="Q1090" i="3"/>
  <c r="U1090" i="3"/>
  <c r="Y1090" i="3"/>
  <c r="AC1090" i="3"/>
  <c r="AG1090" i="3"/>
  <c r="AK1090" i="3"/>
  <c r="AO1090" i="3"/>
  <c r="AS1090" i="3"/>
  <c r="AW1090" i="3"/>
  <c r="BA1090" i="3"/>
  <c r="BE1090" i="3"/>
  <c r="BI1090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P1088" i="3"/>
  <c r="T1088" i="3"/>
  <c r="X1088" i="3"/>
  <c r="AB1088" i="3"/>
  <c r="AF1088" i="3"/>
  <c r="AJ1088" i="3"/>
  <c r="AN1088" i="3"/>
  <c r="AR1088" i="3"/>
  <c r="AV1088" i="3"/>
  <c r="AZ1088" i="3"/>
  <c r="BD1088" i="3"/>
  <c r="BH1088" i="3"/>
  <c r="M1088" i="3"/>
  <c r="Q1088" i="3"/>
  <c r="U1088" i="3"/>
  <c r="Y1088" i="3"/>
  <c r="AC1088" i="3"/>
  <c r="AG1088" i="3"/>
  <c r="AK1088" i="3"/>
  <c r="AO1088" i="3"/>
  <c r="AS1088" i="3"/>
  <c r="AW1088" i="3"/>
  <c r="BA1088" i="3"/>
  <c r="BE1088" i="3"/>
  <c r="BI1088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P1086" i="3"/>
  <c r="T1086" i="3"/>
  <c r="X1086" i="3"/>
  <c r="AB1086" i="3"/>
  <c r="AF1086" i="3"/>
  <c r="AJ1086" i="3"/>
  <c r="AN1086" i="3"/>
  <c r="AR1086" i="3"/>
  <c r="AV1086" i="3"/>
  <c r="AZ1086" i="3"/>
  <c r="BD1086" i="3"/>
  <c r="BH1086" i="3"/>
  <c r="M1086" i="3"/>
  <c r="Q1086" i="3"/>
  <c r="U1086" i="3"/>
  <c r="Y1086" i="3"/>
  <c r="AC1086" i="3"/>
  <c r="AG1086" i="3"/>
  <c r="AK1086" i="3"/>
  <c r="AO1086" i="3"/>
  <c r="AS1086" i="3"/>
  <c r="AW1086" i="3"/>
  <c r="BA1086" i="3"/>
  <c r="BE1086" i="3"/>
  <c r="BI1086" i="3"/>
  <c r="N1086" i="3"/>
  <c r="R1086" i="3"/>
  <c r="V1086" i="3"/>
  <c r="Z1086" i="3"/>
  <c r="AD1086" i="3"/>
  <c r="AH1086" i="3"/>
  <c r="AL1086" i="3"/>
  <c r="AP1086" i="3"/>
  <c r="AT1086" i="3"/>
  <c r="AX1086" i="3"/>
  <c r="BB1086" i="3"/>
  <c r="BF1086" i="3"/>
  <c r="P1083" i="3"/>
  <c r="T1083" i="3"/>
  <c r="AB1083" i="3"/>
  <c r="AF1083" i="3"/>
  <c r="AJ1083" i="3"/>
  <c r="AR1083" i="3"/>
  <c r="AV1083" i="3"/>
  <c r="AZ1083" i="3"/>
  <c r="O1083" i="3"/>
  <c r="U1083" i="3"/>
  <c r="Z1083" i="3"/>
  <c r="AK1083" i="3"/>
  <c r="AP1083" i="3"/>
  <c r="AU1083" i="3"/>
  <c r="BF1083" i="3"/>
  <c r="Q1083" i="3"/>
  <c r="V1083" i="3"/>
  <c r="AG1083" i="3"/>
  <c r="AL1083" i="3"/>
  <c r="AQ1083" i="3"/>
  <c r="BB1083" i="3"/>
  <c r="BG1083" i="3"/>
  <c r="M1083" i="3"/>
  <c r="W1083" i="3"/>
  <c r="AC1083" i="3"/>
  <c r="AH1083" i="3"/>
  <c r="AS1083" i="3"/>
  <c r="AX1083" i="3"/>
  <c r="BC1083" i="3"/>
  <c r="BF1092" i="3"/>
  <c r="AZ1092" i="3"/>
  <c r="AU1092" i="3"/>
  <c r="AP1092" i="3"/>
  <c r="AJ1092" i="3"/>
  <c r="AE1092" i="3"/>
  <c r="Z1092" i="3"/>
  <c r="T1092" i="3"/>
  <c r="O1092" i="3"/>
  <c r="BC1090" i="3"/>
  <c r="AM1090" i="3"/>
  <c r="W1090" i="3"/>
  <c r="BC1088" i="3"/>
  <c r="AM1088" i="3"/>
  <c r="W1088" i="3"/>
  <c r="BC1086" i="3"/>
  <c r="AM1086" i="3"/>
  <c r="W1086" i="3"/>
  <c r="P1084" i="3"/>
  <c r="T1084" i="3"/>
  <c r="X1084" i="3"/>
  <c r="AB1084" i="3"/>
  <c r="AF1084" i="3"/>
  <c r="AJ1084" i="3"/>
  <c r="AN1084" i="3"/>
  <c r="AR1084" i="3"/>
  <c r="AV1084" i="3"/>
  <c r="AZ1084" i="3"/>
  <c r="BD1084" i="3"/>
  <c r="BH1084" i="3"/>
  <c r="M1084" i="3"/>
  <c r="Q1084" i="3"/>
  <c r="U1084" i="3"/>
  <c r="Y1084" i="3"/>
  <c r="AC1084" i="3"/>
  <c r="AG1084" i="3"/>
  <c r="AK1084" i="3"/>
  <c r="AO1084" i="3"/>
  <c r="AS1084" i="3"/>
  <c r="AW1084" i="3"/>
  <c r="BA1084" i="3"/>
  <c r="BE1084" i="3"/>
  <c r="BI1084" i="3"/>
  <c r="N1084" i="3"/>
  <c r="R1084" i="3"/>
  <c r="V1084" i="3"/>
  <c r="Z1084" i="3"/>
  <c r="AD1084" i="3"/>
  <c r="AH1084" i="3"/>
  <c r="AL1084" i="3"/>
  <c r="AP1084" i="3"/>
  <c r="AT1084" i="3"/>
  <c r="AX1084" i="3"/>
  <c r="BB1084" i="3"/>
  <c r="BF1084" i="3"/>
  <c r="BI1083" i="3"/>
  <c r="AO1083" i="3"/>
  <c r="S1083" i="3"/>
  <c r="O1082" i="3"/>
  <c r="T1082" i="3"/>
  <c r="Y1082" i="3"/>
  <c r="AE1082" i="3"/>
  <c r="AJ1082" i="3"/>
  <c r="AO1082" i="3"/>
  <c r="AU1082" i="3"/>
  <c r="AZ1082" i="3"/>
  <c r="BE1082" i="3"/>
  <c r="P1082" i="3"/>
  <c r="U1082" i="3"/>
  <c r="AA1082" i="3"/>
  <c r="AF1082" i="3"/>
  <c r="AK1082" i="3"/>
  <c r="AQ1082" i="3"/>
  <c r="AV1082" i="3"/>
  <c r="BA1082" i="3"/>
  <c r="BG1082" i="3"/>
  <c r="Q1082" i="3"/>
  <c r="W1082" i="3"/>
  <c r="AB1082" i="3"/>
  <c r="AG1082" i="3"/>
  <c r="AM1082" i="3"/>
  <c r="AR1082" i="3"/>
  <c r="AW1082" i="3"/>
  <c r="BC1082" i="3"/>
  <c r="BH1082" i="3"/>
  <c r="N1081" i="3"/>
  <c r="BB1078" i="3"/>
  <c r="AX1081" i="3"/>
  <c r="AH1081" i="3"/>
  <c r="R1081" i="3"/>
  <c r="N1082" i="3"/>
  <c r="R1082" i="3"/>
  <c r="V1082" i="3"/>
  <c r="Z1082" i="3"/>
  <c r="AD1082" i="3"/>
  <c r="AH1082" i="3"/>
  <c r="AL1082" i="3"/>
  <c r="AP1082" i="3"/>
  <c r="AT1082" i="3"/>
  <c r="AX1082" i="3"/>
  <c r="BB1082" i="3"/>
  <c r="BF1082" i="3"/>
  <c r="AT1081" i="3"/>
  <c r="AD1081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P1081" i="3"/>
  <c r="T1081" i="3"/>
  <c r="X1081" i="3"/>
  <c r="AB1081" i="3"/>
  <c r="AF1081" i="3"/>
  <c r="AJ1081" i="3"/>
  <c r="AN1081" i="3"/>
  <c r="AR1081" i="3"/>
  <c r="AV1081" i="3"/>
  <c r="AZ1081" i="3"/>
  <c r="BD1081" i="3"/>
  <c r="BH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N1078" i="3"/>
  <c r="M1079" i="3"/>
  <c r="O1079" i="3"/>
  <c r="S1079" i="3"/>
  <c r="W1079" i="3"/>
  <c r="AA1079" i="3"/>
  <c r="AX1078" i="3"/>
  <c r="AH1078" i="3"/>
  <c r="R1078" i="3"/>
  <c r="L1076" i="3"/>
  <c r="O1076" i="3" s="1"/>
  <c r="BH1079" i="3"/>
  <c r="BD1079" i="3"/>
  <c r="AZ1079" i="3"/>
  <c r="AV1079" i="3"/>
  <c r="AR1079" i="3"/>
  <c r="AN1079" i="3"/>
  <c r="AJ1079" i="3"/>
  <c r="AF1079" i="3"/>
  <c r="AB1079" i="3"/>
  <c r="V1079" i="3"/>
  <c r="Q1079" i="3"/>
  <c r="AT1078" i="3"/>
  <c r="AD1078" i="3"/>
  <c r="Q1077" i="3"/>
  <c r="AG1077" i="3"/>
  <c r="AW1077" i="3"/>
  <c r="N1077" i="3"/>
  <c r="AD1077" i="3"/>
  <c r="AT1077" i="3"/>
  <c r="O1077" i="3"/>
  <c r="AE1077" i="3"/>
  <c r="AU1077" i="3"/>
  <c r="AV1075" i="3"/>
  <c r="AF1075" i="3"/>
  <c r="L1074" i="3"/>
  <c r="O1074" i="3" s="1"/>
  <c r="O1078" i="3"/>
  <c r="S1078" i="3"/>
  <c r="W1078" i="3"/>
  <c r="AA1078" i="3"/>
  <c r="AE1078" i="3"/>
  <c r="AI1078" i="3"/>
  <c r="AM1078" i="3"/>
  <c r="AQ1078" i="3"/>
  <c r="AU1078" i="3"/>
  <c r="AY1078" i="3"/>
  <c r="BC1078" i="3"/>
  <c r="BG1078" i="3"/>
  <c r="P1078" i="3"/>
  <c r="T1078" i="3"/>
  <c r="X1078" i="3"/>
  <c r="AB1078" i="3"/>
  <c r="AF1078" i="3"/>
  <c r="AJ1078" i="3"/>
  <c r="AN1078" i="3"/>
  <c r="AR1078" i="3"/>
  <c r="AV1078" i="3"/>
  <c r="AZ1078" i="3"/>
  <c r="BD1078" i="3"/>
  <c r="BH1078" i="3"/>
  <c r="M1078" i="3"/>
  <c r="Q1078" i="3"/>
  <c r="U1078" i="3"/>
  <c r="Y1078" i="3"/>
  <c r="AC1078" i="3"/>
  <c r="AG1078" i="3"/>
  <c r="AK1078" i="3"/>
  <c r="AO1078" i="3"/>
  <c r="AS1078" i="3"/>
  <c r="AW1078" i="3"/>
  <c r="BA1078" i="3"/>
  <c r="BE1078" i="3"/>
  <c r="BI1078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N1075" i="3"/>
  <c r="R1075" i="3"/>
  <c r="V1075" i="3"/>
  <c r="Z1075" i="3"/>
  <c r="AD1075" i="3"/>
  <c r="AH1075" i="3"/>
  <c r="AL1075" i="3"/>
  <c r="AP1075" i="3"/>
  <c r="AT1075" i="3"/>
  <c r="AX1075" i="3"/>
  <c r="BB1075" i="3"/>
  <c r="BF1075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AX1121" i="3" l="1"/>
  <c r="BG1174" i="3"/>
  <c r="AI1082" i="3"/>
  <c r="BF1178" i="3"/>
  <c r="BL1276" i="3"/>
  <c r="AA1167" i="3"/>
  <c r="V1194" i="3"/>
  <c r="U1156" i="3"/>
  <c r="AI1190" i="3"/>
  <c r="AK1175" i="3"/>
  <c r="AT1173" i="3"/>
  <c r="AZ1173" i="3"/>
  <c r="AS1174" i="3"/>
  <c r="AI1178" i="3"/>
  <c r="BC1181" i="3"/>
  <c r="AG1181" i="3"/>
  <c r="BI1181" i="3"/>
  <c r="AN1181" i="3"/>
  <c r="S1181" i="3"/>
  <c r="AV1181" i="3"/>
  <c r="AA1181" i="3"/>
  <c r="BB1181" i="3"/>
  <c r="AL1181" i="3"/>
  <c r="V1181" i="3"/>
  <c r="AO1178" i="3"/>
  <c r="AA1192" i="3"/>
  <c r="M1192" i="3"/>
  <c r="X1075" i="3"/>
  <c r="AZ1075" i="3"/>
  <c r="AO1112" i="3"/>
  <c r="R1121" i="3"/>
  <c r="BD1082" i="3"/>
  <c r="U1190" i="3"/>
  <c r="AR1175" i="3"/>
  <c r="AG1164" i="3"/>
  <c r="Y1174" i="3"/>
  <c r="BE1181" i="3"/>
  <c r="AY1135" i="3"/>
  <c r="BK1295" i="3"/>
  <c r="U1174" i="3"/>
  <c r="AK1164" i="3"/>
  <c r="BM1291" i="3"/>
  <c r="M1174" i="3"/>
  <c r="AR1181" i="3"/>
  <c r="W1181" i="3"/>
  <c r="AY1181" i="3"/>
  <c r="AC1181" i="3"/>
  <c r="BG1181" i="3"/>
  <c r="AK1181" i="3"/>
  <c r="P1181" i="3"/>
  <c r="AT1181" i="3"/>
  <c r="AD1181" i="3"/>
  <c r="N1181" i="3"/>
  <c r="BH1178" i="3"/>
  <c r="AM1192" i="3"/>
  <c r="AN1075" i="3"/>
  <c r="M1082" i="3"/>
  <c r="AA1137" i="3"/>
  <c r="AW1174" i="3"/>
  <c r="AK1174" i="3"/>
  <c r="AQ1155" i="3"/>
  <c r="AZ1181" i="3"/>
  <c r="BK1210" i="3"/>
  <c r="W1194" i="3"/>
  <c r="S1194" i="3"/>
  <c r="AS1079" i="3"/>
  <c r="N1135" i="3"/>
  <c r="AN1135" i="3"/>
  <c r="R1135" i="3"/>
  <c r="M1170" i="3"/>
  <c r="AC1192" i="3"/>
  <c r="AY1174" i="3"/>
  <c r="U1164" i="3"/>
  <c r="Y1164" i="3"/>
  <c r="AJ1181" i="3"/>
  <c r="U1079" i="3"/>
  <c r="AD1135" i="3"/>
  <c r="BA1164" i="3"/>
  <c r="M1176" i="3"/>
  <c r="BA1087" i="3"/>
  <c r="T1155" i="3"/>
  <c r="Q1163" i="3"/>
  <c r="BN1212" i="3"/>
  <c r="AW1164" i="3"/>
  <c r="AA1139" i="3"/>
  <c r="Q1174" i="3"/>
  <c r="AY1176" i="3"/>
  <c r="AU1167" i="3"/>
  <c r="BC1109" i="3"/>
  <c r="BM1205" i="3"/>
  <c r="BK1198" i="3"/>
  <c r="BL1216" i="3"/>
  <c r="BK1247" i="3"/>
  <c r="BJ1242" i="3"/>
  <c r="BM1229" i="3"/>
  <c r="Q1176" i="3"/>
  <c r="AE1167" i="3"/>
  <c r="N1123" i="3"/>
  <c r="BA1150" i="3"/>
  <c r="BJ1229" i="3"/>
  <c r="BM1278" i="3"/>
  <c r="S1167" i="3"/>
  <c r="BE1176" i="3"/>
  <c r="AJ1075" i="3"/>
  <c r="BN1205" i="3"/>
  <c r="BL1278" i="3"/>
  <c r="BM1233" i="3"/>
  <c r="AA1076" i="3"/>
  <c r="AI1176" i="3"/>
  <c r="AO1157" i="3"/>
  <c r="BG1176" i="3"/>
  <c r="AO1176" i="3"/>
  <c r="BD1075" i="3"/>
  <c r="BF1121" i="3"/>
  <c r="BJ1240" i="3"/>
  <c r="BJ1220" i="3"/>
  <c r="AP1076" i="3"/>
  <c r="AS1162" i="3"/>
  <c r="AG1173" i="3"/>
  <c r="AW1176" i="3"/>
  <c r="AQ1176" i="3"/>
  <c r="Y1176" i="3"/>
  <c r="AQ1109" i="3"/>
  <c r="P1075" i="3"/>
  <c r="AO1124" i="3"/>
  <c r="R1091" i="3"/>
  <c r="BH1141" i="3"/>
  <c r="P1103" i="3"/>
  <c r="AD1177" i="3"/>
  <c r="BC1166" i="3"/>
  <c r="R1117" i="3"/>
  <c r="BL1234" i="3"/>
  <c r="BM1234" i="3"/>
  <c r="BL1281" i="3"/>
  <c r="BK1212" i="3"/>
  <c r="AB1076" i="3"/>
  <c r="AO1138" i="3"/>
  <c r="S1176" i="3"/>
  <c r="AY1167" i="3"/>
  <c r="AG1176" i="3"/>
  <c r="AA1176" i="3"/>
  <c r="Z1121" i="3"/>
  <c r="AC1082" i="3"/>
  <c r="AW1112" i="3"/>
  <c r="BA1148" i="3"/>
  <c r="BL1300" i="3"/>
  <c r="BM1264" i="3"/>
  <c r="BM1244" i="3"/>
  <c r="BK1277" i="3"/>
  <c r="BN1277" i="3"/>
  <c r="BL1277" i="3"/>
  <c r="BM1273" i="3"/>
  <c r="BK1236" i="3"/>
  <c r="BN1236" i="3"/>
  <c r="BL1236" i="3"/>
  <c r="BK1234" i="3"/>
  <c r="BM1240" i="3"/>
  <c r="BM1220" i="3"/>
  <c r="BL1283" i="3"/>
  <c r="BJ1281" i="3"/>
  <c r="BK1262" i="3"/>
  <c r="BN1262" i="3"/>
  <c r="BL1222" i="3"/>
  <c r="BM1279" i="3"/>
  <c r="BJ1264" i="3"/>
  <c r="BL1264" i="3"/>
  <c r="BM1260" i="3"/>
  <c r="BK1244" i="3"/>
  <c r="BN1244" i="3"/>
  <c r="BL1244" i="3"/>
  <c r="BN1202" i="3"/>
  <c r="BK1202" i="3"/>
  <c r="BJ1277" i="3"/>
  <c r="BK1273" i="3"/>
  <c r="BN1273" i="3"/>
  <c r="BL1273" i="3"/>
  <c r="BK1240" i="3"/>
  <c r="BN1240" i="3"/>
  <c r="BL1240" i="3"/>
  <c r="BN1220" i="3"/>
  <c r="BK1220" i="3"/>
  <c r="BL1220" i="3"/>
  <c r="BM1283" i="3"/>
  <c r="BM1266" i="3"/>
  <c r="BM1246" i="3"/>
  <c r="BK1218" i="3"/>
  <c r="BN1218" i="3"/>
  <c r="BM1218" i="3"/>
  <c r="BJ1222" i="3"/>
  <c r="BL1202" i="3"/>
  <c r="BJ1279" i="3"/>
  <c r="BK1279" i="3"/>
  <c r="BN1279" i="3"/>
  <c r="BL1279" i="3"/>
  <c r="BK1264" i="3"/>
  <c r="BN1264" i="3"/>
  <c r="BJ1260" i="3"/>
  <c r="BL1260" i="3"/>
  <c r="BM1281" i="3"/>
  <c r="BJ1300" i="3"/>
  <c r="BJ1283" i="3"/>
  <c r="BN1300" i="3"/>
  <c r="BK1300" i="3"/>
  <c r="BN1283" i="3"/>
  <c r="BK1283" i="3"/>
  <c r="BJ1269" i="3"/>
  <c r="BM1269" i="3"/>
  <c r="BJ1266" i="3"/>
  <c r="BL1266" i="3"/>
  <c r="BM1262" i="3"/>
  <c r="BK1246" i="3"/>
  <c r="BN1246" i="3"/>
  <c r="BL1246" i="3"/>
  <c r="BJ1218" i="3"/>
  <c r="BL1218" i="3"/>
  <c r="BM1202" i="3"/>
  <c r="BJ1202" i="3"/>
  <c r="BN1281" i="3"/>
  <c r="BK1281" i="3"/>
  <c r="BK1260" i="3"/>
  <c r="BN1260" i="3"/>
  <c r="BJ1244" i="3"/>
  <c r="BM1277" i="3"/>
  <c r="BJ1236" i="3"/>
  <c r="BM1236" i="3"/>
  <c r="BN1234" i="3"/>
  <c r="BM1300" i="3"/>
  <c r="BK1269" i="3"/>
  <c r="BN1269" i="3"/>
  <c r="BL1269" i="3"/>
  <c r="BK1266" i="3"/>
  <c r="BN1266" i="3"/>
  <c r="BJ1262" i="3"/>
  <c r="BL1262" i="3"/>
  <c r="BJ1246" i="3"/>
  <c r="BM1222" i="3"/>
  <c r="BK1222" i="3"/>
  <c r="BN1222" i="3"/>
  <c r="AK1171" i="3"/>
  <c r="AX1171" i="3"/>
  <c r="M1104" i="3"/>
  <c r="Y1104" i="3"/>
  <c r="AG1104" i="3"/>
  <c r="AK1104" i="3"/>
  <c r="BA1104" i="3"/>
  <c r="AW1104" i="3"/>
  <c r="AO1104" i="3"/>
  <c r="Q1104" i="3"/>
  <c r="U1104" i="3"/>
  <c r="BI1104" i="3"/>
  <c r="AA1127" i="3"/>
  <c r="BH1127" i="3"/>
  <c r="AU1127" i="3"/>
  <c r="Y1127" i="3"/>
  <c r="X1127" i="3"/>
  <c r="AO1127" i="3"/>
  <c r="AQ1077" i="3"/>
  <c r="BF1077" i="3"/>
  <c r="AP1077" i="3"/>
  <c r="Z1077" i="3"/>
  <c r="BI1077" i="3"/>
  <c r="AS1077" i="3"/>
  <c r="AC1077" i="3"/>
  <c r="AY1103" i="3"/>
  <c r="AV1104" i="3"/>
  <c r="AF1104" i="3"/>
  <c r="P1104" i="3"/>
  <c r="AU1104" i="3"/>
  <c r="AE1104" i="3"/>
  <c r="O1104" i="3"/>
  <c r="AT1104" i="3"/>
  <c r="AD1104" i="3"/>
  <c r="N1104" i="3"/>
  <c r="AG1087" i="3"/>
  <c r="AC1087" i="3"/>
  <c r="Y1087" i="3"/>
  <c r="AV1087" i="3"/>
  <c r="AF1087" i="3"/>
  <c r="P1087" i="3"/>
  <c r="AU1087" i="3"/>
  <c r="AE1087" i="3"/>
  <c r="O1087" i="3"/>
  <c r="AT1087" i="3"/>
  <c r="AD1087" i="3"/>
  <c r="N1087" i="3"/>
  <c r="BF1103" i="3"/>
  <c r="AP1103" i="3"/>
  <c r="Z1103" i="3"/>
  <c r="BI1103" i="3"/>
  <c r="AS1103" i="3"/>
  <c r="AC1103" i="3"/>
  <c r="M1103" i="3"/>
  <c r="AV1103" i="3"/>
  <c r="AF1103" i="3"/>
  <c r="AK1091" i="3"/>
  <c r="Q1091" i="3"/>
  <c r="M1091" i="3"/>
  <c r="BH1091" i="3"/>
  <c r="AR1091" i="3"/>
  <c r="AB1091" i="3"/>
  <c r="BG1091" i="3"/>
  <c r="AQ1091" i="3"/>
  <c r="AA1091" i="3"/>
  <c r="BF1091" i="3"/>
  <c r="AP1091" i="3"/>
  <c r="Z1091" i="3"/>
  <c r="AS1104" i="3"/>
  <c r="AN1113" i="3"/>
  <c r="W1113" i="3"/>
  <c r="BF1113" i="3"/>
  <c r="Z1113" i="3"/>
  <c r="AS1113" i="3"/>
  <c r="AM1124" i="3"/>
  <c r="V1124" i="3"/>
  <c r="AJ1117" i="3"/>
  <c r="BA1117" i="3"/>
  <c r="AR1124" i="3"/>
  <c r="P1124" i="3"/>
  <c r="W1141" i="3"/>
  <c r="V1141" i="3"/>
  <c r="X1166" i="3"/>
  <c r="V1166" i="3"/>
  <c r="X1171" i="3"/>
  <c r="V1144" i="3"/>
  <c r="AL1144" i="3"/>
  <c r="BB1144" i="3"/>
  <c r="W1144" i="3"/>
  <c r="AM1144" i="3"/>
  <c r="BC1144" i="3"/>
  <c r="X1144" i="3"/>
  <c r="AN1144" i="3"/>
  <c r="BD1144" i="3"/>
  <c r="Q1144" i="3"/>
  <c r="Z1144" i="3"/>
  <c r="AP1144" i="3"/>
  <c r="BF1144" i="3"/>
  <c r="AA1144" i="3"/>
  <c r="AQ1144" i="3"/>
  <c r="BG1144" i="3"/>
  <c r="AB1144" i="3"/>
  <c r="AR1144" i="3"/>
  <c r="BH1144" i="3"/>
  <c r="BE1144" i="3"/>
  <c r="N1144" i="3"/>
  <c r="AD1144" i="3"/>
  <c r="AT1144" i="3"/>
  <c r="O1144" i="3"/>
  <c r="AE1144" i="3"/>
  <c r="AU1144" i="3"/>
  <c r="P1144" i="3"/>
  <c r="AF1144" i="3"/>
  <c r="AV1144" i="3"/>
  <c r="AW1144" i="3"/>
  <c r="AD1153" i="3"/>
  <c r="BH1153" i="3"/>
  <c r="AI1153" i="3"/>
  <c r="T1153" i="3"/>
  <c r="BF1153" i="3"/>
  <c r="AN1153" i="3"/>
  <c r="BE1153" i="3"/>
  <c r="X1153" i="3"/>
  <c r="O1153" i="3"/>
  <c r="AS1153" i="3"/>
  <c r="T1169" i="3"/>
  <c r="AZ1169" i="3"/>
  <c r="AG1169" i="3"/>
  <c r="N1169" i="3"/>
  <c r="AT1169" i="3"/>
  <c r="BC1169" i="3"/>
  <c r="AB1169" i="3"/>
  <c r="BH1169" i="3"/>
  <c r="AO1169" i="3"/>
  <c r="V1169" i="3"/>
  <c r="BB1169" i="3"/>
  <c r="AM1169" i="3"/>
  <c r="AJ1169" i="3"/>
  <c r="Q1169" i="3"/>
  <c r="AW1169" i="3"/>
  <c r="AD1169" i="3"/>
  <c r="W1169" i="3"/>
  <c r="BE1169" i="3"/>
  <c r="AQ1169" i="3"/>
  <c r="AL1169" i="3"/>
  <c r="AR1169" i="3"/>
  <c r="S1113" i="3"/>
  <c r="AQ1113" i="3"/>
  <c r="AA1113" i="3"/>
  <c r="AI1113" i="3"/>
  <c r="Q1113" i="3"/>
  <c r="AG1113" i="3"/>
  <c r="AW1113" i="3"/>
  <c r="N1113" i="3"/>
  <c r="AD1113" i="3"/>
  <c r="AT1113" i="3"/>
  <c r="T1113" i="3"/>
  <c r="AZ1113" i="3"/>
  <c r="AE1113" i="3"/>
  <c r="P1113" i="3"/>
  <c r="AV1113" i="3"/>
  <c r="U1113" i="3"/>
  <c r="AK1113" i="3"/>
  <c r="BA1113" i="3"/>
  <c r="R1113" i="3"/>
  <c r="AH1113" i="3"/>
  <c r="AX1113" i="3"/>
  <c r="AB1113" i="3"/>
  <c r="BH1113" i="3"/>
  <c r="AM1113" i="3"/>
  <c r="X1113" i="3"/>
  <c r="BD1113" i="3"/>
  <c r="AY1113" i="3"/>
  <c r="BG1141" i="3"/>
  <c r="P1141" i="3"/>
  <c r="AF1141" i="3"/>
  <c r="AV1141" i="3"/>
  <c r="M1141" i="3"/>
  <c r="AC1141" i="3"/>
  <c r="AS1141" i="3"/>
  <c r="BI1141" i="3"/>
  <c r="Z1141" i="3"/>
  <c r="AP1141" i="3"/>
  <c r="BF1141" i="3"/>
  <c r="S1141" i="3"/>
  <c r="AM1141" i="3"/>
  <c r="AA1141" i="3"/>
  <c r="T1141" i="3"/>
  <c r="AJ1141" i="3"/>
  <c r="AZ1141" i="3"/>
  <c r="Q1141" i="3"/>
  <c r="AG1141" i="3"/>
  <c r="AW1141" i="3"/>
  <c r="N1141" i="3"/>
  <c r="AD1141" i="3"/>
  <c r="AT1141" i="3"/>
  <c r="O1141" i="3"/>
  <c r="AI1141" i="3"/>
  <c r="BC1141" i="3"/>
  <c r="X1141" i="3"/>
  <c r="AN1141" i="3"/>
  <c r="BD1141" i="3"/>
  <c r="U1141" i="3"/>
  <c r="AK1141" i="3"/>
  <c r="BA1141" i="3"/>
  <c r="R1141" i="3"/>
  <c r="AH1141" i="3"/>
  <c r="AX1141" i="3"/>
  <c r="AE1141" i="3"/>
  <c r="AY1141" i="3"/>
  <c r="AM1103" i="3"/>
  <c r="BC1103" i="3"/>
  <c r="AA1103" i="3"/>
  <c r="O1103" i="3"/>
  <c r="W1103" i="3"/>
  <c r="BG1103" i="3"/>
  <c r="AA1155" i="3"/>
  <c r="AM1155" i="3"/>
  <c r="W1155" i="3"/>
  <c r="X1155" i="3"/>
  <c r="AN1155" i="3"/>
  <c r="BD1155" i="3"/>
  <c r="U1155" i="3"/>
  <c r="AK1155" i="3"/>
  <c r="BA1155" i="3"/>
  <c r="R1155" i="3"/>
  <c r="AH1155" i="3"/>
  <c r="AX1155" i="3"/>
  <c r="BG1155" i="3"/>
  <c r="AU1155" i="3"/>
  <c r="AB1155" i="3"/>
  <c r="AR1155" i="3"/>
  <c r="BH1155" i="3"/>
  <c r="Y1155" i="3"/>
  <c r="AO1155" i="3"/>
  <c r="BE1155" i="3"/>
  <c r="V1155" i="3"/>
  <c r="AL1155" i="3"/>
  <c r="BB1155" i="3"/>
  <c r="AE1155" i="3"/>
  <c r="P1155" i="3"/>
  <c r="AF1155" i="3"/>
  <c r="AV1155" i="3"/>
  <c r="M1155" i="3"/>
  <c r="AC1155" i="3"/>
  <c r="AS1155" i="3"/>
  <c r="BI1155" i="3"/>
  <c r="Z1155" i="3"/>
  <c r="AP1155" i="3"/>
  <c r="BF1155" i="3"/>
  <c r="BC1155" i="3"/>
  <c r="AJ1155" i="3"/>
  <c r="AW1155" i="3"/>
  <c r="AZ1155" i="3"/>
  <c r="N1155" i="3"/>
  <c r="AY1155" i="3"/>
  <c r="O1155" i="3"/>
  <c r="Q1155" i="3"/>
  <c r="AD1155" i="3"/>
  <c r="AI1155" i="3"/>
  <c r="S1163" i="3"/>
  <c r="BG1163" i="3"/>
  <c r="X1163" i="3"/>
  <c r="AN1163" i="3"/>
  <c r="BD1163" i="3"/>
  <c r="U1163" i="3"/>
  <c r="AK1163" i="3"/>
  <c r="BA1163" i="3"/>
  <c r="R1163" i="3"/>
  <c r="AH1163" i="3"/>
  <c r="AX1163" i="3"/>
  <c r="BC1163" i="3"/>
  <c r="AU1163" i="3"/>
  <c r="AQ1163" i="3"/>
  <c r="AB1163" i="3"/>
  <c r="AR1163" i="3"/>
  <c r="BH1163" i="3"/>
  <c r="Y1163" i="3"/>
  <c r="AO1163" i="3"/>
  <c r="BE1163" i="3"/>
  <c r="V1163" i="3"/>
  <c r="AL1163" i="3"/>
  <c r="BB1163" i="3"/>
  <c r="AM1163" i="3"/>
  <c r="O1163" i="3"/>
  <c r="AE1163" i="3"/>
  <c r="AY1163" i="3"/>
  <c r="AI1163" i="3"/>
  <c r="P1163" i="3"/>
  <c r="AF1163" i="3"/>
  <c r="AV1163" i="3"/>
  <c r="M1163" i="3"/>
  <c r="AC1163" i="3"/>
  <c r="AS1163" i="3"/>
  <c r="BI1163" i="3"/>
  <c r="Z1163" i="3"/>
  <c r="AP1163" i="3"/>
  <c r="BF1163" i="3"/>
  <c r="W1163" i="3"/>
  <c r="T1163" i="3"/>
  <c r="AG1163" i="3"/>
  <c r="AT1163" i="3"/>
  <c r="AJ1163" i="3"/>
  <c r="AW1163" i="3"/>
  <c r="AZ1163" i="3"/>
  <c r="N1163" i="3"/>
  <c r="AV1077" i="3"/>
  <c r="T1077" i="3"/>
  <c r="AN1077" i="3"/>
  <c r="AB1077" i="3"/>
  <c r="AJ1077" i="3"/>
  <c r="BD1077" i="3"/>
  <c r="AR1077" i="3"/>
  <c r="BH1077" i="3"/>
  <c r="AZ1077" i="3"/>
  <c r="P1077" i="3"/>
  <c r="M1077" i="3"/>
  <c r="X1077" i="3"/>
  <c r="AM1117" i="3"/>
  <c r="AB1117" i="3"/>
  <c r="Y1117" i="3"/>
  <c r="AO1117" i="3"/>
  <c r="BE1117" i="3"/>
  <c r="X1117" i="3"/>
  <c r="AT1117" i="3"/>
  <c r="T1117" i="3"/>
  <c r="AP1117" i="3"/>
  <c r="P1117" i="3"/>
  <c r="AL1117" i="3"/>
  <c r="BG1117" i="3"/>
  <c r="BH1117" i="3"/>
  <c r="AX1117" i="3"/>
  <c r="BC1117" i="3"/>
  <c r="M1117" i="3"/>
  <c r="AC1117" i="3"/>
  <c r="AS1117" i="3"/>
  <c r="BI1117" i="3"/>
  <c r="AD1117" i="3"/>
  <c r="AY1117" i="3"/>
  <c r="Z1117" i="3"/>
  <c r="AU1117" i="3"/>
  <c r="V1117" i="3"/>
  <c r="AQ1117" i="3"/>
  <c r="W1117" i="3"/>
  <c r="Q1117" i="3"/>
  <c r="AG1117" i="3"/>
  <c r="AW1117" i="3"/>
  <c r="N1117" i="3"/>
  <c r="AI1117" i="3"/>
  <c r="BD1117" i="3"/>
  <c r="AE1117" i="3"/>
  <c r="AZ1117" i="3"/>
  <c r="AA1117" i="3"/>
  <c r="AV1117" i="3"/>
  <c r="AA1077" i="3"/>
  <c r="BC1077" i="3"/>
  <c r="AM1077" i="3"/>
  <c r="W1077" i="3"/>
  <c r="BB1077" i="3"/>
  <c r="AL1077" i="3"/>
  <c r="V1077" i="3"/>
  <c r="BE1077" i="3"/>
  <c r="AO1077" i="3"/>
  <c r="Y1077" i="3"/>
  <c r="AO1076" i="3"/>
  <c r="BH1104" i="3"/>
  <c r="AR1104" i="3"/>
  <c r="AB1104" i="3"/>
  <c r="BG1104" i="3"/>
  <c r="AQ1104" i="3"/>
  <c r="AA1104" i="3"/>
  <c r="BF1104" i="3"/>
  <c r="AP1104" i="3"/>
  <c r="Z1104" i="3"/>
  <c r="AK1087" i="3"/>
  <c r="Q1087" i="3"/>
  <c r="M1087" i="3"/>
  <c r="BH1087" i="3"/>
  <c r="AR1087" i="3"/>
  <c r="AB1087" i="3"/>
  <c r="BG1087" i="3"/>
  <c r="AQ1087" i="3"/>
  <c r="AA1087" i="3"/>
  <c r="BF1087" i="3"/>
  <c r="AP1087" i="3"/>
  <c r="Z1087" i="3"/>
  <c r="BB1103" i="3"/>
  <c r="AL1103" i="3"/>
  <c r="V1103" i="3"/>
  <c r="BE1103" i="3"/>
  <c r="AO1103" i="3"/>
  <c r="Y1103" i="3"/>
  <c r="BH1103" i="3"/>
  <c r="AR1103" i="3"/>
  <c r="AB1103" i="3"/>
  <c r="U1091" i="3"/>
  <c r="BI1091" i="3"/>
  <c r="BE1091" i="3"/>
  <c r="BD1091" i="3"/>
  <c r="AN1091" i="3"/>
  <c r="X1091" i="3"/>
  <c r="BC1091" i="3"/>
  <c r="AM1091" i="3"/>
  <c r="W1091" i="3"/>
  <c r="BB1091" i="3"/>
  <c r="AL1091" i="3"/>
  <c r="V1091" i="3"/>
  <c r="AF1113" i="3"/>
  <c r="O1113" i="3"/>
  <c r="BB1113" i="3"/>
  <c r="V1113" i="3"/>
  <c r="AO1113" i="3"/>
  <c r="W1124" i="3"/>
  <c r="BE1124" i="3"/>
  <c r="BE1127" i="3"/>
  <c r="BB1117" i="3"/>
  <c r="O1117" i="3"/>
  <c r="AK1117" i="3"/>
  <c r="AZ1124" i="3"/>
  <c r="AU1141" i="3"/>
  <c r="BE1141" i="3"/>
  <c r="AR1141" i="3"/>
  <c r="S1155" i="3"/>
  <c r="AY1171" i="3"/>
  <c r="X1186" i="3"/>
  <c r="BA1186" i="3"/>
  <c r="AP1186" i="3"/>
  <c r="BG1113" i="3"/>
  <c r="S1177" i="3"/>
  <c r="Y1166" i="3"/>
  <c r="U1166" i="3"/>
  <c r="AS1166" i="3"/>
  <c r="BE1166" i="3"/>
  <c r="Z1166" i="3"/>
  <c r="AP1166" i="3"/>
  <c r="BF1166" i="3"/>
  <c r="AA1166" i="3"/>
  <c r="AK1166" i="3"/>
  <c r="BA1166" i="3"/>
  <c r="AC1166" i="3"/>
  <c r="AO1166" i="3"/>
  <c r="N1166" i="3"/>
  <c r="AD1166" i="3"/>
  <c r="AT1166" i="3"/>
  <c r="O1166" i="3"/>
  <c r="AE1166" i="3"/>
  <c r="Q1166" i="3"/>
  <c r="M1166" i="3"/>
  <c r="AH1166" i="3"/>
  <c r="S1166" i="3"/>
  <c r="AQ1166" i="3"/>
  <c r="BG1166" i="3"/>
  <c r="AB1166" i="3"/>
  <c r="AR1166" i="3"/>
  <c r="BH1166" i="3"/>
  <c r="AL1166" i="3"/>
  <c r="W1166" i="3"/>
  <c r="AU1166" i="3"/>
  <c r="P1166" i="3"/>
  <c r="AF1166" i="3"/>
  <c r="AV1166" i="3"/>
  <c r="AW1166" i="3"/>
  <c r="BI1166" i="3"/>
  <c r="R1166" i="3"/>
  <c r="AX1166" i="3"/>
  <c r="AI1166" i="3"/>
  <c r="AY1166" i="3"/>
  <c r="T1166" i="3"/>
  <c r="AJ1166" i="3"/>
  <c r="AZ1166" i="3"/>
  <c r="BG1077" i="3"/>
  <c r="AH1074" i="3"/>
  <c r="AY1077" i="3"/>
  <c r="AI1077" i="3"/>
  <c r="S1077" i="3"/>
  <c r="AX1077" i="3"/>
  <c r="AH1077" i="3"/>
  <c r="R1077" i="3"/>
  <c r="BA1077" i="3"/>
  <c r="AK1077" i="3"/>
  <c r="U1077" i="3"/>
  <c r="BH1076" i="3"/>
  <c r="S1103" i="3"/>
  <c r="BD1104" i="3"/>
  <c r="AN1104" i="3"/>
  <c r="X1104" i="3"/>
  <c r="BC1104" i="3"/>
  <c r="AM1104" i="3"/>
  <c r="W1104" i="3"/>
  <c r="BB1104" i="3"/>
  <c r="AL1104" i="3"/>
  <c r="V1104" i="3"/>
  <c r="U1087" i="3"/>
  <c r="BI1087" i="3"/>
  <c r="BE1087" i="3"/>
  <c r="BD1087" i="3"/>
  <c r="AN1087" i="3"/>
  <c r="X1087" i="3"/>
  <c r="BC1087" i="3"/>
  <c r="AM1087" i="3"/>
  <c r="W1087" i="3"/>
  <c r="BB1087" i="3"/>
  <c r="AL1087" i="3"/>
  <c r="V1087" i="3"/>
  <c r="AX1103" i="3"/>
  <c r="AH1103" i="3"/>
  <c r="R1103" i="3"/>
  <c r="BA1103" i="3"/>
  <c r="AK1103" i="3"/>
  <c r="U1103" i="3"/>
  <c r="BD1103" i="3"/>
  <c r="AN1103" i="3"/>
  <c r="X1103" i="3"/>
  <c r="AW1091" i="3"/>
  <c r="AS1091" i="3"/>
  <c r="AO1091" i="3"/>
  <c r="AZ1091" i="3"/>
  <c r="AJ1091" i="3"/>
  <c r="T1091" i="3"/>
  <c r="AY1091" i="3"/>
  <c r="AI1091" i="3"/>
  <c r="S1091" i="3"/>
  <c r="AX1091" i="3"/>
  <c r="AH1091" i="3"/>
  <c r="AQ1103" i="3"/>
  <c r="BC1113" i="3"/>
  <c r="AR1113" i="3"/>
  <c r="AP1113" i="3"/>
  <c r="BI1113" i="3"/>
  <c r="AC1113" i="3"/>
  <c r="BB1124" i="3"/>
  <c r="AR1127" i="3"/>
  <c r="AF1117" i="3"/>
  <c r="AN1117" i="3"/>
  <c r="U1117" i="3"/>
  <c r="BB1141" i="3"/>
  <c r="AO1141" i="3"/>
  <c r="AB1141" i="3"/>
  <c r="BD1166" i="3"/>
  <c r="AM1166" i="3"/>
  <c r="AT1155" i="3"/>
  <c r="S1110" i="3"/>
  <c r="AZ1110" i="3"/>
  <c r="AK1110" i="3"/>
  <c r="AI1110" i="3"/>
  <c r="AO1110" i="3"/>
  <c r="R1110" i="3"/>
  <c r="AY1110" i="3"/>
  <c r="AW1110" i="3"/>
  <c r="X1124" i="3"/>
  <c r="M1124" i="3"/>
  <c r="AC1124" i="3"/>
  <c r="AS1124" i="3"/>
  <c r="BI1124" i="3"/>
  <c r="Z1124" i="3"/>
  <c r="AP1124" i="3"/>
  <c r="BF1124" i="3"/>
  <c r="AA1124" i="3"/>
  <c r="AQ1124" i="3"/>
  <c r="BG1124" i="3"/>
  <c r="T1124" i="3"/>
  <c r="AN1124" i="3"/>
  <c r="Q1124" i="3"/>
  <c r="AG1124" i="3"/>
  <c r="AW1124" i="3"/>
  <c r="N1124" i="3"/>
  <c r="AD1124" i="3"/>
  <c r="AT1124" i="3"/>
  <c r="O1124" i="3"/>
  <c r="AE1124" i="3"/>
  <c r="AU1124" i="3"/>
  <c r="AJ1124" i="3"/>
  <c r="BD1124" i="3"/>
  <c r="BH1124" i="3"/>
  <c r="U1124" i="3"/>
  <c r="AK1124" i="3"/>
  <c r="BA1124" i="3"/>
  <c r="R1124" i="3"/>
  <c r="AH1124" i="3"/>
  <c r="AX1124" i="3"/>
  <c r="S1124" i="3"/>
  <c r="AI1124" i="3"/>
  <c r="AY1124" i="3"/>
  <c r="AE1103" i="3"/>
  <c r="N1178" i="3"/>
  <c r="AD1178" i="3"/>
  <c r="AT1178" i="3"/>
  <c r="P1178" i="3"/>
  <c r="AF1178" i="3"/>
  <c r="AV1178" i="3"/>
  <c r="M1178" i="3"/>
  <c r="AS1178" i="3"/>
  <c r="O1178" i="3"/>
  <c r="AU1178" i="3"/>
  <c r="BE1178" i="3"/>
  <c r="R1178" i="3"/>
  <c r="AH1178" i="3"/>
  <c r="AX1178" i="3"/>
  <c r="T1178" i="3"/>
  <c r="AJ1178" i="3"/>
  <c r="AZ1178" i="3"/>
  <c r="U1178" i="3"/>
  <c r="BA1178" i="3"/>
  <c r="W1178" i="3"/>
  <c r="BC1178" i="3"/>
  <c r="Y1178" i="3"/>
  <c r="V1178" i="3"/>
  <c r="AL1178" i="3"/>
  <c r="BB1178" i="3"/>
  <c r="X1178" i="3"/>
  <c r="AN1178" i="3"/>
  <c r="BD1178" i="3"/>
  <c r="AC1178" i="3"/>
  <c r="BI1178" i="3"/>
  <c r="AE1178" i="3"/>
  <c r="Q1178" i="3"/>
  <c r="AW1178" i="3"/>
  <c r="Y1142" i="3"/>
  <c r="BA1142" i="3"/>
  <c r="AO1132" i="3"/>
  <c r="AM1132" i="3"/>
  <c r="BC1132" i="3"/>
  <c r="AO1168" i="3"/>
  <c r="Z1168" i="3"/>
  <c r="AP1168" i="3"/>
  <c r="BF1168" i="3"/>
  <c r="AA1168" i="3"/>
  <c r="AQ1168" i="3"/>
  <c r="BG1168" i="3"/>
  <c r="AB1168" i="3"/>
  <c r="AR1168" i="3"/>
  <c r="BH1168" i="3"/>
  <c r="N1168" i="3"/>
  <c r="AD1168" i="3"/>
  <c r="AT1168" i="3"/>
  <c r="O1168" i="3"/>
  <c r="AE1168" i="3"/>
  <c r="AU1168" i="3"/>
  <c r="P1168" i="3"/>
  <c r="AF1168" i="3"/>
  <c r="AV1168" i="3"/>
  <c r="BI1168" i="3"/>
  <c r="AD1132" i="3"/>
  <c r="AM1178" i="3"/>
  <c r="AR1178" i="3"/>
  <c r="Z1178" i="3"/>
  <c r="AG1079" i="3"/>
  <c r="BB1079" i="3"/>
  <c r="AC1079" i="3"/>
  <c r="AX1079" i="3"/>
  <c r="AI1079" i="3"/>
  <c r="AY1079" i="3"/>
  <c r="AL1079" i="3"/>
  <c r="BG1079" i="3"/>
  <c r="AH1079" i="3"/>
  <c r="BC1079" i="3"/>
  <c r="X1079" i="3"/>
  <c r="AO1079" i="3"/>
  <c r="T1079" i="3"/>
  <c r="AQ1079" i="3"/>
  <c r="N1079" i="3"/>
  <c r="AM1079" i="3"/>
  <c r="BI1079" i="3"/>
  <c r="BE1079" i="3"/>
  <c r="P1079" i="3"/>
  <c r="AG1178" i="3"/>
  <c r="AB1178" i="3"/>
  <c r="T1122" i="3"/>
  <c r="AN1122" i="3"/>
  <c r="AJ1122" i="3"/>
  <c r="BD1122" i="3"/>
  <c r="AZ1122" i="3"/>
  <c r="AV1122" i="3"/>
  <c r="AF1122" i="3"/>
  <c r="AR1154" i="3"/>
  <c r="S1154" i="3"/>
  <c r="BF1154" i="3"/>
  <c r="BH1154" i="3"/>
  <c r="AO1154" i="3"/>
  <c r="AC1154" i="3"/>
  <c r="O1154" i="3"/>
  <c r="S1084" i="3"/>
  <c r="AQ1084" i="3"/>
  <c r="AD1143" i="3"/>
  <c r="AU1103" i="3"/>
  <c r="AA1163" i="3"/>
  <c r="AU1097" i="3"/>
  <c r="AC1158" i="3"/>
  <c r="AQ1141" i="3"/>
  <c r="AY1083" i="3"/>
  <c r="N1153" i="3"/>
  <c r="AG1166" i="3"/>
  <c r="AH1117" i="3"/>
  <c r="AM1105" i="3"/>
  <c r="AA1105" i="3"/>
  <c r="BG1105" i="3"/>
  <c r="BC1105" i="3"/>
  <c r="W1105" i="3"/>
  <c r="AI1105" i="3"/>
  <c r="S1105" i="3"/>
  <c r="AY1105" i="3"/>
  <c r="AQ1105" i="3"/>
  <c r="Z1127" i="3"/>
  <c r="N1127" i="3"/>
  <c r="BF1127" i="3"/>
  <c r="R1127" i="3"/>
  <c r="AH1127" i="3"/>
  <c r="AX1127" i="3"/>
  <c r="AT1127" i="3"/>
  <c r="AP1127" i="3"/>
  <c r="AD1127" i="3"/>
  <c r="S1127" i="3"/>
  <c r="AI1127" i="3"/>
  <c r="AY1127" i="3"/>
  <c r="T1127" i="3"/>
  <c r="AJ1127" i="3"/>
  <c r="U1085" i="3"/>
  <c r="BA1085" i="3"/>
  <c r="BA1089" i="3"/>
  <c r="U1089" i="3"/>
  <c r="AW1101" i="3"/>
  <c r="W1101" i="3"/>
  <c r="Q1101" i="3"/>
  <c r="AR1101" i="3"/>
  <c r="AM1101" i="3"/>
  <c r="AB1101" i="3"/>
  <c r="AJ1130" i="3"/>
  <c r="BD1130" i="3"/>
  <c r="AZ1130" i="3"/>
  <c r="X1130" i="3"/>
  <c r="P1130" i="3"/>
  <c r="AN1130" i="3"/>
  <c r="AV1130" i="3"/>
  <c r="AB1130" i="3"/>
  <c r="BH1130" i="3"/>
  <c r="AR1130" i="3"/>
  <c r="S1099" i="3"/>
  <c r="Y1099" i="3"/>
  <c r="AW1099" i="3"/>
  <c r="AK1151" i="3"/>
  <c r="BI1151" i="3"/>
  <c r="U1151" i="3"/>
  <c r="M1151" i="3"/>
  <c r="AS1151" i="3"/>
  <c r="AC1151" i="3"/>
  <c r="AB1151" i="3"/>
  <c r="AR1151" i="3"/>
  <c r="BH1151" i="3"/>
  <c r="Z1151" i="3"/>
  <c r="AP1151" i="3"/>
  <c r="BF1151" i="3"/>
  <c r="AM1151" i="3"/>
  <c r="Y1151" i="3"/>
  <c r="BE1151" i="3"/>
  <c r="AQ1151" i="3"/>
  <c r="P1151" i="3"/>
  <c r="AF1151" i="3"/>
  <c r="AV1151" i="3"/>
  <c r="N1151" i="3"/>
  <c r="AD1151" i="3"/>
  <c r="AT1151" i="3"/>
  <c r="O1151" i="3"/>
  <c r="AU1151" i="3"/>
  <c r="AG1151" i="3"/>
  <c r="S1151" i="3"/>
  <c r="AY1151" i="3"/>
  <c r="T1151" i="3"/>
  <c r="AJ1151" i="3"/>
  <c r="AZ1151" i="3"/>
  <c r="R1151" i="3"/>
  <c r="AH1151" i="3"/>
  <c r="AX1151" i="3"/>
  <c r="W1151" i="3"/>
  <c r="BC1151" i="3"/>
  <c r="AO1151" i="3"/>
  <c r="AA1151" i="3"/>
  <c r="BG1151" i="3"/>
  <c r="AU1161" i="3"/>
  <c r="AQ1161" i="3"/>
  <c r="AB1161" i="3"/>
  <c r="AR1161" i="3"/>
  <c r="BH1161" i="3"/>
  <c r="Y1161" i="3"/>
  <c r="AO1161" i="3"/>
  <c r="BE1161" i="3"/>
  <c r="V1161" i="3"/>
  <c r="AL1161" i="3"/>
  <c r="BB1161" i="3"/>
  <c r="AI1161" i="3"/>
  <c r="AE1161" i="3"/>
  <c r="AY1161" i="3"/>
  <c r="T1161" i="3"/>
  <c r="AJ1161" i="3"/>
  <c r="AZ1161" i="3"/>
  <c r="Q1161" i="3"/>
  <c r="AG1161" i="3"/>
  <c r="AW1161" i="3"/>
  <c r="N1161" i="3"/>
  <c r="AD1161" i="3"/>
  <c r="AT1161" i="3"/>
  <c r="O1161" i="3"/>
  <c r="AF1161" i="3"/>
  <c r="M1161" i="3"/>
  <c r="AS1161" i="3"/>
  <c r="Z1161" i="3"/>
  <c r="BF1161" i="3"/>
  <c r="S1161" i="3"/>
  <c r="BG1161" i="3"/>
  <c r="AN1161" i="3"/>
  <c r="U1161" i="3"/>
  <c r="BA1161" i="3"/>
  <c r="AH1161" i="3"/>
  <c r="BC1161" i="3"/>
  <c r="P1161" i="3"/>
  <c r="AV1161" i="3"/>
  <c r="AC1161" i="3"/>
  <c r="BI1161" i="3"/>
  <c r="AP1161" i="3"/>
  <c r="AM1161" i="3"/>
  <c r="BG1165" i="3"/>
  <c r="X1165" i="3"/>
  <c r="AN1165" i="3"/>
  <c r="BD1165" i="3"/>
  <c r="U1165" i="3"/>
  <c r="AK1165" i="3"/>
  <c r="BA1165" i="3"/>
  <c r="R1165" i="3"/>
  <c r="AH1165" i="3"/>
  <c r="AX1165" i="3"/>
  <c r="AY1165" i="3"/>
  <c r="P1165" i="3"/>
  <c r="AF1165" i="3"/>
  <c r="AV1165" i="3"/>
  <c r="M1165" i="3"/>
  <c r="AC1165" i="3"/>
  <c r="AS1165" i="3"/>
  <c r="BI1165" i="3"/>
  <c r="Z1165" i="3"/>
  <c r="AP1165" i="3"/>
  <c r="BF1165" i="3"/>
  <c r="T1165" i="3"/>
  <c r="AZ1165" i="3"/>
  <c r="AG1165" i="3"/>
  <c r="N1165" i="3"/>
  <c r="AT1165" i="3"/>
  <c r="BC1165" i="3"/>
  <c r="AB1165" i="3"/>
  <c r="BH1165" i="3"/>
  <c r="AO1165" i="3"/>
  <c r="V1165" i="3"/>
  <c r="BB1165" i="3"/>
  <c r="AM1165" i="3"/>
  <c r="AJ1165" i="3"/>
  <c r="Q1165" i="3"/>
  <c r="AW1165" i="3"/>
  <c r="AD1165" i="3"/>
  <c r="W1165" i="3"/>
  <c r="BE1076" i="3"/>
  <c r="AQ1076" i="3"/>
  <c r="AK1085" i="3"/>
  <c r="AX1099" i="3"/>
  <c r="AH1099" i="3"/>
  <c r="R1099" i="3"/>
  <c r="AZ1099" i="3"/>
  <c r="AJ1099" i="3"/>
  <c r="T1099" i="3"/>
  <c r="Q1085" i="3"/>
  <c r="M1085" i="3"/>
  <c r="BH1085" i="3"/>
  <c r="AR1085" i="3"/>
  <c r="AB1085" i="3"/>
  <c r="BG1085" i="3"/>
  <c r="AQ1085" i="3"/>
  <c r="AA1085" i="3"/>
  <c r="BF1085" i="3"/>
  <c r="AP1085" i="3"/>
  <c r="Z1085" i="3"/>
  <c r="AW1089" i="3"/>
  <c r="AS1089" i="3"/>
  <c r="AO1089" i="3"/>
  <c r="AZ1089" i="3"/>
  <c r="AJ1089" i="3"/>
  <c r="T1089" i="3"/>
  <c r="AY1089" i="3"/>
  <c r="AI1089" i="3"/>
  <c r="S1089" i="3"/>
  <c r="AX1089" i="3"/>
  <c r="AH1089" i="3"/>
  <c r="R1089" i="3"/>
  <c r="AK1099" i="3"/>
  <c r="W1099" i="3"/>
  <c r="BC1099" i="3"/>
  <c r="BC1101" i="3"/>
  <c r="O1105" i="3"/>
  <c r="AV1101" i="3"/>
  <c r="AA1101" i="3"/>
  <c r="BE1101" i="3"/>
  <c r="AJ1101" i="3"/>
  <c r="O1101" i="3"/>
  <c r="AS1101" i="3"/>
  <c r="X1101" i="3"/>
  <c r="AX1101" i="3"/>
  <c r="AH1101" i="3"/>
  <c r="R1101" i="3"/>
  <c r="AX1105" i="3"/>
  <c r="AH1105" i="3"/>
  <c r="R1105" i="3"/>
  <c r="BA1105" i="3"/>
  <c r="AK1105" i="3"/>
  <c r="U1105" i="3"/>
  <c r="BD1105" i="3"/>
  <c r="AN1105" i="3"/>
  <c r="X1105" i="3"/>
  <c r="V1127" i="3"/>
  <c r="BC1130" i="3"/>
  <c r="AM1130" i="3"/>
  <c r="W1130" i="3"/>
  <c r="BB1130" i="3"/>
  <c r="AL1130" i="3"/>
  <c r="V1130" i="3"/>
  <c r="BE1130" i="3"/>
  <c r="AO1130" i="3"/>
  <c r="Y1130" i="3"/>
  <c r="BA1127" i="3"/>
  <c r="AK1127" i="3"/>
  <c r="U1127" i="3"/>
  <c r="BD1127" i="3"/>
  <c r="AN1127" i="3"/>
  <c r="P1127" i="3"/>
  <c r="AQ1127" i="3"/>
  <c r="W1127" i="3"/>
  <c r="AC1134" i="3"/>
  <c r="AP1134" i="3"/>
  <c r="BE1149" i="3"/>
  <c r="Z1149" i="3"/>
  <c r="AW1151" i="3"/>
  <c r="AL1151" i="3"/>
  <c r="X1151" i="3"/>
  <c r="AB1158" i="3"/>
  <c r="BF1158" i="3"/>
  <c r="X1115" i="3"/>
  <c r="AF1130" i="3"/>
  <c r="AK1161" i="3"/>
  <c r="Y1165" i="3"/>
  <c r="BA1151" i="3"/>
  <c r="AK1089" i="3"/>
  <c r="AT1099" i="3"/>
  <c r="AD1099" i="3"/>
  <c r="N1099" i="3"/>
  <c r="AV1099" i="3"/>
  <c r="AF1099" i="3"/>
  <c r="P1099" i="3"/>
  <c r="BI1085" i="3"/>
  <c r="BE1085" i="3"/>
  <c r="BD1085" i="3"/>
  <c r="AN1085" i="3"/>
  <c r="X1085" i="3"/>
  <c r="BC1085" i="3"/>
  <c r="AM1085" i="3"/>
  <c r="W1085" i="3"/>
  <c r="BB1085" i="3"/>
  <c r="AL1085" i="3"/>
  <c r="V1085" i="3"/>
  <c r="AG1089" i="3"/>
  <c r="AC1089" i="3"/>
  <c r="Y1089" i="3"/>
  <c r="AV1089" i="3"/>
  <c r="AF1089" i="3"/>
  <c r="P1089" i="3"/>
  <c r="AU1089" i="3"/>
  <c r="AE1089" i="3"/>
  <c r="O1089" i="3"/>
  <c r="AT1089" i="3"/>
  <c r="AD1089" i="3"/>
  <c r="N1089" i="3"/>
  <c r="AS1099" i="3"/>
  <c r="AE1099" i="3"/>
  <c r="AE1105" i="3"/>
  <c r="AQ1101" i="3"/>
  <c r="U1101" i="3"/>
  <c r="AZ1101" i="3"/>
  <c r="AE1101" i="3"/>
  <c r="BH1101" i="3"/>
  <c r="AN1101" i="3"/>
  <c r="S1101" i="3"/>
  <c r="AT1101" i="3"/>
  <c r="AD1101" i="3"/>
  <c r="N1101" i="3"/>
  <c r="AT1105" i="3"/>
  <c r="AD1105" i="3"/>
  <c r="N1105" i="3"/>
  <c r="AW1105" i="3"/>
  <c r="AG1105" i="3"/>
  <c r="Q1105" i="3"/>
  <c r="AZ1105" i="3"/>
  <c r="AJ1105" i="3"/>
  <c r="T1105" i="3"/>
  <c r="AL1127" i="3"/>
  <c r="AY1130" i="3"/>
  <c r="AI1130" i="3"/>
  <c r="S1130" i="3"/>
  <c r="AX1130" i="3"/>
  <c r="AH1130" i="3"/>
  <c r="R1130" i="3"/>
  <c r="BA1130" i="3"/>
  <c r="AK1130" i="3"/>
  <c r="U1130" i="3"/>
  <c r="AW1127" i="3"/>
  <c r="AG1127" i="3"/>
  <c r="Q1127" i="3"/>
  <c r="AZ1127" i="3"/>
  <c r="AF1127" i="3"/>
  <c r="BG1127" i="3"/>
  <c r="AM1127" i="3"/>
  <c r="O1127" i="3"/>
  <c r="Q1151" i="3"/>
  <c r="V1151" i="3"/>
  <c r="W1161" i="3"/>
  <c r="BD1161" i="3"/>
  <c r="AR1165" i="3"/>
  <c r="Q1115" i="3"/>
  <c r="AG1115" i="3"/>
  <c r="AW1115" i="3"/>
  <c r="N1115" i="3"/>
  <c r="AD1115" i="3"/>
  <c r="AT1115" i="3"/>
  <c r="T1115" i="3"/>
  <c r="M1115" i="3"/>
  <c r="AK1115" i="3"/>
  <c r="BE1115" i="3"/>
  <c r="Z1115" i="3"/>
  <c r="AX1115" i="3"/>
  <c r="AJ1115" i="3"/>
  <c r="O1115" i="3"/>
  <c r="AU1115" i="3"/>
  <c r="AF1115" i="3"/>
  <c r="AQ1115" i="3"/>
  <c r="BG1115" i="3"/>
  <c r="U1115" i="3"/>
  <c r="AO1115" i="3"/>
  <c r="BI1115" i="3"/>
  <c r="AH1115" i="3"/>
  <c r="BB1115" i="3"/>
  <c r="AR1115" i="3"/>
  <c r="W1115" i="3"/>
  <c r="BC1115" i="3"/>
  <c r="AN1115" i="3"/>
  <c r="S1115" i="3"/>
  <c r="AI1115" i="3"/>
  <c r="Y1115" i="3"/>
  <c r="AS1115" i="3"/>
  <c r="R1115" i="3"/>
  <c r="AL1115" i="3"/>
  <c r="BF1115" i="3"/>
  <c r="AZ1115" i="3"/>
  <c r="AE1115" i="3"/>
  <c r="P1115" i="3"/>
  <c r="AV1115" i="3"/>
  <c r="AY1115" i="3"/>
  <c r="W1134" i="3"/>
  <c r="AM1134" i="3"/>
  <c r="BC1134" i="3"/>
  <c r="Z1134" i="3"/>
  <c r="AV1134" i="3"/>
  <c r="V1134" i="3"/>
  <c r="AR1134" i="3"/>
  <c r="M1134" i="3"/>
  <c r="AH1134" i="3"/>
  <c r="BD1134" i="3"/>
  <c r="AA1134" i="3"/>
  <c r="AQ1134" i="3"/>
  <c r="BG1134" i="3"/>
  <c r="AF1134" i="3"/>
  <c r="BA1134" i="3"/>
  <c r="AB1134" i="3"/>
  <c r="AW1134" i="3"/>
  <c r="R1134" i="3"/>
  <c r="AN1134" i="3"/>
  <c r="BI1134" i="3"/>
  <c r="O1134" i="3"/>
  <c r="AE1134" i="3"/>
  <c r="AU1134" i="3"/>
  <c r="P1134" i="3"/>
  <c r="AK1134" i="3"/>
  <c r="BF1134" i="3"/>
  <c r="AG1134" i="3"/>
  <c r="BB1134" i="3"/>
  <c r="X1134" i="3"/>
  <c r="AS1134" i="3"/>
  <c r="BI1149" i="3"/>
  <c r="T1149" i="3"/>
  <c r="AJ1149" i="3"/>
  <c r="AZ1149" i="3"/>
  <c r="Q1149" i="3"/>
  <c r="AG1149" i="3"/>
  <c r="N1149" i="3"/>
  <c r="AD1149" i="3"/>
  <c r="AT1149" i="3"/>
  <c r="O1149" i="3"/>
  <c r="S1149" i="3"/>
  <c r="W1149" i="3"/>
  <c r="X1149" i="3"/>
  <c r="AN1149" i="3"/>
  <c r="BD1149" i="3"/>
  <c r="U1149" i="3"/>
  <c r="AK1149" i="3"/>
  <c r="R1149" i="3"/>
  <c r="AH1149" i="3"/>
  <c r="AX1149" i="3"/>
  <c r="AE1149" i="3"/>
  <c r="AI1149" i="3"/>
  <c r="AM1149" i="3"/>
  <c r="AB1149" i="3"/>
  <c r="AR1149" i="3"/>
  <c r="BH1149" i="3"/>
  <c r="Y1149" i="3"/>
  <c r="AO1149" i="3"/>
  <c r="V1149" i="3"/>
  <c r="AL1149" i="3"/>
  <c r="BB1149" i="3"/>
  <c r="AU1149" i="3"/>
  <c r="AW1149" i="3"/>
  <c r="AY1149" i="3"/>
  <c r="AS1158" i="3"/>
  <c r="M1158" i="3"/>
  <c r="N1158" i="3"/>
  <c r="AD1158" i="3"/>
  <c r="AT1158" i="3"/>
  <c r="O1158" i="3"/>
  <c r="AE1158" i="3"/>
  <c r="AU1158" i="3"/>
  <c r="P1158" i="3"/>
  <c r="AF1158" i="3"/>
  <c r="AV1158" i="3"/>
  <c r="BE1158" i="3"/>
  <c r="R1158" i="3"/>
  <c r="AH1158" i="3"/>
  <c r="AX1158" i="3"/>
  <c r="S1158" i="3"/>
  <c r="AI1158" i="3"/>
  <c r="AY1158" i="3"/>
  <c r="T1158" i="3"/>
  <c r="AJ1158" i="3"/>
  <c r="AZ1158" i="3"/>
  <c r="BI1158" i="3"/>
  <c r="AO1158" i="3"/>
  <c r="V1158" i="3"/>
  <c r="AL1158" i="3"/>
  <c r="BB1158" i="3"/>
  <c r="W1158" i="3"/>
  <c r="AM1158" i="3"/>
  <c r="BC1158" i="3"/>
  <c r="X1158" i="3"/>
  <c r="AN1158" i="3"/>
  <c r="BD1158" i="3"/>
  <c r="AN1128" i="3"/>
  <c r="BD1128" i="3"/>
  <c r="T1128" i="3"/>
  <c r="BF1099" i="3"/>
  <c r="AP1099" i="3"/>
  <c r="Z1099" i="3"/>
  <c r="BH1099" i="3"/>
  <c r="AR1099" i="3"/>
  <c r="AB1099" i="3"/>
  <c r="AW1085" i="3"/>
  <c r="AS1085" i="3"/>
  <c r="AO1085" i="3"/>
  <c r="AZ1085" i="3"/>
  <c r="AJ1085" i="3"/>
  <c r="T1085" i="3"/>
  <c r="AY1085" i="3"/>
  <c r="AI1085" i="3"/>
  <c r="S1085" i="3"/>
  <c r="AX1085" i="3"/>
  <c r="AH1085" i="3"/>
  <c r="R1085" i="3"/>
  <c r="Q1089" i="3"/>
  <c r="M1089" i="3"/>
  <c r="BH1089" i="3"/>
  <c r="AR1089" i="3"/>
  <c r="AB1089" i="3"/>
  <c r="BG1089" i="3"/>
  <c r="AQ1089" i="3"/>
  <c r="AA1089" i="3"/>
  <c r="BF1089" i="3"/>
  <c r="AP1089" i="3"/>
  <c r="Z1089" i="3"/>
  <c r="U1099" i="3"/>
  <c r="BA1099" i="3"/>
  <c r="AM1099" i="3"/>
  <c r="AU1105" i="3"/>
  <c r="BF1101" i="3"/>
  <c r="AK1101" i="3"/>
  <c r="P1101" i="3"/>
  <c r="AU1101" i="3"/>
  <c r="Y1101" i="3"/>
  <c r="BD1101" i="3"/>
  <c r="AI1101" i="3"/>
  <c r="M1101" i="3"/>
  <c r="AP1101" i="3"/>
  <c r="Z1101" i="3"/>
  <c r="BF1105" i="3"/>
  <c r="AP1105" i="3"/>
  <c r="Z1105" i="3"/>
  <c r="BI1105" i="3"/>
  <c r="AS1105" i="3"/>
  <c r="AC1105" i="3"/>
  <c r="M1105" i="3"/>
  <c r="AV1105" i="3"/>
  <c r="AF1105" i="3"/>
  <c r="P1105" i="3"/>
  <c r="BB1127" i="3"/>
  <c r="AU1130" i="3"/>
  <c r="AE1130" i="3"/>
  <c r="O1130" i="3"/>
  <c r="AT1130" i="3"/>
  <c r="AD1130" i="3"/>
  <c r="N1130" i="3"/>
  <c r="AW1130" i="3"/>
  <c r="AG1130" i="3"/>
  <c r="Q1130" i="3"/>
  <c r="BI1127" i="3"/>
  <c r="AS1127" i="3"/>
  <c r="AC1127" i="3"/>
  <c r="M1127" i="3"/>
  <c r="AV1127" i="3"/>
  <c r="AB1127" i="3"/>
  <c r="BC1127" i="3"/>
  <c r="AE1127" i="3"/>
  <c r="AE1151" i="3"/>
  <c r="BD1151" i="3"/>
  <c r="AX1161" i="3"/>
  <c r="X1161" i="3"/>
  <c r="AL1165" i="3"/>
  <c r="AQ1165" i="3"/>
  <c r="T1130" i="3"/>
  <c r="AQ1099" i="3"/>
  <c r="BG1192" i="3"/>
  <c r="AP1192" i="3"/>
  <c r="AC1170" i="3"/>
  <c r="BK1170" i="3" s="1"/>
  <c r="BI1170" i="3"/>
  <c r="AG1184" i="3"/>
  <c r="AP1184" i="3"/>
  <c r="Q1192" i="3"/>
  <c r="AG1192" i="3"/>
  <c r="AW1192" i="3"/>
  <c r="N1192" i="3"/>
  <c r="AD1192" i="3"/>
  <c r="AT1192" i="3"/>
  <c r="P1192" i="3"/>
  <c r="AV1192" i="3"/>
  <c r="AI1192" i="3"/>
  <c r="O1192" i="3"/>
  <c r="T1192" i="3"/>
  <c r="AZ1192" i="3"/>
  <c r="U1192" i="3"/>
  <c r="AK1192" i="3"/>
  <c r="BA1192" i="3"/>
  <c r="R1192" i="3"/>
  <c r="AH1192" i="3"/>
  <c r="AX1192" i="3"/>
  <c r="X1192" i="3"/>
  <c r="BD1192" i="3"/>
  <c r="AQ1192" i="3"/>
  <c r="AE1192" i="3"/>
  <c r="AB1192" i="3"/>
  <c r="BH1192" i="3"/>
  <c r="Y1192" i="3"/>
  <c r="AO1192" i="3"/>
  <c r="BE1192" i="3"/>
  <c r="V1192" i="3"/>
  <c r="AL1192" i="3"/>
  <c r="BB1192" i="3"/>
  <c r="AF1192" i="3"/>
  <c r="S1192" i="3"/>
  <c r="AY1192" i="3"/>
  <c r="BC1192" i="3"/>
  <c r="AJ1192" i="3"/>
  <c r="W1192" i="3"/>
  <c r="Q1173" i="3"/>
  <c r="AD1173" i="3"/>
  <c r="AJ1173" i="3"/>
  <c r="AW1173" i="3"/>
  <c r="AL1179" i="3"/>
  <c r="AY1179" i="3"/>
  <c r="AM1177" i="3"/>
  <c r="AF1177" i="3"/>
  <c r="AT1177" i="3"/>
  <c r="AY1177" i="3"/>
  <c r="AV1177" i="3"/>
  <c r="Q1177" i="3"/>
  <c r="BA1177" i="3"/>
  <c r="W1177" i="3"/>
  <c r="AU1177" i="3"/>
  <c r="N1177" i="3"/>
  <c r="AW1177" i="3"/>
  <c r="O1177" i="3"/>
  <c r="AC1150" i="3"/>
  <c r="M1150" i="3"/>
  <c r="AQ1150" i="3"/>
  <c r="BE1150" i="3"/>
  <c r="P1169" i="3"/>
  <c r="AF1169" i="3"/>
  <c r="AV1169" i="3"/>
  <c r="M1169" i="3"/>
  <c r="AC1169" i="3"/>
  <c r="AS1169" i="3"/>
  <c r="BI1169" i="3"/>
  <c r="Z1169" i="3"/>
  <c r="AP1169" i="3"/>
  <c r="BF1169" i="3"/>
  <c r="O1169" i="3"/>
  <c r="AE1169" i="3"/>
  <c r="BG1169" i="3"/>
  <c r="X1169" i="3"/>
  <c r="AN1169" i="3"/>
  <c r="BD1169" i="3"/>
  <c r="U1169" i="3"/>
  <c r="AK1169" i="3"/>
  <c r="BA1169" i="3"/>
  <c r="R1169" i="3"/>
  <c r="AH1169" i="3"/>
  <c r="AX1169" i="3"/>
  <c r="AO1099" i="3"/>
  <c r="BG1099" i="3"/>
  <c r="Q1099" i="3"/>
  <c r="BE1099" i="3"/>
  <c r="M1099" i="3"/>
  <c r="AA1099" i="3"/>
  <c r="AY1099" i="3"/>
  <c r="Y1132" i="3"/>
  <c r="AZ1132" i="3"/>
  <c r="Y1148" i="3"/>
  <c r="AK1148" i="3"/>
  <c r="AC1148" i="3"/>
  <c r="U1148" i="3"/>
  <c r="M1168" i="3"/>
  <c r="AS1168" i="3"/>
  <c r="P1177" i="3"/>
  <c r="AR1192" i="3"/>
  <c r="AN1192" i="3"/>
  <c r="BI1192" i="3"/>
  <c r="AP1188" i="3"/>
  <c r="BG1188" i="3"/>
  <c r="AI1165" i="3"/>
  <c r="AA1161" i="3"/>
  <c r="O1160" i="3"/>
  <c r="AT1191" i="3"/>
  <c r="AH1191" i="3"/>
  <c r="AZ1191" i="3"/>
  <c r="V1110" i="3"/>
  <c r="AL1110" i="3"/>
  <c r="BB1110" i="3"/>
  <c r="W1110" i="3"/>
  <c r="AM1110" i="3"/>
  <c r="BC1110" i="3"/>
  <c r="X1110" i="3"/>
  <c r="AN1110" i="3"/>
  <c r="BD1110" i="3"/>
  <c r="BE1110" i="3"/>
  <c r="BI1110" i="3"/>
  <c r="Z1110" i="3"/>
  <c r="AP1110" i="3"/>
  <c r="BF1110" i="3"/>
  <c r="AA1110" i="3"/>
  <c r="AQ1110" i="3"/>
  <c r="BG1110" i="3"/>
  <c r="AB1110" i="3"/>
  <c r="AR1110" i="3"/>
  <c r="BH1110" i="3"/>
  <c r="M1110" i="3"/>
  <c r="Q1110" i="3"/>
  <c r="N1110" i="3"/>
  <c r="AD1110" i="3"/>
  <c r="AT1110" i="3"/>
  <c r="O1110" i="3"/>
  <c r="AE1110" i="3"/>
  <c r="AU1110" i="3"/>
  <c r="P1110" i="3"/>
  <c r="AF1110" i="3"/>
  <c r="AV1110" i="3"/>
  <c r="Y1110" i="3"/>
  <c r="AC1110" i="3"/>
  <c r="AG1110" i="3"/>
  <c r="T1120" i="3"/>
  <c r="AN1120" i="3"/>
  <c r="Y1120" i="3"/>
  <c r="AO1120" i="3"/>
  <c r="BE1120" i="3"/>
  <c r="V1120" i="3"/>
  <c r="AL1120" i="3"/>
  <c r="BB1120" i="3"/>
  <c r="W1120" i="3"/>
  <c r="AM1120" i="3"/>
  <c r="BC1120" i="3"/>
  <c r="AJ1120" i="3"/>
  <c r="BD1120" i="3"/>
  <c r="AZ1120" i="3"/>
  <c r="BH1120" i="3"/>
  <c r="Q1120" i="3"/>
  <c r="AG1120" i="3"/>
  <c r="AW1120" i="3"/>
  <c r="N1120" i="3"/>
  <c r="AD1120" i="3"/>
  <c r="AT1120" i="3"/>
  <c r="O1120" i="3"/>
  <c r="AE1120" i="3"/>
  <c r="AU1120" i="3"/>
  <c r="AE1095" i="3"/>
  <c r="AI1095" i="3"/>
  <c r="BG1095" i="3"/>
  <c r="X1095" i="3"/>
  <c r="AN1095" i="3"/>
  <c r="BD1095" i="3"/>
  <c r="U1095" i="3"/>
  <c r="AK1095" i="3"/>
  <c r="BA1095" i="3"/>
  <c r="R1095" i="3"/>
  <c r="AH1095" i="3"/>
  <c r="AX1095" i="3"/>
  <c r="P1095" i="3"/>
  <c r="AF1095" i="3"/>
  <c r="AV1095" i="3"/>
  <c r="M1095" i="3"/>
  <c r="AC1095" i="3"/>
  <c r="AS1095" i="3"/>
  <c r="BI1095" i="3"/>
  <c r="Z1095" i="3"/>
  <c r="AP1095" i="3"/>
  <c r="BF1095" i="3"/>
  <c r="N1108" i="3"/>
  <c r="AD1108" i="3"/>
  <c r="AT1108" i="3"/>
  <c r="O1108" i="3"/>
  <c r="AE1108" i="3"/>
  <c r="AU1108" i="3"/>
  <c r="P1108" i="3"/>
  <c r="AF1108" i="3"/>
  <c r="AV1108" i="3"/>
  <c r="M1108" i="3"/>
  <c r="V1108" i="3"/>
  <c r="AL1108" i="3"/>
  <c r="BB1108" i="3"/>
  <c r="W1108" i="3"/>
  <c r="AM1108" i="3"/>
  <c r="BC1108" i="3"/>
  <c r="X1108" i="3"/>
  <c r="AN1108" i="3"/>
  <c r="BD1108" i="3"/>
  <c r="AS1108" i="3"/>
  <c r="W1129" i="3"/>
  <c r="AM1129" i="3"/>
  <c r="BC1129" i="3"/>
  <c r="X1129" i="3"/>
  <c r="AN1129" i="3"/>
  <c r="BD1129" i="3"/>
  <c r="U1129" i="3"/>
  <c r="AK1129" i="3"/>
  <c r="BA1129" i="3"/>
  <c r="BB1129" i="3"/>
  <c r="AT1129" i="3"/>
  <c r="AA1129" i="3"/>
  <c r="AQ1129" i="3"/>
  <c r="BG1129" i="3"/>
  <c r="AB1129" i="3"/>
  <c r="AR1129" i="3"/>
  <c r="BH1129" i="3"/>
  <c r="Y1129" i="3"/>
  <c r="AO1129" i="3"/>
  <c r="BE1129" i="3"/>
  <c r="AD1129" i="3"/>
  <c r="O1129" i="3"/>
  <c r="AE1129" i="3"/>
  <c r="AU1129" i="3"/>
  <c r="P1129" i="3"/>
  <c r="AF1129" i="3"/>
  <c r="AV1129" i="3"/>
  <c r="M1129" i="3"/>
  <c r="AC1129" i="3"/>
  <c r="AS1129" i="3"/>
  <c r="BI1129" i="3"/>
  <c r="V1129" i="3"/>
  <c r="R1094" i="3"/>
  <c r="AT1094" i="3"/>
  <c r="P1094" i="3"/>
  <c r="N1094" i="3"/>
  <c r="P1184" i="3"/>
  <c r="BD1184" i="3"/>
  <c r="BH1184" i="3"/>
  <c r="U1184" i="3"/>
  <c r="AK1184" i="3"/>
  <c r="BA1184" i="3"/>
  <c r="N1184" i="3"/>
  <c r="AD1184" i="3"/>
  <c r="AT1184" i="3"/>
  <c r="O1184" i="3"/>
  <c r="AE1184" i="3"/>
  <c r="AU1184" i="3"/>
  <c r="AV1184" i="3"/>
  <c r="AF1184" i="3"/>
  <c r="Y1184" i="3"/>
  <c r="AO1184" i="3"/>
  <c r="BE1184" i="3"/>
  <c r="R1184" i="3"/>
  <c r="AH1184" i="3"/>
  <c r="AX1184" i="3"/>
  <c r="S1184" i="3"/>
  <c r="AI1184" i="3"/>
  <c r="AY1184" i="3"/>
  <c r="X1184" i="3"/>
  <c r="AB1184" i="3"/>
  <c r="M1184" i="3"/>
  <c r="AC1184" i="3"/>
  <c r="AS1184" i="3"/>
  <c r="BI1184" i="3"/>
  <c r="V1184" i="3"/>
  <c r="AL1184" i="3"/>
  <c r="BB1184" i="3"/>
  <c r="W1184" i="3"/>
  <c r="AM1184" i="3"/>
  <c r="BG1184" i="3"/>
  <c r="AN1184" i="3"/>
  <c r="AW1184" i="3"/>
  <c r="BF1184" i="3"/>
  <c r="T1184" i="3"/>
  <c r="AR1184" i="3"/>
  <c r="BC1184" i="3"/>
  <c r="AA1184" i="3"/>
  <c r="Q1184" i="3"/>
  <c r="Z1184" i="3"/>
  <c r="AQ1184" i="3"/>
  <c r="AZ1184" i="3"/>
  <c r="P1175" i="3"/>
  <c r="AF1175" i="3"/>
  <c r="AV1175" i="3"/>
  <c r="N1175" i="3"/>
  <c r="AD1175" i="3"/>
  <c r="AT1175" i="3"/>
  <c r="O1175" i="3"/>
  <c r="AU1175" i="3"/>
  <c r="AG1175" i="3"/>
  <c r="M1175" i="3"/>
  <c r="S1175" i="3"/>
  <c r="AY1175" i="3"/>
  <c r="BA1175" i="3"/>
  <c r="T1175" i="3"/>
  <c r="AJ1175" i="3"/>
  <c r="AZ1175" i="3"/>
  <c r="R1175" i="3"/>
  <c r="AH1175" i="3"/>
  <c r="AX1175" i="3"/>
  <c r="X1175" i="3"/>
  <c r="AN1175" i="3"/>
  <c r="BD1175" i="3"/>
  <c r="V1175" i="3"/>
  <c r="AL1175" i="3"/>
  <c r="BB1175" i="3"/>
  <c r="AE1175" i="3"/>
  <c r="Q1175" i="3"/>
  <c r="AW1175" i="3"/>
  <c r="AS1175" i="3"/>
  <c r="AI1175" i="3"/>
  <c r="U1175" i="3"/>
  <c r="BH1175" i="3"/>
  <c r="W1175" i="3"/>
  <c r="AO1175" i="3"/>
  <c r="AA1175" i="3"/>
  <c r="Z1175" i="3"/>
  <c r="AM1175" i="3"/>
  <c r="BE1175" i="3"/>
  <c r="AQ1175" i="3"/>
  <c r="AB1175" i="3"/>
  <c r="AP1175" i="3"/>
  <c r="BC1175" i="3"/>
  <c r="AC1175" i="3"/>
  <c r="BG1175" i="3"/>
  <c r="AN1188" i="3"/>
  <c r="P1188" i="3"/>
  <c r="Q1188" i="3"/>
  <c r="AG1188" i="3"/>
  <c r="AW1188" i="3"/>
  <c r="N1188" i="3"/>
  <c r="AD1188" i="3"/>
  <c r="AT1188" i="3"/>
  <c r="O1188" i="3"/>
  <c r="AE1188" i="3"/>
  <c r="AU1188" i="3"/>
  <c r="AB1188" i="3"/>
  <c r="AF1188" i="3"/>
  <c r="U1188" i="3"/>
  <c r="AK1188" i="3"/>
  <c r="BA1188" i="3"/>
  <c r="R1188" i="3"/>
  <c r="AH1188" i="3"/>
  <c r="AX1188" i="3"/>
  <c r="S1188" i="3"/>
  <c r="AI1188" i="3"/>
  <c r="AY1188" i="3"/>
  <c r="X1188" i="3"/>
  <c r="AR1188" i="3"/>
  <c r="AV1188" i="3"/>
  <c r="Y1188" i="3"/>
  <c r="AO1188" i="3"/>
  <c r="BE1188" i="3"/>
  <c r="V1188" i="3"/>
  <c r="AL1188" i="3"/>
  <c r="BB1188" i="3"/>
  <c r="W1188" i="3"/>
  <c r="AM1188" i="3"/>
  <c r="BC1188" i="3"/>
  <c r="AZ1188" i="3"/>
  <c r="AS1188" i="3"/>
  <c r="BF1188" i="3"/>
  <c r="BD1188" i="3"/>
  <c r="BI1188" i="3"/>
  <c r="AA1188" i="3"/>
  <c r="AJ1188" i="3"/>
  <c r="BH1188" i="3"/>
  <c r="M1188" i="3"/>
  <c r="Z1188" i="3"/>
  <c r="AQ1188" i="3"/>
  <c r="T1188" i="3"/>
  <c r="BB1157" i="3"/>
  <c r="AB1157" i="3"/>
  <c r="AC1172" i="3"/>
  <c r="Z1172" i="3"/>
  <c r="AP1172" i="3"/>
  <c r="BF1172" i="3"/>
  <c r="AA1172" i="3"/>
  <c r="AQ1172" i="3"/>
  <c r="BG1172" i="3"/>
  <c r="AB1172" i="3"/>
  <c r="AR1172" i="3"/>
  <c r="BH1172" i="3"/>
  <c r="M1172" i="3"/>
  <c r="BE1172" i="3"/>
  <c r="N1172" i="3"/>
  <c r="AD1172" i="3"/>
  <c r="AT1172" i="3"/>
  <c r="O1172" i="3"/>
  <c r="AE1172" i="3"/>
  <c r="AU1172" i="3"/>
  <c r="P1172" i="3"/>
  <c r="AF1172" i="3"/>
  <c r="AV1172" i="3"/>
  <c r="BI1172" i="3"/>
  <c r="AO1172" i="3"/>
  <c r="R1172" i="3"/>
  <c r="AH1172" i="3"/>
  <c r="AX1172" i="3"/>
  <c r="S1172" i="3"/>
  <c r="AI1172" i="3"/>
  <c r="AY1172" i="3"/>
  <c r="T1172" i="3"/>
  <c r="AJ1172" i="3"/>
  <c r="AZ1172" i="3"/>
  <c r="AT1076" i="3"/>
  <c r="AR1076" i="3"/>
  <c r="BH1083" i="3"/>
  <c r="AM1083" i="3"/>
  <c r="R1083" i="3"/>
  <c r="AW1083" i="3"/>
  <c r="AA1083" i="3"/>
  <c r="BA1083" i="3"/>
  <c r="AE1083" i="3"/>
  <c r="BD1083" i="3"/>
  <c r="AN1083" i="3"/>
  <c r="X1083" i="3"/>
  <c r="AF1094" i="3"/>
  <c r="AD1094" i="3"/>
  <c r="BB1095" i="3"/>
  <c r="V1095" i="3"/>
  <c r="AO1095" i="3"/>
  <c r="BH1095" i="3"/>
  <c r="AB1095" i="3"/>
  <c r="AJ1108" i="3"/>
  <c r="AY1108" i="3"/>
  <c r="S1108" i="3"/>
  <c r="AH1108" i="3"/>
  <c r="AI1120" i="3"/>
  <c r="AX1120" i="3"/>
  <c r="R1120" i="3"/>
  <c r="AK1120" i="3"/>
  <c r="AS1110" i="3"/>
  <c r="T1110" i="3"/>
  <c r="AX1110" i="3"/>
  <c r="Q1129" i="3"/>
  <c r="AY1129" i="3"/>
  <c r="X1120" i="3"/>
  <c r="AN1172" i="3"/>
  <c r="W1172" i="3"/>
  <c r="Y1175" i="3"/>
  <c r="AC1188" i="3"/>
  <c r="AF1160" i="3"/>
  <c r="X1172" i="3"/>
  <c r="BB1172" i="3"/>
  <c r="AJ1184" i="3"/>
  <c r="BF1175" i="3"/>
  <c r="M1194" i="3"/>
  <c r="AC1194" i="3"/>
  <c r="AS1194" i="3"/>
  <c r="BI1194" i="3"/>
  <c r="Z1194" i="3"/>
  <c r="AP1194" i="3"/>
  <c r="BF1194" i="3"/>
  <c r="AN1194" i="3"/>
  <c r="AA1194" i="3"/>
  <c r="BG1194" i="3"/>
  <c r="AM1194" i="3"/>
  <c r="AR1194" i="3"/>
  <c r="AU1194" i="3"/>
  <c r="Q1194" i="3"/>
  <c r="AG1194" i="3"/>
  <c r="AW1194" i="3"/>
  <c r="N1194" i="3"/>
  <c r="AD1194" i="3"/>
  <c r="AT1194" i="3"/>
  <c r="P1194" i="3"/>
  <c r="AV1194" i="3"/>
  <c r="AI1194" i="3"/>
  <c r="O1194" i="3"/>
  <c r="T1194" i="3"/>
  <c r="AZ1194" i="3"/>
  <c r="U1194" i="3"/>
  <c r="AK1194" i="3"/>
  <c r="BA1194" i="3"/>
  <c r="R1194" i="3"/>
  <c r="AH1194" i="3"/>
  <c r="AX1194" i="3"/>
  <c r="X1194" i="3"/>
  <c r="BD1194" i="3"/>
  <c r="AQ1194" i="3"/>
  <c r="AE1194" i="3"/>
  <c r="AB1194" i="3"/>
  <c r="BH1194" i="3"/>
  <c r="O1084" i="3"/>
  <c r="AM1084" i="3"/>
  <c r="AY1084" i="3"/>
  <c r="BK1084" i="3" s="1"/>
  <c r="AI1084" i="3"/>
  <c r="BG1084" i="3"/>
  <c r="W1084" i="3"/>
  <c r="BC1084" i="3"/>
  <c r="AA1084" i="3"/>
  <c r="S1090" i="3"/>
  <c r="AA1090" i="3"/>
  <c r="AY1090" i="3"/>
  <c r="BG1090" i="3"/>
  <c r="AQ1090" i="3"/>
  <c r="O1090" i="3"/>
  <c r="M1146" i="3"/>
  <c r="BN1146" i="3" s="1"/>
  <c r="BI1146" i="3"/>
  <c r="AC1146" i="3"/>
  <c r="AS1146" i="3"/>
  <c r="U1146" i="3"/>
  <c r="BA1146" i="3"/>
  <c r="BJ1146" i="3" s="1"/>
  <c r="AK1146" i="3"/>
  <c r="AK1168" i="3"/>
  <c r="Q1168" i="3"/>
  <c r="BA1168" i="3"/>
  <c r="U1168" i="3"/>
  <c r="AG1168" i="3"/>
  <c r="AW1168" i="3"/>
  <c r="Y1168" i="3"/>
  <c r="T1143" i="3"/>
  <c r="AT1143" i="3"/>
  <c r="Q1143" i="3"/>
  <c r="BC1143" i="3"/>
  <c r="AG1143" i="3"/>
  <c r="AD1136" i="3"/>
  <c r="BI1136" i="3"/>
  <c r="AO1136" i="3"/>
  <c r="AT1136" i="3"/>
  <c r="N1136" i="3"/>
  <c r="Y1136" i="3"/>
  <c r="T1177" i="3"/>
  <c r="AJ1177" i="3"/>
  <c r="AZ1177" i="3"/>
  <c r="R1177" i="3"/>
  <c r="AH1177" i="3"/>
  <c r="AX1177" i="3"/>
  <c r="Y1177" i="3"/>
  <c r="BE1177" i="3"/>
  <c r="AA1177" i="3"/>
  <c r="BG1177" i="3"/>
  <c r="M1177" i="3"/>
  <c r="X1177" i="3"/>
  <c r="AN1177" i="3"/>
  <c r="BD1177" i="3"/>
  <c r="V1177" i="3"/>
  <c r="AL1177" i="3"/>
  <c r="BB1177" i="3"/>
  <c r="AG1177" i="3"/>
  <c r="AC1177" i="3"/>
  <c r="AI1177" i="3"/>
  <c r="U1177" i="3"/>
  <c r="AS1177" i="3"/>
  <c r="AE1177" i="3"/>
  <c r="AB1177" i="3"/>
  <c r="AR1177" i="3"/>
  <c r="BH1177" i="3"/>
  <c r="Z1177" i="3"/>
  <c r="AP1177" i="3"/>
  <c r="BF1177" i="3"/>
  <c r="AO1177" i="3"/>
  <c r="BI1177" i="3"/>
  <c r="AQ1177" i="3"/>
  <c r="AK1177" i="3"/>
  <c r="BC1177" i="3"/>
  <c r="AH1123" i="3"/>
  <c r="BF1123" i="3"/>
  <c r="AP1123" i="3"/>
  <c r="AK1142" i="3"/>
  <c r="AC1142" i="3"/>
  <c r="M1142" i="3"/>
  <c r="BN1142" i="3" s="1"/>
  <c r="AS1142" i="3"/>
  <c r="BI1142" i="3"/>
  <c r="U1142" i="3"/>
  <c r="AO1150" i="3"/>
  <c r="Y1150" i="3"/>
  <c r="AA1150" i="3"/>
  <c r="Q1150" i="3"/>
  <c r="U1150" i="3"/>
  <c r="O1150" i="3"/>
  <c r="AY1150" i="3"/>
  <c r="AI1150" i="3"/>
  <c r="AW1150" i="3"/>
  <c r="AK1150" i="3"/>
  <c r="S1150" i="3"/>
  <c r="BI1150" i="3"/>
  <c r="AS1150" i="3"/>
  <c r="AG1150" i="3"/>
  <c r="BG1150" i="3"/>
  <c r="AI1169" i="3"/>
  <c r="AU1169" i="3"/>
  <c r="AA1169" i="3"/>
  <c r="S1169" i="3"/>
  <c r="AY1169" i="3"/>
  <c r="T1136" i="3"/>
  <c r="AJ1080" i="3"/>
  <c r="AE1079" i="3"/>
  <c r="BA1079" i="3"/>
  <c r="AK1079" i="3"/>
  <c r="BF1079" i="3"/>
  <c r="Y1079" i="3"/>
  <c r="AU1079" i="3"/>
  <c r="AU1181" i="3"/>
  <c r="AO1181" i="3"/>
  <c r="AT1135" i="3"/>
  <c r="S1135" i="3"/>
  <c r="AP1079" i="3"/>
  <c r="AG1099" i="3"/>
  <c r="BJ1099" i="3" s="1"/>
  <c r="AI1099" i="3"/>
  <c r="M1148" i="3"/>
  <c r="BN1148" i="3" s="1"/>
  <c r="AS1148" i="3"/>
  <c r="BI1148" i="3"/>
  <c r="R1079" i="3"/>
  <c r="T1181" i="3"/>
  <c r="S1082" i="3"/>
  <c r="AN1082" i="3"/>
  <c r="AS1082" i="3"/>
  <c r="AW1156" i="3"/>
  <c r="Q1156" i="3"/>
  <c r="AG1156" i="3"/>
  <c r="AK1156" i="3"/>
  <c r="AD1160" i="3"/>
  <c r="BH1186" i="3"/>
  <c r="R1123" i="3"/>
  <c r="BN1123" i="3" s="1"/>
  <c r="Z1123" i="3"/>
  <c r="AX1123" i="3"/>
  <c r="Y1156" i="3"/>
  <c r="AG1174" i="3"/>
  <c r="BJ1174" i="3" s="1"/>
  <c r="Y1190" i="3"/>
  <c r="AO1190" i="3"/>
  <c r="BE1190" i="3"/>
  <c r="R1190" i="3"/>
  <c r="AH1190" i="3"/>
  <c r="AX1190" i="3"/>
  <c r="AF1190" i="3"/>
  <c r="AE1190" i="3"/>
  <c r="AQ1190" i="3"/>
  <c r="AB1190" i="3"/>
  <c r="BH1190" i="3"/>
  <c r="AU1190" i="3"/>
  <c r="M1190" i="3"/>
  <c r="AC1190" i="3"/>
  <c r="AS1190" i="3"/>
  <c r="BI1190" i="3"/>
  <c r="V1190" i="3"/>
  <c r="AL1190" i="3"/>
  <c r="BF1190" i="3"/>
  <c r="AN1190" i="3"/>
  <c r="S1190" i="3"/>
  <c r="AY1190" i="3"/>
  <c r="AJ1190" i="3"/>
  <c r="O1190" i="3"/>
  <c r="BC1190" i="3"/>
  <c r="Q1190" i="3"/>
  <c r="AG1190" i="3"/>
  <c r="AW1190" i="3"/>
  <c r="BB1190" i="3"/>
  <c r="Z1190" i="3"/>
  <c r="AP1190" i="3"/>
  <c r="P1190" i="3"/>
  <c r="AV1190" i="3"/>
  <c r="AA1190" i="3"/>
  <c r="BG1190" i="3"/>
  <c r="AR1190" i="3"/>
  <c r="W1190" i="3"/>
  <c r="Z1179" i="3"/>
  <c r="AP1179" i="3"/>
  <c r="BF1179" i="3"/>
  <c r="AF1179" i="3"/>
  <c r="BA1179" i="3"/>
  <c r="Q1179" i="3"/>
  <c r="AM1179" i="3"/>
  <c r="BH1179" i="3"/>
  <c r="BD1179" i="3"/>
  <c r="BI1179" i="3"/>
  <c r="N1179" i="3"/>
  <c r="AD1179" i="3"/>
  <c r="AT1179" i="3"/>
  <c r="P1179" i="3"/>
  <c r="AK1179" i="3"/>
  <c r="BG1179" i="3"/>
  <c r="W1179" i="3"/>
  <c r="AR1179" i="3"/>
  <c r="S1179" i="3"/>
  <c r="M1179" i="3"/>
  <c r="R1179" i="3"/>
  <c r="AH1179" i="3"/>
  <c r="AX1179" i="3"/>
  <c r="U1179" i="3"/>
  <c r="AQ1179" i="3"/>
  <c r="AI1179" i="3"/>
  <c r="AB1179" i="3"/>
  <c r="AW1179" i="3"/>
  <c r="AC1179" i="3"/>
  <c r="X1179" i="3"/>
  <c r="O1157" i="3"/>
  <c r="AQ1157" i="3"/>
  <c r="AU1157" i="3"/>
  <c r="AA1157" i="3"/>
  <c r="AY1157" i="3"/>
  <c r="AE1157" i="3"/>
  <c r="BG1157" i="3"/>
  <c r="AI1157" i="3"/>
  <c r="P1157" i="3"/>
  <c r="AF1157" i="3"/>
  <c r="AV1157" i="3"/>
  <c r="M1157" i="3"/>
  <c r="AC1157" i="3"/>
  <c r="AS1157" i="3"/>
  <c r="BI1157" i="3"/>
  <c r="Z1157" i="3"/>
  <c r="AP1157" i="3"/>
  <c r="BF1157" i="3"/>
  <c r="AM1157" i="3"/>
  <c r="T1157" i="3"/>
  <c r="AJ1157" i="3"/>
  <c r="AZ1157" i="3"/>
  <c r="Q1157" i="3"/>
  <c r="AG1157" i="3"/>
  <c r="AW1157" i="3"/>
  <c r="N1157" i="3"/>
  <c r="AD1157" i="3"/>
  <c r="AT1157" i="3"/>
  <c r="W1157" i="3"/>
  <c r="X1157" i="3"/>
  <c r="AN1157" i="3"/>
  <c r="BD1157" i="3"/>
  <c r="U1157" i="3"/>
  <c r="AK1157" i="3"/>
  <c r="BA1157" i="3"/>
  <c r="R1157" i="3"/>
  <c r="AH1157" i="3"/>
  <c r="AX1157" i="3"/>
  <c r="V1074" i="3"/>
  <c r="BD1074" i="3"/>
  <c r="AR1094" i="3"/>
  <c r="BG1094" i="3"/>
  <c r="AQ1094" i="3"/>
  <c r="BF1094" i="3"/>
  <c r="AP1094" i="3"/>
  <c r="Z1094" i="3"/>
  <c r="AS1094" i="3"/>
  <c r="BJ1109" i="3"/>
  <c r="BJ1121" i="3"/>
  <c r="BC1157" i="3"/>
  <c r="Y1157" i="3"/>
  <c r="U1171" i="3"/>
  <c r="AV1179" i="3"/>
  <c r="N1190" i="3"/>
  <c r="BD1132" i="3"/>
  <c r="M1132" i="3"/>
  <c r="AC1132" i="3"/>
  <c r="AS1132" i="3"/>
  <c r="BI1132" i="3"/>
  <c r="AA1132" i="3"/>
  <c r="AQ1132" i="3"/>
  <c r="BG1132" i="3"/>
  <c r="AP1132" i="3"/>
  <c r="AB1132" i="3"/>
  <c r="BH1132" i="3"/>
  <c r="AL1132" i="3"/>
  <c r="AN1132" i="3"/>
  <c r="Q1132" i="3"/>
  <c r="AG1132" i="3"/>
  <c r="AW1132" i="3"/>
  <c r="O1132" i="3"/>
  <c r="AE1132" i="3"/>
  <c r="AU1132" i="3"/>
  <c r="R1132" i="3"/>
  <c r="AX1132" i="3"/>
  <c r="AJ1132" i="3"/>
  <c r="N1132" i="3"/>
  <c r="AT1132" i="3"/>
  <c r="P1132" i="3"/>
  <c r="U1132" i="3"/>
  <c r="AK1132" i="3"/>
  <c r="BA1132" i="3"/>
  <c r="S1132" i="3"/>
  <c r="AI1132" i="3"/>
  <c r="AY1132" i="3"/>
  <c r="Z1132" i="3"/>
  <c r="BF1132" i="3"/>
  <c r="AR1132" i="3"/>
  <c r="V1132" i="3"/>
  <c r="BB1132" i="3"/>
  <c r="AV1132" i="3"/>
  <c r="X1132" i="3"/>
  <c r="X1143" i="3"/>
  <c r="AN1143" i="3"/>
  <c r="BD1143" i="3"/>
  <c r="U1143" i="3"/>
  <c r="AK1143" i="3"/>
  <c r="BA1143" i="3"/>
  <c r="R1143" i="3"/>
  <c r="AH1143" i="3"/>
  <c r="AX1143" i="3"/>
  <c r="AE1143" i="3"/>
  <c r="AY1143" i="3"/>
  <c r="AA1143" i="3"/>
  <c r="AB1143" i="3"/>
  <c r="AR1143" i="3"/>
  <c r="BH1143" i="3"/>
  <c r="Y1143" i="3"/>
  <c r="AO1143" i="3"/>
  <c r="BE1143" i="3"/>
  <c r="V1143" i="3"/>
  <c r="AL1143" i="3"/>
  <c r="BB1143" i="3"/>
  <c r="AU1143" i="3"/>
  <c r="W1143" i="3"/>
  <c r="AQ1143" i="3"/>
  <c r="P1143" i="3"/>
  <c r="AF1143" i="3"/>
  <c r="AV1143" i="3"/>
  <c r="M1143" i="3"/>
  <c r="AC1143" i="3"/>
  <c r="AS1143" i="3"/>
  <c r="BI1143" i="3"/>
  <c r="Z1143" i="3"/>
  <c r="AP1143" i="3"/>
  <c r="BF1143" i="3"/>
  <c r="S1143" i="3"/>
  <c r="AM1143" i="3"/>
  <c r="BG1143" i="3"/>
  <c r="AA1159" i="3"/>
  <c r="AI1159" i="3"/>
  <c r="S1159" i="3"/>
  <c r="AE1159" i="3"/>
  <c r="T1159" i="3"/>
  <c r="AJ1159" i="3"/>
  <c r="AZ1159" i="3"/>
  <c r="Q1159" i="3"/>
  <c r="AG1159" i="3"/>
  <c r="AW1159" i="3"/>
  <c r="N1159" i="3"/>
  <c r="AD1159" i="3"/>
  <c r="AT1159" i="3"/>
  <c r="W1159" i="3"/>
  <c r="AY1159" i="3"/>
  <c r="BG1159" i="3"/>
  <c r="X1159" i="3"/>
  <c r="AN1159" i="3"/>
  <c r="BD1159" i="3"/>
  <c r="U1159" i="3"/>
  <c r="AK1159" i="3"/>
  <c r="BA1159" i="3"/>
  <c r="R1159" i="3"/>
  <c r="AH1159" i="3"/>
  <c r="AX1159" i="3"/>
  <c r="AU1159" i="3"/>
  <c r="AQ1159" i="3"/>
  <c r="AB1159" i="3"/>
  <c r="AR1159" i="3"/>
  <c r="BH1159" i="3"/>
  <c r="Y1159" i="3"/>
  <c r="AO1159" i="3"/>
  <c r="BE1159" i="3"/>
  <c r="V1159" i="3"/>
  <c r="AL1159" i="3"/>
  <c r="BB1159" i="3"/>
  <c r="BC1159" i="3"/>
  <c r="AB1128" i="3"/>
  <c r="P1128" i="3"/>
  <c r="AF1128" i="3"/>
  <c r="AV1128" i="3"/>
  <c r="AL1074" i="3"/>
  <c r="W1074" i="3"/>
  <c r="AN1094" i="3"/>
  <c r="BC1094" i="3"/>
  <c r="W1094" i="3"/>
  <c r="BB1094" i="3"/>
  <c r="V1094" i="3"/>
  <c r="BI1094" i="3"/>
  <c r="BC1128" i="3"/>
  <c r="AM1128" i="3"/>
  <c r="W1128" i="3"/>
  <c r="BB1128" i="3"/>
  <c r="AL1128" i="3"/>
  <c r="V1128" i="3"/>
  <c r="BE1128" i="3"/>
  <c r="AO1128" i="3"/>
  <c r="Y1128" i="3"/>
  <c r="BL1135" i="3"/>
  <c r="BH1128" i="3"/>
  <c r="X1128" i="3"/>
  <c r="AG1138" i="3"/>
  <c r="BK1150" i="3"/>
  <c r="AV1138" i="3"/>
  <c r="AF1138" i="3"/>
  <c r="P1138" i="3"/>
  <c r="AU1138" i="3"/>
  <c r="AE1138" i="3"/>
  <c r="O1138" i="3"/>
  <c r="AT1138" i="3"/>
  <c r="AD1138" i="3"/>
  <c r="N1138" i="3"/>
  <c r="BK1142" i="3"/>
  <c r="AU1153" i="3"/>
  <c r="BI1153" i="3"/>
  <c r="AG1153" i="3"/>
  <c r="AR1153" i="3"/>
  <c r="AT1153" i="3"/>
  <c r="S1157" i="3"/>
  <c r="AU1160" i="3"/>
  <c r="T1132" i="3"/>
  <c r="W1132" i="3"/>
  <c r="BL1137" i="3"/>
  <c r="V1157" i="3"/>
  <c r="BH1157" i="3"/>
  <c r="AP1159" i="3"/>
  <c r="AC1159" i="3"/>
  <c r="P1159" i="3"/>
  <c r="BM1163" i="3"/>
  <c r="R1171" i="3"/>
  <c r="BD1171" i="3"/>
  <c r="BC1179" i="3"/>
  <c r="AA1179" i="3"/>
  <c r="AM1186" i="3"/>
  <c r="AY1186" i="3"/>
  <c r="U1186" i="3"/>
  <c r="AI1143" i="3"/>
  <c r="N1143" i="3"/>
  <c r="AZ1143" i="3"/>
  <c r="AZ1190" i="3"/>
  <c r="X1190" i="3"/>
  <c r="BA1190" i="3"/>
  <c r="O1159" i="3"/>
  <c r="U1074" i="3"/>
  <c r="BC1074" i="3"/>
  <c r="BL1109" i="3"/>
  <c r="BK1151" i="3"/>
  <c r="Y1160" i="3"/>
  <c r="U1160" i="3"/>
  <c r="BA1160" i="3"/>
  <c r="AG1160" i="3"/>
  <c r="AK1160" i="3"/>
  <c r="AW1160" i="3"/>
  <c r="Q1160" i="3"/>
  <c r="M1160" i="3"/>
  <c r="BE1160" i="3"/>
  <c r="R1160" i="3"/>
  <c r="AH1160" i="3"/>
  <c r="AX1160" i="3"/>
  <c r="S1160" i="3"/>
  <c r="AI1160" i="3"/>
  <c r="AY1160" i="3"/>
  <c r="T1160" i="3"/>
  <c r="AJ1160" i="3"/>
  <c r="AZ1160" i="3"/>
  <c r="BI1160" i="3"/>
  <c r="AO1160" i="3"/>
  <c r="V1160" i="3"/>
  <c r="AL1160" i="3"/>
  <c r="BB1160" i="3"/>
  <c r="W1160" i="3"/>
  <c r="AM1160" i="3"/>
  <c r="BC1160" i="3"/>
  <c r="X1160" i="3"/>
  <c r="AN1160" i="3"/>
  <c r="BD1160" i="3"/>
  <c r="AS1160" i="3"/>
  <c r="Z1160" i="3"/>
  <c r="AP1160" i="3"/>
  <c r="BF1160" i="3"/>
  <c r="AA1160" i="3"/>
  <c r="AQ1160" i="3"/>
  <c r="BG1160" i="3"/>
  <c r="AB1160" i="3"/>
  <c r="AR1160" i="3"/>
  <c r="BH1160" i="3"/>
  <c r="AA1171" i="3"/>
  <c r="AI1171" i="3"/>
  <c r="O1171" i="3"/>
  <c r="AE1171" i="3"/>
  <c r="AQ1171" i="3"/>
  <c r="AB1171" i="3"/>
  <c r="AR1171" i="3"/>
  <c r="BH1171" i="3"/>
  <c r="Y1171" i="3"/>
  <c r="AO1171" i="3"/>
  <c r="BE1171" i="3"/>
  <c r="V1171" i="3"/>
  <c r="AL1171" i="3"/>
  <c r="BB1171" i="3"/>
  <c r="BC1171" i="3"/>
  <c r="AU1171" i="3"/>
  <c r="P1171" i="3"/>
  <c r="AF1171" i="3"/>
  <c r="AV1171" i="3"/>
  <c r="M1171" i="3"/>
  <c r="AC1171" i="3"/>
  <c r="AS1171" i="3"/>
  <c r="BI1171" i="3"/>
  <c r="Z1171" i="3"/>
  <c r="AP1171" i="3"/>
  <c r="BF1171" i="3"/>
  <c r="AM1171" i="3"/>
  <c r="S1171" i="3"/>
  <c r="T1171" i="3"/>
  <c r="AJ1171" i="3"/>
  <c r="AZ1171" i="3"/>
  <c r="Q1171" i="3"/>
  <c r="AG1171" i="3"/>
  <c r="AW1171" i="3"/>
  <c r="N1171" i="3"/>
  <c r="AD1171" i="3"/>
  <c r="AT1171" i="3"/>
  <c r="W1171" i="3"/>
  <c r="BD1186" i="3"/>
  <c r="AV1186" i="3"/>
  <c r="Y1186" i="3"/>
  <c r="AO1186" i="3"/>
  <c r="BE1186" i="3"/>
  <c r="AA1186" i="3"/>
  <c r="BG1186" i="3"/>
  <c r="AD1186" i="3"/>
  <c r="AT1186" i="3"/>
  <c r="O1186" i="3"/>
  <c r="AU1186" i="3"/>
  <c r="AN1186" i="3"/>
  <c r="AB1186" i="3"/>
  <c r="M1186" i="3"/>
  <c r="AC1186" i="3"/>
  <c r="AS1186" i="3"/>
  <c r="BI1186" i="3"/>
  <c r="AI1186" i="3"/>
  <c r="R1186" i="3"/>
  <c r="AH1186" i="3"/>
  <c r="AX1186" i="3"/>
  <c r="W1186" i="3"/>
  <c r="BC1186" i="3"/>
  <c r="AZ1186" i="3"/>
  <c r="P1186" i="3"/>
  <c r="AR1186" i="3"/>
  <c r="Q1186" i="3"/>
  <c r="AG1186" i="3"/>
  <c r="AW1186" i="3"/>
  <c r="N1186" i="3"/>
  <c r="AQ1186" i="3"/>
  <c r="V1186" i="3"/>
  <c r="AL1186" i="3"/>
  <c r="BB1186" i="3"/>
  <c r="AE1186" i="3"/>
  <c r="AJ1186" i="3"/>
  <c r="AM1074" i="3"/>
  <c r="BH1094" i="3"/>
  <c r="AB1094" i="3"/>
  <c r="AA1094" i="3"/>
  <c r="BM1109" i="3"/>
  <c r="P1160" i="3"/>
  <c r="AT1160" i="3"/>
  <c r="BN1176" i="3"/>
  <c r="AL1157" i="3"/>
  <c r="AH1171" i="3"/>
  <c r="BG1171" i="3"/>
  <c r="AS1179" i="3"/>
  <c r="V1179" i="3"/>
  <c r="AY1191" i="3"/>
  <c r="AD1191" i="3"/>
  <c r="R1191" i="3"/>
  <c r="T1191" i="3"/>
  <c r="V1191" i="3"/>
  <c r="S1191" i="3"/>
  <c r="AJ1191" i="3"/>
  <c r="BB1191" i="3"/>
  <c r="N1191" i="3"/>
  <c r="AI1191" i="3"/>
  <c r="Z1186" i="3"/>
  <c r="AK1186" i="3"/>
  <c r="AM1190" i="3"/>
  <c r="BD1190" i="3"/>
  <c r="Y1138" i="3"/>
  <c r="AC1138" i="3"/>
  <c r="BI1138" i="3"/>
  <c r="AK1138" i="3"/>
  <c r="M1138" i="3"/>
  <c r="AS1138" i="3"/>
  <c r="U1138" i="3"/>
  <c r="BA1138" i="3"/>
  <c r="AC1153" i="3"/>
  <c r="BA1153" i="3"/>
  <c r="M1153" i="3"/>
  <c r="AV1153" i="3"/>
  <c r="U1153" i="3"/>
  <c r="BG1153" i="3"/>
  <c r="AK1153" i="3"/>
  <c r="AQ1153" i="3"/>
  <c r="AB1153" i="3"/>
  <c r="R1153" i="3"/>
  <c r="AH1153" i="3"/>
  <c r="AX1153" i="3"/>
  <c r="W1153" i="3"/>
  <c r="AW1153" i="3"/>
  <c r="Y1153" i="3"/>
  <c r="AY1153" i="3"/>
  <c r="AA1153" i="3"/>
  <c r="AZ1153" i="3"/>
  <c r="P1153" i="3"/>
  <c r="AF1153" i="3"/>
  <c r="V1153" i="3"/>
  <c r="AL1153" i="3"/>
  <c r="BB1153" i="3"/>
  <c r="AE1153" i="3"/>
  <c r="BA1074" i="3"/>
  <c r="AN1074" i="3"/>
  <c r="BK1082" i="3"/>
  <c r="BD1094" i="3"/>
  <c r="X1094" i="3"/>
  <c r="AM1094" i="3"/>
  <c r="AL1094" i="3"/>
  <c r="R1074" i="3"/>
  <c r="AK1074" i="3"/>
  <c r="X1074" i="3"/>
  <c r="BN1082" i="3"/>
  <c r="V1076" i="3"/>
  <c r="Y1076" i="3"/>
  <c r="BG1076" i="3"/>
  <c r="AZ1094" i="3"/>
  <c r="AJ1094" i="3"/>
  <c r="T1094" i="3"/>
  <c r="AY1094" i="3"/>
  <c r="AI1094" i="3"/>
  <c r="S1094" i="3"/>
  <c r="AX1094" i="3"/>
  <c r="AH1094" i="3"/>
  <c r="BK1104" i="3"/>
  <c r="BL1111" i="3"/>
  <c r="AY1128" i="3"/>
  <c r="AI1128" i="3"/>
  <c r="S1128" i="3"/>
  <c r="AX1128" i="3"/>
  <c r="AH1128" i="3"/>
  <c r="R1128" i="3"/>
  <c r="BA1128" i="3"/>
  <c r="AK1128" i="3"/>
  <c r="U1128" i="3"/>
  <c r="BJ1093" i="3"/>
  <c r="AZ1128" i="3"/>
  <c r="AW1138" i="3"/>
  <c r="BH1138" i="3"/>
  <c r="AR1138" i="3"/>
  <c r="AB1138" i="3"/>
  <c r="BG1138" i="3"/>
  <c r="AQ1138" i="3"/>
  <c r="AA1138" i="3"/>
  <c r="BF1138" i="3"/>
  <c r="AP1138" i="3"/>
  <c r="Z1138" i="3"/>
  <c r="BE1138" i="3"/>
  <c r="AO1153" i="3"/>
  <c r="BD1153" i="3"/>
  <c r="Q1153" i="3"/>
  <c r="AM1153" i="3"/>
  <c r="AP1153" i="3"/>
  <c r="AJ1153" i="3"/>
  <c r="AV1160" i="3"/>
  <c r="AE1160" i="3"/>
  <c r="N1160" i="3"/>
  <c r="AF1132" i="3"/>
  <c r="AH1132" i="3"/>
  <c r="BE1132" i="3"/>
  <c r="BE1157" i="3"/>
  <c r="AR1157" i="3"/>
  <c r="Z1159" i="3"/>
  <c r="M1159" i="3"/>
  <c r="AC1160" i="3"/>
  <c r="BA1171" i="3"/>
  <c r="AN1171" i="3"/>
  <c r="AG1179" i="3"/>
  <c r="BB1179" i="3"/>
  <c r="T1186" i="3"/>
  <c r="BF1186" i="3"/>
  <c r="S1186" i="3"/>
  <c r="O1143" i="3"/>
  <c r="AW1143" i="3"/>
  <c r="AJ1143" i="3"/>
  <c r="T1190" i="3"/>
  <c r="AT1190" i="3"/>
  <c r="AK1190" i="3"/>
  <c r="AF1186" i="3"/>
  <c r="V1081" i="3"/>
  <c r="Z1081" i="3"/>
  <c r="AL1081" i="3"/>
  <c r="AP1081" i="3"/>
  <c r="BB1081" i="3"/>
  <c r="W1097" i="3"/>
  <c r="AE1097" i="3"/>
  <c r="S1097" i="3"/>
  <c r="AY1097" i="3"/>
  <c r="O1097" i="3"/>
  <c r="BN1097" i="3" s="1"/>
  <c r="AI1097" i="3"/>
  <c r="U1108" i="3"/>
  <c r="AO1108" i="3"/>
  <c r="Y1108" i="3"/>
  <c r="AW1108" i="3"/>
  <c r="AK1108" i="3"/>
  <c r="BA1108" i="3"/>
  <c r="Q1108" i="3"/>
  <c r="BE1108" i="3"/>
  <c r="AG1108" i="3"/>
  <c r="Q1154" i="3"/>
  <c r="BB1154" i="3"/>
  <c r="V1154" i="3"/>
  <c r="AG1154" i="3"/>
  <c r="AQ1154" i="3"/>
  <c r="P1154" i="3"/>
  <c r="AF1154" i="3"/>
  <c r="AV1154" i="3"/>
  <c r="M1154" i="3"/>
  <c r="AH1154" i="3"/>
  <c r="BC1154" i="3"/>
  <c r="Y1154" i="3"/>
  <c r="AT1154" i="3"/>
  <c r="U1154" i="3"/>
  <c r="AP1154" i="3"/>
  <c r="AA1154" i="3"/>
  <c r="T1154" i="3"/>
  <c r="AJ1154" i="3"/>
  <c r="AZ1154" i="3"/>
  <c r="R1154" i="3"/>
  <c r="AM1154" i="3"/>
  <c r="BI1154" i="3"/>
  <c r="AD1154" i="3"/>
  <c r="AY1154" i="3"/>
  <c r="Z1154" i="3"/>
  <c r="AU1154" i="3"/>
  <c r="BG1154" i="3"/>
  <c r="X1154" i="3"/>
  <c r="AN1154" i="3"/>
  <c r="BD1154" i="3"/>
  <c r="W1154" i="3"/>
  <c r="AS1154" i="3"/>
  <c r="N1154" i="3"/>
  <c r="AI1154" i="3"/>
  <c r="BE1154" i="3"/>
  <c r="AE1154" i="3"/>
  <c r="BA1154" i="3"/>
  <c r="AC1162" i="3"/>
  <c r="AO1162" i="3"/>
  <c r="R1162" i="3"/>
  <c r="AH1162" i="3"/>
  <c r="AX1162" i="3"/>
  <c r="S1162" i="3"/>
  <c r="AI1162" i="3"/>
  <c r="AY1162" i="3"/>
  <c r="T1162" i="3"/>
  <c r="AJ1162" i="3"/>
  <c r="AZ1162" i="3"/>
  <c r="M1162" i="3"/>
  <c r="V1162" i="3"/>
  <c r="AL1162" i="3"/>
  <c r="BB1162" i="3"/>
  <c r="W1162" i="3"/>
  <c r="AM1162" i="3"/>
  <c r="BC1162" i="3"/>
  <c r="X1162" i="3"/>
  <c r="AN1162" i="3"/>
  <c r="BD1162" i="3"/>
  <c r="BI1162" i="3"/>
  <c r="Z1162" i="3"/>
  <c r="AP1162" i="3"/>
  <c r="BF1162" i="3"/>
  <c r="AA1162" i="3"/>
  <c r="AQ1162" i="3"/>
  <c r="BG1162" i="3"/>
  <c r="AB1162" i="3"/>
  <c r="AR1162" i="3"/>
  <c r="BH1162" i="3"/>
  <c r="AA1173" i="3"/>
  <c r="BG1173" i="3"/>
  <c r="X1173" i="3"/>
  <c r="AN1173" i="3"/>
  <c r="BD1173" i="3"/>
  <c r="U1173" i="3"/>
  <c r="AK1173" i="3"/>
  <c r="BA1173" i="3"/>
  <c r="R1173" i="3"/>
  <c r="AH1173" i="3"/>
  <c r="AX1173" i="3"/>
  <c r="AM1173" i="3"/>
  <c r="AQ1173" i="3"/>
  <c r="AB1173" i="3"/>
  <c r="AR1173" i="3"/>
  <c r="BH1173" i="3"/>
  <c r="Y1173" i="3"/>
  <c r="AO1173" i="3"/>
  <c r="BE1173" i="3"/>
  <c r="V1173" i="3"/>
  <c r="AL1173" i="3"/>
  <c r="BB1173" i="3"/>
  <c r="W1173" i="3"/>
  <c r="P1173" i="3"/>
  <c r="AF1173" i="3"/>
  <c r="AV1173" i="3"/>
  <c r="M1173" i="3"/>
  <c r="AC1173" i="3"/>
  <c r="AS1173" i="3"/>
  <c r="BI1173" i="3"/>
  <c r="Z1173" i="3"/>
  <c r="AP1173" i="3"/>
  <c r="BF1173" i="3"/>
  <c r="BA1110" i="3"/>
  <c r="U1110" i="3"/>
  <c r="AA1095" i="3"/>
  <c r="AY1095" i="3"/>
  <c r="W1095" i="3"/>
  <c r="AD1083" i="3"/>
  <c r="N1083" i="3"/>
  <c r="BN1083" i="3" s="1"/>
  <c r="BE1083" i="3"/>
  <c r="Y1083" i="3"/>
  <c r="AI1083" i="3"/>
  <c r="AT1083" i="3"/>
  <c r="BC1107" i="3"/>
  <c r="W1107" i="3"/>
  <c r="AM1107" i="3"/>
  <c r="R1119" i="3"/>
  <c r="BN1119" i="3" s="1"/>
  <c r="BC1119" i="3"/>
  <c r="W1119" i="3"/>
  <c r="AH1119" i="3"/>
  <c r="AR1119" i="3"/>
  <c r="T1134" i="3"/>
  <c r="AO1134" i="3"/>
  <c r="Y1134" i="3"/>
  <c r="AT1134" i="3"/>
  <c r="AD1134" i="3"/>
  <c r="AZ1134" i="3"/>
  <c r="N1134" i="3"/>
  <c r="BN1134" i="3" s="1"/>
  <c r="AJ1134" i="3"/>
  <c r="BE1134" i="3"/>
  <c r="Y1144" i="3"/>
  <c r="AC1144" i="3"/>
  <c r="BI1144" i="3"/>
  <c r="M1144" i="3"/>
  <c r="AS1144" i="3"/>
  <c r="BA1144" i="3"/>
  <c r="U1144" i="3"/>
  <c r="AK1144" i="3"/>
  <c r="AU1095" i="3"/>
  <c r="AM1095" i="3"/>
  <c r="O1095" i="3"/>
  <c r="M1100" i="3"/>
  <c r="BN1100" i="3" s="1"/>
  <c r="AS1100" i="3"/>
  <c r="W1100" i="3"/>
  <c r="AX1100" i="3"/>
  <c r="AC1100" i="3"/>
  <c r="AH1100" i="3"/>
  <c r="BC1100" i="3"/>
  <c r="T1131" i="3"/>
  <c r="AJ1131" i="3"/>
  <c r="AR1131" i="3"/>
  <c r="AZ1131" i="3"/>
  <c r="AA1165" i="3"/>
  <c r="AE1165" i="3"/>
  <c r="S1165" i="3"/>
  <c r="AY1178" i="3"/>
  <c r="S1178" i="3"/>
  <c r="BG1178" i="3"/>
  <c r="AQ1178" i="3"/>
  <c r="AA1178" i="3"/>
  <c r="BM1176" i="3"/>
  <c r="BM1161" i="3"/>
  <c r="BL1167" i="3"/>
  <c r="BM1167" i="3"/>
  <c r="BL1181" i="3"/>
  <c r="AB1124" i="3"/>
  <c r="AF1124" i="3"/>
  <c r="AV1124" i="3"/>
  <c r="Y1096" i="3"/>
  <c r="U1096" i="3"/>
  <c r="BA1096" i="3"/>
  <c r="AG1096" i="3"/>
  <c r="Q1096" i="3"/>
  <c r="BN1096" i="3" s="1"/>
  <c r="AK1096" i="3"/>
  <c r="AW1096" i="3"/>
  <c r="Y1106" i="3"/>
  <c r="U1106" i="3"/>
  <c r="BA1106" i="3"/>
  <c r="AC1106" i="3"/>
  <c r="BI1106" i="3"/>
  <c r="M1106" i="3"/>
  <c r="AK1106" i="3"/>
  <c r="AS1106" i="3"/>
  <c r="AB1119" i="3"/>
  <c r="N1125" i="3"/>
  <c r="AP1125" i="3"/>
  <c r="R1125" i="3"/>
  <c r="AX1125" i="3"/>
  <c r="Z1125" i="3"/>
  <c r="BF1125" i="3"/>
  <c r="AH1125" i="3"/>
  <c r="Y1158" i="3"/>
  <c r="AG1158" i="3"/>
  <c r="AW1158" i="3"/>
  <c r="Q1158" i="3"/>
  <c r="BA1158" i="3"/>
  <c r="U1158" i="3"/>
  <c r="AK1158" i="3"/>
  <c r="M1098" i="3"/>
  <c r="AS1098" i="3"/>
  <c r="U1098" i="3"/>
  <c r="BA1098" i="3"/>
  <c r="BJ1098" i="3" s="1"/>
  <c r="AK1098" i="3"/>
  <c r="BI1098" i="3"/>
  <c r="AC1098" i="3"/>
  <c r="AK1102" i="3"/>
  <c r="BA1102" i="3"/>
  <c r="S1095" i="3"/>
  <c r="Y1140" i="3"/>
  <c r="M1140" i="3"/>
  <c r="AS1140" i="3"/>
  <c r="U1140" i="3"/>
  <c r="BA1140" i="3"/>
  <c r="AC1140" i="3"/>
  <c r="BI1140" i="3"/>
  <c r="AK1140" i="3"/>
  <c r="Y1170" i="3"/>
  <c r="U1170" i="3"/>
  <c r="BA1170" i="3"/>
  <c r="AG1170" i="3"/>
  <c r="AK1170" i="3"/>
  <c r="Q1170" i="3"/>
  <c r="BN1170" i="3" s="1"/>
  <c r="AW1170" i="3"/>
  <c r="AB1131" i="3"/>
  <c r="Y1172" i="3"/>
  <c r="Q1172" i="3"/>
  <c r="AW1172" i="3"/>
  <c r="U1172" i="3"/>
  <c r="BA1172" i="3"/>
  <c r="AG1172" i="3"/>
  <c r="AK1172" i="3"/>
  <c r="AU1165" i="3"/>
  <c r="BK1176" i="3"/>
  <c r="Q1114" i="3"/>
  <c r="AO1114" i="3"/>
  <c r="Y1114" i="3"/>
  <c r="AG1114" i="3"/>
  <c r="BE1114" i="3"/>
  <c r="BL1114" i="3" s="1"/>
  <c r="T1080" i="3"/>
  <c r="O1088" i="3"/>
  <c r="BN1088" i="3" s="1"/>
  <c r="AQ1088" i="3"/>
  <c r="S1088" i="3"/>
  <c r="AY1088" i="3"/>
  <c r="BG1088" i="3"/>
  <c r="AA1088" i="3"/>
  <c r="AI1088" i="3"/>
  <c r="R1092" i="3"/>
  <c r="S1092" i="3"/>
  <c r="AD1092" i="3"/>
  <c r="AN1092" i="3"/>
  <c r="AY1092" i="3"/>
  <c r="V1092" i="3"/>
  <c r="AF1092" i="3"/>
  <c r="AQ1092" i="3"/>
  <c r="BB1092" i="3"/>
  <c r="X1092" i="3"/>
  <c r="AT1092" i="3"/>
  <c r="AA1092" i="3"/>
  <c r="AV1092" i="3"/>
  <c r="N1092" i="3"/>
  <c r="AI1092" i="3"/>
  <c r="BD1092" i="3"/>
  <c r="P1092" i="3"/>
  <c r="AL1092" i="3"/>
  <c r="BG1092" i="3"/>
  <c r="AB1120" i="3"/>
  <c r="AF1120" i="3"/>
  <c r="P1120" i="3"/>
  <c r="BK1120" i="3" s="1"/>
  <c r="AV1120" i="3"/>
  <c r="N1129" i="3"/>
  <c r="AP1129" i="3"/>
  <c r="R1129" i="3"/>
  <c r="AX1129" i="3"/>
  <c r="Z1129" i="3"/>
  <c r="BF1129" i="3"/>
  <c r="AH1129" i="3"/>
  <c r="AA1149" i="3"/>
  <c r="BA1149" i="3"/>
  <c r="O1086" i="3"/>
  <c r="AQ1086" i="3"/>
  <c r="S1086" i="3"/>
  <c r="AY1086" i="3"/>
  <c r="AI1086" i="3"/>
  <c r="BG1086" i="3"/>
  <c r="AA1086" i="3"/>
  <c r="U1102" i="3"/>
  <c r="BL1102" i="3" s="1"/>
  <c r="M1094" i="3"/>
  <c r="Q1094" i="3"/>
  <c r="AK1094" i="3"/>
  <c r="BE1094" i="3"/>
  <c r="U1094" i="3"/>
  <c r="AO1094" i="3"/>
  <c r="Y1094" i="3"/>
  <c r="AG1094" i="3"/>
  <c r="AW1094" i="3"/>
  <c r="BA1094" i="3"/>
  <c r="BC1095" i="3"/>
  <c r="AQ1149" i="3"/>
  <c r="O1152" i="3"/>
  <c r="U1152" i="3"/>
  <c r="AG1152" i="3"/>
  <c r="AQ1152" i="3"/>
  <c r="BA1152" i="3"/>
  <c r="Q1152" i="3"/>
  <c r="AC1152" i="3"/>
  <c r="AS1152" i="3"/>
  <c r="BG1152" i="3"/>
  <c r="S1152" i="3"/>
  <c r="AI1152" i="3"/>
  <c r="AW1152" i="3"/>
  <c r="BI1152" i="3"/>
  <c r="Y1152" i="3"/>
  <c r="AK1152" i="3"/>
  <c r="AY1152" i="3"/>
  <c r="M1152" i="3"/>
  <c r="BE1152" i="3"/>
  <c r="AA1152" i="3"/>
  <c r="AO1152" i="3"/>
  <c r="AQ1147" i="3"/>
  <c r="AA1147" i="3"/>
  <c r="BL1147" i="3" s="1"/>
  <c r="Y1162" i="3"/>
  <c r="Q1162" i="3"/>
  <c r="AW1162" i="3"/>
  <c r="U1162" i="3"/>
  <c r="AG1162" i="3"/>
  <c r="AK1162" i="3"/>
  <c r="BA1162" i="3"/>
  <c r="O1165" i="3"/>
  <c r="BN1165" i="3" s="1"/>
  <c r="AI1173" i="3"/>
  <c r="O1173" i="3"/>
  <c r="AU1173" i="3"/>
  <c r="S1173" i="3"/>
  <c r="AY1173" i="3"/>
  <c r="AE1173" i="3"/>
  <c r="O1179" i="3"/>
  <c r="AJ1179" i="3"/>
  <c r="BE1179" i="3"/>
  <c r="T1179" i="3"/>
  <c r="AO1179" i="3"/>
  <c r="AE1179" i="3"/>
  <c r="AU1179" i="3"/>
  <c r="AZ1179" i="3"/>
  <c r="Y1179" i="3"/>
  <c r="BN1084" i="3"/>
  <c r="BN1103" i="3"/>
  <c r="BJ1077" i="3"/>
  <c r="BK1096" i="3"/>
  <c r="BL1099" i="3"/>
  <c r="BK1101" i="3"/>
  <c r="BJ1102" i="3"/>
  <c r="BM1093" i="3"/>
  <c r="BJ1164" i="3"/>
  <c r="BN1147" i="3"/>
  <c r="BK1147" i="3"/>
  <c r="BJ1145" i="3"/>
  <c r="BN1155" i="3"/>
  <c r="BL1073" i="3"/>
  <c r="O1189" i="3"/>
  <c r="S1189" i="3"/>
  <c r="W1189" i="3"/>
  <c r="AA1189" i="3"/>
  <c r="AE1189" i="3"/>
  <c r="AI1189" i="3"/>
  <c r="AM1189" i="3"/>
  <c r="AQ1189" i="3"/>
  <c r="AU1189" i="3"/>
  <c r="AY1189" i="3"/>
  <c r="BC1189" i="3"/>
  <c r="BG1189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M1189" i="3"/>
  <c r="Q1189" i="3"/>
  <c r="U1189" i="3"/>
  <c r="Y1189" i="3"/>
  <c r="AC1189" i="3"/>
  <c r="AG1189" i="3"/>
  <c r="AK1189" i="3"/>
  <c r="V1189" i="3"/>
  <c r="AL1189" i="3"/>
  <c r="AT1189" i="3"/>
  <c r="BB1189" i="3"/>
  <c r="Z1189" i="3"/>
  <c r="AO1189" i="3"/>
  <c r="AW1189" i="3"/>
  <c r="BE1189" i="3"/>
  <c r="N1189" i="3"/>
  <c r="AD1189" i="3"/>
  <c r="AP1189" i="3"/>
  <c r="AX1189" i="3"/>
  <c r="BF1189" i="3"/>
  <c r="R1189" i="3"/>
  <c r="AH1189" i="3"/>
  <c r="AS1189" i="3"/>
  <c r="BA1189" i="3"/>
  <c r="BI1189" i="3"/>
  <c r="AL1193" i="3"/>
  <c r="AN1193" i="3"/>
  <c r="BC1193" i="3"/>
  <c r="AM1193" i="3"/>
  <c r="W1193" i="3"/>
  <c r="BM1075" i="3"/>
  <c r="BM1078" i="3"/>
  <c r="AW1074" i="3"/>
  <c r="Q1074" i="3"/>
  <c r="AJ1074" i="3"/>
  <c r="AY1074" i="3"/>
  <c r="AI1074" i="3"/>
  <c r="S1074" i="3"/>
  <c r="BN1081" i="3"/>
  <c r="BL1081" i="3"/>
  <c r="Z1076" i="3"/>
  <c r="AX1076" i="3"/>
  <c r="AD1076" i="3"/>
  <c r="BA1076" i="3"/>
  <c r="AK1076" i="3"/>
  <c r="U1076" i="3"/>
  <c r="BD1076" i="3"/>
  <c r="AN1076" i="3"/>
  <c r="X1076" i="3"/>
  <c r="BC1076" i="3"/>
  <c r="AM1076" i="3"/>
  <c r="W1076" i="3"/>
  <c r="BJ1080" i="3"/>
  <c r="BN1085" i="3"/>
  <c r="BN1109" i="3"/>
  <c r="BK1109" i="3"/>
  <c r="BJ1111" i="3"/>
  <c r="BN1102" i="3"/>
  <c r="BK1102" i="3"/>
  <c r="BK1119" i="3"/>
  <c r="BM1122" i="3"/>
  <c r="BM1126" i="3"/>
  <c r="BL1107" i="3"/>
  <c r="BN1107" i="3"/>
  <c r="BK1107" i="3"/>
  <c r="BJ1112" i="3"/>
  <c r="BM1112" i="3"/>
  <c r="BK1125" i="3"/>
  <c r="BL1093" i="3"/>
  <c r="BM1117" i="3"/>
  <c r="BK1133" i="3"/>
  <c r="BN1133" i="3"/>
  <c r="BL1133" i="3"/>
  <c r="BM1141" i="3"/>
  <c r="BN1141" i="3"/>
  <c r="BK1141" i="3"/>
  <c r="BM1151" i="3"/>
  <c r="BL1166" i="3"/>
  <c r="BM1115" i="3"/>
  <c r="BM1137" i="3"/>
  <c r="BN1137" i="3"/>
  <c r="BK1137" i="3"/>
  <c r="BM1145" i="3"/>
  <c r="BN1145" i="3"/>
  <c r="BK1145" i="3"/>
  <c r="BN1156" i="3"/>
  <c r="BK1156" i="3"/>
  <c r="BK1157" i="3"/>
  <c r="BN1161" i="3"/>
  <c r="BJ1167" i="3"/>
  <c r="BN1168" i="3"/>
  <c r="BK1168" i="3"/>
  <c r="BK1169" i="3"/>
  <c r="BN1073" i="3"/>
  <c r="BK1073" i="3"/>
  <c r="P1182" i="3"/>
  <c r="T1182" i="3"/>
  <c r="X1182" i="3"/>
  <c r="AB1182" i="3"/>
  <c r="AF1182" i="3"/>
  <c r="AJ1182" i="3"/>
  <c r="AN1182" i="3"/>
  <c r="AR1182" i="3"/>
  <c r="AV1182" i="3"/>
  <c r="AZ1182" i="3"/>
  <c r="BD1182" i="3"/>
  <c r="BH1182" i="3"/>
  <c r="Q1182" i="3"/>
  <c r="V1182" i="3"/>
  <c r="AA1182" i="3"/>
  <c r="AG1182" i="3"/>
  <c r="AL1182" i="3"/>
  <c r="AQ1182" i="3"/>
  <c r="AW1182" i="3"/>
  <c r="BB1182" i="3"/>
  <c r="BG1182" i="3"/>
  <c r="M1182" i="3"/>
  <c r="R1182" i="3"/>
  <c r="W1182" i="3"/>
  <c r="AC1182" i="3"/>
  <c r="AH1182" i="3"/>
  <c r="AM1182" i="3"/>
  <c r="AS1182" i="3"/>
  <c r="AX1182" i="3"/>
  <c r="BC1182" i="3"/>
  <c r="BI1182" i="3"/>
  <c r="N1182" i="3"/>
  <c r="S1182" i="3"/>
  <c r="Y1182" i="3"/>
  <c r="AD1182" i="3"/>
  <c r="AI1182" i="3"/>
  <c r="AO1182" i="3"/>
  <c r="AT1182" i="3"/>
  <c r="AY1182" i="3"/>
  <c r="BE1182" i="3"/>
  <c r="Z1182" i="3"/>
  <c r="AU1182" i="3"/>
  <c r="AE1182" i="3"/>
  <c r="BA1182" i="3"/>
  <c r="O1182" i="3"/>
  <c r="AK1182" i="3"/>
  <c r="BF1182" i="3"/>
  <c r="U1182" i="3"/>
  <c r="AP1182" i="3"/>
  <c r="AK1191" i="3"/>
  <c r="BA1191" i="3"/>
  <c r="Q1191" i="3"/>
  <c r="Y1191" i="3"/>
  <c r="AG1191" i="3"/>
  <c r="AO1191" i="3"/>
  <c r="AW1191" i="3"/>
  <c r="BE1191" i="3"/>
  <c r="BF1191" i="3"/>
  <c r="M1191" i="3"/>
  <c r="U1191" i="3"/>
  <c r="AC1191" i="3"/>
  <c r="AS1191" i="3"/>
  <c r="BI1191" i="3"/>
  <c r="AL1191" i="3"/>
  <c r="N1193" i="3"/>
  <c r="AT1193" i="3"/>
  <c r="AZ1193" i="3"/>
  <c r="AJ1193" i="3"/>
  <c r="T1193" i="3"/>
  <c r="AY1193" i="3"/>
  <c r="AI1193" i="3"/>
  <c r="S1193" i="3"/>
  <c r="BJ1178" i="3"/>
  <c r="AV1191" i="3"/>
  <c r="AF1191" i="3"/>
  <c r="P1191" i="3"/>
  <c r="AU1191" i="3"/>
  <c r="AE1191" i="3"/>
  <c r="O1191" i="3"/>
  <c r="AP1191" i="3"/>
  <c r="BN1192" i="3"/>
  <c r="BJ1078" i="3"/>
  <c r="BN1086" i="3"/>
  <c r="BK1112" i="3"/>
  <c r="BN1112" i="3"/>
  <c r="BL1156" i="3"/>
  <c r="BL1164" i="3"/>
  <c r="BJ1073" i="3"/>
  <c r="BJ1181" i="3"/>
  <c r="BD1193" i="3"/>
  <c r="X1193" i="3"/>
  <c r="BK1184" i="3"/>
  <c r="AG1074" i="3"/>
  <c r="AZ1074" i="3"/>
  <c r="T1074" i="3"/>
  <c r="AX1074" i="3"/>
  <c r="BL1075" i="3"/>
  <c r="BJ1075" i="3"/>
  <c r="BK1078" i="3"/>
  <c r="BN1078" i="3"/>
  <c r="BL1078" i="3"/>
  <c r="BB1074" i="3"/>
  <c r="BI1074" i="3"/>
  <c r="AS1074" i="3"/>
  <c r="AC1074" i="3"/>
  <c r="M1074" i="3"/>
  <c r="AV1074" i="3"/>
  <c r="AF1074" i="3"/>
  <c r="P1074" i="3"/>
  <c r="AU1074" i="3"/>
  <c r="AE1074" i="3"/>
  <c r="BB1076" i="3"/>
  <c r="AH1076" i="3"/>
  <c r="N1076" i="3"/>
  <c r="AW1076" i="3"/>
  <c r="AG1076" i="3"/>
  <c r="Q1076" i="3"/>
  <c r="AZ1076" i="3"/>
  <c r="AJ1076" i="3"/>
  <c r="T1076" i="3"/>
  <c r="AY1076" i="3"/>
  <c r="AI1076" i="3"/>
  <c r="S1076" i="3"/>
  <c r="BK1083" i="3"/>
  <c r="BN1090" i="3"/>
  <c r="BN1080" i="3"/>
  <c r="BK1080" i="3"/>
  <c r="BL1104" i="3"/>
  <c r="BM1111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6" i="3"/>
  <c r="T1116" i="3"/>
  <c r="Y1116" i="3"/>
  <c r="AD1116" i="3"/>
  <c r="AJ1116" i="3"/>
  <c r="AO1116" i="3"/>
  <c r="AT1116" i="3"/>
  <c r="AZ1116" i="3"/>
  <c r="BE1116" i="3"/>
  <c r="P1116" i="3"/>
  <c r="U1116" i="3"/>
  <c r="Z1116" i="3"/>
  <c r="AF1116" i="3"/>
  <c r="AK1116" i="3"/>
  <c r="AP1116" i="3"/>
  <c r="AV1116" i="3"/>
  <c r="BA1116" i="3"/>
  <c r="BF1116" i="3"/>
  <c r="Q1116" i="3"/>
  <c r="V1116" i="3"/>
  <c r="AB1116" i="3"/>
  <c r="AG1116" i="3"/>
  <c r="AL1116" i="3"/>
  <c r="AR1116" i="3"/>
  <c r="AW1116" i="3"/>
  <c r="BB1116" i="3"/>
  <c r="BH1116" i="3"/>
  <c r="X1116" i="3"/>
  <c r="AS1116" i="3"/>
  <c r="AC1116" i="3"/>
  <c r="AX1116" i="3"/>
  <c r="M1116" i="3"/>
  <c r="AH1116" i="3"/>
  <c r="BD1116" i="3"/>
  <c r="R1116" i="3"/>
  <c r="AN1116" i="3"/>
  <c r="BI1116" i="3"/>
  <c r="BM1087" i="3"/>
  <c r="BL1100" i="3"/>
  <c r="BN1111" i="3"/>
  <c r="BK1111" i="3"/>
  <c r="BN1091" i="3"/>
  <c r="BN1113" i="3"/>
  <c r="BL1122" i="3"/>
  <c r="BJ1122" i="3"/>
  <c r="BL1126" i="3"/>
  <c r="BJ1126" i="3"/>
  <c r="BL1130" i="3"/>
  <c r="BL1112" i="3"/>
  <c r="BM1121" i="3"/>
  <c r="BK1127" i="3"/>
  <c r="BN1136" i="3"/>
  <c r="BK1136" i="3"/>
  <c r="BM1148" i="3"/>
  <c r="BL1168" i="3"/>
  <c r="BL1174" i="3"/>
  <c r="BJ1176" i="3"/>
  <c r="BL1139" i="3"/>
  <c r="BJ1139" i="3"/>
  <c r="BK1158" i="3"/>
  <c r="BN1167" i="3"/>
  <c r="BK1167" i="3"/>
  <c r="BN1174" i="3"/>
  <c r="BK1174" i="3"/>
  <c r="BL1176" i="3"/>
  <c r="O1183" i="3"/>
  <c r="S1183" i="3"/>
  <c r="W1183" i="3"/>
  <c r="AA1183" i="3"/>
  <c r="AE1183" i="3"/>
  <c r="AI1183" i="3"/>
  <c r="AM1183" i="3"/>
  <c r="AQ1183" i="3"/>
  <c r="AU1183" i="3"/>
  <c r="AY1183" i="3"/>
  <c r="BC1183" i="3"/>
  <c r="BG1183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V1183" i="3"/>
  <c r="AL1183" i="3"/>
  <c r="BB1183" i="3"/>
  <c r="R1183" i="3"/>
  <c r="AH1183" i="3"/>
  <c r="Z1183" i="3"/>
  <c r="AP1183" i="3"/>
  <c r="BF1183" i="3"/>
  <c r="AX1183" i="3"/>
  <c r="N1183" i="3"/>
  <c r="AD1183" i="3"/>
  <c r="AT1183" i="3"/>
  <c r="V1193" i="3"/>
  <c r="BB1193" i="3"/>
  <c r="AV1193" i="3"/>
  <c r="AF1193" i="3"/>
  <c r="P1193" i="3"/>
  <c r="AU1193" i="3"/>
  <c r="AE1193" i="3"/>
  <c r="O1193" i="3"/>
  <c r="BH1191" i="3"/>
  <c r="AR1191" i="3"/>
  <c r="AB1191" i="3"/>
  <c r="BG1191" i="3"/>
  <c r="AQ1191" i="3"/>
  <c r="AA1191" i="3"/>
  <c r="AX1191" i="3"/>
  <c r="BM1192" i="3"/>
  <c r="BK1110" i="3"/>
  <c r="BK1123" i="3"/>
  <c r="BN1135" i="3"/>
  <c r="BN1093" i="3"/>
  <c r="BK1093" i="3"/>
  <c r="BK1131" i="3"/>
  <c r="BN1131" i="3"/>
  <c r="BM1133" i="3"/>
  <c r="BJ1137" i="3"/>
  <c r="BL1145" i="3"/>
  <c r="BK1163" i="3"/>
  <c r="P1180" i="3"/>
  <c r="T1180" i="3"/>
  <c r="X1180" i="3"/>
  <c r="AB1180" i="3"/>
  <c r="AF1180" i="3"/>
  <c r="AJ1180" i="3"/>
  <c r="AN1180" i="3"/>
  <c r="AR1180" i="3"/>
  <c r="AV1180" i="3"/>
  <c r="AZ1180" i="3"/>
  <c r="BD1180" i="3"/>
  <c r="BH1180" i="3"/>
  <c r="Q1180" i="3"/>
  <c r="V1180" i="3"/>
  <c r="AA1180" i="3"/>
  <c r="AG1180" i="3"/>
  <c r="AL1180" i="3"/>
  <c r="AQ1180" i="3"/>
  <c r="AW1180" i="3"/>
  <c r="BB1180" i="3"/>
  <c r="BG1180" i="3"/>
  <c r="M1180" i="3"/>
  <c r="R1180" i="3"/>
  <c r="W1180" i="3"/>
  <c r="AC1180" i="3"/>
  <c r="AH1180" i="3"/>
  <c r="AM1180" i="3"/>
  <c r="AS1180" i="3"/>
  <c r="AX1180" i="3"/>
  <c r="BC1180" i="3"/>
  <c r="BI1180" i="3"/>
  <c r="N1180" i="3"/>
  <c r="S1180" i="3"/>
  <c r="Y1180" i="3"/>
  <c r="AD1180" i="3"/>
  <c r="AI1180" i="3"/>
  <c r="AO1180" i="3"/>
  <c r="AT1180" i="3"/>
  <c r="AY1180" i="3"/>
  <c r="BE1180" i="3"/>
  <c r="Z1180" i="3"/>
  <c r="AU1180" i="3"/>
  <c r="U1180" i="3"/>
  <c r="AP1180" i="3"/>
  <c r="AE1180" i="3"/>
  <c r="BA1180" i="3"/>
  <c r="O1180" i="3"/>
  <c r="AK1180" i="3"/>
  <c r="BF1180" i="3"/>
  <c r="O1187" i="3"/>
  <c r="S1187" i="3"/>
  <c r="W1187" i="3"/>
  <c r="AA1187" i="3"/>
  <c r="AE1187" i="3"/>
  <c r="AI1187" i="3"/>
  <c r="AM1187" i="3"/>
  <c r="AQ1187" i="3"/>
  <c r="AU1187" i="3"/>
  <c r="AY1187" i="3"/>
  <c r="BC1187" i="3"/>
  <c r="BG1187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V1187" i="3"/>
  <c r="AL1187" i="3"/>
  <c r="BB1187" i="3"/>
  <c r="Z1187" i="3"/>
  <c r="AP1187" i="3"/>
  <c r="BF1187" i="3"/>
  <c r="R1187" i="3"/>
  <c r="AH1187" i="3"/>
  <c r="AX1187" i="3"/>
  <c r="N1187" i="3"/>
  <c r="AD1187" i="3"/>
  <c r="AT1187" i="3"/>
  <c r="Y1193" i="3"/>
  <c r="AO1193" i="3"/>
  <c r="M1193" i="3"/>
  <c r="U1193" i="3"/>
  <c r="AK1193" i="3"/>
  <c r="BA1193" i="3"/>
  <c r="AG1193" i="3"/>
  <c r="AW1193" i="3"/>
  <c r="BE1193" i="3"/>
  <c r="R1193" i="3"/>
  <c r="Z1193" i="3"/>
  <c r="AH1193" i="3"/>
  <c r="AP1193" i="3"/>
  <c r="AX1193" i="3"/>
  <c r="BF1193" i="3"/>
  <c r="AC1193" i="3"/>
  <c r="AS1193" i="3"/>
  <c r="BI1193" i="3"/>
  <c r="BN1190" i="3"/>
  <c r="BN1075" i="3"/>
  <c r="BK1075" i="3"/>
  <c r="Z1074" i="3"/>
  <c r="AP1074" i="3"/>
  <c r="BF1074" i="3"/>
  <c r="N1074" i="3"/>
  <c r="AD1074" i="3"/>
  <c r="AT1074" i="3"/>
  <c r="BE1074" i="3"/>
  <c r="AO1074" i="3"/>
  <c r="Y1074" i="3"/>
  <c r="BH1074" i="3"/>
  <c r="AR1074" i="3"/>
  <c r="AB1074" i="3"/>
  <c r="BG1074" i="3"/>
  <c r="AQ1074" i="3"/>
  <c r="AA1074" i="3"/>
  <c r="BK1079" i="3"/>
  <c r="BN1079" i="3"/>
  <c r="BL1082" i="3"/>
  <c r="BF1076" i="3"/>
  <c r="AL1076" i="3"/>
  <c r="R1076" i="3"/>
  <c r="BI1076" i="3"/>
  <c r="AS1076" i="3"/>
  <c r="AC1076" i="3"/>
  <c r="M1076" i="3"/>
  <c r="AV1076" i="3"/>
  <c r="AF1076" i="3"/>
  <c r="P1076" i="3"/>
  <c r="AU1076" i="3"/>
  <c r="AE1076" i="3"/>
  <c r="BL1096" i="3"/>
  <c r="BJ1089" i="3"/>
  <c r="O1118" i="3"/>
  <c r="S1118" i="3"/>
  <c r="W1118" i="3"/>
  <c r="AA1118" i="3"/>
  <c r="AE1118" i="3"/>
  <c r="AI1118" i="3"/>
  <c r="AM1118" i="3"/>
  <c r="AQ1118" i="3"/>
  <c r="AU1118" i="3"/>
  <c r="AY1118" i="3"/>
  <c r="BC1118" i="3"/>
  <c r="BG1118" i="3"/>
  <c r="N1118" i="3"/>
  <c r="T1118" i="3"/>
  <c r="Y1118" i="3"/>
  <c r="AD1118" i="3"/>
  <c r="AJ1118" i="3"/>
  <c r="AO1118" i="3"/>
  <c r="AT1118" i="3"/>
  <c r="AZ1118" i="3"/>
  <c r="BE1118" i="3"/>
  <c r="P1118" i="3"/>
  <c r="U1118" i="3"/>
  <c r="Z1118" i="3"/>
  <c r="AF1118" i="3"/>
  <c r="AK1118" i="3"/>
  <c r="AP1118" i="3"/>
  <c r="AV1118" i="3"/>
  <c r="BA1118" i="3"/>
  <c r="BF1118" i="3"/>
  <c r="Q1118" i="3"/>
  <c r="V1118" i="3"/>
  <c r="AB1118" i="3"/>
  <c r="AG1118" i="3"/>
  <c r="AL1118" i="3"/>
  <c r="AR1118" i="3"/>
  <c r="AW1118" i="3"/>
  <c r="BB1118" i="3"/>
  <c r="BH1118" i="3"/>
  <c r="M1118" i="3"/>
  <c r="AH1118" i="3"/>
  <c r="BD1118" i="3"/>
  <c r="R1118" i="3"/>
  <c r="AN1118" i="3"/>
  <c r="BI1118" i="3"/>
  <c r="X1118" i="3"/>
  <c r="AS1118" i="3"/>
  <c r="AX1118" i="3"/>
  <c r="AC1118" i="3"/>
  <c r="BJ1087" i="3"/>
  <c r="BN1098" i="3"/>
  <c r="BJ1101" i="3"/>
  <c r="BK1114" i="3"/>
  <c r="BN1114" i="3"/>
  <c r="BN1122" i="3"/>
  <c r="BK1122" i="3"/>
  <c r="BK1124" i="3"/>
  <c r="BN1126" i="3"/>
  <c r="BK1126" i="3"/>
  <c r="BN1130" i="3"/>
  <c r="BK1121" i="3"/>
  <c r="BN1121" i="3"/>
  <c r="BL1121" i="3"/>
  <c r="BL1129" i="3"/>
  <c r="BJ1135" i="3"/>
  <c r="BN1117" i="3"/>
  <c r="BJ1140" i="3"/>
  <c r="BJ1142" i="3"/>
  <c r="BJ1148" i="3"/>
  <c r="BM1164" i="3"/>
  <c r="BJ1133" i="3"/>
  <c r="BM1139" i="3"/>
  <c r="BN1139" i="3"/>
  <c r="BK1139" i="3"/>
  <c r="BJ1147" i="3"/>
  <c r="BN1164" i="3"/>
  <c r="BK1164" i="3"/>
  <c r="BK1165" i="3"/>
  <c r="BK1172" i="3"/>
  <c r="BM1073" i="3"/>
  <c r="BN1181" i="3"/>
  <c r="BK1181" i="3"/>
  <c r="O1185" i="3"/>
  <c r="S1185" i="3"/>
  <c r="W1185" i="3"/>
  <c r="AA1185" i="3"/>
  <c r="AE1185" i="3"/>
  <c r="AI1185" i="3"/>
  <c r="AM1185" i="3"/>
  <c r="AQ1185" i="3"/>
  <c r="AU1185" i="3"/>
  <c r="AY1185" i="3"/>
  <c r="BC1185" i="3"/>
  <c r="BG1185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V1185" i="3"/>
  <c r="AL1185" i="3"/>
  <c r="BB1185" i="3"/>
  <c r="Z1185" i="3"/>
  <c r="BF1185" i="3"/>
  <c r="R1185" i="3"/>
  <c r="AH1185" i="3"/>
  <c r="AX1185" i="3"/>
  <c r="AP1185" i="3"/>
  <c r="N1185" i="3"/>
  <c r="AD1185" i="3"/>
  <c r="AT1185" i="3"/>
  <c r="AD1193" i="3"/>
  <c r="BH1193" i="3"/>
  <c r="AR1193" i="3"/>
  <c r="AB1193" i="3"/>
  <c r="BG1193" i="3"/>
  <c r="AQ1193" i="3"/>
  <c r="AA1193" i="3"/>
  <c r="O1195" i="3"/>
  <c r="S1195" i="3"/>
  <c r="W1195" i="3"/>
  <c r="AA1195" i="3"/>
  <c r="AE1195" i="3"/>
  <c r="AI1195" i="3"/>
  <c r="AM1195" i="3"/>
  <c r="AQ1195" i="3"/>
  <c r="AU1195" i="3"/>
  <c r="AY1195" i="3"/>
  <c r="BC1195" i="3"/>
  <c r="BG1195" i="3"/>
  <c r="AZ1195" i="3"/>
  <c r="P1195" i="3"/>
  <c r="T1195" i="3"/>
  <c r="X1195" i="3"/>
  <c r="AB1195" i="3"/>
  <c r="AF1195" i="3"/>
  <c r="AJ1195" i="3"/>
  <c r="AN1195" i="3"/>
  <c r="AR1195" i="3"/>
  <c r="AV1195" i="3"/>
  <c r="BD1195" i="3"/>
  <c r="BH1195" i="3"/>
  <c r="N1195" i="3"/>
  <c r="V1195" i="3"/>
  <c r="AD1195" i="3"/>
  <c r="AL1195" i="3"/>
  <c r="AT1195" i="3"/>
  <c r="BB1195" i="3"/>
  <c r="Q1195" i="3"/>
  <c r="Y1195" i="3"/>
  <c r="AG1195" i="3"/>
  <c r="AO1195" i="3"/>
  <c r="AW1195" i="3"/>
  <c r="BE1195" i="3"/>
  <c r="M1195" i="3"/>
  <c r="AC1195" i="3"/>
  <c r="BA1195" i="3"/>
  <c r="AH1195" i="3"/>
  <c r="BF1195" i="3"/>
  <c r="U1195" i="3"/>
  <c r="AK1195" i="3"/>
  <c r="BI1195" i="3"/>
  <c r="R1195" i="3"/>
  <c r="Z1195" i="3"/>
  <c r="AP1195" i="3"/>
  <c r="AX1195" i="3"/>
  <c r="AS1195" i="3"/>
  <c r="BD1191" i="3"/>
  <c r="AN1191" i="3"/>
  <c r="X1191" i="3"/>
  <c r="BC1191" i="3"/>
  <c r="AM1191" i="3"/>
  <c r="W1191" i="3"/>
  <c r="Z1191" i="3"/>
  <c r="BL1090" i="3" l="1"/>
  <c r="BL1170" i="3"/>
  <c r="BJ1081" i="3"/>
  <c r="BK1099" i="3"/>
  <c r="BJ1130" i="3"/>
  <c r="BN1105" i="3"/>
  <c r="BL1085" i="3"/>
  <c r="BN1149" i="3"/>
  <c r="BL1115" i="3"/>
  <c r="BK1161" i="3"/>
  <c r="BK1091" i="3"/>
  <c r="BK1087" i="3"/>
  <c r="BM1104" i="3"/>
  <c r="BL1077" i="3"/>
  <c r="BK1117" i="3"/>
  <c r="BJ1163" i="3"/>
  <c r="BN1104" i="3"/>
  <c r="BK1177" i="3"/>
  <c r="BK1108" i="3"/>
  <c r="BK1149" i="3"/>
  <c r="BK1134" i="3"/>
  <c r="BK1130" i="3"/>
  <c r="BN1163" i="3"/>
  <c r="BK1098" i="3"/>
  <c r="BM1153" i="3"/>
  <c r="BN1153" i="3"/>
  <c r="BL1148" i="3"/>
  <c r="BL1169" i="3"/>
  <c r="BK1192" i="3"/>
  <c r="BL1192" i="3"/>
  <c r="BJ1192" i="3"/>
  <c r="BM1099" i="3"/>
  <c r="BN1158" i="3"/>
  <c r="BL1149" i="3"/>
  <c r="BK1115" i="3"/>
  <c r="BJ1115" i="3"/>
  <c r="BJ1151" i="3"/>
  <c r="BL1105" i="3"/>
  <c r="BN1101" i="3"/>
  <c r="BM1101" i="3"/>
  <c r="BN1089" i="3"/>
  <c r="BJ1085" i="3"/>
  <c r="BJ1105" i="3"/>
  <c r="BL1101" i="3"/>
  <c r="BK1089" i="3"/>
  <c r="BK1085" i="3"/>
  <c r="BJ1165" i="3"/>
  <c r="BJ1161" i="3"/>
  <c r="BL1161" i="3"/>
  <c r="BL1151" i="3"/>
  <c r="BN1151" i="3"/>
  <c r="BM1089" i="3"/>
  <c r="BL1127" i="3"/>
  <c r="BM1127" i="3"/>
  <c r="BN1127" i="3"/>
  <c r="BM1105" i="3"/>
  <c r="BM1079" i="3"/>
  <c r="BN1178" i="3"/>
  <c r="BJ1124" i="3"/>
  <c r="BJ1166" i="3"/>
  <c r="BN1166" i="3"/>
  <c r="BJ1113" i="3"/>
  <c r="BJ1091" i="3"/>
  <c r="BM1091" i="3"/>
  <c r="BM1103" i="3"/>
  <c r="BK1103" i="3"/>
  <c r="BJ1117" i="3"/>
  <c r="BL1117" i="3"/>
  <c r="BK1077" i="3"/>
  <c r="BM1077" i="3"/>
  <c r="BL1163" i="3"/>
  <c r="BL1155" i="3"/>
  <c r="BK1155" i="3"/>
  <c r="BJ1155" i="3"/>
  <c r="BL1141" i="3"/>
  <c r="BJ1141" i="3"/>
  <c r="BM1113" i="3"/>
  <c r="BK1113" i="3"/>
  <c r="BJ1169" i="3"/>
  <c r="BJ1144" i="3"/>
  <c r="BN1124" i="3"/>
  <c r="BL1103" i="3"/>
  <c r="BN1087" i="3"/>
  <c r="BJ1104" i="3"/>
  <c r="BJ1156" i="3"/>
  <c r="BM1082" i="3"/>
  <c r="BM1181" i="3"/>
  <c r="BM1080" i="3"/>
  <c r="BM1142" i="3"/>
  <c r="BM1136" i="3"/>
  <c r="BM1168" i="3"/>
  <c r="BM1084" i="3"/>
  <c r="BL1194" i="3"/>
  <c r="BM1194" i="3"/>
  <c r="BN1172" i="3"/>
  <c r="BK1188" i="3"/>
  <c r="BK1175" i="3"/>
  <c r="BN1184" i="3"/>
  <c r="BJ1120" i="3"/>
  <c r="BN1110" i="3"/>
  <c r="BL1140" i="3"/>
  <c r="BM1179" i="3"/>
  <c r="BL1150" i="3"/>
  <c r="BL1142" i="3"/>
  <c r="BL1087" i="3"/>
  <c r="BL1089" i="3"/>
  <c r="BK1166" i="3"/>
  <c r="BM1155" i="3"/>
  <c r="BK1178" i="3"/>
  <c r="BM1174" i="3"/>
  <c r="BN1077" i="3"/>
  <c r="BJ1127" i="3"/>
  <c r="BN1099" i="3"/>
  <c r="BL1113" i="3"/>
  <c r="BM1085" i="3"/>
  <c r="BJ1082" i="3"/>
  <c r="BM1166" i="3"/>
  <c r="BN1150" i="3"/>
  <c r="BN1169" i="3"/>
  <c r="BN1115" i="3"/>
  <c r="BM1130" i="3"/>
  <c r="BL1091" i="3"/>
  <c r="BL1080" i="3"/>
  <c r="BK1105" i="3"/>
  <c r="BN1162" i="3"/>
  <c r="BJ1149" i="3"/>
  <c r="BL1094" i="3"/>
  <c r="BL1092" i="3"/>
  <c r="BK1088" i="3"/>
  <c r="BL1158" i="3"/>
  <c r="BL1178" i="3"/>
  <c r="BM1165" i="3"/>
  <c r="BN1144" i="3"/>
  <c r="BJ1119" i="3"/>
  <c r="BJ1107" i="3"/>
  <c r="BK1095" i="3"/>
  <c r="BK1173" i="3"/>
  <c r="BJ1154" i="3"/>
  <c r="BK1081" i="3"/>
  <c r="BJ1103" i="3"/>
  <c r="BJ1131" i="3"/>
  <c r="BM1158" i="3"/>
  <c r="BL1128" i="3"/>
  <c r="BK1162" i="3"/>
  <c r="BM1154" i="3"/>
  <c r="BM1094" i="3"/>
  <c r="BM1138" i="3"/>
  <c r="BN1154" i="3"/>
  <c r="BN1160" i="3"/>
  <c r="BL1084" i="3"/>
  <c r="BM1190" i="3"/>
  <c r="BK1128" i="3"/>
  <c r="BN1159" i="3"/>
  <c r="BN1143" i="3"/>
  <c r="BK1132" i="3"/>
  <c r="BJ1136" i="3"/>
  <c r="BM1169" i="3"/>
  <c r="BM1150" i="3"/>
  <c r="BJ1150" i="3"/>
  <c r="BL1123" i="3"/>
  <c r="BJ1177" i="3"/>
  <c r="BL1177" i="3"/>
  <c r="BL1136" i="3"/>
  <c r="BJ1168" i="3"/>
  <c r="BL1146" i="3"/>
  <c r="BK1090" i="3"/>
  <c r="BJ1194" i="3"/>
  <c r="BK1194" i="3"/>
  <c r="BM1188" i="3"/>
  <c r="BL1188" i="3"/>
  <c r="BJ1188" i="3"/>
  <c r="BL1175" i="3"/>
  <c r="BM1175" i="3"/>
  <c r="BN1175" i="3"/>
  <c r="BJ1184" i="3"/>
  <c r="BM1184" i="3"/>
  <c r="BK1129" i="3"/>
  <c r="BJ1108" i="3"/>
  <c r="BL1108" i="3"/>
  <c r="BN1120" i="3"/>
  <c r="BL1110" i="3"/>
  <c r="BJ1110" i="3"/>
  <c r="BM1152" i="3"/>
  <c r="BJ1152" i="3"/>
  <c r="BN1092" i="3"/>
  <c r="BL1088" i="3"/>
  <c r="BM1114" i="3"/>
  <c r="BL1172" i="3"/>
  <c r="BL1131" i="3"/>
  <c r="BM1095" i="3"/>
  <c r="BM1098" i="3"/>
  <c r="BJ1096" i="3"/>
  <c r="BM1124" i="3"/>
  <c r="BJ1134" i="3"/>
  <c r="BK1097" i="3"/>
  <c r="BJ1123" i="3"/>
  <c r="BM1156" i="3"/>
  <c r="BM1135" i="3"/>
  <c r="BL1079" i="3"/>
  <c r="BJ1079" i="3"/>
  <c r="BM1177" i="3"/>
  <c r="BM1092" i="3"/>
  <c r="BM1147" i="3"/>
  <c r="BK1135" i="3"/>
  <c r="BN1188" i="3"/>
  <c r="BM1146" i="3"/>
  <c r="BM1110" i="3"/>
  <c r="BL1124" i="3"/>
  <c r="BL1120" i="3"/>
  <c r="BN1152" i="3"/>
  <c r="BL1152" i="3"/>
  <c r="BN1094" i="3"/>
  <c r="BL1086" i="3"/>
  <c r="BM1178" i="3"/>
  <c r="BM1100" i="3"/>
  <c r="BN1095" i="3"/>
  <c r="BL1144" i="3"/>
  <c r="BM1134" i="3"/>
  <c r="BM1119" i="3"/>
  <c r="BL1083" i="3"/>
  <c r="BL1162" i="3"/>
  <c r="BM1162" i="3"/>
  <c r="BL1154" i="3"/>
  <c r="BN1108" i="3"/>
  <c r="BM1108" i="3"/>
  <c r="BJ1097" i="3"/>
  <c r="BM1081" i="3"/>
  <c r="BL1143" i="3"/>
  <c r="BK1160" i="3"/>
  <c r="BL1138" i="3"/>
  <c r="BJ1153" i="3"/>
  <c r="BK1153" i="3"/>
  <c r="BL1153" i="3"/>
  <c r="BM1090" i="3"/>
  <c r="BK1094" i="3"/>
  <c r="BK1148" i="3"/>
  <c r="BJ1128" i="3"/>
  <c r="BN1128" i="3"/>
  <c r="BL1159" i="3"/>
  <c r="BJ1159" i="3"/>
  <c r="BK1159" i="3"/>
  <c r="BK1143" i="3"/>
  <c r="BM1143" i="3"/>
  <c r="BL1132" i="3"/>
  <c r="BJ1132" i="3"/>
  <c r="BN1132" i="3"/>
  <c r="BK1100" i="3"/>
  <c r="BJ1138" i="3"/>
  <c r="BN1194" i="3"/>
  <c r="BN1177" i="3"/>
  <c r="BM1123" i="3"/>
  <c r="BK1092" i="3"/>
  <c r="BJ1190" i="3"/>
  <c r="BJ1175" i="3"/>
  <c r="BM1107" i="3"/>
  <c r="BK1154" i="3"/>
  <c r="BJ1090" i="3"/>
  <c r="BJ1179" i="3"/>
  <c r="BJ1173" i="3"/>
  <c r="BN1173" i="3"/>
  <c r="BK1152" i="3"/>
  <c r="BJ1086" i="3"/>
  <c r="BM1129" i="3"/>
  <c r="BJ1129" i="3"/>
  <c r="BM1120" i="3"/>
  <c r="BM1088" i="3"/>
  <c r="BJ1114" i="3"/>
  <c r="BM1172" i="3"/>
  <c r="BJ1172" i="3"/>
  <c r="BM1140" i="3"/>
  <c r="BK1140" i="3"/>
  <c r="BL1125" i="3"/>
  <c r="BM1125" i="3"/>
  <c r="BJ1106" i="3"/>
  <c r="BM1096" i="3"/>
  <c r="BM1083" i="3"/>
  <c r="BJ1186" i="3"/>
  <c r="BM1186" i="3"/>
  <c r="BN1186" i="3"/>
  <c r="BL1186" i="3"/>
  <c r="BJ1171" i="3"/>
  <c r="BN1171" i="3"/>
  <c r="BM1160" i="3"/>
  <c r="BL1160" i="3"/>
  <c r="BK1146" i="3"/>
  <c r="BJ1157" i="3"/>
  <c r="BN1179" i="3"/>
  <c r="BK1190" i="3"/>
  <c r="BM1131" i="3"/>
  <c r="BJ1084" i="3"/>
  <c r="BL1184" i="3"/>
  <c r="BJ1094" i="3"/>
  <c r="BK1086" i="3"/>
  <c r="BM1149" i="3"/>
  <c r="BJ1092" i="3"/>
  <c r="BJ1088" i="3"/>
  <c r="BL1098" i="3"/>
  <c r="BJ1158" i="3"/>
  <c r="BJ1125" i="3"/>
  <c r="BK1106" i="3"/>
  <c r="BM1106" i="3"/>
  <c r="BJ1095" i="3"/>
  <c r="BM1128" i="3"/>
  <c r="BN1106" i="3"/>
  <c r="BJ1143" i="3"/>
  <c r="BM1157" i="3"/>
  <c r="BK1138" i="3"/>
  <c r="BL1095" i="3"/>
  <c r="BL1171" i="3"/>
  <c r="BK1179" i="3"/>
  <c r="BJ1100" i="3"/>
  <c r="BM1144" i="3"/>
  <c r="BK1171" i="3"/>
  <c r="BN1157" i="3"/>
  <c r="BL1173" i="3"/>
  <c r="BM1086" i="3"/>
  <c r="BL1190" i="3"/>
  <c r="BL1097" i="3"/>
  <c r="BL1076" i="3"/>
  <c r="BJ1074" i="3"/>
  <c r="BM1191" i="3"/>
  <c r="BM1132" i="3"/>
  <c r="BJ1170" i="3"/>
  <c r="BN1129" i="3"/>
  <c r="BM1170" i="3"/>
  <c r="BJ1160" i="3"/>
  <c r="BK1186" i="3"/>
  <c r="BL1134" i="3"/>
  <c r="BN1125" i="3"/>
  <c r="BL1106" i="3"/>
  <c r="BL1165" i="3"/>
  <c r="BM1173" i="3"/>
  <c r="BM1097" i="3"/>
  <c r="BJ1083" i="3"/>
  <c r="BN1140" i="3"/>
  <c r="BL1157" i="3"/>
  <c r="BM1171" i="3"/>
  <c r="BJ1162" i="3"/>
  <c r="BL1074" i="3"/>
  <c r="BL1119" i="3"/>
  <c r="BM1102" i="3"/>
  <c r="BK1144" i="3"/>
  <c r="BN1138" i="3"/>
  <c r="BM1159" i="3"/>
  <c r="BL1179" i="3"/>
  <c r="BM1195" i="3"/>
  <c r="BM1185" i="3"/>
  <c r="BM1118" i="3"/>
  <c r="BJ1187" i="3"/>
  <c r="BJ1180" i="3"/>
  <c r="BM1116" i="3"/>
  <c r="BJ1076" i="3"/>
  <c r="BL1191" i="3"/>
  <c r="BN1182" i="3"/>
  <c r="BK1182" i="3"/>
  <c r="BJ1189" i="3"/>
  <c r="BK1195" i="3"/>
  <c r="BN1195" i="3"/>
  <c r="BJ1195" i="3"/>
  <c r="BL1195" i="3"/>
  <c r="BK1185" i="3"/>
  <c r="BN1185" i="3"/>
  <c r="BL1185" i="3"/>
  <c r="BJ1118" i="3"/>
  <c r="BL1118" i="3"/>
  <c r="BM1187" i="3"/>
  <c r="BL1180" i="3"/>
  <c r="BJ1183" i="3"/>
  <c r="BJ1116" i="3"/>
  <c r="BL1116" i="3"/>
  <c r="BJ1193" i="3"/>
  <c r="BL1182" i="3"/>
  <c r="BM1182" i="3"/>
  <c r="BM1074" i="3"/>
  <c r="BK1118" i="3"/>
  <c r="BN1118" i="3"/>
  <c r="BK1076" i="3"/>
  <c r="BN1076" i="3"/>
  <c r="BK1187" i="3"/>
  <c r="BN1187" i="3"/>
  <c r="BL1187" i="3"/>
  <c r="BN1180" i="3"/>
  <c r="BK1180" i="3"/>
  <c r="BL1193" i="3"/>
  <c r="BJ1191" i="3"/>
  <c r="BM1183" i="3"/>
  <c r="BK1116" i="3"/>
  <c r="BN1116" i="3"/>
  <c r="BK1074" i="3"/>
  <c r="BN1074" i="3"/>
  <c r="BM1193" i="3"/>
  <c r="BJ1182" i="3"/>
  <c r="BM1189" i="3"/>
  <c r="BJ1185" i="3"/>
  <c r="BK1193" i="3"/>
  <c r="BN1193" i="3"/>
  <c r="BM1180" i="3"/>
  <c r="BK1183" i="3"/>
  <c r="BN1183" i="3"/>
  <c r="BL1183" i="3"/>
  <c r="BM1076" i="3"/>
  <c r="BK1191" i="3"/>
  <c r="BN1191" i="3"/>
  <c r="BK1189" i="3"/>
  <c r="BN1189" i="3"/>
  <c r="BL1189" i="3"/>
  <c r="E1045" i="3" l="1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J1064" i="3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K1064" i="3" l="1"/>
  <c r="L1064" i="3"/>
  <c r="L1062" i="3"/>
  <c r="K1060" i="3"/>
  <c r="K1048" i="3"/>
  <c r="L1046" i="3"/>
  <c r="K1046" i="3"/>
  <c r="L1045" i="3"/>
  <c r="K1071" i="3"/>
  <c r="L1069" i="3"/>
  <c r="K1069" i="3"/>
  <c r="K1068" i="3"/>
  <c r="L1067" i="3"/>
  <c r="K1066" i="3"/>
  <c r="L1057" i="3"/>
  <c r="L1055" i="3"/>
  <c r="K1072" i="3"/>
  <c r="K1067" i="3"/>
  <c r="K1062" i="3"/>
  <c r="O1062" i="3" s="1"/>
  <c r="K1057" i="3"/>
  <c r="AN1057" i="3" s="1"/>
  <c r="K1055" i="3"/>
  <c r="K1053" i="3"/>
  <c r="K1070" i="3"/>
  <c r="AQ1064" i="3"/>
  <c r="L1058" i="3"/>
  <c r="L1056" i="3"/>
  <c r="K1056" i="3"/>
  <c r="K1050" i="3"/>
  <c r="K1045" i="3"/>
  <c r="L1068" i="3"/>
  <c r="L1066" i="3"/>
  <c r="L1063" i="3"/>
  <c r="AS1063" i="3" s="1"/>
  <c r="K1063" i="3"/>
  <c r="L1060" i="3"/>
  <c r="L1054" i="3"/>
  <c r="K1054" i="3"/>
  <c r="AA1054" i="3" s="1"/>
  <c r="K1052" i="3"/>
  <c r="L1048" i="3"/>
  <c r="AP1048" i="3" s="1"/>
  <c r="AM1062" i="3"/>
  <c r="AA1062" i="3"/>
  <c r="BC1062" i="3"/>
  <c r="O1056" i="3"/>
  <c r="O1066" i="3"/>
  <c r="AQ1066" i="3"/>
  <c r="L1070" i="3"/>
  <c r="W1070" i="3" s="1"/>
  <c r="L1065" i="3"/>
  <c r="K1065" i="3"/>
  <c r="AM1064" i="3"/>
  <c r="L1061" i="3"/>
  <c r="K1061" i="3"/>
  <c r="K1049" i="3"/>
  <c r="K1047" i="3"/>
  <c r="BG1064" i="3"/>
  <c r="AA1064" i="3"/>
  <c r="L1051" i="3"/>
  <c r="L1049" i="3"/>
  <c r="L1047" i="3"/>
  <c r="Z1046" i="3"/>
  <c r="BC1064" i="3"/>
  <c r="W1064" i="3"/>
  <c r="K1058" i="3"/>
  <c r="L1053" i="3"/>
  <c r="S1053" i="3" s="1"/>
  <c r="L1052" i="3"/>
  <c r="AX1046" i="3"/>
  <c r="R1046" i="3"/>
  <c r="L1072" i="3"/>
  <c r="P1072" i="3" s="1"/>
  <c r="L1071" i="3"/>
  <c r="R1071" i="3" s="1"/>
  <c r="R1070" i="3"/>
  <c r="AH1071" i="3"/>
  <c r="N1069" i="3"/>
  <c r="R1069" i="3"/>
  <c r="V1069" i="3"/>
  <c r="Z1069" i="3"/>
  <c r="M1069" i="3"/>
  <c r="S1069" i="3"/>
  <c r="X1069" i="3"/>
  <c r="AC1069" i="3"/>
  <c r="AG1069" i="3"/>
  <c r="AK1069" i="3"/>
  <c r="AO1069" i="3"/>
  <c r="AS1069" i="3"/>
  <c r="AW1069" i="3"/>
  <c r="BA1069" i="3"/>
  <c r="BE1069" i="3"/>
  <c r="BI1069" i="3"/>
  <c r="O1069" i="3"/>
  <c r="T1069" i="3"/>
  <c r="Y1069" i="3"/>
  <c r="AD1069" i="3"/>
  <c r="AH1069" i="3"/>
  <c r="AL1069" i="3"/>
  <c r="AP1069" i="3"/>
  <c r="AT1069" i="3"/>
  <c r="AX1069" i="3"/>
  <c r="BB1069" i="3"/>
  <c r="BF1069" i="3"/>
  <c r="AB1069" i="3"/>
  <c r="AJ1069" i="3"/>
  <c r="AR1069" i="3"/>
  <c r="AZ1069" i="3"/>
  <c r="BH1069" i="3"/>
  <c r="P1069" i="3"/>
  <c r="U1069" i="3"/>
  <c r="AA1069" i="3"/>
  <c r="AE1069" i="3"/>
  <c r="AI1069" i="3"/>
  <c r="AM1069" i="3"/>
  <c r="AQ1069" i="3"/>
  <c r="AU1069" i="3"/>
  <c r="AY1069" i="3"/>
  <c r="BC1069" i="3"/>
  <c r="BG1069" i="3"/>
  <c r="Q1069" i="3"/>
  <c r="W1069" i="3"/>
  <c r="AF1069" i="3"/>
  <c r="AN1069" i="3"/>
  <c r="AV1069" i="3"/>
  <c r="BD1069" i="3"/>
  <c r="AU1068" i="3"/>
  <c r="W1068" i="3"/>
  <c r="N1067" i="3"/>
  <c r="AD1067" i="3"/>
  <c r="AT1067" i="3"/>
  <c r="O1067" i="3"/>
  <c r="AE1067" i="3"/>
  <c r="AU1067" i="3"/>
  <c r="P1067" i="3"/>
  <c r="AF1067" i="3"/>
  <c r="AV1067" i="3"/>
  <c r="AY1066" i="3"/>
  <c r="AI1066" i="3"/>
  <c r="S1066" i="3"/>
  <c r="BA1065" i="3"/>
  <c r="AK1065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O1065" i="3"/>
  <c r="S1065" i="3"/>
  <c r="W1065" i="3"/>
  <c r="AA1065" i="3"/>
  <c r="AE1065" i="3"/>
  <c r="AI1065" i="3"/>
  <c r="AM1065" i="3"/>
  <c r="AQ1065" i="3"/>
  <c r="AU1065" i="3"/>
  <c r="AY1065" i="3"/>
  <c r="BC1065" i="3"/>
  <c r="BG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AY1064" i="3"/>
  <c r="AI1064" i="3"/>
  <c r="S1064" i="3"/>
  <c r="BA1063" i="3"/>
  <c r="V1063" i="3"/>
  <c r="AL1063" i="3"/>
  <c r="BB1063" i="3"/>
  <c r="W1063" i="3"/>
  <c r="AM1063" i="3"/>
  <c r="BC1063" i="3"/>
  <c r="X1063" i="3"/>
  <c r="AN1063" i="3"/>
  <c r="BD1063" i="3"/>
  <c r="AI1062" i="3"/>
  <c r="S1062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O1061" i="3"/>
  <c r="S1061" i="3"/>
  <c r="W1061" i="3"/>
  <c r="AA1061" i="3"/>
  <c r="AE1061" i="3"/>
  <c r="AI1061" i="3"/>
  <c r="AM1061" i="3"/>
  <c r="AQ1061" i="3"/>
  <c r="AU1061" i="3"/>
  <c r="AY1061" i="3"/>
  <c r="BC1061" i="3"/>
  <c r="BG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AY1060" i="3"/>
  <c r="AI1060" i="3"/>
  <c r="S1060" i="3"/>
  <c r="L1059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Q1057" i="3"/>
  <c r="Y1057" i="3"/>
  <c r="AG1057" i="3"/>
  <c r="AO1057" i="3"/>
  <c r="AW1057" i="3"/>
  <c r="BE1057" i="3"/>
  <c r="T1057" i="3"/>
  <c r="AB1057" i="3"/>
  <c r="AJ1057" i="3"/>
  <c r="AR1057" i="3"/>
  <c r="AZ1057" i="3"/>
  <c r="BH1057" i="3"/>
  <c r="M1057" i="3"/>
  <c r="U1057" i="3"/>
  <c r="AC1057" i="3"/>
  <c r="AK1057" i="3"/>
  <c r="AS1057" i="3"/>
  <c r="BA1057" i="3"/>
  <c r="BI1057" i="3"/>
  <c r="AN1045" i="3"/>
  <c r="AF1045" i="3"/>
  <c r="BC1068" i="3"/>
  <c r="AM1068" i="3"/>
  <c r="AE1068" i="3"/>
  <c r="O1068" i="3"/>
  <c r="AY1062" i="3"/>
  <c r="BA1061" i="3"/>
  <c r="AK1061" i="3"/>
  <c r="BI1068" i="3"/>
  <c r="BA1068" i="3"/>
  <c r="AS1068" i="3"/>
  <c r="AK1068" i="3"/>
  <c r="AC1068" i="3"/>
  <c r="U1068" i="3"/>
  <c r="AU1066" i="3"/>
  <c r="AE1066" i="3"/>
  <c r="AW1065" i="3"/>
  <c r="AG1065" i="3"/>
  <c r="Q1065" i="3"/>
  <c r="AU1064" i="3"/>
  <c r="AE1064" i="3"/>
  <c r="AG1063" i="3"/>
  <c r="AU1062" i="3"/>
  <c r="AE1062" i="3"/>
  <c r="AW1061" i="3"/>
  <c r="AG1061" i="3"/>
  <c r="Q1061" i="3"/>
  <c r="AU1060" i="3"/>
  <c r="AE1060" i="3"/>
  <c r="BD1057" i="3"/>
  <c r="X1057" i="3"/>
  <c r="X1055" i="3"/>
  <c r="AN1055" i="3"/>
  <c r="BD1055" i="3"/>
  <c r="AC1055" i="3"/>
  <c r="AX1055" i="3"/>
  <c r="S1055" i="3"/>
  <c r="AO1055" i="3"/>
  <c r="O1055" i="3"/>
  <c r="AK1055" i="3"/>
  <c r="BF1055" i="3"/>
  <c r="AL1055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M1066" i="3"/>
  <c r="Q1066" i="3"/>
  <c r="U1066" i="3"/>
  <c r="Y1066" i="3"/>
  <c r="AC1066" i="3"/>
  <c r="AG1066" i="3"/>
  <c r="AK1066" i="3"/>
  <c r="AO1066" i="3"/>
  <c r="AS1066" i="3"/>
  <c r="AW1066" i="3"/>
  <c r="BA1066" i="3"/>
  <c r="BE1066" i="3"/>
  <c r="BI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M1064" i="3"/>
  <c r="Q1064" i="3"/>
  <c r="U1064" i="3"/>
  <c r="Y1064" i="3"/>
  <c r="AC1064" i="3"/>
  <c r="AG1064" i="3"/>
  <c r="AK1064" i="3"/>
  <c r="AO1064" i="3"/>
  <c r="AS1064" i="3"/>
  <c r="AW1064" i="3"/>
  <c r="BA1064" i="3"/>
  <c r="BE1064" i="3"/>
  <c r="BI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M1062" i="3"/>
  <c r="Q1062" i="3"/>
  <c r="U1062" i="3"/>
  <c r="Y1062" i="3"/>
  <c r="AC1062" i="3"/>
  <c r="AG1062" i="3"/>
  <c r="AK1062" i="3"/>
  <c r="AO1062" i="3"/>
  <c r="AS1062" i="3"/>
  <c r="AW1062" i="3"/>
  <c r="BA1062" i="3"/>
  <c r="BE1062" i="3"/>
  <c r="BI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U1058" i="3"/>
  <c r="AK1058" i="3"/>
  <c r="BA1058" i="3"/>
  <c r="V1058" i="3"/>
  <c r="AQ1058" i="3"/>
  <c r="R1058" i="3"/>
  <c r="AM1058" i="3"/>
  <c r="BH1058" i="3"/>
  <c r="AD1058" i="3"/>
  <c r="AY1058" i="3"/>
  <c r="AV1057" i="3"/>
  <c r="P1057" i="3"/>
  <c r="AW1055" i="3"/>
  <c r="K1059" i="3"/>
  <c r="AU1056" i="3"/>
  <c r="AE1056" i="3"/>
  <c r="P1056" i="3"/>
  <c r="T1056" i="3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BC1056" i="3"/>
  <c r="AM1056" i="3"/>
  <c r="W1056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N1054" i="3"/>
  <c r="R1054" i="3"/>
  <c r="V1054" i="3"/>
  <c r="Z1054" i="3"/>
  <c r="AD1054" i="3"/>
  <c r="AH1054" i="3"/>
  <c r="AL1054" i="3"/>
  <c r="AP1054" i="3"/>
  <c r="AT1054" i="3"/>
  <c r="AX1054" i="3"/>
  <c r="BB1054" i="3"/>
  <c r="BF1054" i="3"/>
  <c r="AA1052" i="3"/>
  <c r="AB1052" i="3"/>
  <c r="AR1052" i="3"/>
  <c r="BH1052" i="3"/>
  <c r="Z1052" i="3"/>
  <c r="AP1052" i="3"/>
  <c r="BF1052" i="3"/>
  <c r="L1050" i="3"/>
  <c r="O1050" i="3" s="1"/>
  <c r="AZ1047" i="3"/>
  <c r="BE1054" i="3"/>
  <c r="AW1054" i="3"/>
  <c r="AO1054" i="3"/>
  <c r="AG1054" i="3"/>
  <c r="Y1054" i="3"/>
  <c r="Q1054" i="3"/>
  <c r="BI1053" i="3"/>
  <c r="BA1053" i="3"/>
  <c r="AS1053" i="3"/>
  <c r="AK1053" i="3"/>
  <c r="AC1053" i="3"/>
  <c r="U1053" i="3"/>
  <c r="AW1052" i="3"/>
  <c r="Q1052" i="3"/>
  <c r="AN1049" i="3"/>
  <c r="AB1045" i="3"/>
  <c r="BC1054" i="3"/>
  <c r="AU1054" i="3"/>
  <c r="AM1054" i="3"/>
  <c r="AE1054" i="3"/>
  <c r="W1054" i="3"/>
  <c r="O1054" i="3"/>
  <c r="BG1053" i="3"/>
  <c r="AY1053" i="3"/>
  <c r="AQ1053" i="3"/>
  <c r="AI1053" i="3"/>
  <c r="AA1053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AQ1050" i="3"/>
  <c r="Y1050" i="3"/>
  <c r="BE1050" i="3"/>
  <c r="N1050" i="3"/>
  <c r="AF1050" i="3"/>
  <c r="AT1048" i="3"/>
  <c r="AD1048" i="3"/>
  <c r="AT1046" i="3"/>
  <c r="AD1046" i="3"/>
  <c r="O1048" i="3"/>
  <c r="S1048" i="3"/>
  <c r="W1048" i="3"/>
  <c r="AA1048" i="3"/>
  <c r="AE1048" i="3"/>
  <c r="AI1048" i="3"/>
  <c r="AM1048" i="3"/>
  <c r="AQ1048" i="3"/>
  <c r="AU1048" i="3"/>
  <c r="AY1048" i="3"/>
  <c r="BC1048" i="3"/>
  <c r="BG1048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O1046" i="3"/>
  <c r="S1046" i="3"/>
  <c r="W1046" i="3"/>
  <c r="AA1046" i="3"/>
  <c r="AE1046" i="3"/>
  <c r="AI1046" i="3"/>
  <c r="AM1046" i="3"/>
  <c r="AQ1046" i="3"/>
  <c r="AU1046" i="3"/>
  <c r="AY1046" i="3"/>
  <c r="BC1046" i="3"/>
  <c r="BG1046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Y1045" i="3"/>
  <c r="AO1045" i="3"/>
  <c r="BE1045" i="3"/>
  <c r="V1045" i="3"/>
  <c r="AL1045" i="3"/>
  <c r="BB1045" i="3"/>
  <c r="W1045" i="3"/>
  <c r="AM1045" i="3"/>
  <c r="BC1045" i="3"/>
  <c r="K1051" i="3"/>
  <c r="Q1049" i="3"/>
  <c r="AE1049" i="3"/>
  <c r="BB1048" i="3"/>
  <c r="AL1048" i="3"/>
  <c r="V1048" i="3"/>
  <c r="N1047" i="3"/>
  <c r="AE1047" i="3"/>
  <c r="BB1046" i="3"/>
  <c r="AL1046" i="3"/>
  <c r="V1046" i="3"/>
  <c r="AJ1045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AQ1056" i="3" l="1"/>
  <c r="M1067" i="3"/>
  <c r="O1064" i="3"/>
  <c r="AJ1050" i="3"/>
  <c r="BG1050" i="3"/>
  <c r="AT1050" i="3"/>
  <c r="AO1050" i="3"/>
  <c r="AA1050" i="3"/>
  <c r="M1054" i="3"/>
  <c r="BD1050" i="3"/>
  <c r="X1050" i="3"/>
  <c r="AL1050" i="3"/>
  <c r="BH1050" i="3"/>
  <c r="AB1050" i="3"/>
  <c r="BA1050" i="3"/>
  <c r="AK1050" i="3"/>
  <c r="U1050" i="3"/>
  <c r="BC1050" i="3"/>
  <c r="AM1050" i="3"/>
  <c r="W1050" i="3"/>
  <c r="AV1050" i="3"/>
  <c r="P1050" i="3"/>
  <c r="AD1050" i="3"/>
  <c r="AZ1050" i="3"/>
  <c r="T1050" i="3"/>
  <c r="AW1050" i="3"/>
  <c r="AG1050" i="3"/>
  <c r="Q1050" i="3"/>
  <c r="AY1050" i="3"/>
  <c r="AI1050" i="3"/>
  <c r="S1050" i="3"/>
  <c r="AJ1071" i="3"/>
  <c r="AC1071" i="3"/>
  <c r="AJ1070" i="3"/>
  <c r="AY1054" i="3"/>
  <c r="AQ1054" i="3"/>
  <c r="AP1046" i="3"/>
  <c r="K977" i="3"/>
  <c r="K975" i="3"/>
  <c r="AN1050" i="3"/>
  <c r="BB1050" i="3"/>
  <c r="V1050" i="3"/>
  <c r="AR1050" i="3"/>
  <c r="BI1050" i="3"/>
  <c r="AS1050" i="3"/>
  <c r="AC1050" i="3"/>
  <c r="M1050" i="3"/>
  <c r="AU1050" i="3"/>
  <c r="AE1050" i="3"/>
  <c r="AY1071" i="3"/>
  <c r="BA1070" i="3"/>
  <c r="AY1070" i="3"/>
  <c r="S1054" i="3"/>
  <c r="BA1054" i="3"/>
  <c r="AQ1060" i="3"/>
  <c r="M1068" i="3"/>
  <c r="AM1066" i="3"/>
  <c r="S1071" i="3"/>
  <c r="U1070" i="3"/>
  <c r="S1070" i="3"/>
  <c r="AS1054" i="3"/>
  <c r="U1054" i="3"/>
  <c r="L973" i="3"/>
  <c r="L971" i="3"/>
  <c r="AY971" i="3" s="1"/>
  <c r="L969" i="3"/>
  <c r="K951" i="3"/>
  <c r="K945" i="3"/>
  <c r="K941" i="3"/>
  <c r="AX1070" i="3"/>
  <c r="AS1070" i="3"/>
  <c r="M1070" i="3"/>
  <c r="BH1070" i="3"/>
  <c r="AB1070" i="3"/>
  <c r="AQ1070" i="3"/>
  <c r="R1048" i="3"/>
  <c r="BF1046" i="3"/>
  <c r="AI1068" i="3"/>
  <c r="AH1048" i="3"/>
  <c r="N1046" i="3"/>
  <c r="BG1066" i="3"/>
  <c r="AI1056" i="3"/>
  <c r="AH1070" i="3"/>
  <c r="AK1070" i="3"/>
  <c r="AT1070" i="3"/>
  <c r="AZ1070" i="3"/>
  <c r="T1070" i="3"/>
  <c r="AI1070" i="3"/>
  <c r="AX1048" i="3"/>
  <c r="BJ1048" i="3" s="1"/>
  <c r="W1060" i="3"/>
  <c r="Q1068" i="3"/>
  <c r="BG1060" i="3"/>
  <c r="AQ1068" i="3"/>
  <c r="N1048" i="3"/>
  <c r="BC1066" i="3"/>
  <c r="AA1066" i="3"/>
  <c r="AA1056" i="3"/>
  <c r="K958" i="3"/>
  <c r="K934" i="3"/>
  <c r="BI1070" i="3"/>
  <c r="AC1070" i="3"/>
  <c r="AD1070" i="3"/>
  <c r="AR1070" i="3"/>
  <c r="BG1070" i="3"/>
  <c r="AA1070" i="3"/>
  <c r="BC1060" i="3"/>
  <c r="AG1068" i="3"/>
  <c r="BF1048" i="3"/>
  <c r="AH1046" i="3"/>
  <c r="AO1068" i="3"/>
  <c r="W1066" i="3"/>
  <c r="BJ1066" i="3" s="1"/>
  <c r="S1056" i="3"/>
  <c r="T1071" i="3"/>
  <c r="AX1071" i="3"/>
  <c r="BF1070" i="3"/>
  <c r="Z1070" i="3"/>
  <c r="AW1070" i="3"/>
  <c r="AG1070" i="3"/>
  <c r="Q1070" i="3"/>
  <c r="AL1070" i="3"/>
  <c r="N1070" i="3"/>
  <c r="AV1070" i="3"/>
  <c r="AF1070" i="3"/>
  <c r="P1070" i="3"/>
  <c r="AU1070" i="3"/>
  <c r="AE1070" i="3"/>
  <c r="O1070" i="3"/>
  <c r="AW1068" i="3"/>
  <c r="Z1048" i="3"/>
  <c r="AA1060" i="3"/>
  <c r="S1068" i="3"/>
  <c r="BG1068" i="3"/>
  <c r="U1061" i="3"/>
  <c r="BE1068" i="3"/>
  <c r="AA1068" i="3"/>
  <c r="BI1054" i="3"/>
  <c r="BG1054" i="3"/>
  <c r="AK1054" i="3"/>
  <c r="AY1056" i="3"/>
  <c r="BG1062" i="3"/>
  <c r="BL1062" i="3" s="1"/>
  <c r="AQ1062" i="3"/>
  <c r="K1025" i="3"/>
  <c r="K1023" i="3"/>
  <c r="AF1057" i="3"/>
  <c r="BM1057" i="3" s="1"/>
  <c r="AZ1071" i="3"/>
  <c r="AI1071" i="3"/>
  <c r="AP1070" i="3"/>
  <c r="BE1070" i="3"/>
  <c r="AO1070" i="3"/>
  <c r="Y1070" i="3"/>
  <c r="BB1070" i="3"/>
  <c r="V1070" i="3"/>
  <c r="BD1070" i="3"/>
  <c r="AN1070" i="3"/>
  <c r="X1070" i="3"/>
  <c r="BC1070" i="3"/>
  <c r="AM1070" i="3"/>
  <c r="AY1068" i="3"/>
  <c r="AM1060" i="3"/>
  <c r="BM1060" i="3" s="1"/>
  <c r="Y1068" i="3"/>
  <c r="AI1054" i="3"/>
  <c r="AC1054" i="3"/>
  <c r="BG1056" i="3"/>
  <c r="W1062" i="3"/>
  <c r="O1060" i="3"/>
  <c r="BN1060" i="3" s="1"/>
  <c r="L1037" i="3"/>
  <c r="L1035" i="3"/>
  <c r="K1035" i="3"/>
  <c r="L1033" i="3"/>
  <c r="K1033" i="3"/>
  <c r="L1031" i="3"/>
  <c r="L1029" i="3"/>
  <c r="L1027" i="3"/>
  <c r="L1021" i="3"/>
  <c r="L1019" i="3"/>
  <c r="L1015" i="3"/>
  <c r="K1015" i="3"/>
  <c r="K1013" i="3"/>
  <c r="K1009" i="3"/>
  <c r="K1005" i="3"/>
  <c r="K1003" i="3"/>
  <c r="P1049" i="3"/>
  <c r="AV1049" i="3"/>
  <c r="AH1049" i="3"/>
  <c r="T1049" i="3"/>
  <c r="AZ1049" i="3"/>
  <c r="U1049" i="3"/>
  <c r="AK1049" i="3"/>
  <c r="BA1049" i="3"/>
  <c r="S1049" i="3"/>
  <c r="AI1049" i="3"/>
  <c r="AY1049" i="3"/>
  <c r="X1049" i="3"/>
  <c r="BD1049" i="3"/>
  <c r="AP1049" i="3"/>
  <c r="AB1049" i="3"/>
  <c r="BH1049" i="3"/>
  <c r="Y1049" i="3"/>
  <c r="AO1049" i="3"/>
  <c r="BE1049" i="3"/>
  <c r="W1049" i="3"/>
  <c r="AM1049" i="3"/>
  <c r="BC1049" i="3"/>
  <c r="AF1049" i="3"/>
  <c r="R1049" i="3"/>
  <c r="AX1049" i="3"/>
  <c r="AJ1049" i="3"/>
  <c r="AT1049" i="3"/>
  <c r="M1049" i="3"/>
  <c r="BN1049" i="3" s="1"/>
  <c r="AC1049" i="3"/>
  <c r="AS1049" i="3"/>
  <c r="BI1049" i="3"/>
  <c r="AA1049" i="3"/>
  <c r="AQ1049" i="3"/>
  <c r="BG1049" i="3"/>
  <c r="X1047" i="3"/>
  <c r="AR1047" i="3"/>
  <c r="U1047" i="3"/>
  <c r="AK1047" i="3"/>
  <c r="BA1047" i="3"/>
  <c r="R1047" i="3"/>
  <c r="AH1047" i="3"/>
  <c r="AX1047" i="3"/>
  <c r="S1047" i="3"/>
  <c r="AI1047" i="3"/>
  <c r="AY1047" i="3"/>
  <c r="T1047" i="3"/>
  <c r="AN1047" i="3"/>
  <c r="BH1047" i="3"/>
  <c r="Y1047" i="3"/>
  <c r="AO1047" i="3"/>
  <c r="BE1047" i="3"/>
  <c r="V1047" i="3"/>
  <c r="AL1047" i="3"/>
  <c r="BB1047" i="3"/>
  <c r="W1047" i="3"/>
  <c r="AM1047" i="3"/>
  <c r="BC1047" i="3"/>
  <c r="AJ1047" i="3"/>
  <c r="BD1047" i="3"/>
  <c r="P1047" i="3"/>
  <c r="M1047" i="3"/>
  <c r="AC1047" i="3"/>
  <c r="AS1047" i="3"/>
  <c r="BI1047" i="3"/>
  <c r="Z1047" i="3"/>
  <c r="AP1047" i="3"/>
  <c r="BF1047" i="3"/>
  <c r="AA1047" i="3"/>
  <c r="AQ1047" i="3"/>
  <c r="BG1047" i="3"/>
  <c r="L967" i="3"/>
  <c r="L965" i="3"/>
  <c r="AQ965" i="3" s="1"/>
  <c r="L961" i="3"/>
  <c r="K957" i="3"/>
  <c r="K953" i="3"/>
  <c r="K950" i="3"/>
  <c r="K944" i="3"/>
  <c r="L940" i="3"/>
  <c r="K940" i="3"/>
  <c r="L938" i="3"/>
  <c r="K938" i="3"/>
  <c r="K936" i="3"/>
  <c r="O1047" i="3"/>
  <c r="AW1047" i="3"/>
  <c r="O1049" i="3"/>
  <c r="N1049" i="3"/>
  <c r="AR1049" i="3"/>
  <c r="K1018" i="3"/>
  <c r="K1010" i="3"/>
  <c r="L976" i="3"/>
  <c r="K976" i="3"/>
  <c r="K969" i="3"/>
  <c r="K967" i="3"/>
  <c r="K965" i="3"/>
  <c r="L943" i="3"/>
  <c r="K932" i="3"/>
  <c r="AT1047" i="3"/>
  <c r="AG1047" i="3"/>
  <c r="AW1049" i="3"/>
  <c r="BF1049" i="3"/>
  <c r="P1052" i="3"/>
  <c r="AF1052" i="3"/>
  <c r="AV1052" i="3"/>
  <c r="N1052" i="3"/>
  <c r="AD1052" i="3"/>
  <c r="AT1052" i="3"/>
  <c r="AO1052" i="3"/>
  <c r="T1052" i="3"/>
  <c r="AJ1052" i="3"/>
  <c r="AZ1052" i="3"/>
  <c r="R1052" i="3"/>
  <c r="AH1052" i="3"/>
  <c r="AX1052" i="3"/>
  <c r="AG1052" i="3"/>
  <c r="X1052" i="3"/>
  <c r="AN1052" i="3"/>
  <c r="BD1052" i="3"/>
  <c r="V1052" i="3"/>
  <c r="AL1052" i="3"/>
  <c r="BB1052" i="3"/>
  <c r="BE1052" i="3"/>
  <c r="Y1052" i="3"/>
  <c r="AO1063" i="3"/>
  <c r="BE1063" i="3"/>
  <c r="BI1063" i="3"/>
  <c r="Y1063" i="3"/>
  <c r="AC1063" i="3"/>
  <c r="M1063" i="3"/>
  <c r="AK1063" i="3"/>
  <c r="Z1063" i="3"/>
  <c r="AP1063" i="3"/>
  <c r="BF1063" i="3"/>
  <c r="AA1063" i="3"/>
  <c r="AQ1063" i="3"/>
  <c r="BG1063" i="3"/>
  <c r="AB1063" i="3"/>
  <c r="AR1063" i="3"/>
  <c r="BH1063" i="3"/>
  <c r="Q1063" i="3"/>
  <c r="N1063" i="3"/>
  <c r="AD1063" i="3"/>
  <c r="AT1063" i="3"/>
  <c r="O1063" i="3"/>
  <c r="AE1063" i="3"/>
  <c r="AU1063" i="3"/>
  <c r="P1063" i="3"/>
  <c r="AF1063" i="3"/>
  <c r="AV1063" i="3"/>
  <c r="R1063" i="3"/>
  <c r="AH1063" i="3"/>
  <c r="AX1063" i="3"/>
  <c r="S1063" i="3"/>
  <c r="AI1063" i="3"/>
  <c r="AY1063" i="3"/>
  <c r="T1063" i="3"/>
  <c r="AJ1063" i="3"/>
  <c r="AZ1063" i="3"/>
  <c r="AW1063" i="3"/>
  <c r="BD1045" i="3"/>
  <c r="BH1045" i="3"/>
  <c r="M1045" i="3"/>
  <c r="AC1045" i="3"/>
  <c r="AS1045" i="3"/>
  <c r="BI1045" i="3"/>
  <c r="Z1045" i="3"/>
  <c r="AP1045" i="3"/>
  <c r="BF1045" i="3"/>
  <c r="AA1045" i="3"/>
  <c r="AQ1045" i="3"/>
  <c r="BG1045" i="3"/>
  <c r="T1045" i="3"/>
  <c r="AV1045" i="3"/>
  <c r="AR1045" i="3"/>
  <c r="Q1045" i="3"/>
  <c r="AG1045" i="3"/>
  <c r="AW1045" i="3"/>
  <c r="N1045" i="3"/>
  <c r="AD1045" i="3"/>
  <c r="AT1045" i="3"/>
  <c r="O1045" i="3"/>
  <c r="AE1045" i="3"/>
  <c r="AU1045" i="3"/>
  <c r="X1045" i="3"/>
  <c r="P1045" i="3"/>
  <c r="U1045" i="3"/>
  <c r="AK1045" i="3"/>
  <c r="BA1045" i="3"/>
  <c r="R1045" i="3"/>
  <c r="AH1045" i="3"/>
  <c r="AX1045" i="3"/>
  <c r="S1045" i="3"/>
  <c r="AI1045" i="3"/>
  <c r="AY1045" i="3"/>
  <c r="AZ1045" i="3"/>
  <c r="BF1058" i="3"/>
  <c r="Y1058" i="3"/>
  <c r="AO1058" i="3"/>
  <c r="BE1058" i="3"/>
  <c r="AA1058" i="3"/>
  <c r="AV1058" i="3"/>
  <c r="W1058" i="3"/>
  <c r="AR1058" i="3"/>
  <c r="N1058" i="3"/>
  <c r="AI1058" i="3"/>
  <c r="BD1058" i="3"/>
  <c r="AJ1058" i="3"/>
  <c r="M1058" i="3"/>
  <c r="AC1058" i="3"/>
  <c r="AS1058" i="3"/>
  <c r="BI1058" i="3"/>
  <c r="AF1058" i="3"/>
  <c r="BB1058" i="3"/>
  <c r="AB1058" i="3"/>
  <c r="AX1058" i="3"/>
  <c r="S1058" i="3"/>
  <c r="AN1058" i="3"/>
  <c r="Q1058" i="3"/>
  <c r="AG1058" i="3"/>
  <c r="AW1058" i="3"/>
  <c r="P1058" i="3"/>
  <c r="AL1058" i="3"/>
  <c r="BG1058" i="3"/>
  <c r="AH1058" i="3"/>
  <c r="BC1058" i="3"/>
  <c r="X1058" i="3"/>
  <c r="AT1058" i="3"/>
  <c r="AA1055" i="3"/>
  <c r="N1055" i="3"/>
  <c r="AB1055" i="3"/>
  <c r="AR1055" i="3"/>
  <c r="BH1055" i="3"/>
  <c r="AH1055" i="3"/>
  <c r="BC1055" i="3"/>
  <c r="Y1055" i="3"/>
  <c r="AT1055" i="3"/>
  <c r="U1055" i="3"/>
  <c r="AP1055" i="3"/>
  <c r="AG1055" i="3"/>
  <c r="BG1055" i="3"/>
  <c r="P1055" i="3"/>
  <c r="AF1055" i="3"/>
  <c r="AV1055" i="3"/>
  <c r="R1055" i="3"/>
  <c r="AM1055" i="3"/>
  <c r="BI1055" i="3"/>
  <c r="AD1055" i="3"/>
  <c r="AY1055" i="3"/>
  <c r="Z1055" i="3"/>
  <c r="AU1055" i="3"/>
  <c r="BB1055" i="3"/>
  <c r="V1055" i="3"/>
  <c r="T1055" i="3"/>
  <c r="AJ1055" i="3"/>
  <c r="AZ1055" i="3"/>
  <c r="W1055" i="3"/>
  <c r="AS1055" i="3"/>
  <c r="M1055" i="3"/>
  <c r="AI1055" i="3"/>
  <c r="BE1055" i="3"/>
  <c r="AE1055" i="3"/>
  <c r="BA1055" i="3"/>
  <c r="Q1055" i="3"/>
  <c r="AQ1055" i="3"/>
  <c r="AO1067" i="3"/>
  <c r="Y1067" i="3"/>
  <c r="AC1067" i="3"/>
  <c r="BE1067" i="3"/>
  <c r="BI1067" i="3"/>
  <c r="R1067" i="3"/>
  <c r="AH1067" i="3"/>
  <c r="AX1067" i="3"/>
  <c r="S1067" i="3"/>
  <c r="AI1067" i="3"/>
  <c r="AY1067" i="3"/>
  <c r="T1067" i="3"/>
  <c r="AJ1067" i="3"/>
  <c r="AZ1067" i="3"/>
  <c r="BA1067" i="3"/>
  <c r="AW1067" i="3"/>
  <c r="V1067" i="3"/>
  <c r="AL1067" i="3"/>
  <c r="BB1067" i="3"/>
  <c r="W1067" i="3"/>
  <c r="AM1067" i="3"/>
  <c r="BC1067" i="3"/>
  <c r="X1067" i="3"/>
  <c r="AN1067" i="3"/>
  <c r="BD1067" i="3"/>
  <c r="AK1067" i="3"/>
  <c r="AG1067" i="3"/>
  <c r="AS1067" i="3"/>
  <c r="Z1067" i="3"/>
  <c r="AP1067" i="3"/>
  <c r="BF1067" i="3"/>
  <c r="AA1067" i="3"/>
  <c r="AQ1067" i="3"/>
  <c r="BG1067" i="3"/>
  <c r="AB1067" i="3"/>
  <c r="AR1067" i="3"/>
  <c r="BH1067" i="3"/>
  <c r="U1067" i="3"/>
  <c r="Q1067" i="3"/>
  <c r="L979" i="3"/>
  <c r="AU1047" i="3"/>
  <c r="AD1047" i="3"/>
  <c r="Q1047" i="3"/>
  <c r="AU1049" i="3"/>
  <c r="AG1049" i="3"/>
  <c r="Z1049" i="3"/>
  <c r="AB1047" i="3"/>
  <c r="S1052" i="3"/>
  <c r="U1063" i="3"/>
  <c r="BL1063" i="3" s="1"/>
  <c r="K935" i="3"/>
  <c r="BL1064" i="3"/>
  <c r="O1072" i="3"/>
  <c r="R1072" i="3"/>
  <c r="Y1072" i="3"/>
  <c r="M1061" i="3"/>
  <c r="BN1061" i="3" s="1"/>
  <c r="AS1061" i="3"/>
  <c r="Y1061" i="3"/>
  <c r="BE1061" i="3"/>
  <c r="AO1061" i="3"/>
  <c r="AC1061" i="3"/>
  <c r="BI1061" i="3"/>
  <c r="BI1052" i="3"/>
  <c r="M1052" i="3"/>
  <c r="W1052" i="3"/>
  <c r="U1052" i="3"/>
  <c r="O1052" i="3"/>
  <c r="AU1053" i="3"/>
  <c r="AO1053" i="3"/>
  <c r="W1053" i="3"/>
  <c r="M1053" i="3"/>
  <c r="BK1053" i="3" s="1"/>
  <c r="L1018" i="3"/>
  <c r="K961" i="3"/>
  <c r="L959" i="3"/>
  <c r="K959" i="3"/>
  <c r="K955" i="3"/>
  <c r="AT1072" i="3"/>
  <c r="AI1072" i="3"/>
  <c r="BH1072" i="3"/>
  <c r="V1049" i="3"/>
  <c r="AD1049" i="3"/>
  <c r="AL1049" i="3"/>
  <c r="BB1049" i="3"/>
  <c r="M1065" i="3"/>
  <c r="BN1065" i="3" s="1"/>
  <c r="AS1065" i="3"/>
  <c r="Y1065" i="3"/>
  <c r="BE1065" i="3"/>
  <c r="AO1065" i="3"/>
  <c r="AC1065" i="3"/>
  <c r="BI1065" i="3"/>
  <c r="AY1052" i="3"/>
  <c r="BG1052" i="3"/>
  <c r="BC1052" i="3"/>
  <c r="BA1052" i="3"/>
  <c r="O1053" i="3"/>
  <c r="Y1053" i="3"/>
  <c r="AW1053" i="3"/>
  <c r="K1034" i="3"/>
  <c r="K1026" i="3"/>
  <c r="L1024" i="3"/>
  <c r="K1017" i="3"/>
  <c r="K1007" i="3"/>
  <c r="L1006" i="3"/>
  <c r="K1000" i="3"/>
  <c r="K986" i="3"/>
  <c r="K984" i="3"/>
  <c r="K978" i="3"/>
  <c r="K973" i="3"/>
  <c r="K971" i="3"/>
  <c r="K968" i="3"/>
  <c r="K949" i="3"/>
  <c r="K947" i="3"/>
  <c r="K943" i="3"/>
  <c r="L939" i="3"/>
  <c r="K939" i="3"/>
  <c r="BJ1046" i="3"/>
  <c r="BN1054" i="3"/>
  <c r="AU1072" i="3"/>
  <c r="AD1072" i="3"/>
  <c r="BE1072" i="3"/>
  <c r="AR1072" i="3"/>
  <c r="O1058" i="3"/>
  <c r="AP1058" i="3"/>
  <c r="T1058" i="3"/>
  <c r="AU1058" i="3"/>
  <c r="AE1058" i="3"/>
  <c r="Z1058" i="3"/>
  <c r="AZ1058" i="3"/>
  <c r="U1065" i="3"/>
  <c r="BL1065" i="3" s="1"/>
  <c r="AM1052" i="3"/>
  <c r="AU1052" i="3"/>
  <c r="AS1052" i="3"/>
  <c r="AQ1052" i="3"/>
  <c r="AE1053" i="3"/>
  <c r="BC1053" i="3"/>
  <c r="AG1053" i="3"/>
  <c r="K1044" i="3"/>
  <c r="AK1044" i="3" s="1"/>
  <c r="L1026" i="3"/>
  <c r="L1043" i="3"/>
  <c r="K1043" i="3"/>
  <c r="K1038" i="3"/>
  <c r="K1036" i="3"/>
  <c r="K1001" i="3"/>
  <c r="K993" i="3"/>
  <c r="L992" i="3"/>
  <c r="K989" i="3"/>
  <c r="L988" i="3"/>
  <c r="K987" i="3"/>
  <c r="K983" i="3"/>
  <c r="AX976" i="3"/>
  <c r="K963" i="3"/>
  <c r="AE1072" i="3"/>
  <c r="AX1072" i="3"/>
  <c r="AO1072" i="3"/>
  <c r="AB1072" i="3"/>
  <c r="AF1047" i="3"/>
  <c r="AV1047" i="3"/>
  <c r="AC1052" i="3"/>
  <c r="AK1052" i="3"/>
  <c r="AI1052" i="3"/>
  <c r="AE1052" i="3"/>
  <c r="BE1053" i="3"/>
  <c r="AM1053" i="3"/>
  <c r="Q1053" i="3"/>
  <c r="N1051" i="3"/>
  <c r="R1051" i="3"/>
  <c r="V1051" i="3"/>
  <c r="Z1051" i="3"/>
  <c r="AD1051" i="3"/>
  <c r="AH1051" i="3"/>
  <c r="AL1051" i="3"/>
  <c r="AP1051" i="3"/>
  <c r="AT1051" i="3"/>
  <c r="AX1051" i="3"/>
  <c r="BB1051" i="3"/>
  <c r="BF1051" i="3"/>
  <c r="O1051" i="3"/>
  <c r="S1051" i="3"/>
  <c r="W1051" i="3"/>
  <c r="AA1051" i="3"/>
  <c r="AE1051" i="3"/>
  <c r="AI1051" i="3"/>
  <c r="AM1051" i="3"/>
  <c r="AQ1051" i="3"/>
  <c r="AU1051" i="3"/>
  <c r="AY1051" i="3"/>
  <c r="BC1051" i="3"/>
  <c r="BG1051" i="3"/>
  <c r="P1051" i="3"/>
  <c r="T1051" i="3"/>
  <c r="X1051" i="3"/>
  <c r="AB1051" i="3"/>
  <c r="AF1051" i="3"/>
  <c r="AJ1051" i="3"/>
  <c r="AN1051" i="3"/>
  <c r="AR1051" i="3"/>
  <c r="AV1051" i="3"/>
  <c r="AZ1051" i="3"/>
  <c r="BD1051" i="3"/>
  <c r="BH1051" i="3"/>
  <c r="U1051" i="3"/>
  <c r="AK1051" i="3"/>
  <c r="BA1051" i="3"/>
  <c r="Y1051" i="3"/>
  <c r="AO1051" i="3"/>
  <c r="BE1051" i="3"/>
  <c r="M1051" i="3"/>
  <c r="AC1051" i="3"/>
  <c r="AS1051" i="3"/>
  <c r="BI1051" i="3"/>
  <c r="AG1051" i="3"/>
  <c r="AW1051" i="3"/>
  <c r="Q1051" i="3"/>
  <c r="BN1056" i="3"/>
  <c r="U1071" i="3"/>
  <c r="AK1071" i="3"/>
  <c r="BA1071" i="3"/>
  <c r="BI1071" i="3"/>
  <c r="Y1071" i="3"/>
  <c r="AO1071" i="3"/>
  <c r="BD1071" i="3"/>
  <c r="Q1071" i="3"/>
  <c r="AG1071" i="3"/>
  <c r="AW1071" i="3"/>
  <c r="BH1071" i="3"/>
  <c r="BJ1064" i="3"/>
  <c r="BN1066" i="3"/>
  <c r="BK1066" i="3"/>
  <c r="AV1071" i="3"/>
  <c r="AF1071" i="3"/>
  <c r="P1071" i="3"/>
  <c r="AU1071" i="3"/>
  <c r="AE1071" i="3"/>
  <c r="O1071" i="3"/>
  <c r="AT1071" i="3"/>
  <c r="AD1071" i="3"/>
  <c r="N1071" i="3"/>
  <c r="AS1071" i="3"/>
  <c r="AM1072" i="3"/>
  <c r="BB1072" i="3"/>
  <c r="V1072" i="3"/>
  <c r="AP1072" i="3"/>
  <c r="BG1072" i="3"/>
  <c r="AA1072" i="3"/>
  <c r="BA1072" i="3"/>
  <c r="AK1072" i="3"/>
  <c r="U1072" i="3"/>
  <c r="BD1072" i="3"/>
  <c r="AN1072" i="3"/>
  <c r="X1072" i="3"/>
  <c r="BK1060" i="3"/>
  <c r="BK1046" i="3"/>
  <c r="BN1046" i="3"/>
  <c r="BN1064" i="3"/>
  <c r="BK1064" i="3"/>
  <c r="BK1057" i="3"/>
  <c r="BN1057" i="3"/>
  <c r="BL1057" i="3"/>
  <c r="BJ1057" i="3"/>
  <c r="BM1069" i="3"/>
  <c r="AR1071" i="3"/>
  <c r="AB1071" i="3"/>
  <c r="BG1071" i="3"/>
  <c r="AQ1071" i="3"/>
  <c r="AA1071" i="3"/>
  <c r="BF1071" i="3"/>
  <c r="AP1071" i="3"/>
  <c r="Z1071" i="3"/>
  <c r="BE1071" i="3"/>
  <c r="M1071" i="3"/>
  <c r="N1072" i="3"/>
  <c r="AH1072" i="3"/>
  <c r="AY1072" i="3"/>
  <c r="S1072" i="3"/>
  <c r="AW1072" i="3"/>
  <c r="AG1072" i="3"/>
  <c r="Q1072" i="3"/>
  <c r="AZ1072" i="3"/>
  <c r="AJ1072" i="3"/>
  <c r="T1072" i="3"/>
  <c r="BK1048" i="3"/>
  <c r="BN1048" i="3"/>
  <c r="AP1050" i="3"/>
  <c r="R1050" i="3"/>
  <c r="AX1050" i="3"/>
  <c r="Z1050" i="3"/>
  <c r="BF1050" i="3"/>
  <c r="AH1050" i="3"/>
  <c r="O1059" i="3"/>
  <c r="S1059" i="3"/>
  <c r="Q1059" i="3"/>
  <c r="V1059" i="3"/>
  <c r="Z1059" i="3"/>
  <c r="AD1059" i="3"/>
  <c r="AH1059" i="3"/>
  <c r="AL1059" i="3"/>
  <c r="AP1059" i="3"/>
  <c r="AT1059" i="3"/>
  <c r="AX1059" i="3"/>
  <c r="BB1059" i="3"/>
  <c r="BF1059" i="3"/>
  <c r="M1059" i="3"/>
  <c r="R1059" i="3"/>
  <c r="W1059" i="3"/>
  <c r="AA1059" i="3"/>
  <c r="AE1059" i="3"/>
  <c r="AI1059" i="3"/>
  <c r="AM1059" i="3"/>
  <c r="AQ1059" i="3"/>
  <c r="AU1059" i="3"/>
  <c r="AY1059" i="3"/>
  <c r="BC1059" i="3"/>
  <c r="BG1059" i="3"/>
  <c r="N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AC1059" i="3"/>
  <c r="AS1059" i="3"/>
  <c r="BI1059" i="3"/>
  <c r="P1059" i="3"/>
  <c r="AG1059" i="3"/>
  <c r="AW1059" i="3"/>
  <c r="U1059" i="3"/>
  <c r="AK1059" i="3"/>
  <c r="BA1059" i="3"/>
  <c r="Y1059" i="3"/>
  <c r="AO1059" i="3"/>
  <c r="BE1059" i="3"/>
  <c r="BN1062" i="3"/>
  <c r="BK1062" i="3"/>
  <c r="BM1064" i="3"/>
  <c r="BL1069" i="3"/>
  <c r="BN1069" i="3"/>
  <c r="BK1069" i="3"/>
  <c r="BJ1069" i="3"/>
  <c r="AN1071" i="3"/>
  <c r="X1071" i="3"/>
  <c r="BC1071" i="3"/>
  <c r="AM1071" i="3"/>
  <c r="W1071" i="3"/>
  <c r="BB1071" i="3"/>
  <c r="AL1071" i="3"/>
  <c r="V1071" i="3"/>
  <c r="BC1072" i="3"/>
  <c r="W1072" i="3"/>
  <c r="AL1072" i="3"/>
  <c r="BF1072" i="3"/>
  <c r="Z1072" i="3"/>
  <c r="AQ1072" i="3"/>
  <c r="BI1072" i="3"/>
  <c r="AS1072" i="3"/>
  <c r="AC1072" i="3"/>
  <c r="M1072" i="3"/>
  <c r="AV1072" i="3"/>
  <c r="AF1072" i="3"/>
  <c r="P1043" i="3"/>
  <c r="W973" i="3"/>
  <c r="L1034" i="3"/>
  <c r="AI1034" i="3" s="1"/>
  <c r="L1032" i="3"/>
  <c r="L1014" i="3"/>
  <c r="L1001" i="3"/>
  <c r="AI1001" i="3" s="1"/>
  <c r="L984" i="3"/>
  <c r="L974" i="3"/>
  <c r="K974" i="3"/>
  <c r="L963" i="3"/>
  <c r="L956" i="3"/>
  <c r="K956" i="3"/>
  <c r="L948" i="3"/>
  <c r="L945" i="3"/>
  <c r="K942" i="3"/>
  <c r="K937" i="3"/>
  <c r="AT976" i="3"/>
  <c r="L1042" i="3"/>
  <c r="K1042" i="3"/>
  <c r="K1041" i="3"/>
  <c r="L1040" i="3"/>
  <c r="K1040" i="3"/>
  <c r="L1038" i="3"/>
  <c r="L1036" i="3"/>
  <c r="L1030" i="3"/>
  <c r="K1030" i="3"/>
  <c r="K1029" i="3"/>
  <c r="L1028" i="3"/>
  <c r="K1027" i="3"/>
  <c r="L1025" i="3"/>
  <c r="L1023" i="3"/>
  <c r="L1022" i="3"/>
  <c r="K1022" i="3"/>
  <c r="K1021" i="3"/>
  <c r="L1020" i="3"/>
  <c r="K1019" i="3"/>
  <c r="K1011" i="3"/>
  <c r="L1009" i="3"/>
  <c r="L1007" i="3"/>
  <c r="L991" i="3"/>
  <c r="L982" i="3"/>
  <c r="K982" i="3"/>
  <c r="L975" i="3"/>
  <c r="L958" i="3"/>
  <c r="BA958" i="3" s="1"/>
  <c r="K1032" i="3"/>
  <c r="K1014" i="3"/>
  <c r="L1010" i="3"/>
  <c r="L1005" i="3"/>
  <c r="L1000" i="3"/>
  <c r="K981" i="3"/>
  <c r="L977" i="3"/>
  <c r="L935" i="3"/>
  <c r="S1001" i="3"/>
  <c r="AU938" i="3"/>
  <c r="X1043" i="3"/>
  <c r="K1039" i="3"/>
  <c r="K1037" i="3"/>
  <c r="T1037" i="3" s="1"/>
  <c r="BE1026" i="3"/>
  <c r="O1015" i="3"/>
  <c r="AW974" i="3"/>
  <c r="AF939" i="3"/>
  <c r="U939" i="3"/>
  <c r="AQ939" i="3"/>
  <c r="BA939" i="3"/>
  <c r="AJ1043" i="3"/>
  <c r="BH1043" i="3"/>
  <c r="K1031" i="3"/>
  <c r="AY963" i="3"/>
  <c r="AI963" i="3"/>
  <c r="L1044" i="3"/>
  <c r="L1041" i="3"/>
  <c r="M1041" i="3" s="1"/>
  <c r="L1017" i="3"/>
  <c r="L1016" i="3"/>
  <c r="K1016" i="3"/>
  <c r="L1012" i="3"/>
  <c r="AO1012" i="3" s="1"/>
  <c r="K1012" i="3"/>
  <c r="L1008" i="3"/>
  <c r="K1008" i="3"/>
  <c r="L1004" i="3"/>
  <c r="K1004" i="3"/>
  <c r="L1003" i="3"/>
  <c r="L1002" i="3"/>
  <c r="K1002" i="3"/>
  <c r="L999" i="3"/>
  <c r="K999" i="3"/>
  <c r="L997" i="3"/>
  <c r="K997" i="3"/>
  <c r="L995" i="3"/>
  <c r="K995" i="3"/>
  <c r="L993" i="3"/>
  <c r="L987" i="3"/>
  <c r="BB987" i="3" s="1"/>
  <c r="L985" i="3"/>
  <c r="K985" i="3"/>
  <c r="AR984" i="3"/>
  <c r="K980" i="3"/>
  <c r="K979" i="3"/>
  <c r="AR979" i="3" s="1"/>
  <c r="Y976" i="3"/>
  <c r="BB976" i="3"/>
  <c r="U976" i="3"/>
  <c r="K1024" i="3"/>
  <c r="K1020" i="3"/>
  <c r="K1006" i="3"/>
  <c r="K991" i="3"/>
  <c r="L989" i="3"/>
  <c r="AH989" i="3" s="1"/>
  <c r="L986" i="3"/>
  <c r="L983" i="3"/>
  <c r="L981" i="3"/>
  <c r="S963" i="3"/>
  <c r="U958" i="3"/>
  <c r="BA943" i="3"/>
  <c r="U935" i="3"/>
  <c r="K1028" i="3"/>
  <c r="L1013" i="3"/>
  <c r="AF1013" i="3" s="1"/>
  <c r="L1011" i="3"/>
  <c r="AH1011" i="3" s="1"/>
  <c r="AU961" i="3"/>
  <c r="L972" i="3"/>
  <c r="K972" i="3"/>
  <c r="L970" i="3"/>
  <c r="K970" i="3"/>
  <c r="L966" i="3"/>
  <c r="K966" i="3"/>
  <c r="L955" i="3"/>
  <c r="O955" i="3" s="1"/>
  <c r="L954" i="3"/>
  <c r="K954" i="3"/>
  <c r="L941" i="3"/>
  <c r="L936" i="3"/>
  <c r="L964" i="3"/>
  <c r="K964" i="3"/>
  <c r="L962" i="3"/>
  <c r="K962" i="3"/>
  <c r="L953" i="3"/>
  <c r="O953" i="3" s="1"/>
  <c r="L952" i="3"/>
  <c r="K952" i="3"/>
  <c r="K948" i="3"/>
  <c r="L934" i="3"/>
  <c r="L933" i="3"/>
  <c r="K933" i="3"/>
  <c r="L968" i="3"/>
  <c r="M968" i="3" s="1"/>
  <c r="AQ963" i="3"/>
  <c r="BG961" i="3"/>
  <c r="L960" i="3"/>
  <c r="K960" i="3"/>
  <c r="L957" i="3"/>
  <c r="L951" i="3"/>
  <c r="L950" i="3"/>
  <c r="L949" i="3"/>
  <c r="L947" i="3"/>
  <c r="L946" i="3"/>
  <c r="K946" i="3"/>
  <c r="L937" i="3"/>
  <c r="L932" i="3"/>
  <c r="X1044" i="3"/>
  <c r="BF1038" i="3"/>
  <c r="AM1038" i="3"/>
  <c r="AG1038" i="3"/>
  <c r="P1037" i="3"/>
  <c r="AB1037" i="3"/>
  <c r="AF1037" i="3"/>
  <c r="AR1037" i="3"/>
  <c r="AV1037" i="3"/>
  <c r="BH1037" i="3"/>
  <c r="N1037" i="3"/>
  <c r="Z1037" i="3"/>
  <c r="AD1037" i="3"/>
  <c r="AP1037" i="3"/>
  <c r="AT1037" i="3"/>
  <c r="BF1037" i="3"/>
  <c r="S1037" i="3"/>
  <c r="AQ1037" i="3"/>
  <c r="AY1037" i="3"/>
  <c r="Y1037" i="3"/>
  <c r="AG1037" i="3"/>
  <c r="BE1037" i="3"/>
  <c r="M1037" i="3"/>
  <c r="AK1037" i="3"/>
  <c r="AS1037" i="3"/>
  <c r="O1037" i="3"/>
  <c r="W1037" i="3"/>
  <c r="AU1037" i="3"/>
  <c r="BC1037" i="3"/>
  <c r="AZ1033" i="3"/>
  <c r="AA1033" i="3"/>
  <c r="AC1033" i="3"/>
  <c r="N1032" i="3"/>
  <c r="AI1032" i="3"/>
  <c r="AB1029" i="3"/>
  <c r="AR1029" i="3"/>
  <c r="BH1029" i="3"/>
  <c r="Y1029" i="3"/>
  <c r="AO1029" i="3"/>
  <c r="BE1029" i="3"/>
  <c r="V1029" i="3"/>
  <c r="AL1029" i="3"/>
  <c r="BB1029" i="3"/>
  <c r="AU1029" i="3"/>
  <c r="W1029" i="3"/>
  <c r="AQ1029" i="3"/>
  <c r="AF1021" i="3"/>
  <c r="BI1041" i="3"/>
  <c r="AA1041" i="3"/>
  <c r="AR1041" i="3"/>
  <c r="AF1040" i="3"/>
  <c r="AN1035" i="3"/>
  <c r="BB1035" i="3"/>
  <c r="AG1035" i="3"/>
  <c r="S1027" i="3"/>
  <c r="AJ1023" i="3"/>
  <c r="AW1023" i="3"/>
  <c r="O1023" i="3"/>
  <c r="AF1019" i="3"/>
  <c r="L1039" i="3"/>
  <c r="BF1043" i="3"/>
  <c r="AX1043" i="3"/>
  <c r="AP1043" i="3"/>
  <c r="AD1043" i="3"/>
  <c r="BE1034" i="3"/>
  <c r="AG1034" i="3"/>
  <c r="Y1034" i="3"/>
  <c r="AX1028" i="3"/>
  <c r="T1028" i="3"/>
  <c r="R1026" i="3"/>
  <c r="AI1026" i="3"/>
  <c r="AZ1026" i="3"/>
  <c r="R1024" i="3"/>
  <c r="AH1024" i="3"/>
  <c r="AX1024" i="3"/>
  <c r="S1024" i="3"/>
  <c r="AI1024" i="3"/>
  <c r="AQ1024" i="3"/>
  <c r="AY1024" i="3"/>
  <c r="BG1024" i="3"/>
  <c r="T1024" i="3"/>
  <c r="AB1024" i="3"/>
  <c r="AJ1024" i="3"/>
  <c r="AR1024" i="3"/>
  <c r="AZ1024" i="3"/>
  <c r="BH1024" i="3"/>
  <c r="N1022" i="3"/>
  <c r="AT1022" i="3"/>
  <c r="AE1022" i="3"/>
  <c r="P1022" i="3"/>
  <c r="AV1022" i="3"/>
  <c r="R1020" i="3"/>
  <c r="Z1020" i="3"/>
  <c r="AH1020" i="3"/>
  <c r="AP1020" i="3"/>
  <c r="AX1020" i="3"/>
  <c r="BF1020" i="3"/>
  <c r="S1020" i="3"/>
  <c r="AA1020" i="3"/>
  <c r="AI1020" i="3"/>
  <c r="AQ1020" i="3"/>
  <c r="AY1020" i="3"/>
  <c r="BG1020" i="3"/>
  <c r="T1020" i="3"/>
  <c r="AB1020" i="3"/>
  <c r="AJ1020" i="3"/>
  <c r="AR1020" i="3"/>
  <c r="AZ1020" i="3"/>
  <c r="BH1020" i="3"/>
  <c r="AD1018" i="3"/>
  <c r="AU1018" i="3"/>
  <c r="R1016" i="3"/>
  <c r="AH1016" i="3"/>
  <c r="AI1016" i="3"/>
  <c r="AY1016" i="3"/>
  <c r="AZ1016" i="3"/>
  <c r="AA1005" i="3"/>
  <c r="AQ1005" i="3"/>
  <c r="BG1005" i="3"/>
  <c r="AF986" i="3"/>
  <c r="BG1043" i="3"/>
  <c r="BC1043" i="3"/>
  <c r="AY1043" i="3"/>
  <c r="AU1043" i="3"/>
  <c r="AQ1043" i="3"/>
  <c r="AM1043" i="3"/>
  <c r="AI1043" i="3"/>
  <c r="AE1043" i="3"/>
  <c r="AA1043" i="3"/>
  <c r="W1043" i="3"/>
  <c r="S1043" i="3"/>
  <c r="BF1036" i="3"/>
  <c r="N1034" i="3"/>
  <c r="Z1034" i="3"/>
  <c r="AD1034" i="3"/>
  <c r="AP1034" i="3"/>
  <c r="AT1034" i="3"/>
  <c r="BF1034" i="3"/>
  <c r="P1034" i="3"/>
  <c r="AB1034" i="3"/>
  <c r="AF1034" i="3"/>
  <c r="AR1034" i="3"/>
  <c r="AV1034" i="3"/>
  <c r="BD1034" i="3"/>
  <c r="BH1034" i="3"/>
  <c r="N1008" i="3"/>
  <c r="Z1008" i="3"/>
  <c r="AD1008" i="3"/>
  <c r="AT1008" i="3"/>
  <c r="BF1008" i="3"/>
  <c r="O1008" i="3"/>
  <c r="AE1008" i="3"/>
  <c r="AQ1008" i="3"/>
  <c r="AU1008" i="3"/>
  <c r="P1008" i="3"/>
  <c r="AB1008" i="3"/>
  <c r="AF1008" i="3"/>
  <c r="AV1008" i="3"/>
  <c r="BH1008" i="3"/>
  <c r="Y1008" i="3"/>
  <c r="AC1008" i="3"/>
  <c r="Q1008" i="3"/>
  <c r="AG1008" i="3"/>
  <c r="N1000" i="3"/>
  <c r="R1000" i="3"/>
  <c r="V1000" i="3"/>
  <c r="Z1000" i="3"/>
  <c r="AD1000" i="3"/>
  <c r="AH1000" i="3"/>
  <c r="AL1000" i="3"/>
  <c r="AP1000" i="3"/>
  <c r="AT1000" i="3"/>
  <c r="AX1000" i="3"/>
  <c r="BB1000" i="3"/>
  <c r="BF1000" i="3"/>
  <c r="O1000" i="3"/>
  <c r="S1000" i="3"/>
  <c r="W1000" i="3"/>
  <c r="AA1000" i="3"/>
  <c r="AE1000" i="3"/>
  <c r="AI1000" i="3"/>
  <c r="AM1000" i="3"/>
  <c r="AQ1000" i="3"/>
  <c r="AU1000" i="3"/>
  <c r="AY1000" i="3"/>
  <c r="BC1000" i="3"/>
  <c r="BG1000" i="3"/>
  <c r="P1000" i="3"/>
  <c r="T1000" i="3"/>
  <c r="X1000" i="3"/>
  <c r="AB1000" i="3"/>
  <c r="AF1000" i="3"/>
  <c r="AJ1000" i="3"/>
  <c r="AN1000" i="3"/>
  <c r="AR1000" i="3"/>
  <c r="AV1000" i="3"/>
  <c r="AZ1000" i="3"/>
  <c r="BD1000" i="3"/>
  <c r="BH1000" i="3"/>
  <c r="Y1000" i="3"/>
  <c r="AO1000" i="3"/>
  <c r="BE1000" i="3"/>
  <c r="M1000" i="3"/>
  <c r="AC1000" i="3"/>
  <c r="AS1000" i="3"/>
  <c r="BI1000" i="3"/>
  <c r="Q1000" i="3"/>
  <c r="AG1000" i="3"/>
  <c r="AW1000" i="3"/>
  <c r="BB1043" i="3"/>
  <c r="AT1043" i="3"/>
  <c r="AL1043" i="3"/>
  <c r="AH1043" i="3"/>
  <c r="Z1043" i="3"/>
  <c r="V1043" i="3"/>
  <c r="R1043" i="3"/>
  <c r="N1043" i="3"/>
  <c r="BI1043" i="3"/>
  <c r="BE1043" i="3"/>
  <c r="BA1043" i="3"/>
  <c r="AW1043" i="3"/>
  <c r="AS1043" i="3"/>
  <c r="AO1043" i="3"/>
  <c r="AK1043" i="3"/>
  <c r="AG1043" i="3"/>
  <c r="AC1043" i="3"/>
  <c r="Y1043" i="3"/>
  <c r="U1043" i="3"/>
  <c r="Q1043" i="3"/>
  <c r="BC1034" i="3"/>
  <c r="AU1034" i="3"/>
  <c r="AM1034" i="3"/>
  <c r="AE1034" i="3"/>
  <c r="W1034" i="3"/>
  <c r="O1034" i="3"/>
  <c r="Q1026" i="3"/>
  <c r="AW1024" i="3"/>
  <c r="AG1024" i="3"/>
  <c r="Q1024" i="3"/>
  <c r="AW1022" i="3"/>
  <c r="AW1020" i="3"/>
  <c r="AG1020" i="3"/>
  <c r="Q1020" i="3"/>
  <c r="AG1016" i="3"/>
  <c r="Q1016" i="3"/>
  <c r="P1013" i="3"/>
  <c r="T1013" i="3"/>
  <c r="AV1013" i="3"/>
  <c r="AZ1013" i="3"/>
  <c r="AH1013" i="3"/>
  <c r="AL1013" i="3"/>
  <c r="U1013" i="3"/>
  <c r="AC1013" i="3"/>
  <c r="AE1013" i="3"/>
  <c r="AM1013" i="3"/>
  <c r="AO1013" i="3"/>
  <c r="AW1013" i="3"/>
  <c r="U1000" i="3"/>
  <c r="AL1017" i="3"/>
  <c r="BH1015" i="3"/>
  <c r="V1015" i="3"/>
  <c r="AL1010" i="3"/>
  <c r="BD1010" i="3"/>
  <c r="AC1010" i="3"/>
  <c r="AM1009" i="3"/>
  <c r="BC1009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T1006" i="3"/>
  <c r="X1006" i="3"/>
  <c r="AB1006" i="3"/>
  <c r="AF1006" i="3"/>
  <c r="AJ1006" i="3"/>
  <c r="AN1006" i="3"/>
  <c r="AR1006" i="3"/>
  <c r="AV1006" i="3"/>
  <c r="AZ1006" i="3"/>
  <c r="BD1006" i="3"/>
  <c r="BH1006" i="3"/>
  <c r="Y1006" i="3"/>
  <c r="AO1006" i="3"/>
  <c r="BE1006" i="3"/>
  <c r="M1006" i="3"/>
  <c r="AC1006" i="3"/>
  <c r="AS1006" i="3"/>
  <c r="BI1006" i="3"/>
  <c r="Q1006" i="3"/>
  <c r="AG1006" i="3"/>
  <c r="AW1006" i="3"/>
  <c r="AA1001" i="3"/>
  <c r="AQ1001" i="3"/>
  <c r="BG1001" i="3"/>
  <c r="U999" i="3"/>
  <c r="AK999" i="3"/>
  <c r="V999" i="3"/>
  <c r="AQ999" i="3"/>
  <c r="BH999" i="3"/>
  <c r="AH999" i="3"/>
  <c r="BA999" i="3"/>
  <c r="BE999" i="3"/>
  <c r="S999" i="3"/>
  <c r="X999" i="3"/>
  <c r="AN999" i="3"/>
  <c r="AT999" i="3"/>
  <c r="BF999" i="3"/>
  <c r="O999" i="3"/>
  <c r="T999" i="3"/>
  <c r="AP999" i="3"/>
  <c r="AU999" i="3"/>
  <c r="BA997" i="3"/>
  <c r="AM997" i="3"/>
  <c r="BF997" i="3"/>
  <c r="M995" i="3"/>
  <c r="Q995" i="3"/>
  <c r="AC995" i="3"/>
  <c r="AG995" i="3"/>
  <c r="AS995" i="3"/>
  <c r="AW995" i="3"/>
  <c r="BI995" i="3"/>
  <c r="P995" i="3"/>
  <c r="AF995" i="3"/>
  <c r="AL995" i="3"/>
  <c r="BB995" i="3"/>
  <c r="BG995" i="3"/>
  <c r="AB995" i="3"/>
  <c r="AH995" i="3"/>
  <c r="AX995" i="3"/>
  <c r="BC995" i="3"/>
  <c r="S995" i="3"/>
  <c r="X995" i="3"/>
  <c r="AN995" i="3"/>
  <c r="AT995" i="3"/>
  <c r="O995" i="3"/>
  <c r="AJ995" i="3"/>
  <c r="AP995" i="3"/>
  <c r="Z995" i="3"/>
  <c r="BE1009" i="3"/>
  <c r="AW1009" i="3"/>
  <c r="AE1009" i="3"/>
  <c r="AU1005" i="3"/>
  <c r="AE1005" i="3"/>
  <c r="AU1003" i="3"/>
  <c r="AU1001" i="3"/>
  <c r="AE1001" i="3"/>
  <c r="R991" i="3"/>
  <c r="Z991" i="3"/>
  <c r="AH991" i="3"/>
  <c r="AP991" i="3"/>
  <c r="AX991" i="3"/>
  <c r="BF991" i="3"/>
  <c r="S985" i="3"/>
  <c r="AI985" i="3"/>
  <c r="AY985" i="3"/>
  <c r="T985" i="3"/>
  <c r="AJ985" i="3"/>
  <c r="AZ985" i="3"/>
  <c r="Q985" i="3"/>
  <c r="AG985" i="3"/>
  <c r="AW985" i="3"/>
  <c r="N985" i="3"/>
  <c r="AH985" i="3"/>
  <c r="BB985" i="3"/>
  <c r="AE981" i="3"/>
  <c r="P981" i="3"/>
  <c r="AV981" i="3"/>
  <c r="AC981" i="3"/>
  <c r="BI981" i="3"/>
  <c r="AH981" i="3"/>
  <c r="R979" i="3"/>
  <c r="AH979" i="3"/>
  <c r="AX979" i="3"/>
  <c r="S979" i="3"/>
  <c r="AN979" i="3"/>
  <c r="BI979" i="3"/>
  <c r="AE979" i="3"/>
  <c r="AZ979" i="3"/>
  <c r="AA979" i="3"/>
  <c r="AV979" i="3"/>
  <c r="AW979" i="3"/>
  <c r="AM979" i="3"/>
  <c r="M967" i="3"/>
  <c r="Q967" i="3"/>
  <c r="U967" i="3"/>
  <c r="Y967" i="3"/>
  <c r="R967" i="3"/>
  <c r="W967" i="3"/>
  <c r="AB967" i="3"/>
  <c r="AF967" i="3"/>
  <c r="AJ967" i="3"/>
  <c r="AN967" i="3"/>
  <c r="AR967" i="3"/>
  <c r="AV967" i="3"/>
  <c r="AZ967" i="3"/>
  <c r="BD967" i="3"/>
  <c r="BH967" i="3"/>
  <c r="N967" i="3"/>
  <c r="S967" i="3"/>
  <c r="X967" i="3"/>
  <c r="AC967" i="3"/>
  <c r="AG967" i="3"/>
  <c r="AK967" i="3"/>
  <c r="AO967" i="3"/>
  <c r="AS967" i="3"/>
  <c r="AW967" i="3"/>
  <c r="BA967" i="3"/>
  <c r="BE967" i="3"/>
  <c r="BI967" i="3"/>
  <c r="O967" i="3"/>
  <c r="T967" i="3"/>
  <c r="Z967" i="3"/>
  <c r="AD967" i="3"/>
  <c r="AH967" i="3"/>
  <c r="AL967" i="3"/>
  <c r="AP967" i="3"/>
  <c r="AT967" i="3"/>
  <c r="AX967" i="3"/>
  <c r="BB967" i="3"/>
  <c r="BF967" i="3"/>
  <c r="AE967" i="3"/>
  <c r="AU967" i="3"/>
  <c r="P967" i="3"/>
  <c r="AI967" i="3"/>
  <c r="AY967" i="3"/>
  <c r="V967" i="3"/>
  <c r="AM967" i="3"/>
  <c r="BC967" i="3"/>
  <c r="AA967" i="3"/>
  <c r="AQ967" i="3"/>
  <c r="P1009" i="3"/>
  <c r="T1009" i="3"/>
  <c r="AB1009" i="3"/>
  <c r="AF1009" i="3"/>
  <c r="AJ1009" i="3"/>
  <c r="AR1009" i="3"/>
  <c r="AV1009" i="3"/>
  <c r="AZ1009" i="3"/>
  <c r="BH1009" i="3"/>
  <c r="M1009" i="3"/>
  <c r="Q1009" i="3"/>
  <c r="Y1009" i="3"/>
  <c r="AC1009" i="3"/>
  <c r="AG1009" i="3"/>
  <c r="R1009" i="3"/>
  <c r="V1009" i="3"/>
  <c r="Z1009" i="3"/>
  <c r="AH1009" i="3"/>
  <c r="AL1009" i="3"/>
  <c r="AP1009" i="3"/>
  <c r="AX1009" i="3"/>
  <c r="BB1009" i="3"/>
  <c r="BF1009" i="3"/>
  <c r="AJ1007" i="3"/>
  <c r="Q1007" i="3"/>
  <c r="AW1007" i="3"/>
  <c r="AD1007" i="3"/>
  <c r="P1005" i="3"/>
  <c r="T1005" i="3"/>
  <c r="X1005" i="3"/>
  <c r="AB1005" i="3"/>
  <c r="AF1005" i="3"/>
  <c r="AJ1005" i="3"/>
  <c r="AN1005" i="3"/>
  <c r="AR1005" i="3"/>
  <c r="AV1005" i="3"/>
  <c r="AZ1005" i="3"/>
  <c r="BD1005" i="3"/>
  <c r="BH1005" i="3"/>
  <c r="M1005" i="3"/>
  <c r="Q1005" i="3"/>
  <c r="U1005" i="3"/>
  <c r="Y1005" i="3"/>
  <c r="AC1005" i="3"/>
  <c r="AG1005" i="3"/>
  <c r="AK1005" i="3"/>
  <c r="AO1005" i="3"/>
  <c r="AS1005" i="3"/>
  <c r="AW1005" i="3"/>
  <c r="BA1005" i="3"/>
  <c r="BE1005" i="3"/>
  <c r="BI1005" i="3"/>
  <c r="N1005" i="3"/>
  <c r="R1005" i="3"/>
  <c r="V1005" i="3"/>
  <c r="Z1005" i="3"/>
  <c r="AD1005" i="3"/>
  <c r="AH1005" i="3"/>
  <c r="AL1005" i="3"/>
  <c r="AP1005" i="3"/>
  <c r="AT1005" i="3"/>
  <c r="AX1005" i="3"/>
  <c r="BB1005" i="3"/>
  <c r="BF1005" i="3"/>
  <c r="X1003" i="3"/>
  <c r="AB1003" i="3"/>
  <c r="AN1003" i="3"/>
  <c r="AR1003" i="3"/>
  <c r="BD1003" i="3"/>
  <c r="BH1003" i="3"/>
  <c r="U1003" i="3"/>
  <c r="Y1003" i="3"/>
  <c r="AK1003" i="3"/>
  <c r="AO1003" i="3"/>
  <c r="BA1003" i="3"/>
  <c r="BE1003" i="3"/>
  <c r="R1003" i="3"/>
  <c r="V1003" i="3"/>
  <c r="AH1003" i="3"/>
  <c r="AL1003" i="3"/>
  <c r="AX1003" i="3"/>
  <c r="BB1003" i="3"/>
  <c r="P1001" i="3"/>
  <c r="T1001" i="3"/>
  <c r="X1001" i="3"/>
  <c r="AB1001" i="3"/>
  <c r="AF1001" i="3"/>
  <c r="AJ1001" i="3"/>
  <c r="AN1001" i="3"/>
  <c r="AR1001" i="3"/>
  <c r="AV1001" i="3"/>
  <c r="AZ1001" i="3"/>
  <c r="BD1001" i="3"/>
  <c r="BH1001" i="3"/>
  <c r="M1001" i="3"/>
  <c r="Q1001" i="3"/>
  <c r="U1001" i="3"/>
  <c r="Y1001" i="3"/>
  <c r="AC1001" i="3"/>
  <c r="AG1001" i="3"/>
  <c r="AK1001" i="3"/>
  <c r="AO1001" i="3"/>
  <c r="AS1001" i="3"/>
  <c r="AW1001" i="3"/>
  <c r="BA1001" i="3"/>
  <c r="BE1001" i="3"/>
  <c r="BI1001" i="3"/>
  <c r="N1001" i="3"/>
  <c r="R1001" i="3"/>
  <c r="V1001" i="3"/>
  <c r="Z1001" i="3"/>
  <c r="AD1001" i="3"/>
  <c r="AH1001" i="3"/>
  <c r="AL1001" i="3"/>
  <c r="AP1001" i="3"/>
  <c r="AT1001" i="3"/>
  <c r="AX1001" i="3"/>
  <c r="BB1001" i="3"/>
  <c r="BF1001" i="3"/>
  <c r="L998" i="3"/>
  <c r="L996" i="3"/>
  <c r="L994" i="3"/>
  <c r="AT991" i="3"/>
  <c r="N991" i="3"/>
  <c r="L990" i="3"/>
  <c r="BF985" i="3"/>
  <c r="BI1009" i="3"/>
  <c r="BA1009" i="3"/>
  <c r="AS1009" i="3"/>
  <c r="AK1009" i="3"/>
  <c r="W1009" i="3"/>
  <c r="W1007" i="3"/>
  <c r="BC1005" i="3"/>
  <c r="AM1005" i="3"/>
  <c r="W1005" i="3"/>
  <c r="BC1003" i="3"/>
  <c r="AM1003" i="3"/>
  <c r="BC1001" i="3"/>
  <c r="AM1001" i="3"/>
  <c r="W1001" i="3"/>
  <c r="AH993" i="3"/>
  <c r="AP993" i="3"/>
  <c r="AL991" i="3"/>
  <c r="T991" i="3"/>
  <c r="R989" i="3"/>
  <c r="Z989" i="3"/>
  <c r="AP989" i="3"/>
  <c r="AX989" i="3"/>
  <c r="BF989" i="3"/>
  <c r="AP985" i="3"/>
  <c r="O983" i="3"/>
  <c r="W983" i="3"/>
  <c r="AA983" i="3"/>
  <c r="AE983" i="3"/>
  <c r="AM983" i="3"/>
  <c r="AQ983" i="3"/>
  <c r="AU983" i="3"/>
  <c r="BC983" i="3"/>
  <c r="BG983" i="3"/>
  <c r="P983" i="3"/>
  <c r="X983" i="3"/>
  <c r="AB983" i="3"/>
  <c r="AF983" i="3"/>
  <c r="AN983" i="3"/>
  <c r="AR983" i="3"/>
  <c r="AV983" i="3"/>
  <c r="BD983" i="3"/>
  <c r="BH983" i="3"/>
  <c r="M983" i="3"/>
  <c r="U983" i="3"/>
  <c r="Y983" i="3"/>
  <c r="AC983" i="3"/>
  <c r="AK983" i="3"/>
  <c r="AO983" i="3"/>
  <c r="AS983" i="3"/>
  <c r="BA983" i="3"/>
  <c r="BE983" i="3"/>
  <c r="BI983" i="3"/>
  <c r="AD983" i="3"/>
  <c r="AT983" i="3"/>
  <c r="R983" i="3"/>
  <c r="AX983" i="3"/>
  <c r="V983" i="3"/>
  <c r="AL983" i="3"/>
  <c r="AP981" i="3"/>
  <c r="P969" i="3"/>
  <c r="AB969" i="3"/>
  <c r="AF969" i="3"/>
  <c r="AR969" i="3"/>
  <c r="AV969" i="3"/>
  <c r="BH969" i="3"/>
  <c r="M969" i="3"/>
  <c r="Y969" i="3"/>
  <c r="AC969" i="3"/>
  <c r="AO969" i="3"/>
  <c r="AS969" i="3"/>
  <c r="BE969" i="3"/>
  <c r="BI969" i="3"/>
  <c r="V969" i="3"/>
  <c r="Z969" i="3"/>
  <c r="AL969" i="3"/>
  <c r="AP969" i="3"/>
  <c r="BB969" i="3"/>
  <c r="BF969" i="3"/>
  <c r="BG969" i="3"/>
  <c r="O969" i="3"/>
  <c r="S969" i="3"/>
  <c r="AI969" i="3"/>
  <c r="AM969" i="3"/>
  <c r="BG967" i="3"/>
  <c r="K998" i="3"/>
  <c r="K996" i="3"/>
  <c r="K994" i="3"/>
  <c r="BH993" i="3"/>
  <c r="AJ993" i="3"/>
  <c r="AB993" i="3"/>
  <c r="K992" i="3"/>
  <c r="BH991" i="3"/>
  <c r="AZ991" i="3"/>
  <c r="AR991" i="3"/>
  <c r="AJ991" i="3"/>
  <c r="AB991" i="3"/>
  <c r="K990" i="3"/>
  <c r="BH989" i="3"/>
  <c r="AZ989" i="3"/>
  <c r="AJ989" i="3"/>
  <c r="AB989" i="3"/>
  <c r="K988" i="3"/>
  <c r="AR987" i="3"/>
  <c r="M986" i="3"/>
  <c r="Q986" i="3"/>
  <c r="U986" i="3"/>
  <c r="Y986" i="3"/>
  <c r="AC986" i="3"/>
  <c r="AG986" i="3"/>
  <c r="AK986" i="3"/>
  <c r="AO986" i="3"/>
  <c r="AS986" i="3"/>
  <c r="AW986" i="3"/>
  <c r="BA986" i="3"/>
  <c r="BE986" i="3"/>
  <c r="BI986" i="3"/>
  <c r="O986" i="3"/>
  <c r="S986" i="3"/>
  <c r="W986" i="3"/>
  <c r="AA986" i="3"/>
  <c r="AE986" i="3"/>
  <c r="AI986" i="3"/>
  <c r="AM986" i="3"/>
  <c r="AQ986" i="3"/>
  <c r="AU986" i="3"/>
  <c r="AY986" i="3"/>
  <c r="BC986" i="3"/>
  <c r="BG986" i="3"/>
  <c r="AZ984" i="3"/>
  <c r="AJ984" i="3"/>
  <c r="T984" i="3"/>
  <c r="M984" i="3"/>
  <c r="Q984" i="3"/>
  <c r="U984" i="3"/>
  <c r="Y984" i="3"/>
  <c r="AC984" i="3"/>
  <c r="AG984" i="3"/>
  <c r="AK984" i="3"/>
  <c r="AO984" i="3"/>
  <c r="AS984" i="3"/>
  <c r="AW984" i="3"/>
  <c r="BA984" i="3"/>
  <c r="BE984" i="3"/>
  <c r="BI984" i="3"/>
  <c r="N984" i="3"/>
  <c r="R984" i="3"/>
  <c r="V984" i="3"/>
  <c r="Z984" i="3"/>
  <c r="AD984" i="3"/>
  <c r="AH984" i="3"/>
  <c r="AL984" i="3"/>
  <c r="AP984" i="3"/>
  <c r="AT984" i="3"/>
  <c r="AX984" i="3"/>
  <c r="BB984" i="3"/>
  <c r="BF984" i="3"/>
  <c r="O984" i="3"/>
  <c r="S984" i="3"/>
  <c r="W984" i="3"/>
  <c r="AA984" i="3"/>
  <c r="AE984" i="3"/>
  <c r="AI984" i="3"/>
  <c r="AM984" i="3"/>
  <c r="AQ984" i="3"/>
  <c r="AU984" i="3"/>
  <c r="AY984" i="3"/>
  <c r="BC984" i="3"/>
  <c r="BG984" i="3"/>
  <c r="AZ982" i="3"/>
  <c r="AJ982" i="3"/>
  <c r="T982" i="3"/>
  <c r="M982" i="3"/>
  <c r="Q982" i="3"/>
  <c r="U982" i="3"/>
  <c r="Y982" i="3"/>
  <c r="AC982" i="3"/>
  <c r="AG982" i="3"/>
  <c r="AK982" i="3"/>
  <c r="AO982" i="3"/>
  <c r="AS982" i="3"/>
  <c r="AW982" i="3"/>
  <c r="BA982" i="3"/>
  <c r="BE982" i="3"/>
  <c r="BI982" i="3"/>
  <c r="N982" i="3"/>
  <c r="R982" i="3"/>
  <c r="V982" i="3"/>
  <c r="Z982" i="3"/>
  <c r="AD982" i="3"/>
  <c r="AH982" i="3"/>
  <c r="AL982" i="3"/>
  <c r="AP982" i="3"/>
  <c r="AT982" i="3"/>
  <c r="AX982" i="3"/>
  <c r="BB982" i="3"/>
  <c r="BF982" i="3"/>
  <c r="O982" i="3"/>
  <c r="S982" i="3"/>
  <c r="W982" i="3"/>
  <c r="AA982" i="3"/>
  <c r="AE982" i="3"/>
  <c r="AI982" i="3"/>
  <c r="AM982" i="3"/>
  <c r="AQ982" i="3"/>
  <c r="AU982" i="3"/>
  <c r="AY982" i="3"/>
  <c r="BC982" i="3"/>
  <c r="BG982" i="3"/>
  <c r="O993" i="3"/>
  <c r="S993" i="3"/>
  <c r="W993" i="3"/>
  <c r="AA993" i="3"/>
  <c r="AE993" i="3"/>
  <c r="AI993" i="3"/>
  <c r="AM993" i="3"/>
  <c r="AQ993" i="3"/>
  <c r="AU993" i="3"/>
  <c r="AY993" i="3"/>
  <c r="BC993" i="3"/>
  <c r="BG993" i="3"/>
  <c r="M993" i="3"/>
  <c r="Q993" i="3"/>
  <c r="U993" i="3"/>
  <c r="Y993" i="3"/>
  <c r="AC993" i="3"/>
  <c r="AG993" i="3"/>
  <c r="AK993" i="3"/>
  <c r="AO993" i="3"/>
  <c r="AS993" i="3"/>
  <c r="AW993" i="3"/>
  <c r="BA993" i="3"/>
  <c r="BE993" i="3"/>
  <c r="BI993" i="3"/>
  <c r="O991" i="3"/>
  <c r="S991" i="3"/>
  <c r="W991" i="3"/>
  <c r="AA991" i="3"/>
  <c r="AE991" i="3"/>
  <c r="AI991" i="3"/>
  <c r="AM991" i="3"/>
  <c r="AQ991" i="3"/>
  <c r="AU991" i="3"/>
  <c r="AY991" i="3"/>
  <c r="BC991" i="3"/>
  <c r="BG991" i="3"/>
  <c r="M991" i="3"/>
  <c r="Q991" i="3"/>
  <c r="U991" i="3"/>
  <c r="Y991" i="3"/>
  <c r="AC991" i="3"/>
  <c r="AG991" i="3"/>
  <c r="AK991" i="3"/>
  <c r="AO991" i="3"/>
  <c r="AS991" i="3"/>
  <c r="AW991" i="3"/>
  <c r="BA991" i="3"/>
  <c r="BE991" i="3"/>
  <c r="BI991" i="3"/>
  <c r="O989" i="3"/>
  <c r="S989" i="3"/>
  <c r="W989" i="3"/>
  <c r="AA989" i="3"/>
  <c r="AE989" i="3"/>
  <c r="AI989" i="3"/>
  <c r="AM989" i="3"/>
  <c r="AQ989" i="3"/>
  <c r="AU989" i="3"/>
  <c r="AY989" i="3"/>
  <c r="BC989" i="3"/>
  <c r="BG989" i="3"/>
  <c r="M989" i="3"/>
  <c r="Q989" i="3"/>
  <c r="U989" i="3"/>
  <c r="Y989" i="3"/>
  <c r="AC989" i="3"/>
  <c r="AG989" i="3"/>
  <c r="AK989" i="3"/>
  <c r="AO989" i="3"/>
  <c r="AS989" i="3"/>
  <c r="AW989" i="3"/>
  <c r="BA989" i="3"/>
  <c r="BE989" i="3"/>
  <c r="BI989" i="3"/>
  <c r="O987" i="3"/>
  <c r="S987" i="3"/>
  <c r="AE987" i="3"/>
  <c r="AI987" i="3"/>
  <c r="AU987" i="3"/>
  <c r="AY987" i="3"/>
  <c r="M987" i="3"/>
  <c r="Q987" i="3"/>
  <c r="AC987" i="3"/>
  <c r="AG987" i="3"/>
  <c r="AS987" i="3"/>
  <c r="AW987" i="3"/>
  <c r="BI987" i="3"/>
  <c r="AV984" i="3"/>
  <c r="AF984" i="3"/>
  <c r="AV982" i="3"/>
  <c r="AF982" i="3"/>
  <c r="BD993" i="3"/>
  <c r="AV993" i="3"/>
  <c r="AN993" i="3"/>
  <c r="AF993" i="3"/>
  <c r="X993" i="3"/>
  <c r="P993" i="3"/>
  <c r="BD991" i="3"/>
  <c r="AV991" i="3"/>
  <c r="AN991" i="3"/>
  <c r="AF991" i="3"/>
  <c r="X991" i="3"/>
  <c r="P991" i="3"/>
  <c r="BD989" i="3"/>
  <c r="AV989" i="3"/>
  <c r="AN989" i="3"/>
  <c r="AF989" i="3"/>
  <c r="X989" i="3"/>
  <c r="P989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O972" i="3"/>
  <c r="S972" i="3"/>
  <c r="W972" i="3"/>
  <c r="AA972" i="3"/>
  <c r="AE972" i="3"/>
  <c r="AI972" i="3"/>
  <c r="AM972" i="3"/>
  <c r="AQ972" i="3"/>
  <c r="AU972" i="3"/>
  <c r="AY972" i="3"/>
  <c r="BC972" i="3"/>
  <c r="BG972" i="3"/>
  <c r="P972" i="3"/>
  <c r="T972" i="3"/>
  <c r="X972" i="3"/>
  <c r="AB972" i="3"/>
  <c r="AF972" i="3"/>
  <c r="AJ972" i="3"/>
  <c r="AN972" i="3"/>
  <c r="AR972" i="3"/>
  <c r="AV972" i="3"/>
  <c r="AZ972" i="3"/>
  <c r="BD972" i="3"/>
  <c r="BH972" i="3"/>
  <c r="Y972" i="3"/>
  <c r="AO972" i="3"/>
  <c r="BE972" i="3"/>
  <c r="M972" i="3"/>
  <c r="AC972" i="3"/>
  <c r="AS972" i="3"/>
  <c r="BI972" i="3"/>
  <c r="Q972" i="3"/>
  <c r="AG972" i="3"/>
  <c r="AW972" i="3"/>
  <c r="BC977" i="3"/>
  <c r="AU977" i="3"/>
  <c r="AM977" i="3"/>
  <c r="AE977" i="3"/>
  <c r="W977" i="3"/>
  <c r="BI976" i="3"/>
  <c r="BA976" i="3"/>
  <c r="AS976" i="3"/>
  <c r="AK976" i="3"/>
  <c r="P975" i="3"/>
  <c r="T975" i="3"/>
  <c r="X975" i="3"/>
  <c r="AB975" i="3"/>
  <c r="AF975" i="3"/>
  <c r="AJ975" i="3"/>
  <c r="AN975" i="3"/>
  <c r="AR975" i="3"/>
  <c r="AV975" i="3"/>
  <c r="AZ975" i="3"/>
  <c r="BD975" i="3"/>
  <c r="BH975" i="3"/>
  <c r="M975" i="3"/>
  <c r="Q975" i="3"/>
  <c r="U975" i="3"/>
  <c r="Y975" i="3"/>
  <c r="AC975" i="3"/>
  <c r="AG975" i="3"/>
  <c r="AK975" i="3"/>
  <c r="AO975" i="3"/>
  <c r="AS975" i="3"/>
  <c r="AW975" i="3"/>
  <c r="BA975" i="3"/>
  <c r="BE975" i="3"/>
  <c r="BI975" i="3"/>
  <c r="N975" i="3"/>
  <c r="R975" i="3"/>
  <c r="V975" i="3"/>
  <c r="Z975" i="3"/>
  <c r="AD975" i="3"/>
  <c r="AH975" i="3"/>
  <c r="AL975" i="3"/>
  <c r="AP975" i="3"/>
  <c r="AT975" i="3"/>
  <c r="AX975" i="3"/>
  <c r="BB975" i="3"/>
  <c r="BF975" i="3"/>
  <c r="BI974" i="3"/>
  <c r="AS974" i="3"/>
  <c r="AC974" i="3"/>
  <c r="BG973" i="3"/>
  <c r="AQ973" i="3"/>
  <c r="AU971" i="3"/>
  <c r="AE971" i="3"/>
  <c r="N970" i="3"/>
  <c r="R970" i="3"/>
  <c r="V970" i="3"/>
  <c r="Z970" i="3"/>
  <c r="AD970" i="3"/>
  <c r="AH970" i="3"/>
  <c r="AL970" i="3"/>
  <c r="AP970" i="3"/>
  <c r="AT970" i="3"/>
  <c r="AX970" i="3"/>
  <c r="BB970" i="3"/>
  <c r="BF970" i="3"/>
  <c r="O970" i="3"/>
  <c r="S970" i="3"/>
  <c r="W970" i="3"/>
  <c r="AA970" i="3"/>
  <c r="AE970" i="3"/>
  <c r="AI970" i="3"/>
  <c r="AM970" i="3"/>
  <c r="AQ970" i="3"/>
  <c r="AU970" i="3"/>
  <c r="AY970" i="3"/>
  <c r="BC970" i="3"/>
  <c r="BG970" i="3"/>
  <c r="P970" i="3"/>
  <c r="T970" i="3"/>
  <c r="X970" i="3"/>
  <c r="AB970" i="3"/>
  <c r="AF970" i="3"/>
  <c r="AJ970" i="3"/>
  <c r="AN970" i="3"/>
  <c r="AR970" i="3"/>
  <c r="AV970" i="3"/>
  <c r="AZ970" i="3"/>
  <c r="BD970" i="3"/>
  <c r="BH970" i="3"/>
  <c r="BE968" i="3"/>
  <c r="AO968" i="3"/>
  <c r="AW966" i="3"/>
  <c r="AY965" i="3"/>
  <c r="N976" i="3"/>
  <c r="R976" i="3"/>
  <c r="V976" i="3"/>
  <c r="Z976" i="3"/>
  <c r="AD976" i="3"/>
  <c r="O976" i="3"/>
  <c r="S976" i="3"/>
  <c r="W976" i="3"/>
  <c r="AA976" i="3"/>
  <c r="AE976" i="3"/>
  <c r="AI976" i="3"/>
  <c r="AM976" i="3"/>
  <c r="AQ976" i="3"/>
  <c r="AU976" i="3"/>
  <c r="AY976" i="3"/>
  <c r="BC976" i="3"/>
  <c r="BG976" i="3"/>
  <c r="P976" i="3"/>
  <c r="T976" i="3"/>
  <c r="X976" i="3"/>
  <c r="AB976" i="3"/>
  <c r="AF976" i="3"/>
  <c r="AJ976" i="3"/>
  <c r="AN976" i="3"/>
  <c r="AR976" i="3"/>
  <c r="AV976" i="3"/>
  <c r="AZ976" i="3"/>
  <c r="BD976" i="3"/>
  <c r="BH976" i="3"/>
  <c r="P973" i="3"/>
  <c r="T973" i="3"/>
  <c r="X973" i="3"/>
  <c r="AB973" i="3"/>
  <c r="AF973" i="3"/>
  <c r="AJ973" i="3"/>
  <c r="AN973" i="3"/>
  <c r="AR973" i="3"/>
  <c r="AV973" i="3"/>
  <c r="AZ973" i="3"/>
  <c r="BD973" i="3"/>
  <c r="BH973" i="3"/>
  <c r="M973" i="3"/>
  <c r="Q973" i="3"/>
  <c r="U973" i="3"/>
  <c r="Y973" i="3"/>
  <c r="AC973" i="3"/>
  <c r="AG973" i="3"/>
  <c r="AK973" i="3"/>
  <c r="AO973" i="3"/>
  <c r="AS973" i="3"/>
  <c r="AW973" i="3"/>
  <c r="BA973" i="3"/>
  <c r="BE973" i="3"/>
  <c r="BI973" i="3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O968" i="3"/>
  <c r="S968" i="3"/>
  <c r="W968" i="3"/>
  <c r="AA968" i="3"/>
  <c r="AE968" i="3"/>
  <c r="AI968" i="3"/>
  <c r="AM968" i="3"/>
  <c r="AQ968" i="3"/>
  <c r="AU968" i="3"/>
  <c r="AY968" i="3"/>
  <c r="BC968" i="3"/>
  <c r="BG968" i="3"/>
  <c r="P968" i="3"/>
  <c r="T968" i="3"/>
  <c r="X968" i="3"/>
  <c r="AB968" i="3"/>
  <c r="AF968" i="3"/>
  <c r="AJ968" i="3"/>
  <c r="AN968" i="3"/>
  <c r="AR968" i="3"/>
  <c r="AV968" i="3"/>
  <c r="AZ968" i="3"/>
  <c r="BD968" i="3"/>
  <c r="BH968" i="3"/>
  <c r="AA964" i="3"/>
  <c r="AQ964" i="3"/>
  <c r="BG964" i="3"/>
  <c r="AB964" i="3"/>
  <c r="AR964" i="3"/>
  <c r="BH964" i="3"/>
  <c r="AP964" i="3"/>
  <c r="U964" i="3"/>
  <c r="BA964" i="3"/>
  <c r="AD964" i="3"/>
  <c r="M963" i="3"/>
  <c r="Q963" i="3"/>
  <c r="U963" i="3"/>
  <c r="Y963" i="3"/>
  <c r="AC963" i="3"/>
  <c r="AG963" i="3"/>
  <c r="AK963" i="3"/>
  <c r="AO963" i="3"/>
  <c r="AS963" i="3"/>
  <c r="AW963" i="3"/>
  <c r="BA963" i="3"/>
  <c r="BE963" i="3"/>
  <c r="BI963" i="3"/>
  <c r="N963" i="3"/>
  <c r="R963" i="3"/>
  <c r="V963" i="3"/>
  <c r="Z963" i="3"/>
  <c r="AD963" i="3"/>
  <c r="AH963" i="3"/>
  <c r="AL963" i="3"/>
  <c r="AP963" i="3"/>
  <c r="AT963" i="3"/>
  <c r="AX963" i="3"/>
  <c r="BB963" i="3"/>
  <c r="BF963" i="3"/>
  <c r="T963" i="3"/>
  <c r="AB963" i="3"/>
  <c r="AJ963" i="3"/>
  <c r="AR963" i="3"/>
  <c r="AZ963" i="3"/>
  <c r="BH963" i="3"/>
  <c r="O963" i="3"/>
  <c r="W963" i="3"/>
  <c r="AE963" i="3"/>
  <c r="AM963" i="3"/>
  <c r="AU963" i="3"/>
  <c r="BC963" i="3"/>
  <c r="P963" i="3"/>
  <c r="X963" i="3"/>
  <c r="AF963" i="3"/>
  <c r="AN963" i="3"/>
  <c r="AV963" i="3"/>
  <c r="BD963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O958" i="3"/>
  <c r="S958" i="3"/>
  <c r="W958" i="3"/>
  <c r="AA958" i="3"/>
  <c r="AE958" i="3"/>
  <c r="AI958" i="3"/>
  <c r="AM958" i="3"/>
  <c r="AQ958" i="3"/>
  <c r="AU958" i="3"/>
  <c r="AY958" i="3"/>
  <c r="BC958" i="3"/>
  <c r="BG958" i="3"/>
  <c r="P958" i="3"/>
  <c r="T958" i="3"/>
  <c r="X958" i="3"/>
  <c r="AB958" i="3"/>
  <c r="AF958" i="3"/>
  <c r="AJ958" i="3"/>
  <c r="AN958" i="3"/>
  <c r="AR958" i="3"/>
  <c r="AV958" i="3"/>
  <c r="AZ958" i="3"/>
  <c r="BD958" i="3"/>
  <c r="BH958" i="3"/>
  <c r="Y958" i="3"/>
  <c r="AO958" i="3"/>
  <c r="BE958" i="3"/>
  <c r="M958" i="3"/>
  <c r="AC958" i="3"/>
  <c r="AS958" i="3"/>
  <c r="BI958" i="3"/>
  <c r="Q958" i="3"/>
  <c r="AG958" i="3"/>
  <c r="AW958" i="3"/>
  <c r="L980" i="3"/>
  <c r="AC980" i="3" s="1"/>
  <c r="L978" i="3"/>
  <c r="AV978" i="3" s="1"/>
  <c r="BG977" i="3"/>
  <c r="AY977" i="3"/>
  <c r="AQ977" i="3"/>
  <c r="AI977" i="3"/>
  <c r="AA977" i="3"/>
  <c r="M977" i="3"/>
  <c r="Q977" i="3"/>
  <c r="U977" i="3"/>
  <c r="Y977" i="3"/>
  <c r="AC977" i="3"/>
  <c r="AG977" i="3"/>
  <c r="AK977" i="3"/>
  <c r="AO977" i="3"/>
  <c r="AS977" i="3"/>
  <c r="AW977" i="3"/>
  <c r="BA977" i="3"/>
  <c r="BE977" i="3"/>
  <c r="BI977" i="3"/>
  <c r="N977" i="3"/>
  <c r="R977" i="3"/>
  <c r="V977" i="3"/>
  <c r="Z977" i="3"/>
  <c r="AD977" i="3"/>
  <c r="AH977" i="3"/>
  <c r="AL977" i="3"/>
  <c r="AP977" i="3"/>
  <c r="AT977" i="3"/>
  <c r="AX977" i="3"/>
  <c r="BB977" i="3"/>
  <c r="BF977" i="3"/>
  <c r="BE976" i="3"/>
  <c r="AW976" i="3"/>
  <c r="AO976" i="3"/>
  <c r="AG976" i="3"/>
  <c r="Q976" i="3"/>
  <c r="N974" i="3"/>
  <c r="R974" i="3"/>
  <c r="V974" i="3"/>
  <c r="Z974" i="3"/>
  <c r="AD974" i="3"/>
  <c r="AH974" i="3"/>
  <c r="AL974" i="3"/>
  <c r="AP974" i="3"/>
  <c r="AT974" i="3"/>
  <c r="AX974" i="3"/>
  <c r="BB974" i="3"/>
  <c r="BF974" i="3"/>
  <c r="O974" i="3"/>
  <c r="S974" i="3"/>
  <c r="W974" i="3"/>
  <c r="AA974" i="3"/>
  <c r="AE974" i="3"/>
  <c r="AI974" i="3"/>
  <c r="AM974" i="3"/>
  <c r="AQ974" i="3"/>
  <c r="AU974" i="3"/>
  <c r="AY974" i="3"/>
  <c r="BC974" i="3"/>
  <c r="BG974" i="3"/>
  <c r="P974" i="3"/>
  <c r="T974" i="3"/>
  <c r="X974" i="3"/>
  <c r="AB974" i="3"/>
  <c r="AF974" i="3"/>
  <c r="AJ974" i="3"/>
  <c r="AN974" i="3"/>
  <c r="AR974" i="3"/>
  <c r="AV974" i="3"/>
  <c r="AZ974" i="3"/>
  <c r="BD974" i="3"/>
  <c r="BH974" i="3"/>
  <c r="AY973" i="3"/>
  <c r="AI973" i="3"/>
  <c r="S973" i="3"/>
  <c r="P971" i="3"/>
  <c r="T971" i="3"/>
  <c r="X971" i="3"/>
  <c r="AB971" i="3"/>
  <c r="AF971" i="3"/>
  <c r="AJ971" i="3"/>
  <c r="AN971" i="3"/>
  <c r="AR971" i="3"/>
  <c r="AV971" i="3"/>
  <c r="AZ971" i="3"/>
  <c r="BD971" i="3"/>
  <c r="BH971" i="3"/>
  <c r="M971" i="3"/>
  <c r="Q971" i="3"/>
  <c r="U971" i="3"/>
  <c r="Y971" i="3"/>
  <c r="AC971" i="3"/>
  <c r="AG971" i="3"/>
  <c r="AK971" i="3"/>
  <c r="AO971" i="3"/>
  <c r="AS971" i="3"/>
  <c r="AW971" i="3"/>
  <c r="BA971" i="3"/>
  <c r="BE971" i="3"/>
  <c r="BI971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AW968" i="3"/>
  <c r="AG968" i="3"/>
  <c r="Q968" i="3"/>
  <c r="O966" i="3"/>
  <c r="S966" i="3"/>
  <c r="W966" i="3"/>
  <c r="AA966" i="3"/>
  <c r="AE966" i="3"/>
  <c r="AI966" i="3"/>
  <c r="AM966" i="3"/>
  <c r="AQ966" i="3"/>
  <c r="AU966" i="3"/>
  <c r="AY966" i="3"/>
  <c r="BC966" i="3"/>
  <c r="BG966" i="3"/>
  <c r="P966" i="3"/>
  <c r="T966" i="3"/>
  <c r="X966" i="3"/>
  <c r="AB966" i="3"/>
  <c r="AF966" i="3"/>
  <c r="AJ966" i="3"/>
  <c r="AN966" i="3"/>
  <c r="AR966" i="3"/>
  <c r="AV966" i="3"/>
  <c r="AZ966" i="3"/>
  <c r="BD966" i="3"/>
  <c r="BH966" i="3"/>
  <c r="R966" i="3"/>
  <c r="Z966" i="3"/>
  <c r="AH966" i="3"/>
  <c r="AP966" i="3"/>
  <c r="AX966" i="3"/>
  <c r="BF966" i="3"/>
  <c r="M966" i="3"/>
  <c r="U966" i="3"/>
  <c r="AC966" i="3"/>
  <c r="AK966" i="3"/>
  <c r="AS966" i="3"/>
  <c r="BA966" i="3"/>
  <c r="BI966" i="3"/>
  <c r="N966" i="3"/>
  <c r="V966" i="3"/>
  <c r="AD966" i="3"/>
  <c r="AL966" i="3"/>
  <c r="AT966" i="3"/>
  <c r="BB966" i="3"/>
  <c r="M965" i="3"/>
  <c r="Q965" i="3"/>
  <c r="U965" i="3"/>
  <c r="Y965" i="3"/>
  <c r="AC965" i="3"/>
  <c r="AG965" i="3"/>
  <c r="AK965" i="3"/>
  <c r="AO965" i="3"/>
  <c r="AS965" i="3"/>
  <c r="AW965" i="3"/>
  <c r="BA965" i="3"/>
  <c r="BE965" i="3"/>
  <c r="BI965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T965" i="3"/>
  <c r="AB965" i="3"/>
  <c r="AJ965" i="3"/>
  <c r="AR965" i="3"/>
  <c r="AZ965" i="3"/>
  <c r="BH965" i="3"/>
  <c r="O965" i="3"/>
  <c r="W965" i="3"/>
  <c r="AE965" i="3"/>
  <c r="AM965" i="3"/>
  <c r="AU965" i="3"/>
  <c r="BC965" i="3"/>
  <c r="P965" i="3"/>
  <c r="X965" i="3"/>
  <c r="AF965" i="3"/>
  <c r="AN965" i="3"/>
  <c r="AV965" i="3"/>
  <c r="BD965" i="3"/>
  <c r="BG963" i="3"/>
  <c r="AA963" i="3"/>
  <c r="AK958" i="3"/>
  <c r="BE962" i="3"/>
  <c r="AO962" i="3"/>
  <c r="Y962" i="3"/>
  <c r="P961" i="3"/>
  <c r="T961" i="3"/>
  <c r="X961" i="3"/>
  <c r="AB961" i="3"/>
  <c r="AF961" i="3"/>
  <c r="AJ961" i="3"/>
  <c r="AN961" i="3"/>
  <c r="AR961" i="3"/>
  <c r="AV961" i="3"/>
  <c r="AZ961" i="3"/>
  <c r="BD961" i="3"/>
  <c r="BH961" i="3"/>
  <c r="M961" i="3"/>
  <c r="Q961" i="3"/>
  <c r="U961" i="3"/>
  <c r="Y961" i="3"/>
  <c r="AC961" i="3"/>
  <c r="AG961" i="3"/>
  <c r="AK961" i="3"/>
  <c r="AO961" i="3"/>
  <c r="AS961" i="3"/>
  <c r="AW961" i="3"/>
  <c r="BA961" i="3"/>
  <c r="BE961" i="3"/>
  <c r="BI961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BI960" i="3"/>
  <c r="AS960" i="3"/>
  <c r="AC960" i="3"/>
  <c r="M960" i="3"/>
  <c r="P957" i="3"/>
  <c r="U957" i="3"/>
  <c r="AA957" i="3"/>
  <c r="AF957" i="3"/>
  <c r="AK957" i="3"/>
  <c r="AQ957" i="3"/>
  <c r="AV957" i="3"/>
  <c r="BA957" i="3"/>
  <c r="BG957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O962" i="3"/>
  <c r="S962" i="3"/>
  <c r="W962" i="3"/>
  <c r="AA962" i="3"/>
  <c r="AE962" i="3"/>
  <c r="AI962" i="3"/>
  <c r="AM962" i="3"/>
  <c r="AQ962" i="3"/>
  <c r="AU962" i="3"/>
  <c r="AY962" i="3"/>
  <c r="BC962" i="3"/>
  <c r="BG962" i="3"/>
  <c r="P962" i="3"/>
  <c r="T962" i="3"/>
  <c r="X962" i="3"/>
  <c r="AB962" i="3"/>
  <c r="AF962" i="3"/>
  <c r="AJ962" i="3"/>
  <c r="AN962" i="3"/>
  <c r="AR962" i="3"/>
  <c r="AV962" i="3"/>
  <c r="AZ962" i="3"/>
  <c r="BD962" i="3"/>
  <c r="BH962" i="3"/>
  <c r="AY961" i="3"/>
  <c r="AI961" i="3"/>
  <c r="S961" i="3"/>
  <c r="BE960" i="3"/>
  <c r="AO960" i="3"/>
  <c r="P959" i="3"/>
  <c r="T959" i="3"/>
  <c r="X959" i="3"/>
  <c r="AB959" i="3"/>
  <c r="AF959" i="3"/>
  <c r="AJ959" i="3"/>
  <c r="AN959" i="3"/>
  <c r="AR959" i="3"/>
  <c r="AV959" i="3"/>
  <c r="AZ959" i="3"/>
  <c r="BD959" i="3"/>
  <c r="BH959" i="3"/>
  <c r="M959" i="3"/>
  <c r="Q959" i="3"/>
  <c r="U959" i="3"/>
  <c r="Y959" i="3"/>
  <c r="AC959" i="3"/>
  <c r="AG959" i="3"/>
  <c r="AK959" i="3"/>
  <c r="AO959" i="3"/>
  <c r="AS959" i="3"/>
  <c r="AW959" i="3"/>
  <c r="BA959" i="3"/>
  <c r="BE959" i="3"/>
  <c r="BI959" i="3"/>
  <c r="N959" i="3"/>
  <c r="R959" i="3"/>
  <c r="V959" i="3"/>
  <c r="Z959" i="3"/>
  <c r="AD959" i="3"/>
  <c r="AH959" i="3"/>
  <c r="AL959" i="3"/>
  <c r="AP959" i="3"/>
  <c r="AT959" i="3"/>
  <c r="AX959" i="3"/>
  <c r="BB959" i="3"/>
  <c r="BF959" i="3"/>
  <c r="BE957" i="3"/>
  <c r="AJ957" i="3"/>
  <c r="O957" i="3"/>
  <c r="Z956" i="3"/>
  <c r="AP956" i="3"/>
  <c r="BF956" i="3"/>
  <c r="AB956" i="3"/>
  <c r="AR956" i="3"/>
  <c r="BH956" i="3"/>
  <c r="AM956" i="3"/>
  <c r="Y956" i="3"/>
  <c r="BE956" i="3"/>
  <c r="AQ956" i="3"/>
  <c r="AA945" i="3"/>
  <c r="AQ945" i="3"/>
  <c r="BG945" i="3"/>
  <c r="AY945" i="3"/>
  <c r="S945" i="3"/>
  <c r="AW962" i="3"/>
  <c r="AG962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O960" i="3"/>
  <c r="S960" i="3"/>
  <c r="W960" i="3"/>
  <c r="AA960" i="3"/>
  <c r="AE960" i="3"/>
  <c r="AI960" i="3"/>
  <c r="AM960" i="3"/>
  <c r="AQ960" i="3"/>
  <c r="AU960" i="3"/>
  <c r="AY960" i="3"/>
  <c r="BC960" i="3"/>
  <c r="BG960" i="3"/>
  <c r="P960" i="3"/>
  <c r="T960" i="3"/>
  <c r="X960" i="3"/>
  <c r="AB960" i="3"/>
  <c r="AF960" i="3"/>
  <c r="AJ960" i="3"/>
  <c r="AN960" i="3"/>
  <c r="AR960" i="3"/>
  <c r="AV960" i="3"/>
  <c r="AZ960" i="3"/>
  <c r="BD960" i="3"/>
  <c r="BH960" i="3"/>
  <c r="AY959" i="3"/>
  <c r="AI959" i="3"/>
  <c r="S959" i="3"/>
  <c r="AZ957" i="3"/>
  <c r="AE957" i="3"/>
  <c r="Q957" i="3"/>
  <c r="AI945" i="3"/>
  <c r="BI957" i="3"/>
  <c r="BD957" i="3"/>
  <c r="AY957" i="3"/>
  <c r="AS957" i="3"/>
  <c r="AN957" i="3"/>
  <c r="AI957" i="3"/>
  <c r="AC957" i="3"/>
  <c r="X957" i="3"/>
  <c r="S957" i="3"/>
  <c r="M957" i="3"/>
  <c r="BG955" i="3"/>
  <c r="AQ955" i="3"/>
  <c r="AA955" i="3"/>
  <c r="P955" i="3"/>
  <c r="T955" i="3"/>
  <c r="X955" i="3"/>
  <c r="AB955" i="3"/>
  <c r="AF955" i="3"/>
  <c r="AJ955" i="3"/>
  <c r="AN955" i="3"/>
  <c r="AR955" i="3"/>
  <c r="AV955" i="3"/>
  <c r="AZ955" i="3"/>
  <c r="BD955" i="3"/>
  <c r="BH955" i="3"/>
  <c r="M955" i="3"/>
  <c r="Q955" i="3"/>
  <c r="U955" i="3"/>
  <c r="Y955" i="3"/>
  <c r="AC955" i="3"/>
  <c r="AG955" i="3"/>
  <c r="AK955" i="3"/>
  <c r="AO955" i="3"/>
  <c r="AS955" i="3"/>
  <c r="AW955" i="3"/>
  <c r="BA955" i="3"/>
  <c r="BE955" i="3"/>
  <c r="BI955" i="3"/>
  <c r="N955" i="3"/>
  <c r="R955" i="3"/>
  <c r="V955" i="3"/>
  <c r="Z955" i="3"/>
  <c r="AD955" i="3"/>
  <c r="AH955" i="3"/>
  <c r="AL955" i="3"/>
  <c r="AP955" i="3"/>
  <c r="AT955" i="3"/>
  <c r="AX955" i="3"/>
  <c r="BB955" i="3"/>
  <c r="BF955" i="3"/>
  <c r="BI954" i="3"/>
  <c r="AS954" i="3"/>
  <c r="AC954" i="3"/>
  <c r="M954" i="3"/>
  <c r="BG953" i="3"/>
  <c r="AQ953" i="3"/>
  <c r="AA953" i="3"/>
  <c r="P953" i="3"/>
  <c r="T953" i="3"/>
  <c r="X953" i="3"/>
  <c r="AB953" i="3"/>
  <c r="AF953" i="3"/>
  <c r="AJ953" i="3"/>
  <c r="AN953" i="3"/>
  <c r="AR953" i="3"/>
  <c r="AV953" i="3"/>
  <c r="AZ953" i="3"/>
  <c r="BD953" i="3"/>
  <c r="BH953" i="3"/>
  <c r="M953" i="3"/>
  <c r="Q953" i="3"/>
  <c r="U953" i="3"/>
  <c r="Y953" i="3"/>
  <c r="AC953" i="3"/>
  <c r="AG953" i="3"/>
  <c r="AK953" i="3"/>
  <c r="AO953" i="3"/>
  <c r="AS953" i="3"/>
  <c r="AW953" i="3"/>
  <c r="BA953" i="3"/>
  <c r="BE953" i="3"/>
  <c r="BI953" i="3"/>
  <c r="N953" i="3"/>
  <c r="R953" i="3"/>
  <c r="V953" i="3"/>
  <c r="Z953" i="3"/>
  <c r="AD953" i="3"/>
  <c r="AH953" i="3"/>
  <c r="AL953" i="3"/>
  <c r="AP953" i="3"/>
  <c r="AT953" i="3"/>
  <c r="AX953" i="3"/>
  <c r="BB953" i="3"/>
  <c r="BF953" i="3"/>
  <c r="AS952" i="3"/>
  <c r="BG951" i="3"/>
  <c r="AQ951" i="3"/>
  <c r="AA951" i="3"/>
  <c r="P951" i="3"/>
  <c r="T951" i="3"/>
  <c r="X951" i="3"/>
  <c r="AB951" i="3"/>
  <c r="AF951" i="3"/>
  <c r="AJ951" i="3"/>
  <c r="AN951" i="3"/>
  <c r="AR951" i="3"/>
  <c r="AV951" i="3"/>
  <c r="AZ951" i="3"/>
  <c r="BD951" i="3"/>
  <c r="BH951" i="3"/>
  <c r="M951" i="3"/>
  <c r="Q951" i="3"/>
  <c r="U951" i="3"/>
  <c r="Y951" i="3"/>
  <c r="AC951" i="3"/>
  <c r="AG951" i="3"/>
  <c r="AK951" i="3"/>
  <c r="AO951" i="3"/>
  <c r="AS951" i="3"/>
  <c r="AW951" i="3"/>
  <c r="BA951" i="3"/>
  <c r="BE951" i="3"/>
  <c r="BI951" i="3"/>
  <c r="N951" i="3"/>
  <c r="R951" i="3"/>
  <c r="V951" i="3"/>
  <c r="Z951" i="3"/>
  <c r="AD951" i="3"/>
  <c r="AH951" i="3"/>
  <c r="AL951" i="3"/>
  <c r="AP951" i="3"/>
  <c r="AT951" i="3"/>
  <c r="AX951" i="3"/>
  <c r="BB951" i="3"/>
  <c r="BF951" i="3"/>
  <c r="BI950" i="3"/>
  <c r="AS950" i="3"/>
  <c r="AC950" i="3"/>
  <c r="M950" i="3"/>
  <c r="BG949" i="3"/>
  <c r="AQ949" i="3"/>
  <c r="P949" i="3"/>
  <c r="T949" i="3"/>
  <c r="X949" i="3"/>
  <c r="AB949" i="3"/>
  <c r="AF949" i="3"/>
  <c r="AJ949" i="3"/>
  <c r="AN949" i="3"/>
  <c r="AR949" i="3"/>
  <c r="AV949" i="3"/>
  <c r="AZ949" i="3"/>
  <c r="BD949" i="3"/>
  <c r="BH949" i="3"/>
  <c r="M949" i="3"/>
  <c r="Q949" i="3"/>
  <c r="U949" i="3"/>
  <c r="Y949" i="3"/>
  <c r="AC949" i="3"/>
  <c r="AG949" i="3"/>
  <c r="AK949" i="3"/>
  <c r="AO949" i="3"/>
  <c r="AS949" i="3"/>
  <c r="AW949" i="3"/>
  <c r="BA949" i="3"/>
  <c r="BE949" i="3"/>
  <c r="BI949" i="3"/>
  <c r="N949" i="3"/>
  <c r="R949" i="3"/>
  <c r="V949" i="3"/>
  <c r="Z949" i="3"/>
  <c r="AD949" i="3"/>
  <c r="AH949" i="3"/>
  <c r="AL949" i="3"/>
  <c r="AP949" i="3"/>
  <c r="AT949" i="3"/>
  <c r="AX949" i="3"/>
  <c r="BB949" i="3"/>
  <c r="BF949" i="3"/>
  <c r="BI948" i="3"/>
  <c r="AS948" i="3"/>
  <c r="AC948" i="3"/>
  <c r="S947" i="3"/>
  <c r="Z947" i="3"/>
  <c r="AE947" i="3"/>
  <c r="AK947" i="3"/>
  <c r="AO947" i="3"/>
  <c r="AS947" i="3"/>
  <c r="AW947" i="3"/>
  <c r="BA947" i="3"/>
  <c r="BE947" i="3"/>
  <c r="BI947" i="3"/>
  <c r="BH957" i="3"/>
  <c r="BC957" i="3"/>
  <c r="AW957" i="3"/>
  <c r="AR957" i="3"/>
  <c r="AM957" i="3"/>
  <c r="AG957" i="3"/>
  <c r="AB957" i="3"/>
  <c r="W957" i="3"/>
  <c r="BC955" i="3"/>
  <c r="AM955" i="3"/>
  <c r="BE954" i="3"/>
  <c r="AO954" i="3"/>
  <c r="BC953" i="3"/>
  <c r="AM953" i="3"/>
  <c r="BE952" i="3"/>
  <c r="BC951" i="3"/>
  <c r="AM951" i="3"/>
  <c r="BE950" i="3"/>
  <c r="AO950" i="3"/>
  <c r="N946" i="3"/>
  <c r="R946" i="3"/>
  <c r="V946" i="3"/>
  <c r="Z946" i="3"/>
  <c r="AD946" i="3"/>
  <c r="AH946" i="3"/>
  <c r="AL946" i="3"/>
  <c r="AP946" i="3"/>
  <c r="AT946" i="3"/>
  <c r="AX946" i="3"/>
  <c r="BB946" i="3"/>
  <c r="BF946" i="3"/>
  <c r="O946" i="3"/>
  <c r="S946" i="3"/>
  <c r="W946" i="3"/>
  <c r="AA946" i="3"/>
  <c r="AE946" i="3"/>
  <c r="AI946" i="3"/>
  <c r="AM946" i="3"/>
  <c r="AQ946" i="3"/>
  <c r="AU946" i="3"/>
  <c r="AY946" i="3"/>
  <c r="BC946" i="3"/>
  <c r="BG946" i="3"/>
  <c r="P946" i="3"/>
  <c r="T946" i="3"/>
  <c r="X946" i="3"/>
  <c r="AB946" i="3"/>
  <c r="AF946" i="3"/>
  <c r="AJ946" i="3"/>
  <c r="AN946" i="3"/>
  <c r="AR946" i="3"/>
  <c r="AV946" i="3"/>
  <c r="AZ946" i="3"/>
  <c r="BD946" i="3"/>
  <c r="BH946" i="3"/>
  <c r="Y946" i="3"/>
  <c r="AO946" i="3"/>
  <c r="BE946" i="3"/>
  <c r="M946" i="3"/>
  <c r="AC946" i="3"/>
  <c r="AS946" i="3"/>
  <c r="BI946" i="3"/>
  <c r="Q946" i="3"/>
  <c r="AG946" i="3"/>
  <c r="AW946" i="3"/>
  <c r="O945" i="3"/>
  <c r="N957" i="3"/>
  <c r="R957" i="3"/>
  <c r="V957" i="3"/>
  <c r="Z957" i="3"/>
  <c r="AD957" i="3"/>
  <c r="AH957" i="3"/>
  <c r="AL957" i="3"/>
  <c r="AP957" i="3"/>
  <c r="AT957" i="3"/>
  <c r="AX957" i="3"/>
  <c r="BB957" i="3"/>
  <c r="BF957" i="3"/>
  <c r="N954" i="3"/>
  <c r="R954" i="3"/>
  <c r="V954" i="3"/>
  <c r="Z954" i="3"/>
  <c r="AD954" i="3"/>
  <c r="AH954" i="3"/>
  <c r="AL954" i="3"/>
  <c r="AP954" i="3"/>
  <c r="AT954" i="3"/>
  <c r="AX954" i="3"/>
  <c r="BB954" i="3"/>
  <c r="BF954" i="3"/>
  <c r="O954" i="3"/>
  <c r="S954" i="3"/>
  <c r="W954" i="3"/>
  <c r="AA954" i="3"/>
  <c r="AE954" i="3"/>
  <c r="AI954" i="3"/>
  <c r="AM954" i="3"/>
  <c r="AQ954" i="3"/>
  <c r="AU954" i="3"/>
  <c r="AY954" i="3"/>
  <c r="BC954" i="3"/>
  <c r="BG954" i="3"/>
  <c r="P954" i="3"/>
  <c r="T954" i="3"/>
  <c r="X954" i="3"/>
  <c r="AB954" i="3"/>
  <c r="AF954" i="3"/>
  <c r="AJ954" i="3"/>
  <c r="AN954" i="3"/>
  <c r="AR954" i="3"/>
  <c r="AV954" i="3"/>
  <c r="AZ954" i="3"/>
  <c r="BD954" i="3"/>
  <c r="BH954" i="3"/>
  <c r="V952" i="3"/>
  <c r="Z952" i="3"/>
  <c r="AL952" i="3"/>
  <c r="AP952" i="3"/>
  <c r="BB952" i="3"/>
  <c r="BF952" i="3"/>
  <c r="W952" i="3"/>
  <c r="AA952" i="3"/>
  <c r="AM952" i="3"/>
  <c r="AQ952" i="3"/>
  <c r="BC952" i="3"/>
  <c r="BG952" i="3"/>
  <c r="X952" i="3"/>
  <c r="AB952" i="3"/>
  <c r="AN952" i="3"/>
  <c r="AR952" i="3"/>
  <c r="BD952" i="3"/>
  <c r="BH952" i="3"/>
  <c r="N950" i="3"/>
  <c r="R950" i="3"/>
  <c r="V950" i="3"/>
  <c r="Z950" i="3"/>
  <c r="AD950" i="3"/>
  <c r="AH950" i="3"/>
  <c r="AL950" i="3"/>
  <c r="AP950" i="3"/>
  <c r="AT950" i="3"/>
  <c r="AX950" i="3"/>
  <c r="BB950" i="3"/>
  <c r="BF950" i="3"/>
  <c r="O950" i="3"/>
  <c r="S950" i="3"/>
  <c r="W950" i="3"/>
  <c r="AA950" i="3"/>
  <c r="AE950" i="3"/>
  <c r="AI950" i="3"/>
  <c r="AM950" i="3"/>
  <c r="AQ950" i="3"/>
  <c r="AU950" i="3"/>
  <c r="AY950" i="3"/>
  <c r="BC950" i="3"/>
  <c r="BG950" i="3"/>
  <c r="P950" i="3"/>
  <c r="T950" i="3"/>
  <c r="X950" i="3"/>
  <c r="AB950" i="3"/>
  <c r="AF950" i="3"/>
  <c r="AJ950" i="3"/>
  <c r="AN950" i="3"/>
  <c r="AR950" i="3"/>
  <c r="AV950" i="3"/>
  <c r="AZ950" i="3"/>
  <c r="BD950" i="3"/>
  <c r="BH950" i="3"/>
  <c r="N948" i="3"/>
  <c r="R948" i="3"/>
  <c r="V948" i="3"/>
  <c r="Z948" i="3"/>
  <c r="AD948" i="3"/>
  <c r="AH948" i="3"/>
  <c r="AL948" i="3"/>
  <c r="AP948" i="3"/>
  <c r="AT948" i="3"/>
  <c r="AX948" i="3"/>
  <c r="BB948" i="3"/>
  <c r="BF948" i="3"/>
  <c r="O948" i="3"/>
  <c r="S948" i="3"/>
  <c r="W948" i="3"/>
  <c r="AA948" i="3"/>
  <c r="AE948" i="3"/>
  <c r="AI948" i="3"/>
  <c r="AM948" i="3"/>
  <c r="AQ948" i="3"/>
  <c r="AU948" i="3"/>
  <c r="AY948" i="3"/>
  <c r="BC948" i="3"/>
  <c r="BG948" i="3"/>
  <c r="P948" i="3"/>
  <c r="T948" i="3"/>
  <c r="X948" i="3"/>
  <c r="AB948" i="3"/>
  <c r="AF948" i="3"/>
  <c r="AJ948" i="3"/>
  <c r="AN948" i="3"/>
  <c r="AR948" i="3"/>
  <c r="AV948" i="3"/>
  <c r="AZ948" i="3"/>
  <c r="BD948" i="3"/>
  <c r="BH948" i="3"/>
  <c r="AK946" i="3"/>
  <c r="BF947" i="3"/>
  <c r="BB947" i="3"/>
  <c r="AX947" i="3"/>
  <c r="AT947" i="3"/>
  <c r="AP947" i="3"/>
  <c r="AL947" i="3"/>
  <c r="AG947" i="3"/>
  <c r="AA947" i="3"/>
  <c r="V947" i="3"/>
  <c r="AU945" i="3"/>
  <c r="AE945" i="3"/>
  <c r="BG943" i="3"/>
  <c r="AK943" i="3"/>
  <c r="P947" i="3"/>
  <c r="T947" i="3"/>
  <c r="X947" i="3"/>
  <c r="AB947" i="3"/>
  <c r="AF947" i="3"/>
  <c r="AJ947" i="3"/>
  <c r="M947" i="3"/>
  <c r="Q947" i="3"/>
  <c r="U947" i="3"/>
  <c r="P945" i="3"/>
  <c r="T945" i="3"/>
  <c r="X945" i="3"/>
  <c r="AB945" i="3"/>
  <c r="AF945" i="3"/>
  <c r="AJ945" i="3"/>
  <c r="AN945" i="3"/>
  <c r="AR945" i="3"/>
  <c r="AV945" i="3"/>
  <c r="AZ945" i="3"/>
  <c r="BD945" i="3"/>
  <c r="BH945" i="3"/>
  <c r="M945" i="3"/>
  <c r="Q945" i="3"/>
  <c r="U945" i="3"/>
  <c r="Y945" i="3"/>
  <c r="AC945" i="3"/>
  <c r="AG945" i="3"/>
  <c r="AK945" i="3"/>
  <c r="AO945" i="3"/>
  <c r="AS945" i="3"/>
  <c r="AW945" i="3"/>
  <c r="BA945" i="3"/>
  <c r="BE945" i="3"/>
  <c r="BI945" i="3"/>
  <c r="N945" i="3"/>
  <c r="R945" i="3"/>
  <c r="V945" i="3"/>
  <c r="Z945" i="3"/>
  <c r="AD945" i="3"/>
  <c r="AH945" i="3"/>
  <c r="AL945" i="3"/>
  <c r="AP945" i="3"/>
  <c r="AT945" i="3"/>
  <c r="AX945" i="3"/>
  <c r="BB945" i="3"/>
  <c r="BF945" i="3"/>
  <c r="BH947" i="3"/>
  <c r="BD947" i="3"/>
  <c r="AZ947" i="3"/>
  <c r="AV947" i="3"/>
  <c r="AR947" i="3"/>
  <c r="AN947" i="3"/>
  <c r="AI947" i="3"/>
  <c r="AD947" i="3"/>
  <c r="Y947" i="3"/>
  <c r="R947" i="3"/>
  <c r="BC945" i="3"/>
  <c r="AM945" i="3"/>
  <c r="W945" i="3"/>
  <c r="N943" i="3"/>
  <c r="R943" i="3"/>
  <c r="V943" i="3"/>
  <c r="Z943" i="3"/>
  <c r="AD943" i="3"/>
  <c r="AH943" i="3"/>
  <c r="AL943" i="3"/>
  <c r="AP943" i="3"/>
  <c r="AT943" i="3"/>
  <c r="AX943" i="3"/>
  <c r="BB943" i="3"/>
  <c r="BF943" i="3"/>
  <c r="Q943" i="3"/>
  <c r="W943" i="3"/>
  <c r="AB943" i="3"/>
  <c r="AG943" i="3"/>
  <c r="AM943" i="3"/>
  <c r="AR943" i="3"/>
  <c r="AW943" i="3"/>
  <c r="BC943" i="3"/>
  <c r="BH943" i="3"/>
  <c r="M943" i="3"/>
  <c r="S943" i="3"/>
  <c r="X943" i="3"/>
  <c r="AC943" i="3"/>
  <c r="AI943" i="3"/>
  <c r="AN943" i="3"/>
  <c r="AS943" i="3"/>
  <c r="AY943" i="3"/>
  <c r="BD943" i="3"/>
  <c r="BI943" i="3"/>
  <c r="O943" i="3"/>
  <c r="T943" i="3"/>
  <c r="Y943" i="3"/>
  <c r="AE943" i="3"/>
  <c r="AJ943" i="3"/>
  <c r="AO943" i="3"/>
  <c r="AU943" i="3"/>
  <c r="AZ943" i="3"/>
  <c r="BE943" i="3"/>
  <c r="N941" i="3"/>
  <c r="Z941" i="3"/>
  <c r="AD941" i="3"/>
  <c r="AP941" i="3"/>
  <c r="AT941" i="3"/>
  <c r="BF941" i="3"/>
  <c r="Q941" i="3"/>
  <c r="AG941" i="3"/>
  <c r="AM941" i="3"/>
  <c r="BC941" i="3"/>
  <c r="BH941" i="3"/>
  <c r="AA941" i="3"/>
  <c r="AI941" i="3"/>
  <c r="BD941" i="3"/>
  <c r="O941" i="3"/>
  <c r="AJ941" i="3"/>
  <c r="AQ941" i="3"/>
  <c r="P941" i="3"/>
  <c r="X941" i="3"/>
  <c r="AS941" i="3"/>
  <c r="AZ941" i="3"/>
  <c r="N939" i="3"/>
  <c r="R939" i="3"/>
  <c r="V939" i="3"/>
  <c r="Z939" i="3"/>
  <c r="AD939" i="3"/>
  <c r="AH939" i="3"/>
  <c r="AL939" i="3"/>
  <c r="AP939" i="3"/>
  <c r="AT939" i="3"/>
  <c r="AX939" i="3"/>
  <c r="BB939" i="3"/>
  <c r="BF939" i="3"/>
  <c r="O939" i="3"/>
  <c r="T939" i="3"/>
  <c r="Y939" i="3"/>
  <c r="AE939" i="3"/>
  <c r="AJ939" i="3"/>
  <c r="AO939" i="3"/>
  <c r="AU939" i="3"/>
  <c r="AZ939" i="3"/>
  <c r="BE939" i="3"/>
  <c r="Q939" i="3"/>
  <c r="W939" i="3"/>
  <c r="AB939" i="3"/>
  <c r="AG939" i="3"/>
  <c r="AM939" i="3"/>
  <c r="AR939" i="3"/>
  <c r="AW939" i="3"/>
  <c r="BC939" i="3"/>
  <c r="BH939" i="3"/>
  <c r="M939" i="3"/>
  <c r="X939" i="3"/>
  <c r="AI939" i="3"/>
  <c r="AS939" i="3"/>
  <c r="BD939" i="3"/>
  <c r="P939" i="3"/>
  <c r="AA939" i="3"/>
  <c r="AK939" i="3"/>
  <c r="AV939" i="3"/>
  <c r="BG939" i="3"/>
  <c r="S939" i="3"/>
  <c r="AC939" i="3"/>
  <c r="AN939" i="3"/>
  <c r="AY939" i="3"/>
  <c r="BI939" i="3"/>
  <c r="L942" i="3"/>
  <c r="AT942" i="3" s="1"/>
  <c r="P940" i="3"/>
  <c r="T940" i="3"/>
  <c r="X940" i="3"/>
  <c r="AB940" i="3"/>
  <c r="AF940" i="3"/>
  <c r="AJ940" i="3"/>
  <c r="AN940" i="3"/>
  <c r="AR940" i="3"/>
  <c r="AV940" i="3"/>
  <c r="AZ940" i="3"/>
  <c r="BD940" i="3"/>
  <c r="BH940" i="3"/>
  <c r="M940" i="3"/>
  <c r="R940" i="3"/>
  <c r="W940" i="3"/>
  <c r="AC940" i="3"/>
  <c r="AH940" i="3"/>
  <c r="AM940" i="3"/>
  <c r="AS940" i="3"/>
  <c r="AX940" i="3"/>
  <c r="BC940" i="3"/>
  <c r="BI940" i="3"/>
  <c r="L944" i="3"/>
  <c r="AB944" i="3" s="1"/>
  <c r="BG940" i="3"/>
  <c r="BA940" i="3"/>
  <c r="AT940" i="3"/>
  <c r="AL940" i="3"/>
  <c r="AE940" i="3"/>
  <c r="Y940" i="3"/>
  <c r="Q940" i="3"/>
  <c r="O937" i="3"/>
  <c r="S937" i="3"/>
  <c r="W937" i="3"/>
  <c r="AA937" i="3"/>
  <c r="AE937" i="3"/>
  <c r="AI937" i="3"/>
  <c r="AM937" i="3"/>
  <c r="AQ937" i="3"/>
  <c r="AU937" i="3"/>
  <c r="AY937" i="3"/>
  <c r="BC937" i="3"/>
  <c r="BG937" i="3"/>
  <c r="P937" i="3"/>
  <c r="T937" i="3"/>
  <c r="X937" i="3"/>
  <c r="AB937" i="3"/>
  <c r="AF937" i="3"/>
  <c r="AJ937" i="3"/>
  <c r="AN937" i="3"/>
  <c r="AR937" i="3"/>
  <c r="AV937" i="3"/>
  <c r="AZ937" i="3"/>
  <c r="BD937" i="3"/>
  <c r="BH937" i="3"/>
  <c r="N937" i="3"/>
  <c r="R937" i="3"/>
  <c r="V937" i="3"/>
  <c r="Z937" i="3"/>
  <c r="AD937" i="3"/>
  <c r="AH937" i="3"/>
  <c r="AL937" i="3"/>
  <c r="AP937" i="3"/>
  <c r="AT937" i="3"/>
  <c r="AX937" i="3"/>
  <c r="BB937" i="3"/>
  <c r="BF937" i="3"/>
  <c r="Y937" i="3"/>
  <c r="AO937" i="3"/>
  <c r="BE937" i="3"/>
  <c r="AC937" i="3"/>
  <c r="AW937" i="3"/>
  <c r="M937" i="3"/>
  <c r="AG937" i="3"/>
  <c r="BA937" i="3"/>
  <c r="Q937" i="3"/>
  <c r="AK937" i="3"/>
  <c r="BI937" i="3"/>
  <c r="BI938" i="3"/>
  <c r="BC938" i="3"/>
  <c r="AX938" i="3"/>
  <c r="AS938" i="3"/>
  <c r="AM938" i="3"/>
  <c r="AH938" i="3"/>
  <c r="AC938" i="3"/>
  <c r="W938" i="3"/>
  <c r="M938" i="3"/>
  <c r="P938" i="3"/>
  <c r="T938" i="3"/>
  <c r="X938" i="3"/>
  <c r="AB938" i="3"/>
  <c r="AF938" i="3"/>
  <c r="AJ938" i="3"/>
  <c r="AN938" i="3"/>
  <c r="AR938" i="3"/>
  <c r="AV938" i="3"/>
  <c r="AZ938" i="3"/>
  <c r="BD938" i="3"/>
  <c r="BH938" i="3"/>
  <c r="AQ936" i="3"/>
  <c r="AW935" i="3"/>
  <c r="AC935" i="3"/>
  <c r="AU934" i="3"/>
  <c r="Y935" i="3"/>
  <c r="M934" i="3"/>
  <c r="Q934" i="3"/>
  <c r="U934" i="3"/>
  <c r="Y934" i="3"/>
  <c r="AC934" i="3"/>
  <c r="AG934" i="3"/>
  <c r="AK934" i="3"/>
  <c r="AO934" i="3"/>
  <c r="AS934" i="3"/>
  <c r="AW934" i="3"/>
  <c r="BA934" i="3"/>
  <c r="BE934" i="3"/>
  <c r="BI934" i="3"/>
  <c r="N934" i="3"/>
  <c r="R934" i="3"/>
  <c r="V934" i="3"/>
  <c r="Z934" i="3"/>
  <c r="AD934" i="3"/>
  <c r="AH934" i="3"/>
  <c r="AL934" i="3"/>
  <c r="AP934" i="3"/>
  <c r="AT934" i="3"/>
  <c r="AX934" i="3"/>
  <c r="BB934" i="3"/>
  <c r="BF934" i="3"/>
  <c r="P934" i="3"/>
  <c r="T934" i="3"/>
  <c r="X934" i="3"/>
  <c r="AB934" i="3"/>
  <c r="AF934" i="3"/>
  <c r="AJ934" i="3"/>
  <c r="AN934" i="3"/>
  <c r="AR934" i="3"/>
  <c r="AV934" i="3"/>
  <c r="AZ934" i="3"/>
  <c r="BD934" i="3"/>
  <c r="BH934" i="3"/>
  <c r="S934" i="3"/>
  <c r="AI934" i="3"/>
  <c r="AY934" i="3"/>
  <c r="W934" i="3"/>
  <c r="AM934" i="3"/>
  <c r="BC934" i="3"/>
  <c r="M936" i="3"/>
  <c r="Q936" i="3"/>
  <c r="U936" i="3"/>
  <c r="Y936" i="3"/>
  <c r="AC936" i="3"/>
  <c r="AG936" i="3"/>
  <c r="AK936" i="3"/>
  <c r="AO936" i="3"/>
  <c r="AS936" i="3"/>
  <c r="AW936" i="3"/>
  <c r="BA936" i="3"/>
  <c r="BE936" i="3"/>
  <c r="BI936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P936" i="3"/>
  <c r="T936" i="3"/>
  <c r="X936" i="3"/>
  <c r="AB936" i="3"/>
  <c r="AF936" i="3"/>
  <c r="AJ936" i="3"/>
  <c r="AN936" i="3"/>
  <c r="AR936" i="3"/>
  <c r="AV936" i="3"/>
  <c r="AZ936" i="3"/>
  <c r="BD936" i="3"/>
  <c r="BH936" i="3"/>
  <c r="W936" i="3"/>
  <c r="AM936" i="3"/>
  <c r="BC936" i="3"/>
  <c r="BI935" i="3"/>
  <c r="AK935" i="3"/>
  <c r="AE934" i="3"/>
  <c r="M932" i="3"/>
  <c r="Q932" i="3"/>
  <c r="U932" i="3"/>
  <c r="Y932" i="3"/>
  <c r="AC932" i="3"/>
  <c r="AG932" i="3"/>
  <c r="AK932" i="3"/>
  <c r="AO932" i="3"/>
  <c r="AS932" i="3"/>
  <c r="AW932" i="3"/>
  <c r="BA932" i="3"/>
  <c r="BE932" i="3"/>
  <c r="BI932" i="3"/>
  <c r="N932" i="3"/>
  <c r="R932" i="3"/>
  <c r="V932" i="3"/>
  <c r="Z932" i="3"/>
  <c r="AD932" i="3"/>
  <c r="AH932" i="3"/>
  <c r="AL932" i="3"/>
  <c r="AP932" i="3"/>
  <c r="AT932" i="3"/>
  <c r="AX932" i="3"/>
  <c r="BB932" i="3"/>
  <c r="BF932" i="3"/>
  <c r="P932" i="3"/>
  <c r="T932" i="3"/>
  <c r="X932" i="3"/>
  <c r="AB932" i="3"/>
  <c r="AF932" i="3"/>
  <c r="AJ932" i="3"/>
  <c r="AN932" i="3"/>
  <c r="AR932" i="3"/>
  <c r="AV932" i="3"/>
  <c r="AZ932" i="3"/>
  <c r="BD932" i="3"/>
  <c r="BH932" i="3"/>
  <c r="BE935" i="3"/>
  <c r="AO935" i="3"/>
  <c r="BE933" i="3"/>
  <c r="BC932" i="3"/>
  <c r="AM932" i="3"/>
  <c r="W932" i="3"/>
  <c r="O935" i="3"/>
  <c r="S935" i="3"/>
  <c r="W935" i="3"/>
  <c r="AA935" i="3"/>
  <c r="AE935" i="3"/>
  <c r="AI935" i="3"/>
  <c r="AM935" i="3"/>
  <c r="AQ935" i="3"/>
  <c r="AU935" i="3"/>
  <c r="AY935" i="3"/>
  <c r="BC935" i="3"/>
  <c r="BG935" i="3"/>
  <c r="P935" i="3"/>
  <c r="T935" i="3"/>
  <c r="X935" i="3"/>
  <c r="AB935" i="3"/>
  <c r="AF935" i="3"/>
  <c r="AJ935" i="3"/>
  <c r="AN935" i="3"/>
  <c r="AR935" i="3"/>
  <c r="AV935" i="3"/>
  <c r="AZ935" i="3"/>
  <c r="BD935" i="3"/>
  <c r="BH935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W933" i="3"/>
  <c r="AA933" i="3"/>
  <c r="AM933" i="3"/>
  <c r="AQ933" i="3"/>
  <c r="BC933" i="3"/>
  <c r="BG933" i="3"/>
  <c r="X933" i="3"/>
  <c r="AB933" i="3"/>
  <c r="AN933" i="3"/>
  <c r="AR933" i="3"/>
  <c r="BD933" i="3"/>
  <c r="BH933" i="3"/>
  <c r="V933" i="3"/>
  <c r="Z933" i="3"/>
  <c r="AL933" i="3"/>
  <c r="AP933" i="3"/>
  <c r="BB933" i="3"/>
  <c r="BF933" i="3"/>
  <c r="AY932" i="3"/>
  <c r="AI932" i="3"/>
  <c r="S932" i="3"/>
  <c r="V1028" i="3" l="1"/>
  <c r="AL1028" i="3"/>
  <c r="BB1028" i="3"/>
  <c r="W1028" i="3"/>
  <c r="AM1028" i="3"/>
  <c r="BC1028" i="3"/>
  <c r="X1028" i="3"/>
  <c r="AN1028" i="3"/>
  <c r="BD1028" i="3"/>
  <c r="AW1028" i="3"/>
  <c r="Z1028" i="3"/>
  <c r="AP1028" i="3"/>
  <c r="BF1028" i="3"/>
  <c r="AA1028" i="3"/>
  <c r="AQ1028" i="3"/>
  <c r="BG1028" i="3"/>
  <c r="AB1028" i="3"/>
  <c r="AR1028" i="3"/>
  <c r="BH1028" i="3"/>
  <c r="AG1028" i="3"/>
  <c r="N1028" i="3"/>
  <c r="AD1028" i="3"/>
  <c r="AT1028" i="3"/>
  <c r="O1028" i="3"/>
  <c r="AE1028" i="3"/>
  <c r="AU1028" i="3"/>
  <c r="P1028" i="3"/>
  <c r="AF1028" i="3"/>
  <c r="AV1028" i="3"/>
  <c r="Q1028" i="3"/>
  <c r="Y997" i="3"/>
  <c r="AO997" i="3"/>
  <c r="BE997" i="3"/>
  <c r="AA997" i="3"/>
  <c r="AV997" i="3"/>
  <c r="W997" i="3"/>
  <c r="AR997" i="3"/>
  <c r="N997" i="3"/>
  <c r="AI997" i="3"/>
  <c r="BD997" i="3"/>
  <c r="T997" i="3"/>
  <c r="M997" i="3"/>
  <c r="AC997" i="3"/>
  <c r="AS997" i="3"/>
  <c r="BI997" i="3"/>
  <c r="AF997" i="3"/>
  <c r="BB997" i="3"/>
  <c r="AB997" i="3"/>
  <c r="AX997" i="3"/>
  <c r="S997" i="3"/>
  <c r="AN997" i="3"/>
  <c r="O997" i="3"/>
  <c r="AP997" i="3"/>
  <c r="Q997" i="3"/>
  <c r="AG997" i="3"/>
  <c r="AW997" i="3"/>
  <c r="P997" i="3"/>
  <c r="AL997" i="3"/>
  <c r="BG997" i="3"/>
  <c r="AH997" i="3"/>
  <c r="BC997" i="3"/>
  <c r="X997" i="3"/>
  <c r="AT997" i="3"/>
  <c r="AJ997" i="3"/>
  <c r="Z997" i="3"/>
  <c r="O1002" i="3"/>
  <c r="P1002" i="3"/>
  <c r="AK1002" i="3"/>
  <c r="BF1004" i="3"/>
  <c r="Q1004" i="3"/>
  <c r="AQ1004" i="3"/>
  <c r="AB1004" i="3"/>
  <c r="Z1010" i="3"/>
  <c r="AP1010" i="3"/>
  <c r="BF1010" i="3"/>
  <c r="AB1010" i="3"/>
  <c r="AR1010" i="3"/>
  <c r="BH1010" i="3"/>
  <c r="AO1010" i="3"/>
  <c r="AA1010" i="3"/>
  <c r="BG1010" i="3"/>
  <c r="AK1010" i="3"/>
  <c r="N1010" i="3"/>
  <c r="AD1010" i="3"/>
  <c r="AT1010" i="3"/>
  <c r="P1010" i="3"/>
  <c r="AF1010" i="3"/>
  <c r="AV1010" i="3"/>
  <c r="Q1010" i="3"/>
  <c r="AW1010" i="3"/>
  <c r="AI1010" i="3"/>
  <c r="M1010" i="3"/>
  <c r="AS1010" i="3"/>
  <c r="R1010" i="3"/>
  <c r="AH1010" i="3"/>
  <c r="AX1010" i="3"/>
  <c r="T1010" i="3"/>
  <c r="AJ1010" i="3"/>
  <c r="AZ1010" i="3"/>
  <c r="Y1010" i="3"/>
  <c r="BE1010" i="3"/>
  <c r="AQ1010" i="3"/>
  <c r="U1010" i="3"/>
  <c r="BA1010" i="3"/>
  <c r="AE975" i="3"/>
  <c r="AQ975" i="3"/>
  <c r="O1007" i="3"/>
  <c r="AA1007" i="3"/>
  <c r="AE1007" i="3"/>
  <c r="X1007" i="3"/>
  <c r="AN1007" i="3"/>
  <c r="BD1007" i="3"/>
  <c r="U1007" i="3"/>
  <c r="AK1007" i="3"/>
  <c r="BA1007" i="3"/>
  <c r="R1007" i="3"/>
  <c r="AH1007" i="3"/>
  <c r="AX1007" i="3"/>
  <c r="BC1007" i="3"/>
  <c r="AQ1007" i="3"/>
  <c r="AB1007" i="3"/>
  <c r="AR1007" i="3"/>
  <c r="BH1007" i="3"/>
  <c r="Y1007" i="3"/>
  <c r="AO1007" i="3"/>
  <c r="BE1007" i="3"/>
  <c r="V1007" i="3"/>
  <c r="AL1007" i="3"/>
  <c r="BB1007" i="3"/>
  <c r="AM1007" i="3"/>
  <c r="BG1007" i="3"/>
  <c r="BC969" i="3"/>
  <c r="T969" i="3"/>
  <c r="AJ969" i="3"/>
  <c r="AZ969" i="3"/>
  <c r="Q969" i="3"/>
  <c r="AG969" i="3"/>
  <c r="AW969" i="3"/>
  <c r="N969" i="3"/>
  <c r="AD969" i="3"/>
  <c r="AT969" i="3"/>
  <c r="AA969" i="3"/>
  <c r="AE969" i="3"/>
  <c r="AY969" i="3"/>
  <c r="X969" i="3"/>
  <c r="AN969" i="3"/>
  <c r="BD969" i="3"/>
  <c r="U969" i="3"/>
  <c r="AK969" i="3"/>
  <c r="BA969" i="3"/>
  <c r="R969" i="3"/>
  <c r="AH969" i="3"/>
  <c r="AX969" i="3"/>
  <c r="AQ969" i="3"/>
  <c r="AU969" i="3"/>
  <c r="W969" i="3"/>
  <c r="AS1018" i="3"/>
  <c r="M1018" i="3"/>
  <c r="AO1018" i="3"/>
  <c r="R1018" i="3"/>
  <c r="AH1018" i="3"/>
  <c r="AX1018" i="3"/>
  <c r="S1018" i="3"/>
  <c r="AI1018" i="3"/>
  <c r="AY1018" i="3"/>
  <c r="T1018" i="3"/>
  <c r="AJ1018" i="3"/>
  <c r="AZ1018" i="3"/>
  <c r="AK1018" i="3"/>
  <c r="BI1018" i="3"/>
  <c r="V1018" i="3"/>
  <c r="AL1018" i="3"/>
  <c r="BB1018" i="3"/>
  <c r="W1018" i="3"/>
  <c r="AM1018" i="3"/>
  <c r="BC1018" i="3"/>
  <c r="X1018" i="3"/>
  <c r="AN1018" i="3"/>
  <c r="BD1018" i="3"/>
  <c r="AW1018" i="3"/>
  <c r="AC1018" i="3"/>
  <c r="BE1018" i="3"/>
  <c r="Y1018" i="3"/>
  <c r="Z1018" i="3"/>
  <c r="AP1018" i="3"/>
  <c r="BF1018" i="3"/>
  <c r="AA1018" i="3"/>
  <c r="AQ1018" i="3"/>
  <c r="BG1018" i="3"/>
  <c r="AB1018" i="3"/>
  <c r="AR1018" i="3"/>
  <c r="BH1018" i="3"/>
  <c r="AG1018" i="3"/>
  <c r="Z938" i="3"/>
  <c r="BB938" i="3"/>
  <c r="O938" i="3"/>
  <c r="V938" i="3"/>
  <c r="AW938" i="3"/>
  <c r="U938" i="3"/>
  <c r="BA938" i="3"/>
  <c r="Y938" i="3"/>
  <c r="AY938" i="3"/>
  <c r="AG938" i="3"/>
  <c r="AD938" i="3"/>
  <c r="AQ938" i="3"/>
  <c r="Q938" i="3"/>
  <c r="AP938" i="3"/>
  <c r="N938" i="3"/>
  <c r="AT938" i="3"/>
  <c r="R938" i="3"/>
  <c r="AO938" i="3"/>
  <c r="BF938" i="3"/>
  <c r="AI938" i="3"/>
  <c r="AL938" i="3"/>
  <c r="AQ1003" i="3"/>
  <c r="S1003" i="3"/>
  <c r="AY1003" i="3"/>
  <c r="AE1003" i="3"/>
  <c r="P1003" i="3"/>
  <c r="AF1003" i="3"/>
  <c r="AV1003" i="3"/>
  <c r="M1003" i="3"/>
  <c r="AC1003" i="3"/>
  <c r="AS1003" i="3"/>
  <c r="BI1003" i="3"/>
  <c r="Z1003" i="3"/>
  <c r="AP1003" i="3"/>
  <c r="BF1003" i="3"/>
  <c r="W1003" i="3"/>
  <c r="BG1003" i="3"/>
  <c r="O1003" i="3"/>
  <c r="T1003" i="3"/>
  <c r="AJ1003" i="3"/>
  <c r="AZ1003" i="3"/>
  <c r="Q1003" i="3"/>
  <c r="AG1003" i="3"/>
  <c r="AW1003" i="3"/>
  <c r="N1003" i="3"/>
  <c r="AD1003" i="3"/>
  <c r="AT1003" i="3"/>
  <c r="W1015" i="3"/>
  <c r="AY1015" i="3"/>
  <c r="P1015" i="3"/>
  <c r="AF1015" i="3"/>
  <c r="AV1015" i="3"/>
  <c r="M1015" i="3"/>
  <c r="AC1015" i="3"/>
  <c r="AS1015" i="3"/>
  <c r="BI1015" i="3"/>
  <c r="Z1015" i="3"/>
  <c r="AP1015" i="3"/>
  <c r="BF1015" i="3"/>
  <c r="AQ1015" i="3"/>
  <c r="BG1015" i="3"/>
  <c r="AI1015" i="3"/>
  <c r="T1015" i="3"/>
  <c r="AJ1015" i="3"/>
  <c r="AZ1015" i="3"/>
  <c r="Q1015" i="3"/>
  <c r="AG1015" i="3"/>
  <c r="AW1015" i="3"/>
  <c r="N1015" i="3"/>
  <c r="AD1015" i="3"/>
  <c r="AT1015" i="3"/>
  <c r="AM1015" i="3"/>
  <c r="S1015" i="3"/>
  <c r="AU1015" i="3"/>
  <c r="X1015" i="3"/>
  <c r="AN1015" i="3"/>
  <c r="BD1015" i="3"/>
  <c r="U1015" i="3"/>
  <c r="AK1015" i="3"/>
  <c r="BA1015" i="3"/>
  <c r="R1015" i="3"/>
  <c r="AH1015" i="3"/>
  <c r="AX1015" i="3"/>
  <c r="X1027" i="3"/>
  <c r="AK1027" i="3"/>
  <c r="AX1027" i="3"/>
  <c r="AN1027" i="3"/>
  <c r="BA1027" i="3"/>
  <c r="AE1027" i="3"/>
  <c r="BD1027" i="3"/>
  <c r="R1027" i="3"/>
  <c r="BC1027" i="3"/>
  <c r="X1033" i="3"/>
  <c r="AN1033" i="3"/>
  <c r="BD1033" i="3"/>
  <c r="V1033" i="3"/>
  <c r="AL1033" i="3"/>
  <c r="BB1033" i="3"/>
  <c r="AI1033" i="3"/>
  <c r="O1033" i="3"/>
  <c r="AU1033" i="3"/>
  <c r="AW1033" i="3"/>
  <c r="AK1033" i="3"/>
  <c r="Y1033" i="3"/>
  <c r="AB1033" i="3"/>
  <c r="AR1033" i="3"/>
  <c r="BH1033" i="3"/>
  <c r="Z1033" i="3"/>
  <c r="AP1033" i="3"/>
  <c r="BF1033" i="3"/>
  <c r="AQ1033" i="3"/>
  <c r="W1033" i="3"/>
  <c r="BC1033" i="3"/>
  <c r="M1033" i="3"/>
  <c r="AS1033" i="3"/>
  <c r="AO1033" i="3"/>
  <c r="P1033" i="3"/>
  <c r="AF1033" i="3"/>
  <c r="AV1033" i="3"/>
  <c r="N1033" i="3"/>
  <c r="AD1033" i="3"/>
  <c r="AT1033" i="3"/>
  <c r="S1033" i="3"/>
  <c r="AY1033" i="3"/>
  <c r="AE1033" i="3"/>
  <c r="Q1033" i="3"/>
  <c r="U1033" i="3"/>
  <c r="BA1033" i="3"/>
  <c r="BE1033" i="3"/>
  <c r="BM1046" i="3"/>
  <c r="BL1046" i="3"/>
  <c r="AZ987" i="3"/>
  <c r="BF1007" i="3"/>
  <c r="Z1007" i="3"/>
  <c r="AS1007" i="3"/>
  <c r="M1007" i="3"/>
  <c r="AF1007" i="3"/>
  <c r="AX987" i="3"/>
  <c r="AY997" i="3"/>
  <c r="R997" i="3"/>
  <c r="AK997" i="3"/>
  <c r="AY1010" i="3"/>
  <c r="AN1010" i="3"/>
  <c r="V1010" i="3"/>
  <c r="BE1015" i="3"/>
  <c r="AR1015" i="3"/>
  <c r="BH1004" i="3"/>
  <c r="AV1018" i="3"/>
  <c r="AE1018" i="3"/>
  <c r="N1018" i="3"/>
  <c r="AY1028" i="3"/>
  <c r="AH1028" i="3"/>
  <c r="AH1027" i="3"/>
  <c r="AB1041" i="3"/>
  <c r="BF1041" i="3"/>
  <c r="AS1041" i="3"/>
  <c r="AG1033" i="3"/>
  <c r="AX1033" i="3"/>
  <c r="AJ1033" i="3"/>
  <c r="AA938" i="3"/>
  <c r="U1018" i="3"/>
  <c r="S938" i="3"/>
  <c r="AB1038" i="3"/>
  <c r="AA1038" i="3"/>
  <c r="AC1038" i="3"/>
  <c r="Z1038" i="3"/>
  <c r="AR1038" i="3"/>
  <c r="BG1038" i="3"/>
  <c r="AP1038" i="3"/>
  <c r="BH1038" i="3"/>
  <c r="AS1038" i="3"/>
  <c r="BL1058" i="3"/>
  <c r="AQ943" i="3"/>
  <c r="AF943" i="3"/>
  <c r="AV943" i="3"/>
  <c r="P943" i="3"/>
  <c r="AA943" i="3"/>
  <c r="U943" i="3"/>
  <c r="AA971" i="3"/>
  <c r="O971" i="3"/>
  <c r="AM971" i="3"/>
  <c r="AI971" i="3"/>
  <c r="BG971" i="3"/>
  <c r="BC971" i="3"/>
  <c r="W971" i="3"/>
  <c r="AJ986" i="3"/>
  <c r="R986" i="3"/>
  <c r="N986" i="3"/>
  <c r="AH986" i="3"/>
  <c r="AT986" i="3"/>
  <c r="AR1017" i="3"/>
  <c r="Y1017" i="3"/>
  <c r="BE1017" i="3"/>
  <c r="O961" i="3"/>
  <c r="BC961" i="3"/>
  <c r="AQ961" i="3"/>
  <c r="AM961" i="3"/>
  <c r="AE961" i="3"/>
  <c r="W961" i="3"/>
  <c r="AA961" i="3"/>
  <c r="BE987" i="3"/>
  <c r="AO987" i="3"/>
  <c r="Y987" i="3"/>
  <c r="BG987" i="3"/>
  <c r="AQ987" i="3"/>
  <c r="AA987" i="3"/>
  <c r="AB987" i="3"/>
  <c r="BH987" i="3"/>
  <c r="T987" i="3"/>
  <c r="AT1007" i="3"/>
  <c r="N1007" i="3"/>
  <c r="AG1007" i="3"/>
  <c r="AZ1007" i="3"/>
  <c r="T1007" i="3"/>
  <c r="R987" i="3"/>
  <c r="AD997" i="3"/>
  <c r="AQ997" i="3"/>
  <c r="U997" i="3"/>
  <c r="S1010" i="3"/>
  <c r="X1010" i="3"/>
  <c r="BB1015" i="3"/>
  <c r="AO1015" i="3"/>
  <c r="AB1015" i="3"/>
  <c r="Z1004" i="3"/>
  <c r="Q1018" i="3"/>
  <c r="AF1018" i="3"/>
  <c r="O1018" i="3"/>
  <c r="AZ1028" i="3"/>
  <c r="AI1028" i="3"/>
  <c r="R1028" i="3"/>
  <c r="AA1003" i="3"/>
  <c r="U1027" i="3"/>
  <c r="BG1041" i="3"/>
  <c r="AP1041" i="3"/>
  <c r="AC1041" i="3"/>
  <c r="AM1033" i="3"/>
  <c r="AH1033" i="3"/>
  <c r="T1033" i="3"/>
  <c r="AE938" i="3"/>
  <c r="BE938" i="3"/>
  <c r="AQ971" i="3"/>
  <c r="BA1018" i="3"/>
  <c r="AN987" i="3"/>
  <c r="Z987" i="3"/>
  <c r="BF987" i="3"/>
  <c r="AT987" i="3"/>
  <c r="P987" i="3"/>
  <c r="AV987" i="3"/>
  <c r="AH987" i="3"/>
  <c r="N987" i="3"/>
  <c r="AL987" i="3"/>
  <c r="X987" i="3"/>
  <c r="BD987" i="3"/>
  <c r="AP987" i="3"/>
  <c r="R993" i="3"/>
  <c r="AX993" i="3"/>
  <c r="AZ993" i="3"/>
  <c r="Z993" i="3"/>
  <c r="BF993" i="3"/>
  <c r="AR993" i="3"/>
  <c r="BA987" i="3"/>
  <c r="AK987" i="3"/>
  <c r="U987" i="3"/>
  <c r="BC987" i="3"/>
  <c r="AM987" i="3"/>
  <c r="W987" i="3"/>
  <c r="AJ987" i="3"/>
  <c r="AP1007" i="3"/>
  <c r="BI1007" i="3"/>
  <c r="AC1007" i="3"/>
  <c r="AV1007" i="3"/>
  <c r="P1007" i="3"/>
  <c r="AF987" i="3"/>
  <c r="AU1007" i="3"/>
  <c r="AU997" i="3"/>
  <c r="BH997" i="3"/>
  <c r="V997" i="3"/>
  <c r="BI1010" i="3"/>
  <c r="AG1010" i="3"/>
  <c r="BB1010" i="3"/>
  <c r="AL1015" i="3"/>
  <c r="Y1015" i="3"/>
  <c r="AE1015" i="3"/>
  <c r="AG1002" i="3"/>
  <c r="BF1012" i="3"/>
  <c r="P1018" i="3"/>
  <c r="AT1018" i="3"/>
  <c r="AJ1028" i="3"/>
  <c r="S1028" i="3"/>
  <c r="BH1041" i="3"/>
  <c r="AQ1041" i="3"/>
  <c r="Z1041" i="3"/>
  <c r="BI1033" i="3"/>
  <c r="BG1033" i="3"/>
  <c r="R1033" i="3"/>
  <c r="BG938" i="3"/>
  <c r="BG965" i="3"/>
  <c r="AY1007" i="3"/>
  <c r="S971" i="3"/>
  <c r="AK938" i="3"/>
  <c r="AS1019" i="3"/>
  <c r="BF1019" i="3"/>
  <c r="R1022" i="3"/>
  <c r="AX1022" i="3"/>
  <c r="AI1022" i="3"/>
  <c r="T1022" i="3"/>
  <c r="AZ1022" i="3"/>
  <c r="AG1022" i="3"/>
  <c r="AD1022" i="3"/>
  <c r="O1022" i="3"/>
  <c r="AU1022" i="3"/>
  <c r="AF1022" i="3"/>
  <c r="Q1022" i="3"/>
  <c r="AH1022" i="3"/>
  <c r="S1022" i="3"/>
  <c r="AY1022" i="3"/>
  <c r="AJ1022" i="3"/>
  <c r="AB1036" i="3"/>
  <c r="AU1036" i="3"/>
  <c r="Z1036" i="3"/>
  <c r="AR1036" i="3"/>
  <c r="O1036" i="3"/>
  <c r="AW1036" i="3"/>
  <c r="AP1036" i="3"/>
  <c r="BH1036" i="3"/>
  <c r="Q1041" i="3"/>
  <c r="AG1041" i="3"/>
  <c r="AW1041" i="3"/>
  <c r="N1041" i="3"/>
  <c r="AD1041" i="3"/>
  <c r="AT1041" i="3"/>
  <c r="O1041" i="3"/>
  <c r="AE1041" i="3"/>
  <c r="AU1041" i="3"/>
  <c r="P1041" i="3"/>
  <c r="AF1041" i="3"/>
  <c r="AV1041" i="3"/>
  <c r="U1041" i="3"/>
  <c r="AK1041" i="3"/>
  <c r="BA1041" i="3"/>
  <c r="R1041" i="3"/>
  <c r="AH1041" i="3"/>
  <c r="AX1041" i="3"/>
  <c r="S1041" i="3"/>
  <c r="AI1041" i="3"/>
  <c r="AY1041" i="3"/>
  <c r="T1041" i="3"/>
  <c r="AJ1041" i="3"/>
  <c r="AZ1041" i="3"/>
  <c r="Y1041" i="3"/>
  <c r="AO1041" i="3"/>
  <c r="BE1041" i="3"/>
  <c r="V1041" i="3"/>
  <c r="AL1041" i="3"/>
  <c r="BB1041" i="3"/>
  <c r="W1041" i="3"/>
  <c r="AM1041" i="3"/>
  <c r="BC1041" i="3"/>
  <c r="X1041" i="3"/>
  <c r="AN1041" i="3"/>
  <c r="BD1041" i="3"/>
  <c r="P1032" i="3"/>
  <c r="BE1032" i="3"/>
  <c r="AF1032" i="3"/>
  <c r="BI1032" i="3"/>
  <c r="AU1032" i="3"/>
  <c r="AB1039" i="3"/>
  <c r="BA941" i="3"/>
  <c r="AZ997" i="3"/>
  <c r="N1002" i="3"/>
  <c r="R1008" i="3"/>
  <c r="X982" i="3"/>
  <c r="U1042" i="3"/>
  <c r="U937" i="3"/>
  <c r="AI1003" i="3"/>
  <c r="BL1056" i="3"/>
  <c r="BA1022" i="3"/>
  <c r="AB1027" i="3"/>
  <c r="BF1030" i="3"/>
  <c r="Q974" i="3"/>
  <c r="BN1058" i="3"/>
  <c r="AA1034" i="3"/>
  <c r="BM1065" i="3"/>
  <c r="BK1068" i="3"/>
  <c r="BL1048" i="3"/>
  <c r="S983" i="3"/>
  <c r="BL1061" i="3"/>
  <c r="BM1067" i="3"/>
  <c r="BK1055" i="3"/>
  <c r="BJ1055" i="3"/>
  <c r="BK1058" i="3"/>
  <c r="BN1052" i="3"/>
  <c r="AO1036" i="3"/>
  <c r="AG1036" i="3"/>
  <c r="BI1036" i="3"/>
  <c r="BE1036" i="3"/>
  <c r="Y1036" i="3"/>
  <c r="AS1026" i="3"/>
  <c r="BA1026" i="3"/>
  <c r="U1026" i="3"/>
  <c r="V1026" i="3"/>
  <c r="AL1026" i="3"/>
  <c r="BB1026" i="3"/>
  <c r="W1026" i="3"/>
  <c r="AM1026" i="3"/>
  <c r="BC1026" i="3"/>
  <c r="X1026" i="3"/>
  <c r="AN1026" i="3"/>
  <c r="BD1026" i="3"/>
  <c r="M1026" i="3"/>
  <c r="AO1026" i="3"/>
  <c r="Z1026" i="3"/>
  <c r="AP1026" i="3"/>
  <c r="BF1026" i="3"/>
  <c r="AA1026" i="3"/>
  <c r="AQ1026" i="3"/>
  <c r="BG1026" i="3"/>
  <c r="AB1026" i="3"/>
  <c r="AR1026" i="3"/>
  <c r="BH1026" i="3"/>
  <c r="AK1026" i="3"/>
  <c r="BI1026" i="3"/>
  <c r="N1026" i="3"/>
  <c r="AD1026" i="3"/>
  <c r="AT1026" i="3"/>
  <c r="O1026" i="3"/>
  <c r="AE1026" i="3"/>
  <c r="AU1026" i="3"/>
  <c r="P1026" i="3"/>
  <c r="AF1026" i="3"/>
  <c r="AV1026" i="3"/>
  <c r="N940" i="3"/>
  <c r="AD940" i="3"/>
  <c r="O940" i="3"/>
  <c r="AO940" i="3"/>
  <c r="AY940" i="3"/>
  <c r="AU940" i="3"/>
  <c r="BL1047" i="3"/>
  <c r="BG1009" i="3"/>
  <c r="O1009" i="3"/>
  <c r="S1009" i="3"/>
  <c r="AQ1009" i="3"/>
  <c r="T1019" i="3"/>
  <c r="AJ1019" i="3"/>
  <c r="AZ1019" i="3"/>
  <c r="Q1019" i="3"/>
  <c r="AG1019" i="3"/>
  <c r="AW1019" i="3"/>
  <c r="N1019" i="3"/>
  <c r="AD1019" i="3"/>
  <c r="AT1019" i="3"/>
  <c r="O1019" i="3"/>
  <c r="AI1019" i="3"/>
  <c r="BC1019" i="3"/>
  <c r="X1019" i="3"/>
  <c r="AN1019" i="3"/>
  <c r="BD1019" i="3"/>
  <c r="U1019" i="3"/>
  <c r="AK1019" i="3"/>
  <c r="BA1019" i="3"/>
  <c r="R1019" i="3"/>
  <c r="AH1019" i="3"/>
  <c r="AX1019" i="3"/>
  <c r="AE1019" i="3"/>
  <c r="AY1019" i="3"/>
  <c r="AA1019" i="3"/>
  <c r="AB1019" i="3"/>
  <c r="AR1019" i="3"/>
  <c r="BH1019" i="3"/>
  <c r="Y1019" i="3"/>
  <c r="AO1019" i="3"/>
  <c r="BE1019" i="3"/>
  <c r="V1019" i="3"/>
  <c r="AL1019" i="3"/>
  <c r="BB1019" i="3"/>
  <c r="AU1019" i="3"/>
  <c r="W1019" i="3"/>
  <c r="AQ1019" i="3"/>
  <c r="T1031" i="3"/>
  <c r="AH1031" i="3"/>
  <c r="AM1031" i="3"/>
  <c r="AJ1031" i="3"/>
  <c r="AX1031" i="3"/>
  <c r="U1031" i="3"/>
  <c r="AZ1031" i="3"/>
  <c r="AA1031" i="3"/>
  <c r="BA1031" i="3"/>
  <c r="AB1035" i="3"/>
  <c r="AR1035" i="3"/>
  <c r="BH1035" i="3"/>
  <c r="Z1035" i="3"/>
  <c r="AP1035" i="3"/>
  <c r="BF1035" i="3"/>
  <c r="AQ1035" i="3"/>
  <c r="W1035" i="3"/>
  <c r="BC1035" i="3"/>
  <c r="AO1035" i="3"/>
  <c r="AC1035" i="3"/>
  <c r="BI1035" i="3"/>
  <c r="P1035" i="3"/>
  <c r="AF1035" i="3"/>
  <c r="AV1035" i="3"/>
  <c r="N1035" i="3"/>
  <c r="AD1035" i="3"/>
  <c r="AT1035" i="3"/>
  <c r="S1035" i="3"/>
  <c r="AY1035" i="3"/>
  <c r="AE1035" i="3"/>
  <c r="Q1035" i="3"/>
  <c r="AW1035" i="3"/>
  <c r="AK1035" i="3"/>
  <c r="BE1035" i="3"/>
  <c r="T1035" i="3"/>
  <c r="AJ1035" i="3"/>
  <c r="AZ1035" i="3"/>
  <c r="R1035" i="3"/>
  <c r="AH1035" i="3"/>
  <c r="AX1035" i="3"/>
  <c r="AA1035" i="3"/>
  <c r="BG1035" i="3"/>
  <c r="AM1035" i="3"/>
  <c r="Y1035" i="3"/>
  <c r="M1035" i="3"/>
  <c r="AS1035" i="3"/>
  <c r="X1023" i="3"/>
  <c r="AN1023" i="3"/>
  <c r="BD1023" i="3"/>
  <c r="U1023" i="3"/>
  <c r="AK1023" i="3"/>
  <c r="BA1023" i="3"/>
  <c r="R1023" i="3"/>
  <c r="AH1023" i="3"/>
  <c r="AX1023" i="3"/>
  <c r="AE1023" i="3"/>
  <c r="BC1023" i="3"/>
  <c r="AA1023" i="3"/>
  <c r="AB1023" i="3"/>
  <c r="AR1023" i="3"/>
  <c r="BH1023" i="3"/>
  <c r="Y1023" i="3"/>
  <c r="AO1023" i="3"/>
  <c r="BE1023" i="3"/>
  <c r="V1023" i="3"/>
  <c r="AL1023" i="3"/>
  <c r="BB1023" i="3"/>
  <c r="AU1023" i="3"/>
  <c r="S1023" i="3"/>
  <c r="AQ1023" i="3"/>
  <c r="P1023" i="3"/>
  <c r="AF1023" i="3"/>
  <c r="AV1023" i="3"/>
  <c r="M1023" i="3"/>
  <c r="AC1023" i="3"/>
  <c r="AS1023" i="3"/>
  <c r="BI1023" i="3"/>
  <c r="Z1023" i="3"/>
  <c r="AP1023" i="3"/>
  <c r="BF1023" i="3"/>
  <c r="W1023" i="3"/>
  <c r="AI1023" i="3"/>
  <c r="BG1023" i="3"/>
  <c r="BM1056" i="3"/>
  <c r="BJ1056" i="3"/>
  <c r="BJ1070" i="3"/>
  <c r="BN1068" i="3"/>
  <c r="BJ1068" i="3"/>
  <c r="BK1050" i="3"/>
  <c r="AU1009" i="3"/>
  <c r="AG1026" i="3"/>
  <c r="W1036" i="3"/>
  <c r="BC1036" i="3"/>
  <c r="BD1036" i="3"/>
  <c r="AN1036" i="3"/>
  <c r="X1036" i="3"/>
  <c r="BB1036" i="3"/>
  <c r="AL1036" i="3"/>
  <c r="V1036" i="3"/>
  <c r="AJ1026" i="3"/>
  <c r="S1026" i="3"/>
  <c r="BG1019" i="3"/>
  <c r="AP1019" i="3"/>
  <c r="AC1019" i="3"/>
  <c r="P1019" i="3"/>
  <c r="AT1023" i="3"/>
  <c r="AG1023" i="3"/>
  <c r="T1023" i="3"/>
  <c r="AU1035" i="3"/>
  <c r="AL1035" i="3"/>
  <c r="X1035" i="3"/>
  <c r="Y1031" i="3"/>
  <c r="BB993" i="3"/>
  <c r="AT993" i="3"/>
  <c r="V1016" i="3"/>
  <c r="N1016" i="3"/>
  <c r="AT1016" i="3"/>
  <c r="AE1016" i="3"/>
  <c r="P1016" i="3"/>
  <c r="AV1016" i="3"/>
  <c r="AD1016" i="3"/>
  <c r="O1016" i="3"/>
  <c r="AU1016" i="3"/>
  <c r="AF1016" i="3"/>
  <c r="AA1044" i="3"/>
  <c r="W1044" i="3"/>
  <c r="AN1044" i="3"/>
  <c r="BA1044" i="3"/>
  <c r="AM1044" i="3"/>
  <c r="BD1044" i="3"/>
  <c r="AP1044" i="3"/>
  <c r="BC1044" i="3"/>
  <c r="U1044" i="3"/>
  <c r="R1044" i="3"/>
  <c r="AI1009" i="3"/>
  <c r="AC1026" i="3"/>
  <c r="R1032" i="3"/>
  <c r="AH1032" i="3"/>
  <c r="AX1032" i="3"/>
  <c r="T1032" i="3"/>
  <c r="AJ1032" i="3"/>
  <c r="AZ1032" i="3"/>
  <c r="W1032" i="3"/>
  <c r="BC1032" i="3"/>
  <c r="AQ1032" i="3"/>
  <c r="AK1032" i="3"/>
  <c r="AG1032" i="3"/>
  <c r="M1032" i="3"/>
  <c r="V1032" i="3"/>
  <c r="AL1032" i="3"/>
  <c r="BB1032" i="3"/>
  <c r="X1032" i="3"/>
  <c r="AN1032" i="3"/>
  <c r="BD1032" i="3"/>
  <c r="AE1032" i="3"/>
  <c r="S1032" i="3"/>
  <c r="AY1032" i="3"/>
  <c r="BA1032" i="3"/>
  <c r="AO1032" i="3"/>
  <c r="AC1032" i="3"/>
  <c r="Z1032" i="3"/>
  <c r="AP1032" i="3"/>
  <c r="BF1032" i="3"/>
  <c r="AB1032" i="3"/>
  <c r="AR1032" i="3"/>
  <c r="BH1032" i="3"/>
  <c r="AM1032" i="3"/>
  <c r="AA1032" i="3"/>
  <c r="BG1032" i="3"/>
  <c r="Q1032" i="3"/>
  <c r="AW1032" i="3"/>
  <c r="AS1032" i="3"/>
  <c r="BC959" i="3"/>
  <c r="AE959" i="3"/>
  <c r="BM1061" i="3"/>
  <c r="AS935" i="3"/>
  <c r="M935" i="3"/>
  <c r="BA935" i="3"/>
  <c r="BJ1067" i="3"/>
  <c r="BM1055" i="3"/>
  <c r="BM1058" i="3"/>
  <c r="BJ1052" i="3"/>
  <c r="AW1026" i="3"/>
  <c r="AE1036" i="3"/>
  <c r="AZ1036" i="3"/>
  <c r="AJ1036" i="3"/>
  <c r="T1036" i="3"/>
  <c r="AX1036" i="3"/>
  <c r="AH1036" i="3"/>
  <c r="R1036" i="3"/>
  <c r="AC1002" i="3"/>
  <c r="AT1002" i="3"/>
  <c r="AJ1016" i="3"/>
  <c r="S1016" i="3"/>
  <c r="T1026" i="3"/>
  <c r="AX1026" i="3"/>
  <c r="AM1019" i="3"/>
  <c r="Z1019" i="3"/>
  <c r="M1019" i="3"/>
  <c r="AY1023" i="3"/>
  <c r="AD1023" i="3"/>
  <c r="Q1023" i="3"/>
  <c r="BA1035" i="3"/>
  <c r="O1035" i="3"/>
  <c r="V1035" i="3"/>
  <c r="BG1031" i="3"/>
  <c r="Y1032" i="3"/>
  <c r="O1032" i="3"/>
  <c r="AT1032" i="3"/>
  <c r="AK940" i="3"/>
  <c r="S940" i="3"/>
  <c r="W1014" i="3"/>
  <c r="AE1014" i="3"/>
  <c r="BD982" i="3"/>
  <c r="AN982" i="3"/>
  <c r="AR982" i="3"/>
  <c r="N1020" i="3"/>
  <c r="AD1020" i="3"/>
  <c r="AT1020" i="3"/>
  <c r="O1020" i="3"/>
  <c r="AE1020" i="3"/>
  <c r="AU1020" i="3"/>
  <c r="P1020" i="3"/>
  <c r="AF1020" i="3"/>
  <c r="AV1020" i="3"/>
  <c r="V1020" i="3"/>
  <c r="AL1020" i="3"/>
  <c r="BB1020" i="3"/>
  <c r="W1020" i="3"/>
  <c r="AM1020" i="3"/>
  <c r="BC1020" i="3"/>
  <c r="X1020" i="3"/>
  <c r="AN1020" i="3"/>
  <c r="BD1020" i="3"/>
  <c r="P1029" i="3"/>
  <c r="AF1029" i="3"/>
  <c r="AV1029" i="3"/>
  <c r="M1029" i="3"/>
  <c r="AC1029" i="3"/>
  <c r="AS1029" i="3"/>
  <c r="BI1029" i="3"/>
  <c r="Z1029" i="3"/>
  <c r="AP1029" i="3"/>
  <c r="BF1029" i="3"/>
  <c r="S1029" i="3"/>
  <c r="AM1029" i="3"/>
  <c r="BG1029" i="3"/>
  <c r="T1029" i="3"/>
  <c r="AJ1029" i="3"/>
  <c r="AZ1029" i="3"/>
  <c r="Q1029" i="3"/>
  <c r="AG1029" i="3"/>
  <c r="AW1029" i="3"/>
  <c r="N1029" i="3"/>
  <c r="AD1029" i="3"/>
  <c r="AT1029" i="3"/>
  <c r="O1029" i="3"/>
  <c r="AI1029" i="3"/>
  <c r="BC1029" i="3"/>
  <c r="X1029" i="3"/>
  <c r="AN1029" i="3"/>
  <c r="BD1029" i="3"/>
  <c r="U1029" i="3"/>
  <c r="AK1029" i="3"/>
  <c r="BA1029" i="3"/>
  <c r="R1029" i="3"/>
  <c r="AH1029" i="3"/>
  <c r="AX1029" i="3"/>
  <c r="AE1029" i="3"/>
  <c r="AY1029" i="3"/>
  <c r="AA1029" i="3"/>
  <c r="N1038" i="3"/>
  <c r="AD1038" i="3"/>
  <c r="AT1038" i="3"/>
  <c r="P1038" i="3"/>
  <c r="AF1038" i="3"/>
  <c r="AV1038" i="3"/>
  <c r="O1038" i="3"/>
  <c r="AU1038" i="3"/>
  <c r="AI1038" i="3"/>
  <c r="M1038" i="3"/>
  <c r="BI1038" i="3"/>
  <c r="AO1038" i="3"/>
  <c r="BA1038" i="3"/>
  <c r="R1038" i="3"/>
  <c r="AH1038" i="3"/>
  <c r="AX1038" i="3"/>
  <c r="T1038" i="3"/>
  <c r="AJ1038" i="3"/>
  <c r="AZ1038" i="3"/>
  <c r="W1038" i="3"/>
  <c r="BC1038" i="3"/>
  <c r="AQ1038" i="3"/>
  <c r="U1038" i="3"/>
  <c r="Q1038" i="3"/>
  <c r="AW1038" i="3"/>
  <c r="V1038" i="3"/>
  <c r="AL1038" i="3"/>
  <c r="BB1038" i="3"/>
  <c r="X1038" i="3"/>
  <c r="AN1038" i="3"/>
  <c r="BD1038" i="3"/>
  <c r="AE1038" i="3"/>
  <c r="S1038" i="3"/>
  <c r="AY1038" i="3"/>
  <c r="AK1038" i="3"/>
  <c r="Y1038" i="3"/>
  <c r="BE1038" i="3"/>
  <c r="BD984" i="3"/>
  <c r="X984" i="3"/>
  <c r="BH984" i="3"/>
  <c r="BJ1060" i="3"/>
  <c r="BM1068" i="3"/>
  <c r="O973" i="3"/>
  <c r="AM973" i="3"/>
  <c r="V1024" i="3"/>
  <c r="AL1024" i="3"/>
  <c r="BB1024" i="3"/>
  <c r="W1024" i="3"/>
  <c r="AM1024" i="3"/>
  <c r="BC1024" i="3"/>
  <c r="X1024" i="3"/>
  <c r="AN1024" i="3"/>
  <c r="BD1024" i="3"/>
  <c r="Z1024" i="3"/>
  <c r="AP1024" i="3"/>
  <c r="BF1024" i="3"/>
  <c r="AA1024" i="3"/>
  <c r="N1024" i="3"/>
  <c r="AD1024" i="3"/>
  <c r="AT1024" i="3"/>
  <c r="O1024" i="3"/>
  <c r="AE1024" i="3"/>
  <c r="AU1024" i="3"/>
  <c r="P1024" i="3"/>
  <c r="AF1024" i="3"/>
  <c r="AV1024" i="3"/>
  <c r="BM1049" i="3"/>
  <c r="AR989" i="3"/>
  <c r="BB983" i="3"/>
  <c r="AH983" i="3"/>
  <c r="N983" i="3"/>
  <c r="AW983" i="3"/>
  <c r="AG983" i="3"/>
  <c r="Q983" i="3"/>
  <c r="AZ983" i="3"/>
  <c r="AJ983" i="3"/>
  <c r="T983" i="3"/>
  <c r="AY983" i="3"/>
  <c r="AI983" i="3"/>
  <c r="AT1009" i="3"/>
  <c r="AD1009" i="3"/>
  <c r="N1009" i="3"/>
  <c r="U1009" i="3"/>
  <c r="BD1009" i="3"/>
  <c r="AN1009" i="3"/>
  <c r="X1009" i="3"/>
  <c r="AO1009" i="3"/>
  <c r="AA1009" i="3"/>
  <c r="AM1036" i="3"/>
  <c r="M1008" i="3"/>
  <c r="AR1008" i="3"/>
  <c r="BG1008" i="3"/>
  <c r="AA1008" i="3"/>
  <c r="AP1008" i="3"/>
  <c r="AV1036" i="3"/>
  <c r="AF1036" i="3"/>
  <c r="P1036" i="3"/>
  <c r="AT1036" i="3"/>
  <c r="AD1036" i="3"/>
  <c r="N1036" i="3"/>
  <c r="AF1002" i="3"/>
  <c r="AY1009" i="3"/>
  <c r="T1016" i="3"/>
  <c r="AX1016" i="3"/>
  <c r="AY1026" i="3"/>
  <c r="AH1026" i="3"/>
  <c r="S1019" i="3"/>
  <c r="BI1019" i="3"/>
  <c r="AV1019" i="3"/>
  <c r="AM1023" i="3"/>
  <c r="N1023" i="3"/>
  <c r="AZ1023" i="3"/>
  <c r="U1035" i="3"/>
  <c r="AI1035" i="3"/>
  <c r="BD1035" i="3"/>
  <c r="R1031" i="3"/>
  <c r="U1032" i="3"/>
  <c r="AV1032" i="3"/>
  <c r="AD1032" i="3"/>
  <c r="AL1044" i="3"/>
  <c r="AP940" i="3"/>
  <c r="AY1036" i="3"/>
  <c r="AO957" i="3"/>
  <c r="BK1061" i="3"/>
  <c r="BF983" i="3"/>
  <c r="X1031" i="3"/>
  <c r="Q935" i="3"/>
  <c r="BJ1053" i="3"/>
  <c r="AU955" i="3"/>
  <c r="AA936" i="3"/>
  <c r="P977" i="3"/>
  <c r="BC1010" i="3"/>
  <c r="AK1036" i="3"/>
  <c r="BN1050" i="3"/>
  <c r="AN1043" i="3"/>
  <c r="BJ1047" i="3"/>
  <c r="BN1067" i="3"/>
  <c r="BL1067" i="3"/>
  <c r="BK1067" i="3"/>
  <c r="BN1055" i="3"/>
  <c r="BL1055" i="3"/>
  <c r="BL1045" i="3"/>
  <c r="BN1045" i="3"/>
  <c r="BM1045" i="3"/>
  <c r="BN1063" i="3"/>
  <c r="BJ1063" i="3"/>
  <c r="AI965" i="3"/>
  <c r="M976" i="3"/>
  <c r="BN1047" i="3"/>
  <c r="Z940" i="3"/>
  <c r="BK1047" i="3"/>
  <c r="BJ1049" i="3"/>
  <c r="BL1049" i="3"/>
  <c r="O1005" i="3"/>
  <c r="BC1015" i="3"/>
  <c r="BJ1062" i="3"/>
  <c r="BM1070" i="3"/>
  <c r="BL1054" i="3"/>
  <c r="BL1068" i="3"/>
  <c r="BK1056" i="3"/>
  <c r="BM1048" i="3"/>
  <c r="BM1066" i="3"/>
  <c r="BL1060" i="3"/>
  <c r="BK1070" i="3"/>
  <c r="BL1070" i="3"/>
  <c r="BJ1054" i="3"/>
  <c r="BM1047" i="3"/>
  <c r="BG1027" i="3"/>
  <c r="AM1027" i="3"/>
  <c r="O1027" i="3"/>
  <c r="AT1027" i="3"/>
  <c r="AD1027" i="3"/>
  <c r="N1027" i="3"/>
  <c r="AW1027" i="3"/>
  <c r="AG1027" i="3"/>
  <c r="Q1027" i="3"/>
  <c r="AZ1027" i="3"/>
  <c r="AJ1027" i="3"/>
  <c r="T1027" i="3"/>
  <c r="AW1031" i="3"/>
  <c r="Q1031" i="3"/>
  <c r="AS1031" i="3"/>
  <c r="M1031" i="3"/>
  <c r="AE1031" i="3"/>
  <c r="AY1031" i="3"/>
  <c r="S1031" i="3"/>
  <c r="AT1031" i="3"/>
  <c r="AD1031" i="3"/>
  <c r="N1031" i="3"/>
  <c r="AV1031" i="3"/>
  <c r="AF1031" i="3"/>
  <c r="P1031" i="3"/>
  <c r="AH1044" i="3"/>
  <c r="N1044" i="3"/>
  <c r="AD1044" i="3"/>
  <c r="AW1044" i="3"/>
  <c r="AG1044" i="3"/>
  <c r="Q1044" i="3"/>
  <c r="AZ1044" i="3"/>
  <c r="AJ1044" i="3"/>
  <c r="T1044" i="3"/>
  <c r="AY1044" i="3"/>
  <c r="AI1044" i="3"/>
  <c r="S1044" i="3"/>
  <c r="O975" i="3"/>
  <c r="W959" i="3"/>
  <c r="AM975" i="3"/>
  <c r="AY1001" i="3"/>
  <c r="AA973" i="3"/>
  <c r="O977" i="3"/>
  <c r="AK1034" i="3"/>
  <c r="AR1043" i="3"/>
  <c r="T1043" i="3"/>
  <c r="BA974" i="3"/>
  <c r="BD1043" i="3"/>
  <c r="O959" i="3"/>
  <c r="AU959" i="3"/>
  <c r="AC976" i="3"/>
  <c r="AQ940" i="3"/>
  <c r="BC973" i="3"/>
  <c r="BB940" i="3"/>
  <c r="S965" i="3"/>
  <c r="BK1049" i="3"/>
  <c r="BN1070" i="3"/>
  <c r="BJ1045" i="3"/>
  <c r="BK1045" i="3"/>
  <c r="BK1054" i="3"/>
  <c r="BM1054" i="3"/>
  <c r="Q1013" i="3"/>
  <c r="BH1013" i="3"/>
  <c r="BB1013" i="3"/>
  <c r="V1013" i="3"/>
  <c r="AJ1013" i="3"/>
  <c r="AW1016" i="3"/>
  <c r="BI1008" i="3"/>
  <c r="BE1008" i="3"/>
  <c r="BD1008" i="3"/>
  <c r="AN1008" i="3"/>
  <c r="X1008" i="3"/>
  <c r="BC1008" i="3"/>
  <c r="AM1008" i="3"/>
  <c r="W1008" i="3"/>
  <c r="BB1008" i="3"/>
  <c r="AL1008" i="3"/>
  <c r="V1008" i="3"/>
  <c r="AN1034" i="3"/>
  <c r="X1034" i="3"/>
  <c r="BB1034" i="3"/>
  <c r="AL1034" i="3"/>
  <c r="V1034" i="3"/>
  <c r="Y1002" i="3"/>
  <c r="AU1002" i="3"/>
  <c r="AD1002" i="3"/>
  <c r="O1010" i="3"/>
  <c r="AY1013" i="3"/>
  <c r="BH1016" i="3"/>
  <c r="AR1016" i="3"/>
  <c r="AB1016" i="3"/>
  <c r="BG1016" i="3"/>
  <c r="AQ1016" i="3"/>
  <c r="AA1016" i="3"/>
  <c r="BF1016" i="3"/>
  <c r="AP1016" i="3"/>
  <c r="Z1016" i="3"/>
  <c r="BH1022" i="3"/>
  <c r="AR1022" i="3"/>
  <c r="AB1022" i="3"/>
  <c r="BG1022" i="3"/>
  <c r="AQ1022" i="3"/>
  <c r="AA1022" i="3"/>
  <c r="BF1022" i="3"/>
  <c r="AP1022" i="3"/>
  <c r="Z1022" i="3"/>
  <c r="AB1030" i="3"/>
  <c r="AO1034" i="3"/>
  <c r="AY1027" i="3"/>
  <c r="AQ1027" i="3"/>
  <c r="W1027" i="3"/>
  <c r="BF1027" i="3"/>
  <c r="AP1027" i="3"/>
  <c r="Z1027" i="3"/>
  <c r="BI1027" i="3"/>
  <c r="AS1027" i="3"/>
  <c r="AC1027" i="3"/>
  <c r="M1027" i="3"/>
  <c r="AV1027" i="3"/>
  <c r="AF1027" i="3"/>
  <c r="P1027" i="3"/>
  <c r="AO1031" i="3"/>
  <c r="BC1031" i="3"/>
  <c r="AK1031" i="3"/>
  <c r="BE1031" i="3"/>
  <c r="W1031" i="3"/>
  <c r="AQ1031" i="3"/>
  <c r="BF1031" i="3"/>
  <c r="AP1031" i="3"/>
  <c r="Z1031" i="3"/>
  <c r="BH1031" i="3"/>
  <c r="AR1031" i="3"/>
  <c r="AB1031" i="3"/>
  <c r="AM1037" i="3"/>
  <c r="BI1037" i="3"/>
  <c r="AC1037" i="3"/>
  <c r="AW1037" i="3"/>
  <c r="Q1037" i="3"/>
  <c r="AI1037" i="3"/>
  <c r="BB1037" i="3"/>
  <c r="AL1037" i="3"/>
  <c r="V1037" i="3"/>
  <c r="BD1037" i="3"/>
  <c r="AN1037" i="3"/>
  <c r="X1037" i="3"/>
  <c r="BB1044" i="3"/>
  <c r="Z1044" i="3"/>
  <c r="BF1044" i="3"/>
  <c r="BI1044" i="3"/>
  <c r="AS1044" i="3"/>
  <c r="AC1044" i="3"/>
  <c r="M1044" i="3"/>
  <c r="AV1044" i="3"/>
  <c r="AF1044" i="3"/>
  <c r="P1044" i="3"/>
  <c r="AU1044" i="3"/>
  <c r="AE1044" i="3"/>
  <c r="O1044" i="3"/>
  <c r="BE940" i="3"/>
  <c r="V940" i="3"/>
  <c r="BF940" i="3"/>
  <c r="U940" i="3"/>
  <c r="AY1005" i="3"/>
  <c r="W975" i="3"/>
  <c r="AL989" i="3"/>
  <c r="AU973" i="3"/>
  <c r="BF976" i="3"/>
  <c r="AL976" i="3"/>
  <c r="BK976" i="3" s="1"/>
  <c r="BE1022" i="3"/>
  <c r="U1034" i="3"/>
  <c r="AB1043" i="3"/>
  <c r="M1043" i="3"/>
  <c r="AA1015" i="3"/>
  <c r="AM959" i="3"/>
  <c r="BG959" i="3"/>
  <c r="AA959" i="3"/>
  <c r="U1036" i="3"/>
  <c r="BA1000" i="3"/>
  <c r="AH976" i="3"/>
  <c r="AE973" i="3"/>
  <c r="AI940" i="3"/>
  <c r="AF1043" i="3"/>
  <c r="BM1063" i="3"/>
  <c r="BK1065" i="3"/>
  <c r="BJ1061" i="3"/>
  <c r="BL1053" i="3"/>
  <c r="BL1066" i="3"/>
  <c r="U1008" i="3"/>
  <c r="BI1013" i="3"/>
  <c r="BA1013" i="3"/>
  <c r="AX1013" i="3"/>
  <c r="R1013" i="3"/>
  <c r="AW1008" i="3"/>
  <c r="AS1008" i="3"/>
  <c r="AO1008" i="3"/>
  <c r="AZ1008" i="3"/>
  <c r="AJ1008" i="3"/>
  <c r="T1008" i="3"/>
  <c r="AY1008" i="3"/>
  <c r="AI1008" i="3"/>
  <c r="S1008" i="3"/>
  <c r="AX1008" i="3"/>
  <c r="AH1008" i="3"/>
  <c r="AZ1034" i="3"/>
  <c r="AJ1034" i="3"/>
  <c r="T1034" i="3"/>
  <c r="AX1034" i="3"/>
  <c r="AH1034" i="3"/>
  <c r="R1034" i="3"/>
  <c r="O1001" i="3"/>
  <c r="AV1002" i="3"/>
  <c r="AE1002" i="3"/>
  <c r="AU1010" i="3"/>
  <c r="BD1016" i="3"/>
  <c r="AN1016" i="3"/>
  <c r="X1016" i="3"/>
  <c r="BC1016" i="3"/>
  <c r="AM1016" i="3"/>
  <c r="W1016" i="3"/>
  <c r="BB1016" i="3"/>
  <c r="AL1016" i="3"/>
  <c r="BD1022" i="3"/>
  <c r="AN1022" i="3"/>
  <c r="X1022" i="3"/>
  <c r="BC1022" i="3"/>
  <c r="AM1022" i="3"/>
  <c r="W1022" i="3"/>
  <c r="BB1022" i="3"/>
  <c r="AL1022" i="3"/>
  <c r="V1022" i="3"/>
  <c r="AW1034" i="3"/>
  <c r="AI1027" i="3"/>
  <c r="AA1027" i="3"/>
  <c r="AU1027" i="3"/>
  <c r="BB1027" i="3"/>
  <c r="AL1027" i="3"/>
  <c r="V1027" i="3"/>
  <c r="BE1027" i="3"/>
  <c r="AO1027" i="3"/>
  <c r="Y1027" i="3"/>
  <c r="BH1027" i="3"/>
  <c r="AR1027" i="3"/>
  <c r="AG1031" i="3"/>
  <c r="BI1031" i="3"/>
  <c r="AC1031" i="3"/>
  <c r="AU1031" i="3"/>
  <c r="O1031" i="3"/>
  <c r="AI1031" i="3"/>
  <c r="BB1031" i="3"/>
  <c r="AL1031" i="3"/>
  <c r="V1031" i="3"/>
  <c r="BD1031" i="3"/>
  <c r="AN1031" i="3"/>
  <c r="AE1037" i="3"/>
  <c r="BA1037" i="3"/>
  <c r="U1037" i="3"/>
  <c r="AO1037" i="3"/>
  <c r="BG1037" i="3"/>
  <c r="AA1037" i="3"/>
  <c r="AX1037" i="3"/>
  <c r="AH1037" i="3"/>
  <c r="R1037" i="3"/>
  <c r="AZ1037" i="3"/>
  <c r="AJ1037" i="3"/>
  <c r="AT1044" i="3"/>
  <c r="V1044" i="3"/>
  <c r="AX1044" i="3"/>
  <c r="BE1044" i="3"/>
  <c r="AO1044" i="3"/>
  <c r="Y1044" i="3"/>
  <c r="BH1044" i="3"/>
  <c r="AR1044" i="3"/>
  <c r="AB1044" i="3"/>
  <c r="BG1044" i="3"/>
  <c r="AQ1044" i="3"/>
  <c r="AA940" i="3"/>
  <c r="AQ959" i="3"/>
  <c r="AG940" i="3"/>
  <c r="AA965" i="3"/>
  <c r="AW940" i="3"/>
  <c r="BG975" i="3"/>
  <c r="AP976" i="3"/>
  <c r="AC1022" i="3"/>
  <c r="M1034" i="3"/>
  <c r="AZ1043" i="3"/>
  <c r="AE1010" i="3"/>
  <c r="AV1043" i="3"/>
  <c r="O1043" i="3"/>
  <c r="S1007" i="3"/>
  <c r="AI1005" i="3"/>
  <c r="BM1062" i="3"/>
  <c r="BN1053" i="3"/>
  <c r="AU975" i="3"/>
  <c r="AA975" i="3"/>
  <c r="S1005" i="3"/>
  <c r="BI1022" i="3"/>
  <c r="AK1022" i="3"/>
  <c r="BI1034" i="3"/>
  <c r="Q1034" i="3"/>
  <c r="BE974" i="3"/>
  <c r="AG974" i="3"/>
  <c r="W1010" i="3"/>
  <c r="BG1034" i="3"/>
  <c r="AB984" i="3"/>
  <c r="BJ1065" i="3"/>
  <c r="BK1052" i="3"/>
  <c r="BC975" i="3"/>
  <c r="AO1022" i="3"/>
  <c r="M1022" i="3"/>
  <c r="BN1022" i="3" s="1"/>
  <c r="BA1034" i="3"/>
  <c r="AS1034" i="3"/>
  <c r="Y974" i="3"/>
  <c r="AK974" i="3"/>
  <c r="M974" i="3"/>
  <c r="AM1010" i="3"/>
  <c r="AY1034" i="3"/>
  <c r="P984" i="3"/>
  <c r="U1022" i="3"/>
  <c r="AC1034" i="3"/>
  <c r="U974" i="3"/>
  <c r="AN977" i="3"/>
  <c r="T977" i="3"/>
  <c r="AO974" i="3"/>
  <c r="V993" i="3"/>
  <c r="AV977" i="3"/>
  <c r="AB977" i="3"/>
  <c r="BL1052" i="3"/>
  <c r="BH944" i="3"/>
  <c r="S955" i="3"/>
  <c r="W985" i="3"/>
  <c r="BH977" i="3"/>
  <c r="X977" i="3"/>
  <c r="AF977" i="3"/>
  <c r="AN984" i="3"/>
  <c r="T993" i="3"/>
  <c r="AR977" i="3"/>
  <c r="AZ977" i="3"/>
  <c r="S977" i="3"/>
  <c r="BM1053" i="3"/>
  <c r="BK1063" i="3"/>
  <c r="BJ1058" i="3"/>
  <c r="S936" i="3"/>
  <c r="N993" i="3"/>
  <c r="AK1000" i="3"/>
  <c r="BD977" i="3"/>
  <c r="AJ977" i="3"/>
  <c r="BG1036" i="3"/>
  <c r="BA1036" i="3"/>
  <c r="AI975" i="3"/>
  <c r="AY975" i="3"/>
  <c r="S1034" i="3"/>
  <c r="BM1050" i="3"/>
  <c r="BM1052" i="3"/>
  <c r="AM944" i="3"/>
  <c r="AA980" i="3"/>
  <c r="AW978" i="3"/>
  <c r="BJ1050" i="3"/>
  <c r="BM1071" i="3"/>
  <c r="M944" i="3"/>
  <c r="BL971" i="3"/>
  <c r="AW980" i="3"/>
  <c r="BE978" i="3"/>
  <c r="BL1072" i="3"/>
  <c r="AF978" i="3"/>
  <c r="AY936" i="3"/>
  <c r="AD987" i="3"/>
  <c r="BJ987" i="3" s="1"/>
  <c r="T989" i="3"/>
  <c r="AQ1036" i="3"/>
  <c r="AC1036" i="3"/>
  <c r="AQ1034" i="3"/>
  <c r="Y1026" i="3"/>
  <c r="BL1050" i="3"/>
  <c r="BJ1071" i="3"/>
  <c r="BN1051" i="3"/>
  <c r="BK1051" i="3"/>
  <c r="BL1059" i="3"/>
  <c r="BM1072" i="3"/>
  <c r="BL1071" i="3"/>
  <c r="BM1051" i="3"/>
  <c r="BN1072" i="3"/>
  <c r="BK1072" i="3"/>
  <c r="BN1071" i="3"/>
  <c r="BK1071" i="3"/>
  <c r="BJ1059" i="3"/>
  <c r="BN1059" i="3"/>
  <c r="BK1059" i="3"/>
  <c r="BM1059" i="3"/>
  <c r="BJ1072" i="3"/>
  <c r="BL1051" i="3"/>
  <c r="BJ1051" i="3"/>
  <c r="S981" i="3"/>
  <c r="AI981" i="3"/>
  <c r="AY981" i="3"/>
  <c r="T981" i="3"/>
  <c r="AJ981" i="3"/>
  <c r="AZ981" i="3"/>
  <c r="Q981" i="3"/>
  <c r="AG981" i="3"/>
  <c r="AW981" i="3"/>
  <c r="W981" i="3"/>
  <c r="AM981" i="3"/>
  <c r="BC981" i="3"/>
  <c r="X981" i="3"/>
  <c r="AN981" i="3"/>
  <c r="BD981" i="3"/>
  <c r="U981" i="3"/>
  <c r="AK981" i="3"/>
  <c r="BA981" i="3"/>
  <c r="AD981" i="3"/>
  <c r="AX981" i="3"/>
  <c r="AB1014" i="3"/>
  <c r="AR1014" i="3"/>
  <c r="BH1014" i="3"/>
  <c r="AC1014" i="3"/>
  <c r="AX1014" i="3"/>
  <c r="S1014" i="3"/>
  <c r="AO1014" i="3"/>
  <c r="P1014" i="3"/>
  <c r="AJ1014" i="3"/>
  <c r="BD1014" i="3"/>
  <c r="AH1014" i="3"/>
  <c r="BI1014" i="3"/>
  <c r="AI1014" i="3"/>
  <c r="O1014" i="3"/>
  <c r="AK1014" i="3"/>
  <c r="BF1014" i="3"/>
  <c r="V1014" i="3"/>
  <c r="AA1014" i="3"/>
  <c r="T1014" i="3"/>
  <c r="AN1014" i="3"/>
  <c r="M1014" i="3"/>
  <c r="AM1014" i="3"/>
  <c r="N1014" i="3"/>
  <c r="AT1014" i="3"/>
  <c r="U1014" i="3"/>
  <c r="AP1014" i="3"/>
  <c r="Q1014" i="3"/>
  <c r="AQ1014" i="3"/>
  <c r="AW1014" i="3"/>
  <c r="X1014" i="3"/>
  <c r="AV1014" i="3"/>
  <c r="R1014" i="3"/>
  <c r="AS1014" i="3"/>
  <c r="Y1014" i="3"/>
  <c r="AY1014" i="3"/>
  <c r="Z1014" i="3"/>
  <c r="AU1014" i="3"/>
  <c r="AL1014" i="3"/>
  <c r="AG1014" i="3"/>
  <c r="X1011" i="3"/>
  <c r="AN1011" i="3"/>
  <c r="BD1011" i="3"/>
  <c r="V1011" i="3"/>
  <c r="AL1011" i="3"/>
  <c r="BB1011" i="3"/>
  <c r="AC1011" i="3"/>
  <c r="BI1011" i="3"/>
  <c r="AM1011" i="3"/>
  <c r="Y1011" i="3"/>
  <c r="BE1011" i="3"/>
  <c r="BG1011" i="3"/>
  <c r="AB1011" i="3"/>
  <c r="AR1011" i="3"/>
  <c r="BH1011" i="3"/>
  <c r="Z1011" i="3"/>
  <c r="AP1011" i="3"/>
  <c r="BF1011" i="3"/>
  <c r="AK1011" i="3"/>
  <c r="O1011" i="3"/>
  <c r="AU1011" i="3"/>
  <c r="AG1011" i="3"/>
  <c r="S1011" i="3"/>
  <c r="AI1011" i="3"/>
  <c r="P1011" i="3"/>
  <c r="AF1011" i="3"/>
  <c r="AV1011" i="3"/>
  <c r="N1011" i="3"/>
  <c r="AD1011" i="3"/>
  <c r="AT1011" i="3"/>
  <c r="M1011" i="3"/>
  <c r="AS1011" i="3"/>
  <c r="W1011" i="3"/>
  <c r="BC1011" i="3"/>
  <c r="AO1011" i="3"/>
  <c r="AY1011" i="3"/>
  <c r="AQ1011" i="3"/>
  <c r="AJ1011" i="3"/>
  <c r="AX1011" i="3"/>
  <c r="Q1011" i="3"/>
  <c r="AZ1011" i="3"/>
  <c r="U1011" i="3"/>
  <c r="AW1011" i="3"/>
  <c r="R1011" i="3"/>
  <c r="BA1011" i="3"/>
  <c r="AA1011" i="3"/>
  <c r="T1021" i="3"/>
  <c r="AJ1021" i="3"/>
  <c r="AZ1021" i="3"/>
  <c r="Q1021" i="3"/>
  <c r="AG1021" i="3"/>
  <c r="AW1021" i="3"/>
  <c r="N1021" i="3"/>
  <c r="AD1021" i="3"/>
  <c r="AT1021" i="3"/>
  <c r="O1021" i="3"/>
  <c r="AM1021" i="3"/>
  <c r="BG1021" i="3"/>
  <c r="X1021" i="3"/>
  <c r="AN1021" i="3"/>
  <c r="BD1021" i="3"/>
  <c r="U1021" i="3"/>
  <c r="AK1021" i="3"/>
  <c r="BA1021" i="3"/>
  <c r="R1021" i="3"/>
  <c r="AH1021" i="3"/>
  <c r="AX1021" i="3"/>
  <c r="AE1021" i="3"/>
  <c r="BC1021" i="3"/>
  <c r="S1021" i="3"/>
  <c r="AB1021" i="3"/>
  <c r="AR1021" i="3"/>
  <c r="BH1021" i="3"/>
  <c r="Y1021" i="3"/>
  <c r="AO1021" i="3"/>
  <c r="BE1021" i="3"/>
  <c r="V1021" i="3"/>
  <c r="AL1021" i="3"/>
  <c r="BB1021" i="3"/>
  <c r="AU1021" i="3"/>
  <c r="AA1021" i="3"/>
  <c r="AI1021" i="3"/>
  <c r="AV1021" i="3"/>
  <c r="BI1021" i="3"/>
  <c r="W1021" i="3"/>
  <c r="M1021" i="3"/>
  <c r="Z1021" i="3"/>
  <c r="AQ1021" i="3"/>
  <c r="P1021" i="3"/>
  <c r="AC1021" i="3"/>
  <c r="AP1021" i="3"/>
  <c r="AY1021" i="3"/>
  <c r="X1025" i="3"/>
  <c r="AN1025" i="3"/>
  <c r="BD1025" i="3"/>
  <c r="U1025" i="3"/>
  <c r="AK1025" i="3"/>
  <c r="BA1025" i="3"/>
  <c r="R1025" i="3"/>
  <c r="AH1025" i="3"/>
  <c r="AX1025" i="3"/>
  <c r="AE1025" i="3"/>
  <c r="S1025" i="3"/>
  <c r="AM1025" i="3"/>
  <c r="AB1025" i="3"/>
  <c r="AR1025" i="3"/>
  <c r="BH1025" i="3"/>
  <c r="Y1025" i="3"/>
  <c r="AO1025" i="3"/>
  <c r="BE1025" i="3"/>
  <c r="V1025" i="3"/>
  <c r="AL1025" i="3"/>
  <c r="BB1025" i="3"/>
  <c r="AU1025" i="3"/>
  <c r="AI1025" i="3"/>
  <c r="BC1025" i="3"/>
  <c r="P1025" i="3"/>
  <c r="AF1025" i="3"/>
  <c r="AV1025" i="3"/>
  <c r="M1025" i="3"/>
  <c r="AC1025" i="3"/>
  <c r="AS1025" i="3"/>
  <c r="BI1025" i="3"/>
  <c r="Z1025" i="3"/>
  <c r="AP1025" i="3"/>
  <c r="BF1025" i="3"/>
  <c r="AQ1025" i="3"/>
  <c r="AY1025" i="3"/>
  <c r="AA1025" i="3"/>
  <c r="AZ1025" i="3"/>
  <c r="N1025" i="3"/>
  <c r="BG1025" i="3"/>
  <c r="Q1025" i="3"/>
  <c r="AD1025" i="3"/>
  <c r="W1025" i="3"/>
  <c r="T1025" i="3"/>
  <c r="AG1025" i="3"/>
  <c r="AT1025" i="3"/>
  <c r="BE1030" i="3"/>
  <c r="M1030" i="3"/>
  <c r="AS1030" i="3"/>
  <c r="U1030" i="3"/>
  <c r="AC1030" i="3"/>
  <c r="AO1030" i="3"/>
  <c r="AK1030" i="3"/>
  <c r="N1030" i="3"/>
  <c r="AD1030" i="3"/>
  <c r="AT1030" i="3"/>
  <c r="O1030" i="3"/>
  <c r="AE1030" i="3"/>
  <c r="AU1030" i="3"/>
  <c r="P1030" i="3"/>
  <c r="AF1030" i="3"/>
  <c r="AV1030" i="3"/>
  <c r="AW1030" i="3"/>
  <c r="BA1030" i="3"/>
  <c r="R1030" i="3"/>
  <c r="AH1030" i="3"/>
  <c r="AX1030" i="3"/>
  <c r="S1030" i="3"/>
  <c r="AI1030" i="3"/>
  <c r="AY1030" i="3"/>
  <c r="T1030" i="3"/>
  <c r="AJ1030" i="3"/>
  <c r="AZ1030" i="3"/>
  <c r="AG1030" i="3"/>
  <c r="BI1030" i="3"/>
  <c r="V1030" i="3"/>
  <c r="AL1030" i="3"/>
  <c r="BB1030" i="3"/>
  <c r="W1030" i="3"/>
  <c r="AM1030" i="3"/>
  <c r="BC1030" i="3"/>
  <c r="X1030" i="3"/>
  <c r="AN1030" i="3"/>
  <c r="BD1030" i="3"/>
  <c r="Q1030" i="3"/>
  <c r="W1040" i="3"/>
  <c r="AM1040" i="3"/>
  <c r="BC1040" i="3"/>
  <c r="U1040" i="3"/>
  <c r="AK1040" i="3"/>
  <c r="BA1040" i="3"/>
  <c r="T1040" i="3"/>
  <c r="AJ1040" i="3"/>
  <c r="AZ1040" i="3"/>
  <c r="R1040" i="3"/>
  <c r="AH1040" i="3"/>
  <c r="AX1040" i="3"/>
  <c r="AA1040" i="3"/>
  <c r="AQ1040" i="3"/>
  <c r="BG1040" i="3"/>
  <c r="Y1040" i="3"/>
  <c r="AO1040" i="3"/>
  <c r="BE1040" i="3"/>
  <c r="X1040" i="3"/>
  <c r="AN1040" i="3"/>
  <c r="BD1040" i="3"/>
  <c r="V1040" i="3"/>
  <c r="AL1040" i="3"/>
  <c r="BB1040" i="3"/>
  <c r="O1040" i="3"/>
  <c r="AE1040" i="3"/>
  <c r="AU1040" i="3"/>
  <c r="M1040" i="3"/>
  <c r="AC1040" i="3"/>
  <c r="AS1040" i="3"/>
  <c r="BI1040" i="3"/>
  <c r="AB1040" i="3"/>
  <c r="AR1040" i="3"/>
  <c r="BH1040" i="3"/>
  <c r="Z1040" i="3"/>
  <c r="AP1040" i="3"/>
  <c r="BF1040" i="3"/>
  <c r="S1040" i="3"/>
  <c r="AG1040" i="3"/>
  <c r="AV1040" i="3"/>
  <c r="AI1040" i="3"/>
  <c r="AW1040" i="3"/>
  <c r="N1040" i="3"/>
  <c r="AY1040" i="3"/>
  <c r="P1040" i="3"/>
  <c r="AD1040" i="3"/>
  <c r="O1042" i="3"/>
  <c r="AE1042" i="3"/>
  <c r="AU1042" i="3"/>
  <c r="X1042" i="3"/>
  <c r="BH1042" i="3"/>
  <c r="Y1042" i="3"/>
  <c r="AO1042" i="3"/>
  <c r="BE1042" i="3"/>
  <c r="AB1042" i="3"/>
  <c r="BD1042" i="3"/>
  <c r="Z1042" i="3"/>
  <c r="AP1042" i="3"/>
  <c r="BF1042" i="3"/>
  <c r="S1042" i="3"/>
  <c r="AI1042" i="3"/>
  <c r="AY1042" i="3"/>
  <c r="AF1042" i="3"/>
  <c r="M1042" i="3"/>
  <c r="AC1042" i="3"/>
  <c r="AS1042" i="3"/>
  <c r="BI1042" i="3"/>
  <c r="AJ1042" i="3"/>
  <c r="N1042" i="3"/>
  <c r="AD1042" i="3"/>
  <c r="AT1042" i="3"/>
  <c r="W1042" i="3"/>
  <c r="AM1042" i="3"/>
  <c r="BC1042" i="3"/>
  <c r="AR1042" i="3"/>
  <c r="Q1042" i="3"/>
  <c r="AG1042" i="3"/>
  <c r="AW1042" i="3"/>
  <c r="P1042" i="3"/>
  <c r="AN1042" i="3"/>
  <c r="R1042" i="3"/>
  <c r="AH1042" i="3"/>
  <c r="AX1042" i="3"/>
  <c r="AQ1042" i="3"/>
  <c r="AK1042" i="3"/>
  <c r="V1042" i="3"/>
  <c r="BG1042" i="3"/>
  <c r="BA1042" i="3"/>
  <c r="AL1042" i="3"/>
  <c r="AZ1042" i="3"/>
  <c r="T1042" i="3"/>
  <c r="BB1042" i="3"/>
  <c r="AK956" i="3"/>
  <c r="BA956" i="3"/>
  <c r="M956" i="3"/>
  <c r="AS956" i="3"/>
  <c r="BC944" i="3"/>
  <c r="AI956" i="3"/>
  <c r="AW956" i="3"/>
  <c r="Q956" i="3"/>
  <c r="AE956" i="3"/>
  <c r="BD956" i="3"/>
  <c r="AN956" i="3"/>
  <c r="X956" i="3"/>
  <c r="BB956" i="3"/>
  <c r="AL956" i="3"/>
  <c r="V956" i="3"/>
  <c r="AX980" i="3"/>
  <c r="Y980" i="3"/>
  <c r="AI978" i="3"/>
  <c r="BF981" i="3"/>
  <c r="BB981" i="3"/>
  <c r="R981" i="3"/>
  <c r="BE981" i="3"/>
  <c r="Y981" i="3"/>
  <c r="AR981" i="3"/>
  <c r="BG981" i="3"/>
  <c r="AA981" i="3"/>
  <c r="BG1030" i="3"/>
  <c r="AP1030" i="3"/>
  <c r="BB1014" i="3"/>
  <c r="BE1014" i="3"/>
  <c r="AZ1014" i="3"/>
  <c r="Q1040" i="3"/>
  <c r="AA1042" i="3"/>
  <c r="O1025" i="3"/>
  <c r="T1011" i="3"/>
  <c r="BG956" i="3"/>
  <c r="AA956" i="3"/>
  <c r="AO956" i="3"/>
  <c r="BC956" i="3"/>
  <c r="W956" i="3"/>
  <c r="AZ956" i="3"/>
  <c r="AJ956" i="3"/>
  <c r="T956" i="3"/>
  <c r="AX956" i="3"/>
  <c r="AH956" i="3"/>
  <c r="R956" i="3"/>
  <c r="AK980" i="3"/>
  <c r="AN980" i="3"/>
  <c r="AL981" i="3"/>
  <c r="AT981" i="3"/>
  <c r="AS981" i="3"/>
  <c r="M981" i="3"/>
  <c r="AF981" i="3"/>
  <c r="AU981" i="3"/>
  <c r="O981" i="3"/>
  <c r="BH1030" i="3"/>
  <c r="AQ1030" i="3"/>
  <c r="Z1030" i="3"/>
  <c r="BG1014" i="3"/>
  <c r="AD1014" i="3"/>
  <c r="AF1014" i="3"/>
  <c r="BF1021" i="3"/>
  <c r="AW1025" i="3"/>
  <c r="AH944" i="3"/>
  <c r="AY956" i="3"/>
  <c r="S956" i="3"/>
  <c r="AG956" i="3"/>
  <c r="AU956" i="3"/>
  <c r="O956" i="3"/>
  <c r="AV956" i="3"/>
  <c r="AF956" i="3"/>
  <c r="P956" i="3"/>
  <c r="AT956" i="3"/>
  <c r="AD956" i="3"/>
  <c r="N956" i="3"/>
  <c r="BN976" i="3"/>
  <c r="AQ980" i="3"/>
  <c r="BI980" i="3"/>
  <c r="T980" i="3"/>
  <c r="AA978" i="3"/>
  <c r="P978" i="3"/>
  <c r="V981" i="3"/>
  <c r="N981" i="3"/>
  <c r="AO981" i="3"/>
  <c r="BH981" i="3"/>
  <c r="AB981" i="3"/>
  <c r="AQ981" i="3"/>
  <c r="AR1030" i="3"/>
  <c r="AA1030" i="3"/>
  <c r="BA1014" i="3"/>
  <c r="BC1014" i="3"/>
  <c r="AT1040" i="3"/>
  <c r="AV1042" i="3"/>
  <c r="AS1021" i="3"/>
  <c r="AJ1025" i="3"/>
  <c r="AE1011" i="3"/>
  <c r="U956" i="3"/>
  <c r="U995" i="3"/>
  <c r="AK995" i="3"/>
  <c r="BA995" i="3"/>
  <c r="V995" i="3"/>
  <c r="AQ995" i="3"/>
  <c r="R995" i="3"/>
  <c r="AM995" i="3"/>
  <c r="BH995" i="3"/>
  <c r="AD995" i="3"/>
  <c r="AY995" i="3"/>
  <c r="BF995" i="3"/>
  <c r="AU995" i="3"/>
  <c r="AZ995" i="3"/>
  <c r="Y995" i="3"/>
  <c r="AO995" i="3"/>
  <c r="BE995" i="3"/>
  <c r="AA995" i="3"/>
  <c r="AV995" i="3"/>
  <c r="W995" i="3"/>
  <c r="AR995" i="3"/>
  <c r="N995" i="3"/>
  <c r="AI995" i="3"/>
  <c r="BD995" i="3"/>
  <c r="T995" i="3"/>
  <c r="AY999" i="3"/>
  <c r="Y999" i="3"/>
  <c r="AO999" i="3"/>
  <c r="AA999" i="3"/>
  <c r="AV999" i="3"/>
  <c r="R999" i="3"/>
  <c r="AM999" i="3"/>
  <c r="M999" i="3"/>
  <c r="AC999" i="3"/>
  <c r="AS999" i="3"/>
  <c r="AF999" i="3"/>
  <c r="AZ999" i="3"/>
  <c r="W999" i="3"/>
  <c r="AR999" i="3"/>
  <c r="BI999" i="3"/>
  <c r="AD999" i="3"/>
  <c r="AX999" i="3"/>
  <c r="AJ999" i="3"/>
  <c r="BG999" i="3"/>
  <c r="Q999" i="3"/>
  <c r="AG999" i="3"/>
  <c r="P999" i="3"/>
  <c r="AL999" i="3"/>
  <c r="BD999" i="3"/>
  <c r="AB999" i="3"/>
  <c r="AW999" i="3"/>
  <c r="N999" i="3"/>
  <c r="AI999" i="3"/>
  <c r="BB999" i="3"/>
  <c r="BC999" i="3"/>
  <c r="Z999" i="3"/>
  <c r="AD1004" i="3"/>
  <c r="O1004" i="3"/>
  <c r="AU1004" i="3"/>
  <c r="AF1004" i="3"/>
  <c r="Y1004" i="3"/>
  <c r="AG1004" i="3"/>
  <c r="AP1004" i="3"/>
  <c r="AA1004" i="3"/>
  <c r="BG1004" i="3"/>
  <c r="AR1004" i="3"/>
  <c r="M1004" i="3"/>
  <c r="N1004" i="3"/>
  <c r="AT1004" i="3"/>
  <c r="AE1004" i="3"/>
  <c r="P1004" i="3"/>
  <c r="AV1004" i="3"/>
  <c r="AC1004" i="3"/>
  <c r="AB1012" i="3"/>
  <c r="AA1012" i="3"/>
  <c r="Z1012" i="3"/>
  <c r="AR1012" i="3"/>
  <c r="BG1012" i="3"/>
  <c r="W1012" i="3"/>
  <c r="AP1012" i="3"/>
  <c r="BH1012" i="3"/>
  <c r="AK1012" i="3"/>
  <c r="S1017" i="3"/>
  <c r="X1017" i="3"/>
  <c r="BD1017" i="3"/>
  <c r="AK1017" i="3"/>
  <c r="R1017" i="3"/>
  <c r="AX1017" i="3"/>
  <c r="AU1017" i="3"/>
  <c r="AB1017" i="3"/>
  <c r="BH1017" i="3"/>
  <c r="AO1017" i="3"/>
  <c r="V1017" i="3"/>
  <c r="BB1017" i="3"/>
  <c r="AN1017" i="3"/>
  <c r="U1017" i="3"/>
  <c r="BA1017" i="3"/>
  <c r="AH1017" i="3"/>
  <c r="BF1017" i="3"/>
  <c r="BK1022" i="3"/>
  <c r="O934" i="3"/>
  <c r="AQ934" i="3"/>
  <c r="W953" i="3"/>
  <c r="AI953" i="3"/>
  <c r="AE953" i="3"/>
  <c r="BG934" i="3"/>
  <c r="Q962" i="3"/>
  <c r="AE997" i="3"/>
  <c r="AI1007" i="3"/>
  <c r="BM1007" i="3" s="1"/>
  <c r="AI1036" i="3"/>
  <c r="S1036" i="3"/>
  <c r="M1036" i="3"/>
  <c r="Q1036" i="3"/>
  <c r="AS1022" i="3"/>
  <c r="Y1022" i="3"/>
  <c r="BJ1022" i="3" s="1"/>
  <c r="Y1030" i="3"/>
  <c r="S975" i="3"/>
  <c r="BM975" i="3" s="1"/>
  <c r="AG935" i="3"/>
  <c r="BJ935" i="3" s="1"/>
  <c r="Z981" i="3"/>
  <c r="BH982" i="3"/>
  <c r="AB982" i="3"/>
  <c r="AO933" i="3"/>
  <c r="AC952" i="3"/>
  <c r="O964" i="3"/>
  <c r="BB989" i="3"/>
  <c r="AA1036" i="3"/>
  <c r="AS1036" i="3"/>
  <c r="P982" i="3"/>
  <c r="AC956" i="3"/>
  <c r="BK956" i="3" s="1"/>
  <c r="BI956" i="3"/>
  <c r="BM1001" i="3"/>
  <c r="AX933" i="3"/>
  <c r="AH933" i="3"/>
  <c r="R933" i="3"/>
  <c r="AZ933" i="3"/>
  <c r="AJ933" i="3"/>
  <c r="T933" i="3"/>
  <c r="AY933" i="3"/>
  <c r="AI933" i="3"/>
  <c r="S933" i="3"/>
  <c r="AK941" i="3"/>
  <c r="BE941" i="3"/>
  <c r="AC941" i="3"/>
  <c r="AV941" i="3"/>
  <c r="T941" i="3"/>
  <c r="AW941" i="3"/>
  <c r="AB941" i="3"/>
  <c r="BB941" i="3"/>
  <c r="AL941" i="3"/>
  <c r="V941" i="3"/>
  <c r="BL943" i="3"/>
  <c r="BE942" i="3"/>
  <c r="BB942" i="3"/>
  <c r="AX942" i="3"/>
  <c r="BD942" i="3"/>
  <c r="X942" i="3"/>
  <c r="AR944" i="3"/>
  <c r="S944" i="3"/>
  <c r="T944" i="3"/>
  <c r="AZ952" i="3"/>
  <c r="AJ952" i="3"/>
  <c r="T952" i="3"/>
  <c r="AY952" i="3"/>
  <c r="AI952" i="3"/>
  <c r="S952" i="3"/>
  <c r="AX952" i="3"/>
  <c r="AH952" i="3"/>
  <c r="R952" i="3"/>
  <c r="BI952" i="3"/>
  <c r="BL959" i="3"/>
  <c r="BM965" i="3"/>
  <c r="BJ971" i="3"/>
  <c r="BM971" i="3"/>
  <c r="BK974" i="3"/>
  <c r="BB964" i="3"/>
  <c r="V964" i="3"/>
  <c r="AS964" i="3"/>
  <c r="M964" i="3"/>
  <c r="AH964" i="3"/>
  <c r="BD964" i="3"/>
  <c r="AN964" i="3"/>
  <c r="X964" i="3"/>
  <c r="BC964" i="3"/>
  <c r="AM964" i="3"/>
  <c r="W964" i="3"/>
  <c r="BG980" i="3"/>
  <c r="V980" i="3"/>
  <c r="AE980" i="3"/>
  <c r="AS980" i="3"/>
  <c r="AJ980" i="3"/>
  <c r="BA978" i="3"/>
  <c r="N978" i="3"/>
  <c r="BL1005" i="3"/>
  <c r="Q979" i="3"/>
  <c r="AB979" i="3"/>
  <c r="AQ979" i="3"/>
  <c r="U979" i="3"/>
  <c r="AU979" i="3"/>
  <c r="Y979" i="3"/>
  <c r="BD979" i="3"/>
  <c r="AI979" i="3"/>
  <c r="M979" i="3"/>
  <c r="AT979" i="3"/>
  <c r="AD979" i="3"/>
  <c r="N979" i="3"/>
  <c r="AL985" i="3"/>
  <c r="R985" i="3"/>
  <c r="BI985" i="3"/>
  <c r="AS985" i="3"/>
  <c r="AC985" i="3"/>
  <c r="M985" i="3"/>
  <c r="AV985" i="3"/>
  <c r="AF985" i="3"/>
  <c r="P985" i="3"/>
  <c r="AU985" i="3"/>
  <c r="AE985" i="3"/>
  <c r="O985" i="3"/>
  <c r="AG950" i="3"/>
  <c r="BA950" i="3"/>
  <c r="U950" i="3"/>
  <c r="Q950" i="3"/>
  <c r="Y950" i="3"/>
  <c r="AK950" i="3"/>
  <c r="Y960" i="3"/>
  <c r="AG960" i="3"/>
  <c r="AK960" i="3"/>
  <c r="Q960" i="3"/>
  <c r="AW960" i="3"/>
  <c r="BA960" i="3"/>
  <c r="U960" i="3"/>
  <c r="BM938" i="3"/>
  <c r="BG942" i="3"/>
  <c r="AD942" i="3"/>
  <c r="U942" i="3"/>
  <c r="W942" i="3"/>
  <c r="AJ942" i="3"/>
  <c r="BL1043" i="3"/>
  <c r="AU941" i="3"/>
  <c r="S941" i="3"/>
  <c r="BI941" i="3"/>
  <c r="AN941" i="3"/>
  <c r="AF941" i="3"/>
  <c r="Y941" i="3"/>
  <c r="AT933" i="3"/>
  <c r="AD933" i="3"/>
  <c r="N933" i="3"/>
  <c r="AV933" i="3"/>
  <c r="AF933" i="3"/>
  <c r="P933" i="3"/>
  <c r="AU933" i="3"/>
  <c r="AE933" i="3"/>
  <c r="O933" i="3"/>
  <c r="BK935" i="3"/>
  <c r="BL938" i="3"/>
  <c r="BJ940" i="3"/>
  <c r="BL940" i="3"/>
  <c r="BG941" i="3"/>
  <c r="AE941" i="3"/>
  <c r="AY941" i="3"/>
  <c r="U941" i="3"/>
  <c r="AO941" i="3"/>
  <c r="M941" i="3"/>
  <c r="AR941" i="3"/>
  <c r="W941" i="3"/>
  <c r="AX941" i="3"/>
  <c r="AH941" i="3"/>
  <c r="R941" i="3"/>
  <c r="BF942" i="3"/>
  <c r="AW942" i="3"/>
  <c r="AU942" i="3"/>
  <c r="AS942" i="3"/>
  <c r="AZ942" i="3"/>
  <c r="T942" i="3"/>
  <c r="Z944" i="3"/>
  <c r="AX944" i="3"/>
  <c r="AV952" i="3"/>
  <c r="AF952" i="3"/>
  <c r="P952" i="3"/>
  <c r="AU952" i="3"/>
  <c r="AE952" i="3"/>
  <c r="O952" i="3"/>
  <c r="AT952" i="3"/>
  <c r="AD952" i="3"/>
  <c r="N952" i="3"/>
  <c r="AO952" i="3"/>
  <c r="M952" i="3"/>
  <c r="Y964" i="3"/>
  <c r="AT964" i="3"/>
  <c r="N964" i="3"/>
  <c r="AK964" i="3"/>
  <c r="BF964" i="3"/>
  <c r="Z964" i="3"/>
  <c r="AZ964" i="3"/>
  <c r="AJ964" i="3"/>
  <c r="T964" i="3"/>
  <c r="AY964" i="3"/>
  <c r="AI964" i="3"/>
  <c r="S964" i="3"/>
  <c r="AU980" i="3"/>
  <c r="BB980" i="3"/>
  <c r="O980" i="3"/>
  <c r="AD980" i="3"/>
  <c r="X980" i="3"/>
  <c r="AE978" i="3"/>
  <c r="W979" i="3"/>
  <c r="BM1005" i="3"/>
  <c r="BL1007" i="3"/>
  <c r="BC979" i="3"/>
  <c r="BG979" i="3"/>
  <c r="AK979" i="3"/>
  <c r="P979" i="3"/>
  <c r="AO979" i="3"/>
  <c r="T979" i="3"/>
  <c r="AY979" i="3"/>
  <c r="AC979" i="3"/>
  <c r="BF979" i="3"/>
  <c r="AP979" i="3"/>
  <c r="Z979" i="3"/>
  <c r="V985" i="3"/>
  <c r="AT985" i="3"/>
  <c r="BE985" i="3"/>
  <c r="AO985" i="3"/>
  <c r="Y985" i="3"/>
  <c r="BH985" i="3"/>
  <c r="AR985" i="3"/>
  <c r="AB985" i="3"/>
  <c r="BG985" i="3"/>
  <c r="AQ985" i="3"/>
  <c r="AA985" i="3"/>
  <c r="BL1015" i="3"/>
  <c r="AW950" i="3"/>
  <c r="AI1013" i="3"/>
  <c r="AQ1013" i="3"/>
  <c r="BG1013" i="3"/>
  <c r="AA1013" i="3"/>
  <c r="X1013" i="3"/>
  <c r="AN1013" i="3"/>
  <c r="BD1013" i="3"/>
  <c r="Z1013" i="3"/>
  <c r="AP1013" i="3"/>
  <c r="BF1013" i="3"/>
  <c r="AK1013" i="3"/>
  <c r="O1013" i="3"/>
  <c r="AU1013" i="3"/>
  <c r="Y1013" i="3"/>
  <c r="BE1013" i="3"/>
  <c r="S1013" i="3"/>
  <c r="AB1013" i="3"/>
  <c r="AR1013" i="3"/>
  <c r="N1013" i="3"/>
  <c r="AD1013" i="3"/>
  <c r="AT1013" i="3"/>
  <c r="M1013" i="3"/>
  <c r="AS1013" i="3"/>
  <c r="W1013" i="3"/>
  <c r="BC1013" i="3"/>
  <c r="AG1013" i="3"/>
  <c r="AR986" i="3"/>
  <c r="V986" i="3"/>
  <c r="BB986" i="3"/>
  <c r="AN986" i="3"/>
  <c r="AX986" i="3"/>
  <c r="AP986" i="3"/>
  <c r="T986" i="3"/>
  <c r="AZ986" i="3"/>
  <c r="AD986" i="3"/>
  <c r="P986" i="3"/>
  <c r="AV986" i="3"/>
  <c r="Z986" i="3"/>
  <c r="AB986" i="3"/>
  <c r="BH986" i="3"/>
  <c r="AL986" i="3"/>
  <c r="X986" i="3"/>
  <c r="BD986" i="3"/>
  <c r="BF986" i="3"/>
  <c r="AQ1017" i="3"/>
  <c r="W1017" i="3"/>
  <c r="BC1017" i="3"/>
  <c r="AM1017" i="3"/>
  <c r="AY1017" i="3"/>
  <c r="AE1017" i="3"/>
  <c r="P1017" i="3"/>
  <c r="AF1017" i="3"/>
  <c r="AV1017" i="3"/>
  <c r="M1017" i="3"/>
  <c r="AC1017" i="3"/>
  <c r="AS1017" i="3"/>
  <c r="BI1017" i="3"/>
  <c r="Z1017" i="3"/>
  <c r="AP1017" i="3"/>
  <c r="AA1017" i="3"/>
  <c r="BG1017" i="3"/>
  <c r="O1017" i="3"/>
  <c r="AI1017" i="3"/>
  <c r="T1017" i="3"/>
  <c r="AJ1017" i="3"/>
  <c r="AZ1017" i="3"/>
  <c r="Q1017" i="3"/>
  <c r="AG1017" i="3"/>
  <c r="AW1017" i="3"/>
  <c r="N1017" i="3"/>
  <c r="AD1017" i="3"/>
  <c r="AT1017" i="3"/>
  <c r="S942" i="3"/>
  <c r="AK942" i="3"/>
  <c r="AA942" i="3"/>
  <c r="Z942" i="3"/>
  <c r="AC942" i="3"/>
  <c r="AN942" i="3"/>
  <c r="BL961" i="3"/>
  <c r="BE964" i="3"/>
  <c r="BM963" i="3"/>
  <c r="AL964" i="3"/>
  <c r="BI964" i="3"/>
  <c r="AC964" i="3"/>
  <c r="AX964" i="3"/>
  <c r="R964" i="3"/>
  <c r="AV964" i="3"/>
  <c r="AF964" i="3"/>
  <c r="P964" i="3"/>
  <c r="AU964" i="3"/>
  <c r="AE964" i="3"/>
  <c r="BL973" i="3"/>
  <c r="BL975" i="3"/>
  <c r="BM1009" i="3"/>
  <c r="BH979" i="3"/>
  <c r="AG979" i="3"/>
  <c r="BA979" i="3"/>
  <c r="AF979" i="3"/>
  <c r="BE979" i="3"/>
  <c r="AJ979" i="3"/>
  <c r="O979" i="3"/>
  <c r="AS979" i="3"/>
  <c r="X979" i="3"/>
  <c r="BB979" i="3"/>
  <c r="AL979" i="3"/>
  <c r="V979" i="3"/>
  <c r="AX985" i="3"/>
  <c r="AD985" i="3"/>
  <c r="BA985" i="3"/>
  <c r="AK985" i="3"/>
  <c r="U985" i="3"/>
  <c r="BD985" i="3"/>
  <c r="AN985" i="3"/>
  <c r="X985" i="3"/>
  <c r="BC985" i="3"/>
  <c r="AM985" i="3"/>
  <c r="AA932" i="3"/>
  <c r="BG932" i="3"/>
  <c r="AQ932" i="3"/>
  <c r="AU932" i="3"/>
  <c r="O932" i="3"/>
  <c r="AE932" i="3"/>
  <c r="U1002" i="3"/>
  <c r="BA1002" i="3"/>
  <c r="R1002" i="3"/>
  <c r="AH1002" i="3"/>
  <c r="AX1002" i="3"/>
  <c r="S1002" i="3"/>
  <c r="AI1002" i="3"/>
  <c r="AY1002" i="3"/>
  <c r="T1002" i="3"/>
  <c r="AJ1002" i="3"/>
  <c r="AZ1002" i="3"/>
  <c r="AO1002" i="3"/>
  <c r="AS1002" i="3"/>
  <c r="AW1002" i="3"/>
  <c r="V1002" i="3"/>
  <c r="AL1002" i="3"/>
  <c r="BB1002" i="3"/>
  <c r="W1002" i="3"/>
  <c r="AM1002" i="3"/>
  <c r="BC1002" i="3"/>
  <c r="X1002" i="3"/>
  <c r="AN1002" i="3"/>
  <c r="BD1002" i="3"/>
  <c r="BE1002" i="3"/>
  <c r="BI1002" i="3"/>
  <c r="Z1002" i="3"/>
  <c r="AP1002" i="3"/>
  <c r="BF1002" i="3"/>
  <c r="AA1002" i="3"/>
  <c r="AQ1002" i="3"/>
  <c r="BG1002" i="3"/>
  <c r="AB1002" i="3"/>
  <c r="AR1002" i="3"/>
  <c r="BH1002" i="3"/>
  <c r="M1002" i="3"/>
  <c r="Q1002" i="3"/>
  <c r="R1004" i="3"/>
  <c r="AH1004" i="3"/>
  <c r="AX1004" i="3"/>
  <c r="S1004" i="3"/>
  <c r="AI1004" i="3"/>
  <c r="AY1004" i="3"/>
  <c r="T1004" i="3"/>
  <c r="AJ1004" i="3"/>
  <c r="AZ1004" i="3"/>
  <c r="AO1004" i="3"/>
  <c r="AS1004" i="3"/>
  <c r="AW1004" i="3"/>
  <c r="V1004" i="3"/>
  <c r="AL1004" i="3"/>
  <c r="BB1004" i="3"/>
  <c r="W1004" i="3"/>
  <c r="AM1004" i="3"/>
  <c r="BC1004" i="3"/>
  <c r="X1004" i="3"/>
  <c r="AN1004" i="3"/>
  <c r="BD1004" i="3"/>
  <c r="BE1004" i="3"/>
  <c r="BI1004" i="3"/>
  <c r="N1012" i="3"/>
  <c r="AD1012" i="3"/>
  <c r="AT1012" i="3"/>
  <c r="P1012" i="3"/>
  <c r="AF1012" i="3"/>
  <c r="AV1012" i="3"/>
  <c r="Q1012" i="3"/>
  <c r="AW1012" i="3"/>
  <c r="AI1012" i="3"/>
  <c r="M1012" i="3"/>
  <c r="AS1012" i="3"/>
  <c r="R1012" i="3"/>
  <c r="AH1012" i="3"/>
  <c r="AX1012" i="3"/>
  <c r="T1012" i="3"/>
  <c r="AJ1012" i="3"/>
  <c r="AZ1012" i="3"/>
  <c r="Y1012" i="3"/>
  <c r="BE1012" i="3"/>
  <c r="AQ1012" i="3"/>
  <c r="U1012" i="3"/>
  <c r="BA1012" i="3"/>
  <c r="V1012" i="3"/>
  <c r="AL1012" i="3"/>
  <c r="BB1012" i="3"/>
  <c r="X1012" i="3"/>
  <c r="AN1012" i="3"/>
  <c r="BD1012" i="3"/>
  <c r="AG1012" i="3"/>
  <c r="S1012" i="3"/>
  <c r="AY1012" i="3"/>
  <c r="AC1012" i="3"/>
  <c r="BI1012" i="3"/>
  <c r="BC1012" i="3"/>
  <c r="BK1034" i="3"/>
  <c r="W947" i="3"/>
  <c r="AQ947" i="3"/>
  <c r="BG947" i="3"/>
  <c r="AC947" i="3"/>
  <c r="AU947" i="3"/>
  <c r="AH947" i="3"/>
  <c r="AY947" i="3"/>
  <c r="AM947" i="3"/>
  <c r="BC947" i="3"/>
  <c r="O947" i="3"/>
  <c r="W951" i="3"/>
  <c r="S951" i="3"/>
  <c r="AY951" i="3"/>
  <c r="AI951" i="3"/>
  <c r="O951" i="3"/>
  <c r="AU951" i="3"/>
  <c r="Y968" i="3"/>
  <c r="U962" i="3"/>
  <c r="BA962" i="3"/>
  <c r="AC962" i="3"/>
  <c r="BI962" i="3"/>
  <c r="AK962" i="3"/>
  <c r="M962" i="3"/>
  <c r="AS962" i="3"/>
  <c r="Y954" i="3"/>
  <c r="Q954" i="3"/>
  <c r="BN954" i="3" s="1"/>
  <c r="AW954" i="3"/>
  <c r="U954" i="3"/>
  <c r="BA954" i="3"/>
  <c r="AG954" i="3"/>
  <c r="AK954" i="3"/>
  <c r="AY955" i="3"/>
  <c r="U972" i="3"/>
  <c r="AK972" i="3"/>
  <c r="BA972" i="3"/>
  <c r="AA934" i="3"/>
  <c r="BM934" i="3" s="1"/>
  <c r="AY953" i="3"/>
  <c r="U1020" i="3"/>
  <c r="AO1020" i="3"/>
  <c r="BI1020" i="3"/>
  <c r="Y1020" i="3"/>
  <c r="AS1020" i="3"/>
  <c r="AC1020" i="3"/>
  <c r="BA1020" i="3"/>
  <c r="AK1020" i="3"/>
  <c r="BE1020" i="3"/>
  <c r="M1020" i="3"/>
  <c r="BK1020" i="3" s="1"/>
  <c r="AK1008" i="3"/>
  <c r="BA1008" i="3"/>
  <c r="AP983" i="3"/>
  <c r="V989" i="3"/>
  <c r="BK989" i="3" s="1"/>
  <c r="BL1034" i="3"/>
  <c r="BN1018" i="3"/>
  <c r="BK1026" i="3"/>
  <c r="BN1026" i="3"/>
  <c r="AA949" i="3"/>
  <c r="S949" i="3"/>
  <c r="AM949" i="3"/>
  <c r="W949" i="3"/>
  <c r="AU949" i="3"/>
  <c r="AE949" i="3"/>
  <c r="AY949" i="3"/>
  <c r="BC949" i="3"/>
  <c r="O949" i="3"/>
  <c r="AI949" i="3"/>
  <c r="Y957" i="3"/>
  <c r="AU957" i="3"/>
  <c r="T957" i="3"/>
  <c r="AC968" i="3"/>
  <c r="BK968" i="3" s="1"/>
  <c r="BI968" i="3"/>
  <c r="U968" i="3"/>
  <c r="BA968" i="3"/>
  <c r="M948" i="3"/>
  <c r="U948" i="3"/>
  <c r="AO948" i="3"/>
  <c r="Y948" i="3"/>
  <c r="AW948" i="3"/>
  <c r="AG948" i="3"/>
  <c r="BA948" i="3"/>
  <c r="Q948" i="3"/>
  <c r="AK948" i="3"/>
  <c r="BE948" i="3"/>
  <c r="AI936" i="3"/>
  <c r="O936" i="3"/>
  <c r="AU936" i="3"/>
  <c r="BG936" i="3"/>
  <c r="AE936" i="3"/>
  <c r="N947" i="3"/>
  <c r="AS968" i="3"/>
  <c r="S953" i="3"/>
  <c r="U1028" i="3"/>
  <c r="AO1028" i="3"/>
  <c r="BI1028" i="3"/>
  <c r="AS1028" i="3"/>
  <c r="Y1028" i="3"/>
  <c r="AC1028" i="3"/>
  <c r="BA1028" i="3"/>
  <c r="M1028" i="3"/>
  <c r="AK1028" i="3"/>
  <c r="BE1028" i="3"/>
  <c r="Z983" i="3"/>
  <c r="BB991" i="3"/>
  <c r="V991" i="3"/>
  <c r="BK991" i="3" s="1"/>
  <c r="AD991" i="3"/>
  <c r="U1006" i="3"/>
  <c r="BA1006" i="3"/>
  <c r="AK1006" i="3"/>
  <c r="U1024" i="3"/>
  <c r="AO1024" i="3"/>
  <c r="BI1024" i="3"/>
  <c r="Y1024" i="3"/>
  <c r="AS1024" i="3"/>
  <c r="AC1024" i="3"/>
  <c r="BA1024" i="3"/>
  <c r="M1024" i="3"/>
  <c r="BN1024" i="3" s="1"/>
  <c r="AK1024" i="3"/>
  <c r="BE1024" i="3"/>
  <c r="AE995" i="3"/>
  <c r="AE999" i="3"/>
  <c r="M1016" i="3"/>
  <c r="AK1016" i="3"/>
  <c r="BE1016" i="3"/>
  <c r="U1016" i="3"/>
  <c r="AO1016" i="3"/>
  <c r="BI1016" i="3"/>
  <c r="Y1016" i="3"/>
  <c r="AS1016" i="3"/>
  <c r="AC1016" i="3"/>
  <c r="BA1016" i="3"/>
  <c r="AT989" i="3"/>
  <c r="AE951" i="3"/>
  <c r="BK1016" i="3"/>
  <c r="U946" i="3"/>
  <c r="BL946" i="3" s="1"/>
  <c r="BA946" i="3"/>
  <c r="BJ946" i="3" s="1"/>
  <c r="Y933" i="3"/>
  <c r="Q933" i="3"/>
  <c r="AK933" i="3"/>
  <c r="BI933" i="3"/>
  <c r="U933" i="3"/>
  <c r="AS933" i="3"/>
  <c r="AC933" i="3"/>
  <c r="AW933" i="3"/>
  <c r="AG933" i="3"/>
  <c r="BA933" i="3"/>
  <c r="M933" i="3"/>
  <c r="Y952" i="3"/>
  <c r="U952" i="3"/>
  <c r="BA952" i="3"/>
  <c r="AG952" i="3"/>
  <c r="AK952" i="3"/>
  <c r="Q952" i="3"/>
  <c r="AW952" i="3"/>
  <c r="AO964" i="3"/>
  <c r="AG964" i="3"/>
  <c r="AW964" i="3"/>
  <c r="Q964" i="3"/>
  <c r="W955" i="3"/>
  <c r="AI955" i="3"/>
  <c r="BL955" i="3" s="1"/>
  <c r="AE955" i="3"/>
  <c r="Q966" i="3"/>
  <c r="Y966" i="3"/>
  <c r="AG966" i="3"/>
  <c r="AO966" i="3"/>
  <c r="BE966" i="3"/>
  <c r="M970" i="3"/>
  <c r="AC970" i="3"/>
  <c r="AS970" i="3"/>
  <c r="BI970" i="3"/>
  <c r="Q970" i="3"/>
  <c r="AG970" i="3"/>
  <c r="AW970" i="3"/>
  <c r="U970" i="3"/>
  <c r="AK970" i="3"/>
  <c r="BA970" i="3"/>
  <c r="Y970" i="3"/>
  <c r="AO970" i="3"/>
  <c r="BE970" i="3"/>
  <c r="AU953" i="3"/>
  <c r="BL953" i="3" s="1"/>
  <c r="AS937" i="3"/>
  <c r="BL937" i="3" s="1"/>
  <c r="Z985" i="3"/>
  <c r="AL993" i="3"/>
  <c r="BK993" i="3" s="1"/>
  <c r="AD993" i="3"/>
  <c r="BJ993" i="3" s="1"/>
  <c r="U1004" i="3"/>
  <c r="AK1004" i="3"/>
  <c r="BA1004" i="3"/>
  <c r="O1012" i="3"/>
  <c r="AE1012" i="3"/>
  <c r="AM1012" i="3"/>
  <c r="AU1012" i="3"/>
  <c r="AK968" i="3"/>
  <c r="V987" i="3"/>
  <c r="AD989" i="3"/>
  <c r="N989" i="3"/>
  <c r="BL935" i="3"/>
  <c r="BJ937" i="3"/>
  <c r="BL960" i="3"/>
  <c r="BJ974" i="3"/>
  <c r="BJ963" i="3"/>
  <c r="BJ972" i="3"/>
  <c r="BN991" i="3"/>
  <c r="O994" i="3"/>
  <c r="S994" i="3"/>
  <c r="W994" i="3"/>
  <c r="AA994" i="3"/>
  <c r="AE994" i="3"/>
  <c r="AI994" i="3"/>
  <c r="AM994" i="3"/>
  <c r="AQ994" i="3"/>
  <c r="AU994" i="3"/>
  <c r="AY994" i="3"/>
  <c r="BC994" i="3"/>
  <c r="BG994" i="3"/>
  <c r="Q994" i="3"/>
  <c r="V994" i="3"/>
  <c r="AB994" i="3"/>
  <c r="AG994" i="3"/>
  <c r="AL994" i="3"/>
  <c r="AR994" i="3"/>
  <c r="AW994" i="3"/>
  <c r="BB994" i="3"/>
  <c r="BH994" i="3"/>
  <c r="M994" i="3"/>
  <c r="R994" i="3"/>
  <c r="X994" i="3"/>
  <c r="AC994" i="3"/>
  <c r="AH994" i="3"/>
  <c r="AN994" i="3"/>
  <c r="AS994" i="3"/>
  <c r="AX994" i="3"/>
  <c r="BD994" i="3"/>
  <c r="BI994" i="3"/>
  <c r="N994" i="3"/>
  <c r="T994" i="3"/>
  <c r="Y994" i="3"/>
  <c r="AD994" i="3"/>
  <c r="AJ994" i="3"/>
  <c r="AO994" i="3"/>
  <c r="AT994" i="3"/>
  <c r="AZ994" i="3"/>
  <c r="BE994" i="3"/>
  <c r="P994" i="3"/>
  <c r="AK994" i="3"/>
  <c r="BF994" i="3"/>
  <c r="U994" i="3"/>
  <c r="AP994" i="3"/>
  <c r="Z994" i="3"/>
  <c r="AV994" i="3"/>
  <c r="AF994" i="3"/>
  <c r="BA994" i="3"/>
  <c r="BL983" i="3"/>
  <c r="BN1005" i="3"/>
  <c r="BK1005" i="3"/>
  <c r="BJ1007" i="3"/>
  <c r="BM967" i="3"/>
  <c r="BN967" i="3"/>
  <c r="BK967" i="3"/>
  <c r="BK985" i="3"/>
  <c r="BN1006" i="3"/>
  <c r="BK1006" i="3"/>
  <c r="BJ1015" i="3"/>
  <c r="BL1000" i="3"/>
  <c r="BJ1000" i="3"/>
  <c r="BN1008" i="3"/>
  <c r="BK1008" i="3"/>
  <c r="BJ1034" i="3"/>
  <c r="BJ1036" i="3"/>
  <c r="BN1036" i="3"/>
  <c r="BL1010" i="3"/>
  <c r="BN1034" i="3"/>
  <c r="BM1023" i="3"/>
  <c r="BN1027" i="3"/>
  <c r="BK1027" i="3"/>
  <c r="BL1035" i="3"/>
  <c r="BN1041" i="3"/>
  <c r="BK1041" i="3"/>
  <c r="BM1025" i="3"/>
  <c r="BN1031" i="3"/>
  <c r="BK1031" i="3"/>
  <c r="BM1031" i="3"/>
  <c r="BJ1031" i="3"/>
  <c r="BN1032" i="3"/>
  <c r="BK1032" i="3"/>
  <c r="BL1033" i="3"/>
  <c r="BN1037" i="3"/>
  <c r="BK1037" i="3"/>
  <c r="BM1037" i="3"/>
  <c r="BJ1037" i="3"/>
  <c r="AX1039" i="3"/>
  <c r="AC1039" i="3"/>
  <c r="BF1039" i="3"/>
  <c r="AK1039" i="3"/>
  <c r="O1039" i="3"/>
  <c r="AO1039" i="3"/>
  <c r="S1039" i="3"/>
  <c r="AW1039" i="3"/>
  <c r="AA1039" i="3"/>
  <c r="BD1039" i="3"/>
  <c r="AN1039" i="3"/>
  <c r="X1039" i="3"/>
  <c r="BJ934" i="3"/>
  <c r="BM940" i="3"/>
  <c r="BM945" i="3"/>
  <c r="BN965" i="3"/>
  <c r="BK965" i="3"/>
  <c r="BN984" i="3"/>
  <c r="BK984" i="3"/>
  <c r="BK986" i="3"/>
  <c r="BN986" i="3"/>
  <c r="BM969" i="3"/>
  <c r="BK983" i="3"/>
  <c r="BN983" i="3"/>
  <c r="BN936" i="3"/>
  <c r="BN934" i="3"/>
  <c r="BK934" i="3"/>
  <c r="BN940" i="3"/>
  <c r="BK940" i="3"/>
  <c r="BN939" i="3"/>
  <c r="BK939" i="3"/>
  <c r="BM943" i="3"/>
  <c r="AY942" i="3"/>
  <c r="V942" i="3"/>
  <c r="AP942" i="3"/>
  <c r="N942" i="3"/>
  <c r="AO942" i="3"/>
  <c r="BH942" i="3"/>
  <c r="AM942" i="3"/>
  <c r="R942" i="3"/>
  <c r="AV942" i="3"/>
  <c r="AF942" i="3"/>
  <c r="P942" i="3"/>
  <c r="BJ945" i="3"/>
  <c r="BD944" i="3"/>
  <c r="AN944" i="3"/>
  <c r="U944" i="3"/>
  <c r="AY944" i="3"/>
  <c r="AI944" i="3"/>
  <c r="N944" i="3"/>
  <c r="AT944" i="3"/>
  <c r="AC944" i="3"/>
  <c r="AF944" i="3"/>
  <c r="P944" i="3"/>
  <c r="BJ959" i="3"/>
  <c r="BM961" i="3"/>
  <c r="BL965" i="3"/>
  <c r="BK966" i="3"/>
  <c r="BN966" i="3"/>
  <c r="BN971" i="3"/>
  <c r="BK971" i="3"/>
  <c r="M978" i="3"/>
  <c r="AH978" i="3"/>
  <c r="BC978" i="3"/>
  <c r="R978" i="3"/>
  <c r="AM978" i="3"/>
  <c r="BI978" i="3"/>
  <c r="W978" i="3"/>
  <c r="AS978" i="3"/>
  <c r="AC978" i="3"/>
  <c r="AX978" i="3"/>
  <c r="BM958" i="3"/>
  <c r="BN963" i="3"/>
  <c r="BK963" i="3"/>
  <c r="BN973" i="3"/>
  <c r="BK973" i="3"/>
  <c r="BM976" i="3"/>
  <c r="BN975" i="3"/>
  <c r="BN972" i="3"/>
  <c r="BK972" i="3"/>
  <c r="BC980" i="3"/>
  <c r="AL980" i="3"/>
  <c r="Q980" i="3"/>
  <c r="AT980" i="3"/>
  <c r="Z980" i="3"/>
  <c r="BE980" i="3"/>
  <c r="AO980" i="3"/>
  <c r="S980" i="3"/>
  <c r="AF980" i="3"/>
  <c r="P980" i="3"/>
  <c r="AV980" i="3"/>
  <c r="BN993" i="3"/>
  <c r="BL993" i="3"/>
  <c r="AQ978" i="3"/>
  <c r="V978" i="3"/>
  <c r="AU978" i="3"/>
  <c r="Z978" i="3"/>
  <c r="AY978" i="3"/>
  <c r="AD978" i="3"/>
  <c r="BH978" i="3"/>
  <c r="AR978" i="3"/>
  <c r="AB978" i="3"/>
  <c r="M980" i="3"/>
  <c r="O996" i="3"/>
  <c r="S996" i="3"/>
  <c r="W996" i="3"/>
  <c r="AA996" i="3"/>
  <c r="AE996" i="3"/>
  <c r="AI996" i="3"/>
  <c r="AM996" i="3"/>
  <c r="AQ996" i="3"/>
  <c r="AU996" i="3"/>
  <c r="AY996" i="3"/>
  <c r="BC996" i="3"/>
  <c r="BG996" i="3"/>
  <c r="Q996" i="3"/>
  <c r="V996" i="3"/>
  <c r="AB996" i="3"/>
  <c r="AG996" i="3"/>
  <c r="AL996" i="3"/>
  <c r="AR996" i="3"/>
  <c r="AW996" i="3"/>
  <c r="BB996" i="3"/>
  <c r="BH996" i="3"/>
  <c r="M996" i="3"/>
  <c r="R996" i="3"/>
  <c r="X996" i="3"/>
  <c r="AC996" i="3"/>
  <c r="AH996" i="3"/>
  <c r="AN996" i="3"/>
  <c r="AS996" i="3"/>
  <c r="AX996" i="3"/>
  <c r="BD996" i="3"/>
  <c r="BI996" i="3"/>
  <c r="N996" i="3"/>
  <c r="T996" i="3"/>
  <c r="Y996" i="3"/>
  <c r="AD996" i="3"/>
  <c r="AJ996" i="3"/>
  <c r="AO996" i="3"/>
  <c r="AT996" i="3"/>
  <c r="AZ996" i="3"/>
  <c r="BE996" i="3"/>
  <c r="P996" i="3"/>
  <c r="AK996" i="3"/>
  <c r="BF996" i="3"/>
  <c r="U996" i="3"/>
  <c r="AP996" i="3"/>
  <c r="Z996" i="3"/>
  <c r="AV996" i="3"/>
  <c r="AF996" i="3"/>
  <c r="BA996" i="3"/>
  <c r="BJ1001" i="3"/>
  <c r="BN1007" i="3"/>
  <c r="BK1007" i="3"/>
  <c r="BJ1009" i="3"/>
  <c r="BL967" i="3"/>
  <c r="BJ967" i="3"/>
  <c r="BL997" i="3"/>
  <c r="BM997" i="3"/>
  <c r="BN997" i="3"/>
  <c r="BK997" i="3"/>
  <c r="BM1010" i="3"/>
  <c r="BN1015" i="3"/>
  <c r="BK1015" i="3"/>
  <c r="BK1018" i="3"/>
  <c r="BN1000" i="3"/>
  <c r="BK1000" i="3"/>
  <c r="BM1043" i="3"/>
  <c r="BL1019" i="3"/>
  <c r="BJ1019" i="3"/>
  <c r="BN1035" i="3"/>
  <c r="BK1035" i="3"/>
  <c r="BL1025" i="3"/>
  <c r="BL1032" i="3"/>
  <c r="BJ1032" i="3"/>
  <c r="BL1037" i="3"/>
  <c r="BN1038" i="3"/>
  <c r="BK1038" i="3"/>
  <c r="BL1038" i="3"/>
  <c r="BJ1038" i="3"/>
  <c r="AS1039" i="3"/>
  <c r="W1039" i="3"/>
  <c r="BA1039" i="3"/>
  <c r="AE1039" i="3"/>
  <c r="BE1039" i="3"/>
  <c r="AI1039" i="3"/>
  <c r="N1039" i="3"/>
  <c r="AQ1039" i="3"/>
  <c r="V1039" i="3"/>
  <c r="AZ1039" i="3"/>
  <c r="AJ1039" i="3"/>
  <c r="T1039" i="3"/>
  <c r="BN932" i="3"/>
  <c r="BK932" i="3"/>
  <c r="BL974" i="3"/>
  <c r="BJ973" i="3"/>
  <c r="BL991" i="3"/>
  <c r="BN982" i="3"/>
  <c r="BK982" i="3"/>
  <c r="M990" i="3"/>
  <c r="Q990" i="3"/>
  <c r="U990" i="3"/>
  <c r="Y990" i="3"/>
  <c r="AC990" i="3"/>
  <c r="AG990" i="3"/>
  <c r="AK990" i="3"/>
  <c r="AO990" i="3"/>
  <c r="AS990" i="3"/>
  <c r="AW990" i="3"/>
  <c r="BA990" i="3"/>
  <c r="BE990" i="3"/>
  <c r="BI990" i="3"/>
  <c r="O990" i="3"/>
  <c r="S990" i="3"/>
  <c r="W990" i="3"/>
  <c r="AA990" i="3"/>
  <c r="AE990" i="3"/>
  <c r="AI990" i="3"/>
  <c r="AM990" i="3"/>
  <c r="AQ990" i="3"/>
  <c r="AU990" i="3"/>
  <c r="AY990" i="3"/>
  <c r="BC990" i="3"/>
  <c r="BG990" i="3"/>
  <c r="T990" i="3"/>
  <c r="AB990" i="3"/>
  <c r="AJ990" i="3"/>
  <c r="AR990" i="3"/>
  <c r="AZ990" i="3"/>
  <c r="BH990" i="3"/>
  <c r="N990" i="3"/>
  <c r="V990" i="3"/>
  <c r="AD990" i="3"/>
  <c r="AL990" i="3"/>
  <c r="AT990" i="3"/>
  <c r="BB990" i="3"/>
  <c r="P990" i="3"/>
  <c r="X990" i="3"/>
  <c r="AF990" i="3"/>
  <c r="AN990" i="3"/>
  <c r="AV990" i="3"/>
  <c r="BD990" i="3"/>
  <c r="R990" i="3"/>
  <c r="AX990" i="3"/>
  <c r="Z990" i="3"/>
  <c r="BF990" i="3"/>
  <c r="AH990" i="3"/>
  <c r="AP990" i="3"/>
  <c r="BJ938" i="3"/>
  <c r="BN935" i="3"/>
  <c r="AL942" i="3"/>
  <c r="Y942" i="3"/>
  <c r="BA942" i="3"/>
  <c r="AE942" i="3"/>
  <c r="BN943" i="3"/>
  <c r="BK943" i="3"/>
  <c r="AQ942" i="3"/>
  <c r="O942" i="3"/>
  <c r="AI942" i="3"/>
  <c r="BI942" i="3"/>
  <c r="AG942" i="3"/>
  <c r="BC942" i="3"/>
  <c r="AH942" i="3"/>
  <c r="M942" i="3"/>
  <c r="AR942" i="3"/>
  <c r="AB942" i="3"/>
  <c r="BN945" i="3"/>
  <c r="BK945" i="3"/>
  <c r="AZ944" i="3"/>
  <c r="AJ944" i="3"/>
  <c r="O944" i="3"/>
  <c r="AU944" i="3"/>
  <c r="AD944" i="3"/>
  <c r="BF944" i="3"/>
  <c r="AP944" i="3"/>
  <c r="W944" i="3"/>
  <c r="BN946" i="3"/>
  <c r="BK946" i="3"/>
  <c r="BM959" i="3"/>
  <c r="BM956" i="3"/>
  <c r="BN959" i="3"/>
  <c r="BK959" i="3"/>
  <c r="BJ961" i="3"/>
  <c r="BM973" i="3"/>
  <c r="BJ977" i="3"/>
  <c r="W980" i="3"/>
  <c r="AR980" i="3"/>
  <c r="BH980" i="3"/>
  <c r="BD980" i="3"/>
  <c r="R980" i="3"/>
  <c r="AM980" i="3"/>
  <c r="BL958" i="3"/>
  <c r="BJ958" i="3"/>
  <c r="BL963" i="3"/>
  <c r="BL976" i="3"/>
  <c r="BN974" i="3"/>
  <c r="AY980" i="3"/>
  <c r="AG980" i="3"/>
  <c r="BF980" i="3"/>
  <c r="AP980" i="3"/>
  <c r="U980" i="3"/>
  <c r="BA980" i="3"/>
  <c r="AI980" i="3"/>
  <c r="N980" i="3"/>
  <c r="AB980" i="3"/>
  <c r="BK987" i="3"/>
  <c r="BN987" i="3"/>
  <c r="BL987" i="3"/>
  <c r="BG978" i="3"/>
  <c r="AL978" i="3"/>
  <c r="Q978" i="3"/>
  <c r="AP978" i="3"/>
  <c r="U978" i="3"/>
  <c r="AT978" i="3"/>
  <c r="Y978" i="3"/>
  <c r="BD978" i="3"/>
  <c r="AN978" i="3"/>
  <c r="X978" i="3"/>
  <c r="AH980" i="3"/>
  <c r="BM982" i="3"/>
  <c r="M988" i="3"/>
  <c r="Q988" i="3"/>
  <c r="U988" i="3"/>
  <c r="Y988" i="3"/>
  <c r="AC988" i="3"/>
  <c r="AG988" i="3"/>
  <c r="AK988" i="3"/>
  <c r="AO988" i="3"/>
  <c r="AS988" i="3"/>
  <c r="AW988" i="3"/>
  <c r="BA988" i="3"/>
  <c r="BE988" i="3"/>
  <c r="BI988" i="3"/>
  <c r="O988" i="3"/>
  <c r="S988" i="3"/>
  <c r="W988" i="3"/>
  <c r="AA988" i="3"/>
  <c r="AE988" i="3"/>
  <c r="AI988" i="3"/>
  <c r="AM988" i="3"/>
  <c r="AQ988" i="3"/>
  <c r="AU988" i="3"/>
  <c r="AY988" i="3"/>
  <c r="BC988" i="3"/>
  <c r="BG988" i="3"/>
  <c r="T988" i="3"/>
  <c r="AB988" i="3"/>
  <c r="AJ988" i="3"/>
  <c r="AR988" i="3"/>
  <c r="AZ988" i="3"/>
  <c r="BH988" i="3"/>
  <c r="N988" i="3"/>
  <c r="V988" i="3"/>
  <c r="AD988" i="3"/>
  <c r="AL988" i="3"/>
  <c r="AT988" i="3"/>
  <c r="BB988" i="3"/>
  <c r="P988" i="3"/>
  <c r="X988" i="3"/>
  <c r="AF988" i="3"/>
  <c r="AN988" i="3"/>
  <c r="AV988" i="3"/>
  <c r="BD988" i="3"/>
  <c r="AH988" i="3"/>
  <c r="AP988" i="3"/>
  <c r="R988" i="3"/>
  <c r="AX988" i="3"/>
  <c r="Z988" i="3"/>
  <c r="BF988" i="3"/>
  <c r="M992" i="3"/>
  <c r="Q992" i="3"/>
  <c r="U992" i="3"/>
  <c r="Y992" i="3"/>
  <c r="AC992" i="3"/>
  <c r="AG992" i="3"/>
  <c r="AK992" i="3"/>
  <c r="AO992" i="3"/>
  <c r="AS992" i="3"/>
  <c r="AW992" i="3"/>
  <c r="BA992" i="3"/>
  <c r="BE992" i="3"/>
  <c r="BI992" i="3"/>
  <c r="O992" i="3"/>
  <c r="S992" i="3"/>
  <c r="W992" i="3"/>
  <c r="AA992" i="3"/>
  <c r="AE992" i="3"/>
  <c r="AI992" i="3"/>
  <c r="AM992" i="3"/>
  <c r="AQ992" i="3"/>
  <c r="AU992" i="3"/>
  <c r="AY992" i="3"/>
  <c r="BC992" i="3"/>
  <c r="BG992" i="3"/>
  <c r="T992" i="3"/>
  <c r="AB992" i="3"/>
  <c r="AJ992" i="3"/>
  <c r="AR992" i="3"/>
  <c r="AZ992" i="3"/>
  <c r="BH992" i="3"/>
  <c r="N992" i="3"/>
  <c r="V992" i="3"/>
  <c r="AD992" i="3"/>
  <c r="AL992" i="3"/>
  <c r="AT992" i="3"/>
  <c r="BB992" i="3"/>
  <c r="P992" i="3"/>
  <c r="X992" i="3"/>
  <c r="AF992" i="3"/>
  <c r="AN992" i="3"/>
  <c r="AV992" i="3"/>
  <c r="BD992" i="3"/>
  <c r="AH992" i="3"/>
  <c r="AP992" i="3"/>
  <c r="R992" i="3"/>
  <c r="AX992" i="3"/>
  <c r="Z992" i="3"/>
  <c r="BF992" i="3"/>
  <c r="O998" i="3"/>
  <c r="S998" i="3"/>
  <c r="W998" i="3"/>
  <c r="AA998" i="3"/>
  <c r="AE998" i="3"/>
  <c r="AI998" i="3"/>
  <c r="AM998" i="3"/>
  <c r="AQ998" i="3"/>
  <c r="AU998" i="3"/>
  <c r="AY998" i="3"/>
  <c r="BC998" i="3"/>
  <c r="BG998" i="3"/>
  <c r="Q998" i="3"/>
  <c r="V998" i="3"/>
  <c r="AB998" i="3"/>
  <c r="AG998" i="3"/>
  <c r="AL998" i="3"/>
  <c r="AR998" i="3"/>
  <c r="AW998" i="3"/>
  <c r="BB998" i="3"/>
  <c r="BH998" i="3"/>
  <c r="M998" i="3"/>
  <c r="R998" i="3"/>
  <c r="X998" i="3"/>
  <c r="AC998" i="3"/>
  <c r="AH998" i="3"/>
  <c r="AN998" i="3"/>
  <c r="AS998" i="3"/>
  <c r="AX998" i="3"/>
  <c r="BD998" i="3"/>
  <c r="BI998" i="3"/>
  <c r="N998" i="3"/>
  <c r="T998" i="3"/>
  <c r="Y998" i="3"/>
  <c r="AD998" i="3"/>
  <c r="AJ998" i="3"/>
  <c r="AO998" i="3"/>
  <c r="AT998" i="3"/>
  <c r="AZ998" i="3"/>
  <c r="BE998" i="3"/>
  <c r="P998" i="3"/>
  <c r="AK998" i="3"/>
  <c r="BF998" i="3"/>
  <c r="U998" i="3"/>
  <c r="AP998" i="3"/>
  <c r="Z998" i="3"/>
  <c r="AV998" i="3"/>
  <c r="AF998" i="3"/>
  <c r="BA998" i="3"/>
  <c r="BJ969" i="3"/>
  <c r="BN1001" i="3"/>
  <c r="BK1001" i="3"/>
  <c r="BJ1003" i="3"/>
  <c r="BK981" i="3"/>
  <c r="BJ997" i="3"/>
  <c r="BL1003" i="3"/>
  <c r="BJ1043" i="3"/>
  <c r="BM1003" i="3"/>
  <c r="BL1009" i="3"/>
  <c r="BM1015" i="3"/>
  <c r="BM1018" i="3"/>
  <c r="BM1026" i="3"/>
  <c r="BM1019" i="3"/>
  <c r="BN1019" i="3"/>
  <c r="BK1019" i="3"/>
  <c r="BL1023" i="3"/>
  <c r="BJ1023" i="3"/>
  <c r="BM1027" i="3"/>
  <c r="BM1035" i="3"/>
  <c r="BJ1035" i="3"/>
  <c r="BM1041" i="3"/>
  <c r="BN1043" i="3"/>
  <c r="BL1029" i="3"/>
  <c r="BJ1029" i="3"/>
  <c r="BL1031" i="3"/>
  <c r="BM1033" i="3"/>
  <c r="BJ1033" i="3"/>
  <c r="BI1039" i="3"/>
  <c r="AM1039" i="3"/>
  <c r="R1039" i="3"/>
  <c r="AU1039" i="3"/>
  <c r="Z1039" i="3"/>
  <c r="AY1039" i="3"/>
  <c r="AD1039" i="3"/>
  <c r="BG1039" i="3"/>
  <c r="AL1039" i="3"/>
  <c r="Q1039" i="3"/>
  <c r="AV1039" i="3"/>
  <c r="AF1039" i="3"/>
  <c r="P1039" i="3"/>
  <c r="BJ1044" i="3"/>
  <c r="BM1044" i="3"/>
  <c r="BL1011" i="3"/>
  <c r="BJ936" i="3"/>
  <c r="BK938" i="3"/>
  <c r="BN938" i="3"/>
  <c r="BN949" i="3"/>
  <c r="BM935" i="3"/>
  <c r="BK937" i="3"/>
  <c r="BN937" i="3"/>
  <c r="BM937" i="3"/>
  <c r="V944" i="3"/>
  <c r="AO944" i="3"/>
  <c r="BE944" i="3"/>
  <c r="AA944" i="3"/>
  <c r="AS944" i="3"/>
  <c r="BI944" i="3"/>
  <c r="AG944" i="3"/>
  <c r="AW944" i="3"/>
  <c r="Q944" i="3"/>
  <c r="AK944" i="3"/>
  <c r="BA944" i="3"/>
  <c r="BM939" i="3"/>
  <c r="BL939" i="3"/>
  <c r="BJ939" i="3"/>
  <c r="BJ943" i="3"/>
  <c r="AV944" i="3"/>
  <c r="AE944" i="3"/>
  <c r="BG944" i="3"/>
  <c r="AQ944" i="3"/>
  <c r="Y944" i="3"/>
  <c r="BB944" i="3"/>
  <c r="AL944" i="3"/>
  <c r="R944" i="3"/>
  <c r="X944" i="3"/>
  <c r="BL945" i="3"/>
  <c r="BN950" i="3"/>
  <c r="BK950" i="3"/>
  <c r="BN952" i="3"/>
  <c r="BN953" i="3"/>
  <c r="BK954" i="3"/>
  <c r="BN955" i="3"/>
  <c r="BK955" i="3"/>
  <c r="BN957" i="3"/>
  <c r="BK957" i="3"/>
  <c r="BM960" i="3"/>
  <c r="BL957" i="3"/>
  <c r="BK960" i="3"/>
  <c r="BN961" i="3"/>
  <c r="BK961" i="3"/>
  <c r="BJ965" i="3"/>
  <c r="BL966" i="3"/>
  <c r="BM974" i="3"/>
  <c r="BN977" i="3"/>
  <c r="BN958" i="3"/>
  <c r="BK958" i="3"/>
  <c r="BJ976" i="3"/>
  <c r="BN989" i="3"/>
  <c r="BN968" i="3"/>
  <c r="BB978" i="3"/>
  <c r="AG978" i="3"/>
  <c r="BF978" i="3"/>
  <c r="AK978" i="3"/>
  <c r="O978" i="3"/>
  <c r="AO978" i="3"/>
  <c r="S978" i="3"/>
  <c r="AZ978" i="3"/>
  <c r="AJ978" i="3"/>
  <c r="T978" i="3"/>
  <c r="AZ980" i="3"/>
  <c r="BL982" i="3"/>
  <c r="BJ982" i="3"/>
  <c r="BL984" i="3"/>
  <c r="BL986" i="3"/>
  <c r="BL969" i="3"/>
  <c r="BN969" i="3"/>
  <c r="BK969" i="3"/>
  <c r="BJ983" i="3"/>
  <c r="BN1003" i="3"/>
  <c r="BK1003" i="3"/>
  <c r="BJ1005" i="3"/>
  <c r="BN1009" i="3"/>
  <c r="BK1009" i="3"/>
  <c r="BL1006" i="3"/>
  <c r="BN1010" i="3"/>
  <c r="BK1010" i="3"/>
  <c r="BJ1010" i="3"/>
  <c r="BN1016" i="3"/>
  <c r="BJ1013" i="3"/>
  <c r="BM1000" i="3"/>
  <c r="BL1008" i="3"/>
  <c r="BL1001" i="3"/>
  <c r="BL1018" i="3"/>
  <c r="BJ1018" i="3"/>
  <c r="BJ1020" i="3"/>
  <c r="BL1022" i="3"/>
  <c r="BL1026" i="3"/>
  <c r="BJ1026" i="3"/>
  <c r="Q942" i="3"/>
  <c r="BN1023" i="3"/>
  <c r="BK1023" i="3"/>
  <c r="BL1027" i="3"/>
  <c r="BJ1027" i="3"/>
  <c r="BK1040" i="3"/>
  <c r="BL1041" i="3"/>
  <c r="BJ1041" i="3"/>
  <c r="BK1043" i="3"/>
  <c r="BM1029" i="3"/>
  <c r="BN1029" i="3"/>
  <c r="BK1029" i="3"/>
  <c r="BM1032" i="3"/>
  <c r="BN1033" i="3"/>
  <c r="BK1033" i="3"/>
  <c r="BM1038" i="3"/>
  <c r="BC1039" i="3"/>
  <c r="AH1039" i="3"/>
  <c r="M1039" i="3"/>
  <c r="AP1039" i="3"/>
  <c r="U1039" i="3"/>
  <c r="AT1039" i="3"/>
  <c r="Y1039" i="3"/>
  <c r="BB1039" i="3"/>
  <c r="AG1039" i="3"/>
  <c r="BH1039" i="3"/>
  <c r="AR1039" i="3"/>
  <c r="BK1044" i="3"/>
  <c r="BN1044" i="3"/>
  <c r="BL1044" i="3"/>
  <c r="BM1034" i="3" l="1"/>
  <c r="BM984" i="3"/>
  <c r="BK995" i="3"/>
  <c r="BJ989" i="3"/>
  <c r="BM1024" i="3"/>
  <c r="BM957" i="3"/>
  <c r="BL962" i="3"/>
  <c r="BN947" i="3"/>
  <c r="BJ1004" i="3"/>
  <c r="BK979" i="3"/>
  <c r="BL964" i="3"/>
  <c r="BN941" i="3"/>
  <c r="BJ941" i="3"/>
  <c r="BJ1028" i="3"/>
  <c r="BN948" i="3"/>
  <c r="BN1042" i="3"/>
  <c r="BJ1030" i="3"/>
  <c r="BM1014" i="3"/>
  <c r="BK1014" i="3"/>
  <c r="BK975" i="3"/>
  <c r="BK936" i="3"/>
  <c r="BM977" i="3"/>
  <c r="BL985" i="3"/>
  <c r="BM979" i="3"/>
  <c r="BL1036" i="3"/>
  <c r="BJ962" i="3"/>
  <c r="BN1004" i="3"/>
  <c r="BN995" i="3"/>
  <c r="BJ984" i="3"/>
  <c r="BN933" i="3"/>
  <c r="BM983" i="3"/>
  <c r="BJ975" i="3"/>
  <c r="BK977" i="3"/>
  <c r="BM987" i="3"/>
  <c r="BN962" i="3"/>
  <c r="BJ970" i="3"/>
  <c r="BK970" i="3"/>
  <c r="BM966" i="3"/>
  <c r="BM955" i="3"/>
  <c r="BJ1024" i="3"/>
  <c r="BL948" i="3"/>
  <c r="BN1020" i="3"/>
  <c r="BN985" i="3"/>
  <c r="BK1036" i="3"/>
  <c r="BN999" i="3"/>
  <c r="BN956" i="3"/>
  <c r="BL981" i="3"/>
  <c r="BJ1040" i="3"/>
  <c r="BK1021" i="3"/>
  <c r="BL977" i="3"/>
  <c r="BK1013" i="3"/>
  <c r="BJ950" i="3"/>
  <c r="BK1012" i="3"/>
  <c r="BK1002" i="3"/>
  <c r="BJ985" i="3"/>
  <c r="BK964" i="3"/>
  <c r="BL951" i="3"/>
  <c r="BL970" i="3"/>
  <c r="BM1016" i="3"/>
  <c r="BL968" i="3"/>
  <c r="BJ979" i="3"/>
  <c r="BL979" i="3"/>
  <c r="BJ952" i="3"/>
  <c r="BK941" i="3"/>
  <c r="BK952" i="3"/>
  <c r="BM1017" i="3"/>
  <c r="BK1004" i="3"/>
  <c r="BL999" i="3"/>
  <c r="BM999" i="3"/>
  <c r="BL995" i="3"/>
  <c r="BJ981" i="3"/>
  <c r="BL956" i="3"/>
  <c r="BJ1042" i="3"/>
  <c r="BL1042" i="3"/>
  <c r="BK1042" i="3"/>
  <c r="BM1042" i="3"/>
  <c r="BN1040" i="3"/>
  <c r="BM1040" i="3"/>
  <c r="BM1030" i="3"/>
  <c r="BL1030" i="3"/>
  <c r="BJ1025" i="3"/>
  <c r="BN1025" i="3"/>
  <c r="BM1021" i="3"/>
  <c r="BL1021" i="3"/>
  <c r="BN1021" i="3"/>
  <c r="BJ1011" i="3"/>
  <c r="BN1011" i="3"/>
  <c r="BL1014" i="3"/>
  <c r="BJ1014" i="3"/>
  <c r="BN1014" i="3"/>
  <c r="BM981" i="3"/>
  <c r="BM1008" i="3"/>
  <c r="BJ1017" i="3"/>
  <c r="BN1017" i="3"/>
  <c r="BJ986" i="3"/>
  <c r="BL1013" i="3"/>
  <c r="BM985" i="3"/>
  <c r="BN964" i="3"/>
  <c r="BL941" i="3"/>
  <c r="BJ960" i="3"/>
  <c r="BL950" i="3"/>
  <c r="BJ999" i="3"/>
  <c r="BM1011" i="3"/>
  <c r="BM1022" i="3"/>
  <c r="BL980" i="3"/>
  <c r="BM950" i="3"/>
  <c r="BJ1021" i="3"/>
  <c r="BK1017" i="3"/>
  <c r="BN979" i="3"/>
  <c r="BJ947" i="3"/>
  <c r="BL936" i="3"/>
  <c r="BL949" i="3"/>
  <c r="BL947" i="3"/>
  <c r="BK1030" i="3"/>
  <c r="BN951" i="3"/>
  <c r="BL1040" i="3"/>
  <c r="BN1030" i="3"/>
  <c r="BN1013" i="3"/>
  <c r="BK1025" i="3"/>
  <c r="BM986" i="3"/>
  <c r="BJ956" i="3"/>
  <c r="BJ955" i="3"/>
  <c r="BM942" i="3"/>
  <c r="BK1011" i="3"/>
  <c r="BK999" i="3"/>
  <c r="BM970" i="3"/>
  <c r="BL1016" i="3"/>
  <c r="BM936" i="3"/>
  <c r="BL1020" i="3"/>
  <c r="BM1020" i="3"/>
  <c r="BJ953" i="3"/>
  <c r="BL972" i="3"/>
  <c r="BJ954" i="3"/>
  <c r="BM962" i="3"/>
  <c r="BJ968" i="3"/>
  <c r="BJ951" i="3"/>
  <c r="BM947" i="3"/>
  <c r="BM1012" i="3"/>
  <c r="BN1012" i="3"/>
  <c r="BL1004" i="3"/>
  <c r="BM1004" i="3"/>
  <c r="BJ1002" i="3"/>
  <c r="BM1002" i="3"/>
  <c r="BM932" i="3"/>
  <c r="BM1013" i="3"/>
  <c r="BM1036" i="3"/>
  <c r="BM949" i="3"/>
  <c r="BM968" i="3"/>
  <c r="BN960" i="3"/>
  <c r="BN981" i="3"/>
  <c r="BL1012" i="3"/>
  <c r="BJ966" i="3"/>
  <c r="BJ964" i="3"/>
  <c r="BL952" i="3"/>
  <c r="BM952" i="3"/>
  <c r="BM933" i="3"/>
  <c r="BL933" i="3"/>
  <c r="BM989" i="3"/>
  <c r="BJ1016" i="3"/>
  <c r="BM995" i="3"/>
  <c r="BL1024" i="3"/>
  <c r="BM1006" i="3"/>
  <c r="BM991" i="3"/>
  <c r="BM1028" i="3"/>
  <c r="BM953" i="3"/>
  <c r="BJ948" i="3"/>
  <c r="BM948" i="3"/>
  <c r="BJ957" i="3"/>
  <c r="BK949" i="3"/>
  <c r="BJ949" i="3"/>
  <c r="BL954" i="3"/>
  <c r="BK947" i="3"/>
  <c r="BL932" i="3"/>
  <c r="BN1028" i="3"/>
  <c r="BK1028" i="3"/>
  <c r="BL1028" i="3"/>
  <c r="BK953" i="3"/>
  <c r="BJ1006" i="3"/>
  <c r="BJ978" i="3"/>
  <c r="BM946" i="3"/>
  <c r="BL1002" i="3"/>
  <c r="BJ991" i="3"/>
  <c r="BM993" i="3"/>
  <c r="BM954" i="3"/>
  <c r="BJ1012" i="3"/>
  <c r="BL1017" i="3"/>
  <c r="BL934" i="3"/>
  <c r="BJ933" i="3"/>
  <c r="BK944" i="3"/>
  <c r="BM978" i="3"/>
  <c r="BM964" i="3"/>
  <c r="BN970" i="3"/>
  <c r="BK1024" i="3"/>
  <c r="BM951" i="3"/>
  <c r="BK933" i="3"/>
  <c r="BK948" i="3"/>
  <c r="BM941" i="3"/>
  <c r="BK951" i="3"/>
  <c r="BM944" i="3"/>
  <c r="BJ932" i="3"/>
  <c r="BN1002" i="3"/>
  <c r="BJ1008" i="3"/>
  <c r="BJ995" i="3"/>
  <c r="BL989" i="3"/>
  <c r="BM972" i="3"/>
  <c r="BK962" i="3"/>
  <c r="BK998" i="3"/>
  <c r="BN998" i="3"/>
  <c r="BM998" i="3"/>
  <c r="BM992" i="3"/>
  <c r="BJ988" i="3"/>
  <c r="BM990" i="3"/>
  <c r="BJ1039" i="3"/>
  <c r="BL996" i="3"/>
  <c r="BJ944" i="3"/>
  <c r="BJ942" i="3"/>
  <c r="BN944" i="3"/>
  <c r="BK1039" i="3"/>
  <c r="BN1039" i="3"/>
  <c r="BL998" i="3"/>
  <c r="BL992" i="3"/>
  <c r="BM988" i="3"/>
  <c r="BN942" i="3"/>
  <c r="BK942" i="3"/>
  <c r="BL990" i="3"/>
  <c r="BJ996" i="3"/>
  <c r="BN980" i="3"/>
  <c r="BK980" i="3"/>
  <c r="BM1039" i="3"/>
  <c r="BK994" i="3"/>
  <c r="BN994" i="3"/>
  <c r="BM994" i="3"/>
  <c r="BL978" i="3"/>
  <c r="BJ998" i="3"/>
  <c r="BK992" i="3"/>
  <c r="BN992" i="3"/>
  <c r="BL988" i="3"/>
  <c r="BL944" i="3"/>
  <c r="BK990" i="3"/>
  <c r="BN990" i="3"/>
  <c r="BM980" i="3"/>
  <c r="BL994" i="3"/>
  <c r="BJ992" i="3"/>
  <c r="BK988" i="3"/>
  <c r="BN988" i="3"/>
  <c r="BJ980" i="3"/>
  <c r="BL942" i="3"/>
  <c r="BJ990" i="3"/>
  <c r="BK996" i="3"/>
  <c r="BN996" i="3"/>
  <c r="BM996" i="3"/>
  <c r="BK978" i="3"/>
  <c r="BN978" i="3"/>
  <c r="BL1039" i="3"/>
  <c r="BJ994" i="3"/>
  <c r="E909" i="3" l="1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L930" i="3" l="1"/>
  <c r="L916" i="3"/>
  <c r="K916" i="3"/>
  <c r="AI916" i="3" s="1"/>
  <c r="K912" i="3"/>
  <c r="L923" i="3"/>
  <c r="L921" i="3"/>
  <c r="K923" i="3"/>
  <c r="AQ923" i="3" s="1"/>
  <c r="K910" i="3"/>
  <c r="K921" i="3"/>
  <c r="L914" i="3"/>
  <c r="K914" i="3"/>
  <c r="L918" i="3"/>
  <c r="AY918" i="3" s="1"/>
  <c r="K918" i="3"/>
  <c r="K917" i="3"/>
  <c r="L931" i="3"/>
  <c r="K931" i="3"/>
  <c r="BG931" i="3" s="1"/>
  <c r="K930" i="3"/>
  <c r="AB930" i="3" s="1"/>
  <c r="L929" i="3"/>
  <c r="K929" i="3"/>
  <c r="K928" i="3"/>
  <c r="T928" i="3" s="1"/>
  <c r="L927" i="3"/>
  <c r="K927" i="3"/>
  <c r="K926" i="3"/>
  <c r="L925" i="3"/>
  <c r="AH925" i="3" s="1"/>
  <c r="K925" i="3"/>
  <c r="K924" i="3"/>
  <c r="L920" i="3"/>
  <c r="AA916" i="3"/>
  <c r="Q923" i="3"/>
  <c r="BC921" i="3"/>
  <c r="K915" i="3"/>
  <c r="L913" i="3"/>
  <c r="K913" i="3"/>
  <c r="L928" i="3"/>
  <c r="L926" i="3"/>
  <c r="L924" i="3"/>
  <c r="AM923" i="3"/>
  <c r="L922" i="3"/>
  <c r="K922" i="3"/>
  <c r="K919" i="3"/>
  <c r="L912" i="3"/>
  <c r="L911" i="3"/>
  <c r="K911" i="3"/>
  <c r="AS923" i="3"/>
  <c r="K920" i="3"/>
  <c r="L917" i="3"/>
  <c r="L910" i="3"/>
  <c r="L909" i="3"/>
  <c r="K909" i="3"/>
  <c r="AN930" i="3"/>
  <c r="BD930" i="3"/>
  <c r="AS930" i="3"/>
  <c r="R930" i="3"/>
  <c r="AM930" i="3"/>
  <c r="AY930" i="3"/>
  <c r="Q928" i="3"/>
  <c r="AD925" i="3"/>
  <c r="BE931" i="3"/>
  <c r="AU926" i="3"/>
  <c r="AE926" i="3"/>
  <c r="AW925" i="3"/>
  <c r="R929" i="3"/>
  <c r="AX929" i="3"/>
  <c r="AZ929" i="3"/>
  <c r="BC931" i="3"/>
  <c r="AQ926" i="3"/>
  <c r="AA926" i="3"/>
  <c r="P926" i="3"/>
  <c r="T926" i="3"/>
  <c r="X926" i="3"/>
  <c r="AB926" i="3"/>
  <c r="AF926" i="3"/>
  <c r="AJ926" i="3"/>
  <c r="AN926" i="3"/>
  <c r="AR926" i="3"/>
  <c r="AV926" i="3"/>
  <c r="AZ926" i="3"/>
  <c r="BD926" i="3"/>
  <c r="BH926" i="3"/>
  <c r="M926" i="3"/>
  <c r="Q926" i="3"/>
  <c r="U926" i="3"/>
  <c r="Y926" i="3"/>
  <c r="AC926" i="3"/>
  <c r="AG926" i="3"/>
  <c r="AK926" i="3"/>
  <c r="AO926" i="3"/>
  <c r="AS926" i="3"/>
  <c r="AW926" i="3"/>
  <c r="BA926" i="3"/>
  <c r="BE926" i="3"/>
  <c r="BI926" i="3"/>
  <c r="N926" i="3"/>
  <c r="R926" i="3"/>
  <c r="V926" i="3"/>
  <c r="Z926" i="3"/>
  <c r="AD926" i="3"/>
  <c r="AH926" i="3"/>
  <c r="AL926" i="3"/>
  <c r="AP926" i="3"/>
  <c r="AT926" i="3"/>
  <c r="AX926" i="3"/>
  <c r="BB926" i="3"/>
  <c r="BF926" i="3"/>
  <c r="AS925" i="3"/>
  <c r="AC925" i="3"/>
  <c r="M925" i="3"/>
  <c r="N931" i="3"/>
  <c r="R931" i="3"/>
  <c r="V931" i="3"/>
  <c r="Z931" i="3"/>
  <c r="AD931" i="3"/>
  <c r="AH931" i="3"/>
  <c r="AL931" i="3"/>
  <c r="AP931" i="3"/>
  <c r="AT931" i="3"/>
  <c r="AX931" i="3"/>
  <c r="BB931" i="3"/>
  <c r="BF931" i="3"/>
  <c r="O931" i="3"/>
  <c r="P931" i="3"/>
  <c r="T931" i="3"/>
  <c r="X931" i="3"/>
  <c r="AB931" i="3"/>
  <c r="AF931" i="3"/>
  <c r="AJ931" i="3"/>
  <c r="AN931" i="3"/>
  <c r="AR931" i="3"/>
  <c r="AV931" i="3"/>
  <c r="AZ931" i="3"/>
  <c r="BD931" i="3"/>
  <c r="BH931" i="3"/>
  <c r="Z927" i="3"/>
  <c r="BF927" i="3"/>
  <c r="AQ927" i="3"/>
  <c r="AB927" i="3"/>
  <c r="BH927" i="3"/>
  <c r="P921" i="3"/>
  <c r="T921" i="3"/>
  <c r="X921" i="3"/>
  <c r="AB921" i="3"/>
  <c r="AF921" i="3"/>
  <c r="AJ921" i="3"/>
  <c r="AN921" i="3"/>
  <c r="AR921" i="3"/>
  <c r="AV921" i="3"/>
  <c r="AZ921" i="3"/>
  <c r="BD921" i="3"/>
  <c r="BH921" i="3"/>
  <c r="M921" i="3"/>
  <c r="Q921" i="3"/>
  <c r="U921" i="3"/>
  <c r="Y921" i="3"/>
  <c r="AC921" i="3"/>
  <c r="AG921" i="3"/>
  <c r="AK921" i="3"/>
  <c r="AO921" i="3"/>
  <c r="AS921" i="3"/>
  <c r="AW921" i="3"/>
  <c r="BA921" i="3"/>
  <c r="BE921" i="3"/>
  <c r="BI921" i="3"/>
  <c r="N921" i="3"/>
  <c r="R921" i="3"/>
  <c r="V921" i="3"/>
  <c r="Z921" i="3"/>
  <c r="AD921" i="3"/>
  <c r="AH921" i="3"/>
  <c r="AL921" i="3"/>
  <c r="AP921" i="3"/>
  <c r="AT921" i="3"/>
  <c r="AX921" i="3"/>
  <c r="BB921" i="3"/>
  <c r="BF921" i="3"/>
  <c r="AA921" i="3"/>
  <c r="AQ921" i="3"/>
  <c r="BG921" i="3"/>
  <c r="O921" i="3"/>
  <c r="AE921" i="3"/>
  <c r="AU921" i="3"/>
  <c r="S921" i="3"/>
  <c r="AI921" i="3"/>
  <c r="AY921" i="3"/>
  <c r="BI931" i="3"/>
  <c r="BA931" i="3"/>
  <c r="AS931" i="3"/>
  <c r="AK931" i="3"/>
  <c r="AC931" i="3"/>
  <c r="U931" i="3"/>
  <c r="Y929" i="3"/>
  <c r="BC926" i="3"/>
  <c r="AM926" i="3"/>
  <c r="W926" i="3"/>
  <c r="BE925" i="3"/>
  <c r="AO925" i="3"/>
  <c r="Y925" i="3"/>
  <c r="AM921" i="3"/>
  <c r="AW914" i="3"/>
  <c r="S914" i="3"/>
  <c r="BC914" i="3"/>
  <c r="BH923" i="3"/>
  <c r="BD923" i="3"/>
  <c r="AZ923" i="3"/>
  <c r="AV923" i="3"/>
  <c r="AR923" i="3"/>
  <c r="AN923" i="3"/>
  <c r="AJ923" i="3"/>
  <c r="AF923" i="3"/>
  <c r="AB923" i="3"/>
  <c r="X923" i="3"/>
  <c r="T923" i="3"/>
  <c r="P923" i="3"/>
  <c r="N922" i="3"/>
  <c r="R922" i="3"/>
  <c r="V922" i="3"/>
  <c r="Z922" i="3"/>
  <c r="AD922" i="3"/>
  <c r="AH922" i="3"/>
  <c r="AL922" i="3"/>
  <c r="AP922" i="3"/>
  <c r="AT922" i="3"/>
  <c r="AX922" i="3"/>
  <c r="BB922" i="3"/>
  <c r="BF922" i="3"/>
  <c r="O922" i="3"/>
  <c r="S922" i="3"/>
  <c r="W922" i="3"/>
  <c r="AA922" i="3"/>
  <c r="AE922" i="3"/>
  <c r="AI922" i="3"/>
  <c r="AM922" i="3"/>
  <c r="AQ922" i="3"/>
  <c r="AU922" i="3"/>
  <c r="AY922" i="3"/>
  <c r="BC922" i="3"/>
  <c r="BG922" i="3"/>
  <c r="P922" i="3"/>
  <c r="T922" i="3"/>
  <c r="X922" i="3"/>
  <c r="AB922" i="3"/>
  <c r="AF922" i="3"/>
  <c r="AJ922" i="3"/>
  <c r="AN922" i="3"/>
  <c r="AR922" i="3"/>
  <c r="AV922" i="3"/>
  <c r="AZ922" i="3"/>
  <c r="BD922" i="3"/>
  <c r="BH922" i="3"/>
  <c r="AH920" i="3"/>
  <c r="S920" i="3"/>
  <c r="AY920" i="3"/>
  <c r="AJ920" i="3"/>
  <c r="S917" i="3"/>
  <c r="AY917" i="3"/>
  <c r="AJ917" i="3"/>
  <c r="Z917" i="3"/>
  <c r="AK917" i="3"/>
  <c r="AT917" i="3"/>
  <c r="M916" i="3"/>
  <c r="Q916" i="3"/>
  <c r="U916" i="3"/>
  <c r="Y916" i="3"/>
  <c r="AC916" i="3"/>
  <c r="AG916" i="3"/>
  <c r="AK916" i="3"/>
  <c r="AO916" i="3"/>
  <c r="AS916" i="3"/>
  <c r="AW916" i="3"/>
  <c r="BA916" i="3"/>
  <c r="BE916" i="3"/>
  <c r="BI916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T916" i="3"/>
  <c r="AB916" i="3"/>
  <c r="AJ916" i="3"/>
  <c r="AR916" i="3"/>
  <c r="AZ916" i="3"/>
  <c r="BH916" i="3"/>
  <c r="O916" i="3"/>
  <c r="W916" i="3"/>
  <c r="AE916" i="3"/>
  <c r="AM916" i="3"/>
  <c r="AU916" i="3"/>
  <c r="BC916" i="3"/>
  <c r="P916" i="3"/>
  <c r="X916" i="3"/>
  <c r="AF916" i="3"/>
  <c r="AN916" i="3"/>
  <c r="AV916" i="3"/>
  <c r="BD916" i="3"/>
  <c r="L915" i="3"/>
  <c r="AG915" i="3" s="1"/>
  <c r="M918" i="3"/>
  <c r="Q918" i="3"/>
  <c r="U918" i="3"/>
  <c r="Y918" i="3"/>
  <c r="AC918" i="3"/>
  <c r="AG918" i="3"/>
  <c r="AK918" i="3"/>
  <c r="AO918" i="3"/>
  <c r="AS918" i="3"/>
  <c r="AW918" i="3"/>
  <c r="BA918" i="3"/>
  <c r="BE918" i="3"/>
  <c r="BI918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T918" i="3"/>
  <c r="AB918" i="3"/>
  <c r="AJ918" i="3"/>
  <c r="AR918" i="3"/>
  <c r="AZ918" i="3"/>
  <c r="BH918" i="3"/>
  <c r="O918" i="3"/>
  <c r="W918" i="3"/>
  <c r="AE918" i="3"/>
  <c r="AM918" i="3"/>
  <c r="AU918" i="3"/>
  <c r="BC918" i="3"/>
  <c r="P918" i="3"/>
  <c r="X918" i="3"/>
  <c r="AF918" i="3"/>
  <c r="AN918" i="3"/>
  <c r="AV918" i="3"/>
  <c r="BD918" i="3"/>
  <c r="AW915" i="3"/>
  <c r="Q915" i="3"/>
  <c r="BF923" i="3"/>
  <c r="BB923" i="3"/>
  <c r="AX923" i="3"/>
  <c r="AT923" i="3"/>
  <c r="AP923" i="3"/>
  <c r="AL923" i="3"/>
  <c r="AH923" i="3"/>
  <c r="AD923" i="3"/>
  <c r="Z923" i="3"/>
  <c r="V923" i="3"/>
  <c r="R923" i="3"/>
  <c r="BI922" i="3"/>
  <c r="AS922" i="3"/>
  <c r="AC922" i="3"/>
  <c r="M922" i="3"/>
  <c r="L919" i="3"/>
  <c r="AZ919" i="3" s="1"/>
  <c r="BG918" i="3"/>
  <c r="AA918" i="3"/>
  <c r="AY916" i="3"/>
  <c r="S916" i="3"/>
  <c r="AO915" i="3"/>
  <c r="V913" i="3"/>
  <c r="AT913" i="3"/>
  <c r="O913" i="3"/>
  <c r="AE913" i="3"/>
  <c r="AU913" i="3"/>
  <c r="P913" i="3"/>
  <c r="AF913" i="3"/>
  <c r="AV913" i="3"/>
  <c r="Y913" i="3"/>
  <c r="AC913" i="3"/>
  <c r="U913" i="3"/>
  <c r="X914" i="3"/>
  <c r="AN914" i="3"/>
  <c r="BD914" i="3"/>
  <c r="P912" i="3"/>
  <c r="AF912" i="3"/>
  <c r="AV912" i="3"/>
  <c r="M912" i="3"/>
  <c r="AC912" i="3"/>
  <c r="AS912" i="3"/>
  <c r="BI912" i="3"/>
  <c r="Z912" i="3"/>
  <c r="AP912" i="3"/>
  <c r="BF912" i="3"/>
  <c r="BI911" i="3"/>
  <c r="AS911" i="3"/>
  <c r="AC911" i="3"/>
  <c r="M911" i="3"/>
  <c r="BG910" i="3"/>
  <c r="AQ910" i="3"/>
  <c r="P910" i="3"/>
  <c r="T910" i="3"/>
  <c r="X910" i="3"/>
  <c r="AB910" i="3"/>
  <c r="AF910" i="3"/>
  <c r="AJ910" i="3"/>
  <c r="AN910" i="3"/>
  <c r="AR910" i="3"/>
  <c r="AV910" i="3"/>
  <c r="AZ910" i="3"/>
  <c r="BD910" i="3"/>
  <c r="BH910" i="3"/>
  <c r="M910" i="3"/>
  <c r="Q910" i="3"/>
  <c r="U910" i="3"/>
  <c r="Y910" i="3"/>
  <c r="AC910" i="3"/>
  <c r="AG910" i="3"/>
  <c r="AK910" i="3"/>
  <c r="AO910" i="3"/>
  <c r="AS910" i="3"/>
  <c r="AW910" i="3"/>
  <c r="BA910" i="3"/>
  <c r="BE910" i="3"/>
  <c r="BI910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BI909" i="3"/>
  <c r="BF914" i="3"/>
  <c r="AK914" i="3"/>
  <c r="O914" i="3"/>
  <c r="BE911" i="3"/>
  <c r="AO911" i="3"/>
  <c r="BC910" i="3"/>
  <c r="AM910" i="3"/>
  <c r="W910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O911" i="3"/>
  <c r="S911" i="3"/>
  <c r="W911" i="3"/>
  <c r="AA911" i="3"/>
  <c r="AE911" i="3"/>
  <c r="AI911" i="3"/>
  <c r="AM911" i="3"/>
  <c r="AQ911" i="3"/>
  <c r="AU911" i="3"/>
  <c r="AY911" i="3"/>
  <c r="BC911" i="3"/>
  <c r="BG911" i="3"/>
  <c r="P911" i="3"/>
  <c r="T911" i="3"/>
  <c r="X911" i="3"/>
  <c r="AB911" i="3"/>
  <c r="AF911" i="3"/>
  <c r="AJ911" i="3"/>
  <c r="AN911" i="3"/>
  <c r="AR911" i="3"/>
  <c r="AV911" i="3"/>
  <c r="AZ911" i="3"/>
  <c r="BD911" i="3"/>
  <c r="BH911" i="3"/>
  <c r="R909" i="3"/>
  <c r="AH909" i="3"/>
  <c r="AX909" i="3"/>
  <c r="S909" i="3"/>
  <c r="AI909" i="3"/>
  <c r="AY909" i="3"/>
  <c r="T909" i="3"/>
  <c r="AJ909" i="3"/>
  <c r="AZ909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AF925" i="3" l="1"/>
  <c r="AA931" i="3"/>
  <c r="AU925" i="3"/>
  <c r="AY928" i="3"/>
  <c r="BI925" i="3"/>
  <c r="W931" i="3"/>
  <c r="Y931" i="3"/>
  <c r="O925" i="3"/>
  <c r="AD928" i="3"/>
  <c r="AE931" i="3"/>
  <c r="AG931" i="3"/>
  <c r="AZ925" i="3"/>
  <c r="T925" i="3"/>
  <c r="AI925" i="3"/>
  <c r="AX925" i="3"/>
  <c r="R925" i="3"/>
  <c r="AI931" i="3"/>
  <c r="AQ928" i="3"/>
  <c r="N928" i="3"/>
  <c r="AZ928" i="3"/>
  <c r="AM931" i="3"/>
  <c r="AO931" i="3"/>
  <c r="AV925" i="3"/>
  <c r="P925" i="3"/>
  <c r="AE925" i="3"/>
  <c r="AT925" i="3"/>
  <c r="N925" i="3"/>
  <c r="AQ931" i="3"/>
  <c r="W928" i="3"/>
  <c r="AW928" i="3"/>
  <c r="AJ928" i="3"/>
  <c r="AQ918" i="3"/>
  <c r="X928" i="3"/>
  <c r="AU931" i="3"/>
  <c r="Q931" i="3"/>
  <c r="AW931" i="3"/>
  <c r="AJ925" i="3"/>
  <c r="AY925" i="3"/>
  <c r="S925" i="3"/>
  <c r="S931" i="3"/>
  <c r="AT928" i="3"/>
  <c r="AG928" i="3"/>
  <c r="W921" i="3"/>
  <c r="AU928" i="3"/>
  <c r="AI928" i="3"/>
  <c r="AA928" i="3"/>
  <c r="BF928" i="3"/>
  <c r="AP928" i="3"/>
  <c r="Z928" i="3"/>
  <c r="BI928" i="3"/>
  <c r="AS928" i="3"/>
  <c r="AC928" i="3"/>
  <c r="M928" i="3"/>
  <c r="AV928" i="3"/>
  <c r="AF928" i="3"/>
  <c r="P928" i="3"/>
  <c r="AS909" i="3"/>
  <c r="AE912" i="3"/>
  <c r="AI929" i="3"/>
  <c r="AE928" i="3"/>
  <c r="S928" i="3"/>
  <c r="BC928" i="3"/>
  <c r="BB928" i="3"/>
  <c r="AL928" i="3"/>
  <c r="V928" i="3"/>
  <c r="BE928" i="3"/>
  <c r="AO928" i="3"/>
  <c r="Y928" i="3"/>
  <c r="BH928" i="3"/>
  <c r="AR928" i="3"/>
  <c r="AB928" i="3"/>
  <c r="AE910" i="3"/>
  <c r="BA925" i="3"/>
  <c r="AA923" i="3"/>
  <c r="O928" i="3"/>
  <c r="BG928" i="3"/>
  <c r="AM928" i="3"/>
  <c r="AX928" i="3"/>
  <c r="AH928" i="3"/>
  <c r="R928" i="3"/>
  <c r="BA928" i="3"/>
  <c r="AK928" i="3"/>
  <c r="U928" i="3"/>
  <c r="BD928" i="3"/>
  <c r="AN928" i="3"/>
  <c r="BG926" i="3"/>
  <c r="S918" i="3"/>
  <c r="AV924" i="3"/>
  <c r="AS927" i="3"/>
  <c r="AI923" i="3"/>
  <c r="T929" i="3"/>
  <c r="AP924" i="3"/>
  <c r="BI924" i="3"/>
  <c r="T912" i="3"/>
  <c r="AY924" i="3"/>
  <c r="AC924" i="3"/>
  <c r="AA924" i="3"/>
  <c r="BE920" i="3"/>
  <c r="V920" i="3"/>
  <c r="AL920" i="3"/>
  <c r="BB920" i="3"/>
  <c r="W920" i="3"/>
  <c r="AM920" i="3"/>
  <c r="BC920" i="3"/>
  <c r="X920" i="3"/>
  <c r="AN920" i="3"/>
  <c r="BD920" i="3"/>
  <c r="AW920" i="3"/>
  <c r="AO920" i="3"/>
  <c r="Z920" i="3"/>
  <c r="AP920" i="3"/>
  <c r="BF920" i="3"/>
  <c r="AA920" i="3"/>
  <c r="AQ920" i="3"/>
  <c r="BG920" i="3"/>
  <c r="AB920" i="3"/>
  <c r="AR920" i="3"/>
  <c r="BH920" i="3"/>
  <c r="AG920" i="3"/>
  <c r="N913" i="3"/>
  <c r="AD913" i="3"/>
  <c r="R913" i="3"/>
  <c r="AH913" i="3"/>
  <c r="X924" i="3"/>
  <c r="AN924" i="3"/>
  <c r="BD924" i="3"/>
  <c r="U924" i="3"/>
  <c r="AK924" i="3"/>
  <c r="BA924" i="3"/>
  <c r="R924" i="3"/>
  <c r="AH924" i="3"/>
  <c r="AX924" i="3"/>
  <c r="AM924" i="3"/>
  <c r="BG924" i="3"/>
  <c r="S924" i="3"/>
  <c r="AB924" i="3"/>
  <c r="AR924" i="3"/>
  <c r="BH924" i="3"/>
  <c r="Y924" i="3"/>
  <c r="AO924" i="3"/>
  <c r="BE924" i="3"/>
  <c r="V924" i="3"/>
  <c r="AL924" i="3"/>
  <c r="BB924" i="3"/>
  <c r="BC924" i="3"/>
  <c r="O924" i="3"/>
  <c r="AI924" i="3"/>
  <c r="P924" i="3"/>
  <c r="Q927" i="3"/>
  <c r="U927" i="3"/>
  <c r="R927" i="3"/>
  <c r="AH927" i="3"/>
  <c r="AX927" i="3"/>
  <c r="S927" i="3"/>
  <c r="AI927" i="3"/>
  <c r="AY927" i="3"/>
  <c r="T927" i="3"/>
  <c r="AJ927" i="3"/>
  <c r="AZ927" i="3"/>
  <c r="AO927" i="3"/>
  <c r="V927" i="3"/>
  <c r="AL927" i="3"/>
  <c r="BB927" i="3"/>
  <c r="W927" i="3"/>
  <c r="AM927" i="3"/>
  <c r="BC927" i="3"/>
  <c r="X927" i="3"/>
  <c r="AN927" i="3"/>
  <c r="BD927" i="3"/>
  <c r="Y927" i="3"/>
  <c r="Q929" i="3"/>
  <c r="AW929" i="3"/>
  <c r="V929" i="3"/>
  <c r="AL929" i="3"/>
  <c r="BB929" i="3"/>
  <c r="W929" i="3"/>
  <c r="AM929" i="3"/>
  <c r="BC929" i="3"/>
  <c r="X929" i="3"/>
  <c r="AN929" i="3"/>
  <c r="BD929" i="3"/>
  <c r="BA929" i="3"/>
  <c r="AS929" i="3"/>
  <c r="BE929" i="3"/>
  <c r="AG929" i="3"/>
  <c r="Z929" i="3"/>
  <c r="AP929" i="3"/>
  <c r="BF929" i="3"/>
  <c r="AA929" i="3"/>
  <c r="AQ929" i="3"/>
  <c r="BG929" i="3"/>
  <c r="AB929" i="3"/>
  <c r="AR929" i="3"/>
  <c r="BH929" i="3"/>
  <c r="AK929" i="3"/>
  <c r="AC929" i="3"/>
  <c r="AO929" i="3"/>
  <c r="W917" i="3"/>
  <c r="AM917" i="3"/>
  <c r="BC917" i="3"/>
  <c r="X917" i="3"/>
  <c r="AN917" i="3"/>
  <c r="BD917" i="3"/>
  <c r="AH917" i="3"/>
  <c r="M917" i="3"/>
  <c r="AS917" i="3"/>
  <c r="V917" i="3"/>
  <c r="BB917" i="3"/>
  <c r="AA917" i="3"/>
  <c r="AQ917" i="3"/>
  <c r="BG917" i="3"/>
  <c r="AB917" i="3"/>
  <c r="AR917" i="3"/>
  <c r="BH917" i="3"/>
  <c r="AP917" i="3"/>
  <c r="U917" i="3"/>
  <c r="BA917" i="3"/>
  <c r="AD917" i="3"/>
  <c r="Y914" i="3"/>
  <c r="AG914" i="3"/>
  <c r="BB914" i="3"/>
  <c r="AM914" i="3"/>
  <c r="AD914" i="3"/>
  <c r="W914" i="3"/>
  <c r="AT914" i="3"/>
  <c r="Q914" i="3"/>
  <c r="AL914" i="3"/>
  <c r="BG914" i="3"/>
  <c r="AX914" i="3"/>
  <c r="AO914" i="3"/>
  <c r="AH914" i="3"/>
  <c r="BE914" i="3"/>
  <c r="AV909" i="3"/>
  <c r="AF909" i="3"/>
  <c r="P909" i="3"/>
  <c r="AU909" i="3"/>
  <c r="AE909" i="3"/>
  <c r="O909" i="3"/>
  <c r="AT909" i="3"/>
  <c r="AD909" i="3"/>
  <c r="N909" i="3"/>
  <c r="W912" i="3"/>
  <c r="U914" i="3"/>
  <c r="AP914" i="3"/>
  <c r="M909" i="3"/>
  <c r="BB912" i="3"/>
  <c r="AL912" i="3"/>
  <c r="V912" i="3"/>
  <c r="BE912" i="3"/>
  <c r="AO912" i="3"/>
  <c r="Y912" i="3"/>
  <c r="BH912" i="3"/>
  <c r="AR912" i="3"/>
  <c r="AB912" i="3"/>
  <c r="AQ912" i="3"/>
  <c r="AZ914" i="3"/>
  <c r="AJ914" i="3"/>
  <c r="T914" i="3"/>
  <c r="BA913" i="3"/>
  <c r="M913" i="3"/>
  <c r="BH913" i="3"/>
  <c r="AR913" i="3"/>
  <c r="AB913" i="3"/>
  <c r="BG913" i="3"/>
  <c r="AQ913" i="3"/>
  <c r="AA913" i="3"/>
  <c r="BF913" i="3"/>
  <c r="AP913" i="3"/>
  <c r="AI914" i="3"/>
  <c r="Q917" i="3"/>
  <c r="AL917" i="3"/>
  <c r="AC917" i="3"/>
  <c r="R917" i="3"/>
  <c r="AF917" i="3"/>
  <c r="AU917" i="3"/>
  <c r="O917" i="3"/>
  <c r="AF920" i="3"/>
  <c r="AU920" i="3"/>
  <c r="O920" i="3"/>
  <c r="AD920" i="3"/>
  <c r="AS914" i="3"/>
  <c r="BI914" i="3"/>
  <c r="AQ914" i="3"/>
  <c r="BI927" i="3"/>
  <c r="AV927" i="3"/>
  <c r="P927" i="3"/>
  <c r="AE927" i="3"/>
  <c r="AT927" i="3"/>
  <c r="N927" i="3"/>
  <c r="AV929" i="3"/>
  <c r="P929" i="3"/>
  <c r="AE929" i="3"/>
  <c r="AT929" i="3"/>
  <c r="N929" i="3"/>
  <c r="AG927" i="3"/>
  <c r="AU924" i="3"/>
  <c r="W924" i="3"/>
  <c r="AD924" i="3"/>
  <c r="AW924" i="3"/>
  <c r="Q924" i="3"/>
  <c r="AJ924" i="3"/>
  <c r="BH909" i="3"/>
  <c r="AR909" i="3"/>
  <c r="AB909" i="3"/>
  <c r="BG909" i="3"/>
  <c r="AQ909" i="3"/>
  <c r="AA909" i="3"/>
  <c r="BF909" i="3"/>
  <c r="AP909" i="3"/>
  <c r="Z909" i="3"/>
  <c r="AO909" i="3"/>
  <c r="AM912" i="3"/>
  <c r="Z914" i="3"/>
  <c r="AU914" i="3"/>
  <c r="AC909" i="3"/>
  <c r="AX912" i="3"/>
  <c r="AH912" i="3"/>
  <c r="R912" i="3"/>
  <c r="BA912" i="3"/>
  <c r="AK912" i="3"/>
  <c r="U912" i="3"/>
  <c r="BD912" i="3"/>
  <c r="AN912" i="3"/>
  <c r="X912" i="3"/>
  <c r="BG912" i="3"/>
  <c r="AV914" i="3"/>
  <c r="AF914" i="3"/>
  <c r="P914" i="3"/>
  <c r="BI913" i="3"/>
  <c r="BE913" i="3"/>
  <c r="BD913" i="3"/>
  <c r="AN913" i="3"/>
  <c r="X913" i="3"/>
  <c r="BC913" i="3"/>
  <c r="AM913" i="3"/>
  <c r="W913" i="3"/>
  <c r="BB913" i="3"/>
  <c r="AL913" i="3"/>
  <c r="AW917" i="3"/>
  <c r="Q920" i="3"/>
  <c r="N917" i="3"/>
  <c r="BF917" i="3"/>
  <c r="AZ917" i="3"/>
  <c r="T917" i="3"/>
  <c r="AI917" i="3"/>
  <c r="AZ920" i="3"/>
  <c r="T920" i="3"/>
  <c r="AI920" i="3"/>
  <c r="AX920" i="3"/>
  <c r="R920" i="3"/>
  <c r="M914" i="3"/>
  <c r="AC914" i="3"/>
  <c r="AA914" i="3"/>
  <c r="M929" i="3"/>
  <c r="AR927" i="3"/>
  <c r="BG927" i="3"/>
  <c r="AA927" i="3"/>
  <c r="AP927" i="3"/>
  <c r="U929" i="3"/>
  <c r="AK927" i="3"/>
  <c r="AJ929" i="3"/>
  <c r="AY929" i="3"/>
  <c r="S929" i="3"/>
  <c r="AH929" i="3"/>
  <c r="AW927" i="3"/>
  <c r="AE924" i="3"/>
  <c r="BF924" i="3"/>
  <c r="Z924" i="3"/>
  <c r="AS924" i="3"/>
  <c r="M924" i="3"/>
  <c r="AF924" i="3"/>
  <c r="L906" i="3"/>
  <c r="BD909" i="3"/>
  <c r="AN909" i="3"/>
  <c r="X909" i="3"/>
  <c r="BC909" i="3"/>
  <c r="AM909" i="3"/>
  <c r="W909" i="3"/>
  <c r="BB909" i="3"/>
  <c r="AL909" i="3"/>
  <c r="V909" i="3"/>
  <c r="BE909" i="3"/>
  <c r="BC912" i="3"/>
  <c r="AE914" i="3"/>
  <c r="BA914" i="3"/>
  <c r="AT912" i="3"/>
  <c r="AD912" i="3"/>
  <c r="N912" i="3"/>
  <c r="AW912" i="3"/>
  <c r="AG912" i="3"/>
  <c r="Q912" i="3"/>
  <c r="AZ912" i="3"/>
  <c r="AJ912" i="3"/>
  <c r="BH914" i="3"/>
  <c r="AR914" i="3"/>
  <c r="AB914" i="3"/>
  <c r="AW913" i="3"/>
  <c r="AS913" i="3"/>
  <c r="AO913" i="3"/>
  <c r="AZ913" i="3"/>
  <c r="AJ913" i="3"/>
  <c r="T913" i="3"/>
  <c r="AY913" i="3"/>
  <c r="AI913" i="3"/>
  <c r="S913" i="3"/>
  <c r="AX913" i="3"/>
  <c r="Z913" i="3"/>
  <c r="N914" i="3"/>
  <c r="BI917" i="3"/>
  <c r="AX917" i="3"/>
  <c r="AV917" i="3"/>
  <c r="P917" i="3"/>
  <c r="AE917" i="3"/>
  <c r="AV920" i="3"/>
  <c r="P920" i="3"/>
  <c r="AE920" i="3"/>
  <c r="AT920" i="3"/>
  <c r="N920" i="3"/>
  <c r="AY914" i="3"/>
  <c r="R914" i="3"/>
  <c r="V914" i="3"/>
  <c r="BE927" i="3"/>
  <c r="BI929" i="3"/>
  <c r="AF927" i="3"/>
  <c r="AU927" i="3"/>
  <c r="O927" i="3"/>
  <c r="AD927" i="3"/>
  <c r="AC927" i="3"/>
  <c r="BA927" i="3"/>
  <c r="AF929" i="3"/>
  <c r="AU929" i="3"/>
  <c r="O929" i="3"/>
  <c r="AD929" i="3"/>
  <c r="AQ924" i="3"/>
  <c r="AT924" i="3"/>
  <c r="N924" i="3"/>
  <c r="AG924" i="3"/>
  <c r="AZ924" i="3"/>
  <c r="T924" i="3"/>
  <c r="M927" i="3"/>
  <c r="Q925" i="3"/>
  <c r="BN925" i="3" s="1"/>
  <c r="BH925" i="3"/>
  <c r="AR925" i="3"/>
  <c r="AB925" i="3"/>
  <c r="BG925" i="3"/>
  <c r="AQ925" i="3"/>
  <c r="AA925" i="3"/>
  <c r="BF925" i="3"/>
  <c r="AP925" i="3"/>
  <c r="Z925" i="3"/>
  <c r="U925" i="3"/>
  <c r="AX930" i="3"/>
  <c r="U930" i="3"/>
  <c r="X930" i="3"/>
  <c r="AW923" i="3"/>
  <c r="BG916" i="3"/>
  <c r="AG925" i="3"/>
  <c r="BD925" i="3"/>
  <c r="AN925" i="3"/>
  <c r="X925" i="3"/>
  <c r="BC925" i="3"/>
  <c r="AM925" i="3"/>
  <c r="W925" i="3"/>
  <c r="BB925" i="3"/>
  <c r="AL925" i="3"/>
  <c r="V925" i="3"/>
  <c r="O930" i="3"/>
  <c r="AH930" i="3"/>
  <c r="AW930" i="3"/>
  <c r="AQ916" i="3"/>
  <c r="M931" i="3"/>
  <c r="AO923" i="3"/>
  <c r="K900" i="3"/>
  <c r="K898" i="3"/>
  <c r="K882" i="3"/>
  <c r="K878" i="3"/>
  <c r="L856" i="3"/>
  <c r="L854" i="3"/>
  <c r="L852" i="3"/>
  <c r="L850" i="3"/>
  <c r="L848" i="3"/>
  <c r="L846" i="3"/>
  <c r="L844" i="3"/>
  <c r="L816" i="3"/>
  <c r="L814" i="3"/>
  <c r="K800" i="3"/>
  <c r="K888" i="3"/>
  <c r="K886" i="3"/>
  <c r="K884" i="3"/>
  <c r="BG930" i="3"/>
  <c r="AI930" i="3"/>
  <c r="W930" i="3"/>
  <c r="AT930" i="3"/>
  <c r="AD930" i="3"/>
  <c r="N930" i="3"/>
  <c r="AK930" i="3"/>
  <c r="Q930" i="3"/>
  <c r="AO930" i="3"/>
  <c r="AZ930" i="3"/>
  <c r="AJ930" i="3"/>
  <c r="T930" i="3"/>
  <c r="U923" i="3"/>
  <c r="BA923" i="3"/>
  <c r="O923" i="3"/>
  <c r="AU923" i="3"/>
  <c r="Y923" i="3"/>
  <c r="BE923" i="3"/>
  <c r="S923" i="3"/>
  <c r="BG923" i="3"/>
  <c r="K904" i="3"/>
  <c r="K892" i="3"/>
  <c r="K807" i="3"/>
  <c r="K799" i="3"/>
  <c r="AU930" i="3"/>
  <c r="AQ930" i="3"/>
  <c r="S930" i="3"/>
  <c r="BF930" i="3"/>
  <c r="AP930" i="3"/>
  <c r="Z930" i="3"/>
  <c r="BI930" i="3"/>
  <c r="AC930" i="3"/>
  <c r="M930" i="3"/>
  <c r="AG930" i="3"/>
  <c r="AV930" i="3"/>
  <c r="AF930" i="3"/>
  <c r="P930" i="3"/>
  <c r="AC923" i="3"/>
  <c r="BI923" i="3"/>
  <c r="W923" i="3"/>
  <c r="BC923" i="3"/>
  <c r="AG923" i="3"/>
  <c r="M923" i="3"/>
  <c r="AY923" i="3"/>
  <c r="AE930" i="3"/>
  <c r="AA930" i="3"/>
  <c r="BC930" i="3"/>
  <c r="BB930" i="3"/>
  <c r="AL930" i="3"/>
  <c r="V930" i="3"/>
  <c r="BA930" i="3"/>
  <c r="Y930" i="3"/>
  <c r="BE930" i="3"/>
  <c r="BH930" i="3"/>
  <c r="AR930" i="3"/>
  <c r="AK923" i="3"/>
  <c r="AE923" i="3"/>
  <c r="N923" i="3"/>
  <c r="L818" i="3"/>
  <c r="L806" i="3"/>
  <c r="L802" i="3"/>
  <c r="S912" i="3"/>
  <c r="AI918" i="3"/>
  <c r="K907" i="3"/>
  <c r="K903" i="3"/>
  <c r="K896" i="3"/>
  <c r="K894" i="3"/>
  <c r="K890" i="3"/>
  <c r="Q913" i="3"/>
  <c r="BN913" i="3" s="1"/>
  <c r="AK925" i="3"/>
  <c r="K880" i="3"/>
  <c r="K856" i="3"/>
  <c r="K854" i="3"/>
  <c r="K850" i="3"/>
  <c r="K846" i="3"/>
  <c r="AY931" i="3"/>
  <c r="L902" i="3"/>
  <c r="K895" i="3"/>
  <c r="L894" i="3"/>
  <c r="K887" i="3"/>
  <c r="L886" i="3"/>
  <c r="K879" i="3"/>
  <c r="L878" i="3"/>
  <c r="K816" i="3"/>
  <c r="K906" i="3"/>
  <c r="L870" i="3"/>
  <c r="L858" i="3"/>
  <c r="K855" i="3"/>
  <c r="K849" i="3"/>
  <c r="K845" i="3"/>
  <c r="K902" i="3"/>
  <c r="K899" i="3"/>
  <c r="L898" i="3"/>
  <c r="K891" i="3"/>
  <c r="L890" i="3"/>
  <c r="K883" i="3"/>
  <c r="L882" i="3"/>
  <c r="K815" i="3"/>
  <c r="L798" i="3"/>
  <c r="L808" i="3"/>
  <c r="K808" i="3"/>
  <c r="L794" i="3"/>
  <c r="X919" i="3"/>
  <c r="AK919" i="3"/>
  <c r="O919" i="3"/>
  <c r="Y915" i="3"/>
  <c r="AP915" i="3"/>
  <c r="BG915" i="3"/>
  <c r="AA910" i="3"/>
  <c r="AY910" i="3"/>
  <c r="AI910" i="3"/>
  <c r="O910" i="3"/>
  <c r="BN910" i="3" s="1"/>
  <c r="AU910" i="3"/>
  <c r="AK920" i="3"/>
  <c r="M920" i="3"/>
  <c r="AS920" i="3"/>
  <c r="U920" i="3"/>
  <c r="BA920" i="3"/>
  <c r="AC920" i="3"/>
  <c r="BI920" i="3"/>
  <c r="Y911" i="3"/>
  <c r="U911" i="3"/>
  <c r="BA911" i="3"/>
  <c r="AG911" i="3"/>
  <c r="AK911" i="3"/>
  <c r="Q911" i="3"/>
  <c r="AW911" i="3"/>
  <c r="AY912" i="3"/>
  <c r="Y920" i="3"/>
  <c r="AI926" i="3"/>
  <c r="L872" i="3"/>
  <c r="K872" i="3"/>
  <c r="L800" i="3"/>
  <c r="BM918" i="3"/>
  <c r="BB919" i="3"/>
  <c r="P919" i="3"/>
  <c r="AL915" i="3"/>
  <c r="BH915" i="3"/>
  <c r="AQ915" i="3"/>
  <c r="BM921" i="3"/>
  <c r="BK927" i="3"/>
  <c r="AU912" i="3"/>
  <c r="S926" i="3"/>
  <c r="L810" i="3"/>
  <c r="AG919" i="3"/>
  <c r="AU919" i="3"/>
  <c r="BI915" i="3"/>
  <c r="AR915" i="3"/>
  <c r="AA915" i="3"/>
  <c r="AD919" i="3"/>
  <c r="Y909" i="3"/>
  <c r="AG909" i="3"/>
  <c r="AK909" i="3"/>
  <c r="Q909" i="3"/>
  <c r="AW909" i="3"/>
  <c r="U909" i="3"/>
  <c r="BA909" i="3"/>
  <c r="AO917" i="3"/>
  <c r="AG917" i="3"/>
  <c r="AA912" i="3"/>
  <c r="AI912" i="3"/>
  <c r="U922" i="3"/>
  <c r="AO922" i="3"/>
  <c r="Y922" i="3"/>
  <c r="AW922" i="3"/>
  <c r="AG922" i="3"/>
  <c r="BA922" i="3"/>
  <c r="Q922" i="3"/>
  <c r="BN922" i="3" s="1"/>
  <c r="AK922" i="3"/>
  <c r="BE922" i="3"/>
  <c r="AG913" i="3"/>
  <c r="AK913" i="3"/>
  <c r="Y917" i="3"/>
  <c r="O912" i="3"/>
  <c r="O926" i="3"/>
  <c r="L874" i="3"/>
  <c r="K871" i="3"/>
  <c r="AS919" i="3"/>
  <c r="BF919" i="3"/>
  <c r="AE919" i="3"/>
  <c r="BK920" i="3"/>
  <c r="AC915" i="3"/>
  <c r="AB915" i="3"/>
  <c r="N915" i="3"/>
  <c r="S910" i="3"/>
  <c r="AY926" i="3"/>
  <c r="BE917" i="3"/>
  <c r="BN916" i="3"/>
  <c r="BK916" i="3"/>
  <c r="Y919" i="3"/>
  <c r="AT919" i="3"/>
  <c r="AJ919" i="3"/>
  <c r="BE919" i="3"/>
  <c r="N919" i="3"/>
  <c r="BL918" i="3"/>
  <c r="BI919" i="3"/>
  <c r="AN919" i="3"/>
  <c r="R919" i="3"/>
  <c r="AW919" i="3"/>
  <c r="AB919" i="3"/>
  <c r="BA919" i="3"/>
  <c r="AF919" i="3"/>
  <c r="BG919" i="3"/>
  <c r="AQ919" i="3"/>
  <c r="AA919" i="3"/>
  <c r="BE915" i="3"/>
  <c r="BL916" i="3"/>
  <c r="BK917" i="3"/>
  <c r="AD915" i="3"/>
  <c r="BA915" i="3"/>
  <c r="U915" i="3"/>
  <c r="AH915" i="3"/>
  <c r="BD915" i="3"/>
  <c r="AN915" i="3"/>
  <c r="X915" i="3"/>
  <c r="BC915" i="3"/>
  <c r="AM915" i="3"/>
  <c r="W915" i="3"/>
  <c r="BM928" i="3"/>
  <c r="BK930" i="3"/>
  <c r="BK910" i="3"/>
  <c r="BN918" i="3"/>
  <c r="BK918" i="3"/>
  <c r="BJ920" i="3"/>
  <c r="T919" i="3"/>
  <c r="BD919" i="3"/>
  <c r="AH919" i="3"/>
  <c r="M919" i="3"/>
  <c r="AR919" i="3"/>
  <c r="V919" i="3"/>
  <c r="AV919" i="3"/>
  <c r="Z919" i="3"/>
  <c r="BC919" i="3"/>
  <c r="AM919" i="3"/>
  <c r="W919" i="3"/>
  <c r="BB915" i="3"/>
  <c r="V915" i="3"/>
  <c r="AS915" i="3"/>
  <c r="BF915" i="3"/>
  <c r="Z915" i="3"/>
  <c r="AZ915" i="3"/>
  <c r="AJ915" i="3"/>
  <c r="T915" i="3"/>
  <c r="AY915" i="3"/>
  <c r="AI915" i="3"/>
  <c r="S915" i="3"/>
  <c r="BN920" i="3"/>
  <c r="BJ921" i="3"/>
  <c r="BL928" i="3"/>
  <c r="BJ926" i="3"/>
  <c r="BN928" i="3"/>
  <c r="BK928" i="3"/>
  <c r="BJ910" i="3"/>
  <c r="BN911" i="3"/>
  <c r="BK911" i="3"/>
  <c r="BK912" i="3"/>
  <c r="AO919" i="3"/>
  <c r="BK922" i="3"/>
  <c r="BJ918" i="3"/>
  <c r="AX919" i="3"/>
  <c r="AC919" i="3"/>
  <c r="BH919" i="3"/>
  <c r="AL919" i="3"/>
  <c r="Q919" i="3"/>
  <c r="AP919" i="3"/>
  <c r="U919" i="3"/>
  <c r="AY919" i="3"/>
  <c r="AI919" i="3"/>
  <c r="S919" i="3"/>
  <c r="BK914" i="3"/>
  <c r="AT915" i="3"/>
  <c r="M915" i="3"/>
  <c r="AK915" i="3"/>
  <c r="AX915" i="3"/>
  <c r="R915" i="3"/>
  <c r="AV915" i="3"/>
  <c r="AF915" i="3"/>
  <c r="P915" i="3"/>
  <c r="AU915" i="3"/>
  <c r="AE915" i="3"/>
  <c r="O915" i="3"/>
  <c r="BL921" i="3"/>
  <c r="BN921" i="3"/>
  <c r="BK921" i="3"/>
  <c r="BJ927" i="3"/>
  <c r="BL931" i="3"/>
  <c r="BM931" i="3"/>
  <c r="BJ928" i="3"/>
  <c r="BN931" i="3"/>
  <c r="L908" i="3"/>
  <c r="K908" i="3"/>
  <c r="K905" i="3"/>
  <c r="L904" i="3"/>
  <c r="K901" i="3"/>
  <c r="L900" i="3"/>
  <c r="M900" i="3" s="1"/>
  <c r="K897" i="3"/>
  <c r="L896" i="3"/>
  <c r="T896" i="3" s="1"/>
  <c r="K893" i="3"/>
  <c r="L892" i="3"/>
  <c r="R892" i="3" s="1"/>
  <c r="K889" i="3"/>
  <c r="L888" i="3"/>
  <c r="K885" i="3"/>
  <c r="L884" i="3"/>
  <c r="K881" i="3"/>
  <c r="L880" i="3"/>
  <c r="L876" i="3"/>
  <c r="K876" i="3"/>
  <c r="K875" i="3"/>
  <c r="L868" i="3"/>
  <c r="K868" i="3"/>
  <c r="K867" i="3"/>
  <c r="L866" i="3"/>
  <c r="L864" i="3"/>
  <c r="K864" i="3"/>
  <c r="L862" i="3"/>
  <c r="L860" i="3"/>
  <c r="K860" i="3"/>
  <c r="K859" i="3"/>
  <c r="L842" i="3"/>
  <c r="K842" i="3"/>
  <c r="L840" i="3"/>
  <c r="L838" i="3"/>
  <c r="K838" i="3"/>
  <c r="L836" i="3"/>
  <c r="L834" i="3"/>
  <c r="K834" i="3"/>
  <c r="L832" i="3"/>
  <c r="L830" i="3"/>
  <c r="K830" i="3"/>
  <c r="L828" i="3"/>
  <c r="L826" i="3"/>
  <c r="K826" i="3"/>
  <c r="L824" i="3"/>
  <c r="L822" i="3"/>
  <c r="K822" i="3"/>
  <c r="L820" i="3"/>
  <c r="K820" i="3"/>
  <c r="K819" i="3"/>
  <c r="L812" i="3"/>
  <c r="K812" i="3"/>
  <c r="K811" i="3"/>
  <c r="L804" i="3"/>
  <c r="K804" i="3"/>
  <c r="K803" i="3"/>
  <c r="L796" i="3"/>
  <c r="K796" i="3"/>
  <c r="K795" i="3"/>
  <c r="AQ904" i="3"/>
  <c r="AQ902" i="3"/>
  <c r="U900" i="3"/>
  <c r="AK900" i="3"/>
  <c r="AI898" i="3"/>
  <c r="R896" i="3"/>
  <c r="X896" i="3"/>
  <c r="AH896" i="3"/>
  <c r="AN896" i="3"/>
  <c r="AX896" i="3"/>
  <c r="BD896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2" i="3"/>
  <c r="V892" i="3"/>
  <c r="AD892" i="3"/>
  <c r="AL892" i="3"/>
  <c r="AT892" i="3"/>
  <c r="AZ892" i="3"/>
  <c r="BB892" i="3"/>
  <c r="BF892" i="3"/>
  <c r="BH892" i="3"/>
  <c r="P890" i="3"/>
  <c r="R890" i="3"/>
  <c r="X890" i="3"/>
  <c r="Z890" i="3"/>
  <c r="AF890" i="3"/>
  <c r="AH890" i="3"/>
  <c r="AN890" i="3"/>
  <c r="AP890" i="3"/>
  <c r="AV890" i="3"/>
  <c r="AX890" i="3"/>
  <c r="BD890" i="3"/>
  <c r="BF890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O888" i="3"/>
  <c r="S888" i="3"/>
  <c r="W888" i="3"/>
  <c r="AA888" i="3"/>
  <c r="AE888" i="3"/>
  <c r="AI888" i="3"/>
  <c r="AM888" i="3"/>
  <c r="AQ888" i="3"/>
  <c r="AU888" i="3"/>
  <c r="AY888" i="3"/>
  <c r="BC888" i="3"/>
  <c r="BG888" i="3"/>
  <c r="M888" i="3"/>
  <c r="Q888" i="3"/>
  <c r="U888" i="3"/>
  <c r="Y888" i="3"/>
  <c r="AC888" i="3"/>
  <c r="AG888" i="3"/>
  <c r="AR886" i="3"/>
  <c r="AO886" i="3"/>
  <c r="BC886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O884" i="3"/>
  <c r="S884" i="3"/>
  <c r="W884" i="3"/>
  <c r="AA884" i="3"/>
  <c r="AE884" i="3"/>
  <c r="AI884" i="3"/>
  <c r="AM884" i="3"/>
  <c r="AQ884" i="3"/>
  <c r="AU884" i="3"/>
  <c r="AY884" i="3"/>
  <c r="BC884" i="3"/>
  <c r="BG884" i="3"/>
  <c r="M884" i="3"/>
  <c r="Q884" i="3"/>
  <c r="U884" i="3"/>
  <c r="Y884" i="3"/>
  <c r="AC884" i="3"/>
  <c r="AG884" i="3"/>
  <c r="AK884" i="3"/>
  <c r="AO884" i="3"/>
  <c r="AS884" i="3"/>
  <c r="AW884" i="3"/>
  <c r="BA884" i="3"/>
  <c r="BE884" i="3"/>
  <c r="BI884" i="3"/>
  <c r="AF882" i="3"/>
  <c r="S882" i="3"/>
  <c r="AG882" i="3"/>
  <c r="N880" i="3"/>
  <c r="P880" i="3"/>
  <c r="R880" i="3"/>
  <c r="T880" i="3"/>
  <c r="V880" i="3"/>
  <c r="X880" i="3"/>
  <c r="Z880" i="3"/>
  <c r="AB880" i="3"/>
  <c r="AD880" i="3"/>
  <c r="AF880" i="3"/>
  <c r="AH880" i="3"/>
  <c r="AJ880" i="3"/>
  <c r="AL880" i="3"/>
  <c r="AN880" i="3"/>
  <c r="AP880" i="3"/>
  <c r="AR880" i="3"/>
  <c r="AT880" i="3"/>
  <c r="AV880" i="3"/>
  <c r="AX880" i="3"/>
  <c r="AZ880" i="3"/>
  <c r="BB880" i="3"/>
  <c r="BD880" i="3"/>
  <c r="BF880" i="3"/>
  <c r="BH880" i="3"/>
  <c r="O880" i="3"/>
  <c r="S880" i="3"/>
  <c r="W880" i="3"/>
  <c r="AA880" i="3"/>
  <c r="AE880" i="3"/>
  <c r="AI880" i="3"/>
  <c r="AM880" i="3"/>
  <c r="AQ880" i="3"/>
  <c r="AU880" i="3"/>
  <c r="AY880" i="3"/>
  <c r="BC880" i="3"/>
  <c r="BG880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M878" i="3"/>
  <c r="Q878" i="3"/>
  <c r="U878" i="3"/>
  <c r="Y878" i="3"/>
  <c r="AC878" i="3"/>
  <c r="AG878" i="3"/>
  <c r="AK878" i="3"/>
  <c r="AO878" i="3"/>
  <c r="AS878" i="3"/>
  <c r="AW878" i="3"/>
  <c r="BA878" i="3"/>
  <c r="BE878" i="3"/>
  <c r="BI878" i="3"/>
  <c r="R876" i="3"/>
  <c r="Z876" i="3"/>
  <c r="AH876" i="3"/>
  <c r="AP876" i="3"/>
  <c r="AX876" i="3"/>
  <c r="BF876" i="3"/>
  <c r="W876" i="3"/>
  <c r="AM876" i="3"/>
  <c r="BC876" i="3"/>
  <c r="U876" i="3"/>
  <c r="AK876" i="3"/>
  <c r="BA876" i="3"/>
  <c r="L875" i="3"/>
  <c r="N875" i="3" s="1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M872" i="3"/>
  <c r="Q872" i="3"/>
  <c r="U872" i="3"/>
  <c r="Y872" i="3"/>
  <c r="AC872" i="3"/>
  <c r="AG872" i="3"/>
  <c r="AK872" i="3"/>
  <c r="AO872" i="3"/>
  <c r="AS872" i="3"/>
  <c r="AW872" i="3"/>
  <c r="BA872" i="3"/>
  <c r="BE872" i="3"/>
  <c r="BI872" i="3"/>
  <c r="L871" i="3"/>
  <c r="M871" i="3" s="1"/>
  <c r="R868" i="3"/>
  <c r="Z868" i="3"/>
  <c r="AH868" i="3"/>
  <c r="AP868" i="3"/>
  <c r="AX868" i="3"/>
  <c r="BF868" i="3"/>
  <c r="U868" i="3"/>
  <c r="AK868" i="3"/>
  <c r="BA868" i="3"/>
  <c r="W868" i="3"/>
  <c r="BC868" i="3"/>
  <c r="AQ868" i="3"/>
  <c r="L867" i="3"/>
  <c r="M867" i="3" s="1"/>
  <c r="N864" i="3"/>
  <c r="V864" i="3"/>
  <c r="AD864" i="3"/>
  <c r="AL864" i="3"/>
  <c r="AT864" i="3"/>
  <c r="BB864" i="3"/>
  <c r="O864" i="3"/>
  <c r="AE864" i="3"/>
  <c r="AU864" i="3"/>
  <c r="Q864" i="3"/>
  <c r="AW864" i="3"/>
  <c r="AC864" i="3"/>
  <c r="BI864" i="3"/>
  <c r="L863" i="3"/>
  <c r="K863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Q860" i="3"/>
  <c r="U860" i="3"/>
  <c r="Y860" i="3"/>
  <c r="AC860" i="3"/>
  <c r="AG860" i="3"/>
  <c r="AK860" i="3"/>
  <c r="AO860" i="3"/>
  <c r="AS860" i="3"/>
  <c r="AW860" i="3"/>
  <c r="BA860" i="3"/>
  <c r="BE860" i="3"/>
  <c r="BI860" i="3"/>
  <c r="S860" i="3"/>
  <c r="AA860" i="3"/>
  <c r="AI860" i="3"/>
  <c r="AQ860" i="3"/>
  <c r="AY860" i="3"/>
  <c r="BG860" i="3"/>
  <c r="O860" i="3"/>
  <c r="W860" i="3"/>
  <c r="AE860" i="3"/>
  <c r="AM860" i="3"/>
  <c r="AU860" i="3"/>
  <c r="BC860" i="3"/>
  <c r="L859" i="3"/>
  <c r="M859" i="3" s="1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Q856" i="3"/>
  <c r="U856" i="3"/>
  <c r="Y856" i="3"/>
  <c r="AC856" i="3"/>
  <c r="AG856" i="3"/>
  <c r="AK856" i="3"/>
  <c r="AO856" i="3"/>
  <c r="AS856" i="3"/>
  <c r="AW856" i="3"/>
  <c r="BA856" i="3"/>
  <c r="BE856" i="3"/>
  <c r="BI856" i="3"/>
  <c r="O856" i="3"/>
  <c r="W856" i="3"/>
  <c r="AE856" i="3"/>
  <c r="AM856" i="3"/>
  <c r="AU856" i="3"/>
  <c r="BC856" i="3"/>
  <c r="S856" i="3"/>
  <c r="AA856" i="3"/>
  <c r="AI856" i="3"/>
  <c r="AQ856" i="3"/>
  <c r="AY856" i="3"/>
  <c r="BG856" i="3"/>
  <c r="L855" i="3"/>
  <c r="M855" i="3" s="1"/>
  <c r="K852" i="3"/>
  <c r="L851" i="3"/>
  <c r="K851" i="3"/>
  <c r="K848" i="3"/>
  <c r="L847" i="3"/>
  <c r="K847" i="3"/>
  <c r="K844" i="3"/>
  <c r="L843" i="3"/>
  <c r="K843" i="3"/>
  <c r="K840" i="3"/>
  <c r="L839" i="3"/>
  <c r="K839" i="3"/>
  <c r="K836" i="3"/>
  <c r="L835" i="3"/>
  <c r="K835" i="3"/>
  <c r="K832" i="3"/>
  <c r="L831" i="3"/>
  <c r="K831" i="3"/>
  <c r="K828" i="3"/>
  <c r="L827" i="3"/>
  <c r="K827" i="3"/>
  <c r="K824" i="3"/>
  <c r="L823" i="3"/>
  <c r="K823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N816" i="3"/>
  <c r="R816" i="3"/>
  <c r="V816" i="3"/>
  <c r="Z816" i="3"/>
  <c r="AD816" i="3"/>
  <c r="AH816" i="3"/>
  <c r="AL816" i="3"/>
  <c r="AP816" i="3"/>
  <c r="AT816" i="3"/>
  <c r="AX816" i="3"/>
  <c r="BB816" i="3"/>
  <c r="BF816" i="3"/>
  <c r="T816" i="3"/>
  <c r="AB816" i="3"/>
  <c r="AJ816" i="3"/>
  <c r="AR816" i="3"/>
  <c r="AZ816" i="3"/>
  <c r="BH816" i="3"/>
  <c r="P816" i="3"/>
  <c r="X816" i="3"/>
  <c r="AF816" i="3"/>
  <c r="AN816" i="3"/>
  <c r="AV816" i="3"/>
  <c r="BD816" i="3"/>
  <c r="L815" i="3"/>
  <c r="N815" i="3" s="1"/>
  <c r="AR808" i="3"/>
  <c r="AO808" i="3"/>
  <c r="AE808" i="3"/>
  <c r="L807" i="3"/>
  <c r="N807" i="3" s="1"/>
  <c r="AF800" i="3"/>
  <c r="S800" i="3"/>
  <c r="BE800" i="3"/>
  <c r="L799" i="3"/>
  <c r="AJ906" i="3"/>
  <c r="N904" i="3"/>
  <c r="BF900" i="3"/>
  <c r="BB900" i="3"/>
  <c r="AX900" i="3"/>
  <c r="AT900" i="3"/>
  <c r="AP900" i="3"/>
  <c r="AL900" i="3"/>
  <c r="AH900" i="3"/>
  <c r="AD900" i="3"/>
  <c r="Z900" i="3"/>
  <c r="V900" i="3"/>
  <c r="R900" i="3"/>
  <c r="N900" i="3"/>
  <c r="AV898" i="3"/>
  <c r="BG896" i="3"/>
  <c r="BC896" i="3"/>
  <c r="AY896" i="3"/>
  <c r="AU896" i="3"/>
  <c r="AQ896" i="3"/>
  <c r="AM896" i="3"/>
  <c r="AI896" i="3"/>
  <c r="AE896" i="3"/>
  <c r="AA896" i="3"/>
  <c r="W896" i="3"/>
  <c r="S896" i="3"/>
  <c r="O896" i="3"/>
  <c r="BI894" i="3"/>
  <c r="BE894" i="3"/>
  <c r="BA894" i="3"/>
  <c r="AW894" i="3"/>
  <c r="AS894" i="3"/>
  <c r="AO894" i="3"/>
  <c r="AK894" i="3"/>
  <c r="AG894" i="3"/>
  <c r="AC894" i="3"/>
  <c r="Y894" i="3"/>
  <c r="U894" i="3"/>
  <c r="Q894" i="3"/>
  <c r="M894" i="3"/>
  <c r="BG892" i="3"/>
  <c r="BC892" i="3"/>
  <c r="AY892" i="3"/>
  <c r="AU892" i="3"/>
  <c r="AQ892" i="3"/>
  <c r="AM892" i="3"/>
  <c r="AI892" i="3"/>
  <c r="AE892" i="3"/>
  <c r="AA892" i="3"/>
  <c r="W892" i="3"/>
  <c r="S892" i="3"/>
  <c r="O892" i="3"/>
  <c r="BG890" i="3"/>
  <c r="BC890" i="3"/>
  <c r="AY890" i="3"/>
  <c r="AU890" i="3"/>
  <c r="AQ890" i="3"/>
  <c r="AM890" i="3"/>
  <c r="AI890" i="3"/>
  <c r="AE890" i="3"/>
  <c r="AA890" i="3"/>
  <c r="W890" i="3"/>
  <c r="S890" i="3"/>
  <c r="O890" i="3"/>
  <c r="BE888" i="3"/>
  <c r="AW888" i="3"/>
  <c r="AO888" i="3"/>
  <c r="AA906" i="3"/>
  <c r="BG906" i="3"/>
  <c r="L907" i="3"/>
  <c r="P907" i="3" s="1"/>
  <c r="L905" i="3"/>
  <c r="P905" i="3" s="1"/>
  <c r="L903" i="3"/>
  <c r="L901" i="3"/>
  <c r="L899" i="3"/>
  <c r="P899" i="3" s="1"/>
  <c r="L897" i="3"/>
  <c r="P897" i="3" s="1"/>
  <c r="L895" i="3"/>
  <c r="M895" i="3" s="1"/>
  <c r="L893" i="3"/>
  <c r="L891" i="3"/>
  <c r="O891" i="3" s="1"/>
  <c r="L889" i="3"/>
  <c r="O889" i="3" s="1"/>
  <c r="L887" i="3"/>
  <c r="M887" i="3" s="1"/>
  <c r="L885" i="3"/>
  <c r="L883" i="3"/>
  <c r="P883" i="3" s="1"/>
  <c r="L881" i="3"/>
  <c r="P881" i="3" s="1"/>
  <c r="L879" i="3"/>
  <c r="N879" i="3" s="1"/>
  <c r="L877" i="3"/>
  <c r="K877" i="3"/>
  <c r="K874" i="3"/>
  <c r="L873" i="3"/>
  <c r="K873" i="3"/>
  <c r="K870" i="3"/>
  <c r="L869" i="3"/>
  <c r="K869" i="3"/>
  <c r="K866" i="3"/>
  <c r="L865" i="3"/>
  <c r="K865" i="3"/>
  <c r="K862" i="3"/>
  <c r="L861" i="3"/>
  <c r="K861" i="3"/>
  <c r="K858" i="3"/>
  <c r="L857" i="3"/>
  <c r="K857" i="3"/>
  <c r="AP854" i="3"/>
  <c r="AM854" i="3"/>
  <c r="AO854" i="3"/>
  <c r="L853" i="3"/>
  <c r="K853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O850" i="3"/>
  <c r="S850" i="3"/>
  <c r="W850" i="3"/>
  <c r="AA850" i="3"/>
  <c r="AE850" i="3"/>
  <c r="AI850" i="3"/>
  <c r="AM850" i="3"/>
  <c r="AQ850" i="3"/>
  <c r="AU850" i="3"/>
  <c r="AY850" i="3"/>
  <c r="BC850" i="3"/>
  <c r="BG850" i="3"/>
  <c r="Q850" i="3"/>
  <c r="Y850" i="3"/>
  <c r="AG850" i="3"/>
  <c r="AO850" i="3"/>
  <c r="AW850" i="3"/>
  <c r="BE850" i="3"/>
  <c r="M850" i="3"/>
  <c r="U850" i="3"/>
  <c r="AC850" i="3"/>
  <c r="AK850" i="3"/>
  <c r="AS850" i="3"/>
  <c r="BA850" i="3"/>
  <c r="BI850" i="3"/>
  <c r="L849" i="3"/>
  <c r="AL846" i="3"/>
  <c r="AE846" i="3"/>
  <c r="Y846" i="3"/>
  <c r="L845" i="3"/>
  <c r="S845" i="3" s="1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O842" i="3"/>
  <c r="S842" i="3"/>
  <c r="W842" i="3"/>
  <c r="AA842" i="3"/>
  <c r="AE842" i="3"/>
  <c r="AI842" i="3"/>
  <c r="AM842" i="3"/>
  <c r="AQ842" i="3"/>
  <c r="AU842" i="3"/>
  <c r="AY842" i="3"/>
  <c r="BC842" i="3"/>
  <c r="BG842" i="3"/>
  <c r="Q842" i="3"/>
  <c r="Y842" i="3"/>
  <c r="AG842" i="3"/>
  <c r="AO842" i="3"/>
  <c r="AW842" i="3"/>
  <c r="BE842" i="3"/>
  <c r="M842" i="3"/>
  <c r="U842" i="3"/>
  <c r="AC842" i="3"/>
  <c r="AK842" i="3"/>
  <c r="AS842" i="3"/>
  <c r="BA842" i="3"/>
  <c r="BI842" i="3"/>
  <c r="L841" i="3"/>
  <c r="K841" i="3"/>
  <c r="N838" i="3"/>
  <c r="R838" i="3"/>
  <c r="T838" i="3"/>
  <c r="V838" i="3"/>
  <c r="Z838" i="3"/>
  <c r="AB838" i="3"/>
  <c r="AD838" i="3"/>
  <c r="AH838" i="3"/>
  <c r="AJ838" i="3"/>
  <c r="AL838" i="3"/>
  <c r="AP838" i="3"/>
  <c r="AR838" i="3"/>
  <c r="AT838" i="3"/>
  <c r="AX838" i="3"/>
  <c r="AZ838" i="3"/>
  <c r="BB838" i="3"/>
  <c r="BF838" i="3"/>
  <c r="BH838" i="3"/>
  <c r="O838" i="3"/>
  <c r="W838" i="3"/>
  <c r="AA838" i="3"/>
  <c r="AE838" i="3"/>
  <c r="AM838" i="3"/>
  <c r="AQ838" i="3"/>
  <c r="AU838" i="3"/>
  <c r="BC838" i="3"/>
  <c r="BG838" i="3"/>
  <c r="M838" i="3"/>
  <c r="AC838" i="3"/>
  <c r="AK838" i="3"/>
  <c r="AS838" i="3"/>
  <c r="BI838" i="3"/>
  <c r="Q838" i="3"/>
  <c r="Y838" i="3"/>
  <c r="AO838" i="3"/>
  <c r="AW838" i="3"/>
  <c r="BE838" i="3"/>
  <c r="L837" i="3"/>
  <c r="K837" i="3"/>
  <c r="N834" i="3"/>
  <c r="P834" i="3"/>
  <c r="T834" i="3"/>
  <c r="V834" i="3"/>
  <c r="X834" i="3"/>
  <c r="AB834" i="3"/>
  <c r="AD834" i="3"/>
  <c r="AF834" i="3"/>
  <c r="AJ834" i="3"/>
  <c r="AL834" i="3"/>
  <c r="AN834" i="3"/>
  <c r="AR834" i="3"/>
  <c r="AT834" i="3"/>
  <c r="AV834" i="3"/>
  <c r="AZ834" i="3"/>
  <c r="BB834" i="3"/>
  <c r="BD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U834" i="3"/>
  <c r="AC834" i="3"/>
  <c r="AK834" i="3"/>
  <c r="AS834" i="3"/>
  <c r="BA834" i="3"/>
  <c r="BI834" i="3"/>
  <c r="L833" i="3"/>
  <c r="K833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O830" i="3"/>
  <c r="W830" i="3"/>
  <c r="AE830" i="3"/>
  <c r="AM830" i="3"/>
  <c r="AU830" i="3"/>
  <c r="BC830" i="3"/>
  <c r="AA830" i="3"/>
  <c r="AQ830" i="3"/>
  <c r="BG830" i="3"/>
  <c r="S830" i="3"/>
  <c r="AI830" i="3"/>
  <c r="AY830" i="3"/>
  <c r="L829" i="3"/>
  <c r="K829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P826" i="3"/>
  <c r="T826" i="3"/>
  <c r="X826" i="3"/>
  <c r="AB826" i="3"/>
  <c r="AF826" i="3"/>
  <c r="AJ826" i="3"/>
  <c r="AN826" i="3"/>
  <c r="AR826" i="3"/>
  <c r="AV826" i="3"/>
  <c r="AZ826" i="3"/>
  <c r="BD826" i="3"/>
  <c r="BH826" i="3"/>
  <c r="N826" i="3"/>
  <c r="V826" i="3"/>
  <c r="AD826" i="3"/>
  <c r="AL826" i="3"/>
  <c r="AT826" i="3"/>
  <c r="BB826" i="3"/>
  <c r="Z826" i="3"/>
  <c r="AP826" i="3"/>
  <c r="BF826" i="3"/>
  <c r="R826" i="3"/>
  <c r="AH826" i="3"/>
  <c r="AX826" i="3"/>
  <c r="L825" i="3"/>
  <c r="K825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R822" i="3"/>
  <c r="Z822" i="3"/>
  <c r="AH822" i="3"/>
  <c r="AP822" i="3"/>
  <c r="AX822" i="3"/>
  <c r="BF822" i="3"/>
  <c r="V822" i="3"/>
  <c r="AL822" i="3"/>
  <c r="BB822" i="3"/>
  <c r="N822" i="3"/>
  <c r="AD822" i="3"/>
  <c r="AT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R820" i="3"/>
  <c r="V820" i="3"/>
  <c r="Z820" i="3"/>
  <c r="AD820" i="3"/>
  <c r="AH820" i="3"/>
  <c r="AL820" i="3"/>
  <c r="AP820" i="3"/>
  <c r="AT820" i="3"/>
  <c r="AX820" i="3"/>
  <c r="BB820" i="3"/>
  <c r="BF820" i="3"/>
  <c r="P820" i="3"/>
  <c r="X820" i="3"/>
  <c r="AF820" i="3"/>
  <c r="AN820" i="3"/>
  <c r="AV820" i="3"/>
  <c r="BD820" i="3"/>
  <c r="AB820" i="3"/>
  <c r="AR820" i="3"/>
  <c r="BH820" i="3"/>
  <c r="T820" i="3"/>
  <c r="AJ820" i="3"/>
  <c r="AZ820" i="3"/>
  <c r="L819" i="3"/>
  <c r="N819" i="3" s="1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N812" i="3"/>
  <c r="R812" i="3"/>
  <c r="V812" i="3"/>
  <c r="Z812" i="3"/>
  <c r="AD812" i="3"/>
  <c r="AH812" i="3"/>
  <c r="AL812" i="3"/>
  <c r="AP812" i="3"/>
  <c r="AT812" i="3"/>
  <c r="AX812" i="3"/>
  <c r="BB812" i="3"/>
  <c r="BF812" i="3"/>
  <c r="P812" i="3"/>
  <c r="X812" i="3"/>
  <c r="AF812" i="3"/>
  <c r="AN812" i="3"/>
  <c r="AV812" i="3"/>
  <c r="BD812" i="3"/>
  <c r="T812" i="3"/>
  <c r="AB812" i="3"/>
  <c r="AJ812" i="3"/>
  <c r="AR812" i="3"/>
  <c r="AZ812" i="3"/>
  <c r="BH812" i="3"/>
  <c r="L811" i="3"/>
  <c r="M811" i="3" s="1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M804" i="3"/>
  <c r="Q804" i="3"/>
  <c r="U804" i="3"/>
  <c r="Y804" i="3"/>
  <c r="AC804" i="3"/>
  <c r="AG804" i="3"/>
  <c r="AK804" i="3"/>
  <c r="AO804" i="3"/>
  <c r="AS804" i="3"/>
  <c r="AW804" i="3"/>
  <c r="BA804" i="3"/>
  <c r="BE804" i="3"/>
  <c r="BI804" i="3"/>
  <c r="S804" i="3"/>
  <c r="AA804" i="3"/>
  <c r="AI804" i="3"/>
  <c r="AQ804" i="3"/>
  <c r="AY804" i="3"/>
  <c r="BG804" i="3"/>
  <c r="W804" i="3"/>
  <c r="AM804" i="3"/>
  <c r="BC804" i="3"/>
  <c r="O804" i="3"/>
  <c r="AE804" i="3"/>
  <c r="AU804" i="3"/>
  <c r="L803" i="3"/>
  <c r="N803" i="3" s="1"/>
  <c r="M796" i="3"/>
  <c r="O796" i="3"/>
  <c r="Q796" i="3"/>
  <c r="S796" i="3"/>
  <c r="U796" i="3"/>
  <c r="W796" i="3"/>
  <c r="Y796" i="3"/>
  <c r="N796" i="3"/>
  <c r="R796" i="3"/>
  <c r="V796" i="3"/>
  <c r="Z796" i="3"/>
  <c r="AB796" i="3"/>
  <c r="AD796" i="3"/>
  <c r="AF796" i="3"/>
  <c r="AH796" i="3"/>
  <c r="AJ796" i="3"/>
  <c r="AL796" i="3"/>
  <c r="AN796" i="3"/>
  <c r="AP796" i="3"/>
  <c r="AR796" i="3"/>
  <c r="AT796" i="3"/>
  <c r="AV796" i="3"/>
  <c r="AX796" i="3"/>
  <c r="AZ796" i="3"/>
  <c r="BB796" i="3"/>
  <c r="BD796" i="3"/>
  <c r="BF796" i="3"/>
  <c r="BH796" i="3"/>
  <c r="T796" i="3"/>
  <c r="AA796" i="3"/>
  <c r="AE796" i="3"/>
  <c r="AI796" i="3"/>
  <c r="AM796" i="3"/>
  <c r="AQ796" i="3"/>
  <c r="AU796" i="3"/>
  <c r="AY796" i="3"/>
  <c r="BC796" i="3"/>
  <c r="BG796" i="3"/>
  <c r="X796" i="3"/>
  <c r="AG796" i="3"/>
  <c r="AO796" i="3"/>
  <c r="AW796" i="3"/>
  <c r="BE796" i="3"/>
  <c r="AC796" i="3"/>
  <c r="AS796" i="3"/>
  <c r="BI796" i="3"/>
  <c r="P796" i="3"/>
  <c r="BA796" i="3"/>
  <c r="AK796" i="3"/>
  <c r="L795" i="3"/>
  <c r="O795" i="3" s="1"/>
  <c r="BF906" i="3"/>
  <c r="BB906" i="3"/>
  <c r="AP906" i="3"/>
  <c r="AL906" i="3"/>
  <c r="Z906" i="3"/>
  <c r="V906" i="3"/>
  <c r="BH904" i="3"/>
  <c r="BD904" i="3"/>
  <c r="AV904" i="3"/>
  <c r="AR904" i="3"/>
  <c r="AN904" i="3"/>
  <c r="AF904" i="3"/>
  <c r="AB904" i="3"/>
  <c r="X904" i="3"/>
  <c r="P904" i="3"/>
  <c r="BF902" i="3"/>
  <c r="BB902" i="3"/>
  <c r="AP902" i="3"/>
  <c r="AL902" i="3"/>
  <c r="AD902" i="3"/>
  <c r="Z902" i="3"/>
  <c r="V902" i="3"/>
  <c r="N902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F898" i="3"/>
  <c r="BB898" i="3"/>
  <c r="AT898" i="3"/>
  <c r="AP898" i="3"/>
  <c r="AL898" i="3"/>
  <c r="AD898" i="3"/>
  <c r="Z898" i="3"/>
  <c r="V898" i="3"/>
  <c r="N898" i="3"/>
  <c r="BI896" i="3"/>
  <c r="BE896" i="3"/>
  <c r="BA896" i="3"/>
  <c r="AW896" i="3"/>
  <c r="AS896" i="3"/>
  <c r="AO896" i="3"/>
  <c r="AK896" i="3"/>
  <c r="AG896" i="3"/>
  <c r="AC896" i="3"/>
  <c r="Y896" i="3"/>
  <c r="U896" i="3"/>
  <c r="Q896" i="3"/>
  <c r="M896" i="3"/>
  <c r="BG894" i="3"/>
  <c r="BC894" i="3"/>
  <c r="AY894" i="3"/>
  <c r="AU894" i="3"/>
  <c r="AQ894" i="3"/>
  <c r="AM894" i="3"/>
  <c r="AI894" i="3"/>
  <c r="AE894" i="3"/>
  <c r="AA894" i="3"/>
  <c r="W894" i="3"/>
  <c r="S894" i="3"/>
  <c r="O894" i="3"/>
  <c r="BI892" i="3"/>
  <c r="BE892" i="3"/>
  <c r="BA892" i="3"/>
  <c r="AW892" i="3"/>
  <c r="AS892" i="3"/>
  <c r="AO892" i="3"/>
  <c r="AK892" i="3"/>
  <c r="AG892" i="3"/>
  <c r="AC892" i="3"/>
  <c r="Y892" i="3"/>
  <c r="U892" i="3"/>
  <c r="Q892" i="3"/>
  <c r="M892" i="3"/>
  <c r="BI890" i="3"/>
  <c r="BE890" i="3"/>
  <c r="BA890" i="3"/>
  <c r="AW890" i="3"/>
  <c r="AS890" i="3"/>
  <c r="AO890" i="3"/>
  <c r="AK890" i="3"/>
  <c r="AG890" i="3"/>
  <c r="AC890" i="3"/>
  <c r="Y890" i="3"/>
  <c r="U890" i="3"/>
  <c r="Q890" i="3"/>
  <c r="M890" i="3"/>
  <c r="BI888" i="3"/>
  <c r="BA888" i="3"/>
  <c r="AS888" i="3"/>
  <c r="AK888" i="3"/>
  <c r="L821" i="3"/>
  <c r="K821" i="3"/>
  <c r="K818" i="3"/>
  <c r="L817" i="3"/>
  <c r="K817" i="3"/>
  <c r="K814" i="3"/>
  <c r="L813" i="3"/>
  <c r="K813" i="3"/>
  <c r="K810" i="3"/>
  <c r="L809" i="3"/>
  <c r="K809" i="3"/>
  <c r="K806" i="3"/>
  <c r="L805" i="3"/>
  <c r="K805" i="3"/>
  <c r="K802" i="3"/>
  <c r="L801" i="3"/>
  <c r="K801" i="3"/>
  <c r="K798" i="3"/>
  <c r="L797" i="3"/>
  <c r="K797" i="3"/>
  <c r="K794" i="3"/>
  <c r="L793" i="3"/>
  <c r="K793" i="3"/>
  <c r="BJ884" i="3"/>
  <c r="BL884" i="3"/>
  <c r="BN884" i="3"/>
  <c r="BJ880" i="3"/>
  <c r="BL880" i="3"/>
  <c r="BN880" i="3"/>
  <c r="BJ878" i="3"/>
  <c r="BL878" i="3"/>
  <c r="BN878" i="3"/>
  <c r="BJ872" i="3"/>
  <c r="BL872" i="3"/>
  <c r="BN872" i="3"/>
  <c r="BK830" i="3"/>
  <c r="BK816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BN923" i="3" l="1"/>
  <c r="BA900" i="3"/>
  <c r="T890" i="3"/>
  <c r="BL922" i="3"/>
  <c r="BM816" i="3"/>
  <c r="AD908" i="3"/>
  <c r="BL911" i="3"/>
  <c r="AL849" i="3"/>
  <c r="BN927" i="3"/>
  <c r="BN912" i="3"/>
  <c r="BN914" i="3"/>
  <c r="BL924" i="3"/>
  <c r="BK812" i="3"/>
  <c r="BK820" i="3"/>
  <c r="BK822" i="3"/>
  <c r="BM830" i="3"/>
  <c r="BL926" i="3"/>
  <c r="BK931" i="3"/>
  <c r="BK909" i="3"/>
  <c r="AE803" i="3"/>
  <c r="BM926" i="3"/>
  <c r="N808" i="3"/>
  <c r="V808" i="3"/>
  <c r="AD808" i="3"/>
  <c r="AL808" i="3"/>
  <c r="AT808" i="3"/>
  <c r="BB808" i="3"/>
  <c r="M808" i="3"/>
  <c r="AC808" i="3"/>
  <c r="AS808" i="3"/>
  <c r="BI808" i="3"/>
  <c r="AQ808" i="3"/>
  <c r="AM808" i="3"/>
  <c r="AU808" i="3"/>
  <c r="P808" i="3"/>
  <c r="X808" i="3"/>
  <c r="AF808" i="3"/>
  <c r="AN808" i="3"/>
  <c r="AV808" i="3"/>
  <c r="BD808" i="3"/>
  <c r="Q808" i="3"/>
  <c r="AG808" i="3"/>
  <c r="AW808" i="3"/>
  <c r="S808" i="3"/>
  <c r="AY808" i="3"/>
  <c r="BC808" i="3"/>
  <c r="R808" i="3"/>
  <c r="Z808" i="3"/>
  <c r="AH808" i="3"/>
  <c r="AP808" i="3"/>
  <c r="AX808" i="3"/>
  <c r="BF808" i="3"/>
  <c r="U808" i="3"/>
  <c r="AK808" i="3"/>
  <c r="BA808" i="3"/>
  <c r="AA808" i="3"/>
  <c r="BG808" i="3"/>
  <c r="O808" i="3"/>
  <c r="R882" i="3"/>
  <c r="Z882" i="3"/>
  <c r="AH882" i="3"/>
  <c r="AP882" i="3"/>
  <c r="AX882" i="3"/>
  <c r="BF882" i="3"/>
  <c r="W882" i="3"/>
  <c r="AM882" i="3"/>
  <c r="BC882" i="3"/>
  <c r="U882" i="3"/>
  <c r="AK882" i="3"/>
  <c r="BA882" i="3"/>
  <c r="T882" i="3"/>
  <c r="AB882" i="3"/>
  <c r="AJ882" i="3"/>
  <c r="AR882" i="3"/>
  <c r="AZ882" i="3"/>
  <c r="BH882" i="3"/>
  <c r="AA882" i="3"/>
  <c r="AQ882" i="3"/>
  <c r="BG882" i="3"/>
  <c r="Y882" i="3"/>
  <c r="AO882" i="3"/>
  <c r="BE882" i="3"/>
  <c r="N882" i="3"/>
  <c r="V882" i="3"/>
  <c r="AD882" i="3"/>
  <c r="AL882" i="3"/>
  <c r="AT882" i="3"/>
  <c r="BB882" i="3"/>
  <c r="O882" i="3"/>
  <c r="AE882" i="3"/>
  <c r="AU882" i="3"/>
  <c r="M882" i="3"/>
  <c r="AC882" i="3"/>
  <c r="AS882" i="3"/>
  <c r="BI882" i="3"/>
  <c r="P906" i="3"/>
  <c r="AV906" i="3"/>
  <c r="AF906" i="3"/>
  <c r="M906" i="3"/>
  <c r="U906" i="3"/>
  <c r="AC906" i="3"/>
  <c r="AK906" i="3"/>
  <c r="AS906" i="3"/>
  <c r="BA906" i="3"/>
  <c r="BI906" i="3"/>
  <c r="BH906" i="3"/>
  <c r="AR906" i="3"/>
  <c r="AB906" i="3"/>
  <c r="O906" i="3"/>
  <c r="W906" i="3"/>
  <c r="AE906" i="3"/>
  <c r="AM906" i="3"/>
  <c r="AU906" i="3"/>
  <c r="BC906" i="3"/>
  <c r="BD906" i="3"/>
  <c r="AN906" i="3"/>
  <c r="X906" i="3"/>
  <c r="Q906" i="3"/>
  <c r="Y906" i="3"/>
  <c r="AG906" i="3"/>
  <c r="AO906" i="3"/>
  <c r="AW906" i="3"/>
  <c r="BE906" i="3"/>
  <c r="N886" i="3"/>
  <c r="V886" i="3"/>
  <c r="AD886" i="3"/>
  <c r="AL886" i="3"/>
  <c r="AT886" i="3"/>
  <c r="BB886" i="3"/>
  <c r="M886" i="3"/>
  <c r="AC886" i="3"/>
  <c r="AS886" i="3"/>
  <c r="BI886" i="3"/>
  <c r="AA886" i="3"/>
  <c r="AQ886" i="3"/>
  <c r="BG886" i="3"/>
  <c r="P886" i="3"/>
  <c r="X886" i="3"/>
  <c r="AF886" i="3"/>
  <c r="AN886" i="3"/>
  <c r="AV886" i="3"/>
  <c r="BD886" i="3"/>
  <c r="Q886" i="3"/>
  <c r="AG886" i="3"/>
  <c r="AW886" i="3"/>
  <c r="O886" i="3"/>
  <c r="AE886" i="3"/>
  <c r="AU886" i="3"/>
  <c r="R886" i="3"/>
  <c r="Z886" i="3"/>
  <c r="AH886" i="3"/>
  <c r="AP886" i="3"/>
  <c r="AX886" i="3"/>
  <c r="BF886" i="3"/>
  <c r="U886" i="3"/>
  <c r="AK886" i="3"/>
  <c r="BA886" i="3"/>
  <c r="S886" i="3"/>
  <c r="AI886" i="3"/>
  <c r="AY886" i="3"/>
  <c r="M902" i="3"/>
  <c r="U902" i="3"/>
  <c r="AC902" i="3"/>
  <c r="AK902" i="3"/>
  <c r="AS902" i="3"/>
  <c r="BA902" i="3"/>
  <c r="BI902" i="3"/>
  <c r="BH902" i="3"/>
  <c r="AR902" i="3"/>
  <c r="AB902" i="3"/>
  <c r="O902" i="3"/>
  <c r="W902" i="3"/>
  <c r="AE902" i="3"/>
  <c r="AM902" i="3"/>
  <c r="AU902" i="3"/>
  <c r="BC902" i="3"/>
  <c r="BD902" i="3"/>
  <c r="AN902" i="3"/>
  <c r="X902" i="3"/>
  <c r="Q902" i="3"/>
  <c r="Y902" i="3"/>
  <c r="AG902" i="3"/>
  <c r="AO902" i="3"/>
  <c r="AW902" i="3"/>
  <c r="BE902" i="3"/>
  <c r="AZ902" i="3"/>
  <c r="AJ902" i="3"/>
  <c r="T902" i="3"/>
  <c r="T854" i="3"/>
  <c r="AB854" i="3"/>
  <c r="AJ854" i="3"/>
  <c r="AR854" i="3"/>
  <c r="AZ854" i="3"/>
  <c r="BH854" i="3"/>
  <c r="AA854" i="3"/>
  <c r="AQ854" i="3"/>
  <c r="BG854" i="3"/>
  <c r="AK854" i="3"/>
  <c r="Q854" i="3"/>
  <c r="AW854" i="3"/>
  <c r="N854" i="3"/>
  <c r="V854" i="3"/>
  <c r="AD854" i="3"/>
  <c r="AL854" i="3"/>
  <c r="AT854" i="3"/>
  <c r="BB854" i="3"/>
  <c r="O854" i="3"/>
  <c r="AE854" i="3"/>
  <c r="AU854" i="3"/>
  <c r="M854" i="3"/>
  <c r="AS854" i="3"/>
  <c r="Y854" i="3"/>
  <c r="BE854" i="3"/>
  <c r="P854" i="3"/>
  <c r="X854" i="3"/>
  <c r="AF854" i="3"/>
  <c r="AN854" i="3"/>
  <c r="AV854" i="3"/>
  <c r="BD854" i="3"/>
  <c r="S854" i="3"/>
  <c r="AI854" i="3"/>
  <c r="AY854" i="3"/>
  <c r="U854" i="3"/>
  <c r="BA854" i="3"/>
  <c r="AG854" i="3"/>
  <c r="BL930" i="3"/>
  <c r="BF904" i="3"/>
  <c r="AP904" i="3"/>
  <c r="Z904" i="3"/>
  <c r="BB904" i="3"/>
  <c r="AL904" i="3"/>
  <c r="V904" i="3"/>
  <c r="AK904" i="3"/>
  <c r="AX904" i="3"/>
  <c r="AH904" i="3"/>
  <c r="R904" i="3"/>
  <c r="R800" i="3"/>
  <c r="Z800" i="3"/>
  <c r="AH800" i="3"/>
  <c r="AP800" i="3"/>
  <c r="AX800" i="3"/>
  <c r="BF800" i="3"/>
  <c r="W800" i="3"/>
  <c r="AM800" i="3"/>
  <c r="BC800" i="3"/>
  <c r="AG800" i="3"/>
  <c r="M800" i="3"/>
  <c r="AK800" i="3"/>
  <c r="T800" i="3"/>
  <c r="AB800" i="3"/>
  <c r="AJ800" i="3"/>
  <c r="AR800" i="3"/>
  <c r="AZ800" i="3"/>
  <c r="BH800" i="3"/>
  <c r="AA800" i="3"/>
  <c r="AQ800" i="3"/>
  <c r="BG800" i="3"/>
  <c r="AO800" i="3"/>
  <c r="AC800" i="3"/>
  <c r="U800" i="3"/>
  <c r="N800" i="3"/>
  <c r="V800" i="3"/>
  <c r="AD800" i="3"/>
  <c r="AL800" i="3"/>
  <c r="AT800" i="3"/>
  <c r="BB800" i="3"/>
  <c r="O800" i="3"/>
  <c r="AE800" i="3"/>
  <c r="AU800" i="3"/>
  <c r="Q800" i="3"/>
  <c r="AW800" i="3"/>
  <c r="AS800" i="3"/>
  <c r="BA800" i="3"/>
  <c r="P846" i="3"/>
  <c r="X846" i="3"/>
  <c r="AF846" i="3"/>
  <c r="AN846" i="3"/>
  <c r="AV846" i="3"/>
  <c r="BD846" i="3"/>
  <c r="S846" i="3"/>
  <c r="AI846" i="3"/>
  <c r="AY846" i="3"/>
  <c r="U846" i="3"/>
  <c r="BA846" i="3"/>
  <c r="AG846" i="3"/>
  <c r="R846" i="3"/>
  <c r="Z846" i="3"/>
  <c r="AH846" i="3"/>
  <c r="AP846" i="3"/>
  <c r="AX846" i="3"/>
  <c r="BF846" i="3"/>
  <c r="W846" i="3"/>
  <c r="AM846" i="3"/>
  <c r="BC846" i="3"/>
  <c r="AC846" i="3"/>
  <c r="BI846" i="3"/>
  <c r="AO846" i="3"/>
  <c r="T846" i="3"/>
  <c r="AB846" i="3"/>
  <c r="AJ846" i="3"/>
  <c r="AR846" i="3"/>
  <c r="AZ846" i="3"/>
  <c r="BH846" i="3"/>
  <c r="AA846" i="3"/>
  <c r="AQ846" i="3"/>
  <c r="BG846" i="3"/>
  <c r="AK846" i="3"/>
  <c r="Q846" i="3"/>
  <c r="AW846" i="3"/>
  <c r="M898" i="3"/>
  <c r="U898" i="3"/>
  <c r="AC898" i="3"/>
  <c r="AK898" i="3"/>
  <c r="AS898" i="3"/>
  <c r="BA898" i="3"/>
  <c r="BI898" i="3"/>
  <c r="BH898" i="3"/>
  <c r="AR898" i="3"/>
  <c r="AB898" i="3"/>
  <c r="O898" i="3"/>
  <c r="W898" i="3"/>
  <c r="AE898" i="3"/>
  <c r="AM898" i="3"/>
  <c r="AU898" i="3"/>
  <c r="BC898" i="3"/>
  <c r="BD898" i="3"/>
  <c r="AN898" i="3"/>
  <c r="X898" i="3"/>
  <c r="Q898" i="3"/>
  <c r="Y898" i="3"/>
  <c r="AG898" i="3"/>
  <c r="AO898" i="3"/>
  <c r="AW898" i="3"/>
  <c r="BE898" i="3"/>
  <c r="AZ898" i="3"/>
  <c r="AJ898" i="3"/>
  <c r="T898" i="3"/>
  <c r="BJ916" i="3"/>
  <c r="BM916" i="3"/>
  <c r="BJ930" i="3"/>
  <c r="BN924" i="3"/>
  <c r="BK924" i="3"/>
  <c r="BN929" i="3"/>
  <c r="BK929" i="3"/>
  <c r="BM929" i="3"/>
  <c r="BM924" i="3"/>
  <c r="AS846" i="3"/>
  <c r="O846" i="3"/>
  <c r="AD846" i="3"/>
  <c r="BI854" i="3"/>
  <c r="W854" i="3"/>
  <c r="AH854" i="3"/>
  <c r="N903" i="3"/>
  <c r="AY906" i="3"/>
  <c r="S906" i="3"/>
  <c r="P902" i="3"/>
  <c r="AD904" i="3"/>
  <c r="AZ906" i="3"/>
  <c r="Y800" i="3"/>
  <c r="BD800" i="3"/>
  <c r="X800" i="3"/>
  <c r="W808" i="3"/>
  <c r="Y808" i="3"/>
  <c r="AJ808" i="3"/>
  <c r="Q882" i="3"/>
  <c r="BD882" i="3"/>
  <c r="X882" i="3"/>
  <c r="AM886" i="3"/>
  <c r="Y886" i="3"/>
  <c r="AJ886" i="3"/>
  <c r="BG898" i="3"/>
  <c r="AA898" i="3"/>
  <c r="AI902" i="3"/>
  <c r="AD906" i="3"/>
  <c r="M846" i="3"/>
  <c r="BB846" i="3"/>
  <c r="V846" i="3"/>
  <c r="AC854" i="3"/>
  <c r="BF854" i="3"/>
  <c r="Z854" i="3"/>
  <c r="AQ906" i="3"/>
  <c r="P898" i="3"/>
  <c r="AF902" i="3"/>
  <c r="AT904" i="3"/>
  <c r="N799" i="3"/>
  <c r="AK799" i="3"/>
  <c r="AY800" i="3"/>
  <c r="AV800" i="3"/>
  <c r="P800" i="3"/>
  <c r="AI808" i="3"/>
  <c r="BH808" i="3"/>
  <c r="AB808" i="3"/>
  <c r="AY882" i="3"/>
  <c r="AV882" i="3"/>
  <c r="P882" i="3"/>
  <c r="W886" i="3"/>
  <c r="BH886" i="3"/>
  <c r="AB886" i="3"/>
  <c r="AY898" i="3"/>
  <c r="S898" i="3"/>
  <c r="BG902" i="3"/>
  <c r="AA902" i="3"/>
  <c r="R834" i="3"/>
  <c r="Z834" i="3"/>
  <c r="AH834" i="3"/>
  <c r="AP834" i="3"/>
  <c r="AX834" i="3"/>
  <c r="BF834" i="3"/>
  <c r="P838" i="3"/>
  <c r="X838" i="3"/>
  <c r="AF838" i="3"/>
  <c r="AN838" i="3"/>
  <c r="AV838" i="3"/>
  <c r="BD838" i="3"/>
  <c r="S838" i="3"/>
  <c r="AI838" i="3"/>
  <c r="AY838" i="3"/>
  <c r="U838" i="3"/>
  <c r="BA838" i="3"/>
  <c r="AG838" i="3"/>
  <c r="P864" i="3"/>
  <c r="X864" i="3"/>
  <c r="AF864" i="3"/>
  <c r="AN864" i="3"/>
  <c r="AV864" i="3"/>
  <c r="BD864" i="3"/>
  <c r="S864" i="3"/>
  <c r="AI864" i="3"/>
  <c r="AY864" i="3"/>
  <c r="Y864" i="3"/>
  <c r="BE864" i="3"/>
  <c r="AK864" i="3"/>
  <c r="R864" i="3"/>
  <c r="Z864" i="3"/>
  <c r="AH864" i="3"/>
  <c r="AP864" i="3"/>
  <c r="AX864" i="3"/>
  <c r="BF864" i="3"/>
  <c r="W864" i="3"/>
  <c r="AM864" i="3"/>
  <c r="BC864" i="3"/>
  <c r="AG864" i="3"/>
  <c r="M864" i="3"/>
  <c r="AS864" i="3"/>
  <c r="T864" i="3"/>
  <c r="AB864" i="3"/>
  <c r="AJ864" i="3"/>
  <c r="AR864" i="3"/>
  <c r="AZ864" i="3"/>
  <c r="BH864" i="3"/>
  <c r="AA864" i="3"/>
  <c r="AQ864" i="3"/>
  <c r="BG864" i="3"/>
  <c r="AO864" i="3"/>
  <c r="U864" i="3"/>
  <c r="BA864" i="3"/>
  <c r="T868" i="3"/>
  <c r="AB868" i="3"/>
  <c r="AJ868" i="3"/>
  <c r="AR868" i="3"/>
  <c r="AZ868" i="3"/>
  <c r="BH868" i="3"/>
  <c r="Y868" i="3"/>
  <c r="AO868" i="3"/>
  <c r="BE868" i="3"/>
  <c r="AE868" i="3"/>
  <c r="S868" i="3"/>
  <c r="AY868" i="3"/>
  <c r="N868" i="3"/>
  <c r="V868" i="3"/>
  <c r="AD868" i="3"/>
  <c r="AL868" i="3"/>
  <c r="AT868" i="3"/>
  <c r="BB868" i="3"/>
  <c r="M868" i="3"/>
  <c r="AC868" i="3"/>
  <c r="AS868" i="3"/>
  <c r="BI868" i="3"/>
  <c r="AM868" i="3"/>
  <c r="AA868" i="3"/>
  <c r="BG868" i="3"/>
  <c r="P868" i="3"/>
  <c r="X868" i="3"/>
  <c r="AF868" i="3"/>
  <c r="AN868" i="3"/>
  <c r="AV868" i="3"/>
  <c r="BD868" i="3"/>
  <c r="Q868" i="3"/>
  <c r="AG868" i="3"/>
  <c r="AW868" i="3"/>
  <c r="O868" i="3"/>
  <c r="AU868" i="3"/>
  <c r="AI868" i="3"/>
  <c r="T876" i="3"/>
  <c r="AB876" i="3"/>
  <c r="AJ876" i="3"/>
  <c r="AR876" i="3"/>
  <c r="AZ876" i="3"/>
  <c r="BH876" i="3"/>
  <c r="AA876" i="3"/>
  <c r="AQ876" i="3"/>
  <c r="BG876" i="3"/>
  <c r="Y876" i="3"/>
  <c r="AO876" i="3"/>
  <c r="BE876" i="3"/>
  <c r="N876" i="3"/>
  <c r="V876" i="3"/>
  <c r="AD876" i="3"/>
  <c r="AL876" i="3"/>
  <c r="AT876" i="3"/>
  <c r="BB876" i="3"/>
  <c r="O876" i="3"/>
  <c r="AE876" i="3"/>
  <c r="AU876" i="3"/>
  <c r="M876" i="3"/>
  <c r="AC876" i="3"/>
  <c r="AS876" i="3"/>
  <c r="BI876" i="3"/>
  <c r="P876" i="3"/>
  <c r="X876" i="3"/>
  <c r="AF876" i="3"/>
  <c r="AN876" i="3"/>
  <c r="AV876" i="3"/>
  <c r="BD876" i="3"/>
  <c r="S876" i="3"/>
  <c r="AI876" i="3"/>
  <c r="AY876" i="3"/>
  <c r="Q876" i="3"/>
  <c r="AG876" i="3"/>
  <c r="AW876" i="3"/>
  <c r="BK834" i="3"/>
  <c r="AT902" i="3"/>
  <c r="N906" i="3"/>
  <c r="AT906" i="3"/>
  <c r="R898" i="3"/>
  <c r="AH898" i="3"/>
  <c r="AX898" i="3"/>
  <c r="R902" i="3"/>
  <c r="AH902" i="3"/>
  <c r="AX902" i="3"/>
  <c r="T904" i="3"/>
  <c r="AJ904" i="3"/>
  <c r="AZ904" i="3"/>
  <c r="R906" i="3"/>
  <c r="AH906" i="3"/>
  <c r="AX906" i="3"/>
  <c r="AL811" i="3"/>
  <c r="BE846" i="3"/>
  <c r="AU846" i="3"/>
  <c r="AT846" i="3"/>
  <c r="N846" i="3"/>
  <c r="BC854" i="3"/>
  <c r="AX854" i="3"/>
  <c r="R854" i="3"/>
  <c r="AI906" i="3"/>
  <c r="AF898" i="3"/>
  <c r="AV902" i="3"/>
  <c r="T906" i="3"/>
  <c r="BI800" i="3"/>
  <c r="AI800" i="3"/>
  <c r="AN800" i="3"/>
  <c r="BE808" i="3"/>
  <c r="AZ808" i="3"/>
  <c r="T808" i="3"/>
  <c r="AW882" i="3"/>
  <c r="AI882" i="3"/>
  <c r="AN882" i="3"/>
  <c r="BE886" i="3"/>
  <c r="AZ886" i="3"/>
  <c r="T886" i="3"/>
  <c r="AQ898" i="3"/>
  <c r="AY902" i="3"/>
  <c r="S902" i="3"/>
  <c r="O904" i="3"/>
  <c r="BJ909" i="3"/>
  <c r="BJ912" i="3"/>
  <c r="BM911" i="3"/>
  <c r="BL923" i="3"/>
  <c r="BN930" i="3"/>
  <c r="BK925" i="3"/>
  <c r="BJ924" i="3"/>
  <c r="BJ929" i="3"/>
  <c r="BM914" i="3"/>
  <c r="S849" i="3"/>
  <c r="AV896" i="3"/>
  <c r="AF896" i="3"/>
  <c r="P896" i="3"/>
  <c r="N885" i="3"/>
  <c r="M893" i="3"/>
  <c r="N901" i="3"/>
  <c r="BF896" i="3"/>
  <c r="AP896" i="3"/>
  <c r="Z896" i="3"/>
  <c r="BC908" i="3"/>
  <c r="AJ811" i="3"/>
  <c r="P849" i="3"/>
  <c r="BA799" i="3"/>
  <c r="AZ799" i="3"/>
  <c r="AK875" i="3"/>
  <c r="BD892" i="3"/>
  <c r="AV892" i="3"/>
  <c r="AN892" i="3"/>
  <c r="AF892" i="3"/>
  <c r="X892" i="3"/>
  <c r="P892" i="3"/>
  <c r="BG900" i="3"/>
  <c r="AQ900" i="3"/>
  <c r="AA900" i="3"/>
  <c r="BB908" i="3"/>
  <c r="AS908" i="3"/>
  <c r="BL909" i="3"/>
  <c r="BM826" i="3"/>
  <c r="BK826" i="3"/>
  <c r="BJ922" i="3"/>
  <c r="BL920" i="3"/>
  <c r="BM923" i="3"/>
  <c r="BM930" i="3"/>
  <c r="O900" i="3"/>
  <c r="BM925" i="3"/>
  <c r="BL925" i="3"/>
  <c r="BM917" i="3"/>
  <c r="BM913" i="3"/>
  <c r="BL913" i="3"/>
  <c r="BJ914" i="3"/>
  <c r="BL929" i="3"/>
  <c r="BM927" i="3"/>
  <c r="BL914" i="3"/>
  <c r="BL917" i="3"/>
  <c r="BJ917" i="3"/>
  <c r="BJ913" i="3"/>
  <c r="AQ799" i="3"/>
  <c r="BC875" i="3"/>
  <c r="AR892" i="3"/>
  <c r="AJ892" i="3"/>
  <c r="AB892" i="3"/>
  <c r="T892" i="3"/>
  <c r="AY900" i="3"/>
  <c r="AI900" i="3"/>
  <c r="S900" i="3"/>
  <c r="N908" i="3"/>
  <c r="BE799" i="3"/>
  <c r="BD799" i="3"/>
  <c r="W875" i="3"/>
  <c r="AX892" i="3"/>
  <c r="AP892" i="3"/>
  <c r="AH892" i="3"/>
  <c r="Z892" i="3"/>
  <c r="BI900" i="3"/>
  <c r="AS900" i="3"/>
  <c r="AC900" i="3"/>
  <c r="BF908" i="3"/>
  <c r="BN926" i="3"/>
  <c r="AL795" i="3"/>
  <c r="AI849" i="3"/>
  <c r="AJ799" i="3"/>
  <c r="AV855" i="3"/>
  <c r="BB890" i="3"/>
  <c r="AT890" i="3"/>
  <c r="AL890" i="3"/>
  <c r="AD890" i="3"/>
  <c r="V890" i="3"/>
  <c r="N890" i="3"/>
  <c r="BB896" i="3"/>
  <c r="AT896" i="3"/>
  <c r="AL896" i="3"/>
  <c r="AD896" i="3"/>
  <c r="V896" i="3"/>
  <c r="N896" i="3"/>
  <c r="BE900" i="3"/>
  <c r="AW900" i="3"/>
  <c r="AO900" i="3"/>
  <c r="AG900" i="3"/>
  <c r="Y900" i="3"/>
  <c r="Q900" i="3"/>
  <c r="BG904" i="3"/>
  <c r="AA904" i="3"/>
  <c r="BL927" i="3"/>
  <c r="BM920" i="3"/>
  <c r="BN917" i="3"/>
  <c r="BJ923" i="3"/>
  <c r="BN909" i="3"/>
  <c r="AO815" i="3"/>
  <c r="BH890" i="3"/>
  <c r="AZ890" i="3"/>
  <c r="AR890" i="3"/>
  <c r="AJ890" i="3"/>
  <c r="AB890" i="3"/>
  <c r="BH896" i="3"/>
  <c r="AZ896" i="3"/>
  <c r="AR896" i="3"/>
  <c r="AJ896" i="3"/>
  <c r="AB896" i="3"/>
  <c r="BC900" i="3"/>
  <c r="AU900" i="3"/>
  <c r="AM900" i="3"/>
  <c r="AE900" i="3"/>
  <c r="W900" i="3"/>
  <c r="BA904" i="3"/>
  <c r="U904" i="3"/>
  <c r="S908" i="3"/>
  <c r="BJ931" i="3"/>
  <c r="BJ911" i="3"/>
  <c r="BJ925" i="3"/>
  <c r="BK913" i="3"/>
  <c r="BM910" i="3"/>
  <c r="BI871" i="3"/>
  <c r="BL919" i="3"/>
  <c r="AQ795" i="3"/>
  <c r="AN845" i="3"/>
  <c r="AZ815" i="3"/>
  <c r="X855" i="3"/>
  <c r="AS871" i="3"/>
  <c r="AX875" i="3"/>
  <c r="AY904" i="3"/>
  <c r="AI904" i="3"/>
  <c r="S904" i="3"/>
  <c r="AT908" i="3"/>
  <c r="AR908" i="3"/>
  <c r="AE908" i="3"/>
  <c r="BK926" i="3"/>
  <c r="BK923" i="3"/>
  <c r="AP845" i="3"/>
  <c r="S815" i="3"/>
  <c r="AR815" i="3"/>
  <c r="N855" i="3"/>
  <c r="BC855" i="3"/>
  <c r="AY871" i="3"/>
  <c r="AX871" i="3"/>
  <c r="BI904" i="3"/>
  <c r="AS904" i="3"/>
  <c r="AC904" i="3"/>
  <c r="M904" i="3"/>
  <c r="AP908" i="3"/>
  <c r="T908" i="3"/>
  <c r="AI845" i="3"/>
  <c r="AO807" i="3"/>
  <c r="BE815" i="3"/>
  <c r="AJ815" i="3"/>
  <c r="Z855" i="3"/>
  <c r="AI855" i="3"/>
  <c r="AN867" i="3"/>
  <c r="AI871" i="3"/>
  <c r="AH871" i="3"/>
  <c r="Y819" i="3"/>
  <c r="BD845" i="3"/>
  <c r="BI845" i="3"/>
  <c r="AV849" i="3"/>
  <c r="AQ849" i="3"/>
  <c r="AD855" i="3"/>
  <c r="AH855" i="3"/>
  <c r="AZ855" i="3"/>
  <c r="AF855" i="3"/>
  <c r="BG855" i="3"/>
  <c r="AM855" i="3"/>
  <c r="S855" i="3"/>
  <c r="AC871" i="3"/>
  <c r="AI875" i="3"/>
  <c r="AO875" i="3"/>
  <c r="BF875" i="3"/>
  <c r="AB875" i="3"/>
  <c r="AX908" i="3"/>
  <c r="AH908" i="3"/>
  <c r="R908" i="3"/>
  <c r="AV908" i="3"/>
  <c r="AB908" i="3"/>
  <c r="BE908" i="3"/>
  <c r="AU908" i="3"/>
  <c r="AG908" i="3"/>
  <c r="AT855" i="3"/>
  <c r="BF855" i="3"/>
  <c r="R855" i="3"/>
  <c r="AN855" i="3"/>
  <c r="T855" i="3"/>
  <c r="AY855" i="3"/>
  <c r="AA855" i="3"/>
  <c r="AY875" i="3"/>
  <c r="S875" i="3"/>
  <c r="U875" i="3"/>
  <c r="AR875" i="3"/>
  <c r="BK876" i="3"/>
  <c r="BK884" i="3"/>
  <c r="Z908" i="3"/>
  <c r="BH908" i="3"/>
  <c r="AJ908" i="3"/>
  <c r="P908" i="3"/>
  <c r="BA908" i="3"/>
  <c r="AO908" i="3"/>
  <c r="Y908" i="3"/>
  <c r="BH845" i="3"/>
  <c r="R845" i="3"/>
  <c r="V849" i="3"/>
  <c r="AI799" i="3"/>
  <c r="AB799" i="3"/>
  <c r="BH807" i="3"/>
  <c r="AL855" i="3"/>
  <c r="AX855" i="3"/>
  <c r="BD855" i="3"/>
  <c r="AJ855" i="3"/>
  <c r="P855" i="3"/>
  <c r="AQ855" i="3"/>
  <c r="W855" i="3"/>
  <c r="AX859" i="3"/>
  <c r="AM875" i="3"/>
  <c r="BA875" i="3"/>
  <c r="BH875" i="3"/>
  <c r="AH875" i="3"/>
  <c r="AL908" i="3"/>
  <c r="V908" i="3"/>
  <c r="AZ908" i="3"/>
  <c r="AF908" i="3"/>
  <c r="BI908" i="3"/>
  <c r="AW908" i="3"/>
  <c r="AM908" i="3"/>
  <c r="Q908" i="3"/>
  <c r="AA803" i="3"/>
  <c r="AJ803" i="3"/>
  <c r="AO819" i="3"/>
  <c r="AB819" i="3"/>
  <c r="AO803" i="3"/>
  <c r="BG811" i="3"/>
  <c r="AM819" i="3"/>
  <c r="BH819" i="3"/>
  <c r="AJ849" i="3"/>
  <c r="BG849" i="3"/>
  <c r="AA849" i="3"/>
  <c r="AW799" i="3"/>
  <c r="U799" i="3"/>
  <c r="AA799" i="3"/>
  <c r="AR799" i="3"/>
  <c r="X799" i="3"/>
  <c r="AI807" i="3"/>
  <c r="AR807" i="3"/>
  <c r="AY815" i="3"/>
  <c r="Y815" i="3"/>
  <c r="T815" i="3"/>
  <c r="AU855" i="3"/>
  <c r="AE855" i="3"/>
  <c r="O855" i="3"/>
  <c r="AN859" i="3"/>
  <c r="Z875" i="3"/>
  <c r="BM894" i="3"/>
  <c r="AZ795" i="3"/>
  <c r="BD803" i="3"/>
  <c r="AV811" i="3"/>
  <c r="AQ811" i="3"/>
  <c r="O819" i="3"/>
  <c r="AJ819" i="3"/>
  <c r="BB849" i="3"/>
  <c r="AY849" i="3"/>
  <c r="Q799" i="3"/>
  <c r="BG799" i="3"/>
  <c r="BH799" i="3"/>
  <c r="AN799" i="3"/>
  <c r="T799" i="3"/>
  <c r="AE807" i="3"/>
  <c r="AB807" i="3"/>
  <c r="AQ859" i="3"/>
  <c r="AP875" i="3"/>
  <c r="R875" i="3"/>
  <c r="AD859" i="3"/>
  <c r="BG859" i="3"/>
  <c r="AA859" i="3"/>
  <c r="AB795" i="3"/>
  <c r="V795" i="3"/>
  <c r="AI795" i="3"/>
  <c r="AG803" i="3"/>
  <c r="AZ803" i="3"/>
  <c r="AB803" i="3"/>
  <c r="BE855" i="3"/>
  <c r="AW855" i="3"/>
  <c r="AO855" i="3"/>
  <c r="AG855" i="3"/>
  <c r="Y855" i="3"/>
  <c r="Q855" i="3"/>
  <c r="N859" i="3"/>
  <c r="BC859" i="3"/>
  <c r="W859" i="3"/>
  <c r="AQ867" i="3"/>
  <c r="W908" i="3"/>
  <c r="O908" i="3"/>
  <c r="BL910" i="3"/>
  <c r="AF795" i="3"/>
  <c r="BG795" i="3"/>
  <c r="AA795" i="3"/>
  <c r="AI803" i="3"/>
  <c r="O803" i="3"/>
  <c r="Y803" i="3"/>
  <c r="AR803" i="3"/>
  <c r="X803" i="3"/>
  <c r="AK908" i="3"/>
  <c r="AC908" i="3"/>
  <c r="U908" i="3"/>
  <c r="M908" i="3"/>
  <c r="BM922" i="3"/>
  <c r="BL912" i="3"/>
  <c r="BM909" i="3"/>
  <c r="BB795" i="3"/>
  <c r="AY795" i="3"/>
  <c r="S795" i="3"/>
  <c r="BG803" i="3"/>
  <c r="BE803" i="3"/>
  <c r="BH803" i="3"/>
  <c r="AN803" i="3"/>
  <c r="T803" i="3"/>
  <c r="AI819" i="3"/>
  <c r="AR819" i="3"/>
  <c r="AX845" i="3"/>
  <c r="AQ845" i="3"/>
  <c r="AE815" i="3"/>
  <c r="BH815" i="3"/>
  <c r="AB815" i="3"/>
  <c r="BB855" i="3"/>
  <c r="V855" i="3"/>
  <c r="AP855" i="3"/>
  <c r="BH855" i="3"/>
  <c r="AR855" i="3"/>
  <c r="AB855" i="3"/>
  <c r="BI855" i="3"/>
  <c r="BA855" i="3"/>
  <c r="AS855" i="3"/>
  <c r="AK855" i="3"/>
  <c r="AC855" i="3"/>
  <c r="U855" i="3"/>
  <c r="AH859" i="3"/>
  <c r="AF859" i="3"/>
  <c r="AM859" i="3"/>
  <c r="AT867" i="3"/>
  <c r="BE875" i="3"/>
  <c r="Y875" i="3"/>
  <c r="AZ875" i="3"/>
  <c r="AJ875" i="3"/>
  <c r="T875" i="3"/>
  <c r="BD908" i="3"/>
  <c r="AN908" i="3"/>
  <c r="X908" i="3"/>
  <c r="BG908" i="3"/>
  <c r="AY908" i="3"/>
  <c r="AQ908" i="3"/>
  <c r="AI908" i="3"/>
  <c r="AA908" i="3"/>
  <c r="AJ795" i="3"/>
  <c r="AR795" i="3"/>
  <c r="AN795" i="3"/>
  <c r="BF795" i="3"/>
  <c r="AP795" i="3"/>
  <c r="Z795" i="3"/>
  <c r="BI795" i="3"/>
  <c r="BA795" i="3"/>
  <c r="AS795" i="3"/>
  <c r="AK795" i="3"/>
  <c r="AC795" i="3"/>
  <c r="U795" i="3"/>
  <c r="M795" i="3"/>
  <c r="BK796" i="3"/>
  <c r="AZ811" i="3"/>
  <c r="AT811" i="3"/>
  <c r="N811" i="3"/>
  <c r="AU811" i="3"/>
  <c r="AE811" i="3"/>
  <c r="O811" i="3"/>
  <c r="AU807" i="3"/>
  <c r="AW807" i="3"/>
  <c r="Q807" i="3"/>
  <c r="AV807" i="3"/>
  <c r="AF807" i="3"/>
  <c r="P807" i="3"/>
  <c r="BD867" i="3"/>
  <c r="AY867" i="3"/>
  <c r="S867" i="3"/>
  <c r="BC871" i="3"/>
  <c r="AM871" i="3"/>
  <c r="T871" i="3"/>
  <c r="AW871" i="3"/>
  <c r="AG871" i="3"/>
  <c r="BB871" i="3"/>
  <c r="AL871" i="3"/>
  <c r="S871" i="3"/>
  <c r="BM912" i="3"/>
  <c r="AA811" i="3"/>
  <c r="T795" i="3"/>
  <c r="BD795" i="3"/>
  <c r="X795" i="3"/>
  <c r="AX795" i="3"/>
  <c r="AH795" i="3"/>
  <c r="R795" i="3"/>
  <c r="BE795" i="3"/>
  <c r="AW795" i="3"/>
  <c r="AO795" i="3"/>
  <c r="AG795" i="3"/>
  <c r="Y795" i="3"/>
  <c r="Q795" i="3"/>
  <c r="AU803" i="3"/>
  <c r="AW803" i="3"/>
  <c r="Q803" i="3"/>
  <c r="AV803" i="3"/>
  <c r="AF803" i="3"/>
  <c r="P803" i="3"/>
  <c r="AF811" i="3"/>
  <c r="T811" i="3"/>
  <c r="AD811" i="3"/>
  <c r="BC811" i="3"/>
  <c r="AM811" i="3"/>
  <c r="W811" i="3"/>
  <c r="BE819" i="3"/>
  <c r="AZ819" i="3"/>
  <c r="T819" i="3"/>
  <c r="AR845" i="3"/>
  <c r="X845" i="3"/>
  <c r="AH845" i="3"/>
  <c r="BE845" i="3"/>
  <c r="AA845" i="3"/>
  <c r="AY799" i="3"/>
  <c r="S799" i="3"/>
  <c r="AV799" i="3"/>
  <c r="AF799" i="3"/>
  <c r="P799" i="3"/>
  <c r="BG807" i="3"/>
  <c r="O807" i="3"/>
  <c r="AG807" i="3"/>
  <c r="BD807" i="3"/>
  <c r="AN807" i="3"/>
  <c r="X807" i="3"/>
  <c r="R859" i="3"/>
  <c r="BD859" i="3"/>
  <c r="X859" i="3"/>
  <c r="AY859" i="3"/>
  <c r="AI859" i="3"/>
  <c r="S859" i="3"/>
  <c r="N867" i="3"/>
  <c r="X867" i="3"/>
  <c r="AI867" i="3"/>
  <c r="AU871" i="3"/>
  <c r="AE871" i="3"/>
  <c r="BE871" i="3"/>
  <c r="AO871" i="3"/>
  <c r="P871" i="3"/>
  <c r="AT871" i="3"/>
  <c r="AB871" i="3"/>
  <c r="AU875" i="3"/>
  <c r="AE875" i="3"/>
  <c r="O875" i="3"/>
  <c r="AW875" i="3"/>
  <c r="AG875" i="3"/>
  <c r="Q875" i="3"/>
  <c r="BD875" i="3"/>
  <c r="AV875" i="3"/>
  <c r="AN875" i="3"/>
  <c r="AF875" i="3"/>
  <c r="X875" i="3"/>
  <c r="P875" i="3"/>
  <c r="BE904" i="3"/>
  <c r="AW904" i="3"/>
  <c r="AO904" i="3"/>
  <c r="AG904" i="3"/>
  <c r="Y904" i="3"/>
  <c r="Q904" i="3"/>
  <c r="BJ915" i="3"/>
  <c r="BH795" i="3"/>
  <c r="AV795" i="3"/>
  <c r="P795" i="3"/>
  <c r="AT795" i="3"/>
  <c r="AD795" i="3"/>
  <c r="N795" i="3"/>
  <c r="BC795" i="3"/>
  <c r="AU795" i="3"/>
  <c r="AM795" i="3"/>
  <c r="AE795" i="3"/>
  <c r="W795" i="3"/>
  <c r="P811" i="3"/>
  <c r="BB811" i="3"/>
  <c r="V811" i="3"/>
  <c r="AY811" i="3"/>
  <c r="AI811" i="3"/>
  <c r="S811" i="3"/>
  <c r="BN830" i="3"/>
  <c r="AB845" i="3"/>
  <c r="BF845" i="3"/>
  <c r="Z845" i="3"/>
  <c r="AY845" i="3"/>
  <c r="AA807" i="3"/>
  <c r="BE807" i="3"/>
  <c r="Y807" i="3"/>
  <c r="AZ807" i="3"/>
  <c r="AJ807" i="3"/>
  <c r="T807" i="3"/>
  <c r="AT859" i="3"/>
  <c r="AV859" i="3"/>
  <c r="P859" i="3"/>
  <c r="AU859" i="3"/>
  <c r="AE859" i="3"/>
  <c r="O859" i="3"/>
  <c r="AH867" i="3"/>
  <c r="BG867" i="3"/>
  <c r="AA867" i="3"/>
  <c r="BG871" i="3"/>
  <c r="AQ871" i="3"/>
  <c r="AA871" i="3"/>
  <c r="BA871" i="3"/>
  <c r="AK871" i="3"/>
  <c r="BF871" i="3"/>
  <c r="AP871" i="3"/>
  <c r="N871" i="3"/>
  <c r="BG875" i="3"/>
  <c r="AQ875" i="3"/>
  <c r="AA875" i="3"/>
  <c r="BI875" i="3"/>
  <c r="AS875" i="3"/>
  <c r="AC875" i="3"/>
  <c r="M875" i="3"/>
  <c r="BB875" i="3"/>
  <c r="AT875" i="3"/>
  <c r="AL875" i="3"/>
  <c r="AD875" i="3"/>
  <c r="V875" i="3"/>
  <c r="BK882" i="3"/>
  <c r="BC904" i="3"/>
  <c r="AU904" i="3"/>
  <c r="AM904" i="3"/>
  <c r="AE904" i="3"/>
  <c r="W904" i="3"/>
  <c r="BL915" i="3"/>
  <c r="BK919" i="3"/>
  <c r="BN919" i="3"/>
  <c r="BK915" i="3"/>
  <c r="BN915" i="3"/>
  <c r="BM919" i="3"/>
  <c r="BM915" i="3"/>
  <c r="BJ919" i="3"/>
  <c r="BM820" i="3"/>
  <c r="BM822" i="3"/>
  <c r="M845" i="3"/>
  <c r="Q845" i="3"/>
  <c r="U845" i="3"/>
  <c r="Y845" i="3"/>
  <c r="AC845" i="3"/>
  <c r="AG845" i="3"/>
  <c r="AK845" i="3"/>
  <c r="AO845" i="3"/>
  <c r="AS845" i="3"/>
  <c r="AW845" i="3"/>
  <c r="BA845" i="3"/>
  <c r="M849" i="3"/>
  <c r="O849" i="3"/>
  <c r="W849" i="3"/>
  <c r="AE849" i="3"/>
  <c r="AM849" i="3"/>
  <c r="AU849" i="3"/>
  <c r="BC849" i="3"/>
  <c r="N849" i="3"/>
  <c r="AD849" i="3"/>
  <c r="AT849" i="3"/>
  <c r="T849" i="3"/>
  <c r="AZ849" i="3"/>
  <c r="AF849" i="3"/>
  <c r="BD811" i="3"/>
  <c r="AN811" i="3"/>
  <c r="X811" i="3"/>
  <c r="BH811" i="3"/>
  <c r="AR811" i="3"/>
  <c r="AB811" i="3"/>
  <c r="BF811" i="3"/>
  <c r="AX811" i="3"/>
  <c r="AP811" i="3"/>
  <c r="AH811" i="3"/>
  <c r="Z811" i="3"/>
  <c r="R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M812" i="3"/>
  <c r="AU819" i="3"/>
  <c r="AY819" i="3"/>
  <c r="S819" i="3"/>
  <c r="AW819" i="3"/>
  <c r="AG819" i="3"/>
  <c r="Q819" i="3"/>
  <c r="BD819" i="3"/>
  <c r="AV819" i="3"/>
  <c r="AN819" i="3"/>
  <c r="AF819" i="3"/>
  <c r="X819" i="3"/>
  <c r="P819" i="3"/>
  <c r="AZ845" i="3"/>
  <c r="AJ845" i="3"/>
  <c r="T845" i="3"/>
  <c r="AV845" i="3"/>
  <c r="AF845" i="3"/>
  <c r="P845" i="3"/>
  <c r="BB845" i="3"/>
  <c r="AT845" i="3"/>
  <c r="AL845" i="3"/>
  <c r="AD845" i="3"/>
  <c r="V845" i="3"/>
  <c r="N845" i="3"/>
  <c r="BG845" i="3"/>
  <c r="BC845" i="3"/>
  <c r="AU845" i="3"/>
  <c r="AM845" i="3"/>
  <c r="AE845" i="3"/>
  <c r="W845" i="3"/>
  <c r="O845" i="3"/>
  <c r="AY807" i="3"/>
  <c r="S807" i="3"/>
  <c r="AQ807" i="3"/>
  <c r="BC807" i="3"/>
  <c r="AM807" i="3"/>
  <c r="W807" i="3"/>
  <c r="BI807" i="3"/>
  <c r="BA807" i="3"/>
  <c r="AS807" i="3"/>
  <c r="AK807" i="3"/>
  <c r="AC807" i="3"/>
  <c r="U807" i="3"/>
  <c r="M807" i="3"/>
  <c r="BF807" i="3"/>
  <c r="BB807" i="3"/>
  <c r="AX807" i="3"/>
  <c r="AT807" i="3"/>
  <c r="AP807" i="3"/>
  <c r="AL807" i="3"/>
  <c r="AH807" i="3"/>
  <c r="AD807" i="3"/>
  <c r="Z807" i="3"/>
  <c r="V807" i="3"/>
  <c r="R807" i="3"/>
  <c r="AI815" i="3"/>
  <c r="AU815" i="3"/>
  <c r="O815" i="3"/>
  <c r="AW815" i="3"/>
  <c r="AG815" i="3"/>
  <c r="Q815" i="3"/>
  <c r="BD815" i="3"/>
  <c r="AV815" i="3"/>
  <c r="AN815" i="3"/>
  <c r="AF815" i="3"/>
  <c r="X815" i="3"/>
  <c r="P815" i="3"/>
  <c r="BK864" i="3"/>
  <c r="AD867" i="3"/>
  <c r="AX867" i="3"/>
  <c r="R867" i="3"/>
  <c r="AV867" i="3"/>
  <c r="AF867" i="3"/>
  <c r="P867" i="3"/>
  <c r="BC867" i="3"/>
  <c r="AU867" i="3"/>
  <c r="AM867" i="3"/>
  <c r="AE867" i="3"/>
  <c r="W867" i="3"/>
  <c r="O867" i="3"/>
  <c r="X871" i="3"/>
  <c r="BH871" i="3"/>
  <c r="BD871" i="3"/>
  <c r="AZ871" i="3"/>
  <c r="AV871" i="3"/>
  <c r="AR871" i="3"/>
  <c r="AN871" i="3"/>
  <c r="AJ871" i="3"/>
  <c r="AF871" i="3"/>
  <c r="V871" i="3"/>
  <c r="W871" i="3"/>
  <c r="O871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T794" i="3"/>
  <c r="AB794" i="3"/>
  <c r="AJ794" i="3"/>
  <c r="AR794" i="3"/>
  <c r="AZ794" i="3"/>
  <c r="BH794" i="3"/>
  <c r="P794" i="3"/>
  <c r="AF794" i="3"/>
  <c r="AV794" i="3"/>
  <c r="AN794" i="3"/>
  <c r="BD794" i="3"/>
  <c r="X794" i="3"/>
  <c r="N801" i="3"/>
  <c r="P801" i="3"/>
  <c r="R801" i="3"/>
  <c r="T801" i="3"/>
  <c r="O801" i="3"/>
  <c r="S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1" i="3"/>
  <c r="U801" i="3"/>
  <c r="Y801" i="3"/>
  <c r="AC801" i="3"/>
  <c r="AG801" i="3"/>
  <c r="AK801" i="3"/>
  <c r="AO801" i="3"/>
  <c r="AS801" i="3"/>
  <c r="AW801" i="3"/>
  <c r="BA801" i="3"/>
  <c r="BE801" i="3"/>
  <c r="BI801" i="3"/>
  <c r="W801" i="3"/>
  <c r="AE801" i="3"/>
  <c r="AM801" i="3"/>
  <c r="AU801" i="3"/>
  <c r="BC801" i="3"/>
  <c r="Q801" i="3"/>
  <c r="AI801" i="3"/>
  <c r="AY801" i="3"/>
  <c r="AA801" i="3"/>
  <c r="AQ801" i="3"/>
  <c r="BG801" i="3"/>
  <c r="N809" i="3"/>
  <c r="P809" i="3"/>
  <c r="R809" i="3"/>
  <c r="T809" i="3"/>
  <c r="V809" i="3"/>
  <c r="X809" i="3"/>
  <c r="Z809" i="3"/>
  <c r="AB809" i="3"/>
  <c r="AD809" i="3"/>
  <c r="AF809" i="3"/>
  <c r="AH809" i="3"/>
  <c r="AJ809" i="3"/>
  <c r="AL809" i="3"/>
  <c r="AN809" i="3"/>
  <c r="AP809" i="3"/>
  <c r="AR809" i="3"/>
  <c r="AT809" i="3"/>
  <c r="AV809" i="3"/>
  <c r="AX809" i="3"/>
  <c r="AZ809" i="3"/>
  <c r="BB809" i="3"/>
  <c r="BD809" i="3"/>
  <c r="BF809" i="3"/>
  <c r="BH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O809" i="3"/>
  <c r="W809" i="3"/>
  <c r="AE809" i="3"/>
  <c r="AM809" i="3"/>
  <c r="AU809" i="3"/>
  <c r="BC809" i="3"/>
  <c r="S809" i="3"/>
  <c r="AI809" i="3"/>
  <c r="AY809" i="3"/>
  <c r="AA809" i="3"/>
  <c r="AQ809" i="3"/>
  <c r="BG809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P818" i="3"/>
  <c r="T818" i="3"/>
  <c r="X818" i="3"/>
  <c r="AB818" i="3"/>
  <c r="AF818" i="3"/>
  <c r="AJ818" i="3"/>
  <c r="AN818" i="3"/>
  <c r="AR818" i="3"/>
  <c r="AV818" i="3"/>
  <c r="AZ818" i="3"/>
  <c r="BD818" i="3"/>
  <c r="BH818" i="3"/>
  <c r="N818" i="3"/>
  <c r="V818" i="3"/>
  <c r="AD818" i="3"/>
  <c r="AL818" i="3"/>
  <c r="AT818" i="3"/>
  <c r="BB818" i="3"/>
  <c r="R818" i="3"/>
  <c r="AH818" i="3"/>
  <c r="AX818" i="3"/>
  <c r="Z818" i="3"/>
  <c r="AP818" i="3"/>
  <c r="BF818" i="3"/>
  <c r="BN892" i="3"/>
  <c r="BK892" i="3"/>
  <c r="BM796" i="3"/>
  <c r="BK804" i="3"/>
  <c r="BN811" i="3"/>
  <c r="BN812" i="3"/>
  <c r="BJ820" i="3"/>
  <c r="BJ822" i="3"/>
  <c r="N797" i="3"/>
  <c r="P797" i="3"/>
  <c r="R797" i="3"/>
  <c r="T797" i="3"/>
  <c r="V797" i="3"/>
  <c r="X797" i="3"/>
  <c r="Z797" i="3"/>
  <c r="AB797" i="3"/>
  <c r="AD797" i="3"/>
  <c r="AF797" i="3"/>
  <c r="AH797" i="3"/>
  <c r="AJ797" i="3"/>
  <c r="AL797" i="3"/>
  <c r="AN797" i="3"/>
  <c r="AP797" i="3"/>
  <c r="AR797" i="3"/>
  <c r="AT797" i="3"/>
  <c r="AV797" i="3"/>
  <c r="AX797" i="3"/>
  <c r="AZ797" i="3"/>
  <c r="BB797" i="3"/>
  <c r="BD797" i="3"/>
  <c r="BF797" i="3"/>
  <c r="BH797" i="3"/>
  <c r="O797" i="3"/>
  <c r="S797" i="3"/>
  <c r="W797" i="3"/>
  <c r="AA797" i="3"/>
  <c r="AE797" i="3"/>
  <c r="AI797" i="3"/>
  <c r="AM797" i="3"/>
  <c r="AQ797" i="3"/>
  <c r="AU797" i="3"/>
  <c r="AY797" i="3"/>
  <c r="BC797" i="3"/>
  <c r="BG797" i="3"/>
  <c r="M797" i="3"/>
  <c r="U797" i="3"/>
  <c r="AC797" i="3"/>
  <c r="AK797" i="3"/>
  <c r="AS797" i="3"/>
  <c r="BA797" i="3"/>
  <c r="BI797" i="3"/>
  <c r="Y797" i="3"/>
  <c r="AO797" i="3"/>
  <c r="BE797" i="3"/>
  <c r="AG797" i="3"/>
  <c r="Q797" i="3"/>
  <c r="AW797" i="3"/>
  <c r="N798" i="3"/>
  <c r="P798" i="3"/>
  <c r="R798" i="3"/>
  <c r="T798" i="3"/>
  <c r="V798" i="3"/>
  <c r="X798" i="3"/>
  <c r="Z798" i="3"/>
  <c r="AB798" i="3"/>
  <c r="AD798" i="3"/>
  <c r="AF798" i="3"/>
  <c r="AH798" i="3"/>
  <c r="AJ798" i="3"/>
  <c r="AL798" i="3"/>
  <c r="AN798" i="3"/>
  <c r="AP798" i="3"/>
  <c r="AR798" i="3"/>
  <c r="AT798" i="3"/>
  <c r="AV798" i="3"/>
  <c r="AX798" i="3"/>
  <c r="AZ798" i="3"/>
  <c r="BB798" i="3"/>
  <c r="BD798" i="3"/>
  <c r="BF798" i="3"/>
  <c r="BH798" i="3"/>
  <c r="O798" i="3"/>
  <c r="S798" i="3"/>
  <c r="W798" i="3"/>
  <c r="AA798" i="3"/>
  <c r="AE798" i="3"/>
  <c r="AI798" i="3"/>
  <c r="AM798" i="3"/>
  <c r="AQ798" i="3"/>
  <c r="AU798" i="3"/>
  <c r="AY798" i="3"/>
  <c r="BC798" i="3"/>
  <c r="BG798" i="3"/>
  <c r="Q798" i="3"/>
  <c r="Y798" i="3"/>
  <c r="AG798" i="3"/>
  <c r="AO798" i="3"/>
  <c r="AW798" i="3"/>
  <c r="BE798" i="3"/>
  <c r="U798" i="3"/>
  <c r="AK798" i="3"/>
  <c r="BA798" i="3"/>
  <c r="M798" i="3"/>
  <c r="AS798" i="3"/>
  <c r="AC798" i="3"/>
  <c r="BI798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M805" i="3"/>
  <c r="Q805" i="3"/>
  <c r="U805" i="3"/>
  <c r="Y805" i="3"/>
  <c r="AC805" i="3"/>
  <c r="AG805" i="3"/>
  <c r="AK805" i="3"/>
  <c r="AO805" i="3"/>
  <c r="AS805" i="3"/>
  <c r="AW805" i="3"/>
  <c r="BA805" i="3"/>
  <c r="BE805" i="3"/>
  <c r="BI805" i="3"/>
  <c r="O805" i="3"/>
  <c r="W805" i="3"/>
  <c r="AE805" i="3"/>
  <c r="AM805" i="3"/>
  <c r="AU805" i="3"/>
  <c r="BC805" i="3"/>
  <c r="S805" i="3"/>
  <c r="AI805" i="3"/>
  <c r="AY805" i="3"/>
  <c r="AA805" i="3"/>
  <c r="AQ805" i="3"/>
  <c r="BG805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Q806" i="3"/>
  <c r="U806" i="3"/>
  <c r="Y806" i="3"/>
  <c r="AC806" i="3"/>
  <c r="AG806" i="3"/>
  <c r="AK806" i="3"/>
  <c r="AO806" i="3"/>
  <c r="AS806" i="3"/>
  <c r="AW806" i="3"/>
  <c r="BA806" i="3"/>
  <c r="BE806" i="3"/>
  <c r="BI806" i="3"/>
  <c r="S806" i="3"/>
  <c r="AA806" i="3"/>
  <c r="AI806" i="3"/>
  <c r="AQ806" i="3"/>
  <c r="AY806" i="3"/>
  <c r="BG806" i="3"/>
  <c r="O806" i="3"/>
  <c r="AE806" i="3"/>
  <c r="AU806" i="3"/>
  <c r="W806" i="3"/>
  <c r="AM806" i="3"/>
  <c r="BC806" i="3"/>
  <c r="N813" i="3"/>
  <c r="P813" i="3"/>
  <c r="R813" i="3"/>
  <c r="T813" i="3"/>
  <c r="V813" i="3"/>
  <c r="X813" i="3"/>
  <c r="Z813" i="3"/>
  <c r="AB813" i="3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M813" i="3"/>
  <c r="U813" i="3"/>
  <c r="AC813" i="3"/>
  <c r="AK813" i="3"/>
  <c r="AS813" i="3"/>
  <c r="BA813" i="3"/>
  <c r="BI813" i="3"/>
  <c r="Q813" i="3"/>
  <c r="Y813" i="3"/>
  <c r="AG813" i="3"/>
  <c r="AO813" i="3"/>
  <c r="AW813" i="3"/>
  <c r="BE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P814" i="3"/>
  <c r="T814" i="3"/>
  <c r="X814" i="3"/>
  <c r="AB814" i="3"/>
  <c r="AF814" i="3"/>
  <c r="AJ814" i="3"/>
  <c r="AN814" i="3"/>
  <c r="AR814" i="3"/>
  <c r="AV814" i="3"/>
  <c r="AZ814" i="3"/>
  <c r="BD814" i="3"/>
  <c r="BH814" i="3"/>
  <c r="R814" i="3"/>
  <c r="Z814" i="3"/>
  <c r="AH814" i="3"/>
  <c r="AP814" i="3"/>
  <c r="AX814" i="3"/>
  <c r="BF814" i="3"/>
  <c r="N814" i="3"/>
  <c r="V814" i="3"/>
  <c r="AD814" i="3"/>
  <c r="AL814" i="3"/>
  <c r="AT814" i="3"/>
  <c r="BB814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O821" i="3"/>
  <c r="S821" i="3"/>
  <c r="W821" i="3"/>
  <c r="AA821" i="3"/>
  <c r="AE821" i="3"/>
  <c r="AI821" i="3"/>
  <c r="AM821" i="3"/>
  <c r="AQ821" i="3"/>
  <c r="AU821" i="3"/>
  <c r="AY821" i="3"/>
  <c r="BC821" i="3"/>
  <c r="BG821" i="3"/>
  <c r="M821" i="3"/>
  <c r="U821" i="3"/>
  <c r="AC821" i="3"/>
  <c r="AK821" i="3"/>
  <c r="AS821" i="3"/>
  <c r="BA821" i="3"/>
  <c r="BI821" i="3"/>
  <c r="Y821" i="3"/>
  <c r="AO821" i="3"/>
  <c r="BE821" i="3"/>
  <c r="Q821" i="3"/>
  <c r="AG821" i="3"/>
  <c r="AW821" i="3"/>
  <c r="BN890" i="3"/>
  <c r="BK890" i="3"/>
  <c r="BJ892" i="3"/>
  <c r="BL894" i="3"/>
  <c r="BN896" i="3"/>
  <c r="BK896" i="3"/>
  <c r="BJ795" i="3"/>
  <c r="BJ796" i="3"/>
  <c r="BL796" i="3"/>
  <c r="AY803" i="3"/>
  <c r="S803" i="3"/>
  <c r="AQ803" i="3"/>
  <c r="BC803" i="3"/>
  <c r="AM803" i="3"/>
  <c r="W803" i="3"/>
  <c r="BI803" i="3"/>
  <c r="BA803" i="3"/>
  <c r="AS803" i="3"/>
  <c r="AK803" i="3"/>
  <c r="AC803" i="3"/>
  <c r="U803" i="3"/>
  <c r="M803" i="3"/>
  <c r="BF803" i="3"/>
  <c r="BB803" i="3"/>
  <c r="AX803" i="3"/>
  <c r="AT803" i="3"/>
  <c r="AP803" i="3"/>
  <c r="AL803" i="3"/>
  <c r="AH803" i="3"/>
  <c r="AD803" i="3"/>
  <c r="Z803" i="3"/>
  <c r="V803" i="3"/>
  <c r="R803" i="3"/>
  <c r="BL804" i="3"/>
  <c r="BN804" i="3"/>
  <c r="BJ804" i="3"/>
  <c r="BM811" i="3"/>
  <c r="BJ812" i="3"/>
  <c r="BC819" i="3"/>
  <c r="W819" i="3"/>
  <c r="AE819" i="3"/>
  <c r="BG819" i="3"/>
  <c r="AQ819" i="3"/>
  <c r="AA819" i="3"/>
  <c r="BI819" i="3"/>
  <c r="BA819" i="3"/>
  <c r="AS819" i="3"/>
  <c r="AK819" i="3"/>
  <c r="AC819" i="3"/>
  <c r="U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L820" i="3"/>
  <c r="BN820" i="3"/>
  <c r="BL822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O825" i="3"/>
  <c r="S825" i="3"/>
  <c r="W825" i="3"/>
  <c r="AA825" i="3"/>
  <c r="AE825" i="3"/>
  <c r="AI825" i="3"/>
  <c r="AM825" i="3"/>
  <c r="AQ825" i="3"/>
  <c r="AU825" i="3"/>
  <c r="AY825" i="3"/>
  <c r="BC825" i="3"/>
  <c r="BG825" i="3"/>
  <c r="Q825" i="3"/>
  <c r="Y825" i="3"/>
  <c r="AG825" i="3"/>
  <c r="AO825" i="3"/>
  <c r="AW825" i="3"/>
  <c r="BE825" i="3"/>
  <c r="M825" i="3"/>
  <c r="AC825" i="3"/>
  <c r="AS825" i="3"/>
  <c r="BI825" i="3"/>
  <c r="U825" i="3"/>
  <c r="AK825" i="3"/>
  <c r="BA825" i="3"/>
  <c r="BL826" i="3"/>
  <c r="BN826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T833" i="3"/>
  <c r="AB833" i="3"/>
  <c r="AJ833" i="3"/>
  <c r="AR833" i="3"/>
  <c r="AZ833" i="3"/>
  <c r="BH833" i="3"/>
  <c r="P833" i="3"/>
  <c r="X833" i="3"/>
  <c r="AF833" i="3"/>
  <c r="AN833" i="3"/>
  <c r="AV833" i="3"/>
  <c r="BD833" i="3"/>
  <c r="BN834" i="3"/>
  <c r="BL834" i="3"/>
  <c r="BJ834" i="3"/>
  <c r="BJ838" i="3"/>
  <c r="BM838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T841" i="3"/>
  <c r="AB841" i="3"/>
  <c r="AJ841" i="3"/>
  <c r="AR841" i="3"/>
  <c r="AZ841" i="3"/>
  <c r="BH841" i="3"/>
  <c r="P841" i="3"/>
  <c r="X841" i="3"/>
  <c r="AF841" i="3"/>
  <c r="AN841" i="3"/>
  <c r="AV841" i="3"/>
  <c r="BD841" i="3"/>
  <c r="BN842" i="3"/>
  <c r="BK842" i="3"/>
  <c r="BJ842" i="3"/>
  <c r="BL842" i="3"/>
  <c r="BJ846" i="3"/>
  <c r="BM846" i="3"/>
  <c r="BD849" i="3"/>
  <c r="AN849" i="3"/>
  <c r="X849" i="3"/>
  <c r="BH849" i="3"/>
  <c r="AR849" i="3"/>
  <c r="AB849" i="3"/>
  <c r="BF849" i="3"/>
  <c r="AX849" i="3"/>
  <c r="AP849" i="3"/>
  <c r="AH849" i="3"/>
  <c r="Z849" i="3"/>
  <c r="R849" i="3"/>
  <c r="BI849" i="3"/>
  <c r="BE849" i="3"/>
  <c r="BA849" i="3"/>
  <c r="AW849" i="3"/>
  <c r="AS849" i="3"/>
  <c r="AO849" i="3"/>
  <c r="AK849" i="3"/>
  <c r="AG849" i="3"/>
  <c r="AC849" i="3"/>
  <c r="BK849" i="3" s="1"/>
  <c r="Y849" i="3"/>
  <c r="U849" i="3"/>
  <c r="Q849" i="3"/>
  <c r="BN850" i="3"/>
  <c r="BK850" i="3"/>
  <c r="BJ850" i="3"/>
  <c r="BL850" i="3"/>
  <c r="BJ854" i="3"/>
  <c r="BM854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T857" i="3"/>
  <c r="AB857" i="3"/>
  <c r="AJ857" i="3"/>
  <c r="AR857" i="3"/>
  <c r="AZ857" i="3"/>
  <c r="BH857" i="3"/>
  <c r="P857" i="3"/>
  <c r="X857" i="3"/>
  <c r="AF857" i="3"/>
  <c r="AN857" i="3"/>
  <c r="AV857" i="3"/>
  <c r="BD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O858" i="3"/>
  <c r="S858" i="3"/>
  <c r="W858" i="3"/>
  <c r="AA858" i="3"/>
  <c r="AE858" i="3"/>
  <c r="AI858" i="3"/>
  <c r="AM858" i="3"/>
  <c r="AQ858" i="3"/>
  <c r="AU858" i="3"/>
  <c r="AY858" i="3"/>
  <c r="BC858" i="3"/>
  <c r="BG858" i="3"/>
  <c r="Q858" i="3"/>
  <c r="Y858" i="3"/>
  <c r="AG858" i="3"/>
  <c r="AO858" i="3"/>
  <c r="AW858" i="3"/>
  <c r="BE858" i="3"/>
  <c r="M858" i="3"/>
  <c r="U858" i="3"/>
  <c r="AC858" i="3"/>
  <c r="AK858" i="3"/>
  <c r="AS858" i="3"/>
  <c r="BA858" i="3"/>
  <c r="BI858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M865" i="3"/>
  <c r="Q865" i="3"/>
  <c r="U865" i="3"/>
  <c r="Y865" i="3"/>
  <c r="AC865" i="3"/>
  <c r="AG865" i="3"/>
  <c r="AK865" i="3"/>
  <c r="AO865" i="3"/>
  <c r="AS865" i="3"/>
  <c r="AW865" i="3"/>
  <c r="BA865" i="3"/>
  <c r="BE865" i="3"/>
  <c r="BI865" i="3"/>
  <c r="O865" i="3"/>
  <c r="W865" i="3"/>
  <c r="AE865" i="3"/>
  <c r="AM865" i="3"/>
  <c r="AU865" i="3"/>
  <c r="BC865" i="3"/>
  <c r="S865" i="3"/>
  <c r="AA865" i="3"/>
  <c r="AI865" i="3"/>
  <c r="AQ865" i="3"/>
  <c r="AY865" i="3"/>
  <c r="BG865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T866" i="3"/>
  <c r="AB866" i="3"/>
  <c r="AJ866" i="3"/>
  <c r="AR866" i="3"/>
  <c r="AZ866" i="3"/>
  <c r="BH866" i="3"/>
  <c r="P866" i="3"/>
  <c r="X866" i="3"/>
  <c r="AF866" i="3"/>
  <c r="AN866" i="3"/>
  <c r="AV866" i="3"/>
  <c r="BD866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3" i="3"/>
  <c r="Q873" i="3"/>
  <c r="U873" i="3"/>
  <c r="Y873" i="3"/>
  <c r="AC873" i="3"/>
  <c r="AG873" i="3"/>
  <c r="AK873" i="3"/>
  <c r="AO873" i="3"/>
  <c r="AS873" i="3"/>
  <c r="AW873" i="3"/>
  <c r="BA873" i="3"/>
  <c r="BE873" i="3"/>
  <c r="BI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M874" i="3"/>
  <c r="Q874" i="3"/>
  <c r="U874" i="3"/>
  <c r="Y874" i="3"/>
  <c r="AC874" i="3"/>
  <c r="AG874" i="3"/>
  <c r="AK874" i="3"/>
  <c r="AO874" i="3"/>
  <c r="AS874" i="3"/>
  <c r="AW874" i="3"/>
  <c r="BA874" i="3"/>
  <c r="BE874" i="3"/>
  <c r="BI874" i="3"/>
  <c r="BJ906" i="3"/>
  <c r="BN906" i="3"/>
  <c r="BK906" i="3"/>
  <c r="BL890" i="3"/>
  <c r="BL892" i="3"/>
  <c r="BN894" i="3"/>
  <c r="BK894" i="3"/>
  <c r="BM896" i="3"/>
  <c r="AO799" i="3"/>
  <c r="Y799" i="3"/>
  <c r="AG799" i="3"/>
  <c r="BI799" i="3"/>
  <c r="AS799" i="3"/>
  <c r="AC799" i="3"/>
  <c r="M799" i="3"/>
  <c r="BC799" i="3"/>
  <c r="AU799" i="3"/>
  <c r="AM799" i="3"/>
  <c r="AE799" i="3"/>
  <c r="W799" i="3"/>
  <c r="O799" i="3"/>
  <c r="BF799" i="3"/>
  <c r="BB799" i="3"/>
  <c r="AX799" i="3"/>
  <c r="AT799" i="3"/>
  <c r="AP799" i="3"/>
  <c r="AL799" i="3"/>
  <c r="AH799" i="3"/>
  <c r="AD799" i="3"/>
  <c r="Z799" i="3"/>
  <c r="V799" i="3"/>
  <c r="R799" i="3"/>
  <c r="BN800" i="3"/>
  <c r="BL800" i="3"/>
  <c r="BJ800" i="3"/>
  <c r="BL807" i="3"/>
  <c r="BM808" i="3"/>
  <c r="BK808" i="3"/>
  <c r="BG815" i="3"/>
  <c r="AQ815" i="3"/>
  <c r="AA815" i="3"/>
  <c r="BC815" i="3"/>
  <c r="AM815" i="3"/>
  <c r="W815" i="3"/>
  <c r="BI815" i="3"/>
  <c r="BA815" i="3"/>
  <c r="AS815" i="3"/>
  <c r="AK815" i="3"/>
  <c r="AC815" i="3"/>
  <c r="U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L816" i="3"/>
  <c r="BN81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7" i="3"/>
  <c r="Q827" i="3"/>
  <c r="U827" i="3"/>
  <c r="Y827" i="3"/>
  <c r="AC827" i="3"/>
  <c r="AG827" i="3"/>
  <c r="AK827" i="3"/>
  <c r="AO827" i="3"/>
  <c r="AS827" i="3"/>
  <c r="AW827" i="3"/>
  <c r="BA827" i="3"/>
  <c r="BE827" i="3"/>
  <c r="BI827" i="3"/>
  <c r="S827" i="3"/>
  <c r="AA827" i="3"/>
  <c r="AI827" i="3"/>
  <c r="AQ827" i="3"/>
  <c r="AY827" i="3"/>
  <c r="BG827" i="3"/>
  <c r="W827" i="3"/>
  <c r="AM827" i="3"/>
  <c r="BC827" i="3"/>
  <c r="O827" i="3"/>
  <c r="AE827" i="3"/>
  <c r="AU827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O828" i="3"/>
  <c r="S828" i="3"/>
  <c r="W828" i="3"/>
  <c r="AA828" i="3"/>
  <c r="AE828" i="3"/>
  <c r="AI828" i="3"/>
  <c r="AM828" i="3"/>
  <c r="AQ828" i="3"/>
  <c r="AU828" i="3"/>
  <c r="AY828" i="3"/>
  <c r="BC828" i="3"/>
  <c r="BG828" i="3"/>
  <c r="M828" i="3"/>
  <c r="U828" i="3"/>
  <c r="AC828" i="3"/>
  <c r="AK828" i="3"/>
  <c r="AS828" i="3"/>
  <c r="BA828" i="3"/>
  <c r="BI828" i="3"/>
  <c r="Q828" i="3"/>
  <c r="AG828" i="3"/>
  <c r="AW828" i="3"/>
  <c r="Y828" i="3"/>
  <c r="AO828" i="3"/>
  <c r="BE828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M836" i="3"/>
  <c r="Q836" i="3"/>
  <c r="U836" i="3"/>
  <c r="Y836" i="3"/>
  <c r="AC836" i="3"/>
  <c r="AG836" i="3"/>
  <c r="AK836" i="3"/>
  <c r="AO836" i="3"/>
  <c r="AS836" i="3"/>
  <c r="AW836" i="3"/>
  <c r="BA836" i="3"/>
  <c r="BE836" i="3"/>
  <c r="BI836" i="3"/>
  <c r="S836" i="3"/>
  <c r="AA836" i="3"/>
  <c r="AI836" i="3"/>
  <c r="AQ836" i="3"/>
  <c r="AY836" i="3"/>
  <c r="BG836" i="3"/>
  <c r="O836" i="3"/>
  <c r="W836" i="3"/>
  <c r="AE836" i="3"/>
  <c r="AM836" i="3"/>
  <c r="AU836" i="3"/>
  <c r="BC836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P843" i="3"/>
  <c r="T843" i="3"/>
  <c r="X843" i="3"/>
  <c r="AB843" i="3"/>
  <c r="AF843" i="3"/>
  <c r="AJ843" i="3"/>
  <c r="AN843" i="3"/>
  <c r="AR843" i="3"/>
  <c r="AV843" i="3"/>
  <c r="AZ843" i="3"/>
  <c r="BD843" i="3"/>
  <c r="BH843" i="3"/>
  <c r="N843" i="3"/>
  <c r="V843" i="3"/>
  <c r="AD843" i="3"/>
  <c r="AL843" i="3"/>
  <c r="AT843" i="3"/>
  <c r="BB843" i="3"/>
  <c r="R843" i="3"/>
  <c r="Z843" i="3"/>
  <c r="AH843" i="3"/>
  <c r="AP843" i="3"/>
  <c r="AX843" i="3"/>
  <c r="BF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4" i="3"/>
  <c r="Q844" i="3"/>
  <c r="U844" i="3"/>
  <c r="Y844" i="3"/>
  <c r="AC844" i="3"/>
  <c r="AG844" i="3"/>
  <c r="AK844" i="3"/>
  <c r="AO844" i="3"/>
  <c r="AS844" i="3"/>
  <c r="AW844" i="3"/>
  <c r="BA844" i="3"/>
  <c r="BE844" i="3"/>
  <c r="BI844" i="3"/>
  <c r="S844" i="3"/>
  <c r="AA844" i="3"/>
  <c r="AI844" i="3"/>
  <c r="AQ844" i="3"/>
  <c r="AY844" i="3"/>
  <c r="BG844" i="3"/>
  <c r="O844" i="3"/>
  <c r="W844" i="3"/>
  <c r="AE844" i="3"/>
  <c r="AM844" i="3"/>
  <c r="AU844" i="3"/>
  <c r="BC844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P851" i="3"/>
  <c r="T851" i="3"/>
  <c r="X851" i="3"/>
  <c r="AB851" i="3"/>
  <c r="AF851" i="3"/>
  <c r="AJ851" i="3"/>
  <c r="AN851" i="3"/>
  <c r="AR851" i="3"/>
  <c r="AV851" i="3"/>
  <c r="AZ851" i="3"/>
  <c r="BD851" i="3"/>
  <c r="BH851" i="3"/>
  <c r="N851" i="3"/>
  <c r="V851" i="3"/>
  <c r="AD851" i="3"/>
  <c r="AL851" i="3"/>
  <c r="AT851" i="3"/>
  <c r="BB851" i="3"/>
  <c r="R851" i="3"/>
  <c r="AH851" i="3"/>
  <c r="AX851" i="3"/>
  <c r="Z851" i="3"/>
  <c r="AP851" i="3"/>
  <c r="BF851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S852" i="3"/>
  <c r="O852" i="3"/>
  <c r="AA852" i="3"/>
  <c r="AI852" i="3"/>
  <c r="AQ852" i="3"/>
  <c r="AY852" i="3"/>
  <c r="BG852" i="3"/>
  <c r="W852" i="3"/>
  <c r="AE852" i="3"/>
  <c r="AM852" i="3"/>
  <c r="AU852" i="3"/>
  <c r="BC852" i="3"/>
  <c r="BL855" i="3"/>
  <c r="BM856" i="3"/>
  <c r="BL856" i="3"/>
  <c r="BJ856" i="3"/>
  <c r="BF859" i="3"/>
  <c r="AP859" i="3"/>
  <c r="Z859" i="3"/>
  <c r="BB859" i="3"/>
  <c r="AL859" i="3"/>
  <c r="V859" i="3"/>
  <c r="BH859" i="3"/>
  <c r="AZ859" i="3"/>
  <c r="AR859" i="3"/>
  <c r="AJ859" i="3"/>
  <c r="AB859" i="3"/>
  <c r="T859" i="3"/>
  <c r="BI859" i="3"/>
  <c r="BE859" i="3"/>
  <c r="BA859" i="3"/>
  <c r="AW859" i="3"/>
  <c r="AS859" i="3"/>
  <c r="AO859" i="3"/>
  <c r="AK859" i="3"/>
  <c r="AG859" i="3"/>
  <c r="AC859" i="3"/>
  <c r="Y859" i="3"/>
  <c r="U859" i="3"/>
  <c r="Q859" i="3"/>
  <c r="BN860" i="3"/>
  <c r="BK860" i="3"/>
  <c r="BM864" i="3"/>
  <c r="BB867" i="3"/>
  <c r="AL867" i="3"/>
  <c r="V867" i="3"/>
  <c r="BF867" i="3"/>
  <c r="AP867" i="3"/>
  <c r="Z867" i="3"/>
  <c r="BH867" i="3"/>
  <c r="AZ867" i="3"/>
  <c r="AR867" i="3"/>
  <c r="AJ867" i="3"/>
  <c r="AB867" i="3"/>
  <c r="T867" i="3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BM872" i="3"/>
  <c r="BM875" i="3"/>
  <c r="BM878" i="3"/>
  <c r="BM882" i="3"/>
  <c r="BL886" i="3"/>
  <c r="BM886" i="3"/>
  <c r="BJ898" i="3"/>
  <c r="BN898" i="3"/>
  <c r="BK898" i="3"/>
  <c r="BM900" i="3"/>
  <c r="BL900" i="3"/>
  <c r="BJ902" i="3"/>
  <c r="BN902" i="3"/>
  <c r="BK902" i="3"/>
  <c r="BG881" i="3"/>
  <c r="AY881" i="3"/>
  <c r="AQ881" i="3"/>
  <c r="AI881" i="3"/>
  <c r="AA881" i="3"/>
  <c r="S881" i="3"/>
  <c r="BI881" i="3"/>
  <c r="BA881" i="3"/>
  <c r="AS881" i="3"/>
  <c r="AK881" i="3"/>
  <c r="AC881" i="3"/>
  <c r="U881" i="3"/>
  <c r="M881" i="3"/>
  <c r="BF881" i="3"/>
  <c r="BB881" i="3"/>
  <c r="AX881" i="3"/>
  <c r="AT881" i="3"/>
  <c r="AP881" i="3"/>
  <c r="AL881" i="3"/>
  <c r="AH881" i="3"/>
  <c r="AD881" i="3"/>
  <c r="Z881" i="3"/>
  <c r="V881" i="3"/>
  <c r="R881" i="3"/>
  <c r="N881" i="3"/>
  <c r="BC885" i="3"/>
  <c r="AU885" i="3"/>
  <c r="AM885" i="3"/>
  <c r="AE885" i="3"/>
  <c r="W885" i="3"/>
  <c r="O885" i="3"/>
  <c r="BE885" i="3"/>
  <c r="AW885" i="3"/>
  <c r="AO885" i="3"/>
  <c r="AG885" i="3"/>
  <c r="Y885" i="3"/>
  <c r="Q885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9" i="3"/>
  <c r="AZ889" i="3"/>
  <c r="AR889" i="3"/>
  <c r="AJ889" i="3"/>
  <c r="T889" i="3"/>
  <c r="BB889" i="3"/>
  <c r="AT889" i="3"/>
  <c r="AL889" i="3"/>
  <c r="X889" i="3"/>
  <c r="AH889" i="3"/>
  <c r="Z889" i="3"/>
  <c r="R889" i="3"/>
  <c r="BI889" i="3"/>
  <c r="BE889" i="3"/>
  <c r="BA889" i="3"/>
  <c r="AW889" i="3"/>
  <c r="AS889" i="3"/>
  <c r="AO889" i="3"/>
  <c r="AK889" i="3"/>
  <c r="AG889" i="3"/>
  <c r="AC889" i="3"/>
  <c r="Y889" i="3"/>
  <c r="U889" i="3"/>
  <c r="Q889" i="3"/>
  <c r="M889" i="3"/>
  <c r="BD893" i="3"/>
  <c r="AV893" i="3"/>
  <c r="AN893" i="3"/>
  <c r="AF893" i="3"/>
  <c r="X893" i="3"/>
  <c r="P893" i="3"/>
  <c r="BB893" i="3"/>
  <c r="AT893" i="3"/>
  <c r="AL893" i="3"/>
  <c r="AD893" i="3"/>
  <c r="V893" i="3"/>
  <c r="N893" i="3"/>
  <c r="BG893" i="3"/>
  <c r="BC893" i="3"/>
  <c r="AY893" i="3"/>
  <c r="AU893" i="3"/>
  <c r="AQ893" i="3"/>
  <c r="AM893" i="3"/>
  <c r="AI893" i="3"/>
  <c r="AE893" i="3"/>
  <c r="AA893" i="3"/>
  <c r="W893" i="3"/>
  <c r="S893" i="3"/>
  <c r="O893" i="3"/>
  <c r="BG897" i="3"/>
  <c r="AY897" i="3"/>
  <c r="AQ897" i="3"/>
  <c r="AI897" i="3"/>
  <c r="AA897" i="3"/>
  <c r="S897" i="3"/>
  <c r="BI897" i="3"/>
  <c r="BA897" i="3"/>
  <c r="AS897" i="3"/>
  <c r="AK897" i="3"/>
  <c r="AC897" i="3"/>
  <c r="U897" i="3"/>
  <c r="M897" i="3"/>
  <c r="BF897" i="3"/>
  <c r="BB897" i="3"/>
  <c r="AX897" i="3"/>
  <c r="AT897" i="3"/>
  <c r="AP897" i="3"/>
  <c r="AL897" i="3"/>
  <c r="AH897" i="3"/>
  <c r="AD897" i="3"/>
  <c r="Z897" i="3"/>
  <c r="V897" i="3"/>
  <c r="R897" i="3"/>
  <c r="N897" i="3"/>
  <c r="BC901" i="3"/>
  <c r="AU901" i="3"/>
  <c r="AM901" i="3"/>
  <c r="AE901" i="3"/>
  <c r="W901" i="3"/>
  <c r="O901" i="3"/>
  <c r="BE901" i="3"/>
  <c r="AW901" i="3"/>
  <c r="AO901" i="3"/>
  <c r="AG901" i="3"/>
  <c r="Y901" i="3"/>
  <c r="Q901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G905" i="3"/>
  <c r="AY905" i="3"/>
  <c r="AQ905" i="3"/>
  <c r="AI905" i="3"/>
  <c r="AA905" i="3"/>
  <c r="S905" i="3"/>
  <c r="BI905" i="3"/>
  <c r="BA905" i="3"/>
  <c r="AS905" i="3"/>
  <c r="AK905" i="3"/>
  <c r="AC905" i="3"/>
  <c r="U905" i="3"/>
  <c r="M905" i="3"/>
  <c r="BF905" i="3"/>
  <c r="BB905" i="3"/>
  <c r="AX905" i="3"/>
  <c r="AT905" i="3"/>
  <c r="AP905" i="3"/>
  <c r="AL905" i="3"/>
  <c r="AH905" i="3"/>
  <c r="AD905" i="3"/>
  <c r="Z905" i="3"/>
  <c r="V905" i="3"/>
  <c r="R905" i="3"/>
  <c r="N905" i="3"/>
  <c r="BL908" i="3"/>
  <c r="BI907" i="3"/>
  <c r="BA907" i="3"/>
  <c r="AS907" i="3"/>
  <c r="AK907" i="3"/>
  <c r="AC907" i="3"/>
  <c r="U907" i="3"/>
  <c r="M907" i="3"/>
  <c r="BC907" i="3"/>
  <c r="AU907" i="3"/>
  <c r="AM907" i="3"/>
  <c r="AE907" i="3"/>
  <c r="W907" i="3"/>
  <c r="O907" i="3"/>
  <c r="BF907" i="3"/>
  <c r="BB907" i="3"/>
  <c r="AX907" i="3"/>
  <c r="AT907" i="3"/>
  <c r="AP907" i="3"/>
  <c r="AL907" i="3"/>
  <c r="AH907" i="3"/>
  <c r="AD907" i="3"/>
  <c r="Z907" i="3"/>
  <c r="V907" i="3"/>
  <c r="R907" i="3"/>
  <c r="N907" i="3"/>
  <c r="BC879" i="3"/>
  <c r="AU879" i="3"/>
  <c r="AM879" i="3"/>
  <c r="AE879" i="3"/>
  <c r="W879" i="3"/>
  <c r="O879" i="3"/>
  <c r="BE879" i="3"/>
  <c r="AW879" i="3"/>
  <c r="AO879" i="3"/>
  <c r="AG879" i="3"/>
  <c r="Y879" i="3"/>
  <c r="Q879" i="3"/>
  <c r="BH879" i="3"/>
  <c r="BD879" i="3"/>
  <c r="AZ879" i="3"/>
  <c r="AV879" i="3"/>
  <c r="AR879" i="3"/>
  <c r="AN879" i="3"/>
  <c r="AJ879" i="3"/>
  <c r="AF879" i="3"/>
  <c r="AB879" i="3"/>
  <c r="X879" i="3"/>
  <c r="T879" i="3"/>
  <c r="P879" i="3"/>
  <c r="BG883" i="3"/>
  <c r="AY883" i="3"/>
  <c r="AQ883" i="3"/>
  <c r="AI883" i="3"/>
  <c r="AA883" i="3"/>
  <c r="S883" i="3"/>
  <c r="BI883" i="3"/>
  <c r="BA883" i="3"/>
  <c r="AS883" i="3"/>
  <c r="AK883" i="3"/>
  <c r="AC883" i="3"/>
  <c r="U883" i="3"/>
  <c r="M883" i="3"/>
  <c r="BF883" i="3"/>
  <c r="BB883" i="3"/>
  <c r="AX883" i="3"/>
  <c r="AT883" i="3"/>
  <c r="AP883" i="3"/>
  <c r="AL883" i="3"/>
  <c r="AH883" i="3"/>
  <c r="AD883" i="3"/>
  <c r="Z883" i="3"/>
  <c r="V883" i="3"/>
  <c r="R883" i="3"/>
  <c r="N883" i="3"/>
  <c r="BB887" i="3"/>
  <c r="AT887" i="3"/>
  <c r="AL887" i="3"/>
  <c r="AD887" i="3"/>
  <c r="V887" i="3"/>
  <c r="N887" i="3"/>
  <c r="BD887" i="3"/>
  <c r="AV887" i="3"/>
  <c r="AN887" i="3"/>
  <c r="AF887" i="3"/>
  <c r="X887" i="3"/>
  <c r="P887" i="3"/>
  <c r="BG887" i="3"/>
  <c r="BC887" i="3"/>
  <c r="AY887" i="3"/>
  <c r="AU887" i="3"/>
  <c r="AQ887" i="3"/>
  <c r="AM887" i="3"/>
  <c r="AI887" i="3"/>
  <c r="AE887" i="3"/>
  <c r="AA887" i="3"/>
  <c r="W887" i="3"/>
  <c r="S887" i="3"/>
  <c r="O887" i="3"/>
  <c r="BF891" i="3"/>
  <c r="AX891" i="3"/>
  <c r="AP891" i="3"/>
  <c r="AH891" i="3"/>
  <c r="Z891" i="3"/>
  <c r="R891" i="3"/>
  <c r="BH891" i="3"/>
  <c r="AZ891" i="3"/>
  <c r="AR891" i="3"/>
  <c r="AJ891" i="3"/>
  <c r="AB891" i="3"/>
  <c r="T891" i="3"/>
  <c r="BI891" i="3"/>
  <c r="BE891" i="3"/>
  <c r="BA891" i="3"/>
  <c r="AW891" i="3"/>
  <c r="AS891" i="3"/>
  <c r="AO891" i="3"/>
  <c r="AK891" i="3"/>
  <c r="AG891" i="3"/>
  <c r="AC891" i="3"/>
  <c r="Y891" i="3"/>
  <c r="U891" i="3"/>
  <c r="Q891" i="3"/>
  <c r="M891" i="3"/>
  <c r="BB895" i="3"/>
  <c r="AT895" i="3"/>
  <c r="AL895" i="3"/>
  <c r="AD895" i="3"/>
  <c r="V895" i="3"/>
  <c r="N895" i="3"/>
  <c r="BD895" i="3"/>
  <c r="AV895" i="3"/>
  <c r="AN895" i="3"/>
  <c r="AF895" i="3"/>
  <c r="X895" i="3"/>
  <c r="P895" i="3"/>
  <c r="BG895" i="3"/>
  <c r="BC895" i="3"/>
  <c r="AY895" i="3"/>
  <c r="AU895" i="3"/>
  <c r="AQ895" i="3"/>
  <c r="AM895" i="3"/>
  <c r="AI895" i="3"/>
  <c r="AE895" i="3"/>
  <c r="AA895" i="3"/>
  <c r="W895" i="3"/>
  <c r="S895" i="3"/>
  <c r="O895" i="3"/>
  <c r="BI899" i="3"/>
  <c r="BA899" i="3"/>
  <c r="AS899" i="3"/>
  <c r="AK899" i="3"/>
  <c r="AC899" i="3"/>
  <c r="U899" i="3"/>
  <c r="M899" i="3"/>
  <c r="BC899" i="3"/>
  <c r="AU899" i="3"/>
  <c r="AM899" i="3"/>
  <c r="AE899" i="3"/>
  <c r="W899" i="3"/>
  <c r="O899" i="3"/>
  <c r="BF899" i="3"/>
  <c r="BB899" i="3"/>
  <c r="AX899" i="3"/>
  <c r="AT899" i="3"/>
  <c r="AP899" i="3"/>
  <c r="AL899" i="3"/>
  <c r="AH899" i="3"/>
  <c r="AD899" i="3"/>
  <c r="Z899" i="3"/>
  <c r="V899" i="3"/>
  <c r="R899" i="3"/>
  <c r="N899" i="3"/>
  <c r="BE903" i="3"/>
  <c r="AW903" i="3"/>
  <c r="AO903" i="3"/>
  <c r="AG903" i="3"/>
  <c r="Y903" i="3"/>
  <c r="Q903" i="3"/>
  <c r="BG903" i="3"/>
  <c r="AY903" i="3"/>
  <c r="AQ903" i="3"/>
  <c r="AI903" i="3"/>
  <c r="AA903" i="3"/>
  <c r="S903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X793" i="3"/>
  <c r="AF793" i="3"/>
  <c r="AN793" i="3"/>
  <c r="AV793" i="3"/>
  <c r="BD793" i="3"/>
  <c r="T793" i="3"/>
  <c r="AJ793" i="3"/>
  <c r="AZ793" i="3"/>
  <c r="AB793" i="3"/>
  <c r="BH793" i="3"/>
  <c r="AR793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Q802" i="3"/>
  <c r="U802" i="3"/>
  <c r="Y802" i="3"/>
  <c r="AC802" i="3"/>
  <c r="AG802" i="3"/>
  <c r="AK802" i="3"/>
  <c r="AO802" i="3"/>
  <c r="AS802" i="3"/>
  <c r="AW802" i="3"/>
  <c r="BA802" i="3"/>
  <c r="BE802" i="3"/>
  <c r="BI802" i="3"/>
  <c r="S802" i="3"/>
  <c r="AA802" i="3"/>
  <c r="AI802" i="3"/>
  <c r="AQ802" i="3"/>
  <c r="AY802" i="3"/>
  <c r="BG802" i="3"/>
  <c r="O802" i="3"/>
  <c r="AE802" i="3"/>
  <c r="AU802" i="3"/>
  <c r="W802" i="3"/>
  <c r="AM802" i="3"/>
  <c r="BC802" i="3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M810" i="3"/>
  <c r="Q810" i="3"/>
  <c r="U810" i="3"/>
  <c r="Y810" i="3"/>
  <c r="AC810" i="3"/>
  <c r="AG810" i="3"/>
  <c r="AK810" i="3"/>
  <c r="AO810" i="3"/>
  <c r="AS810" i="3"/>
  <c r="AW810" i="3"/>
  <c r="BA810" i="3"/>
  <c r="BE810" i="3"/>
  <c r="BI810" i="3"/>
  <c r="S810" i="3"/>
  <c r="AA810" i="3"/>
  <c r="AI810" i="3"/>
  <c r="AQ810" i="3"/>
  <c r="AY810" i="3"/>
  <c r="BG810" i="3"/>
  <c r="O810" i="3"/>
  <c r="AE810" i="3"/>
  <c r="AU810" i="3"/>
  <c r="W810" i="3"/>
  <c r="AM810" i="3"/>
  <c r="BC810" i="3"/>
  <c r="N817" i="3"/>
  <c r="P817" i="3"/>
  <c r="R817" i="3"/>
  <c r="T817" i="3"/>
  <c r="V817" i="3"/>
  <c r="X817" i="3"/>
  <c r="Z817" i="3"/>
  <c r="AB817" i="3"/>
  <c r="AD817" i="3"/>
  <c r="AF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O817" i="3"/>
  <c r="S817" i="3"/>
  <c r="W817" i="3"/>
  <c r="AA817" i="3"/>
  <c r="AE817" i="3"/>
  <c r="AI817" i="3"/>
  <c r="AM817" i="3"/>
  <c r="AQ817" i="3"/>
  <c r="AU817" i="3"/>
  <c r="AY817" i="3"/>
  <c r="BC817" i="3"/>
  <c r="BG817" i="3"/>
  <c r="Q817" i="3"/>
  <c r="Y817" i="3"/>
  <c r="AG817" i="3"/>
  <c r="AO817" i="3"/>
  <c r="AW817" i="3"/>
  <c r="BE817" i="3"/>
  <c r="M817" i="3"/>
  <c r="U817" i="3"/>
  <c r="AC817" i="3"/>
  <c r="AK817" i="3"/>
  <c r="AS817" i="3"/>
  <c r="BA817" i="3"/>
  <c r="BI817" i="3"/>
  <c r="BN796" i="3"/>
  <c r="BM804" i="3"/>
  <c r="BL812" i="3"/>
  <c r="BN822" i="3"/>
  <c r="BJ826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P829" i="3"/>
  <c r="T829" i="3"/>
  <c r="X829" i="3"/>
  <c r="AB829" i="3"/>
  <c r="AF829" i="3"/>
  <c r="AJ829" i="3"/>
  <c r="AN829" i="3"/>
  <c r="AR829" i="3"/>
  <c r="AV829" i="3"/>
  <c r="AZ829" i="3"/>
  <c r="BD829" i="3"/>
  <c r="BH829" i="3"/>
  <c r="R829" i="3"/>
  <c r="Z829" i="3"/>
  <c r="AH829" i="3"/>
  <c r="AP829" i="3"/>
  <c r="AX829" i="3"/>
  <c r="BF829" i="3"/>
  <c r="N829" i="3"/>
  <c r="AD829" i="3"/>
  <c r="AT829" i="3"/>
  <c r="V829" i="3"/>
  <c r="AL829" i="3"/>
  <c r="BB829" i="3"/>
  <c r="BL830" i="3"/>
  <c r="BJ830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P837" i="3"/>
  <c r="X837" i="3"/>
  <c r="AF837" i="3"/>
  <c r="AN837" i="3"/>
  <c r="AV837" i="3"/>
  <c r="BD837" i="3"/>
  <c r="T837" i="3"/>
  <c r="AB837" i="3"/>
  <c r="AJ837" i="3"/>
  <c r="AR837" i="3"/>
  <c r="AZ837" i="3"/>
  <c r="BH837" i="3"/>
  <c r="BN838" i="3"/>
  <c r="BK838" i="3"/>
  <c r="BL838" i="3"/>
  <c r="BM842" i="3"/>
  <c r="BJ845" i="3"/>
  <c r="BN846" i="3"/>
  <c r="BK846" i="3"/>
  <c r="BL846" i="3"/>
  <c r="BM850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P853" i="3"/>
  <c r="X853" i="3"/>
  <c r="AF853" i="3"/>
  <c r="AN853" i="3"/>
  <c r="AV853" i="3"/>
  <c r="BD853" i="3"/>
  <c r="T853" i="3"/>
  <c r="AB853" i="3"/>
  <c r="AJ853" i="3"/>
  <c r="AR853" i="3"/>
  <c r="AZ853" i="3"/>
  <c r="BH853" i="3"/>
  <c r="BN854" i="3"/>
  <c r="BK854" i="3"/>
  <c r="BL854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P861" i="3"/>
  <c r="X861" i="3"/>
  <c r="AF861" i="3"/>
  <c r="AN861" i="3"/>
  <c r="AV861" i="3"/>
  <c r="BD861" i="3"/>
  <c r="T861" i="3"/>
  <c r="AB861" i="3"/>
  <c r="AJ861" i="3"/>
  <c r="AR861" i="3"/>
  <c r="AZ861" i="3"/>
  <c r="BH861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O862" i="3"/>
  <c r="S862" i="3"/>
  <c r="W862" i="3"/>
  <c r="AA862" i="3"/>
  <c r="AE862" i="3"/>
  <c r="AI862" i="3"/>
  <c r="AM862" i="3"/>
  <c r="AQ862" i="3"/>
  <c r="AU862" i="3"/>
  <c r="AY862" i="3"/>
  <c r="BC862" i="3"/>
  <c r="BG862" i="3"/>
  <c r="M862" i="3"/>
  <c r="U862" i="3"/>
  <c r="AC862" i="3"/>
  <c r="AK862" i="3"/>
  <c r="AS862" i="3"/>
  <c r="BA862" i="3"/>
  <c r="BI862" i="3"/>
  <c r="Q862" i="3"/>
  <c r="Y862" i="3"/>
  <c r="AG862" i="3"/>
  <c r="AO862" i="3"/>
  <c r="AW862" i="3"/>
  <c r="BE862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M869" i="3"/>
  <c r="U869" i="3"/>
  <c r="AC869" i="3"/>
  <c r="AK869" i="3"/>
  <c r="AS869" i="3"/>
  <c r="BA869" i="3"/>
  <c r="BI869" i="3"/>
  <c r="Q869" i="3"/>
  <c r="Y869" i="3"/>
  <c r="AG869" i="3"/>
  <c r="AO869" i="3"/>
  <c r="AW869" i="3"/>
  <c r="BE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P870" i="3"/>
  <c r="T870" i="3"/>
  <c r="X870" i="3"/>
  <c r="AB870" i="3"/>
  <c r="AF870" i="3"/>
  <c r="AJ870" i="3"/>
  <c r="AN870" i="3"/>
  <c r="AR870" i="3"/>
  <c r="AV870" i="3"/>
  <c r="AZ870" i="3"/>
  <c r="BD870" i="3"/>
  <c r="BH870" i="3"/>
  <c r="R870" i="3"/>
  <c r="Z870" i="3"/>
  <c r="AH870" i="3"/>
  <c r="AP870" i="3"/>
  <c r="AX870" i="3"/>
  <c r="BF870" i="3"/>
  <c r="N870" i="3"/>
  <c r="V870" i="3"/>
  <c r="AD870" i="3"/>
  <c r="AL870" i="3"/>
  <c r="AT870" i="3"/>
  <c r="BB870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7" i="3"/>
  <c r="Q877" i="3"/>
  <c r="U877" i="3"/>
  <c r="Y877" i="3"/>
  <c r="AC877" i="3"/>
  <c r="AG877" i="3"/>
  <c r="AK877" i="3"/>
  <c r="AO877" i="3"/>
  <c r="AS877" i="3"/>
  <c r="AW877" i="3"/>
  <c r="BA877" i="3"/>
  <c r="BE877" i="3"/>
  <c r="BI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BM906" i="3"/>
  <c r="BL906" i="3"/>
  <c r="BM892" i="3"/>
  <c r="BJ894" i="3"/>
  <c r="BL896" i="3"/>
  <c r="BK799" i="3"/>
  <c r="BM800" i="3"/>
  <c r="BK800" i="3"/>
  <c r="BL808" i="3"/>
  <c r="BN808" i="3"/>
  <c r="BJ808" i="3"/>
  <c r="BJ816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O823" i="3"/>
  <c r="W823" i="3"/>
  <c r="AE823" i="3"/>
  <c r="AM823" i="3"/>
  <c r="AU823" i="3"/>
  <c r="BC823" i="3"/>
  <c r="S823" i="3"/>
  <c r="AI823" i="3"/>
  <c r="AY823" i="3"/>
  <c r="AA823" i="3"/>
  <c r="AQ823" i="3"/>
  <c r="BG823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R824" i="3"/>
  <c r="V824" i="3"/>
  <c r="Z824" i="3"/>
  <c r="AD824" i="3"/>
  <c r="AH824" i="3"/>
  <c r="AL824" i="3"/>
  <c r="AP824" i="3"/>
  <c r="AT824" i="3"/>
  <c r="AX824" i="3"/>
  <c r="BB824" i="3"/>
  <c r="BF824" i="3"/>
  <c r="T824" i="3"/>
  <c r="AB824" i="3"/>
  <c r="AJ824" i="3"/>
  <c r="AR824" i="3"/>
  <c r="AZ824" i="3"/>
  <c r="BH824" i="3"/>
  <c r="P824" i="3"/>
  <c r="AF824" i="3"/>
  <c r="AV824" i="3"/>
  <c r="X824" i="3"/>
  <c r="AN824" i="3"/>
  <c r="BD824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P831" i="3"/>
  <c r="T831" i="3"/>
  <c r="X831" i="3"/>
  <c r="AB831" i="3"/>
  <c r="AF831" i="3"/>
  <c r="AJ831" i="3"/>
  <c r="AN831" i="3"/>
  <c r="AR831" i="3"/>
  <c r="AV831" i="3"/>
  <c r="AZ831" i="3"/>
  <c r="BD831" i="3"/>
  <c r="BH831" i="3"/>
  <c r="R831" i="3"/>
  <c r="Z831" i="3"/>
  <c r="AH831" i="3"/>
  <c r="AP831" i="3"/>
  <c r="AX831" i="3"/>
  <c r="BF831" i="3"/>
  <c r="N831" i="3"/>
  <c r="V831" i="3"/>
  <c r="AD831" i="3"/>
  <c r="AL831" i="3"/>
  <c r="AT831" i="3"/>
  <c r="BB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Q832" i="3"/>
  <c r="U832" i="3"/>
  <c r="Y832" i="3"/>
  <c r="AC832" i="3"/>
  <c r="AG832" i="3"/>
  <c r="AK832" i="3"/>
  <c r="AO832" i="3"/>
  <c r="AS832" i="3"/>
  <c r="AW832" i="3"/>
  <c r="BA832" i="3"/>
  <c r="BE832" i="3"/>
  <c r="BI832" i="3"/>
  <c r="O832" i="3"/>
  <c r="W832" i="3"/>
  <c r="AE832" i="3"/>
  <c r="AM832" i="3"/>
  <c r="AU832" i="3"/>
  <c r="BC832" i="3"/>
  <c r="S832" i="3"/>
  <c r="AA832" i="3"/>
  <c r="AI832" i="3"/>
  <c r="AQ832" i="3"/>
  <c r="AY832" i="3"/>
  <c r="BG832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P839" i="3"/>
  <c r="T839" i="3"/>
  <c r="X839" i="3"/>
  <c r="AB839" i="3"/>
  <c r="AF839" i="3"/>
  <c r="AJ839" i="3"/>
  <c r="AN839" i="3"/>
  <c r="AR839" i="3"/>
  <c r="AV839" i="3"/>
  <c r="AZ839" i="3"/>
  <c r="BD839" i="3"/>
  <c r="BH839" i="3"/>
  <c r="R839" i="3"/>
  <c r="Z839" i="3"/>
  <c r="AH839" i="3"/>
  <c r="AP839" i="3"/>
  <c r="AX839" i="3"/>
  <c r="BF839" i="3"/>
  <c r="N839" i="3"/>
  <c r="V839" i="3"/>
  <c r="AD839" i="3"/>
  <c r="AL839" i="3"/>
  <c r="AT839" i="3"/>
  <c r="BB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O840" i="3"/>
  <c r="W840" i="3"/>
  <c r="AE840" i="3"/>
  <c r="AM840" i="3"/>
  <c r="AU840" i="3"/>
  <c r="BC840" i="3"/>
  <c r="S840" i="3"/>
  <c r="AA840" i="3"/>
  <c r="AI840" i="3"/>
  <c r="AQ840" i="3"/>
  <c r="AY840" i="3"/>
  <c r="BG840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P847" i="3"/>
  <c r="T847" i="3"/>
  <c r="X847" i="3"/>
  <c r="AB847" i="3"/>
  <c r="AF847" i="3"/>
  <c r="AJ847" i="3"/>
  <c r="AN847" i="3"/>
  <c r="AR847" i="3"/>
  <c r="AV847" i="3"/>
  <c r="AZ847" i="3"/>
  <c r="BD847" i="3"/>
  <c r="BH847" i="3"/>
  <c r="R847" i="3"/>
  <c r="Z847" i="3"/>
  <c r="AH847" i="3"/>
  <c r="AP847" i="3"/>
  <c r="AX847" i="3"/>
  <c r="BF847" i="3"/>
  <c r="N847" i="3"/>
  <c r="V847" i="3"/>
  <c r="AD847" i="3"/>
  <c r="AL847" i="3"/>
  <c r="AT847" i="3"/>
  <c r="BB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W848" i="3"/>
  <c r="AE848" i="3"/>
  <c r="AM848" i="3"/>
  <c r="AU848" i="3"/>
  <c r="BC848" i="3"/>
  <c r="S848" i="3"/>
  <c r="AA848" i="3"/>
  <c r="AI848" i="3"/>
  <c r="AQ848" i="3"/>
  <c r="AY848" i="3"/>
  <c r="BG848" i="3"/>
  <c r="BJ855" i="3"/>
  <c r="BN855" i="3"/>
  <c r="BK855" i="3"/>
  <c r="BN856" i="3"/>
  <c r="BK856" i="3"/>
  <c r="BL860" i="3"/>
  <c r="BM860" i="3"/>
  <c r="BJ860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3" i="3"/>
  <c r="Q863" i="3"/>
  <c r="U863" i="3"/>
  <c r="Y863" i="3"/>
  <c r="AC863" i="3"/>
  <c r="AG863" i="3"/>
  <c r="AK863" i="3"/>
  <c r="AO863" i="3"/>
  <c r="AS863" i="3"/>
  <c r="AW863" i="3"/>
  <c r="BA863" i="3"/>
  <c r="BE863" i="3"/>
  <c r="BI863" i="3"/>
  <c r="S863" i="3"/>
  <c r="AA863" i="3"/>
  <c r="AI863" i="3"/>
  <c r="AQ863" i="3"/>
  <c r="AY863" i="3"/>
  <c r="BG863" i="3"/>
  <c r="O863" i="3"/>
  <c r="W863" i="3"/>
  <c r="AE863" i="3"/>
  <c r="AM863" i="3"/>
  <c r="AU863" i="3"/>
  <c r="BC863" i="3"/>
  <c r="BK868" i="3"/>
  <c r="BM868" i="3"/>
  <c r="BK871" i="3"/>
  <c r="AD871" i="3"/>
  <c r="Z871" i="3"/>
  <c r="R871" i="3"/>
  <c r="Y871" i="3"/>
  <c r="U871" i="3"/>
  <c r="Q871" i="3"/>
  <c r="BK872" i="3"/>
  <c r="BM876" i="3"/>
  <c r="BK878" i="3"/>
  <c r="BK880" i="3"/>
  <c r="BM880" i="3"/>
  <c r="BM884" i="3"/>
  <c r="BN886" i="3"/>
  <c r="BK886" i="3"/>
  <c r="BJ886" i="3"/>
  <c r="BK888" i="3"/>
  <c r="BN888" i="3"/>
  <c r="BL888" i="3"/>
  <c r="BM888" i="3"/>
  <c r="BJ888" i="3"/>
  <c r="BM890" i="3"/>
  <c r="BJ890" i="3"/>
  <c r="BJ896" i="3"/>
  <c r="BM898" i="3"/>
  <c r="BL898" i="3"/>
  <c r="BJ900" i="3"/>
  <c r="BN900" i="3"/>
  <c r="BK900" i="3"/>
  <c r="BM902" i="3"/>
  <c r="BL902" i="3"/>
  <c r="BJ904" i="3"/>
  <c r="BN904" i="3"/>
  <c r="BK904" i="3"/>
  <c r="BC881" i="3"/>
  <c r="AU881" i="3"/>
  <c r="AM881" i="3"/>
  <c r="AE881" i="3"/>
  <c r="W881" i="3"/>
  <c r="O881" i="3"/>
  <c r="BE881" i="3"/>
  <c r="AW881" i="3"/>
  <c r="AO881" i="3"/>
  <c r="AG881" i="3"/>
  <c r="Y881" i="3"/>
  <c r="Q881" i="3"/>
  <c r="BH881" i="3"/>
  <c r="BD881" i="3"/>
  <c r="AZ881" i="3"/>
  <c r="AV881" i="3"/>
  <c r="AR881" i="3"/>
  <c r="AN881" i="3"/>
  <c r="AJ881" i="3"/>
  <c r="AF881" i="3"/>
  <c r="AB881" i="3"/>
  <c r="X881" i="3"/>
  <c r="T881" i="3"/>
  <c r="BG885" i="3"/>
  <c r="AY885" i="3"/>
  <c r="AQ885" i="3"/>
  <c r="AI885" i="3"/>
  <c r="AA885" i="3"/>
  <c r="S885" i="3"/>
  <c r="BI885" i="3"/>
  <c r="BA885" i="3"/>
  <c r="AS885" i="3"/>
  <c r="AK885" i="3"/>
  <c r="AC885" i="3"/>
  <c r="U885" i="3"/>
  <c r="M885" i="3"/>
  <c r="BF885" i="3"/>
  <c r="BB885" i="3"/>
  <c r="AX885" i="3"/>
  <c r="AT885" i="3"/>
  <c r="AP885" i="3"/>
  <c r="AL885" i="3"/>
  <c r="AH885" i="3"/>
  <c r="AD885" i="3"/>
  <c r="Z885" i="3"/>
  <c r="V885" i="3"/>
  <c r="R885" i="3"/>
  <c r="BD889" i="3"/>
  <c r="AV889" i="3"/>
  <c r="AN889" i="3"/>
  <c r="AB889" i="3"/>
  <c r="BF889" i="3"/>
  <c r="AX889" i="3"/>
  <c r="AP889" i="3"/>
  <c r="AF889" i="3"/>
  <c r="P889" i="3"/>
  <c r="AD889" i="3"/>
  <c r="V889" i="3"/>
  <c r="N889" i="3"/>
  <c r="BG889" i="3"/>
  <c r="BC889" i="3"/>
  <c r="AY889" i="3"/>
  <c r="AU889" i="3"/>
  <c r="AQ889" i="3"/>
  <c r="AM889" i="3"/>
  <c r="AI889" i="3"/>
  <c r="AE889" i="3"/>
  <c r="AA889" i="3"/>
  <c r="W889" i="3"/>
  <c r="S889" i="3"/>
  <c r="BH893" i="3"/>
  <c r="AZ893" i="3"/>
  <c r="AR893" i="3"/>
  <c r="AJ893" i="3"/>
  <c r="AB893" i="3"/>
  <c r="T893" i="3"/>
  <c r="BF893" i="3"/>
  <c r="AX893" i="3"/>
  <c r="AP893" i="3"/>
  <c r="AH893" i="3"/>
  <c r="Z893" i="3"/>
  <c r="R893" i="3"/>
  <c r="BI893" i="3"/>
  <c r="BE893" i="3"/>
  <c r="BA893" i="3"/>
  <c r="AW893" i="3"/>
  <c r="AS893" i="3"/>
  <c r="AO893" i="3"/>
  <c r="AK893" i="3"/>
  <c r="AG893" i="3"/>
  <c r="AC893" i="3"/>
  <c r="Y893" i="3"/>
  <c r="U893" i="3"/>
  <c r="Q893" i="3"/>
  <c r="BC897" i="3"/>
  <c r="AU897" i="3"/>
  <c r="AM897" i="3"/>
  <c r="AE897" i="3"/>
  <c r="W897" i="3"/>
  <c r="O897" i="3"/>
  <c r="BE897" i="3"/>
  <c r="AW897" i="3"/>
  <c r="AO897" i="3"/>
  <c r="AG897" i="3"/>
  <c r="Y897" i="3"/>
  <c r="Q897" i="3"/>
  <c r="BH897" i="3"/>
  <c r="BD897" i="3"/>
  <c r="AZ897" i="3"/>
  <c r="AV897" i="3"/>
  <c r="AR897" i="3"/>
  <c r="AN897" i="3"/>
  <c r="AJ897" i="3"/>
  <c r="AF897" i="3"/>
  <c r="AB897" i="3"/>
  <c r="X897" i="3"/>
  <c r="T897" i="3"/>
  <c r="BG901" i="3"/>
  <c r="AY901" i="3"/>
  <c r="AQ901" i="3"/>
  <c r="AI901" i="3"/>
  <c r="AA901" i="3"/>
  <c r="S901" i="3"/>
  <c r="BI901" i="3"/>
  <c r="BA901" i="3"/>
  <c r="AS901" i="3"/>
  <c r="AK901" i="3"/>
  <c r="AC901" i="3"/>
  <c r="U901" i="3"/>
  <c r="M901" i="3"/>
  <c r="BF901" i="3"/>
  <c r="BB901" i="3"/>
  <c r="AX901" i="3"/>
  <c r="AT901" i="3"/>
  <c r="AP901" i="3"/>
  <c r="AL901" i="3"/>
  <c r="AH901" i="3"/>
  <c r="AD901" i="3"/>
  <c r="Z901" i="3"/>
  <c r="V901" i="3"/>
  <c r="R901" i="3"/>
  <c r="BC905" i="3"/>
  <c r="AU905" i="3"/>
  <c r="AM905" i="3"/>
  <c r="AE905" i="3"/>
  <c r="W905" i="3"/>
  <c r="O905" i="3"/>
  <c r="BE905" i="3"/>
  <c r="AW905" i="3"/>
  <c r="AO905" i="3"/>
  <c r="AG905" i="3"/>
  <c r="Y905" i="3"/>
  <c r="Q905" i="3"/>
  <c r="BH905" i="3"/>
  <c r="BD905" i="3"/>
  <c r="AZ905" i="3"/>
  <c r="AV905" i="3"/>
  <c r="AR905" i="3"/>
  <c r="AN905" i="3"/>
  <c r="AJ905" i="3"/>
  <c r="AF905" i="3"/>
  <c r="AB905" i="3"/>
  <c r="X905" i="3"/>
  <c r="T905" i="3"/>
  <c r="BJ908" i="3"/>
  <c r="BN908" i="3"/>
  <c r="BE907" i="3"/>
  <c r="AW907" i="3"/>
  <c r="AO907" i="3"/>
  <c r="AG907" i="3"/>
  <c r="Y907" i="3"/>
  <c r="Q907" i="3"/>
  <c r="BG907" i="3"/>
  <c r="AY907" i="3"/>
  <c r="AQ907" i="3"/>
  <c r="AI907" i="3"/>
  <c r="AA907" i="3"/>
  <c r="S907" i="3"/>
  <c r="BH907" i="3"/>
  <c r="BD907" i="3"/>
  <c r="AZ907" i="3"/>
  <c r="AV907" i="3"/>
  <c r="AR907" i="3"/>
  <c r="AN907" i="3"/>
  <c r="AJ907" i="3"/>
  <c r="AF907" i="3"/>
  <c r="AB907" i="3"/>
  <c r="X907" i="3"/>
  <c r="T907" i="3"/>
  <c r="BG879" i="3"/>
  <c r="AY879" i="3"/>
  <c r="AQ879" i="3"/>
  <c r="AI879" i="3"/>
  <c r="AA879" i="3"/>
  <c r="S879" i="3"/>
  <c r="BI879" i="3"/>
  <c r="BA879" i="3"/>
  <c r="AS879" i="3"/>
  <c r="AK879" i="3"/>
  <c r="AC879" i="3"/>
  <c r="U879" i="3"/>
  <c r="M879" i="3"/>
  <c r="BF879" i="3"/>
  <c r="BB879" i="3"/>
  <c r="AX879" i="3"/>
  <c r="AT879" i="3"/>
  <c r="AP879" i="3"/>
  <c r="AL879" i="3"/>
  <c r="AH879" i="3"/>
  <c r="AD879" i="3"/>
  <c r="Z879" i="3"/>
  <c r="V879" i="3"/>
  <c r="R879" i="3"/>
  <c r="BC883" i="3"/>
  <c r="AU883" i="3"/>
  <c r="AM883" i="3"/>
  <c r="AE883" i="3"/>
  <c r="W883" i="3"/>
  <c r="O883" i="3"/>
  <c r="BE883" i="3"/>
  <c r="AW883" i="3"/>
  <c r="AO883" i="3"/>
  <c r="AG883" i="3"/>
  <c r="Y883" i="3"/>
  <c r="Q883" i="3"/>
  <c r="BH883" i="3"/>
  <c r="BD883" i="3"/>
  <c r="AZ883" i="3"/>
  <c r="AV883" i="3"/>
  <c r="AR883" i="3"/>
  <c r="AN883" i="3"/>
  <c r="AJ883" i="3"/>
  <c r="AF883" i="3"/>
  <c r="AB883" i="3"/>
  <c r="X883" i="3"/>
  <c r="T883" i="3"/>
  <c r="BF887" i="3"/>
  <c r="AX887" i="3"/>
  <c r="AP887" i="3"/>
  <c r="AH887" i="3"/>
  <c r="Z887" i="3"/>
  <c r="R887" i="3"/>
  <c r="BH887" i="3"/>
  <c r="AZ887" i="3"/>
  <c r="AR887" i="3"/>
  <c r="AJ887" i="3"/>
  <c r="AB887" i="3"/>
  <c r="T887" i="3"/>
  <c r="BI887" i="3"/>
  <c r="BE887" i="3"/>
  <c r="BA887" i="3"/>
  <c r="AW887" i="3"/>
  <c r="AS887" i="3"/>
  <c r="AO887" i="3"/>
  <c r="AK887" i="3"/>
  <c r="AG887" i="3"/>
  <c r="AC887" i="3"/>
  <c r="Y887" i="3"/>
  <c r="U887" i="3"/>
  <c r="Q887" i="3"/>
  <c r="BB891" i="3"/>
  <c r="AT891" i="3"/>
  <c r="AL891" i="3"/>
  <c r="AD891" i="3"/>
  <c r="V891" i="3"/>
  <c r="N891" i="3"/>
  <c r="BD891" i="3"/>
  <c r="AV891" i="3"/>
  <c r="AN891" i="3"/>
  <c r="AF891" i="3"/>
  <c r="X891" i="3"/>
  <c r="P891" i="3"/>
  <c r="BG891" i="3"/>
  <c r="BC891" i="3"/>
  <c r="AY891" i="3"/>
  <c r="AU891" i="3"/>
  <c r="AQ891" i="3"/>
  <c r="AM891" i="3"/>
  <c r="AI891" i="3"/>
  <c r="AE891" i="3"/>
  <c r="AA891" i="3"/>
  <c r="W891" i="3"/>
  <c r="S891" i="3"/>
  <c r="BF895" i="3"/>
  <c r="AX895" i="3"/>
  <c r="AP895" i="3"/>
  <c r="AH895" i="3"/>
  <c r="Z895" i="3"/>
  <c r="R895" i="3"/>
  <c r="BH895" i="3"/>
  <c r="AZ895" i="3"/>
  <c r="AR895" i="3"/>
  <c r="AJ895" i="3"/>
  <c r="AB895" i="3"/>
  <c r="T895" i="3"/>
  <c r="BI895" i="3"/>
  <c r="BE895" i="3"/>
  <c r="BA895" i="3"/>
  <c r="AW895" i="3"/>
  <c r="AS895" i="3"/>
  <c r="AO895" i="3"/>
  <c r="AK895" i="3"/>
  <c r="AG895" i="3"/>
  <c r="AC895" i="3"/>
  <c r="Y895" i="3"/>
  <c r="U895" i="3"/>
  <c r="Q895" i="3"/>
  <c r="BE899" i="3"/>
  <c r="AW899" i="3"/>
  <c r="AO899" i="3"/>
  <c r="AG899" i="3"/>
  <c r="Y899" i="3"/>
  <c r="Q899" i="3"/>
  <c r="BG899" i="3"/>
  <c r="AY899" i="3"/>
  <c r="AQ899" i="3"/>
  <c r="AI899" i="3"/>
  <c r="AA899" i="3"/>
  <c r="S899" i="3"/>
  <c r="BH899" i="3"/>
  <c r="BD899" i="3"/>
  <c r="AZ899" i="3"/>
  <c r="AV899" i="3"/>
  <c r="AR899" i="3"/>
  <c r="AN899" i="3"/>
  <c r="AJ899" i="3"/>
  <c r="AF899" i="3"/>
  <c r="AB899" i="3"/>
  <c r="X899" i="3"/>
  <c r="T899" i="3"/>
  <c r="BI903" i="3"/>
  <c r="BA903" i="3"/>
  <c r="AS903" i="3"/>
  <c r="AK903" i="3"/>
  <c r="AC903" i="3"/>
  <c r="U903" i="3"/>
  <c r="M903" i="3"/>
  <c r="BC903" i="3"/>
  <c r="AU903" i="3"/>
  <c r="AM903" i="3"/>
  <c r="AE903" i="3"/>
  <c r="W903" i="3"/>
  <c r="O903" i="3"/>
  <c r="BF903" i="3"/>
  <c r="BB903" i="3"/>
  <c r="AX903" i="3"/>
  <c r="AT903" i="3"/>
  <c r="AP903" i="3"/>
  <c r="AL903" i="3"/>
  <c r="AH903" i="3"/>
  <c r="AD903" i="3"/>
  <c r="Z903" i="3"/>
  <c r="V903" i="3"/>
  <c r="R903" i="3"/>
  <c r="L791" i="3"/>
  <c r="K791" i="3"/>
  <c r="L792" i="3"/>
  <c r="K792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BM834" i="3" l="1"/>
  <c r="BN864" i="3"/>
  <c r="BJ864" i="3"/>
  <c r="BN876" i="3"/>
  <c r="BL868" i="3"/>
  <c r="BN868" i="3"/>
  <c r="BJ882" i="3"/>
  <c r="BJ876" i="3"/>
  <c r="BJ868" i="3"/>
  <c r="BL864" i="3"/>
  <c r="BL882" i="3"/>
  <c r="BL876" i="3"/>
  <c r="BN882" i="3"/>
  <c r="BM849" i="3"/>
  <c r="BN795" i="3"/>
  <c r="BM855" i="3"/>
  <c r="BM807" i="3"/>
  <c r="BK807" i="3"/>
  <c r="L781" i="3"/>
  <c r="L779" i="3"/>
  <c r="L777" i="3"/>
  <c r="L775" i="3"/>
  <c r="L773" i="3"/>
  <c r="L771" i="3"/>
  <c r="L769" i="3"/>
  <c r="L767" i="3"/>
  <c r="L765" i="3"/>
  <c r="L763" i="3"/>
  <c r="L761" i="3"/>
  <c r="L759" i="3"/>
  <c r="L757" i="3"/>
  <c r="BK863" i="3"/>
  <c r="BN877" i="3"/>
  <c r="BM867" i="3"/>
  <c r="BM859" i="3"/>
  <c r="BM799" i="3"/>
  <c r="BL849" i="3"/>
  <c r="BN845" i="3"/>
  <c r="BL859" i="3"/>
  <c r="BK811" i="3"/>
  <c r="BM904" i="3"/>
  <c r="BL904" i="3"/>
  <c r="BM845" i="3"/>
  <c r="BJ811" i="3"/>
  <c r="BL811" i="3"/>
  <c r="BJ807" i="3"/>
  <c r="BM795" i="3"/>
  <c r="BK908" i="3"/>
  <c r="BM803" i="3"/>
  <c r="BM908" i="3"/>
  <c r="BL795" i="3"/>
  <c r="L776" i="3"/>
  <c r="L770" i="3"/>
  <c r="L768" i="3"/>
  <c r="L766" i="3"/>
  <c r="L764" i="3"/>
  <c r="L762" i="3"/>
  <c r="L760" i="3"/>
  <c r="L758" i="3"/>
  <c r="L756" i="3"/>
  <c r="BM871" i="3"/>
  <c r="BK877" i="3"/>
  <c r="BJ829" i="3"/>
  <c r="BN810" i="3"/>
  <c r="BL803" i="3"/>
  <c r="BK795" i="3"/>
  <c r="BK794" i="3"/>
  <c r="BK845" i="3"/>
  <c r="BL845" i="3"/>
  <c r="BJ893" i="3"/>
  <c r="BK859" i="3"/>
  <c r="BJ875" i="3"/>
  <c r="BN875" i="3"/>
  <c r="BL875" i="3"/>
  <c r="BK875" i="3"/>
  <c r="BN798" i="3"/>
  <c r="K779" i="3"/>
  <c r="K777" i="3"/>
  <c r="K775" i="3"/>
  <c r="K773" i="3"/>
  <c r="K771" i="3"/>
  <c r="K769" i="3"/>
  <c r="K767" i="3"/>
  <c r="K765" i="3"/>
  <c r="K763" i="3"/>
  <c r="K761" i="3"/>
  <c r="K759" i="3"/>
  <c r="K757" i="3"/>
  <c r="BK895" i="3"/>
  <c r="BN895" i="3"/>
  <c r="BJ879" i="3"/>
  <c r="BL889" i="3"/>
  <c r="BJ885" i="3"/>
  <c r="BK867" i="3"/>
  <c r="BL827" i="3"/>
  <c r="BJ827" i="3"/>
  <c r="BM819" i="3"/>
  <c r="BJ819" i="3"/>
  <c r="BJ803" i="3"/>
  <c r="K781" i="3"/>
  <c r="BK887" i="3"/>
  <c r="BN893" i="3"/>
  <c r="BK893" i="3"/>
  <c r="BJ867" i="3"/>
  <c r="BM827" i="3"/>
  <c r="BL815" i="3"/>
  <c r="BJ815" i="3"/>
  <c r="BJ799" i="3"/>
  <c r="BN874" i="3"/>
  <c r="BK866" i="3"/>
  <c r="BJ849" i="3"/>
  <c r="BN803" i="3"/>
  <c r="BN807" i="3"/>
  <c r="BN879" i="3"/>
  <c r="BM907" i="3"/>
  <c r="BJ907" i="3"/>
  <c r="BJ905" i="3"/>
  <c r="BL905" i="3"/>
  <c r="BM901" i="3"/>
  <c r="BJ889" i="3"/>
  <c r="BJ871" i="3"/>
  <c r="BN863" i="3"/>
  <c r="BJ863" i="3"/>
  <c r="BM848" i="3"/>
  <c r="BL848" i="3"/>
  <c r="BJ848" i="3"/>
  <c r="BJ847" i="3"/>
  <c r="BN847" i="3"/>
  <c r="BK847" i="3"/>
  <c r="BM840" i="3"/>
  <c r="BL840" i="3"/>
  <c r="BJ840" i="3"/>
  <c r="BJ839" i="3"/>
  <c r="BN839" i="3"/>
  <c r="BK839" i="3"/>
  <c r="BM832" i="3"/>
  <c r="BN831" i="3"/>
  <c r="BK831" i="3"/>
  <c r="BJ824" i="3"/>
  <c r="BM824" i="3"/>
  <c r="BN823" i="3"/>
  <c r="BK823" i="3"/>
  <c r="BL823" i="3"/>
  <c r="BJ823" i="3"/>
  <c r="BL877" i="3"/>
  <c r="BN870" i="3"/>
  <c r="BM869" i="3"/>
  <c r="BK862" i="3"/>
  <c r="BN862" i="3"/>
  <c r="BL862" i="3"/>
  <c r="BJ862" i="3"/>
  <c r="BM861" i="3"/>
  <c r="BL861" i="3"/>
  <c r="BM853" i="3"/>
  <c r="BL853" i="3"/>
  <c r="BM837" i="3"/>
  <c r="BL837" i="3"/>
  <c r="BN829" i="3"/>
  <c r="BK829" i="3"/>
  <c r="BN817" i="3"/>
  <c r="BK817" i="3"/>
  <c r="BL817" i="3"/>
  <c r="BJ817" i="3"/>
  <c r="BL810" i="3"/>
  <c r="BM810" i="3"/>
  <c r="BK810" i="3"/>
  <c r="BN802" i="3"/>
  <c r="BJ802" i="3"/>
  <c r="BM793" i="3"/>
  <c r="BK793" i="3"/>
  <c r="BJ793" i="3"/>
  <c r="BL793" i="3"/>
  <c r="BM903" i="3"/>
  <c r="BJ903" i="3"/>
  <c r="BL899" i="3"/>
  <c r="BN899" i="3"/>
  <c r="BK899" i="3"/>
  <c r="BM895" i="3"/>
  <c r="BM891" i="3"/>
  <c r="BL891" i="3"/>
  <c r="BL887" i="3"/>
  <c r="BJ887" i="3"/>
  <c r="BJ883" i="3"/>
  <c r="BN883" i="3"/>
  <c r="BN905" i="3"/>
  <c r="BK905" i="3"/>
  <c r="BM897" i="3"/>
  <c r="BL893" i="3"/>
  <c r="BK889" i="3"/>
  <c r="BN889" i="3"/>
  <c r="BM885" i="3"/>
  <c r="BM881" i="3"/>
  <c r="BK881" i="3"/>
  <c r="BL867" i="3"/>
  <c r="BJ859" i="3"/>
  <c r="BM852" i="3"/>
  <c r="BJ852" i="3"/>
  <c r="BJ851" i="3"/>
  <c r="BN851" i="3"/>
  <c r="BK851" i="3"/>
  <c r="BL844" i="3"/>
  <c r="BM844" i="3"/>
  <c r="BJ844" i="3"/>
  <c r="BJ843" i="3"/>
  <c r="BN843" i="3"/>
  <c r="BK843" i="3"/>
  <c r="BM836" i="3"/>
  <c r="BN835" i="3"/>
  <c r="BK835" i="3"/>
  <c r="BM828" i="3"/>
  <c r="BN827" i="3"/>
  <c r="BK827" i="3"/>
  <c r="BN815" i="3"/>
  <c r="BK815" i="3"/>
  <c r="BL799" i="3"/>
  <c r="BN799" i="3"/>
  <c r="BK874" i="3"/>
  <c r="BM874" i="3"/>
  <c r="BK873" i="3"/>
  <c r="BM873" i="3"/>
  <c r="BN873" i="3"/>
  <c r="BJ873" i="3"/>
  <c r="BJ866" i="3"/>
  <c r="BM866" i="3"/>
  <c r="BL866" i="3"/>
  <c r="BK865" i="3"/>
  <c r="BN865" i="3"/>
  <c r="BJ865" i="3"/>
  <c r="BM858" i="3"/>
  <c r="BJ857" i="3"/>
  <c r="BN857" i="3"/>
  <c r="BK857" i="3"/>
  <c r="BM841" i="3"/>
  <c r="BL841" i="3"/>
  <c r="BJ833" i="3"/>
  <c r="BM833" i="3"/>
  <c r="BN825" i="3"/>
  <c r="BK825" i="3"/>
  <c r="BL825" i="3"/>
  <c r="BJ825" i="3"/>
  <c r="BL819" i="3"/>
  <c r="BM821" i="3"/>
  <c r="BN814" i="3"/>
  <c r="BK814" i="3"/>
  <c r="BM813" i="3"/>
  <c r="BN806" i="3"/>
  <c r="BJ806" i="3"/>
  <c r="BL805" i="3"/>
  <c r="BM805" i="3"/>
  <c r="BK805" i="3"/>
  <c r="BL798" i="3"/>
  <c r="BJ798" i="3"/>
  <c r="BM797" i="3"/>
  <c r="BK797" i="3"/>
  <c r="BL818" i="3"/>
  <c r="BJ818" i="3"/>
  <c r="BM818" i="3"/>
  <c r="BN809" i="3"/>
  <c r="BJ809" i="3"/>
  <c r="BM801" i="3"/>
  <c r="BK801" i="3"/>
  <c r="BN794" i="3"/>
  <c r="BN867" i="3"/>
  <c r="L789" i="3"/>
  <c r="K789" i="3"/>
  <c r="L787" i="3"/>
  <c r="K787" i="3"/>
  <c r="M787" i="3" s="1"/>
  <c r="L785" i="3"/>
  <c r="K785" i="3"/>
  <c r="L783" i="3"/>
  <c r="K783" i="3"/>
  <c r="AB783" i="3" s="1"/>
  <c r="BL903" i="3"/>
  <c r="BN903" i="3"/>
  <c r="BK903" i="3"/>
  <c r="BM899" i="3"/>
  <c r="BJ899" i="3"/>
  <c r="BJ891" i="3"/>
  <c r="BM887" i="3"/>
  <c r="BL883" i="3"/>
  <c r="BM879" i="3"/>
  <c r="BK879" i="3"/>
  <c r="BN901" i="3"/>
  <c r="BK901" i="3"/>
  <c r="BJ897" i="3"/>
  <c r="BL897" i="3"/>
  <c r="BK885" i="3"/>
  <c r="BN885" i="3"/>
  <c r="BL881" i="3"/>
  <c r="BL871" i="3"/>
  <c r="BL863" i="3"/>
  <c r="BM863" i="3"/>
  <c r="BN848" i="3"/>
  <c r="BK848" i="3"/>
  <c r="BM847" i="3"/>
  <c r="BL847" i="3"/>
  <c r="BN840" i="3"/>
  <c r="BK840" i="3"/>
  <c r="BM839" i="3"/>
  <c r="BL839" i="3"/>
  <c r="BN832" i="3"/>
  <c r="BK832" i="3"/>
  <c r="BL832" i="3"/>
  <c r="BJ832" i="3"/>
  <c r="BJ831" i="3"/>
  <c r="BL831" i="3"/>
  <c r="BM831" i="3"/>
  <c r="BL824" i="3"/>
  <c r="BN824" i="3"/>
  <c r="BK824" i="3"/>
  <c r="BM823" i="3"/>
  <c r="BM877" i="3"/>
  <c r="BJ877" i="3"/>
  <c r="BJ870" i="3"/>
  <c r="BK870" i="3"/>
  <c r="BM870" i="3"/>
  <c r="BL870" i="3"/>
  <c r="BK869" i="3"/>
  <c r="BN869" i="3"/>
  <c r="BL869" i="3"/>
  <c r="BJ869" i="3"/>
  <c r="BM862" i="3"/>
  <c r="BJ861" i="3"/>
  <c r="BN861" i="3"/>
  <c r="BK861" i="3"/>
  <c r="BJ853" i="3"/>
  <c r="BN853" i="3"/>
  <c r="BK853" i="3"/>
  <c r="BJ837" i="3"/>
  <c r="BN837" i="3"/>
  <c r="BK837" i="3"/>
  <c r="BL829" i="3"/>
  <c r="BM829" i="3"/>
  <c r="BM817" i="3"/>
  <c r="BJ810" i="3"/>
  <c r="BL802" i="3"/>
  <c r="BM802" i="3"/>
  <c r="BK802" i="3"/>
  <c r="BN793" i="3"/>
  <c r="BL895" i="3"/>
  <c r="BJ895" i="3"/>
  <c r="BN891" i="3"/>
  <c r="BK891" i="3"/>
  <c r="BM883" i="3"/>
  <c r="BK883" i="3"/>
  <c r="BL879" i="3"/>
  <c r="BL907" i="3"/>
  <c r="BN907" i="3"/>
  <c r="BK907" i="3"/>
  <c r="BM905" i="3"/>
  <c r="BJ901" i="3"/>
  <c r="BL901" i="3"/>
  <c r="BN897" i="3"/>
  <c r="BK897" i="3"/>
  <c r="BM893" i="3"/>
  <c r="BM889" i="3"/>
  <c r="BL885" i="3"/>
  <c r="BJ881" i="3"/>
  <c r="BN881" i="3"/>
  <c r="BL852" i="3"/>
  <c r="BN852" i="3"/>
  <c r="BK852" i="3"/>
  <c r="BM851" i="3"/>
  <c r="BL851" i="3"/>
  <c r="BN844" i="3"/>
  <c r="BK844" i="3"/>
  <c r="BM843" i="3"/>
  <c r="BL843" i="3"/>
  <c r="BK836" i="3"/>
  <c r="BL836" i="3"/>
  <c r="BN836" i="3"/>
  <c r="BJ836" i="3"/>
  <c r="BL835" i="3"/>
  <c r="BJ835" i="3"/>
  <c r="BM835" i="3"/>
  <c r="BN828" i="3"/>
  <c r="BK828" i="3"/>
  <c r="BL828" i="3"/>
  <c r="BJ828" i="3"/>
  <c r="BM815" i="3"/>
  <c r="BL874" i="3"/>
  <c r="BJ874" i="3"/>
  <c r="BL873" i="3"/>
  <c r="BN866" i="3"/>
  <c r="BM865" i="3"/>
  <c r="BL865" i="3"/>
  <c r="BN858" i="3"/>
  <c r="BK858" i="3"/>
  <c r="BJ858" i="3"/>
  <c r="BL858" i="3"/>
  <c r="BM857" i="3"/>
  <c r="BL857" i="3"/>
  <c r="BJ841" i="3"/>
  <c r="BN841" i="3"/>
  <c r="BK841" i="3"/>
  <c r="BL833" i="3"/>
  <c r="BN833" i="3"/>
  <c r="BK833" i="3"/>
  <c r="BM825" i="3"/>
  <c r="BN819" i="3"/>
  <c r="BK819" i="3"/>
  <c r="BN821" i="3"/>
  <c r="BK821" i="3"/>
  <c r="BL821" i="3"/>
  <c r="BJ821" i="3"/>
  <c r="BJ814" i="3"/>
  <c r="BL814" i="3"/>
  <c r="BM814" i="3"/>
  <c r="BN813" i="3"/>
  <c r="BK813" i="3"/>
  <c r="BL813" i="3"/>
  <c r="BJ813" i="3"/>
  <c r="BL806" i="3"/>
  <c r="BM806" i="3"/>
  <c r="BK806" i="3"/>
  <c r="BN805" i="3"/>
  <c r="BJ805" i="3"/>
  <c r="BM798" i="3"/>
  <c r="BK798" i="3"/>
  <c r="BN797" i="3"/>
  <c r="BL797" i="3"/>
  <c r="BJ797" i="3"/>
  <c r="BK803" i="3"/>
  <c r="BN818" i="3"/>
  <c r="BK818" i="3"/>
  <c r="BL809" i="3"/>
  <c r="BM809" i="3"/>
  <c r="BK809" i="3"/>
  <c r="BN801" i="3"/>
  <c r="BL801" i="3"/>
  <c r="BJ801" i="3"/>
  <c r="BM794" i="3"/>
  <c r="BJ794" i="3"/>
  <c r="BL794" i="3"/>
  <c r="BN871" i="3"/>
  <c r="BN887" i="3"/>
  <c r="BN849" i="3"/>
  <c r="BN859" i="3"/>
  <c r="U787" i="3"/>
  <c r="AG787" i="3"/>
  <c r="AO787" i="3"/>
  <c r="AW787" i="3"/>
  <c r="BE787" i="3"/>
  <c r="N787" i="3"/>
  <c r="V787" i="3"/>
  <c r="AD787" i="3"/>
  <c r="AL787" i="3"/>
  <c r="AT787" i="3"/>
  <c r="BB787" i="3"/>
  <c r="O787" i="3"/>
  <c r="W787" i="3"/>
  <c r="AE787" i="3"/>
  <c r="AM787" i="3"/>
  <c r="AU787" i="3"/>
  <c r="BC787" i="3"/>
  <c r="P783" i="3"/>
  <c r="X783" i="3"/>
  <c r="AF783" i="3"/>
  <c r="AN783" i="3"/>
  <c r="AV783" i="3"/>
  <c r="BD783" i="3"/>
  <c r="M783" i="3"/>
  <c r="U783" i="3"/>
  <c r="AC783" i="3"/>
  <c r="AK783" i="3"/>
  <c r="AS783" i="3"/>
  <c r="BA783" i="3"/>
  <c r="BI783" i="3"/>
  <c r="R783" i="3"/>
  <c r="Z783" i="3"/>
  <c r="AH783" i="3"/>
  <c r="AP783" i="3"/>
  <c r="AX783" i="3"/>
  <c r="BF783" i="3"/>
  <c r="AM783" i="3"/>
  <c r="AA783" i="3"/>
  <c r="BG783" i="3"/>
  <c r="AE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BI785" i="3"/>
  <c r="AS785" i="3"/>
  <c r="AC785" i="3"/>
  <c r="M785" i="3"/>
  <c r="AY783" i="3"/>
  <c r="AU789" i="3"/>
  <c r="AE789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AZ787" i="3" l="1"/>
  <c r="X787" i="3"/>
  <c r="AU783" i="3"/>
  <c r="AQ783" i="3"/>
  <c r="W783" i="3"/>
  <c r="AT783" i="3"/>
  <c r="AD783" i="3"/>
  <c r="N783" i="3"/>
  <c r="AW783" i="3"/>
  <c r="AG783" i="3"/>
  <c r="Q783" i="3"/>
  <c r="AZ783" i="3"/>
  <c r="AJ783" i="3"/>
  <c r="T783" i="3"/>
  <c r="AY787" i="3"/>
  <c r="AI787" i="3"/>
  <c r="S787" i="3"/>
  <c r="AX787" i="3"/>
  <c r="AH787" i="3"/>
  <c r="R787" i="3"/>
  <c r="BA787" i="3"/>
  <c r="AK787" i="3"/>
  <c r="Q787" i="3"/>
  <c r="O783" i="3"/>
  <c r="BC783" i="3"/>
  <c r="BB783" i="3"/>
  <c r="AL783" i="3"/>
  <c r="V783" i="3"/>
  <c r="BE783" i="3"/>
  <c r="AO783" i="3"/>
  <c r="Y783" i="3"/>
  <c r="BH783" i="3"/>
  <c r="AR783" i="3"/>
  <c r="BG787" i="3"/>
  <c r="AQ787" i="3"/>
  <c r="AA787" i="3"/>
  <c r="BF787" i="3"/>
  <c r="AP787" i="3"/>
  <c r="Z787" i="3"/>
  <c r="BI787" i="3"/>
  <c r="AS787" i="3"/>
  <c r="Y787" i="3"/>
  <c r="K714" i="3"/>
  <c r="K710" i="3"/>
  <c r="K686" i="3"/>
  <c r="K697" i="3"/>
  <c r="K702" i="3"/>
  <c r="K690" i="3"/>
  <c r="K743" i="3"/>
  <c r="K682" i="3"/>
  <c r="K678" i="3"/>
  <c r="K670" i="3"/>
  <c r="K654" i="3"/>
  <c r="K650" i="3"/>
  <c r="K646" i="3"/>
  <c r="K642" i="3"/>
  <c r="K657" i="3"/>
  <c r="K723" i="3"/>
  <c r="K726" i="3"/>
  <c r="K706" i="3"/>
  <c r="K666" i="3"/>
  <c r="K662" i="3"/>
  <c r="K658" i="3"/>
  <c r="BN779" i="3"/>
  <c r="K713" i="3"/>
  <c r="K698" i="3"/>
  <c r="K694" i="3"/>
  <c r="K674" i="3"/>
  <c r="L721" i="3"/>
  <c r="L747" i="3"/>
  <c r="L754" i="3"/>
  <c r="L740" i="3"/>
  <c r="AC787" i="3"/>
  <c r="L744" i="3"/>
  <c r="K681" i="3"/>
  <c r="K665" i="3"/>
  <c r="K649" i="3"/>
  <c r="L755" i="3"/>
  <c r="L734" i="3"/>
  <c r="L733" i="3"/>
  <c r="L729" i="3"/>
  <c r="K705" i="3"/>
  <c r="K689" i="3"/>
  <c r="K673" i="3"/>
  <c r="Y785" i="3"/>
  <c r="O789" i="3"/>
  <c r="L751" i="3"/>
  <c r="K750" i="3"/>
  <c r="L746" i="3"/>
  <c r="L737" i="3"/>
  <c r="K736" i="3"/>
  <c r="K719" i="3"/>
  <c r="K718" i="3"/>
  <c r="K717" i="3"/>
  <c r="K716" i="3"/>
  <c r="K709" i="3"/>
  <c r="K701" i="3"/>
  <c r="K693" i="3"/>
  <c r="K685" i="3"/>
  <c r="K677" i="3"/>
  <c r="K669" i="3"/>
  <c r="K661" i="3"/>
  <c r="K653" i="3"/>
  <c r="K645" i="3"/>
  <c r="BJ759" i="3"/>
  <c r="K721" i="3"/>
  <c r="K720" i="3"/>
  <c r="K643" i="3"/>
  <c r="L742" i="3"/>
  <c r="L741" i="3"/>
  <c r="K754" i="3"/>
  <c r="L753" i="3"/>
  <c r="L752" i="3"/>
  <c r="L750" i="3"/>
  <c r="L745" i="3"/>
  <c r="K745" i="3"/>
  <c r="L738" i="3"/>
  <c r="L736" i="3"/>
  <c r="K732" i="3"/>
  <c r="L730" i="3"/>
  <c r="L728" i="3"/>
  <c r="L725" i="3"/>
  <c r="K725" i="3"/>
  <c r="K724" i="3"/>
  <c r="K722" i="3"/>
  <c r="L717" i="3"/>
  <c r="L715" i="3"/>
  <c r="K715" i="3"/>
  <c r="K712" i="3"/>
  <c r="L711" i="3"/>
  <c r="K711" i="3"/>
  <c r="K708" i="3"/>
  <c r="L707" i="3"/>
  <c r="K707" i="3"/>
  <c r="K704" i="3"/>
  <c r="L703" i="3"/>
  <c r="K703" i="3"/>
  <c r="K700" i="3"/>
  <c r="L699" i="3"/>
  <c r="K699" i="3"/>
  <c r="K696" i="3"/>
  <c r="L695" i="3"/>
  <c r="K695" i="3"/>
  <c r="K692" i="3"/>
  <c r="L691" i="3"/>
  <c r="K691" i="3"/>
  <c r="K688" i="3"/>
  <c r="L687" i="3"/>
  <c r="K687" i="3"/>
  <c r="K684" i="3"/>
  <c r="L683" i="3"/>
  <c r="K683" i="3"/>
  <c r="L680" i="3"/>
  <c r="K680" i="3"/>
  <c r="L679" i="3"/>
  <c r="K679" i="3"/>
  <c r="L675" i="3"/>
  <c r="K675" i="3"/>
  <c r="L672" i="3"/>
  <c r="K672" i="3"/>
  <c r="L671" i="3"/>
  <c r="K671" i="3"/>
  <c r="L667" i="3"/>
  <c r="K667" i="3"/>
  <c r="L664" i="3"/>
  <c r="K664" i="3"/>
  <c r="L663" i="3"/>
  <c r="K663" i="3"/>
  <c r="L659" i="3"/>
  <c r="K659" i="3"/>
  <c r="L656" i="3"/>
  <c r="K656" i="3"/>
  <c r="L655" i="3"/>
  <c r="K655" i="3"/>
  <c r="L651" i="3"/>
  <c r="K651" i="3"/>
  <c r="L648" i="3"/>
  <c r="K648" i="3"/>
  <c r="L647" i="3"/>
  <c r="K647" i="3"/>
  <c r="L643" i="3"/>
  <c r="L749" i="3"/>
  <c r="L748" i="3"/>
  <c r="L735" i="3"/>
  <c r="L727" i="3"/>
  <c r="BJ761" i="3"/>
  <c r="BJ765" i="3"/>
  <c r="BM765" i="3"/>
  <c r="BN769" i="3"/>
  <c r="BJ771" i="3"/>
  <c r="BN777" i="3"/>
  <c r="K751" i="3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AO643" i="3"/>
  <c r="P643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AM715" i="3"/>
  <c r="T707" i="3"/>
  <c r="BH691" i="3"/>
  <c r="BI664" i="3"/>
  <c r="K735" i="3"/>
  <c r="K731" i="3"/>
  <c r="L723" i="3"/>
  <c r="AD723" i="3" s="1"/>
  <c r="L719" i="3"/>
  <c r="AC719" i="3" s="1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K679" i="3"/>
  <c r="AQ671" i="3"/>
  <c r="T655" i="3"/>
  <c r="N647" i="3"/>
  <c r="L714" i="3"/>
  <c r="Z714" i="3" s="1"/>
  <c r="L710" i="3"/>
  <c r="X710" i="3" s="1"/>
  <c r="L706" i="3"/>
  <c r="AL706" i="3" s="1"/>
  <c r="L702" i="3"/>
  <c r="Z702" i="3" s="1"/>
  <c r="L698" i="3"/>
  <c r="AF698" i="3" s="1"/>
  <c r="L694" i="3"/>
  <c r="AP694" i="3" s="1"/>
  <c r="L690" i="3"/>
  <c r="BC690" i="3" s="1"/>
  <c r="L686" i="3"/>
  <c r="Z686" i="3" s="1"/>
  <c r="AV714" i="3"/>
  <c r="O706" i="3"/>
  <c r="M686" i="3"/>
  <c r="Z679" i="3"/>
  <c r="AC671" i="3"/>
  <c r="BC663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L711" i="3"/>
  <c r="BK711" i="3"/>
  <c r="BM707" i="3"/>
  <c r="BL707" i="3"/>
  <c r="BK707" i="3"/>
  <c r="BL703" i="3"/>
  <c r="BL699" i="3"/>
  <c r="BK699" i="3"/>
  <c r="BL695" i="3"/>
  <c r="BM691" i="3"/>
  <c r="BL691" i="3"/>
  <c r="BK691" i="3"/>
  <c r="BM687" i="3"/>
  <c r="BL687" i="3"/>
  <c r="BK687" i="3"/>
  <c r="BK683" i="3"/>
  <c r="BK679" i="3"/>
  <c r="BM675" i="3"/>
  <c r="BL675" i="3"/>
  <c r="BK675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N667" i="3"/>
  <c r="BJ663" i="3"/>
  <c r="BJ659" i="3"/>
  <c r="BL659" i="3"/>
  <c r="BN659" i="3"/>
  <c r="BN655" i="3"/>
  <c r="BJ651" i="3"/>
  <c r="BL651" i="3"/>
  <c r="BN651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AU702" i="3" l="1"/>
  <c r="BE698" i="3"/>
  <c r="N698" i="3"/>
  <c r="BM783" i="3"/>
  <c r="AI698" i="3"/>
  <c r="AF714" i="3"/>
  <c r="BJ679" i="3"/>
  <c r="AH690" i="3"/>
  <c r="Y702" i="3"/>
  <c r="BD686" i="3"/>
  <c r="AP710" i="3"/>
  <c r="K612" i="3"/>
  <c r="P714" i="3"/>
  <c r="Q691" i="3"/>
  <c r="AQ647" i="3"/>
  <c r="BJ647" i="3" s="1"/>
  <c r="AS667" i="3"/>
  <c r="BL667" i="3" s="1"/>
  <c r="U672" i="3"/>
  <c r="AA683" i="3"/>
  <c r="AN699" i="3"/>
  <c r="BM699" i="3" s="1"/>
  <c r="K640" i="3"/>
  <c r="K636" i="3"/>
  <c r="K634" i="3"/>
  <c r="K632" i="3"/>
  <c r="K629" i="3"/>
  <c r="K625" i="3"/>
  <c r="K620" i="3"/>
  <c r="K617" i="3"/>
  <c r="K614" i="3"/>
  <c r="K622" i="3"/>
  <c r="K618" i="3"/>
  <c r="K616" i="3"/>
  <c r="BK756" i="3"/>
  <c r="AP677" i="3"/>
  <c r="X686" i="3"/>
  <c r="BF698" i="3"/>
  <c r="AW714" i="3"/>
  <c r="S723" i="3"/>
  <c r="AS719" i="3"/>
  <c r="BK643" i="3"/>
  <c r="AN655" i="3"/>
  <c r="BJ655" i="3" s="1"/>
  <c r="BF655" i="3"/>
  <c r="BL655" i="3" s="1"/>
  <c r="P663" i="3"/>
  <c r="BN663" i="3" s="1"/>
  <c r="AI663" i="3"/>
  <c r="BL663" i="3" s="1"/>
  <c r="BE671" i="3"/>
  <c r="BM671" i="3" s="1"/>
  <c r="O671" i="3"/>
  <c r="AU679" i="3"/>
  <c r="BF679" i="3"/>
  <c r="O679" i="3"/>
  <c r="BN679" i="3" s="1"/>
  <c r="K638" i="3"/>
  <c r="K627" i="3"/>
  <c r="AZ654" i="3"/>
  <c r="AK698" i="3"/>
  <c r="BK667" i="3"/>
  <c r="BN675" i="3"/>
  <c r="BJ725" i="3"/>
  <c r="AC695" i="3"/>
  <c r="AY703" i="3"/>
  <c r="AW711" i="3"/>
  <c r="BM711" i="3" s="1"/>
  <c r="Q711" i="3"/>
  <c r="K619" i="3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AI674" i="3"/>
  <c r="AY674" i="3"/>
  <c r="V674" i="3"/>
  <c r="AR674" i="3"/>
  <c r="R674" i="3"/>
  <c r="AT674" i="3"/>
  <c r="T674" i="3"/>
  <c r="AV674" i="3"/>
  <c r="AX674" i="3"/>
  <c r="N674" i="3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N640" i="3" s="1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AA644" i="3"/>
  <c r="AI644" i="3"/>
  <c r="AQ644" i="3"/>
  <c r="AY644" i="3"/>
  <c r="BG644" i="3"/>
  <c r="W644" i="3"/>
  <c r="AF644" i="3"/>
  <c r="AR644" i="3"/>
  <c r="BC644" i="3"/>
  <c r="O644" i="3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R636" i="3" s="1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M673" i="3"/>
  <c r="AC673" i="3"/>
  <c r="AS673" i="3"/>
  <c r="BI673" i="3"/>
  <c r="AH673" i="3"/>
  <c r="BC673" i="3"/>
  <c r="AD673" i="3"/>
  <c r="BF673" i="3"/>
  <c r="AL673" i="3"/>
  <c r="S673" i="3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AT661" i="3"/>
  <c r="AD661" i="3"/>
  <c r="N661" i="3"/>
  <c r="N669" i="3"/>
  <c r="AX669" i="3"/>
  <c r="AV669" i="3"/>
  <c r="T669" i="3"/>
  <c r="AT669" i="3"/>
  <c r="R669" i="3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T612" i="3" s="1"/>
  <c r="K639" i="3"/>
  <c r="L638" i="3"/>
  <c r="AL638" i="3" s="1"/>
  <c r="K635" i="3"/>
  <c r="L634" i="3"/>
  <c r="R634" i="3" s="1"/>
  <c r="K631" i="3"/>
  <c r="K628" i="3"/>
  <c r="L627" i="3"/>
  <c r="K624" i="3"/>
  <c r="L623" i="3"/>
  <c r="M623" i="3" s="1"/>
  <c r="K611" i="3"/>
  <c r="P640" i="3"/>
  <c r="R640" i="3"/>
  <c r="T640" i="3"/>
  <c r="X640" i="3"/>
  <c r="Z640" i="3"/>
  <c r="AB640" i="3"/>
  <c r="AF640" i="3"/>
  <c r="AH640" i="3"/>
  <c r="AJ640" i="3"/>
  <c r="AN640" i="3"/>
  <c r="AP640" i="3"/>
  <c r="AR640" i="3"/>
  <c r="AV640" i="3"/>
  <c r="AX640" i="3"/>
  <c r="AZ640" i="3"/>
  <c r="BD640" i="3"/>
  <c r="BF640" i="3"/>
  <c r="BH640" i="3"/>
  <c r="O640" i="3"/>
  <c r="Q640" i="3"/>
  <c r="S640" i="3"/>
  <c r="W640" i="3"/>
  <c r="Y640" i="3"/>
  <c r="AA640" i="3"/>
  <c r="AE640" i="3"/>
  <c r="AG640" i="3"/>
  <c r="AI640" i="3"/>
  <c r="AM640" i="3"/>
  <c r="AO640" i="3"/>
  <c r="AQ640" i="3"/>
  <c r="AU640" i="3"/>
  <c r="AW640" i="3"/>
  <c r="AY640" i="3"/>
  <c r="BC640" i="3"/>
  <c r="BE640" i="3"/>
  <c r="BG640" i="3"/>
  <c r="Q638" i="3"/>
  <c r="N636" i="3"/>
  <c r="P636" i="3"/>
  <c r="V636" i="3"/>
  <c r="X636" i="3"/>
  <c r="AD636" i="3"/>
  <c r="AF636" i="3"/>
  <c r="AL636" i="3"/>
  <c r="AN636" i="3"/>
  <c r="AT636" i="3"/>
  <c r="AV636" i="3"/>
  <c r="BB636" i="3"/>
  <c r="BD636" i="3"/>
  <c r="M636" i="3"/>
  <c r="O636" i="3"/>
  <c r="U636" i="3"/>
  <c r="W636" i="3"/>
  <c r="AC636" i="3"/>
  <c r="AE636" i="3"/>
  <c r="AK636" i="3"/>
  <c r="AM636" i="3"/>
  <c r="AS636" i="3"/>
  <c r="AU636" i="3"/>
  <c r="BA636" i="3"/>
  <c r="BC636" i="3"/>
  <c r="BI636" i="3"/>
  <c r="AS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Y623" i="3"/>
  <c r="AG623" i="3"/>
  <c r="Z623" i="3"/>
  <c r="AH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V612" i="3"/>
  <c r="AF612" i="3"/>
  <c r="AP612" i="3"/>
  <c r="BB612" i="3"/>
  <c r="O612" i="3"/>
  <c r="Y612" i="3"/>
  <c r="AK612" i="3"/>
  <c r="AU612" i="3"/>
  <c r="BE612" i="3"/>
  <c r="L611" i="3"/>
  <c r="Z611" i="3" s="1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BB634" i="3" l="1"/>
  <c r="AD634" i="3"/>
  <c r="Y634" i="3"/>
  <c r="K566" i="3"/>
  <c r="K556" i="3"/>
  <c r="K524" i="3"/>
  <c r="BC612" i="3"/>
  <c r="AS612" i="3"/>
  <c r="AG612" i="3"/>
  <c r="W612" i="3"/>
  <c r="M612" i="3"/>
  <c r="AX612" i="3"/>
  <c r="AN612" i="3"/>
  <c r="AD612" i="3"/>
  <c r="R612" i="3"/>
  <c r="BG623" i="3"/>
  <c r="AT623" i="3"/>
  <c r="T623" i="3"/>
  <c r="BI634" i="3"/>
  <c r="AO634" i="3"/>
  <c r="U634" i="3"/>
  <c r="AT634" i="3"/>
  <c r="Z634" i="3"/>
  <c r="BL718" i="3"/>
  <c r="BA612" i="3"/>
  <c r="AO612" i="3"/>
  <c r="AE612" i="3"/>
  <c r="U612" i="3"/>
  <c r="BF612" i="3"/>
  <c r="AV612" i="3"/>
  <c r="AL612" i="3"/>
  <c r="Z612" i="3"/>
  <c r="P612" i="3"/>
  <c r="AY623" i="3"/>
  <c r="AP623" i="3"/>
  <c r="P623" i="3"/>
  <c r="BE634" i="3"/>
  <c r="AK634" i="3"/>
  <c r="M634" i="3"/>
  <c r="AP634" i="3"/>
  <c r="V634" i="3"/>
  <c r="BM731" i="3"/>
  <c r="BI612" i="3"/>
  <c r="AW612" i="3"/>
  <c r="AM612" i="3"/>
  <c r="AC612" i="3"/>
  <c r="Q612" i="3"/>
  <c r="BD612" i="3"/>
  <c r="AT612" i="3"/>
  <c r="AH612" i="3"/>
  <c r="X612" i="3"/>
  <c r="N612" i="3"/>
  <c r="BA634" i="3"/>
  <c r="AC634" i="3"/>
  <c r="BF634" i="3"/>
  <c r="AL634" i="3"/>
  <c r="N634" i="3"/>
  <c r="AX638" i="3"/>
  <c r="K515" i="3"/>
  <c r="AU623" i="3"/>
  <c r="BF623" i="3"/>
  <c r="AF623" i="3"/>
  <c r="U623" i="3"/>
  <c r="BG636" i="3"/>
  <c r="AY636" i="3"/>
  <c r="AQ636" i="3"/>
  <c r="AI636" i="3"/>
  <c r="AA636" i="3"/>
  <c r="S636" i="3"/>
  <c r="BH636" i="3"/>
  <c r="AZ636" i="3"/>
  <c r="AR636" i="3"/>
  <c r="AJ636" i="3"/>
  <c r="AB636" i="3"/>
  <c r="T636" i="3"/>
  <c r="AW638" i="3"/>
  <c r="AD638" i="3"/>
  <c r="BG612" i="3"/>
  <c r="AY612" i="3"/>
  <c r="AQ612" i="3"/>
  <c r="AI612" i="3"/>
  <c r="AA612" i="3"/>
  <c r="S612" i="3"/>
  <c r="BH612" i="3"/>
  <c r="AZ612" i="3"/>
  <c r="AR612" i="3"/>
  <c r="AJ612" i="3"/>
  <c r="AB612" i="3"/>
  <c r="AQ623" i="3"/>
  <c r="AX623" i="3"/>
  <c r="X623" i="3"/>
  <c r="Q623" i="3"/>
  <c r="AW634" i="3"/>
  <c r="AG634" i="3"/>
  <c r="Q634" i="3"/>
  <c r="AX634" i="3"/>
  <c r="AH634" i="3"/>
  <c r="BE636" i="3"/>
  <c r="AW636" i="3"/>
  <c r="AO636" i="3"/>
  <c r="AG636" i="3"/>
  <c r="Y636" i="3"/>
  <c r="Q636" i="3"/>
  <c r="BF636" i="3"/>
  <c r="AX636" i="3"/>
  <c r="AP636" i="3"/>
  <c r="AH636" i="3"/>
  <c r="Z636" i="3"/>
  <c r="AG638" i="3"/>
  <c r="BI640" i="3"/>
  <c r="BA640" i="3"/>
  <c r="AS640" i="3"/>
  <c r="AK640" i="3"/>
  <c r="AC640" i="3"/>
  <c r="U640" i="3"/>
  <c r="M640" i="3"/>
  <c r="BB640" i="3"/>
  <c r="AT640" i="3"/>
  <c r="AL640" i="3"/>
  <c r="AD640" i="3"/>
  <c r="V640" i="3"/>
  <c r="BM667" i="3"/>
  <c r="K586" i="3"/>
  <c r="K563" i="3"/>
  <c r="K520" i="3"/>
  <c r="L594" i="3"/>
  <c r="K564" i="3"/>
  <c r="K558" i="3"/>
  <c r="K517" i="3"/>
  <c r="BM683" i="3"/>
  <c r="BL683" i="3"/>
  <c r="BL661" i="3"/>
  <c r="BL662" i="3"/>
  <c r="BJ660" i="3"/>
  <c r="BL672" i="3"/>
  <c r="BM672" i="3"/>
  <c r="K594" i="3"/>
  <c r="K590" i="3"/>
  <c r="K598" i="3"/>
  <c r="K582" i="3"/>
  <c r="K579" i="3"/>
  <c r="K560" i="3"/>
  <c r="L552" i="3"/>
  <c r="K549" i="3"/>
  <c r="L543" i="3"/>
  <c r="K536" i="3"/>
  <c r="K533" i="3"/>
  <c r="L529" i="3"/>
  <c r="K526" i="3"/>
  <c r="K511" i="3"/>
  <c r="K508" i="3"/>
  <c r="K499" i="3"/>
  <c r="K493" i="3"/>
  <c r="BL644" i="3"/>
  <c r="BM644" i="3"/>
  <c r="BJ644" i="3"/>
  <c r="BJ674" i="3"/>
  <c r="BM674" i="3"/>
  <c r="BL674" i="3"/>
  <c r="BL679" i="3"/>
  <c r="BM679" i="3"/>
  <c r="K555" i="3"/>
  <c r="L554" i="3"/>
  <c r="L553" i="3"/>
  <c r="L548" i="3"/>
  <c r="K548" i="3"/>
  <c r="L534" i="3"/>
  <c r="K501" i="3"/>
  <c r="L497" i="3"/>
  <c r="K497" i="3"/>
  <c r="BF611" i="3"/>
  <c r="BN751" i="3"/>
  <c r="BL732" i="3"/>
  <c r="BL669" i="3"/>
  <c r="BM695" i="3"/>
  <c r="BK695" i="3"/>
  <c r="K595" i="3"/>
  <c r="K588" i="3"/>
  <c r="L578" i="3"/>
  <c r="K578" i="3"/>
  <c r="K574" i="3"/>
  <c r="L562" i="3"/>
  <c r="K562" i="3"/>
  <c r="L550" i="3"/>
  <c r="L541" i="3"/>
  <c r="L532" i="3"/>
  <c r="K532" i="3"/>
  <c r="K528" i="3"/>
  <c r="K507" i="3"/>
  <c r="K503" i="3"/>
  <c r="BL698" i="3"/>
  <c r="BL676" i="3"/>
  <c r="BJ690" i="3"/>
  <c r="BL673" i="3"/>
  <c r="BM673" i="3"/>
  <c r="BJ673" i="3"/>
  <c r="BJ698" i="3"/>
  <c r="BN642" i="3"/>
  <c r="BM703" i="3"/>
  <c r="BK703" i="3"/>
  <c r="BL671" i="3"/>
  <c r="BM737" i="3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K591" i="3"/>
  <c r="L590" i="3"/>
  <c r="K584" i="3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L604" i="3"/>
  <c r="L602" i="3"/>
  <c r="K596" i="3"/>
  <c r="K587" i="3"/>
  <c r="L586" i="3"/>
  <c r="K580" i="3"/>
  <c r="L569" i="3"/>
  <c r="K559" i="3"/>
  <c r="L558" i="3"/>
  <c r="K553" i="3"/>
  <c r="K550" i="3"/>
  <c r="L539" i="3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K583" i="3"/>
  <c r="L582" i="3"/>
  <c r="K576" i="3"/>
  <c r="K565" i="3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M608" i="3" s="1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Q567" i="3" s="1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O608" i="3"/>
  <c r="Q608" i="3"/>
  <c r="S608" i="3"/>
  <c r="W608" i="3"/>
  <c r="Y608" i="3"/>
  <c r="AA608" i="3"/>
  <c r="AE608" i="3"/>
  <c r="AG608" i="3"/>
  <c r="AI608" i="3"/>
  <c r="AM608" i="3"/>
  <c r="AO608" i="3"/>
  <c r="AQ608" i="3"/>
  <c r="AU608" i="3"/>
  <c r="AW608" i="3"/>
  <c r="AY608" i="3"/>
  <c r="BC608" i="3"/>
  <c r="BE608" i="3"/>
  <c r="BG608" i="3"/>
  <c r="N608" i="3"/>
  <c r="P608" i="3"/>
  <c r="R608" i="3"/>
  <c r="V608" i="3"/>
  <c r="X608" i="3"/>
  <c r="Z608" i="3"/>
  <c r="AD608" i="3"/>
  <c r="AF608" i="3"/>
  <c r="AH608" i="3"/>
  <c r="AL608" i="3"/>
  <c r="AN608" i="3"/>
  <c r="AP608" i="3"/>
  <c r="AT608" i="3"/>
  <c r="AV608" i="3"/>
  <c r="AX608" i="3"/>
  <c r="BB608" i="3"/>
  <c r="BD608" i="3"/>
  <c r="BF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U567" i="3"/>
  <c r="W567" i="3"/>
  <c r="AC567" i="3"/>
  <c r="AE567" i="3"/>
  <c r="AK567" i="3"/>
  <c r="AM567" i="3"/>
  <c r="AO567" i="3"/>
  <c r="AS567" i="3"/>
  <c r="AU567" i="3"/>
  <c r="AW567" i="3"/>
  <c r="BA567" i="3"/>
  <c r="BC567" i="3"/>
  <c r="BE567" i="3"/>
  <c r="BI567" i="3"/>
  <c r="N567" i="3"/>
  <c r="P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0" i="3"/>
  <c r="BN590" i="3"/>
  <c r="BJ588" i="3"/>
  <c r="BN588" i="3"/>
  <c r="BJ610" i="3"/>
  <c r="BL610" i="3"/>
  <c r="BN610" i="3"/>
  <c r="BJ602" i="3"/>
  <c r="BL602" i="3"/>
  <c r="BN602" i="3"/>
  <c r="BL598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2" i="3"/>
  <c r="BK598" i="3"/>
  <c r="BK590" i="3"/>
  <c r="BK588" i="3"/>
  <c r="BK586" i="3"/>
  <c r="BK582" i="3"/>
  <c r="BK580" i="3"/>
  <c r="BJ571" i="3"/>
  <c r="BL571" i="3"/>
  <c r="BN571" i="3"/>
  <c r="BK571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BL594" i="3" l="1"/>
  <c r="R567" i="3"/>
  <c r="BG567" i="3"/>
  <c r="AY567" i="3"/>
  <c r="AQ567" i="3"/>
  <c r="AI567" i="3"/>
  <c r="AA567" i="3"/>
  <c r="S567" i="3"/>
  <c r="BK567" i="3" s="1"/>
  <c r="AG567" i="3"/>
  <c r="Y567" i="3"/>
  <c r="BM503" i="3"/>
  <c r="K482" i="3"/>
  <c r="K490" i="3"/>
  <c r="BN608" i="3"/>
  <c r="BH608" i="3"/>
  <c r="AZ608" i="3"/>
  <c r="AR608" i="3"/>
  <c r="AJ608" i="3"/>
  <c r="AB608" i="3"/>
  <c r="T608" i="3"/>
  <c r="BI608" i="3"/>
  <c r="BA608" i="3"/>
  <c r="AS608" i="3"/>
  <c r="AK608" i="3"/>
  <c r="AC608" i="3"/>
  <c r="BK608" i="3" s="1"/>
  <c r="U608" i="3"/>
  <c r="M594" i="3"/>
  <c r="BN594" i="3" s="1"/>
  <c r="BN555" i="3"/>
  <c r="K479" i="3"/>
  <c r="BK509" i="3"/>
  <c r="BK511" i="3"/>
  <c r="BN535" i="3"/>
  <c r="BN576" i="3"/>
  <c r="K480" i="3"/>
  <c r="K489" i="3"/>
  <c r="K486" i="3"/>
  <c r="K483" i="3"/>
  <c r="K481" i="3"/>
  <c r="K475" i="3"/>
  <c r="BL555" i="3"/>
  <c r="BL556" i="3"/>
  <c r="BL557" i="3"/>
  <c r="BN557" i="3"/>
  <c r="BJ557" i="3"/>
  <c r="BL558" i="3"/>
  <c r="BL561" i="3"/>
  <c r="BN561" i="3"/>
  <c r="BJ562" i="3"/>
  <c r="BL562" i="3"/>
  <c r="BL563" i="3"/>
  <c r="BJ563" i="3"/>
  <c r="BJ564" i="3"/>
  <c r="P530" i="3"/>
  <c r="P572" i="3"/>
  <c r="N542" i="3"/>
  <c r="S540" i="3"/>
  <c r="N545" i="3"/>
  <c r="M570" i="3"/>
  <c r="O565" i="3"/>
  <c r="M592" i="3"/>
  <c r="O539" i="3"/>
  <c r="S559" i="3"/>
  <c r="N606" i="3"/>
  <c r="M584" i="3"/>
  <c r="BJ594" i="3"/>
  <c r="BL596" i="3"/>
  <c r="BJ596" i="3"/>
  <c r="BL495" i="3"/>
  <c r="BM495" i="3"/>
  <c r="BK499" i="3"/>
  <c r="BL503" i="3"/>
  <c r="BK503" i="3"/>
  <c r="BM505" i="3"/>
  <c r="BL505" i="3"/>
  <c r="BK505" i="3"/>
  <c r="BM507" i="3"/>
  <c r="BL507" i="3"/>
  <c r="BM509" i="3"/>
  <c r="BL511" i="3"/>
  <c r="BM513" i="3"/>
  <c r="BK513" i="3"/>
  <c r="BM515" i="3"/>
  <c r="BL515" i="3"/>
  <c r="BM517" i="3"/>
  <c r="BL520" i="3"/>
  <c r="BM520" i="3"/>
  <c r="BJ522" i="3"/>
  <c r="BL522" i="3"/>
  <c r="BK524" i="3"/>
  <c r="BL526" i="3"/>
  <c r="BL528" i="3"/>
  <c r="BM528" i="3"/>
  <c r="BM532" i="3"/>
  <c r="BK532" i="3"/>
  <c r="BL534" i="3"/>
  <c r="BK534" i="3"/>
  <c r="BL535" i="3"/>
  <c r="BJ536" i="3"/>
  <c r="BL536" i="3"/>
  <c r="BJ548" i="3"/>
  <c r="BN548" i="3"/>
  <c r="BL550" i="3"/>
  <c r="BL551" i="3"/>
  <c r="BK551" i="3"/>
  <c r="BJ551" i="3"/>
  <c r="BL552" i="3"/>
  <c r="BN553" i="3"/>
  <c r="BJ553" i="3"/>
  <c r="BL580" i="3"/>
  <c r="BJ582" i="3"/>
  <c r="BF600" i="3"/>
  <c r="BN598" i="3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BN600" i="3" s="1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K600" i="3"/>
  <c r="K488" i="3"/>
  <c r="K478" i="3"/>
  <c r="K474" i="3"/>
  <c r="L473" i="3"/>
  <c r="AF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L487" i="3"/>
  <c r="N487" i="3" s="1"/>
  <c r="L485" i="3"/>
  <c r="N485" i="3" s="1"/>
  <c r="L481" i="3"/>
  <c r="N481" i="3" s="1"/>
  <c r="L477" i="3"/>
  <c r="N477" i="3" s="1"/>
  <c r="BE473" i="3"/>
  <c r="AU483" i="3"/>
  <c r="AG483" i="3"/>
  <c r="O483" i="3"/>
  <c r="BC479" i="3"/>
  <c r="AW479" i="3"/>
  <c r="AM479" i="3"/>
  <c r="AG479" i="3"/>
  <c r="W479" i="3"/>
  <c r="Q479" i="3"/>
  <c r="L492" i="3"/>
  <c r="BE492" i="3" s="1"/>
  <c r="L490" i="3"/>
  <c r="BH490" i="3" s="1"/>
  <c r="L488" i="3"/>
  <c r="L486" i="3"/>
  <c r="N486" i="3" s="1"/>
  <c r="L484" i="3"/>
  <c r="L482" i="3"/>
  <c r="BG482" i="3" s="1"/>
  <c r="L480" i="3"/>
  <c r="N480" i="3" s="1"/>
  <c r="L478" i="3"/>
  <c r="L476" i="3"/>
  <c r="L474" i="3"/>
  <c r="L472" i="3"/>
  <c r="L471" i="3"/>
  <c r="AM491" i="3"/>
  <c r="AE490" i="3"/>
  <c r="AX489" i="3"/>
  <c r="R489" i="3"/>
  <c r="AZ487" i="3"/>
  <c r="AP487" i="3"/>
  <c r="AD487" i="3"/>
  <c r="T487" i="3"/>
  <c r="AT485" i="3"/>
  <c r="AL485" i="3"/>
  <c r="AV483" i="3"/>
  <c r="AT483" i="3"/>
  <c r="AF483" i="3"/>
  <c r="AD483" i="3"/>
  <c r="P483" i="3"/>
  <c r="AX482" i="3"/>
  <c r="BB481" i="3"/>
  <c r="AV481" i="3"/>
  <c r="AL481" i="3"/>
  <c r="AF481" i="3"/>
  <c r="V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B479" i="3"/>
  <c r="AZ479" i="3"/>
  <c r="AL479" i="3"/>
  <c r="AJ479" i="3"/>
  <c r="V479" i="3"/>
  <c r="T479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61" i="3"/>
  <c r="BK562" i="3"/>
  <c r="BM563" i="3"/>
  <c r="BK564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G533" i="3"/>
  <c r="BC533" i="3"/>
  <c r="AY533" i="3"/>
  <c r="AU533" i="3"/>
  <c r="AQ533" i="3"/>
  <c r="AM533" i="3"/>
  <c r="AI533" i="3"/>
  <c r="AE533" i="3"/>
  <c r="AA533" i="3"/>
  <c r="W533" i="3"/>
  <c r="S533" i="3"/>
  <c r="O533" i="3"/>
  <c r="BK538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O502" i="3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6" i="3"/>
  <c r="BM558" i="3"/>
  <c r="BM562" i="3"/>
  <c r="BM564" i="3"/>
  <c r="BM566" i="3"/>
  <c r="BK574" i="3"/>
  <c r="BM576" i="3"/>
  <c r="BN578" i="3"/>
  <c r="BK578" i="3"/>
  <c r="BM58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AW481" i="3" l="1"/>
  <c r="AB479" i="3"/>
  <c r="AR479" i="3"/>
  <c r="BH479" i="3"/>
  <c r="X481" i="3"/>
  <c r="AN481" i="3"/>
  <c r="BD481" i="3"/>
  <c r="V483" i="3"/>
  <c r="AL483" i="3"/>
  <c r="BB483" i="3"/>
  <c r="M471" i="3"/>
  <c r="P478" i="3"/>
  <c r="AA477" i="3"/>
  <c r="Y479" i="3"/>
  <c r="AO479" i="3"/>
  <c r="BE479" i="3"/>
  <c r="Q483" i="3"/>
  <c r="AW483" i="3"/>
  <c r="BI477" i="3"/>
  <c r="AD479" i="3"/>
  <c r="AT479" i="3"/>
  <c r="AD481" i="3"/>
  <c r="AT481" i="3"/>
  <c r="AL482" i="3"/>
  <c r="X483" i="3"/>
  <c r="AN483" i="3"/>
  <c r="BD483" i="3"/>
  <c r="O479" i="3"/>
  <c r="AE479" i="3"/>
  <c r="AU479" i="3"/>
  <c r="AA481" i="3"/>
  <c r="AE483" i="3"/>
  <c r="AX486" i="3"/>
  <c r="BM559" i="3"/>
  <c r="R482" i="3"/>
  <c r="BH482" i="3"/>
  <c r="V485" i="3"/>
  <c r="BB485" i="3"/>
  <c r="V487" i="3"/>
  <c r="AH487" i="3"/>
  <c r="AR487" i="3"/>
  <c r="BB487" i="3"/>
  <c r="Z489" i="3"/>
  <c r="BF489" i="3"/>
  <c r="M491" i="3"/>
  <c r="AB482" i="3"/>
  <c r="AD485" i="3"/>
  <c r="Z487" i="3"/>
  <c r="AJ487" i="3"/>
  <c r="AT487" i="3"/>
  <c r="BF487" i="3"/>
  <c r="AH489" i="3"/>
  <c r="U490" i="3"/>
  <c r="AC487" i="3"/>
  <c r="R487" i="3"/>
  <c r="AB487" i="3"/>
  <c r="AL487" i="3"/>
  <c r="AX487" i="3"/>
  <c r="BH487" i="3"/>
  <c r="AP489" i="3"/>
  <c r="N474" i="3"/>
  <c r="AY489" i="3"/>
  <c r="Y481" i="3"/>
  <c r="AS481" i="3"/>
  <c r="R481" i="3"/>
  <c r="Z481" i="3"/>
  <c r="AH481" i="3"/>
  <c r="AP481" i="3"/>
  <c r="AX481" i="3"/>
  <c r="BF481" i="3"/>
  <c r="R483" i="3"/>
  <c r="Z483" i="3"/>
  <c r="AH483" i="3"/>
  <c r="AP483" i="3"/>
  <c r="AX483" i="3"/>
  <c r="BF483" i="3"/>
  <c r="M481" i="3"/>
  <c r="AI481" i="3"/>
  <c r="BE481" i="3"/>
  <c r="W483" i="3"/>
  <c r="AM483" i="3"/>
  <c r="BC483" i="3"/>
  <c r="AR491" i="3"/>
  <c r="BJ567" i="3"/>
  <c r="AS477" i="3"/>
  <c r="T481" i="3"/>
  <c r="AB481" i="3"/>
  <c r="AJ481" i="3"/>
  <c r="AR481" i="3"/>
  <c r="AZ481" i="3"/>
  <c r="BH481" i="3"/>
  <c r="T483" i="3"/>
  <c r="AB483" i="3"/>
  <c r="AJ483" i="3"/>
  <c r="AR483" i="3"/>
  <c r="AZ483" i="3"/>
  <c r="BH483" i="3"/>
  <c r="AE491" i="3"/>
  <c r="Q481" i="3"/>
  <c r="AK481" i="3"/>
  <c r="BG481" i="3"/>
  <c r="Y483" i="3"/>
  <c r="AO483" i="3"/>
  <c r="BE483" i="3"/>
  <c r="BA490" i="3"/>
  <c r="BL567" i="3"/>
  <c r="AO490" i="3"/>
  <c r="BG487" i="3"/>
  <c r="BN567" i="3"/>
  <c r="BB475" i="3"/>
  <c r="AZ471" i="3"/>
  <c r="R486" i="3"/>
  <c r="BE471" i="3"/>
  <c r="AE485" i="3"/>
  <c r="AM485" i="3"/>
  <c r="O473" i="3"/>
  <c r="V475" i="3"/>
  <c r="O485" i="3"/>
  <c r="AU485" i="3"/>
  <c r="T473" i="3"/>
  <c r="BJ608" i="3"/>
  <c r="W485" i="3"/>
  <c r="BC485" i="3"/>
  <c r="AK475" i="3"/>
  <c r="P485" i="3"/>
  <c r="X485" i="3"/>
  <c r="AF485" i="3"/>
  <c r="AN485" i="3"/>
  <c r="AV485" i="3"/>
  <c r="BD485" i="3"/>
  <c r="V486" i="3"/>
  <c r="BB486" i="3"/>
  <c r="AN471" i="3"/>
  <c r="BA471" i="3"/>
  <c r="Q485" i="3"/>
  <c r="Y485" i="3"/>
  <c r="AG485" i="3"/>
  <c r="AO485" i="3"/>
  <c r="AW485" i="3"/>
  <c r="BE485" i="3"/>
  <c r="AU473" i="3"/>
  <c r="AZ473" i="3"/>
  <c r="BI475" i="3"/>
  <c r="AC475" i="3"/>
  <c r="AT475" i="3"/>
  <c r="N475" i="3"/>
  <c r="BK540" i="3"/>
  <c r="R485" i="3"/>
  <c r="Z485" i="3"/>
  <c r="AH485" i="3"/>
  <c r="AP485" i="3"/>
  <c r="AX485" i="3"/>
  <c r="BF485" i="3"/>
  <c r="AH486" i="3"/>
  <c r="AJ471" i="3"/>
  <c r="AK471" i="3"/>
  <c r="S485" i="3"/>
  <c r="AA485" i="3"/>
  <c r="AI485" i="3"/>
  <c r="AQ485" i="3"/>
  <c r="AY485" i="3"/>
  <c r="BG485" i="3"/>
  <c r="AI473" i="3"/>
  <c r="AP473" i="3"/>
  <c r="BA475" i="3"/>
  <c r="U475" i="3"/>
  <c r="AL475" i="3"/>
  <c r="T485" i="3"/>
  <c r="AB485" i="3"/>
  <c r="AJ485" i="3"/>
  <c r="AR485" i="3"/>
  <c r="AZ485" i="3"/>
  <c r="BH485" i="3"/>
  <c r="AL486" i="3"/>
  <c r="BD471" i="3"/>
  <c r="T471" i="3"/>
  <c r="Y471" i="3"/>
  <c r="P484" i="3"/>
  <c r="M485" i="3"/>
  <c r="U485" i="3"/>
  <c r="AC485" i="3"/>
  <c r="AK485" i="3"/>
  <c r="AS485" i="3"/>
  <c r="BA485" i="3"/>
  <c r="BI485" i="3"/>
  <c r="Y473" i="3"/>
  <c r="AS475" i="3"/>
  <c r="M475" i="3"/>
  <c r="AD475" i="3"/>
  <c r="BN542" i="3"/>
  <c r="O492" i="3"/>
  <c r="M487" i="3"/>
  <c r="AK487" i="3"/>
  <c r="S489" i="3"/>
  <c r="BI489" i="3"/>
  <c r="AC471" i="3"/>
  <c r="BK594" i="3"/>
  <c r="X471" i="3"/>
  <c r="AO471" i="3"/>
  <c r="U487" i="3"/>
  <c r="AQ487" i="3"/>
  <c r="AC489" i="3"/>
  <c r="AA487" i="3"/>
  <c r="BA487" i="3"/>
  <c r="AO489" i="3"/>
  <c r="BJ496" i="3"/>
  <c r="M477" i="3"/>
  <c r="P479" i="3"/>
  <c r="X479" i="3"/>
  <c r="AF479" i="3"/>
  <c r="AN479" i="3"/>
  <c r="AV479" i="3"/>
  <c r="BD479" i="3"/>
  <c r="Z486" i="3"/>
  <c r="AP486" i="3"/>
  <c r="BF486" i="3"/>
  <c r="O491" i="3"/>
  <c r="AU491" i="3"/>
  <c r="AK492" i="3"/>
  <c r="AV471" i="3"/>
  <c r="AF471" i="3"/>
  <c r="P471" i="3"/>
  <c r="AW471" i="3"/>
  <c r="AG471" i="3"/>
  <c r="O472" i="3"/>
  <c r="N488" i="3"/>
  <c r="AU477" i="3"/>
  <c r="S479" i="3"/>
  <c r="AA479" i="3"/>
  <c r="AI479" i="3"/>
  <c r="AQ479" i="3"/>
  <c r="AY479" i="3"/>
  <c r="BG479" i="3"/>
  <c r="S481" i="3"/>
  <c r="AC481" i="3"/>
  <c r="AO481" i="3"/>
  <c r="AY481" i="3"/>
  <c r="BI481" i="3"/>
  <c r="S483" i="3"/>
  <c r="AA483" i="3"/>
  <c r="AI483" i="3"/>
  <c r="AQ483" i="3"/>
  <c r="AY483" i="3"/>
  <c r="BG483" i="3"/>
  <c r="X491" i="3"/>
  <c r="AC477" i="3"/>
  <c r="R479" i="3"/>
  <c r="Z479" i="3"/>
  <c r="AH479" i="3"/>
  <c r="AP479" i="3"/>
  <c r="AX479" i="3"/>
  <c r="BF479" i="3"/>
  <c r="AD486" i="3"/>
  <c r="AT486" i="3"/>
  <c r="W491" i="3"/>
  <c r="BC491" i="3"/>
  <c r="BH471" i="3"/>
  <c r="AR471" i="3"/>
  <c r="AB471" i="3"/>
  <c r="BI471" i="3"/>
  <c r="AS471" i="3"/>
  <c r="M479" i="3"/>
  <c r="U479" i="3"/>
  <c r="AC479" i="3"/>
  <c r="AK479" i="3"/>
  <c r="AS479" i="3"/>
  <c r="BA479" i="3"/>
  <c r="BI479" i="3"/>
  <c r="U481" i="3"/>
  <c r="AG481" i="3"/>
  <c r="AQ481" i="3"/>
  <c r="BA481" i="3"/>
  <c r="M483" i="3"/>
  <c r="U483" i="3"/>
  <c r="AC483" i="3"/>
  <c r="AK483" i="3"/>
  <c r="AS483" i="3"/>
  <c r="BA483" i="3"/>
  <c r="BI483" i="3"/>
  <c r="AH491" i="3"/>
  <c r="BK542" i="3"/>
  <c r="BJ530" i="3"/>
  <c r="BM592" i="3"/>
  <c r="BM584" i="3"/>
  <c r="Y492" i="3"/>
  <c r="BD491" i="3"/>
  <c r="BM541" i="3"/>
  <c r="BM572" i="3"/>
  <c r="BM560" i="3"/>
  <c r="BM554" i="3"/>
  <c r="X473" i="3"/>
  <c r="BM570" i="3"/>
  <c r="BM540" i="3"/>
  <c r="BN530" i="3"/>
  <c r="BM600" i="3"/>
  <c r="BM565" i="3"/>
  <c r="BK560" i="3"/>
  <c r="BC492" i="3"/>
  <c r="BM604" i="3"/>
  <c r="AU492" i="3"/>
  <c r="AS487" i="3"/>
  <c r="BI487" i="3"/>
  <c r="BL608" i="3"/>
  <c r="S487" i="3"/>
  <c r="AI487" i="3"/>
  <c r="AY487" i="3"/>
  <c r="Q477" i="3"/>
  <c r="AG477" i="3"/>
  <c r="AW477" i="3"/>
  <c r="T482" i="3"/>
  <c r="AD482" i="3"/>
  <c r="AP482" i="3"/>
  <c r="AZ482" i="3"/>
  <c r="T486" i="3"/>
  <c r="AB486" i="3"/>
  <c r="AJ486" i="3"/>
  <c r="AR486" i="3"/>
  <c r="AZ486" i="3"/>
  <c r="BH486" i="3"/>
  <c r="T489" i="3"/>
  <c r="AB489" i="3"/>
  <c r="AJ489" i="3"/>
  <c r="AR489" i="3"/>
  <c r="AZ489" i="3"/>
  <c r="BH489" i="3"/>
  <c r="W490" i="3"/>
  <c r="AG490" i="3"/>
  <c r="AS490" i="3"/>
  <c r="BC490" i="3"/>
  <c r="Q491" i="3"/>
  <c r="Y491" i="3"/>
  <c r="AG491" i="3"/>
  <c r="AO491" i="3"/>
  <c r="AW491" i="3"/>
  <c r="BE491" i="3"/>
  <c r="Q492" i="3"/>
  <c r="AC492" i="3"/>
  <c r="AM492" i="3"/>
  <c r="AW492" i="3"/>
  <c r="BI492" i="3"/>
  <c r="BB471" i="3"/>
  <c r="AT471" i="3"/>
  <c r="AL471" i="3"/>
  <c r="AD471" i="3"/>
  <c r="V471" i="3"/>
  <c r="N471" i="3"/>
  <c r="BC471" i="3"/>
  <c r="AU471" i="3"/>
  <c r="AM471" i="3"/>
  <c r="AE471" i="3"/>
  <c r="U471" i="3"/>
  <c r="N476" i="3"/>
  <c r="M492" i="3"/>
  <c r="AE477" i="3"/>
  <c r="AY477" i="3"/>
  <c r="U489" i="3"/>
  <c r="AG489" i="3"/>
  <c r="AQ489" i="3"/>
  <c r="BA489" i="3"/>
  <c r="P491" i="3"/>
  <c r="Z491" i="3"/>
  <c r="AJ491" i="3"/>
  <c r="AV491" i="3"/>
  <c r="BF491" i="3"/>
  <c r="BC473" i="3"/>
  <c r="AQ473" i="3"/>
  <c r="AG473" i="3"/>
  <c r="W473" i="3"/>
  <c r="BH473" i="3"/>
  <c r="AX473" i="3"/>
  <c r="AN473" i="3"/>
  <c r="AB473" i="3"/>
  <c r="R473" i="3"/>
  <c r="BM542" i="3"/>
  <c r="U477" i="3"/>
  <c r="AK477" i="3"/>
  <c r="BA477" i="3"/>
  <c r="V482" i="3"/>
  <c r="AH482" i="3"/>
  <c r="AR482" i="3"/>
  <c r="BB482" i="3"/>
  <c r="V489" i="3"/>
  <c r="AD489" i="3"/>
  <c r="AL489" i="3"/>
  <c r="AT489" i="3"/>
  <c r="BB489" i="3"/>
  <c r="O490" i="3"/>
  <c r="Y490" i="3"/>
  <c r="AK490" i="3"/>
  <c r="AU490" i="3"/>
  <c r="BE490" i="3"/>
  <c r="S491" i="3"/>
  <c r="AA491" i="3"/>
  <c r="AI491" i="3"/>
  <c r="AQ491" i="3"/>
  <c r="AY491" i="3"/>
  <c r="BG491" i="3"/>
  <c r="U492" i="3"/>
  <c r="AE492" i="3"/>
  <c r="AO492" i="3"/>
  <c r="BA492" i="3"/>
  <c r="O477" i="3"/>
  <c r="AI477" i="3"/>
  <c r="BG477" i="3"/>
  <c r="M489" i="3"/>
  <c r="Y489" i="3"/>
  <c r="AI489" i="3"/>
  <c r="AS489" i="3"/>
  <c r="BE489" i="3"/>
  <c r="R491" i="3"/>
  <c r="AB491" i="3"/>
  <c r="AN491" i="3"/>
  <c r="AX491" i="3"/>
  <c r="BH491" i="3"/>
  <c r="AY473" i="3"/>
  <c r="AO473" i="3"/>
  <c r="AE473" i="3"/>
  <c r="S473" i="3"/>
  <c r="BF473" i="3"/>
  <c r="AV473" i="3"/>
  <c r="AJ473" i="3"/>
  <c r="Z473" i="3"/>
  <c r="P473" i="3"/>
  <c r="Y477" i="3"/>
  <c r="AO477" i="3"/>
  <c r="BE477" i="3"/>
  <c r="Z482" i="3"/>
  <c r="AJ482" i="3"/>
  <c r="AT482" i="3"/>
  <c r="BF482" i="3"/>
  <c r="P486" i="3"/>
  <c r="X486" i="3"/>
  <c r="AF486" i="3"/>
  <c r="AN486" i="3"/>
  <c r="AV486" i="3"/>
  <c r="BD486" i="3"/>
  <c r="P489" i="3"/>
  <c r="X489" i="3"/>
  <c r="AF489" i="3"/>
  <c r="AN489" i="3"/>
  <c r="AV489" i="3"/>
  <c r="BD489" i="3"/>
  <c r="Q490" i="3"/>
  <c r="AC490" i="3"/>
  <c r="AM490" i="3"/>
  <c r="AW490" i="3"/>
  <c r="BI490" i="3"/>
  <c r="U491" i="3"/>
  <c r="AC491" i="3"/>
  <c r="AK491" i="3"/>
  <c r="AS491" i="3"/>
  <c r="BA491" i="3"/>
  <c r="BI491" i="3"/>
  <c r="W492" i="3"/>
  <c r="AG492" i="3"/>
  <c r="AS492" i="3"/>
  <c r="BF471" i="3"/>
  <c r="AX471" i="3"/>
  <c r="AP471" i="3"/>
  <c r="AH471" i="3"/>
  <c r="Z471" i="3"/>
  <c r="R471" i="3"/>
  <c r="BG471" i="3"/>
  <c r="AY471" i="3"/>
  <c r="AQ471" i="3"/>
  <c r="AI471" i="3"/>
  <c r="AA471" i="3"/>
  <c r="S477" i="3"/>
  <c r="AQ477" i="3"/>
  <c r="Q489" i="3"/>
  <c r="AA489" i="3"/>
  <c r="AK489" i="3"/>
  <c r="AW489" i="3"/>
  <c r="BG489" i="3"/>
  <c r="T491" i="3"/>
  <c r="AF491" i="3"/>
  <c r="AP491" i="3"/>
  <c r="AZ491" i="3"/>
  <c r="BG473" i="3"/>
  <c r="AW473" i="3"/>
  <c r="AM473" i="3"/>
  <c r="AA473" i="3"/>
  <c r="Q473" i="3"/>
  <c r="BD473" i="3"/>
  <c r="AR473" i="3"/>
  <c r="AH473" i="3"/>
  <c r="N473" i="3"/>
  <c r="BK502" i="3"/>
  <c r="BK533" i="3"/>
  <c r="BL502" i="3"/>
  <c r="BL533" i="3"/>
  <c r="BJ533" i="3"/>
  <c r="W471" i="3"/>
  <c r="Q471" i="3"/>
  <c r="BN533" i="3"/>
  <c r="BL600" i="3"/>
  <c r="BN592" i="3"/>
  <c r="BN560" i="3"/>
  <c r="BL554" i="3"/>
  <c r="BL541" i="3"/>
  <c r="BL539" i="3"/>
  <c r="BJ606" i="3"/>
  <c r="BK592" i="3"/>
  <c r="BK584" i="3"/>
  <c r="BM502" i="3"/>
  <c r="BM533" i="3"/>
  <c r="BJ542" i="3"/>
  <c r="BJ545" i="3"/>
  <c r="BL566" i="3"/>
  <c r="BL565" i="3"/>
  <c r="BK573" i="3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BN491" i="3" s="1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K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K481" i="3"/>
  <c r="BK483" i="3"/>
  <c r="BJ471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N471" i="3"/>
  <c r="BN575" i="3"/>
  <c r="BN51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J475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F472" i="3"/>
  <c r="BB472" i="3"/>
  <c r="AX472" i="3"/>
  <c r="AT472" i="3"/>
  <c r="AP472" i="3"/>
  <c r="AL472" i="3"/>
  <c r="AH472" i="3"/>
  <c r="AD472" i="3"/>
  <c r="Z472" i="3"/>
  <c r="V472" i="3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BK473" i="3" l="1"/>
  <c r="BJ481" i="3"/>
  <c r="BL475" i="3"/>
  <c r="BN475" i="3"/>
  <c r="BM475" i="3"/>
  <c r="BK477" i="3"/>
  <c r="BL471" i="3"/>
  <c r="BM491" i="3"/>
  <c r="BK489" i="3"/>
  <c r="BM473" i="3"/>
  <c r="BK491" i="3"/>
  <c r="BL489" i="3"/>
  <c r="BM489" i="3"/>
  <c r="BM487" i="3"/>
  <c r="BM483" i="3"/>
  <c r="BM479" i="3"/>
  <c r="BL479" i="3"/>
  <c r="BN479" i="3"/>
  <c r="BL487" i="3"/>
  <c r="BK471" i="3"/>
  <c r="BN487" i="3"/>
  <c r="BM471" i="3"/>
  <c r="BM485" i="3"/>
  <c r="BJ473" i="3"/>
  <c r="BL477" i="3"/>
  <c r="BJ491" i="3"/>
  <c r="BL483" i="3"/>
  <c r="BM481" i="3"/>
  <c r="K455" i="3"/>
  <c r="K451" i="3"/>
  <c r="BM484" i="3"/>
  <c r="K461" i="3"/>
  <c r="K449" i="3"/>
  <c r="K442" i="3"/>
  <c r="L434" i="3"/>
  <c r="L432" i="3"/>
  <c r="K459" i="3"/>
  <c r="K457" i="3"/>
  <c r="K445" i="3"/>
  <c r="K441" i="3"/>
  <c r="BN476" i="3"/>
  <c r="BK472" i="3"/>
  <c r="K443" i="3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K358" i="3"/>
  <c r="L356" i="3"/>
  <c r="K434" i="3"/>
  <c r="K433" i="3"/>
  <c r="L420" i="3"/>
  <c r="K418" i="3"/>
  <c r="P418" i="3" s="1"/>
  <c r="K417" i="3"/>
  <c r="K394" i="3"/>
  <c r="K393" i="3"/>
  <c r="K378" i="3"/>
  <c r="O378" i="3" s="1"/>
  <c r="K377" i="3"/>
  <c r="K466" i="3"/>
  <c r="L465" i="3"/>
  <c r="M465" i="3" s="1"/>
  <c r="K462" i="3"/>
  <c r="L461" i="3"/>
  <c r="K458" i="3"/>
  <c r="L457" i="3"/>
  <c r="O457" i="3" s="1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L388" i="3"/>
  <c r="K438" i="3"/>
  <c r="K429" i="3"/>
  <c r="K421" i="3"/>
  <c r="L412" i="3"/>
  <c r="L410" i="3"/>
  <c r="K410" i="3"/>
  <c r="K409" i="3"/>
  <c r="L396" i="3"/>
  <c r="L380" i="3"/>
  <c r="L364" i="3"/>
  <c r="L362" i="3"/>
  <c r="P362" i="3" s="1"/>
  <c r="K362" i="3"/>
  <c r="K361" i="3"/>
  <c r="BL490" i="3"/>
  <c r="BM482" i="3"/>
  <c r="K470" i="3"/>
  <c r="L467" i="3"/>
  <c r="K467" i="3"/>
  <c r="AF467" i="3" s="1"/>
  <c r="K464" i="3"/>
  <c r="L463" i="3"/>
  <c r="K460" i="3"/>
  <c r="L459" i="3"/>
  <c r="N459" i="3" s="1"/>
  <c r="K456" i="3"/>
  <c r="L455" i="3"/>
  <c r="K452" i="3"/>
  <c r="L451" i="3"/>
  <c r="R451" i="3" s="1"/>
  <c r="K448" i="3"/>
  <c r="L447" i="3"/>
  <c r="K444" i="3"/>
  <c r="L443" i="3"/>
  <c r="T443" i="3" s="1"/>
  <c r="K440" i="3"/>
  <c r="L439" i="3"/>
  <c r="L354" i="3"/>
  <c r="K354" i="3"/>
  <c r="K353" i="3"/>
  <c r="BM486" i="3"/>
  <c r="BM480" i="3"/>
  <c r="L430" i="3"/>
  <c r="O430" i="3" s="1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P390" i="3" s="1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W457" i="3"/>
  <c r="AA457" i="3"/>
  <c r="AM457" i="3"/>
  <c r="AQ457" i="3"/>
  <c r="BC457" i="3"/>
  <c r="BG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P453" i="3"/>
  <c r="T453" i="3"/>
  <c r="X453" i="3"/>
  <c r="AB453" i="3"/>
  <c r="AF453" i="3"/>
  <c r="AJ453" i="3"/>
  <c r="AN453" i="3"/>
  <c r="AR453" i="3"/>
  <c r="AV453" i="3"/>
  <c r="AZ453" i="3"/>
  <c r="BD453" i="3"/>
  <c r="BH453" i="3"/>
  <c r="P451" i="3"/>
  <c r="X451" i="3"/>
  <c r="AF451" i="3"/>
  <c r="AN451" i="3"/>
  <c r="AV451" i="3"/>
  <c r="BD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P443" i="3"/>
  <c r="R443" i="3"/>
  <c r="X443" i="3"/>
  <c r="Z443" i="3"/>
  <c r="AF443" i="3"/>
  <c r="AH443" i="3"/>
  <c r="AN443" i="3"/>
  <c r="AP443" i="3"/>
  <c r="AV443" i="3"/>
  <c r="AX443" i="3"/>
  <c r="BD443" i="3"/>
  <c r="BF443" i="3"/>
  <c r="P441" i="3"/>
  <c r="T441" i="3"/>
  <c r="X441" i="3"/>
  <c r="AB441" i="3"/>
  <c r="AF441" i="3"/>
  <c r="AJ441" i="3"/>
  <c r="AN441" i="3"/>
  <c r="AR441" i="3"/>
  <c r="AV441" i="3"/>
  <c r="AZ441" i="3"/>
  <c r="BD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S433" i="3" s="1"/>
  <c r="W430" i="3"/>
  <c r="AA430" i="3"/>
  <c r="AM430" i="3"/>
  <c r="AQ430" i="3"/>
  <c r="BC430" i="3"/>
  <c r="BG430" i="3"/>
  <c r="L429" i="3"/>
  <c r="N429" i="3" s="1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L425" i="3"/>
  <c r="M425" i="3" s="1"/>
  <c r="P422" i="3"/>
  <c r="T422" i="3"/>
  <c r="X422" i="3"/>
  <c r="AB422" i="3"/>
  <c r="AF422" i="3"/>
  <c r="AJ422" i="3"/>
  <c r="AN422" i="3"/>
  <c r="AR422" i="3"/>
  <c r="AV422" i="3"/>
  <c r="AZ422" i="3"/>
  <c r="BD422" i="3"/>
  <c r="BH422" i="3"/>
  <c r="L421" i="3"/>
  <c r="N421" i="3" s="1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L417" i="3"/>
  <c r="N417" i="3" s="1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L413" i="3"/>
  <c r="N413" i="3" s="1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L409" i="3"/>
  <c r="N409" i="3" s="1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L405" i="3"/>
  <c r="N405" i="3" s="1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L401" i="3"/>
  <c r="N401" i="3" s="1"/>
  <c r="N398" i="3"/>
  <c r="R398" i="3"/>
  <c r="V398" i="3"/>
  <c r="Z398" i="3"/>
  <c r="AD398" i="3"/>
  <c r="AH398" i="3"/>
  <c r="AL398" i="3"/>
  <c r="AP398" i="3"/>
  <c r="AT398" i="3"/>
  <c r="AX398" i="3"/>
  <c r="BB398" i="3"/>
  <c r="BF398" i="3"/>
  <c r="L397" i="3"/>
  <c r="N397" i="3" s="1"/>
  <c r="P394" i="3"/>
  <c r="T394" i="3"/>
  <c r="X394" i="3"/>
  <c r="AB394" i="3"/>
  <c r="AF394" i="3"/>
  <c r="AJ394" i="3"/>
  <c r="AN394" i="3"/>
  <c r="AR394" i="3"/>
  <c r="AV394" i="3"/>
  <c r="AZ394" i="3"/>
  <c r="BD394" i="3"/>
  <c r="BH394" i="3"/>
  <c r="L393" i="3"/>
  <c r="M393" i="3" s="1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L389" i="3"/>
  <c r="M389" i="3" s="1"/>
  <c r="P386" i="3"/>
  <c r="T386" i="3"/>
  <c r="X386" i="3"/>
  <c r="AB386" i="3"/>
  <c r="AF386" i="3"/>
  <c r="AJ386" i="3"/>
  <c r="AN386" i="3"/>
  <c r="AR386" i="3"/>
  <c r="AV386" i="3"/>
  <c r="AZ386" i="3"/>
  <c r="BD386" i="3"/>
  <c r="BH386" i="3"/>
  <c r="L385" i="3"/>
  <c r="M385" i="3" s="1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L381" i="3"/>
  <c r="N381" i="3" s="1"/>
  <c r="M378" i="3"/>
  <c r="Q378" i="3"/>
  <c r="U378" i="3"/>
  <c r="Y378" i="3"/>
  <c r="AC378" i="3"/>
  <c r="AG378" i="3"/>
  <c r="AK378" i="3"/>
  <c r="AO378" i="3"/>
  <c r="AS378" i="3"/>
  <c r="AW378" i="3"/>
  <c r="BA378" i="3"/>
  <c r="BE378" i="3"/>
  <c r="BI378" i="3"/>
  <c r="L377" i="3"/>
  <c r="N377" i="3" s="1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L373" i="3"/>
  <c r="N373" i="3" s="1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T369" i="3" s="1"/>
  <c r="O366" i="3"/>
  <c r="S366" i="3"/>
  <c r="W366" i="3"/>
  <c r="AA366" i="3"/>
  <c r="AE366" i="3"/>
  <c r="AI366" i="3"/>
  <c r="AM366" i="3"/>
  <c r="AQ366" i="3"/>
  <c r="AU366" i="3"/>
  <c r="AY366" i="3"/>
  <c r="BC366" i="3"/>
  <c r="BG366" i="3"/>
  <c r="L365" i="3"/>
  <c r="N365" i="3" s="1"/>
  <c r="N362" i="3"/>
  <c r="R362" i="3"/>
  <c r="V362" i="3"/>
  <c r="Z362" i="3"/>
  <c r="AD362" i="3"/>
  <c r="AH362" i="3"/>
  <c r="AL362" i="3"/>
  <c r="AP362" i="3"/>
  <c r="AT362" i="3"/>
  <c r="AX362" i="3"/>
  <c r="BB362" i="3"/>
  <c r="BF362" i="3"/>
  <c r="L361" i="3"/>
  <c r="N361" i="3" s="1"/>
  <c r="P358" i="3"/>
  <c r="T358" i="3"/>
  <c r="X358" i="3"/>
  <c r="AB358" i="3"/>
  <c r="AF358" i="3"/>
  <c r="AJ358" i="3"/>
  <c r="AN358" i="3"/>
  <c r="AR358" i="3"/>
  <c r="AV358" i="3"/>
  <c r="AZ358" i="3"/>
  <c r="BD358" i="3"/>
  <c r="BH358" i="3"/>
  <c r="L357" i="3"/>
  <c r="N357" i="3" s="1"/>
  <c r="N354" i="3"/>
  <c r="R354" i="3"/>
  <c r="V354" i="3"/>
  <c r="Z354" i="3"/>
  <c r="AD354" i="3"/>
  <c r="AH354" i="3"/>
  <c r="AL354" i="3"/>
  <c r="AP354" i="3"/>
  <c r="AT354" i="3"/>
  <c r="AX354" i="3"/>
  <c r="BB354" i="3"/>
  <c r="BF354" i="3"/>
  <c r="L353" i="3"/>
  <c r="N353" i="3" s="1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E437" i="3"/>
  <c r="AW437" i="3"/>
  <c r="AO437" i="3"/>
  <c r="AG437" i="3"/>
  <c r="Y437" i="3"/>
  <c r="Q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E429" i="3"/>
  <c r="AW429" i="3"/>
  <c r="AO429" i="3"/>
  <c r="AG429" i="3"/>
  <c r="Y429" i="3"/>
  <c r="Q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AX425" i="3"/>
  <c r="AP425" i="3"/>
  <c r="AH425" i="3"/>
  <c r="Z425" i="3"/>
  <c r="R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E417" i="3"/>
  <c r="AW417" i="3"/>
  <c r="AO417" i="3"/>
  <c r="AG417" i="3"/>
  <c r="Y417" i="3"/>
  <c r="Q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E409" i="3"/>
  <c r="AW409" i="3"/>
  <c r="AO409" i="3"/>
  <c r="AG409" i="3"/>
  <c r="Y409" i="3"/>
  <c r="Q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C405" i="3"/>
  <c r="AU405" i="3"/>
  <c r="AM405" i="3"/>
  <c r="AE405" i="3"/>
  <c r="W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C397" i="3"/>
  <c r="AU397" i="3"/>
  <c r="AM397" i="3"/>
  <c r="AE397" i="3"/>
  <c r="W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AZ389" i="3"/>
  <c r="AR389" i="3"/>
  <c r="AJ389" i="3"/>
  <c r="AB389" i="3"/>
  <c r="T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A381" i="3"/>
  <c r="AS381" i="3"/>
  <c r="AK381" i="3"/>
  <c r="AC381" i="3"/>
  <c r="U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A373" i="3"/>
  <c r="AS373" i="3"/>
  <c r="AK373" i="3"/>
  <c r="AC373" i="3"/>
  <c r="U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A365" i="3"/>
  <c r="AS365" i="3"/>
  <c r="AK365" i="3"/>
  <c r="AC365" i="3"/>
  <c r="U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A361" i="3"/>
  <c r="AS361" i="3"/>
  <c r="AK361" i="3"/>
  <c r="AC361" i="3"/>
  <c r="U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A353" i="3"/>
  <c r="AS353" i="3"/>
  <c r="AK353" i="3"/>
  <c r="AC353" i="3"/>
  <c r="U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L439" i="3"/>
  <c r="BK439" i="3"/>
  <c r="BN434" i="3"/>
  <c r="AY430" i="3" l="1"/>
  <c r="AI430" i="3"/>
  <c r="S430" i="3"/>
  <c r="BB443" i="3"/>
  <c r="AT443" i="3"/>
  <c r="AL443" i="3"/>
  <c r="AD443" i="3"/>
  <c r="V443" i="3"/>
  <c r="N443" i="3"/>
  <c r="BB451" i="3"/>
  <c r="AT451" i="3"/>
  <c r="AL451" i="3"/>
  <c r="AD451" i="3"/>
  <c r="V451" i="3"/>
  <c r="N451" i="3"/>
  <c r="AY457" i="3"/>
  <c r="AI457" i="3"/>
  <c r="S457" i="3"/>
  <c r="BJ434" i="3"/>
  <c r="AU430" i="3"/>
  <c r="AE430" i="3"/>
  <c r="BH443" i="3"/>
  <c r="AZ443" i="3"/>
  <c r="AR443" i="3"/>
  <c r="AJ443" i="3"/>
  <c r="AB443" i="3"/>
  <c r="BH451" i="3"/>
  <c r="AZ451" i="3"/>
  <c r="AR451" i="3"/>
  <c r="AJ451" i="3"/>
  <c r="AB451" i="3"/>
  <c r="T451" i="3"/>
  <c r="AU457" i="3"/>
  <c r="AE457" i="3"/>
  <c r="BF451" i="3"/>
  <c r="AX451" i="3"/>
  <c r="AP451" i="3"/>
  <c r="AH451" i="3"/>
  <c r="Z451" i="3"/>
  <c r="BE433" i="3"/>
  <c r="AZ467" i="3"/>
  <c r="AA433" i="3"/>
  <c r="AW433" i="3"/>
  <c r="BE467" i="3"/>
  <c r="AK467" i="3"/>
  <c r="M366" i="3"/>
  <c r="P398" i="3"/>
  <c r="N422" i="3"/>
  <c r="N394" i="3"/>
  <c r="AQ393" i="3"/>
  <c r="AO467" i="3"/>
  <c r="AB369" i="3"/>
  <c r="AR397" i="3"/>
  <c r="AY425" i="3"/>
  <c r="AI393" i="3"/>
  <c r="AQ425" i="3"/>
  <c r="AV467" i="3"/>
  <c r="X467" i="3"/>
  <c r="BA467" i="3"/>
  <c r="AC467" i="3"/>
  <c r="M461" i="3"/>
  <c r="BD377" i="3"/>
  <c r="AN467" i="3"/>
  <c r="T467" i="3"/>
  <c r="AW467" i="3"/>
  <c r="M467" i="3"/>
  <c r="M469" i="3"/>
  <c r="BN439" i="3"/>
  <c r="AJ377" i="3"/>
  <c r="BD467" i="3"/>
  <c r="AJ467" i="3"/>
  <c r="P467" i="3"/>
  <c r="U467" i="3"/>
  <c r="BF413" i="3"/>
  <c r="BD353" i="3"/>
  <c r="AV413" i="3"/>
  <c r="BF421" i="3"/>
  <c r="AJ353" i="3"/>
  <c r="BG393" i="3"/>
  <c r="BH397" i="3"/>
  <c r="AJ413" i="3"/>
  <c r="AP421" i="3"/>
  <c r="AM433" i="3"/>
  <c r="M374" i="3"/>
  <c r="P406" i="3"/>
  <c r="P354" i="3"/>
  <c r="O467" i="3"/>
  <c r="P410" i="3"/>
  <c r="N386" i="3"/>
  <c r="AA393" i="3"/>
  <c r="AB397" i="3"/>
  <c r="Z421" i="3"/>
  <c r="AI425" i="3"/>
  <c r="BH467" i="3"/>
  <c r="AR467" i="3"/>
  <c r="AB467" i="3"/>
  <c r="BI467" i="3"/>
  <c r="AS467" i="3"/>
  <c r="AR357" i="3"/>
  <c r="AZ369" i="3"/>
  <c r="S425" i="3"/>
  <c r="M382" i="3"/>
  <c r="N414" i="3"/>
  <c r="M430" i="3"/>
  <c r="N402" i="3"/>
  <c r="P426" i="3"/>
  <c r="BN426" i="3" s="1"/>
  <c r="BM370" i="3"/>
  <c r="BL434" i="3"/>
  <c r="BJ439" i="3"/>
  <c r="X353" i="3"/>
  <c r="AB357" i="3"/>
  <c r="AR373" i="3"/>
  <c r="AZ377" i="3"/>
  <c r="AB377" i="3"/>
  <c r="AR405" i="3"/>
  <c r="BB413" i="3"/>
  <c r="X413" i="3"/>
  <c r="AX421" i="3"/>
  <c r="R421" i="3"/>
  <c r="AR377" i="3"/>
  <c r="X377" i="3"/>
  <c r="BH401" i="3"/>
  <c r="N358" i="3"/>
  <c r="AR353" i="3"/>
  <c r="BH357" i="3"/>
  <c r="BH377" i="3"/>
  <c r="AN377" i="3"/>
  <c r="T377" i="3"/>
  <c r="AJ401" i="3"/>
  <c r="AP413" i="3"/>
  <c r="AH421" i="3"/>
  <c r="BG425" i="3"/>
  <c r="AA425" i="3"/>
  <c r="AZ357" i="3"/>
  <c r="AJ357" i="3"/>
  <c r="T357" i="3"/>
  <c r="AV361" i="3"/>
  <c r="AR365" i="3"/>
  <c r="BH369" i="3"/>
  <c r="AN369" i="3"/>
  <c r="AR381" i="3"/>
  <c r="AQ385" i="3"/>
  <c r="AQ389" i="3"/>
  <c r="AR401" i="3"/>
  <c r="AB401" i="3"/>
  <c r="BH405" i="3"/>
  <c r="AB405" i="3"/>
  <c r="BD413" i="3"/>
  <c r="AX413" i="3"/>
  <c r="AT413" i="3"/>
  <c r="AN413" i="3"/>
  <c r="AB413" i="3"/>
  <c r="T413" i="3"/>
  <c r="BB421" i="3"/>
  <c r="AT421" i="3"/>
  <c r="AL421" i="3"/>
  <c r="AD421" i="3"/>
  <c r="V421" i="3"/>
  <c r="BI433" i="3"/>
  <c r="BA433" i="3"/>
  <c r="AQ433" i="3"/>
  <c r="AG433" i="3"/>
  <c r="AG467" i="3"/>
  <c r="Y467" i="3"/>
  <c r="Q467" i="3"/>
  <c r="AB373" i="3"/>
  <c r="AI389" i="3"/>
  <c r="BK390" i="3"/>
  <c r="BN398" i="3"/>
  <c r="X405" i="3"/>
  <c r="BN406" i="3"/>
  <c r="T353" i="3"/>
  <c r="AN361" i="3"/>
  <c r="BH409" i="3"/>
  <c r="P421" i="3"/>
  <c r="BN421" i="3" s="1"/>
  <c r="X369" i="3"/>
  <c r="W433" i="3"/>
  <c r="N453" i="3"/>
  <c r="N441" i="3"/>
  <c r="M457" i="3"/>
  <c r="BK410" i="3"/>
  <c r="BK418" i="3"/>
  <c r="BK426" i="3"/>
  <c r="BN410" i="3"/>
  <c r="BN418" i="3"/>
  <c r="BK370" i="3"/>
  <c r="Q353" i="3"/>
  <c r="Y353" i="3"/>
  <c r="AG353" i="3"/>
  <c r="AO353" i="3"/>
  <c r="AW353" i="3"/>
  <c r="BE353" i="3"/>
  <c r="Q361" i="3"/>
  <c r="Y361" i="3"/>
  <c r="AG361" i="3"/>
  <c r="AO361" i="3"/>
  <c r="AW361" i="3"/>
  <c r="BE361" i="3"/>
  <c r="Q365" i="3"/>
  <c r="Y365" i="3"/>
  <c r="AG365" i="3"/>
  <c r="AO365" i="3"/>
  <c r="AW365" i="3"/>
  <c r="BE365" i="3"/>
  <c r="Q373" i="3"/>
  <c r="Y373" i="3"/>
  <c r="AG373" i="3"/>
  <c r="AO373" i="3"/>
  <c r="AW373" i="3"/>
  <c r="BE373" i="3"/>
  <c r="Q381" i="3"/>
  <c r="Y381" i="3"/>
  <c r="AG381" i="3"/>
  <c r="AO381" i="3"/>
  <c r="AW381" i="3"/>
  <c r="BE381" i="3"/>
  <c r="P389" i="3"/>
  <c r="X389" i="3"/>
  <c r="AF389" i="3"/>
  <c r="AN389" i="3"/>
  <c r="AV389" i="3"/>
  <c r="BD389" i="3"/>
  <c r="S397" i="3"/>
  <c r="AA397" i="3"/>
  <c r="AI397" i="3"/>
  <c r="AQ397" i="3"/>
  <c r="AY397" i="3"/>
  <c r="BG397" i="3"/>
  <c r="S405" i="3"/>
  <c r="AA405" i="3"/>
  <c r="AI405" i="3"/>
  <c r="AQ405" i="3"/>
  <c r="AY405" i="3"/>
  <c r="BG405" i="3"/>
  <c r="M409" i="3"/>
  <c r="U409" i="3"/>
  <c r="AC409" i="3"/>
  <c r="AK409" i="3"/>
  <c r="AS409" i="3"/>
  <c r="BA409" i="3"/>
  <c r="BI409" i="3"/>
  <c r="M417" i="3"/>
  <c r="U417" i="3"/>
  <c r="AC417" i="3"/>
  <c r="AK417" i="3"/>
  <c r="AS417" i="3"/>
  <c r="BA417" i="3"/>
  <c r="BI417" i="3"/>
  <c r="N425" i="3"/>
  <c r="V425" i="3"/>
  <c r="AD425" i="3"/>
  <c r="AL425" i="3"/>
  <c r="AT425" i="3"/>
  <c r="BB425" i="3"/>
  <c r="M429" i="3"/>
  <c r="U429" i="3"/>
  <c r="AC429" i="3"/>
  <c r="AK429" i="3"/>
  <c r="AS429" i="3"/>
  <c r="BA429" i="3"/>
  <c r="BI429" i="3"/>
  <c r="M437" i="3"/>
  <c r="U437" i="3"/>
  <c r="AC437" i="3"/>
  <c r="AK437" i="3"/>
  <c r="AS437" i="3"/>
  <c r="BA437" i="3"/>
  <c r="BI437" i="3"/>
  <c r="BH353" i="3"/>
  <c r="AZ353" i="3"/>
  <c r="AN353" i="3"/>
  <c r="AB353" i="3"/>
  <c r="BH354" i="3"/>
  <c r="BD354" i="3"/>
  <c r="AZ354" i="3"/>
  <c r="AV354" i="3"/>
  <c r="AR354" i="3"/>
  <c r="AN354" i="3"/>
  <c r="AJ354" i="3"/>
  <c r="AF354" i="3"/>
  <c r="AB354" i="3"/>
  <c r="X354" i="3"/>
  <c r="T354" i="3"/>
  <c r="BF358" i="3"/>
  <c r="BB358" i="3"/>
  <c r="AX358" i="3"/>
  <c r="AT358" i="3"/>
  <c r="AP358" i="3"/>
  <c r="AL358" i="3"/>
  <c r="AH358" i="3"/>
  <c r="AD358" i="3"/>
  <c r="Z358" i="3"/>
  <c r="V358" i="3"/>
  <c r="R358" i="3"/>
  <c r="BH362" i="3"/>
  <c r="BD362" i="3"/>
  <c r="AZ362" i="3"/>
  <c r="AV362" i="3"/>
  <c r="AR362" i="3"/>
  <c r="AN362" i="3"/>
  <c r="AJ362" i="3"/>
  <c r="AF362" i="3"/>
  <c r="AB362" i="3"/>
  <c r="X362" i="3"/>
  <c r="T362" i="3"/>
  <c r="BH365" i="3"/>
  <c r="AB365" i="3"/>
  <c r="BI366" i="3"/>
  <c r="BE366" i="3"/>
  <c r="BA366" i="3"/>
  <c r="AW366" i="3"/>
  <c r="AS366" i="3"/>
  <c r="AO366" i="3"/>
  <c r="AK366" i="3"/>
  <c r="AG366" i="3"/>
  <c r="AC366" i="3"/>
  <c r="BK366" i="3" s="1"/>
  <c r="Y366" i="3"/>
  <c r="U366" i="3"/>
  <c r="Q366" i="3"/>
  <c r="BD369" i="3"/>
  <c r="AR369" i="3"/>
  <c r="AJ369" i="3"/>
  <c r="N369" i="3"/>
  <c r="BH373" i="3"/>
  <c r="BI374" i="3"/>
  <c r="BE374" i="3"/>
  <c r="BA374" i="3"/>
  <c r="AW374" i="3"/>
  <c r="AS374" i="3"/>
  <c r="AO374" i="3"/>
  <c r="AK374" i="3"/>
  <c r="AG374" i="3"/>
  <c r="AC374" i="3"/>
  <c r="BK374" i="3" s="1"/>
  <c r="Y374" i="3"/>
  <c r="U374" i="3"/>
  <c r="Q374" i="3"/>
  <c r="BG378" i="3"/>
  <c r="BC378" i="3"/>
  <c r="AY378" i="3"/>
  <c r="AU378" i="3"/>
  <c r="AQ378" i="3"/>
  <c r="AM378" i="3"/>
  <c r="AI378" i="3"/>
  <c r="AE378" i="3"/>
  <c r="AA378" i="3"/>
  <c r="W378" i="3"/>
  <c r="S378" i="3"/>
  <c r="BH381" i="3"/>
  <c r="AB381" i="3"/>
  <c r="BI382" i="3"/>
  <c r="BE382" i="3"/>
  <c r="BA382" i="3"/>
  <c r="AW382" i="3"/>
  <c r="AS382" i="3"/>
  <c r="AO382" i="3"/>
  <c r="AK382" i="3"/>
  <c r="AG382" i="3"/>
  <c r="AC382" i="3"/>
  <c r="BK382" i="3" s="1"/>
  <c r="Y382" i="3"/>
  <c r="U382" i="3"/>
  <c r="Q382" i="3"/>
  <c r="BF386" i="3"/>
  <c r="BB386" i="3"/>
  <c r="AX386" i="3"/>
  <c r="AT386" i="3"/>
  <c r="AP386" i="3"/>
  <c r="AL386" i="3"/>
  <c r="AH386" i="3"/>
  <c r="AD386" i="3"/>
  <c r="Z386" i="3"/>
  <c r="V386" i="3"/>
  <c r="R386" i="3"/>
  <c r="BH390" i="3"/>
  <c r="BD390" i="3"/>
  <c r="AZ390" i="3"/>
  <c r="AV390" i="3"/>
  <c r="AR390" i="3"/>
  <c r="AN390" i="3"/>
  <c r="AJ390" i="3"/>
  <c r="AF390" i="3"/>
  <c r="AB390" i="3"/>
  <c r="X390" i="3"/>
  <c r="T390" i="3"/>
  <c r="BF394" i="3"/>
  <c r="BB394" i="3"/>
  <c r="AX394" i="3"/>
  <c r="AT394" i="3"/>
  <c r="AP394" i="3"/>
  <c r="AL394" i="3"/>
  <c r="AH394" i="3"/>
  <c r="AD394" i="3"/>
  <c r="Z394" i="3"/>
  <c r="V394" i="3"/>
  <c r="BK394" i="3" s="1"/>
  <c r="R394" i="3"/>
  <c r="BD397" i="3"/>
  <c r="AN397" i="3"/>
  <c r="X397" i="3"/>
  <c r="BH398" i="3"/>
  <c r="BD398" i="3"/>
  <c r="AZ398" i="3"/>
  <c r="AV398" i="3"/>
  <c r="AR398" i="3"/>
  <c r="AN398" i="3"/>
  <c r="AJ398" i="3"/>
  <c r="AF398" i="3"/>
  <c r="AB398" i="3"/>
  <c r="X398" i="3"/>
  <c r="T398" i="3"/>
  <c r="BF402" i="3"/>
  <c r="BB402" i="3"/>
  <c r="AX402" i="3"/>
  <c r="AT402" i="3"/>
  <c r="AP402" i="3"/>
  <c r="AL402" i="3"/>
  <c r="AH402" i="3"/>
  <c r="AD402" i="3"/>
  <c r="Z402" i="3"/>
  <c r="V402" i="3"/>
  <c r="BK402" i="3" s="1"/>
  <c r="R402" i="3"/>
  <c r="BD405" i="3"/>
  <c r="AN405" i="3"/>
  <c r="BH406" i="3"/>
  <c r="BD406" i="3"/>
  <c r="AZ406" i="3"/>
  <c r="AV406" i="3"/>
  <c r="AR406" i="3"/>
  <c r="AN406" i="3"/>
  <c r="AJ406" i="3"/>
  <c r="AF406" i="3"/>
  <c r="AB406" i="3"/>
  <c r="X406" i="3"/>
  <c r="T406" i="3"/>
  <c r="BH410" i="3"/>
  <c r="BD410" i="3"/>
  <c r="AZ410" i="3"/>
  <c r="AV410" i="3"/>
  <c r="AR410" i="3"/>
  <c r="AN410" i="3"/>
  <c r="AJ410" i="3"/>
  <c r="AF410" i="3"/>
  <c r="AB410" i="3"/>
  <c r="X410" i="3"/>
  <c r="T410" i="3"/>
  <c r="BF414" i="3"/>
  <c r="BB414" i="3"/>
  <c r="AX414" i="3"/>
  <c r="AT414" i="3"/>
  <c r="AP414" i="3"/>
  <c r="AL414" i="3"/>
  <c r="AH414" i="3"/>
  <c r="AD414" i="3"/>
  <c r="Z414" i="3"/>
  <c r="V414" i="3"/>
  <c r="R414" i="3"/>
  <c r="BL414" i="3" s="1"/>
  <c r="BH418" i="3"/>
  <c r="BD418" i="3"/>
  <c r="AZ418" i="3"/>
  <c r="AV418" i="3"/>
  <c r="AR418" i="3"/>
  <c r="AN418" i="3"/>
  <c r="AJ418" i="3"/>
  <c r="AF418" i="3"/>
  <c r="AB418" i="3"/>
  <c r="X418" i="3"/>
  <c r="T418" i="3"/>
  <c r="BH421" i="3"/>
  <c r="BD421" i="3"/>
  <c r="AZ421" i="3"/>
  <c r="AV421" i="3"/>
  <c r="AR421" i="3"/>
  <c r="AN421" i="3"/>
  <c r="AJ421" i="3"/>
  <c r="AF421" i="3"/>
  <c r="AB421" i="3"/>
  <c r="X421" i="3"/>
  <c r="T421" i="3"/>
  <c r="BF422" i="3"/>
  <c r="BB422" i="3"/>
  <c r="AX422" i="3"/>
  <c r="AT422" i="3"/>
  <c r="AP422" i="3"/>
  <c r="AL422" i="3"/>
  <c r="AH422" i="3"/>
  <c r="AD422" i="3"/>
  <c r="Z422" i="3"/>
  <c r="V422" i="3"/>
  <c r="R422" i="3"/>
  <c r="BN422" i="3" s="1"/>
  <c r="BE425" i="3"/>
  <c r="AW425" i="3"/>
  <c r="AO425" i="3"/>
  <c r="AG425" i="3"/>
  <c r="Y425" i="3"/>
  <c r="Q425" i="3"/>
  <c r="BH426" i="3"/>
  <c r="BD426" i="3"/>
  <c r="AZ426" i="3"/>
  <c r="AV426" i="3"/>
  <c r="AR426" i="3"/>
  <c r="AN426" i="3"/>
  <c r="AJ426" i="3"/>
  <c r="AF426" i="3"/>
  <c r="AB426" i="3"/>
  <c r="X426" i="3"/>
  <c r="T426" i="3"/>
  <c r="BH429" i="3"/>
  <c r="BI430" i="3"/>
  <c r="BE430" i="3"/>
  <c r="BA430" i="3"/>
  <c r="AW430" i="3"/>
  <c r="AS430" i="3"/>
  <c r="AO430" i="3"/>
  <c r="AK430" i="3"/>
  <c r="AG430" i="3"/>
  <c r="AC430" i="3"/>
  <c r="BK430" i="3" s="1"/>
  <c r="Y430" i="3"/>
  <c r="U430" i="3"/>
  <c r="Q430" i="3"/>
  <c r="BG433" i="3"/>
  <c r="BC433" i="3"/>
  <c r="AY433" i="3"/>
  <c r="AU433" i="3"/>
  <c r="AO433" i="3"/>
  <c r="AI433" i="3"/>
  <c r="AE433" i="3"/>
  <c r="M433" i="3"/>
  <c r="BF441" i="3"/>
  <c r="BB441" i="3"/>
  <c r="AX441" i="3"/>
  <c r="AT441" i="3"/>
  <c r="AP441" i="3"/>
  <c r="AL441" i="3"/>
  <c r="AH441" i="3"/>
  <c r="AD441" i="3"/>
  <c r="Z441" i="3"/>
  <c r="V441" i="3"/>
  <c r="BK441" i="3" s="1"/>
  <c r="R441" i="3"/>
  <c r="BF453" i="3"/>
  <c r="BB453" i="3"/>
  <c r="AX453" i="3"/>
  <c r="AT453" i="3"/>
  <c r="AP453" i="3"/>
  <c r="AL453" i="3"/>
  <c r="AH453" i="3"/>
  <c r="AD453" i="3"/>
  <c r="Z453" i="3"/>
  <c r="V453" i="3"/>
  <c r="R453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F467" i="3"/>
  <c r="BB467" i="3"/>
  <c r="AX467" i="3"/>
  <c r="AT467" i="3"/>
  <c r="AP467" i="3"/>
  <c r="AL467" i="3"/>
  <c r="AH467" i="3"/>
  <c r="AD467" i="3"/>
  <c r="Z467" i="3"/>
  <c r="V467" i="3"/>
  <c r="R467" i="3"/>
  <c r="N467" i="3"/>
  <c r="BG467" i="3"/>
  <c r="BC467" i="3"/>
  <c r="AY467" i="3"/>
  <c r="AU467" i="3"/>
  <c r="AQ467" i="3"/>
  <c r="AM467" i="3"/>
  <c r="AI467" i="3"/>
  <c r="AE467" i="3"/>
  <c r="AA467" i="3"/>
  <c r="W467" i="3"/>
  <c r="S467" i="3"/>
  <c r="M463" i="3"/>
  <c r="AV353" i="3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Q433" i="3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M409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K421" i="3" l="1"/>
  <c r="BM417" i="3"/>
  <c r="BM401" i="3"/>
  <c r="BL361" i="3"/>
  <c r="BL353" i="3"/>
  <c r="BL441" i="3"/>
  <c r="BL430" i="3"/>
  <c r="BJ422" i="3"/>
  <c r="BK397" i="3"/>
  <c r="BL433" i="3"/>
  <c r="BJ430" i="3"/>
  <c r="BJ402" i="3"/>
  <c r="BL402" i="3"/>
  <c r="BJ433" i="3"/>
  <c r="BL406" i="3"/>
  <c r="BL398" i="3"/>
  <c r="BJ441" i="3"/>
  <c r="BJ418" i="3"/>
  <c r="BL418" i="3"/>
  <c r="BJ414" i="3"/>
  <c r="BJ410" i="3"/>
  <c r="BL410" i="3"/>
  <c r="BM390" i="3"/>
  <c r="BL390" i="3"/>
  <c r="BM378" i="3"/>
  <c r="BM374" i="3"/>
  <c r="BN364" i="3"/>
  <c r="BN356" i="3"/>
  <c r="BM429" i="3"/>
  <c r="BJ401" i="3"/>
  <c r="BN360" i="3"/>
  <c r="BL360" i="3"/>
  <c r="BJ360" i="3"/>
  <c r="BM386" i="3"/>
  <c r="BK386" i="3"/>
  <c r="BK378" i="3"/>
  <c r="BN402" i="3"/>
  <c r="BN441" i="3"/>
  <c r="BN430" i="3"/>
  <c r="BN414" i="3"/>
  <c r="BL422" i="3"/>
  <c r="BJ425" i="3"/>
  <c r="BJ426" i="3"/>
  <c r="BL426" i="3"/>
  <c r="BJ421" i="3"/>
  <c r="BL421" i="3"/>
  <c r="BJ406" i="3"/>
  <c r="BJ398" i="3"/>
  <c r="BL394" i="3"/>
  <c r="BL386" i="3"/>
  <c r="BM382" i="3"/>
  <c r="BM366" i="3"/>
  <c r="BM394" i="3"/>
  <c r="BJ397" i="3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AG345" i="3" s="1"/>
  <c r="K345" i="3"/>
  <c r="L344" i="3"/>
  <c r="L343" i="3"/>
  <c r="K343" i="3"/>
  <c r="T343" i="3" s="1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AY327" i="3" s="1"/>
  <c r="K337" i="3"/>
  <c r="K335" i="3"/>
  <c r="K321" i="3"/>
  <c r="K319" i="3"/>
  <c r="AB319" i="3" s="1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AA271" i="3" s="1"/>
  <c r="L269" i="3"/>
  <c r="L266" i="3"/>
  <c r="L256" i="3"/>
  <c r="L254" i="3"/>
  <c r="L251" i="3"/>
  <c r="L249" i="3"/>
  <c r="L246" i="3"/>
  <c r="L243" i="3"/>
  <c r="U243" i="3" s="1"/>
  <c r="L241" i="3"/>
  <c r="L238" i="3"/>
  <c r="L231" i="3"/>
  <c r="L229" i="3"/>
  <c r="P229" i="3" s="1"/>
  <c r="L224" i="3"/>
  <c r="L222" i="3"/>
  <c r="L219" i="3"/>
  <c r="K341" i="3"/>
  <c r="AM341" i="3" s="1"/>
  <c r="K339" i="3"/>
  <c r="K333" i="3"/>
  <c r="K331" i="3"/>
  <c r="K325" i="3"/>
  <c r="AA325" i="3" s="1"/>
  <c r="K323" i="3"/>
  <c r="K317" i="3"/>
  <c r="K315" i="3"/>
  <c r="K309" i="3"/>
  <c r="N309" i="3" s="1"/>
  <c r="K307" i="3"/>
  <c r="L303" i="3"/>
  <c r="AQ303" i="3" s="1"/>
  <c r="L302" i="3"/>
  <c r="L301" i="3"/>
  <c r="L296" i="3"/>
  <c r="L292" i="3"/>
  <c r="L288" i="3"/>
  <c r="L284" i="3"/>
  <c r="AL284" i="3" s="1"/>
  <c r="L280" i="3"/>
  <c r="L276" i="3"/>
  <c r="L272" i="3"/>
  <c r="L268" i="3"/>
  <c r="W268" i="3" s="1"/>
  <c r="L264" i="3"/>
  <c r="Q264" i="3" s="1"/>
  <c r="L263" i="3"/>
  <c r="L262" i="3"/>
  <c r="L261" i="3"/>
  <c r="AA261" i="3" s="1"/>
  <c r="L259" i="3"/>
  <c r="L258" i="3"/>
  <c r="AK258" i="3" s="1"/>
  <c r="L257" i="3"/>
  <c r="L252" i="3"/>
  <c r="AM252" i="3" s="1"/>
  <c r="L248" i="3"/>
  <c r="L244" i="3"/>
  <c r="L240" i="3"/>
  <c r="L236" i="3"/>
  <c r="L235" i="3"/>
  <c r="L234" i="3"/>
  <c r="L233" i="3"/>
  <c r="L228" i="3"/>
  <c r="Q228" i="3" s="1"/>
  <c r="L227" i="3"/>
  <c r="L226" i="3"/>
  <c r="R226" i="3" s="1"/>
  <c r="L225" i="3"/>
  <c r="L221" i="3"/>
  <c r="U221" i="3" s="1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O275" i="3" s="1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AA242" i="3"/>
  <c r="BG242" i="3"/>
  <c r="AR242" i="3"/>
  <c r="Y242" i="3"/>
  <c r="BE242" i="3"/>
  <c r="V242" i="3"/>
  <c r="AT230" i="3"/>
  <c r="BG31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AQ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AS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BE284" i="3"/>
  <c r="AB284" i="3"/>
  <c r="V280" i="3"/>
  <c r="BB280" i="3"/>
  <c r="AM280" i="3"/>
  <c r="X280" i="3"/>
  <c r="BD280" i="3"/>
  <c r="Y280" i="3"/>
  <c r="BD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U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AA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BB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C240" i="3"/>
  <c r="AP240" i="3"/>
  <c r="AU240" i="3"/>
  <c r="AA236" i="3"/>
  <c r="AR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AZ228" i="3"/>
  <c r="N228" i="3"/>
  <c r="AM228" i="3"/>
  <c r="AU224" i="3"/>
  <c r="V224" i="3"/>
  <c r="AX224" i="3"/>
  <c r="AQ220" i="3"/>
  <c r="BH220" i="3"/>
  <c r="BF220" i="3"/>
  <c r="AJ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BD221" i="3"/>
  <c r="R221" i="3"/>
  <c r="BG221" i="3"/>
  <c r="V345" i="3"/>
  <c r="BC341" i="3"/>
  <c r="AO339" i="3"/>
  <c r="BI337" i="3"/>
  <c r="AS337" i="3"/>
  <c r="AC337" i="3"/>
  <c r="AP333" i="3"/>
  <c r="BB331" i="3"/>
  <c r="AL331" i="3"/>
  <c r="V331" i="3"/>
  <c r="AT329" i="3"/>
  <c r="AD329" i="3"/>
  <c r="AY323" i="3"/>
  <c r="AI323" i="3"/>
  <c r="S323" i="3"/>
  <c r="BD321" i="3"/>
  <c r="AN321" i="3"/>
  <c r="BC315" i="3"/>
  <c r="AM315" i="3"/>
  <c r="W315" i="3"/>
  <c r="AL311" i="3"/>
  <c r="T307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B325" i="3"/>
  <c r="AO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AW309" i="3"/>
  <c r="S309" i="3"/>
  <c r="AJ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H343" i="3"/>
  <c r="R341" i="3"/>
  <c r="AZ337" i="3"/>
  <c r="AJ337" i="3"/>
  <c r="T337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N317" i="3"/>
  <c r="AY315" i="3"/>
  <c r="AI315" i="3"/>
  <c r="S315" i="3"/>
  <c r="BD313" i="3"/>
  <c r="AD311" i="3"/>
  <c r="AO305" i="3"/>
  <c r="AJ292" i="3"/>
  <c r="AT339" i="3"/>
  <c r="BF331" i="3"/>
  <c r="AP331" i="3"/>
  <c r="Z331" i="3"/>
  <c r="AM323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F295" i="3"/>
  <c r="AS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AA275" i="3"/>
  <c r="AQ275" i="3"/>
  <c r="BG275" i="3"/>
  <c r="AB275" i="3"/>
  <c r="AR275" i="3"/>
  <c r="BH275" i="3"/>
  <c r="Y275" i="3"/>
  <c r="AO275" i="3"/>
  <c r="BE275" i="3"/>
  <c r="AT275" i="3"/>
  <c r="V275" i="3"/>
  <c r="AP275" i="3"/>
  <c r="BF271" i="3"/>
  <c r="AB271" i="3"/>
  <c r="Q271" i="3"/>
  <c r="BF267" i="3"/>
  <c r="AB267" i="3"/>
  <c r="Q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AS243" i="3"/>
  <c r="Z243" i="3"/>
  <c r="BF243" i="3"/>
  <c r="AQ243" i="3"/>
  <c r="P243" i="3"/>
  <c r="X243" i="3"/>
  <c r="AQ239" i="3"/>
  <c r="AN239" i="3"/>
  <c r="Y239" i="3"/>
  <c r="BE239" i="3"/>
  <c r="AY239" i="3"/>
  <c r="N239" i="3"/>
  <c r="AF345" i="3"/>
  <c r="AS343" i="3"/>
  <c r="BI341" i="3"/>
  <c r="AC341" i="3"/>
  <c r="BG339" i="3"/>
  <c r="AQ339" i="3"/>
  <c r="AA339" i="3"/>
  <c r="BC337" i="3"/>
  <c r="AU337" i="3"/>
  <c r="AM337" i="3"/>
  <c r="AE337" i="3"/>
  <c r="W337" i="3"/>
  <c r="M337" i="3"/>
  <c r="AT335" i="3"/>
  <c r="N335" i="3"/>
  <c r="AT333" i="3"/>
  <c r="AD333" i="3"/>
  <c r="N333" i="3"/>
  <c r="AT331" i="3"/>
  <c r="AD331" i="3"/>
  <c r="N331" i="3"/>
  <c r="BB329" i="3"/>
  <c r="AL329" i="3"/>
  <c r="V329" i="3"/>
  <c r="V325" i="3"/>
  <c r="BG323" i="3"/>
  <c r="AQ323" i="3"/>
  <c r="AA323" i="3"/>
  <c r="AV321" i="3"/>
  <c r="AF321" i="3"/>
  <c r="P321" i="3"/>
  <c r="BF317" i="3"/>
  <c r="Z317" i="3"/>
  <c r="AU315" i="3"/>
  <c r="AE315" i="3"/>
  <c r="O315" i="3"/>
  <c r="AZ313" i="3"/>
  <c r="BB311" i="3"/>
  <c r="V311" i="3"/>
  <c r="AZ307" i="3"/>
  <c r="Y305" i="3"/>
  <c r="V300" i="3"/>
  <c r="BC291" i="3"/>
  <c r="AU288" i="3"/>
  <c r="BK272" i="3"/>
  <c r="AN237" i="3" l="1"/>
  <c r="AM335" i="3"/>
  <c r="AX223" i="3"/>
  <c r="AK301" i="3"/>
  <c r="Y339" i="3"/>
  <c r="BG220" i="3"/>
  <c r="R260" i="3"/>
  <c r="AX295" i="3"/>
  <c r="T224" i="3"/>
  <c r="AA267" i="3"/>
  <c r="X300" i="3"/>
  <c r="AF240" i="3"/>
  <c r="AK276" i="3"/>
  <c r="Z236" i="3"/>
  <c r="Z296" i="3"/>
  <c r="R295" i="3"/>
  <c r="AK319" i="3"/>
  <c r="BB325" i="3"/>
  <c r="AD335" i="3"/>
  <c r="S339" i="3"/>
  <c r="AY339" i="3"/>
  <c r="AK341" i="3"/>
  <c r="U343" i="3"/>
  <c r="BA343" i="3"/>
  <c r="AN345" i="3"/>
  <c r="AT239" i="3"/>
  <c r="V239" i="3"/>
  <c r="AW239" i="3"/>
  <c r="Q239" i="3"/>
  <c r="AF239" i="3"/>
  <c r="AI239" i="3"/>
  <c r="AN243" i="3"/>
  <c r="AR243" i="3"/>
  <c r="AI243" i="3"/>
  <c r="AX243" i="3"/>
  <c r="R243" i="3"/>
  <c r="AK243" i="3"/>
  <c r="M267" i="3"/>
  <c r="BG267" i="3"/>
  <c r="AP267" i="3"/>
  <c r="M271" i="3"/>
  <c r="BG271" i="3"/>
  <c r="AP271" i="3"/>
  <c r="Z275" i="3"/>
  <c r="AX275" i="3"/>
  <c r="AD275" i="3"/>
  <c r="BA275" i="3"/>
  <c r="AK275" i="3"/>
  <c r="U275" i="3"/>
  <c r="BD275" i="3"/>
  <c r="AN275" i="3"/>
  <c r="X275" i="3"/>
  <c r="BC275" i="3"/>
  <c r="AM275" i="3"/>
  <c r="W275" i="3"/>
  <c r="AD295" i="3"/>
  <c r="AC295" i="3"/>
  <c r="P295" i="3"/>
  <c r="AW319" i="3"/>
  <c r="AO319" i="3"/>
  <c r="AF335" i="3"/>
  <c r="T339" i="3"/>
  <c r="AH341" i="3"/>
  <c r="AX343" i="3"/>
  <c r="AF309" i="3"/>
  <c r="AT309" i="3"/>
  <c r="AG309" i="3"/>
  <c r="Y325" i="3"/>
  <c r="BG325" i="3"/>
  <c r="AC319" i="3"/>
  <c r="BE339" i="3"/>
  <c r="W343" i="3"/>
  <c r="AL345" i="3"/>
  <c r="AM221" i="3"/>
  <c r="BA221" i="3"/>
  <c r="AN221" i="3"/>
  <c r="AZ343" i="3"/>
  <c r="BE220" i="3"/>
  <c r="AR220" i="3"/>
  <c r="AA220" i="3"/>
  <c r="R224" i="3"/>
  <c r="AZ224" i="3"/>
  <c r="AE224" i="3"/>
  <c r="S228" i="3"/>
  <c r="AW228" i="3"/>
  <c r="AJ228" i="3"/>
  <c r="Q236" i="3"/>
  <c r="AB236" i="3"/>
  <c r="BF236" i="3"/>
  <c r="AQ240" i="3"/>
  <c r="Z240" i="3"/>
  <c r="M240" i="3"/>
  <c r="BD252" i="3"/>
  <c r="V252" i="3"/>
  <c r="BC260" i="3"/>
  <c r="AN268" i="3"/>
  <c r="AX276" i="3"/>
  <c r="X276" i="3"/>
  <c r="BC284" i="3"/>
  <c r="Y284" i="3"/>
  <c r="AQ296" i="3"/>
  <c r="M296" i="3"/>
  <c r="BF319" i="3"/>
  <c r="Q327" i="3"/>
  <c r="AS341" i="3"/>
  <c r="BI343" i="3"/>
  <c r="BB239" i="3"/>
  <c r="AX239" i="3"/>
  <c r="BD239" i="3"/>
  <c r="AA239" i="3"/>
  <c r="BG243" i="3"/>
  <c r="AA243" i="3"/>
  <c r="AP243" i="3"/>
  <c r="BI243" i="3"/>
  <c r="AC243" i="3"/>
  <c r="BH267" i="3"/>
  <c r="AQ267" i="3"/>
  <c r="Z267" i="3"/>
  <c r="BH271" i="3"/>
  <c r="AQ271" i="3"/>
  <c r="Z271" i="3"/>
  <c r="BB275" i="3"/>
  <c r="AH275" i="3"/>
  <c r="N275" i="3"/>
  <c r="AW275" i="3"/>
  <c r="AG275" i="3"/>
  <c r="Q275" i="3"/>
  <c r="AZ275" i="3"/>
  <c r="AJ275" i="3"/>
  <c r="T275" i="3"/>
  <c r="AY275" i="3"/>
  <c r="AI275" i="3"/>
  <c r="S275" i="3"/>
  <c r="Z295" i="3"/>
  <c r="M295" i="3"/>
  <c r="AU295" i="3"/>
  <c r="N339" i="3"/>
  <c r="AJ339" i="3"/>
  <c r="AX341" i="3"/>
  <c r="Q345" i="3"/>
  <c r="AY309" i="3"/>
  <c r="AD309" i="3"/>
  <c r="Q309" i="3"/>
  <c r="BH325" i="3"/>
  <c r="AQ325" i="3"/>
  <c r="AZ335" i="3"/>
  <c r="Z335" i="3"/>
  <c r="W341" i="3"/>
  <c r="AM343" i="3"/>
  <c r="BB345" i="3"/>
  <c r="AX221" i="3"/>
  <c r="AK221" i="3"/>
  <c r="X221" i="3"/>
  <c r="BB220" i="3"/>
  <c r="AO220" i="3"/>
  <c r="AB220" i="3"/>
  <c r="AK224" i="3"/>
  <c r="AG224" i="3"/>
  <c r="AJ224" i="3"/>
  <c r="O224" i="3"/>
  <c r="AT228" i="3"/>
  <c r="AG228" i="3"/>
  <c r="T228" i="3"/>
  <c r="M236" i="3"/>
  <c r="BG236" i="3"/>
  <c r="AP236" i="3"/>
  <c r="W240" i="3"/>
  <c r="BI240" i="3"/>
  <c r="AV240" i="3"/>
  <c r="X252" i="3"/>
  <c r="AX260" i="3"/>
  <c r="BF268" i="3"/>
  <c r="BC268" i="3"/>
  <c r="R276" i="3"/>
  <c r="W284" i="3"/>
  <c r="BF296" i="3"/>
  <c r="AK300" i="3"/>
  <c r="BH319" i="3"/>
  <c r="Z319" i="3"/>
  <c r="AJ327" i="3"/>
  <c r="BA335" i="3"/>
  <c r="AF250" i="3"/>
  <c r="AD327" i="3"/>
  <c r="AC343" i="3"/>
  <c r="AV345" i="3"/>
  <c r="AO239" i="3"/>
  <c r="X239" i="3"/>
  <c r="AJ243" i="3"/>
  <c r="AI339" i="3"/>
  <c r="U341" i="3"/>
  <c r="BA341" i="3"/>
  <c r="AK343" i="3"/>
  <c r="X345" i="3"/>
  <c r="BD345" i="3"/>
  <c r="Z239" i="3"/>
  <c r="R239" i="3"/>
  <c r="AG239" i="3"/>
  <c r="AV239" i="3"/>
  <c r="P239" i="3"/>
  <c r="S239" i="3"/>
  <c r="AV243" i="3"/>
  <c r="AY243" i="3"/>
  <c r="S243" i="3"/>
  <c r="AH243" i="3"/>
  <c r="BA243" i="3"/>
  <c r="BA267" i="3"/>
  <c r="AR267" i="3"/>
  <c r="BA271" i="3"/>
  <c r="AR271" i="3"/>
  <c r="BF275" i="3"/>
  <c r="AL275" i="3"/>
  <c r="R275" i="3"/>
  <c r="BI275" i="3"/>
  <c r="AS275" i="3"/>
  <c r="AC275" i="3"/>
  <c r="M275" i="3"/>
  <c r="AV275" i="3"/>
  <c r="AF275" i="3"/>
  <c r="P275" i="3"/>
  <c r="AU275" i="3"/>
  <c r="AE275" i="3"/>
  <c r="BI295" i="3"/>
  <c r="AV295" i="3"/>
  <c r="AE295" i="3"/>
  <c r="AD339" i="3"/>
  <c r="AZ339" i="3"/>
  <c r="R343" i="3"/>
  <c r="BD309" i="3"/>
  <c r="AI309" i="3"/>
  <c r="BE325" i="3"/>
  <c r="AR325" i="3"/>
  <c r="V327" i="3"/>
  <c r="BF335" i="3"/>
  <c r="BC343" i="3"/>
  <c r="AY221" i="3"/>
  <c r="AH221" i="3"/>
  <c r="R220" i="3"/>
  <c r="Y220" i="3"/>
  <c r="U224" i="3"/>
  <c r="BB224" i="3"/>
  <c r="BG228" i="3"/>
  <c r="AD228" i="3"/>
  <c r="BH236" i="3"/>
  <c r="AQ236" i="3"/>
  <c r="BF240" i="3"/>
  <c r="AS240" i="3"/>
  <c r="AZ260" i="3"/>
  <c r="BA268" i="3"/>
  <c r="V250" i="3"/>
  <c r="BI223" i="3"/>
  <c r="BA237" i="3"/>
  <c r="AD245" i="3"/>
  <c r="AW253" i="3"/>
  <c r="X227" i="3"/>
  <c r="W257" i="3"/>
  <c r="AZ250" i="3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AA234" i="3"/>
  <c r="P234" i="3"/>
  <c r="X234" i="3"/>
  <c r="AF234" i="3"/>
  <c r="AN234" i="3"/>
  <c r="AV234" i="3"/>
  <c r="M234" i="3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AH237" i="3"/>
  <c r="U237" i="3"/>
  <c r="AU245" i="3"/>
  <c r="Q245" i="3"/>
  <c r="AL253" i="3"/>
  <c r="AY225" i="3"/>
  <c r="AK225" i="3"/>
  <c r="AK227" i="3"/>
  <c r="BH234" i="3"/>
  <c r="Z234" i="3"/>
  <c r="Q234" i="3"/>
  <c r="BJ234" i="3" s="1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AV299" i="3"/>
  <c r="AY299" i="3"/>
  <c r="S299" i="3"/>
  <c r="AH299" i="3"/>
  <c r="BA299" i="3"/>
  <c r="BF226" i="3"/>
  <c r="AX258" i="3"/>
  <c r="M261" i="3"/>
  <c r="AI263" i="3"/>
  <c r="M263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34" i="3" l="1"/>
  <c r="BK235" i="3"/>
  <c r="BN227" i="3"/>
  <c r="BN224" i="3"/>
  <c r="BK221" i="3"/>
  <c r="BL313" i="3"/>
  <c r="BN345" i="3"/>
  <c r="BM237" i="3"/>
  <c r="BL267" i="3"/>
  <c r="BN247" i="3"/>
  <c r="BN292" i="3"/>
  <c r="BN259" i="3"/>
  <c r="BN313" i="3"/>
  <c r="BN260" i="3"/>
  <c r="BK234" i="3"/>
  <c r="BK229" i="3"/>
  <c r="BM331" i="3"/>
  <c r="BK225" i="3"/>
  <c r="BL260" i="3"/>
  <c r="BM234" i="3"/>
  <c r="BJ277" i="3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O180" i="3" s="1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AA132" i="3" s="1"/>
  <c r="L130" i="3"/>
  <c r="K125" i="3"/>
  <c r="K124" i="3"/>
  <c r="AD124" i="3" s="1"/>
  <c r="K121" i="3"/>
  <c r="K120" i="3"/>
  <c r="K119" i="3"/>
  <c r="K118" i="3"/>
  <c r="L116" i="3"/>
  <c r="R116" i="3" s="1"/>
  <c r="L114" i="3"/>
  <c r="BN293" i="3"/>
  <c r="BM281" i="3"/>
  <c r="BL302" i="3"/>
  <c r="K182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AI206" i="3" s="1"/>
  <c r="K205" i="3"/>
  <c r="BG205" i="3" s="1"/>
  <c r="K204" i="3"/>
  <c r="K203" i="3"/>
  <c r="K202" i="3"/>
  <c r="BF202" i="3" s="1"/>
  <c r="K201" i="3"/>
  <c r="BD201" i="3" s="1"/>
  <c r="K200" i="3"/>
  <c r="K199" i="3"/>
  <c r="K198" i="3"/>
  <c r="Y198" i="3" s="1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AP167" i="3"/>
  <c r="BF167" i="3"/>
  <c r="AB167" i="3"/>
  <c r="AW167" i="3"/>
  <c r="BI167" i="3"/>
  <c r="AE167" i="3"/>
  <c r="AP132" i="3"/>
  <c r="BF132" i="3"/>
  <c r="BG132" i="3"/>
  <c r="AB132" i="3"/>
  <c r="Y132" i="3"/>
  <c r="AO132" i="3"/>
  <c r="AK116" i="3"/>
  <c r="BA116" i="3"/>
  <c r="AX116" i="3"/>
  <c r="X116" i="3"/>
  <c r="AB116" i="3"/>
  <c r="BH116" i="3"/>
  <c r="BF216" i="3"/>
  <c r="Q213" i="3"/>
  <c r="AG209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E138" i="3"/>
  <c r="AU138" i="3"/>
  <c r="AV138" i="3"/>
  <c r="M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F198" i="3"/>
  <c r="AS196" i="3"/>
  <c r="M196" i="3"/>
  <c r="AZ180" i="3"/>
  <c r="AJ180" i="3"/>
  <c r="T180" i="3"/>
  <c r="AA202" i="3"/>
  <c r="BG202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N175" i="3" l="1"/>
  <c r="AF167" i="3"/>
  <c r="AQ116" i="3"/>
  <c r="AH116" i="3"/>
  <c r="U116" i="3"/>
  <c r="BH132" i="3"/>
  <c r="AQ132" i="3"/>
  <c r="Z132" i="3"/>
  <c r="AN167" i="3"/>
  <c r="BA167" i="3"/>
  <c r="Z167" i="3"/>
  <c r="AM116" i="3"/>
  <c r="BD116" i="3"/>
  <c r="BE132" i="3"/>
  <c r="AR132" i="3"/>
  <c r="AZ167" i="3"/>
  <c r="S167" i="3"/>
  <c r="Z119" i="3"/>
  <c r="AT138" i="3"/>
  <c r="AR206" i="3"/>
  <c r="AD206" i="3"/>
  <c r="AS138" i="3"/>
  <c r="AF138" i="3"/>
  <c r="O138" i="3"/>
  <c r="BG164" i="3"/>
  <c r="O183" i="3"/>
  <c r="AR202" i="3"/>
  <c r="AC138" i="3"/>
  <c r="P138" i="3"/>
  <c r="AD122" i="3"/>
  <c r="AI207" i="3"/>
  <c r="AW211" i="3"/>
  <c r="BH215" i="3"/>
  <c r="AU151" i="3"/>
  <c r="Z200" i="3"/>
  <c r="AD204" i="3"/>
  <c r="AM208" i="3"/>
  <c r="AU212" i="3"/>
  <c r="AE216" i="3"/>
  <c r="AL188" i="3"/>
  <c r="O175" i="3"/>
  <c r="S197" i="3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97" i="3" l="1"/>
  <c r="BJ180" i="3"/>
  <c r="BK143" i="3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82" i="3" l="1"/>
  <c r="BK82" i="3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<sst xmlns="http://schemas.openxmlformats.org/spreadsheetml/2006/main" count="7684" uniqueCount="412">
  <si>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</si>
  <si>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</si>
  <si>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</si>
  <si>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</si>
  <si>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</si>
  <si>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</si>
  <si>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</si>
  <si>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</si>
  <si>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</si>
  <si>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</si>
  <si>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</si>
  <si>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</si>
  <si>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</si>
  <si>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</si>
  <si>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</si>
  <si>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</si>
  <si>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</si>
  <si>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</si>
  <si>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</si>
  <si>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</si>
  <si>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</si>
  <si>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</si>
  <si>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</si>
  <si>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</si>
  <si>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</si>
  <si>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</si>
  <si>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</si>
  <si>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</si>
  <si>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</si>
  <si>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</si>
  <si>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</si>
  <si>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</si>
  <si>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</si>
  <si>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</si>
  <si>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</si>
  <si>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</si>
  <si>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</si>
  <si>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</si>
  <si>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</si>
  <si>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</si>
  <si>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</si>
  <si>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</si>
  <si>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</si>
  <si>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</si>
  <si>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</si>
  <si>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</si>
  <si>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</si>
  <si>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</si>
  <si>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</si>
  <si>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</si>
  <si>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</si>
  <si>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</si>
  <si>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</si>
  <si>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</si>
  <si>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</si>
  <si>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</si>
  <si>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</si>
  <si>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</si>
  <si>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</si>
  <si>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</si>
  <si>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</si>
  <si>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</si>
  <si>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</si>
  <si>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</si>
  <si>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</si>
  <si>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</si>
  <si>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</si>
  <si>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</si>
  <si>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</si>
  <si>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</si>
  <si>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</si>
  <si>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</si>
  <si>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</si>
  <si>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</si>
  <si>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</si>
  <si>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</si>
  <si>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</si>
  <si>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</si>
  <si>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</si>
  <si>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</si>
  <si>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</si>
  <si>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</si>
  <si>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</si>
  <si>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</si>
  <si>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</si>
  <si>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</si>
  <si>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</si>
  <si>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</si>
  <si>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</si>
  <si>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</si>
  <si>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</si>
  <si>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</si>
  <si>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</si>
  <si>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</si>
  <si>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</si>
  <si>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</si>
  <si>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</si>
  <si>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</si>
  <si>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</si>
  <si>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</si>
  <si>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</si>
  <si>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</si>
  <si>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</si>
  <si>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</si>
  <si>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</si>
  <si>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</si>
  <si>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</si>
  <si>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</si>
  <si>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</si>
  <si>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</si>
  <si>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</si>
  <si>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</si>
  <si>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</si>
  <si>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</si>
  <si>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</si>
  <si>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</si>
  <si>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</si>
  <si>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</si>
  <si>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</si>
  <si>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</si>
  <si>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</si>
  <si>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</si>
  <si>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</si>
  <si>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</si>
  <si>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</si>
  <si>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</si>
  <si>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</si>
  <si>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</si>
  <si>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</si>
  <si>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</si>
  <si>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</si>
  <si>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</si>
  <si>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</si>
  <si>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</si>
  <si>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</si>
  <si>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</si>
  <si>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</si>
  <si>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</si>
  <si>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</si>
  <si>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</si>
  <si>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</si>
  <si>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</si>
  <si>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</si>
  <si>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</si>
  <si>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</si>
  <si>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</si>
  <si>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</si>
  <si>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</si>
  <si>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</si>
  <si>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</si>
  <si>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</si>
  <si>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</si>
  <si>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</si>
  <si>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</si>
  <si>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</si>
  <si>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</si>
  <si>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</si>
  <si>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</si>
  <si>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</si>
  <si>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</si>
  <si>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</si>
  <si>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</si>
  <si>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</si>
  <si>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</si>
  <si>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</si>
  <si>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</si>
  <si>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</si>
  <si>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</si>
  <si>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</si>
  <si>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</si>
  <si>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</si>
  <si>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</si>
  <si>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</si>
  <si>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</si>
  <si>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</si>
  <si>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</si>
  <si>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</si>
  <si>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</si>
  <si>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</si>
  <si>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</si>
  <si>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</si>
  <si>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</si>
  <si>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</si>
  <si>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</si>
  <si>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</si>
  <si>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</si>
  <si>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</si>
  <si>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</si>
  <si>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</si>
  <si>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</si>
  <si>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</si>
  <si>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</si>
  <si>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</si>
  <si>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</si>
  <si>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</si>
  <si>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</si>
  <si>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</si>
  <si>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</si>
  <si>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</si>
  <si>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</si>
  <si>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</si>
  <si>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</si>
  <si>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</si>
  <si>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</si>
  <si>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</si>
  <si>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</si>
  <si>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</si>
  <si>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</si>
  <si>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</si>
  <si>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</si>
  <si>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</si>
  <si>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</si>
  <si>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</si>
  <si>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</si>
  <si>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</si>
  <si>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</si>
  <si>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</si>
  <si>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</si>
  <si>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</si>
  <si>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</si>
  <si>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</si>
  <si>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</si>
  <si>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</si>
  <si>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</si>
  <si>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</si>
  <si>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</si>
  <si>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</si>
  <si>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</si>
  <si>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</si>
  <si>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</si>
  <si>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</si>
  <si>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</si>
  <si>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</si>
  <si>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</si>
  <si>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</si>
  <si>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</si>
  <si>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</si>
  <si>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</si>
  <si>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</si>
  <si>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</si>
  <si>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</si>
  <si>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</si>
  <si>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</si>
  <si>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</si>
  <si>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</si>
  <si>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</si>
  <si>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</si>
  <si>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</si>
  <si>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</si>
  <si>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</si>
  <si>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</si>
  <si>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</si>
  <si>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</si>
  <si>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</si>
  <si>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</si>
  <si>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</si>
  <si>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</si>
  <si>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</si>
  <si>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</si>
  <si>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</si>
  <si>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</si>
  <si>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</si>
  <si>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</si>
  <si>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</si>
  <si>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</si>
  <si>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</si>
  <si>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</si>
  <si>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</si>
  <si>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</si>
  <si>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</si>
  <si>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</si>
  <si>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</si>
  <si>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</si>
  <si>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</si>
  <si>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</si>
  <si>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</si>
  <si>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</si>
  <si>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</si>
  <si>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</si>
  <si>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</si>
  <si>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</si>
  <si>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</si>
  <si>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</si>
  <si>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</si>
  <si>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</si>
  <si>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</si>
  <si>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</si>
  <si>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</si>
  <si>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</si>
  <si>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</si>
  <si>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</si>
  <si>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</si>
  <si>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</si>
  <si>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</si>
  <si>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</si>
  <si>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</si>
  <si>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</si>
  <si>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</si>
  <si>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</si>
  <si>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</si>
  <si>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</si>
  <si>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</si>
  <si>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</si>
  <si>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</si>
  <si>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</si>
  <si>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</si>
  <si>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</si>
  <si>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</si>
  <si>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</si>
  <si>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</si>
  <si>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</si>
  <si>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</si>
  <si>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</si>
  <si>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</si>
  <si>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</si>
  <si>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</si>
  <si>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</si>
  <si>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</si>
  <si>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</si>
  <si>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</si>
  <si>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</si>
  <si>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</si>
  <si>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</si>
  <si>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</si>
  <si>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</si>
  <si>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</si>
  <si>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</si>
  <si>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</si>
  <si>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</si>
  <si>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</si>
  <si>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</si>
  <si>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</si>
  <si>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</si>
  <si>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</si>
  <si>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</si>
  <si>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</si>
  <si>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</si>
  <si>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</si>
  <si>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</si>
  <si>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</si>
  <si>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</si>
  <si>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</si>
  <si>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</si>
  <si>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</si>
  <si>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</si>
  <si>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</si>
  <si>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</si>
  <si>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</si>
  <si>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</si>
  <si>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</si>
  <si>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</si>
  <si>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</si>
  <si>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</si>
  <si>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</si>
  <si>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</si>
  <si>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</si>
  <si>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</si>
  <si>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</si>
  <si>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</si>
  <si>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</si>
  <si>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</si>
  <si>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</si>
  <si>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07/09/2021</t>
  </si>
  <si>
    <t>08/09/2021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</si>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</sst>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  <xf numFmtId="49" fontId="0" fillId="33" borderId="0" xfId="0" applyNumberFormat="1" applyFill="1"/>
    <xf numFmtId="49" fontId="0" fillId="0" borderId="0" xfId="0" applyNumberFormat="1" applyFill="1"/>
    <xf numFmtId="49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1" customWidth="1"/>
    <col min="2" max="2" width="16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338</v>
      </c>
      <c r="B2" t="s">
        <v>71</v>
      </c>
      <c r="C2">
        <v>1.3033999999999999</v>
      </c>
      <c r="D2">
        <v>0.92069999999999996</v>
      </c>
      <c r="E2">
        <v>1.6857</v>
      </c>
    </row>
    <row r="3" spans="1:5" x14ac:dyDescent="0.25">
      <c r="A3" t="s">
        <v>338</v>
      </c>
      <c r="B3" t="s">
        <v>72</v>
      </c>
      <c r="C3">
        <v>1.3033999999999999</v>
      </c>
      <c r="D3">
        <v>1.0548999999999999</v>
      </c>
      <c r="E3">
        <v>0.86760000000000004</v>
      </c>
    </row>
    <row r="4" spans="1:5" x14ac:dyDescent="0.25">
      <c r="A4" t="s">
        <v>338</v>
      </c>
      <c r="B4" t="s">
        <v>73</v>
      </c>
      <c r="C4">
        <v>1.3033999999999999</v>
      </c>
      <c r="D4">
        <v>0.42620000000000002</v>
      </c>
      <c r="E4">
        <v>0.7712</v>
      </c>
    </row>
    <row r="5" spans="1:5" x14ac:dyDescent="0.25">
      <c r="A5" t="s">
        <v>338</v>
      </c>
      <c r="B5" t="s">
        <v>74</v>
      </c>
      <c r="C5">
        <v>1.3033999999999999</v>
      </c>
      <c r="D5">
        <v>1.0229999999999999</v>
      </c>
      <c r="E5">
        <v>0.99160000000000004</v>
      </c>
    </row>
    <row r="6" spans="1:5" x14ac:dyDescent="0.25">
      <c r="A6" t="s">
        <v>338</v>
      </c>
      <c r="B6" t="s">
        <v>75</v>
      </c>
      <c r="C6">
        <v>1.3033999999999999</v>
      </c>
      <c r="D6">
        <v>0.67130000000000001</v>
      </c>
      <c r="E6">
        <v>1.6113</v>
      </c>
    </row>
    <row r="7" spans="1:5" x14ac:dyDescent="0.25">
      <c r="A7" t="s">
        <v>338</v>
      </c>
      <c r="B7" t="s">
        <v>76</v>
      </c>
      <c r="C7">
        <v>1.3033999999999999</v>
      </c>
      <c r="D7">
        <v>0.86309999999999998</v>
      </c>
      <c r="E7">
        <v>0.74370000000000003</v>
      </c>
    </row>
    <row r="8" spans="1:5" x14ac:dyDescent="0.25">
      <c r="A8" t="s">
        <v>338</v>
      </c>
      <c r="B8" t="s">
        <v>77</v>
      </c>
      <c r="C8">
        <v>1.3033999999999999</v>
      </c>
      <c r="D8">
        <v>1.1082000000000001</v>
      </c>
      <c r="E8">
        <v>1.873</v>
      </c>
    </row>
    <row r="9" spans="1:5" x14ac:dyDescent="0.25">
      <c r="A9" t="s">
        <v>338</v>
      </c>
      <c r="B9" t="s">
        <v>78</v>
      </c>
      <c r="C9">
        <v>1.3033999999999999</v>
      </c>
      <c r="D9">
        <v>0.76719999999999999</v>
      </c>
      <c r="E9">
        <v>0.7712</v>
      </c>
    </row>
    <row r="10" spans="1:5" x14ac:dyDescent="0.25">
      <c r="A10" t="s">
        <v>338</v>
      </c>
      <c r="B10" t="s">
        <v>79</v>
      </c>
      <c r="C10">
        <v>1.3033999999999999</v>
      </c>
      <c r="D10">
        <v>1.5344</v>
      </c>
      <c r="E10">
        <v>0.99160000000000004</v>
      </c>
    </row>
    <row r="11" spans="1:5" x14ac:dyDescent="0.25">
      <c r="A11" t="s">
        <v>338</v>
      </c>
      <c r="B11" t="s">
        <v>80</v>
      </c>
      <c r="C11">
        <v>1.3033999999999999</v>
      </c>
      <c r="D11">
        <v>1.1508</v>
      </c>
      <c r="E11">
        <v>0.74370000000000003</v>
      </c>
    </row>
    <row r="12" spans="1:5" x14ac:dyDescent="0.25">
      <c r="A12" t="s">
        <v>338</v>
      </c>
      <c r="B12" t="s">
        <v>81</v>
      </c>
      <c r="C12">
        <v>1.3033999999999999</v>
      </c>
      <c r="D12">
        <v>0.6905</v>
      </c>
      <c r="E12">
        <v>0.59489999999999998</v>
      </c>
    </row>
    <row r="13" spans="1:5" x14ac:dyDescent="0.25">
      <c r="A13" t="s">
        <v>338</v>
      </c>
      <c r="B13" t="s">
        <v>82</v>
      </c>
      <c r="C13">
        <v>1.3033999999999999</v>
      </c>
      <c r="D13">
        <v>1.2276</v>
      </c>
      <c r="E13">
        <v>1.0907</v>
      </c>
    </row>
    <row r="14" spans="1:5" x14ac:dyDescent="0.25">
      <c r="A14" t="s">
        <v>338</v>
      </c>
      <c r="B14" t="s">
        <v>83</v>
      </c>
      <c r="C14">
        <v>1.3033999999999999</v>
      </c>
      <c r="D14">
        <v>0.6905</v>
      </c>
      <c r="E14">
        <v>0.89239999999999997</v>
      </c>
    </row>
    <row r="15" spans="1:5" x14ac:dyDescent="0.25">
      <c r="A15" t="s">
        <v>338</v>
      </c>
      <c r="B15" t="s">
        <v>84</v>
      </c>
      <c r="C15">
        <v>1.3033999999999999</v>
      </c>
      <c r="D15">
        <v>0.76719999999999999</v>
      </c>
      <c r="E15">
        <v>0.69410000000000005</v>
      </c>
    </row>
    <row r="16" spans="1:5" x14ac:dyDescent="0.25">
      <c r="A16" t="s">
        <v>338</v>
      </c>
      <c r="B16" t="s">
        <v>85</v>
      </c>
      <c r="C16">
        <v>1.3033999999999999</v>
      </c>
      <c r="D16">
        <v>1.381</v>
      </c>
      <c r="E16">
        <v>1.4874000000000001</v>
      </c>
    </row>
    <row r="17" spans="1:5" x14ac:dyDescent="0.25">
      <c r="A17" t="s">
        <v>338</v>
      </c>
      <c r="B17" t="s">
        <v>86</v>
      </c>
      <c r="C17">
        <v>1.3033999999999999</v>
      </c>
      <c r="D17">
        <v>1.0229999999999999</v>
      </c>
      <c r="E17">
        <v>1.5424</v>
      </c>
    </row>
    <row r="18" spans="1:5" x14ac:dyDescent="0.25">
      <c r="A18" t="s">
        <v>338</v>
      </c>
      <c r="B18" t="s">
        <v>87</v>
      </c>
      <c r="C18">
        <v>1.3033999999999999</v>
      </c>
      <c r="D18">
        <v>0.86309999999999998</v>
      </c>
      <c r="E18">
        <v>0.99160000000000004</v>
      </c>
    </row>
    <row r="19" spans="1:5" x14ac:dyDescent="0.25">
      <c r="A19" t="s">
        <v>338</v>
      </c>
      <c r="B19" t="s">
        <v>88</v>
      </c>
      <c r="C19">
        <v>1.3033999999999999</v>
      </c>
      <c r="D19">
        <v>0.57540000000000002</v>
      </c>
      <c r="E19">
        <v>0.99160000000000004</v>
      </c>
    </row>
    <row r="20" spans="1:5" x14ac:dyDescent="0.25">
      <c r="A20" t="s">
        <v>338</v>
      </c>
      <c r="B20" t="s">
        <v>89</v>
      </c>
      <c r="C20">
        <v>1.3033999999999999</v>
      </c>
      <c r="D20">
        <v>0.47949999999999998</v>
      </c>
      <c r="E20">
        <v>0.49580000000000002</v>
      </c>
    </row>
    <row r="21" spans="1:5" x14ac:dyDescent="0.25">
      <c r="A21" t="s">
        <v>338</v>
      </c>
      <c r="B21" t="s">
        <v>90</v>
      </c>
      <c r="C21">
        <v>1.3033999999999999</v>
      </c>
      <c r="D21">
        <v>1.5344</v>
      </c>
      <c r="E21">
        <v>0.59489999999999998</v>
      </c>
    </row>
    <row r="22" spans="1:5" x14ac:dyDescent="0.25">
      <c r="A22" t="s">
        <v>338</v>
      </c>
      <c r="B22" t="s">
        <v>91</v>
      </c>
      <c r="C22">
        <v>1.3033999999999999</v>
      </c>
      <c r="D22">
        <v>1.1935</v>
      </c>
      <c r="E22">
        <v>1.1016999999999999</v>
      </c>
    </row>
    <row r="23" spans="1:5" x14ac:dyDescent="0.25">
      <c r="A23" t="s">
        <v>338</v>
      </c>
      <c r="B23" t="s">
        <v>92</v>
      </c>
      <c r="C23">
        <v>1.3033999999999999</v>
      </c>
      <c r="D23">
        <v>0.95899999999999996</v>
      </c>
      <c r="E23">
        <v>1.1154999999999999</v>
      </c>
    </row>
    <row r="24" spans="1:5" x14ac:dyDescent="0.25">
      <c r="A24" t="s">
        <v>338</v>
      </c>
      <c r="B24" t="s">
        <v>93</v>
      </c>
      <c r="C24">
        <v>1.3033999999999999</v>
      </c>
      <c r="D24">
        <v>1.0741000000000001</v>
      </c>
      <c r="E24">
        <v>1.0907</v>
      </c>
    </row>
    <row r="25" spans="1:5" x14ac:dyDescent="0.25">
      <c r="A25" t="s">
        <v>338</v>
      </c>
      <c r="B25" t="s">
        <v>94</v>
      </c>
      <c r="C25">
        <v>1.3033999999999999</v>
      </c>
      <c r="D25">
        <v>1.3426</v>
      </c>
      <c r="E25">
        <v>0.49580000000000002</v>
      </c>
    </row>
    <row r="26" spans="1:5" x14ac:dyDescent="0.25">
      <c r="A26" t="s">
        <v>338</v>
      </c>
      <c r="B26" t="s">
        <v>95</v>
      </c>
      <c r="C26">
        <v>1.3033999999999999</v>
      </c>
      <c r="D26">
        <v>0.93769999999999998</v>
      </c>
      <c r="E26">
        <v>0.99160000000000004</v>
      </c>
    </row>
    <row r="27" spans="1:5" x14ac:dyDescent="0.25">
      <c r="A27" t="s">
        <v>338</v>
      </c>
      <c r="B27" t="s">
        <v>96</v>
      </c>
      <c r="C27">
        <v>1.3033999999999999</v>
      </c>
      <c r="D27">
        <v>1.5344</v>
      </c>
      <c r="E27">
        <v>0.69410000000000005</v>
      </c>
    </row>
    <row r="28" spans="1:5" x14ac:dyDescent="0.25">
      <c r="A28" t="s">
        <v>350</v>
      </c>
      <c r="B28" t="s">
        <v>97</v>
      </c>
      <c r="C28">
        <v>1.6667000000000001</v>
      </c>
      <c r="D28">
        <v>1.08</v>
      </c>
      <c r="E28">
        <v>1.0610999999999999</v>
      </c>
    </row>
    <row r="29" spans="1:5" x14ac:dyDescent="0.25">
      <c r="A29" t="s">
        <v>350</v>
      </c>
      <c r="B29" t="s">
        <v>98</v>
      </c>
      <c r="C29">
        <v>1.6667000000000001</v>
      </c>
      <c r="D29">
        <v>0.8</v>
      </c>
      <c r="E29">
        <v>0.50529999999999997</v>
      </c>
    </row>
    <row r="30" spans="1:5" x14ac:dyDescent="0.25">
      <c r="A30" t="s">
        <v>350</v>
      </c>
      <c r="B30" t="s">
        <v>99</v>
      </c>
      <c r="C30">
        <v>1.6667000000000001</v>
      </c>
      <c r="D30">
        <v>0.5</v>
      </c>
      <c r="E30">
        <v>1.2632000000000001</v>
      </c>
    </row>
    <row r="31" spans="1:5" x14ac:dyDescent="0.25">
      <c r="A31" t="s">
        <v>350</v>
      </c>
      <c r="B31" t="s">
        <v>100</v>
      </c>
      <c r="C31">
        <v>1.6667000000000001</v>
      </c>
      <c r="D31">
        <v>0.9</v>
      </c>
      <c r="E31">
        <v>0.75790000000000002</v>
      </c>
    </row>
    <row r="32" spans="1:5" x14ac:dyDescent="0.25">
      <c r="A32" t="s">
        <v>350</v>
      </c>
      <c r="B32" t="s">
        <v>101</v>
      </c>
      <c r="C32">
        <v>1.6667000000000001</v>
      </c>
      <c r="D32">
        <v>0.9</v>
      </c>
      <c r="E32">
        <v>1.3895</v>
      </c>
    </row>
    <row r="33" spans="1:5" x14ac:dyDescent="0.25">
      <c r="A33" t="s">
        <v>350</v>
      </c>
      <c r="B33" t="s">
        <v>102</v>
      </c>
      <c r="C33">
        <v>1.6667000000000001</v>
      </c>
      <c r="D33">
        <v>0.51429999999999998</v>
      </c>
      <c r="E33">
        <v>1.0827</v>
      </c>
    </row>
    <row r="34" spans="1:5" x14ac:dyDescent="0.25">
      <c r="A34" t="s">
        <v>350</v>
      </c>
      <c r="B34" t="s">
        <v>103</v>
      </c>
      <c r="C34">
        <v>1.6667000000000001</v>
      </c>
      <c r="D34">
        <v>1.2</v>
      </c>
      <c r="E34">
        <v>1.1369</v>
      </c>
    </row>
    <row r="35" spans="1:5" x14ac:dyDescent="0.25">
      <c r="A35" t="s">
        <v>350</v>
      </c>
      <c r="B35" t="s">
        <v>104</v>
      </c>
      <c r="C35">
        <v>1.6667000000000001</v>
      </c>
      <c r="D35">
        <v>1.08</v>
      </c>
      <c r="E35">
        <v>0.90949999999999998</v>
      </c>
    </row>
    <row r="36" spans="1:5" x14ac:dyDescent="0.25">
      <c r="A36" t="s">
        <v>350</v>
      </c>
      <c r="B36" t="s">
        <v>105</v>
      </c>
      <c r="C36">
        <v>1.6667000000000001</v>
      </c>
      <c r="D36">
        <v>2</v>
      </c>
      <c r="E36">
        <v>0.50529999999999997</v>
      </c>
    </row>
    <row r="37" spans="1:5" x14ac:dyDescent="0.25">
      <c r="A37" t="s">
        <v>350</v>
      </c>
      <c r="B37" t="s">
        <v>106</v>
      </c>
      <c r="C37">
        <v>1.6667000000000001</v>
      </c>
      <c r="D37">
        <v>1.4</v>
      </c>
      <c r="E37">
        <v>0.88419999999999999</v>
      </c>
    </row>
    <row r="38" spans="1:5" x14ac:dyDescent="0.25">
      <c r="A38" t="s">
        <v>350</v>
      </c>
      <c r="B38" t="s">
        <v>107</v>
      </c>
      <c r="C38">
        <v>1.6667000000000001</v>
      </c>
      <c r="D38">
        <v>0.9</v>
      </c>
      <c r="E38">
        <v>1.1369</v>
      </c>
    </row>
    <row r="39" spans="1:5" x14ac:dyDescent="0.25">
      <c r="A39" t="s">
        <v>350</v>
      </c>
      <c r="B39" t="s">
        <v>108</v>
      </c>
      <c r="C39">
        <v>1.6667000000000001</v>
      </c>
      <c r="D39">
        <v>0.85709999999999997</v>
      </c>
      <c r="E39">
        <v>1.2992999999999999</v>
      </c>
    </row>
    <row r="40" spans="1:5" x14ac:dyDescent="0.25">
      <c r="A40" t="s">
        <v>339</v>
      </c>
      <c r="B40" t="s">
        <v>109</v>
      </c>
      <c r="C40">
        <v>1.2199</v>
      </c>
      <c r="D40">
        <v>0.7026</v>
      </c>
      <c r="E40">
        <v>0.63390000000000002</v>
      </c>
    </row>
    <row r="41" spans="1:5" x14ac:dyDescent="0.25">
      <c r="A41" t="s">
        <v>339</v>
      </c>
      <c r="B41" t="s">
        <v>110</v>
      </c>
      <c r="C41">
        <v>1.2199</v>
      </c>
      <c r="D41">
        <v>1.135</v>
      </c>
      <c r="E41">
        <v>1.2135</v>
      </c>
    </row>
    <row r="42" spans="1:5" x14ac:dyDescent="0.25">
      <c r="A42" t="s">
        <v>339</v>
      </c>
      <c r="B42" t="s">
        <v>111</v>
      </c>
      <c r="C42">
        <v>1.2199</v>
      </c>
      <c r="D42">
        <v>1.7565999999999999</v>
      </c>
      <c r="E42">
        <v>0.56340000000000001</v>
      </c>
    </row>
    <row r="43" spans="1:5" x14ac:dyDescent="0.25">
      <c r="A43" t="s">
        <v>339</v>
      </c>
      <c r="B43" t="s">
        <v>112</v>
      </c>
      <c r="C43">
        <v>1.2199</v>
      </c>
      <c r="D43">
        <v>0.71040000000000003</v>
      </c>
      <c r="E43">
        <v>0.78879999999999995</v>
      </c>
    </row>
    <row r="44" spans="1:5" x14ac:dyDescent="0.25">
      <c r="A44" t="s">
        <v>339</v>
      </c>
      <c r="B44" t="s">
        <v>113</v>
      </c>
      <c r="C44">
        <v>1.2199</v>
      </c>
      <c r="D44">
        <v>1.1125</v>
      </c>
      <c r="E44">
        <v>1.2677</v>
      </c>
    </row>
    <row r="45" spans="1:5" x14ac:dyDescent="0.25">
      <c r="A45" t="s">
        <v>339</v>
      </c>
      <c r="B45" t="s">
        <v>114</v>
      </c>
      <c r="C45">
        <v>1.2199</v>
      </c>
      <c r="D45">
        <v>1.2568999999999999</v>
      </c>
      <c r="E45">
        <v>1.1174999999999999</v>
      </c>
    </row>
    <row r="46" spans="1:5" x14ac:dyDescent="0.25">
      <c r="A46" t="s">
        <v>339</v>
      </c>
      <c r="B46" t="s">
        <v>115</v>
      </c>
      <c r="C46">
        <v>1.2199</v>
      </c>
      <c r="D46">
        <v>0.98370000000000002</v>
      </c>
      <c r="E46">
        <v>0.92030000000000001</v>
      </c>
    </row>
    <row r="47" spans="1:5" x14ac:dyDescent="0.25">
      <c r="A47" t="s">
        <v>339</v>
      </c>
      <c r="B47" t="s">
        <v>116</v>
      </c>
      <c r="C47">
        <v>1.2199</v>
      </c>
      <c r="D47">
        <v>0.58550000000000002</v>
      </c>
      <c r="E47">
        <v>1.6198999999999999</v>
      </c>
    </row>
    <row r="48" spans="1:5" x14ac:dyDescent="0.25">
      <c r="A48" t="s">
        <v>339</v>
      </c>
      <c r="B48" t="s">
        <v>117</v>
      </c>
      <c r="C48">
        <v>1.2199</v>
      </c>
      <c r="D48">
        <v>1.0720000000000001</v>
      </c>
      <c r="E48">
        <v>1.1376999999999999</v>
      </c>
    </row>
    <row r="49" spans="1:5" x14ac:dyDescent="0.25">
      <c r="A49" t="s">
        <v>339</v>
      </c>
      <c r="B49" t="s">
        <v>118</v>
      </c>
      <c r="C49">
        <v>1.2199</v>
      </c>
      <c r="D49">
        <v>0.81969999999999998</v>
      </c>
      <c r="E49">
        <v>1.1973</v>
      </c>
    </row>
    <row r="50" spans="1:5" x14ac:dyDescent="0.25">
      <c r="A50" t="s">
        <v>339</v>
      </c>
      <c r="B50" t="s">
        <v>119</v>
      </c>
      <c r="C50">
        <v>1.2199</v>
      </c>
      <c r="D50">
        <v>1.3873</v>
      </c>
      <c r="E50">
        <v>0.98599999999999999</v>
      </c>
    </row>
    <row r="51" spans="1:5" x14ac:dyDescent="0.25">
      <c r="A51" t="s">
        <v>339</v>
      </c>
      <c r="B51" t="s">
        <v>120</v>
      </c>
      <c r="C51">
        <v>1.2199</v>
      </c>
      <c r="D51">
        <v>0.87829999999999997</v>
      </c>
      <c r="E51">
        <v>0.91559999999999997</v>
      </c>
    </row>
    <row r="52" spans="1:5" x14ac:dyDescent="0.25">
      <c r="A52" t="s">
        <v>339</v>
      </c>
      <c r="B52" t="s">
        <v>121</v>
      </c>
      <c r="C52">
        <v>1.2199</v>
      </c>
      <c r="D52">
        <v>1.2296</v>
      </c>
      <c r="E52">
        <v>0.91559999999999997</v>
      </c>
    </row>
    <row r="53" spans="1:5" x14ac:dyDescent="0.25">
      <c r="A53" t="s">
        <v>339</v>
      </c>
      <c r="B53" t="s">
        <v>122</v>
      </c>
      <c r="C53">
        <v>1.2199</v>
      </c>
      <c r="D53">
        <v>0.94589999999999996</v>
      </c>
      <c r="E53">
        <v>0.98599999999999999</v>
      </c>
    </row>
    <row r="54" spans="1:5" x14ac:dyDescent="0.25">
      <c r="A54" t="s">
        <v>339</v>
      </c>
      <c r="B54" t="s">
        <v>123</v>
      </c>
      <c r="C54">
        <v>1.2199</v>
      </c>
      <c r="D54">
        <v>1.3662000000000001</v>
      </c>
      <c r="E54">
        <v>1.1174999999999999</v>
      </c>
    </row>
    <row r="55" spans="1:5" x14ac:dyDescent="0.25">
      <c r="A55" t="s">
        <v>339</v>
      </c>
      <c r="B55" t="s">
        <v>124</v>
      </c>
      <c r="C55">
        <v>1.2199</v>
      </c>
      <c r="D55">
        <v>0.81969999999999998</v>
      </c>
      <c r="E55">
        <v>0.98599999999999999</v>
      </c>
    </row>
    <row r="56" spans="1:5" x14ac:dyDescent="0.25">
      <c r="A56" t="s">
        <v>339</v>
      </c>
      <c r="B56" t="s">
        <v>125</v>
      </c>
      <c r="C56">
        <v>1.2199</v>
      </c>
      <c r="D56">
        <v>1.4209000000000001</v>
      </c>
      <c r="E56">
        <v>1.4460999999999999</v>
      </c>
    </row>
    <row r="57" spans="1:5" x14ac:dyDescent="0.25">
      <c r="A57" t="s">
        <v>339</v>
      </c>
      <c r="B57" t="s">
        <v>126</v>
      </c>
      <c r="C57">
        <v>1.2199</v>
      </c>
      <c r="D57">
        <v>0.81969999999999998</v>
      </c>
      <c r="E57">
        <v>0.77470000000000006</v>
      </c>
    </row>
    <row r="58" spans="1:5" x14ac:dyDescent="0.25">
      <c r="A58" t="s">
        <v>339</v>
      </c>
      <c r="B58" t="s">
        <v>127</v>
      </c>
      <c r="C58">
        <v>1.2199</v>
      </c>
      <c r="D58">
        <v>0.7026</v>
      </c>
      <c r="E58">
        <v>0.70430000000000004</v>
      </c>
    </row>
    <row r="59" spans="1:5" x14ac:dyDescent="0.25">
      <c r="A59" t="s">
        <v>339</v>
      </c>
      <c r="B59" t="s">
        <v>128</v>
      </c>
      <c r="C59">
        <v>1.2199</v>
      </c>
      <c r="D59">
        <v>0.32790000000000002</v>
      </c>
      <c r="E59">
        <v>0.72309999999999997</v>
      </c>
    </row>
    <row r="60" spans="1:5" x14ac:dyDescent="0.25">
      <c r="A60" t="s">
        <v>340</v>
      </c>
      <c r="B60" t="s">
        <v>129</v>
      </c>
      <c r="C60">
        <v>1.4554</v>
      </c>
      <c r="D60">
        <v>1.276</v>
      </c>
      <c r="E60">
        <v>0.69569999999999999</v>
      </c>
    </row>
    <row r="61" spans="1:5" x14ac:dyDescent="0.25">
      <c r="A61" t="s">
        <v>340</v>
      </c>
      <c r="B61" t="s">
        <v>130</v>
      </c>
      <c r="C61">
        <v>1.4554</v>
      </c>
      <c r="D61">
        <v>0.49080000000000001</v>
      </c>
      <c r="E61">
        <v>0.92759999999999998</v>
      </c>
    </row>
    <row r="62" spans="1:5" x14ac:dyDescent="0.25">
      <c r="A62" t="s">
        <v>340</v>
      </c>
      <c r="B62" t="s">
        <v>131</v>
      </c>
      <c r="C62">
        <v>1.4554</v>
      </c>
      <c r="D62">
        <v>1.0797000000000001</v>
      </c>
      <c r="E62">
        <v>0.2319</v>
      </c>
    </row>
    <row r="63" spans="1:5" x14ac:dyDescent="0.25">
      <c r="A63" t="s">
        <v>340</v>
      </c>
      <c r="B63" t="s">
        <v>132</v>
      </c>
      <c r="C63">
        <v>1.4554</v>
      </c>
      <c r="D63">
        <v>1.0797000000000001</v>
      </c>
      <c r="E63">
        <v>1.6232</v>
      </c>
    </row>
    <row r="64" spans="1:5" x14ac:dyDescent="0.25">
      <c r="A64" t="s">
        <v>340</v>
      </c>
      <c r="B64" t="s">
        <v>133</v>
      </c>
      <c r="C64">
        <v>1.4554</v>
      </c>
      <c r="D64">
        <v>0.49080000000000001</v>
      </c>
      <c r="E64">
        <v>1.6232</v>
      </c>
    </row>
    <row r="65" spans="1:5" x14ac:dyDescent="0.25">
      <c r="A65" t="s">
        <v>340</v>
      </c>
      <c r="B65" t="s">
        <v>134</v>
      </c>
      <c r="C65">
        <v>1.4554</v>
      </c>
      <c r="D65">
        <v>1.3742000000000001</v>
      </c>
      <c r="E65">
        <v>1.6232</v>
      </c>
    </row>
    <row r="66" spans="1:5" x14ac:dyDescent="0.25">
      <c r="A66" t="s">
        <v>340</v>
      </c>
      <c r="B66" t="s">
        <v>135</v>
      </c>
      <c r="C66">
        <v>1.4554</v>
      </c>
      <c r="D66">
        <v>2.0613000000000001</v>
      </c>
      <c r="E66">
        <v>0.69569999999999999</v>
      </c>
    </row>
    <row r="67" spans="1:5" x14ac:dyDescent="0.25">
      <c r="A67" t="s">
        <v>340</v>
      </c>
      <c r="B67" t="s">
        <v>136</v>
      </c>
      <c r="C67">
        <v>1.4554</v>
      </c>
      <c r="D67">
        <v>0.7853</v>
      </c>
      <c r="E67">
        <v>0.46379999999999999</v>
      </c>
    </row>
    <row r="68" spans="1:5" x14ac:dyDescent="0.25">
      <c r="A68" t="s">
        <v>340</v>
      </c>
      <c r="B68" t="s">
        <v>137</v>
      </c>
      <c r="C68">
        <v>1.4554</v>
      </c>
      <c r="D68">
        <v>0.88339999999999996</v>
      </c>
      <c r="E68">
        <v>0.69569999999999999</v>
      </c>
    </row>
    <row r="69" spans="1:5" x14ac:dyDescent="0.25">
      <c r="A69" t="s">
        <v>340</v>
      </c>
      <c r="B69" t="s">
        <v>138</v>
      </c>
      <c r="C69">
        <v>1.4554</v>
      </c>
      <c r="D69">
        <v>0.3926</v>
      </c>
      <c r="E69">
        <v>2.0870000000000002</v>
      </c>
    </row>
    <row r="70" spans="1:5" x14ac:dyDescent="0.25">
      <c r="A70" t="s">
        <v>340</v>
      </c>
      <c r="B70" t="s">
        <v>139</v>
      </c>
      <c r="C70">
        <v>1.4554</v>
      </c>
      <c r="D70">
        <v>1.3742000000000001</v>
      </c>
      <c r="E70">
        <v>0.46379999999999999</v>
      </c>
    </row>
    <row r="71" spans="1:5" x14ac:dyDescent="0.25">
      <c r="A71" t="s">
        <v>340</v>
      </c>
      <c r="B71" t="s">
        <v>140</v>
      </c>
      <c r="C71">
        <v>1.4554</v>
      </c>
      <c r="D71">
        <v>1.5705</v>
      </c>
      <c r="E71">
        <v>0.1159</v>
      </c>
    </row>
    <row r="72" spans="1:5" x14ac:dyDescent="0.25">
      <c r="A72" t="s">
        <v>340</v>
      </c>
      <c r="B72" t="s">
        <v>141</v>
      </c>
      <c r="C72">
        <v>1.4554</v>
      </c>
      <c r="D72">
        <v>0.7853</v>
      </c>
      <c r="E72">
        <v>0.69569999999999999</v>
      </c>
    </row>
    <row r="73" spans="1:5" x14ac:dyDescent="0.25">
      <c r="A73" t="s">
        <v>340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340</v>
      </c>
      <c r="B74" t="s">
        <v>143</v>
      </c>
      <c r="C74">
        <v>1.4554</v>
      </c>
      <c r="D74">
        <v>0.88339999999999996</v>
      </c>
      <c r="E74">
        <v>2.2029999999999998</v>
      </c>
    </row>
    <row r="75" spans="1:5" x14ac:dyDescent="0.25">
      <c r="A75" t="s">
        <v>340</v>
      </c>
      <c r="B75" t="s">
        <v>144</v>
      </c>
      <c r="C75">
        <v>1.4554</v>
      </c>
      <c r="D75">
        <v>0.68710000000000004</v>
      </c>
      <c r="E75">
        <v>1.1595</v>
      </c>
    </row>
    <row r="76" spans="1:5" x14ac:dyDescent="0.25">
      <c r="A76" t="s">
        <v>341</v>
      </c>
      <c r="B76" t="s">
        <v>145</v>
      </c>
      <c r="C76">
        <v>1.5127999999999999</v>
      </c>
      <c r="D76">
        <v>1.3221000000000001</v>
      </c>
      <c r="E76">
        <v>0.95789999999999997</v>
      </c>
    </row>
    <row r="77" spans="1:5" x14ac:dyDescent="0.25">
      <c r="A77" t="s">
        <v>341</v>
      </c>
      <c r="B77" t="s">
        <v>146</v>
      </c>
      <c r="C77">
        <v>1.5127999999999999</v>
      </c>
      <c r="D77">
        <v>0.75549999999999995</v>
      </c>
      <c r="E77">
        <v>0.93840000000000001</v>
      </c>
    </row>
    <row r="78" spans="1:5" x14ac:dyDescent="0.25">
      <c r="A78" t="s">
        <v>341</v>
      </c>
      <c r="B78" t="s">
        <v>147</v>
      </c>
      <c r="C78">
        <v>1.5127999999999999</v>
      </c>
      <c r="D78">
        <v>1.0387999999999999</v>
      </c>
      <c r="E78">
        <v>0.82110000000000005</v>
      </c>
    </row>
    <row r="79" spans="1:5" x14ac:dyDescent="0.25">
      <c r="A79" t="s">
        <v>341</v>
      </c>
      <c r="B79" t="s">
        <v>148</v>
      </c>
      <c r="C79">
        <v>1.5127999999999999</v>
      </c>
      <c r="D79">
        <v>0.99150000000000005</v>
      </c>
      <c r="E79">
        <v>0.82110000000000005</v>
      </c>
    </row>
    <row r="80" spans="1:5" x14ac:dyDescent="0.25">
      <c r="A80" t="s">
        <v>341</v>
      </c>
      <c r="B80" t="s">
        <v>149</v>
      </c>
      <c r="C80">
        <v>1.5127999999999999</v>
      </c>
      <c r="D80">
        <v>1.6998</v>
      </c>
      <c r="E80">
        <v>0.58650000000000002</v>
      </c>
    </row>
    <row r="81" spans="1:5" x14ac:dyDescent="0.25">
      <c r="A81" t="s">
        <v>341</v>
      </c>
      <c r="B81" t="s">
        <v>150</v>
      </c>
      <c r="C81">
        <v>1.5127999999999999</v>
      </c>
      <c r="D81">
        <v>1.1016999999999999</v>
      </c>
      <c r="E81">
        <v>1.5053000000000001</v>
      </c>
    </row>
    <row r="82" spans="1:5" x14ac:dyDescent="0.25">
      <c r="A82" t="s">
        <v>341</v>
      </c>
      <c r="B82" t="s">
        <v>151</v>
      </c>
      <c r="C82">
        <v>1.5127999999999999</v>
      </c>
      <c r="D82">
        <v>1.3221000000000001</v>
      </c>
      <c r="E82">
        <v>1.0948</v>
      </c>
    </row>
    <row r="83" spans="1:5" x14ac:dyDescent="0.25">
      <c r="A83" t="s">
        <v>341</v>
      </c>
      <c r="B83" t="s">
        <v>152</v>
      </c>
      <c r="C83">
        <v>1.5127999999999999</v>
      </c>
      <c r="D83">
        <v>0.75549999999999995</v>
      </c>
      <c r="E83">
        <v>0.82110000000000005</v>
      </c>
    </row>
    <row r="84" spans="1:5" x14ac:dyDescent="0.25">
      <c r="A84" t="s">
        <v>341</v>
      </c>
      <c r="B84" t="s">
        <v>318</v>
      </c>
      <c r="C84">
        <v>1.5127999999999999</v>
      </c>
      <c r="D84">
        <v>1.0387999999999999</v>
      </c>
      <c r="E84">
        <v>0.70379999999999998</v>
      </c>
    </row>
    <row r="85" spans="1:5" x14ac:dyDescent="0.25">
      <c r="A85" t="s">
        <v>341</v>
      </c>
      <c r="B85" t="s">
        <v>153</v>
      </c>
      <c r="C85">
        <v>1.5127999999999999</v>
      </c>
      <c r="D85">
        <v>0.55089999999999995</v>
      </c>
      <c r="E85">
        <v>0.95789999999999997</v>
      </c>
    </row>
    <row r="86" spans="1:5" x14ac:dyDescent="0.25">
      <c r="A86" t="s">
        <v>341</v>
      </c>
      <c r="B86" t="s">
        <v>154</v>
      </c>
      <c r="C86">
        <v>1.5127999999999999</v>
      </c>
      <c r="D86">
        <v>0.66100000000000003</v>
      </c>
      <c r="E86">
        <v>1.6422000000000001</v>
      </c>
    </row>
    <row r="87" spans="1:5" x14ac:dyDescent="0.25">
      <c r="A87" t="s">
        <v>341</v>
      </c>
      <c r="B87" t="s">
        <v>319</v>
      </c>
      <c r="C87">
        <v>1.5127999999999999</v>
      </c>
      <c r="D87">
        <v>0.7712</v>
      </c>
      <c r="E87">
        <v>1.2316</v>
      </c>
    </row>
    <row r="88" spans="1:5" x14ac:dyDescent="0.25">
      <c r="A88" t="s">
        <v>351</v>
      </c>
      <c r="B88" t="s">
        <v>155</v>
      </c>
      <c r="C88">
        <v>1.3077000000000001</v>
      </c>
      <c r="D88">
        <v>0.57350000000000001</v>
      </c>
      <c r="E88">
        <v>1.1428</v>
      </c>
    </row>
    <row r="89" spans="1:5" x14ac:dyDescent="0.25">
      <c r="A89" t="s">
        <v>351</v>
      </c>
      <c r="B89" t="s">
        <v>156</v>
      </c>
      <c r="C89">
        <v>1.3077000000000001</v>
      </c>
      <c r="D89">
        <v>0.70589999999999997</v>
      </c>
      <c r="E89">
        <v>0.85709999999999997</v>
      </c>
    </row>
    <row r="90" spans="1:5" x14ac:dyDescent="0.25">
      <c r="A90" t="s">
        <v>351</v>
      </c>
      <c r="B90" t="s">
        <v>157</v>
      </c>
      <c r="C90">
        <v>1.3077000000000001</v>
      </c>
      <c r="D90">
        <v>0.89219999999999999</v>
      </c>
      <c r="E90">
        <v>1.4285000000000001</v>
      </c>
    </row>
    <row r="91" spans="1:5" x14ac:dyDescent="0.25">
      <c r="A91" t="s">
        <v>351</v>
      </c>
      <c r="B91" t="s">
        <v>158</v>
      </c>
      <c r="C91">
        <v>1.3077000000000001</v>
      </c>
      <c r="D91">
        <v>1.2017</v>
      </c>
      <c r="E91">
        <v>0.73470000000000002</v>
      </c>
    </row>
    <row r="92" spans="1:5" x14ac:dyDescent="0.25">
      <c r="A92" t="s">
        <v>351</v>
      </c>
      <c r="B92" t="s">
        <v>159</v>
      </c>
      <c r="C92">
        <v>1.3077000000000001</v>
      </c>
      <c r="D92">
        <v>1.0378000000000001</v>
      </c>
      <c r="E92">
        <v>1.0407999999999999</v>
      </c>
    </row>
    <row r="93" spans="1:5" x14ac:dyDescent="0.25">
      <c r="A93" t="s">
        <v>351</v>
      </c>
      <c r="B93" t="s">
        <v>160</v>
      </c>
      <c r="C93">
        <v>1.3077000000000001</v>
      </c>
      <c r="D93">
        <v>0.88229999999999997</v>
      </c>
      <c r="E93">
        <v>0.79120000000000001</v>
      </c>
    </row>
    <row r="94" spans="1:5" x14ac:dyDescent="0.25">
      <c r="A94" t="s">
        <v>351</v>
      </c>
      <c r="B94" t="s">
        <v>161</v>
      </c>
      <c r="C94">
        <v>1.3077000000000001</v>
      </c>
      <c r="D94">
        <v>1.4117999999999999</v>
      </c>
      <c r="E94">
        <v>0.79120000000000001</v>
      </c>
    </row>
    <row r="95" spans="1:5" x14ac:dyDescent="0.25">
      <c r="A95" t="s">
        <v>351</v>
      </c>
      <c r="B95" t="s">
        <v>162</v>
      </c>
      <c r="C95">
        <v>1.3077000000000001</v>
      </c>
      <c r="D95">
        <v>0.64710000000000001</v>
      </c>
      <c r="E95">
        <v>1.6483000000000001</v>
      </c>
    </row>
    <row r="96" spans="1:5" x14ac:dyDescent="0.25">
      <c r="A96" t="s">
        <v>351</v>
      </c>
      <c r="B96" t="s">
        <v>163</v>
      </c>
      <c r="C96">
        <v>1.3077000000000001</v>
      </c>
      <c r="D96">
        <v>1.1765000000000001</v>
      </c>
      <c r="E96">
        <v>0.39560000000000001</v>
      </c>
    </row>
    <row r="97" spans="1:5" x14ac:dyDescent="0.25">
      <c r="A97" t="s">
        <v>351</v>
      </c>
      <c r="B97" t="s">
        <v>164</v>
      </c>
      <c r="C97">
        <v>1.3077000000000001</v>
      </c>
      <c r="D97">
        <v>0.94120000000000004</v>
      </c>
      <c r="E97">
        <v>0.79120000000000001</v>
      </c>
    </row>
    <row r="98" spans="1:5" x14ac:dyDescent="0.25">
      <c r="A98" t="s">
        <v>351</v>
      </c>
      <c r="B98" t="s">
        <v>165</v>
      </c>
      <c r="C98">
        <v>1.3077000000000001</v>
      </c>
      <c r="D98">
        <v>0.82350000000000001</v>
      </c>
      <c r="E98">
        <v>1.3846000000000001</v>
      </c>
    </row>
    <row r="99" spans="1:5" x14ac:dyDescent="0.25">
      <c r="A99" t="s">
        <v>351</v>
      </c>
      <c r="B99" t="s">
        <v>166</v>
      </c>
      <c r="C99">
        <v>1.3077000000000001</v>
      </c>
      <c r="D99">
        <v>1.647</v>
      </c>
      <c r="E99">
        <v>1.0548999999999999</v>
      </c>
    </row>
    <row r="100" spans="1:5" x14ac:dyDescent="0.25">
      <c r="A100" t="s">
        <v>342</v>
      </c>
      <c r="B100" t="s">
        <v>167</v>
      </c>
      <c r="C100">
        <v>1.3717999999999999</v>
      </c>
      <c r="D100">
        <v>1.5035000000000001</v>
      </c>
      <c r="E100">
        <v>1.0713999999999999</v>
      </c>
    </row>
    <row r="101" spans="1:5" x14ac:dyDescent="0.25">
      <c r="A101" t="s">
        <v>342</v>
      </c>
      <c r="B101" t="s">
        <v>168</v>
      </c>
      <c r="C101">
        <v>1.3717999999999999</v>
      </c>
      <c r="D101">
        <v>1.0479000000000001</v>
      </c>
      <c r="E101">
        <v>1.0178</v>
      </c>
    </row>
    <row r="102" spans="1:5" x14ac:dyDescent="0.25">
      <c r="A102" t="s">
        <v>342</v>
      </c>
      <c r="B102" t="s">
        <v>169</v>
      </c>
      <c r="C102">
        <v>1.3717999999999999</v>
      </c>
      <c r="D102">
        <v>0.94340000000000002</v>
      </c>
      <c r="E102">
        <v>0.80669999999999997</v>
      </c>
    </row>
    <row r="103" spans="1:5" x14ac:dyDescent="0.25">
      <c r="A103" t="s">
        <v>342</v>
      </c>
      <c r="B103" t="s">
        <v>170</v>
      </c>
      <c r="C103">
        <v>1.3717999999999999</v>
      </c>
      <c r="D103">
        <v>0.97199999999999998</v>
      </c>
      <c r="E103">
        <v>1.1428</v>
      </c>
    </row>
    <row r="104" spans="1:5" x14ac:dyDescent="0.25">
      <c r="A104" t="s">
        <v>342</v>
      </c>
      <c r="B104" t="s">
        <v>171</v>
      </c>
      <c r="C104">
        <v>1.3717999999999999</v>
      </c>
      <c r="D104">
        <v>0.82620000000000005</v>
      </c>
      <c r="E104">
        <v>1.2</v>
      </c>
    </row>
    <row r="105" spans="1:5" x14ac:dyDescent="0.25">
      <c r="A105" t="s">
        <v>342</v>
      </c>
      <c r="B105" t="s">
        <v>172</v>
      </c>
      <c r="C105">
        <v>1.3717999999999999</v>
      </c>
      <c r="D105">
        <v>0.41</v>
      </c>
      <c r="E105">
        <v>1.4463999999999999</v>
      </c>
    </row>
    <row r="106" spans="1:5" x14ac:dyDescent="0.25">
      <c r="A106" t="s">
        <v>342</v>
      </c>
      <c r="B106" t="s">
        <v>173</v>
      </c>
      <c r="C106">
        <v>1.3717999999999999</v>
      </c>
      <c r="D106">
        <v>1.2301</v>
      </c>
      <c r="E106">
        <v>0.64280000000000004</v>
      </c>
    </row>
    <row r="107" spans="1:5" x14ac:dyDescent="0.25">
      <c r="A107" t="s">
        <v>342</v>
      </c>
      <c r="B107" t="s">
        <v>174</v>
      </c>
      <c r="C107">
        <v>1.3717999999999999</v>
      </c>
      <c r="D107">
        <v>0.97199999999999998</v>
      </c>
      <c r="E107">
        <v>0.68569999999999998</v>
      </c>
    </row>
    <row r="108" spans="1:5" x14ac:dyDescent="0.25">
      <c r="A108" t="s">
        <v>342</v>
      </c>
      <c r="B108" t="s">
        <v>175</v>
      </c>
      <c r="C108">
        <v>1.3717999999999999</v>
      </c>
      <c r="D108">
        <v>1.2635000000000001</v>
      </c>
      <c r="E108">
        <v>0.62860000000000005</v>
      </c>
    </row>
    <row r="109" spans="1:5" x14ac:dyDescent="0.25">
      <c r="A109" t="s">
        <v>342</v>
      </c>
      <c r="B109" t="s">
        <v>176</v>
      </c>
      <c r="C109">
        <v>1.3717999999999999</v>
      </c>
      <c r="D109">
        <v>0.82620000000000005</v>
      </c>
      <c r="E109">
        <v>1.3714</v>
      </c>
    </row>
    <row r="110" spans="1:5" x14ac:dyDescent="0.25">
      <c r="A110" t="s">
        <v>343</v>
      </c>
      <c r="B110" t="s">
        <v>177</v>
      </c>
      <c r="C110">
        <v>1.3151999999999999</v>
      </c>
      <c r="D110">
        <v>1.0455000000000001</v>
      </c>
      <c r="E110">
        <v>0.83620000000000005</v>
      </c>
    </row>
    <row r="111" spans="1:5" x14ac:dyDescent="0.25">
      <c r="A111" t="s">
        <v>343</v>
      </c>
      <c r="B111" t="s">
        <v>178</v>
      </c>
      <c r="C111">
        <v>1.3151999999999999</v>
      </c>
      <c r="D111">
        <v>1.0286999999999999</v>
      </c>
      <c r="E111">
        <v>1.2067000000000001</v>
      </c>
    </row>
    <row r="112" spans="1:5" x14ac:dyDescent="0.25">
      <c r="A112" t="s">
        <v>343</v>
      </c>
      <c r="B112" t="s">
        <v>179</v>
      </c>
      <c r="C112">
        <v>1.3151999999999999</v>
      </c>
      <c r="D112">
        <v>1.2356</v>
      </c>
      <c r="E112">
        <v>1.3379000000000001</v>
      </c>
    </row>
    <row r="113" spans="1:5" x14ac:dyDescent="0.25">
      <c r="A113" t="s">
        <v>343</v>
      </c>
      <c r="B113" t="s">
        <v>180</v>
      </c>
      <c r="C113">
        <v>1.3151999999999999</v>
      </c>
      <c r="D113">
        <v>0.71560000000000001</v>
      </c>
      <c r="E113">
        <v>1.3116000000000001</v>
      </c>
    </row>
    <row r="114" spans="1:5" x14ac:dyDescent="0.25">
      <c r="A114" t="s">
        <v>343</v>
      </c>
      <c r="B114" t="s">
        <v>181</v>
      </c>
      <c r="C114">
        <v>1.3151999999999999</v>
      </c>
      <c r="D114">
        <v>1.0286999999999999</v>
      </c>
      <c r="E114">
        <v>1.3116000000000001</v>
      </c>
    </row>
    <row r="115" spans="1:5" x14ac:dyDescent="0.25">
      <c r="A115" t="s">
        <v>343</v>
      </c>
      <c r="B115" t="s">
        <v>182</v>
      </c>
      <c r="C115">
        <v>1.3151999999999999</v>
      </c>
      <c r="D115">
        <v>1.4256</v>
      </c>
      <c r="E115">
        <v>1.1149</v>
      </c>
    </row>
    <row r="116" spans="1:5" x14ac:dyDescent="0.25">
      <c r="A116" t="s">
        <v>343</v>
      </c>
      <c r="B116" t="s">
        <v>183</v>
      </c>
      <c r="C116">
        <v>1.3151999999999999</v>
      </c>
      <c r="D116">
        <v>0.85540000000000005</v>
      </c>
      <c r="E116">
        <v>1.4493</v>
      </c>
    </row>
    <row r="117" spans="1:5" x14ac:dyDescent="0.25">
      <c r="A117" t="s">
        <v>343</v>
      </c>
      <c r="B117" t="s">
        <v>184</v>
      </c>
      <c r="C117">
        <v>1.3151999999999999</v>
      </c>
      <c r="D117">
        <v>1.5206999999999999</v>
      </c>
      <c r="E117">
        <v>0.62960000000000005</v>
      </c>
    </row>
    <row r="118" spans="1:5" x14ac:dyDescent="0.25">
      <c r="A118" t="s">
        <v>343</v>
      </c>
      <c r="B118" t="s">
        <v>185</v>
      </c>
      <c r="C118">
        <v>1.3151999999999999</v>
      </c>
      <c r="D118">
        <v>0.89449999999999996</v>
      </c>
      <c r="E118">
        <v>0.68200000000000005</v>
      </c>
    </row>
    <row r="119" spans="1:5" x14ac:dyDescent="0.25">
      <c r="A119" t="s">
        <v>343</v>
      </c>
      <c r="B119" t="s">
        <v>186</v>
      </c>
      <c r="C119">
        <v>1.3151999999999999</v>
      </c>
      <c r="D119">
        <v>0.67090000000000005</v>
      </c>
      <c r="E119">
        <v>0.94440000000000002</v>
      </c>
    </row>
    <row r="120" spans="1:5" x14ac:dyDescent="0.25">
      <c r="A120" t="s">
        <v>343</v>
      </c>
      <c r="B120" t="s">
        <v>187</v>
      </c>
      <c r="C120">
        <v>1.3151999999999999</v>
      </c>
      <c r="D120">
        <v>1.2356</v>
      </c>
      <c r="E120">
        <v>0.66890000000000005</v>
      </c>
    </row>
    <row r="121" spans="1:5" x14ac:dyDescent="0.25">
      <c r="A121" t="s">
        <v>343</v>
      </c>
      <c r="B121" t="s">
        <v>188</v>
      </c>
      <c r="C121">
        <v>1.3151999999999999</v>
      </c>
      <c r="D121">
        <v>0.76029999999999998</v>
      </c>
      <c r="E121">
        <v>0.89190000000000003</v>
      </c>
    </row>
    <row r="122" spans="1:5" x14ac:dyDescent="0.25">
      <c r="A122" t="s">
        <v>343</v>
      </c>
      <c r="B122" t="s">
        <v>189</v>
      </c>
      <c r="C122">
        <v>1.3151999999999999</v>
      </c>
      <c r="D122">
        <v>0.57030000000000003</v>
      </c>
      <c r="E122">
        <v>1.3935999999999999</v>
      </c>
    </row>
    <row r="123" spans="1:5" x14ac:dyDescent="0.25">
      <c r="A123" t="s">
        <v>343</v>
      </c>
      <c r="B123" t="s">
        <v>190</v>
      </c>
      <c r="C123">
        <v>1.3151999999999999</v>
      </c>
      <c r="D123">
        <v>0.58140000000000003</v>
      </c>
      <c r="E123">
        <v>0.73450000000000004</v>
      </c>
    </row>
    <row r="124" spans="1:5" x14ac:dyDescent="0.25">
      <c r="A124" t="s">
        <v>343</v>
      </c>
      <c r="B124" t="s">
        <v>191</v>
      </c>
      <c r="C124">
        <v>1.3151999999999999</v>
      </c>
      <c r="D124">
        <v>0.71560000000000001</v>
      </c>
      <c r="E124">
        <v>0.99680000000000002</v>
      </c>
    </row>
    <row r="125" spans="1:5" x14ac:dyDescent="0.25">
      <c r="A125" t="s">
        <v>343</v>
      </c>
      <c r="B125" t="s">
        <v>192</v>
      </c>
      <c r="C125">
        <v>1.3151999999999999</v>
      </c>
      <c r="D125">
        <v>1.2523</v>
      </c>
      <c r="E125">
        <v>0.78700000000000003</v>
      </c>
    </row>
    <row r="126" spans="1:5" x14ac:dyDescent="0.25">
      <c r="A126" t="s">
        <v>343</v>
      </c>
      <c r="B126" t="s">
        <v>193</v>
      </c>
      <c r="C126">
        <v>1.3151999999999999</v>
      </c>
      <c r="D126">
        <v>0.52270000000000005</v>
      </c>
      <c r="E126">
        <v>1.0590999999999999</v>
      </c>
    </row>
    <row r="127" spans="1:5" x14ac:dyDescent="0.25">
      <c r="A127" t="s">
        <v>343</v>
      </c>
      <c r="B127" t="s">
        <v>194</v>
      </c>
      <c r="C127">
        <v>1.3151999999999999</v>
      </c>
      <c r="D127">
        <v>1.2356</v>
      </c>
      <c r="E127">
        <v>0.55740000000000001</v>
      </c>
    </row>
    <row r="128" spans="1:5" x14ac:dyDescent="0.25">
      <c r="A128" t="s">
        <v>343</v>
      </c>
      <c r="B128" t="s">
        <v>195</v>
      </c>
      <c r="C128">
        <v>1.3151999999999999</v>
      </c>
      <c r="D128">
        <v>1.7583</v>
      </c>
      <c r="E128">
        <v>0.55740000000000001</v>
      </c>
    </row>
    <row r="129" spans="1:5" x14ac:dyDescent="0.25">
      <c r="A129" t="s">
        <v>343</v>
      </c>
      <c r="B129" t="s">
        <v>196</v>
      </c>
      <c r="C129">
        <v>1.3151999999999999</v>
      </c>
      <c r="D129">
        <v>0.99790000000000001</v>
      </c>
      <c r="E129">
        <v>1.5608</v>
      </c>
    </row>
    <row r="130" spans="1:5" x14ac:dyDescent="0.25">
      <c r="A130" t="s">
        <v>344</v>
      </c>
      <c r="B130" t="s">
        <v>197</v>
      </c>
      <c r="C130">
        <v>1.3976999999999999</v>
      </c>
      <c r="D130">
        <v>0.79959999999999998</v>
      </c>
      <c r="E130">
        <v>1.8339000000000001</v>
      </c>
    </row>
    <row r="131" spans="1:5" x14ac:dyDescent="0.25">
      <c r="A131" t="s">
        <v>344</v>
      </c>
      <c r="B131" t="s">
        <v>198</v>
      </c>
      <c r="C131">
        <v>1.3976999999999999</v>
      </c>
      <c r="D131">
        <v>0.56479999999999997</v>
      </c>
      <c r="E131">
        <v>0.99450000000000005</v>
      </c>
    </row>
    <row r="132" spans="1:5" x14ac:dyDescent="0.25">
      <c r="A132" t="s">
        <v>344</v>
      </c>
      <c r="B132" t="s">
        <v>199</v>
      </c>
      <c r="C132">
        <v>1.3976999999999999</v>
      </c>
      <c r="D132">
        <v>1.4309000000000001</v>
      </c>
      <c r="E132">
        <v>0.89500000000000002</v>
      </c>
    </row>
    <row r="133" spans="1:5" x14ac:dyDescent="0.25">
      <c r="A133" t="s">
        <v>344</v>
      </c>
      <c r="B133" t="s">
        <v>200</v>
      </c>
      <c r="C133">
        <v>1.3976999999999999</v>
      </c>
      <c r="D133">
        <v>1.2264999999999999</v>
      </c>
      <c r="E133">
        <v>0.8548</v>
      </c>
    </row>
    <row r="134" spans="1:5" x14ac:dyDescent="0.25">
      <c r="A134" t="s">
        <v>344</v>
      </c>
      <c r="B134" t="s">
        <v>201</v>
      </c>
      <c r="C134">
        <v>1.3976999999999999</v>
      </c>
      <c r="D134">
        <v>0.8417</v>
      </c>
      <c r="E134">
        <v>1.0003</v>
      </c>
    </row>
    <row r="135" spans="1:5" x14ac:dyDescent="0.25">
      <c r="A135" t="s">
        <v>344</v>
      </c>
      <c r="B135" t="s">
        <v>202</v>
      </c>
      <c r="C135">
        <v>1.3976999999999999</v>
      </c>
      <c r="D135">
        <v>1.2358</v>
      </c>
      <c r="E135">
        <v>0.77300000000000002</v>
      </c>
    </row>
    <row r="136" spans="1:5" x14ac:dyDescent="0.25">
      <c r="A136" t="s">
        <v>344</v>
      </c>
      <c r="B136" t="s">
        <v>203</v>
      </c>
      <c r="C136">
        <v>1.3976999999999999</v>
      </c>
      <c r="D136">
        <v>0.82279999999999998</v>
      </c>
      <c r="E136">
        <v>0.94469999999999998</v>
      </c>
    </row>
    <row r="137" spans="1:5" x14ac:dyDescent="0.25">
      <c r="A137" t="s">
        <v>344</v>
      </c>
      <c r="B137" t="s">
        <v>204</v>
      </c>
      <c r="C137">
        <v>1.3976999999999999</v>
      </c>
      <c r="D137">
        <v>0.58919999999999995</v>
      </c>
      <c r="E137">
        <v>1.0003</v>
      </c>
    </row>
    <row r="138" spans="1:5" x14ac:dyDescent="0.25">
      <c r="A138" t="s">
        <v>344</v>
      </c>
      <c r="B138" t="s">
        <v>205</v>
      </c>
      <c r="C138">
        <v>1.3976999999999999</v>
      </c>
      <c r="D138">
        <v>0.96799999999999997</v>
      </c>
      <c r="E138">
        <v>1.2782</v>
      </c>
    </row>
    <row r="139" spans="1:5" x14ac:dyDescent="0.25">
      <c r="A139" t="s">
        <v>344</v>
      </c>
      <c r="B139" t="s">
        <v>206</v>
      </c>
      <c r="C139">
        <v>1.3976999999999999</v>
      </c>
      <c r="D139">
        <v>0.97909999999999997</v>
      </c>
      <c r="E139">
        <v>0.89500000000000002</v>
      </c>
    </row>
    <row r="140" spans="1:5" x14ac:dyDescent="0.25">
      <c r="A140" t="s">
        <v>344</v>
      </c>
      <c r="B140" t="s">
        <v>207</v>
      </c>
      <c r="C140">
        <v>1.3976999999999999</v>
      </c>
      <c r="D140">
        <v>0.6734</v>
      </c>
      <c r="E140">
        <v>1.2782</v>
      </c>
    </row>
    <row r="141" spans="1:5" x14ac:dyDescent="0.25">
      <c r="A141" t="s">
        <v>344</v>
      </c>
      <c r="B141" t="s">
        <v>208</v>
      </c>
      <c r="C141">
        <v>1.3976999999999999</v>
      </c>
      <c r="D141">
        <v>0.85170000000000001</v>
      </c>
      <c r="E141">
        <v>0.98970000000000002</v>
      </c>
    </row>
    <row r="142" spans="1:5" x14ac:dyDescent="0.25">
      <c r="A142" t="s">
        <v>344</v>
      </c>
      <c r="B142" t="s">
        <v>209</v>
      </c>
      <c r="C142">
        <v>1.3976999999999999</v>
      </c>
      <c r="D142">
        <v>0.93010000000000004</v>
      </c>
      <c r="E142">
        <v>0.89749999999999996</v>
      </c>
    </row>
    <row r="143" spans="1:5" x14ac:dyDescent="0.25">
      <c r="A143" t="s">
        <v>344</v>
      </c>
      <c r="B143" t="s">
        <v>210</v>
      </c>
      <c r="C143">
        <v>1.3976999999999999</v>
      </c>
      <c r="D143">
        <v>1.1783999999999999</v>
      </c>
      <c r="E143">
        <v>0.94469999999999998</v>
      </c>
    </row>
    <row r="144" spans="1:5" x14ac:dyDescent="0.25">
      <c r="A144" t="s">
        <v>344</v>
      </c>
      <c r="B144" t="s">
        <v>211</v>
      </c>
      <c r="C144">
        <v>1.3976999999999999</v>
      </c>
      <c r="D144">
        <v>1.2683</v>
      </c>
      <c r="E144">
        <v>0.73</v>
      </c>
    </row>
    <row r="145" spans="1:5" x14ac:dyDescent="0.25">
      <c r="A145" t="s">
        <v>344</v>
      </c>
      <c r="B145" t="s">
        <v>212</v>
      </c>
      <c r="C145">
        <v>1.3976999999999999</v>
      </c>
      <c r="D145">
        <v>1.3513999999999999</v>
      </c>
      <c r="E145">
        <v>1.1022000000000001</v>
      </c>
    </row>
    <row r="146" spans="1:5" x14ac:dyDescent="0.25">
      <c r="A146" t="s">
        <v>344</v>
      </c>
      <c r="B146" t="s">
        <v>213</v>
      </c>
      <c r="C146">
        <v>1.3976999999999999</v>
      </c>
      <c r="D146">
        <v>1.0544</v>
      </c>
      <c r="E146">
        <v>1.1933</v>
      </c>
    </row>
    <row r="147" spans="1:5" x14ac:dyDescent="0.25">
      <c r="A147" t="s">
        <v>344</v>
      </c>
      <c r="B147" t="s">
        <v>214</v>
      </c>
      <c r="C147">
        <v>1.3976999999999999</v>
      </c>
      <c r="D147">
        <v>1.0731999999999999</v>
      </c>
      <c r="E147">
        <v>0.6613</v>
      </c>
    </row>
    <row r="148" spans="1:5" x14ac:dyDescent="0.25">
      <c r="A148" t="s">
        <v>345</v>
      </c>
      <c r="B148" t="s">
        <v>215</v>
      </c>
      <c r="C148">
        <v>1.8438000000000001</v>
      </c>
      <c r="D148">
        <v>1.3107</v>
      </c>
      <c r="E148">
        <v>0.75209999999999999</v>
      </c>
    </row>
    <row r="149" spans="1:5" x14ac:dyDescent="0.25">
      <c r="A149" t="s">
        <v>345</v>
      </c>
      <c r="B149" t="s">
        <v>216</v>
      </c>
      <c r="C149">
        <v>1.8438000000000001</v>
      </c>
      <c r="D149">
        <v>0.72309999999999997</v>
      </c>
      <c r="E149">
        <v>1.3674999999999999</v>
      </c>
    </row>
    <row r="150" spans="1:5" x14ac:dyDescent="0.25">
      <c r="A150" t="s">
        <v>345</v>
      </c>
      <c r="B150" t="s">
        <v>217</v>
      </c>
      <c r="C150">
        <v>1.8438000000000001</v>
      </c>
      <c r="D150">
        <v>1.1751</v>
      </c>
      <c r="E150">
        <v>0.75209999999999999</v>
      </c>
    </row>
    <row r="151" spans="1:5" x14ac:dyDescent="0.25">
      <c r="A151" t="s">
        <v>345</v>
      </c>
      <c r="B151" t="s">
        <v>218</v>
      </c>
      <c r="C151">
        <v>1.8438000000000001</v>
      </c>
      <c r="D151">
        <v>0.99429999999999996</v>
      </c>
      <c r="E151">
        <v>0.75209999999999999</v>
      </c>
    </row>
    <row r="152" spans="1:5" x14ac:dyDescent="0.25">
      <c r="A152" t="s">
        <v>345</v>
      </c>
      <c r="B152" t="s">
        <v>219</v>
      </c>
      <c r="C152">
        <v>1.8438000000000001</v>
      </c>
      <c r="D152">
        <v>0.76829999999999998</v>
      </c>
      <c r="E152">
        <v>0.82050000000000001</v>
      </c>
    </row>
    <row r="153" spans="1:5" x14ac:dyDescent="0.25">
      <c r="A153" t="s">
        <v>345</v>
      </c>
      <c r="B153" t="s">
        <v>220</v>
      </c>
      <c r="C153">
        <v>1.8438000000000001</v>
      </c>
      <c r="D153">
        <v>0.8135</v>
      </c>
      <c r="E153">
        <v>1.0256000000000001</v>
      </c>
    </row>
    <row r="154" spans="1:5" x14ac:dyDescent="0.25">
      <c r="A154" t="s">
        <v>345</v>
      </c>
      <c r="B154" t="s">
        <v>221</v>
      </c>
      <c r="C154">
        <v>1.8438000000000001</v>
      </c>
      <c r="D154">
        <v>1.6271</v>
      </c>
      <c r="E154">
        <v>0.88890000000000002</v>
      </c>
    </row>
    <row r="155" spans="1:5" x14ac:dyDescent="0.25">
      <c r="A155" t="s">
        <v>345</v>
      </c>
      <c r="B155" t="s">
        <v>222</v>
      </c>
      <c r="C155">
        <v>1.8438000000000001</v>
      </c>
      <c r="D155">
        <v>1.0847</v>
      </c>
      <c r="E155">
        <v>1.4918</v>
      </c>
    </row>
    <row r="156" spans="1:5" x14ac:dyDescent="0.25">
      <c r="A156" t="s">
        <v>345</v>
      </c>
      <c r="B156" t="s">
        <v>223</v>
      </c>
      <c r="C156">
        <v>1.8438000000000001</v>
      </c>
      <c r="D156">
        <v>1.4462999999999999</v>
      </c>
      <c r="E156">
        <v>0.95720000000000005</v>
      </c>
    </row>
    <row r="157" spans="1:5" x14ac:dyDescent="0.25">
      <c r="A157" t="s">
        <v>345</v>
      </c>
      <c r="B157" t="s">
        <v>224</v>
      </c>
      <c r="C157">
        <v>1.8438000000000001</v>
      </c>
      <c r="D157">
        <v>0.66749999999999998</v>
      </c>
      <c r="E157">
        <v>0.88360000000000005</v>
      </c>
    </row>
    <row r="158" spans="1:5" x14ac:dyDescent="0.25">
      <c r="A158" t="s">
        <v>345</v>
      </c>
      <c r="B158" t="s">
        <v>225</v>
      </c>
      <c r="C158">
        <v>1.8438000000000001</v>
      </c>
      <c r="D158">
        <v>0.72309999999999997</v>
      </c>
      <c r="E158">
        <v>0.75209999999999999</v>
      </c>
    </row>
    <row r="159" spans="1:5" x14ac:dyDescent="0.25">
      <c r="A159" t="s">
        <v>345</v>
      </c>
      <c r="B159" t="s">
        <v>226</v>
      </c>
      <c r="C159">
        <v>1.8438000000000001</v>
      </c>
      <c r="D159">
        <v>0.49719999999999998</v>
      </c>
      <c r="E159">
        <v>1.5726</v>
      </c>
    </row>
    <row r="160" spans="1:5" x14ac:dyDescent="0.25">
      <c r="A160" t="s">
        <v>345</v>
      </c>
      <c r="B160" t="s">
        <v>227</v>
      </c>
      <c r="C160">
        <v>1.8438000000000001</v>
      </c>
      <c r="D160">
        <v>1.1751</v>
      </c>
      <c r="E160">
        <v>0.68369999999999997</v>
      </c>
    </row>
    <row r="161" spans="1:5" x14ac:dyDescent="0.25">
      <c r="A161" t="s">
        <v>345</v>
      </c>
      <c r="B161" t="s">
        <v>228</v>
      </c>
      <c r="C161">
        <v>1.8438000000000001</v>
      </c>
      <c r="D161">
        <v>0.67789999999999995</v>
      </c>
      <c r="E161">
        <v>1.2306999999999999</v>
      </c>
    </row>
    <row r="162" spans="1:5" x14ac:dyDescent="0.25">
      <c r="A162" t="s">
        <v>345</v>
      </c>
      <c r="B162" t="s">
        <v>229</v>
      </c>
      <c r="C162">
        <v>1.8438000000000001</v>
      </c>
      <c r="D162">
        <v>1.0395000000000001</v>
      </c>
      <c r="E162">
        <v>0.88890000000000002</v>
      </c>
    </row>
    <row r="163" spans="1:5" x14ac:dyDescent="0.25">
      <c r="A163" t="s">
        <v>345</v>
      </c>
      <c r="B163" t="s">
        <v>230</v>
      </c>
      <c r="C163">
        <v>1.8438000000000001</v>
      </c>
      <c r="D163">
        <v>1.3107</v>
      </c>
      <c r="E163">
        <v>1.2306999999999999</v>
      </c>
    </row>
    <row r="164" spans="1:5" x14ac:dyDescent="0.25">
      <c r="A164" t="s">
        <v>346</v>
      </c>
      <c r="B164" t="s">
        <v>231</v>
      </c>
      <c r="C164">
        <v>1.619</v>
      </c>
      <c r="D164">
        <v>1.2353000000000001</v>
      </c>
      <c r="E164">
        <v>1.3548</v>
      </c>
    </row>
    <row r="165" spans="1:5" x14ac:dyDescent="0.25">
      <c r="A165" t="s">
        <v>346</v>
      </c>
      <c r="B165" t="s">
        <v>232</v>
      </c>
      <c r="C165">
        <v>1.619</v>
      </c>
      <c r="D165">
        <v>0.72060000000000002</v>
      </c>
      <c r="E165">
        <v>0.9879</v>
      </c>
    </row>
    <row r="166" spans="1:5" x14ac:dyDescent="0.25">
      <c r="A166" t="s">
        <v>346</v>
      </c>
      <c r="B166" t="s">
        <v>233</v>
      </c>
      <c r="C166">
        <v>1.619</v>
      </c>
      <c r="D166">
        <v>0.79410000000000003</v>
      </c>
      <c r="E166">
        <v>0.7258</v>
      </c>
    </row>
    <row r="167" spans="1:5" x14ac:dyDescent="0.25">
      <c r="A167" t="s">
        <v>346</v>
      </c>
      <c r="B167" t="s">
        <v>234</v>
      </c>
      <c r="C167">
        <v>1.619</v>
      </c>
      <c r="D167">
        <v>1.5883</v>
      </c>
      <c r="E167">
        <v>0.2419</v>
      </c>
    </row>
    <row r="168" spans="1:5" x14ac:dyDescent="0.25">
      <c r="A168" t="s">
        <v>346</v>
      </c>
      <c r="B168" t="s">
        <v>235</v>
      </c>
      <c r="C168">
        <v>1.619</v>
      </c>
      <c r="D168">
        <v>1.1324000000000001</v>
      </c>
      <c r="E168">
        <v>0.5645</v>
      </c>
    </row>
    <row r="169" spans="1:5" x14ac:dyDescent="0.25">
      <c r="A169" t="s">
        <v>346</v>
      </c>
      <c r="B169" t="s">
        <v>322</v>
      </c>
      <c r="C169">
        <v>1.619</v>
      </c>
      <c r="D169">
        <v>0.61770000000000003</v>
      </c>
      <c r="E169">
        <v>2.1168999999999998</v>
      </c>
    </row>
    <row r="170" spans="1:5" x14ac:dyDescent="0.25">
      <c r="A170" t="s">
        <v>346</v>
      </c>
      <c r="B170" t="s">
        <v>236</v>
      </c>
      <c r="C170">
        <v>1.619</v>
      </c>
      <c r="D170">
        <v>0.92649999999999999</v>
      </c>
      <c r="E170">
        <v>1.0584</v>
      </c>
    </row>
    <row r="171" spans="1:5" x14ac:dyDescent="0.25">
      <c r="A171" t="s">
        <v>346</v>
      </c>
      <c r="B171" t="s">
        <v>237</v>
      </c>
      <c r="C171">
        <v>1.619</v>
      </c>
      <c r="D171">
        <v>1.2353000000000001</v>
      </c>
      <c r="E171">
        <v>1.5725</v>
      </c>
    </row>
    <row r="172" spans="1:5" x14ac:dyDescent="0.25">
      <c r="A172" t="s">
        <v>346</v>
      </c>
      <c r="B172" t="s">
        <v>238</v>
      </c>
      <c r="C172">
        <v>1.619</v>
      </c>
      <c r="D172">
        <v>1.6471</v>
      </c>
      <c r="E172">
        <v>0.5645</v>
      </c>
    </row>
    <row r="173" spans="1:5" x14ac:dyDescent="0.25">
      <c r="A173" t="s">
        <v>346</v>
      </c>
      <c r="B173" t="s">
        <v>321</v>
      </c>
      <c r="C173">
        <v>1.619</v>
      </c>
      <c r="D173">
        <v>1.0294000000000001</v>
      </c>
      <c r="E173">
        <v>0.7056</v>
      </c>
    </row>
    <row r="174" spans="1:5" x14ac:dyDescent="0.25">
      <c r="A174" t="s">
        <v>346</v>
      </c>
      <c r="B174" t="s">
        <v>239</v>
      </c>
      <c r="C174">
        <v>1.619</v>
      </c>
      <c r="D174">
        <v>1.5442</v>
      </c>
      <c r="E174">
        <v>1.2701</v>
      </c>
    </row>
    <row r="175" spans="1:5" x14ac:dyDescent="0.25">
      <c r="A175" t="s">
        <v>346</v>
      </c>
      <c r="B175" t="s">
        <v>240</v>
      </c>
      <c r="C175">
        <v>1.619</v>
      </c>
      <c r="D175">
        <v>0.8236</v>
      </c>
      <c r="E175">
        <v>0.84670000000000001</v>
      </c>
    </row>
    <row r="176" spans="1:5" x14ac:dyDescent="0.25">
      <c r="A176" t="s">
        <v>346</v>
      </c>
      <c r="B176" t="s">
        <v>241</v>
      </c>
      <c r="C176">
        <v>1.619</v>
      </c>
      <c r="D176">
        <v>0.92649999999999999</v>
      </c>
      <c r="E176">
        <v>1.129</v>
      </c>
    </row>
    <row r="177" spans="1:5" x14ac:dyDescent="0.25">
      <c r="A177" t="s">
        <v>346</v>
      </c>
      <c r="B177" t="s">
        <v>320</v>
      </c>
      <c r="C177">
        <v>1.619</v>
      </c>
      <c r="D177">
        <v>0.8236</v>
      </c>
      <c r="E177">
        <v>1.5524</v>
      </c>
    </row>
    <row r="178" spans="1:5" x14ac:dyDescent="0.25">
      <c r="A178" t="s">
        <v>346</v>
      </c>
      <c r="B178" t="s">
        <v>242</v>
      </c>
      <c r="C178">
        <v>1.619</v>
      </c>
      <c r="D178">
        <v>0.2059</v>
      </c>
      <c r="E178">
        <v>0.84670000000000001</v>
      </c>
    </row>
    <row r="179" spans="1:5" x14ac:dyDescent="0.25">
      <c r="A179" t="s">
        <v>346</v>
      </c>
      <c r="B179" t="s">
        <v>243</v>
      </c>
      <c r="C179">
        <v>1.619</v>
      </c>
      <c r="D179">
        <v>0.72060000000000002</v>
      </c>
      <c r="E179">
        <v>1.4112</v>
      </c>
    </row>
    <row r="180" spans="1:5" x14ac:dyDescent="0.25">
      <c r="A180" t="s">
        <v>346</v>
      </c>
      <c r="B180" t="s">
        <v>244</v>
      </c>
      <c r="C180">
        <v>1.619</v>
      </c>
      <c r="D180">
        <v>1.2353000000000001</v>
      </c>
      <c r="E180">
        <v>0.16930000000000001</v>
      </c>
    </row>
    <row r="181" spans="1:5" x14ac:dyDescent="0.25">
      <c r="A181" t="s">
        <v>346</v>
      </c>
      <c r="B181" t="s">
        <v>245</v>
      </c>
      <c r="C181">
        <v>1.619</v>
      </c>
      <c r="D181">
        <v>0.92649999999999999</v>
      </c>
      <c r="E181">
        <v>0.9879</v>
      </c>
    </row>
    <row r="182" spans="1:5" x14ac:dyDescent="0.25">
      <c r="A182" t="s">
        <v>347</v>
      </c>
      <c r="B182" t="s">
        <v>246</v>
      </c>
      <c r="C182">
        <v>1.2816000000000001</v>
      </c>
      <c r="D182">
        <v>0.5202</v>
      </c>
      <c r="E182">
        <v>1.996</v>
      </c>
    </row>
    <row r="183" spans="1:5" x14ac:dyDescent="0.25">
      <c r="A183" t="s">
        <v>347</v>
      </c>
      <c r="B183" t="s">
        <v>247</v>
      </c>
      <c r="C183">
        <v>1.2816000000000001</v>
      </c>
      <c r="D183">
        <v>1.5605</v>
      </c>
      <c r="E183">
        <v>0.68430000000000002</v>
      </c>
    </row>
    <row r="184" spans="1:5" x14ac:dyDescent="0.25">
      <c r="A184" t="s">
        <v>347</v>
      </c>
      <c r="B184" t="s">
        <v>248</v>
      </c>
      <c r="C184">
        <v>1.2816000000000001</v>
      </c>
      <c r="D184">
        <v>0.78029999999999999</v>
      </c>
      <c r="E184">
        <v>0.998</v>
      </c>
    </row>
    <row r="185" spans="1:5" x14ac:dyDescent="0.25">
      <c r="A185" t="s">
        <v>347</v>
      </c>
      <c r="B185" t="s">
        <v>249</v>
      </c>
      <c r="C185">
        <v>1.2816000000000001</v>
      </c>
      <c r="D185">
        <v>1.1147</v>
      </c>
      <c r="E185">
        <v>1.8819999999999999</v>
      </c>
    </row>
    <row r="186" spans="1:5" x14ac:dyDescent="0.25">
      <c r="A186" t="s">
        <v>347</v>
      </c>
      <c r="B186" t="s">
        <v>324</v>
      </c>
      <c r="C186">
        <v>1.2816000000000001</v>
      </c>
      <c r="D186">
        <v>2.0287000000000002</v>
      </c>
      <c r="E186">
        <v>0.23949999999999999</v>
      </c>
    </row>
    <row r="187" spans="1:5" x14ac:dyDescent="0.25">
      <c r="A187" t="s">
        <v>347</v>
      </c>
      <c r="B187" t="s">
        <v>250</v>
      </c>
      <c r="C187">
        <v>1.2816000000000001</v>
      </c>
      <c r="D187">
        <v>0.3901</v>
      </c>
      <c r="E187">
        <v>0.7984</v>
      </c>
    </row>
    <row r="188" spans="1:5" x14ac:dyDescent="0.25">
      <c r="A188" t="s">
        <v>347</v>
      </c>
      <c r="B188" t="s">
        <v>251</v>
      </c>
      <c r="C188">
        <v>1.2816000000000001</v>
      </c>
      <c r="D188">
        <v>0.5202</v>
      </c>
      <c r="E188">
        <v>0.7984</v>
      </c>
    </row>
    <row r="189" spans="1:5" x14ac:dyDescent="0.25">
      <c r="A189" t="s">
        <v>347</v>
      </c>
      <c r="B189" t="s">
        <v>323</v>
      </c>
      <c r="C189">
        <v>1.2816000000000001</v>
      </c>
      <c r="D189">
        <v>0.66879999999999995</v>
      </c>
      <c r="E189">
        <v>0.85540000000000005</v>
      </c>
    </row>
    <row r="190" spans="1:5" x14ac:dyDescent="0.25">
      <c r="A190" t="s">
        <v>347</v>
      </c>
      <c r="B190" t="s">
        <v>252</v>
      </c>
      <c r="C190">
        <v>1.2816000000000001</v>
      </c>
      <c r="D190">
        <v>2.4708999999999999</v>
      </c>
      <c r="E190">
        <v>0.998</v>
      </c>
    </row>
    <row r="191" spans="1:5" x14ac:dyDescent="0.25">
      <c r="A191" t="s">
        <v>347</v>
      </c>
      <c r="B191" t="s">
        <v>253</v>
      </c>
      <c r="C191">
        <v>1.2816000000000001</v>
      </c>
      <c r="D191">
        <v>1.1147</v>
      </c>
      <c r="E191">
        <v>0.85540000000000005</v>
      </c>
    </row>
    <row r="192" spans="1:5" x14ac:dyDescent="0.25">
      <c r="A192" t="s">
        <v>347</v>
      </c>
      <c r="B192" t="s">
        <v>255</v>
      </c>
      <c r="C192">
        <v>1.2816000000000001</v>
      </c>
      <c r="D192">
        <v>0.66879999999999995</v>
      </c>
      <c r="E192">
        <v>1.1976</v>
      </c>
    </row>
    <row r="193" spans="1:5" x14ac:dyDescent="0.25">
      <c r="A193" t="s">
        <v>347</v>
      </c>
      <c r="B193" t="s">
        <v>256</v>
      </c>
      <c r="C193">
        <v>1.2816000000000001</v>
      </c>
      <c r="D193">
        <v>0.2601</v>
      </c>
      <c r="E193">
        <v>0.998</v>
      </c>
    </row>
    <row r="194" spans="1:5" x14ac:dyDescent="0.25">
      <c r="A194" t="s">
        <v>347</v>
      </c>
      <c r="B194" t="s">
        <v>257</v>
      </c>
      <c r="C194">
        <v>1.2816000000000001</v>
      </c>
      <c r="D194">
        <v>0.78029999999999999</v>
      </c>
      <c r="E194">
        <v>1.5398000000000001</v>
      </c>
    </row>
    <row r="195" spans="1:5" x14ac:dyDescent="0.25">
      <c r="A195" t="s">
        <v>347</v>
      </c>
      <c r="B195" t="s">
        <v>325</v>
      </c>
      <c r="C195">
        <v>1.2816000000000001</v>
      </c>
      <c r="D195">
        <v>0.5202</v>
      </c>
      <c r="E195">
        <v>0.7984</v>
      </c>
    </row>
    <row r="196" spans="1:5" x14ac:dyDescent="0.25">
      <c r="A196" t="s">
        <v>347</v>
      </c>
      <c r="B196" t="s">
        <v>258</v>
      </c>
      <c r="C196">
        <v>1.2816000000000001</v>
      </c>
      <c r="D196">
        <v>1.895</v>
      </c>
      <c r="E196">
        <v>0.51329999999999998</v>
      </c>
    </row>
    <row r="197" spans="1:5" x14ac:dyDescent="0.25">
      <c r="A197" t="s">
        <v>347</v>
      </c>
      <c r="B197" t="s">
        <v>259</v>
      </c>
      <c r="C197">
        <v>1.2816000000000001</v>
      </c>
      <c r="D197">
        <v>0.78029999999999999</v>
      </c>
      <c r="E197">
        <v>0.68430000000000002</v>
      </c>
    </row>
    <row r="198" spans="1:5" x14ac:dyDescent="0.25">
      <c r="A198" t="s">
        <v>348</v>
      </c>
      <c r="B198" t="s">
        <v>260</v>
      </c>
      <c r="C198">
        <v>1.4792000000000001</v>
      </c>
      <c r="D198">
        <v>0.67600000000000005</v>
      </c>
      <c r="E198">
        <v>0.98250000000000004</v>
      </c>
    </row>
    <row r="199" spans="1:5" x14ac:dyDescent="0.25">
      <c r="A199" t="s">
        <v>348</v>
      </c>
      <c r="B199" t="s">
        <v>261</v>
      </c>
      <c r="C199">
        <v>1.4792000000000001</v>
      </c>
      <c r="D199">
        <v>0.78869999999999996</v>
      </c>
      <c r="E199">
        <v>1.1228</v>
      </c>
    </row>
    <row r="200" spans="1:5" x14ac:dyDescent="0.25">
      <c r="A200" t="s">
        <v>348</v>
      </c>
      <c r="B200" t="s">
        <v>262</v>
      </c>
      <c r="C200">
        <v>1.4792000000000001</v>
      </c>
      <c r="D200">
        <v>0.90139999999999998</v>
      </c>
      <c r="E200">
        <v>0.42109999999999997</v>
      </c>
    </row>
    <row r="201" spans="1:5" x14ac:dyDescent="0.25">
      <c r="A201" t="s">
        <v>348</v>
      </c>
      <c r="B201" t="s">
        <v>263</v>
      </c>
      <c r="C201">
        <v>1.4792000000000001</v>
      </c>
      <c r="D201">
        <v>1.1267</v>
      </c>
      <c r="E201">
        <v>0.84209999999999996</v>
      </c>
    </row>
    <row r="202" spans="1:5" x14ac:dyDescent="0.25">
      <c r="A202" t="s">
        <v>348</v>
      </c>
      <c r="B202" t="s">
        <v>326</v>
      </c>
      <c r="C202">
        <v>1.4792000000000001</v>
      </c>
      <c r="D202">
        <v>1.0817000000000001</v>
      </c>
      <c r="E202">
        <v>0.84209999999999996</v>
      </c>
    </row>
    <row r="203" spans="1:5" x14ac:dyDescent="0.25">
      <c r="A203" t="s">
        <v>348</v>
      </c>
      <c r="B203" t="s">
        <v>264</v>
      </c>
      <c r="C203">
        <v>1.4792000000000001</v>
      </c>
      <c r="D203">
        <v>1.0141</v>
      </c>
      <c r="E203">
        <v>1.6841999999999999</v>
      </c>
    </row>
    <row r="204" spans="1:5" x14ac:dyDescent="0.25">
      <c r="A204" t="s">
        <v>348</v>
      </c>
      <c r="B204" t="s">
        <v>265</v>
      </c>
      <c r="C204">
        <v>1.4792000000000001</v>
      </c>
      <c r="D204">
        <v>0.67600000000000005</v>
      </c>
      <c r="E204">
        <v>0.84209999999999996</v>
      </c>
    </row>
    <row r="205" spans="1:5" x14ac:dyDescent="0.25">
      <c r="A205" t="s">
        <v>348</v>
      </c>
      <c r="B205" t="s">
        <v>266</v>
      </c>
      <c r="C205">
        <v>1.4792000000000001</v>
      </c>
      <c r="D205">
        <v>1.2169000000000001</v>
      </c>
      <c r="E205">
        <v>0.67369999999999997</v>
      </c>
    </row>
    <row r="206" spans="1:5" x14ac:dyDescent="0.25">
      <c r="A206" t="s">
        <v>348</v>
      </c>
      <c r="B206" t="s">
        <v>267</v>
      </c>
      <c r="C206">
        <v>1.4792000000000001</v>
      </c>
      <c r="D206">
        <v>1.2394000000000001</v>
      </c>
      <c r="E206">
        <v>0.84209999999999996</v>
      </c>
    </row>
    <row r="207" spans="1:5" x14ac:dyDescent="0.25">
      <c r="A207" t="s">
        <v>348</v>
      </c>
      <c r="B207" t="s">
        <v>327</v>
      </c>
      <c r="C207">
        <v>1.4792000000000001</v>
      </c>
      <c r="D207">
        <v>0.67600000000000005</v>
      </c>
      <c r="E207">
        <v>1.8246</v>
      </c>
    </row>
    <row r="208" spans="1:5" x14ac:dyDescent="0.25">
      <c r="A208" t="s">
        <v>348</v>
      </c>
      <c r="B208" t="s">
        <v>268</v>
      </c>
      <c r="C208">
        <v>1.4792000000000001</v>
      </c>
      <c r="D208">
        <v>1.0624</v>
      </c>
      <c r="E208">
        <v>0.96240000000000003</v>
      </c>
    </row>
    <row r="209" spans="1:5" x14ac:dyDescent="0.25">
      <c r="A209" t="s">
        <v>348</v>
      </c>
      <c r="B209" t="s">
        <v>269</v>
      </c>
      <c r="C209">
        <v>1.4792000000000001</v>
      </c>
      <c r="D209">
        <v>1.4873000000000001</v>
      </c>
      <c r="E209">
        <v>0.67369999999999997</v>
      </c>
    </row>
    <row r="210" spans="1:5" x14ac:dyDescent="0.25">
      <c r="A210" t="s">
        <v>348</v>
      </c>
      <c r="B210" t="s">
        <v>270</v>
      </c>
      <c r="C210">
        <v>1.4792000000000001</v>
      </c>
      <c r="D210">
        <v>1.1267</v>
      </c>
      <c r="E210">
        <v>0.98250000000000004</v>
      </c>
    </row>
    <row r="211" spans="1:5" x14ac:dyDescent="0.25">
      <c r="A211" t="s">
        <v>348</v>
      </c>
      <c r="B211" t="s">
        <v>271</v>
      </c>
      <c r="C211">
        <v>1.4792000000000001</v>
      </c>
      <c r="D211">
        <v>0.86919999999999997</v>
      </c>
      <c r="E211">
        <v>1.3232999999999999</v>
      </c>
    </row>
    <row r="212" spans="1:5" x14ac:dyDescent="0.25">
      <c r="A212" t="s">
        <v>348</v>
      </c>
      <c r="B212" t="s">
        <v>272</v>
      </c>
      <c r="C212">
        <v>1.4792000000000001</v>
      </c>
      <c r="D212">
        <v>0.38629999999999998</v>
      </c>
      <c r="E212">
        <v>0.84209999999999996</v>
      </c>
    </row>
    <row r="213" spans="1:5" x14ac:dyDescent="0.25">
      <c r="A213" t="s">
        <v>348</v>
      </c>
      <c r="B213" t="s">
        <v>273</v>
      </c>
      <c r="C213">
        <v>1.4792000000000001</v>
      </c>
      <c r="D213">
        <v>1.9154</v>
      </c>
      <c r="E213">
        <v>0.98250000000000004</v>
      </c>
    </row>
    <row r="214" spans="1:5" x14ac:dyDescent="0.25">
      <c r="A214" t="s">
        <v>349</v>
      </c>
      <c r="B214" t="s">
        <v>274</v>
      </c>
      <c r="C214">
        <v>1.53</v>
      </c>
      <c r="D214">
        <v>1.1061000000000001</v>
      </c>
      <c r="E214">
        <v>0.42930000000000001</v>
      </c>
    </row>
    <row r="215" spans="1:5" x14ac:dyDescent="0.25">
      <c r="A215" t="s">
        <v>349</v>
      </c>
      <c r="B215" t="s">
        <v>275</v>
      </c>
      <c r="C215">
        <v>1.53</v>
      </c>
      <c r="D215">
        <v>0.98040000000000005</v>
      </c>
      <c r="E215">
        <v>1.2403</v>
      </c>
    </row>
    <row r="216" spans="1:5" x14ac:dyDescent="0.25">
      <c r="A216" t="s">
        <v>349</v>
      </c>
      <c r="B216" t="s">
        <v>276</v>
      </c>
      <c r="C216">
        <v>1.53</v>
      </c>
      <c r="D216">
        <v>1.3574999999999999</v>
      </c>
      <c r="E216">
        <v>1.0732999999999999</v>
      </c>
    </row>
    <row r="217" spans="1:5" x14ac:dyDescent="0.25">
      <c r="A217" t="s">
        <v>349</v>
      </c>
      <c r="B217" t="s">
        <v>277</v>
      </c>
      <c r="C217">
        <v>1.53</v>
      </c>
      <c r="D217">
        <v>1.2065999999999999</v>
      </c>
      <c r="E217">
        <v>0.93020000000000003</v>
      </c>
    </row>
    <row r="218" spans="1:5" x14ac:dyDescent="0.25">
      <c r="A218" t="s">
        <v>349</v>
      </c>
      <c r="B218" t="s">
        <v>278</v>
      </c>
      <c r="C218">
        <v>1.53</v>
      </c>
      <c r="D218">
        <v>0.95530000000000004</v>
      </c>
      <c r="E218">
        <v>1.0732999999999999</v>
      </c>
    </row>
    <row r="219" spans="1:5" x14ac:dyDescent="0.25">
      <c r="A219" t="s">
        <v>349</v>
      </c>
      <c r="B219" t="s">
        <v>279</v>
      </c>
      <c r="C219">
        <v>1.53</v>
      </c>
      <c r="D219">
        <v>1.4160999999999999</v>
      </c>
      <c r="E219">
        <v>1.2403</v>
      </c>
    </row>
    <row r="220" spans="1:5" x14ac:dyDescent="0.25">
      <c r="A220" t="s">
        <v>349</v>
      </c>
      <c r="B220" t="s">
        <v>280</v>
      </c>
      <c r="C220">
        <v>1.53</v>
      </c>
      <c r="D220">
        <v>0.49020000000000002</v>
      </c>
      <c r="E220">
        <v>0.62019999999999997</v>
      </c>
    </row>
    <row r="221" spans="1:5" x14ac:dyDescent="0.25">
      <c r="A221" t="s">
        <v>349</v>
      </c>
      <c r="B221" t="s">
        <v>281</v>
      </c>
      <c r="C221">
        <v>1.53</v>
      </c>
      <c r="D221">
        <v>1.3574999999999999</v>
      </c>
      <c r="E221">
        <v>1.0018</v>
      </c>
    </row>
    <row r="222" spans="1:5" x14ac:dyDescent="0.25">
      <c r="A222" t="s">
        <v>349</v>
      </c>
      <c r="B222" t="s">
        <v>282</v>
      </c>
      <c r="C222">
        <v>1.53</v>
      </c>
      <c r="D222">
        <v>0.85470000000000002</v>
      </c>
      <c r="E222">
        <v>1.0018</v>
      </c>
    </row>
    <row r="223" spans="1:5" x14ac:dyDescent="0.25">
      <c r="A223" t="s">
        <v>349</v>
      </c>
      <c r="B223" t="s">
        <v>283</v>
      </c>
      <c r="C223">
        <v>1.53</v>
      </c>
      <c r="D223">
        <v>1.458</v>
      </c>
      <c r="E223">
        <v>1.0018</v>
      </c>
    </row>
    <row r="224" spans="1:5" x14ac:dyDescent="0.25">
      <c r="A224" t="s">
        <v>349</v>
      </c>
      <c r="B224" t="s">
        <v>284</v>
      </c>
      <c r="C224">
        <v>1.53</v>
      </c>
      <c r="D224">
        <v>0.65359999999999996</v>
      </c>
      <c r="E224">
        <v>0.62019999999999997</v>
      </c>
    </row>
    <row r="225" spans="1:5" x14ac:dyDescent="0.25">
      <c r="A225" t="s">
        <v>349</v>
      </c>
      <c r="B225" t="s">
        <v>285</v>
      </c>
      <c r="C225">
        <v>1.53</v>
      </c>
      <c r="D225">
        <v>1.2526999999999999</v>
      </c>
      <c r="E225">
        <v>0.93020000000000003</v>
      </c>
    </row>
    <row r="226" spans="1:5" x14ac:dyDescent="0.25">
      <c r="A226" t="s">
        <v>349</v>
      </c>
      <c r="B226" t="s">
        <v>286</v>
      </c>
      <c r="C226">
        <v>1.53</v>
      </c>
      <c r="D226">
        <v>0.54469999999999996</v>
      </c>
      <c r="E226">
        <v>1.3953</v>
      </c>
    </row>
    <row r="227" spans="1:5" x14ac:dyDescent="0.25">
      <c r="A227" t="s">
        <v>349</v>
      </c>
      <c r="B227" t="s">
        <v>287</v>
      </c>
      <c r="C227">
        <v>1.53</v>
      </c>
      <c r="D227">
        <v>0.90500000000000003</v>
      </c>
      <c r="E227">
        <v>1.4311</v>
      </c>
    </row>
    <row r="228" spans="1:5" x14ac:dyDescent="0.25">
      <c r="A228" t="s">
        <v>349</v>
      </c>
      <c r="B228" t="s">
        <v>288</v>
      </c>
      <c r="C228">
        <v>1.53</v>
      </c>
      <c r="D228">
        <v>0.70809999999999995</v>
      </c>
      <c r="E228">
        <v>1.0078</v>
      </c>
    </row>
    <row r="229" spans="1:5" x14ac:dyDescent="0.25">
      <c r="A229" t="s">
        <v>349</v>
      </c>
      <c r="B229" t="s">
        <v>289</v>
      </c>
      <c r="C229">
        <v>1.53</v>
      </c>
      <c r="D229">
        <v>0.65359999999999996</v>
      </c>
      <c r="E229">
        <v>1.0078</v>
      </c>
    </row>
    <row r="230" spans="1:5" x14ac:dyDescent="0.25">
      <c r="A230" t="s">
        <v>290</v>
      </c>
      <c r="B230" t="s">
        <v>291</v>
      </c>
      <c r="C230">
        <v>1.6512</v>
      </c>
      <c r="D230">
        <v>0.90839999999999999</v>
      </c>
      <c r="E230">
        <v>0.71150000000000002</v>
      </c>
    </row>
    <row r="231" spans="1:5" x14ac:dyDescent="0.25">
      <c r="A231" t="s">
        <v>290</v>
      </c>
      <c r="B231" t="s">
        <v>292</v>
      </c>
      <c r="C231">
        <v>1.6512</v>
      </c>
      <c r="D231">
        <v>0.90839999999999999</v>
      </c>
      <c r="E231">
        <v>1.3136000000000001</v>
      </c>
    </row>
    <row r="232" spans="1:5" x14ac:dyDescent="0.25">
      <c r="A232" t="s">
        <v>290</v>
      </c>
      <c r="B232" t="s">
        <v>293</v>
      </c>
      <c r="C232">
        <v>1.6512</v>
      </c>
      <c r="D232">
        <v>0.81940000000000002</v>
      </c>
      <c r="E232">
        <v>0.92720000000000002</v>
      </c>
    </row>
    <row r="233" spans="1:5" x14ac:dyDescent="0.25">
      <c r="A233" t="s">
        <v>290</v>
      </c>
      <c r="B233" t="s">
        <v>294</v>
      </c>
      <c r="C233">
        <v>1.6512</v>
      </c>
      <c r="D233">
        <v>1.0901000000000001</v>
      </c>
      <c r="E233">
        <v>1.226</v>
      </c>
    </row>
    <row r="234" spans="1:5" x14ac:dyDescent="0.25">
      <c r="A234" t="s">
        <v>290</v>
      </c>
      <c r="B234" t="s">
        <v>295</v>
      </c>
      <c r="C234">
        <v>1.6512</v>
      </c>
      <c r="D234">
        <v>0.98409999999999997</v>
      </c>
      <c r="E234">
        <v>0.65680000000000005</v>
      </c>
    </row>
    <row r="235" spans="1:5" x14ac:dyDescent="0.25">
      <c r="A235" t="s">
        <v>290</v>
      </c>
      <c r="B235" t="s">
        <v>296</v>
      </c>
      <c r="C235">
        <v>1.6512</v>
      </c>
      <c r="D235">
        <v>1.1734</v>
      </c>
      <c r="E235">
        <v>1.2040999999999999</v>
      </c>
    </row>
    <row r="236" spans="1:5" x14ac:dyDescent="0.25">
      <c r="A236" t="s">
        <v>290</v>
      </c>
      <c r="B236" t="s">
        <v>297</v>
      </c>
      <c r="C236">
        <v>1.6512</v>
      </c>
      <c r="D236">
        <v>1.1734</v>
      </c>
      <c r="E236">
        <v>0.76629999999999998</v>
      </c>
    </row>
    <row r="237" spans="1:5" x14ac:dyDescent="0.25">
      <c r="A237" t="s">
        <v>290</v>
      </c>
      <c r="B237" t="s">
        <v>298</v>
      </c>
      <c r="C237">
        <v>1.6512</v>
      </c>
      <c r="D237">
        <v>0.60560000000000003</v>
      </c>
      <c r="E237">
        <v>1.4778</v>
      </c>
    </row>
    <row r="238" spans="1:5" x14ac:dyDescent="0.25">
      <c r="A238" t="s">
        <v>290</v>
      </c>
      <c r="B238" t="s">
        <v>299</v>
      </c>
      <c r="C238">
        <v>1.6512</v>
      </c>
      <c r="D238">
        <v>0.87060000000000004</v>
      </c>
      <c r="E238">
        <v>1.0947</v>
      </c>
    </row>
    <row r="239" spans="1:5" x14ac:dyDescent="0.25">
      <c r="A239" t="s">
        <v>290</v>
      </c>
      <c r="B239" t="s">
        <v>300</v>
      </c>
      <c r="C239">
        <v>1.6512</v>
      </c>
      <c r="D239">
        <v>0.79490000000000005</v>
      </c>
      <c r="E239">
        <v>1.1494</v>
      </c>
    </row>
    <row r="240" spans="1:5" x14ac:dyDescent="0.25">
      <c r="A240" t="s">
        <v>290</v>
      </c>
      <c r="B240" t="s">
        <v>301</v>
      </c>
      <c r="C240">
        <v>1.6512</v>
      </c>
      <c r="D240">
        <v>0.94630000000000003</v>
      </c>
      <c r="E240">
        <v>1.7515000000000001</v>
      </c>
    </row>
    <row r="241" spans="1:5" x14ac:dyDescent="0.25">
      <c r="A241" t="s">
        <v>290</v>
      </c>
      <c r="B241" t="s">
        <v>302</v>
      </c>
      <c r="C241">
        <v>1.6512</v>
      </c>
      <c r="D241">
        <v>1.2491000000000001</v>
      </c>
      <c r="E241">
        <v>1.2040999999999999</v>
      </c>
    </row>
    <row r="242" spans="1:5" x14ac:dyDescent="0.25">
      <c r="A242" t="s">
        <v>290</v>
      </c>
      <c r="B242" t="s">
        <v>303</v>
      </c>
      <c r="C242">
        <v>1.6512</v>
      </c>
      <c r="D242">
        <v>0.98409999999999997</v>
      </c>
      <c r="E242">
        <v>1.0399</v>
      </c>
    </row>
    <row r="243" spans="1:5" x14ac:dyDescent="0.25">
      <c r="A243" t="s">
        <v>290</v>
      </c>
      <c r="B243" t="s">
        <v>304</v>
      </c>
      <c r="C243">
        <v>1.6512</v>
      </c>
      <c r="D243">
        <v>0.8327</v>
      </c>
      <c r="E243">
        <v>0.71150000000000002</v>
      </c>
    </row>
    <row r="244" spans="1:5" x14ac:dyDescent="0.25">
      <c r="A244" t="s">
        <v>290</v>
      </c>
      <c r="B244" t="s">
        <v>305</v>
      </c>
      <c r="C244">
        <v>1.6512</v>
      </c>
      <c r="D244">
        <v>1.2868999999999999</v>
      </c>
      <c r="E244">
        <v>0.93049999999999999</v>
      </c>
    </row>
    <row r="245" spans="1:5" x14ac:dyDescent="0.25">
      <c r="A245" t="s">
        <v>290</v>
      </c>
      <c r="B245" t="s">
        <v>306</v>
      </c>
      <c r="C245">
        <v>1.6512</v>
      </c>
      <c r="D245">
        <v>1.1734</v>
      </c>
      <c r="E245">
        <v>0.93049999999999999</v>
      </c>
    </row>
    <row r="246" spans="1:5" x14ac:dyDescent="0.25">
      <c r="A246" t="s">
        <v>290</v>
      </c>
      <c r="B246" t="s">
        <v>307</v>
      </c>
      <c r="C246">
        <v>1.6512</v>
      </c>
      <c r="D246">
        <v>1.3626</v>
      </c>
      <c r="E246">
        <v>0.65680000000000005</v>
      </c>
    </row>
    <row r="247" spans="1:5" x14ac:dyDescent="0.25">
      <c r="A247" t="s">
        <v>290</v>
      </c>
      <c r="B247" t="s">
        <v>308</v>
      </c>
      <c r="C247">
        <v>1.6512</v>
      </c>
      <c r="D247">
        <v>0.72670000000000001</v>
      </c>
      <c r="E247">
        <v>0.64219999999999999</v>
      </c>
    </row>
    <row r="248" spans="1:5" x14ac:dyDescent="0.25">
      <c r="A248" t="s">
        <v>290</v>
      </c>
      <c r="B248" t="s">
        <v>309</v>
      </c>
      <c r="C248">
        <v>1.6512</v>
      </c>
      <c r="D248">
        <v>1.0598000000000001</v>
      </c>
      <c r="E248">
        <v>0.93049999999999999</v>
      </c>
    </row>
    <row r="249" spans="1:5" x14ac:dyDescent="0.25">
      <c r="A249" t="s">
        <v>290</v>
      </c>
      <c r="B249" t="s">
        <v>310</v>
      </c>
      <c r="C249">
        <v>1.6512</v>
      </c>
      <c r="D249">
        <v>0.87060000000000004</v>
      </c>
      <c r="E249">
        <v>0.54730000000000001</v>
      </c>
    </row>
    <row r="250" spans="1:5" x14ac:dyDescent="0.25">
      <c r="A250" t="s">
        <v>290</v>
      </c>
      <c r="B250" t="s">
        <v>311</v>
      </c>
      <c r="C250">
        <v>1.6512</v>
      </c>
      <c r="D250">
        <v>1.2112000000000001</v>
      </c>
      <c r="E250">
        <v>1.2040999999999999</v>
      </c>
    </row>
    <row r="251" spans="1:5" x14ac:dyDescent="0.25">
      <c r="A251" t="s">
        <v>290</v>
      </c>
      <c r="B251" t="s">
        <v>312</v>
      </c>
      <c r="C251">
        <v>1.6512</v>
      </c>
      <c r="D251">
        <v>1.0497000000000001</v>
      </c>
      <c r="E251">
        <v>0.81740000000000002</v>
      </c>
    </row>
    <row r="252" spans="1:5" x14ac:dyDescent="0.25">
      <c r="A252" t="s">
        <v>290</v>
      </c>
      <c r="B252" t="s">
        <v>313</v>
      </c>
      <c r="C252">
        <v>1.6512</v>
      </c>
      <c r="D252">
        <v>0.90839999999999999</v>
      </c>
      <c r="E252">
        <v>1.2588999999999999</v>
      </c>
    </row>
    <row r="253" spans="1:5" x14ac:dyDescent="0.25">
      <c r="A253" t="s">
        <v>290</v>
      </c>
      <c r="B253" t="s">
        <v>314</v>
      </c>
      <c r="C253">
        <v>1.6512</v>
      </c>
      <c r="D253">
        <v>1.022</v>
      </c>
      <c r="E253">
        <v>0.76629999999999998</v>
      </c>
    </row>
    <row r="254" spans="1:5" x14ac:dyDescent="0.25">
      <c r="A254" t="s">
        <v>290</v>
      </c>
      <c r="B254" t="s">
        <v>315</v>
      </c>
      <c r="C254">
        <v>1.6512</v>
      </c>
      <c r="D254">
        <v>1.2112000000000001</v>
      </c>
      <c r="E254">
        <v>0.87570000000000003</v>
      </c>
    </row>
    <row r="255" spans="1:5" x14ac:dyDescent="0.25">
      <c r="A255" t="s">
        <v>290</v>
      </c>
      <c r="B255" t="s">
        <v>316</v>
      </c>
      <c r="C255">
        <v>1.6512</v>
      </c>
      <c r="D255">
        <v>0.87060000000000004</v>
      </c>
      <c r="E255">
        <v>1.3136000000000001</v>
      </c>
    </row>
    <row r="256" spans="1:5" x14ac:dyDescent="0.25">
      <c r="A256" t="s">
        <v>290</v>
      </c>
      <c r="B256" t="s">
        <v>317</v>
      </c>
      <c r="C256">
        <v>1.6512</v>
      </c>
      <c r="D256">
        <v>0.90839999999999999</v>
      </c>
      <c r="E256">
        <v>0.87570000000000003</v>
      </c>
    </row>
    <row r="257" spans="1:5" x14ac:dyDescent="0.25">
      <c r="A257" t="s">
        <v>357</v>
      </c>
      <c r="B257" t="s">
        <v>335</v>
      </c>
      <c r="C257">
        <v>1.9630000000000001</v>
      </c>
      <c r="D257">
        <v>1.5283</v>
      </c>
      <c r="E257">
        <v>0.54879999999999995</v>
      </c>
    </row>
    <row r="258" spans="1:5" x14ac:dyDescent="0.25">
      <c r="A258" t="s">
        <v>357</v>
      </c>
      <c r="B258" t="s">
        <v>334</v>
      </c>
      <c r="C258">
        <v>1.9630000000000001</v>
      </c>
      <c r="D258">
        <v>1.2736000000000001</v>
      </c>
      <c r="E258">
        <v>1.0975999999999999</v>
      </c>
    </row>
    <row r="259" spans="1:5" x14ac:dyDescent="0.25">
      <c r="A259" t="s">
        <v>357</v>
      </c>
      <c r="B259" t="s">
        <v>330</v>
      </c>
      <c r="C259">
        <v>1.9630000000000001</v>
      </c>
      <c r="D259">
        <v>0.81510000000000005</v>
      </c>
      <c r="E259">
        <v>1.5805</v>
      </c>
    </row>
    <row r="260" spans="1:5" x14ac:dyDescent="0.25">
      <c r="A260" t="s">
        <v>357</v>
      </c>
      <c r="B260" t="s">
        <v>332</v>
      </c>
      <c r="C260">
        <v>1.9630000000000001</v>
      </c>
      <c r="D260">
        <v>0.61129999999999995</v>
      </c>
      <c r="E260">
        <v>0.65849999999999997</v>
      </c>
    </row>
    <row r="261" spans="1:5" x14ac:dyDescent="0.25">
      <c r="A261" t="s">
        <v>357</v>
      </c>
      <c r="B261" t="s">
        <v>328</v>
      </c>
      <c r="C261">
        <v>1.9630000000000001</v>
      </c>
      <c r="D261">
        <v>0.84899999999999998</v>
      </c>
      <c r="E261">
        <v>1.3170999999999999</v>
      </c>
    </row>
    <row r="262" spans="1:5" x14ac:dyDescent="0.25">
      <c r="A262" t="s">
        <v>357</v>
      </c>
      <c r="B262" t="s">
        <v>337</v>
      </c>
      <c r="C262">
        <v>1.9630000000000001</v>
      </c>
      <c r="D262">
        <v>0.93389999999999995</v>
      </c>
      <c r="E262">
        <v>1.4268000000000001</v>
      </c>
    </row>
    <row r="263" spans="1:5" x14ac:dyDescent="0.25">
      <c r="A263" t="s">
        <v>357</v>
      </c>
      <c r="B263" t="s">
        <v>336</v>
      </c>
      <c r="C263">
        <v>1.9630000000000001</v>
      </c>
      <c r="D263">
        <v>0.61129999999999995</v>
      </c>
      <c r="E263">
        <v>0.7903</v>
      </c>
    </row>
    <row r="264" spans="1:5" x14ac:dyDescent="0.25">
      <c r="A264" t="s">
        <v>357</v>
      </c>
      <c r="B264" t="s">
        <v>331</v>
      </c>
      <c r="C264">
        <v>1.9630000000000001</v>
      </c>
      <c r="D264">
        <v>0.81510000000000005</v>
      </c>
      <c r="E264">
        <v>1.1854</v>
      </c>
    </row>
    <row r="265" spans="1:5" x14ac:dyDescent="0.25">
      <c r="A265" t="s">
        <v>357</v>
      </c>
      <c r="B265" t="s">
        <v>329</v>
      </c>
      <c r="C265">
        <v>1.9630000000000001</v>
      </c>
      <c r="D265">
        <v>1.0187999999999999</v>
      </c>
      <c r="E265">
        <v>0.52680000000000005</v>
      </c>
    </row>
    <row r="266" spans="1:5" x14ac:dyDescent="0.25">
      <c r="A266" t="s">
        <v>357</v>
      </c>
      <c r="B266" t="s">
        <v>333</v>
      </c>
      <c r="C266">
        <v>1.9630000000000001</v>
      </c>
      <c r="D266">
        <v>1.4263999999999999</v>
      </c>
      <c r="E266">
        <v>0.7903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338</v>
      </c>
      <c r="B2" t="s">
        <v>71</v>
      </c>
      <c r="C2">
        <v>1.0085</v>
      </c>
      <c r="D2">
        <v>0.86760000000000004</v>
      </c>
      <c r="E2">
        <v>1.2466999999999999</v>
      </c>
    </row>
    <row r="3" spans="1:5" x14ac:dyDescent="0.25">
      <c r="A3" t="s">
        <v>338</v>
      </c>
      <c r="B3" t="s">
        <v>72</v>
      </c>
      <c r="C3">
        <v>1.0085</v>
      </c>
      <c r="D3">
        <v>0.69410000000000005</v>
      </c>
      <c r="E3">
        <v>0.84389999999999998</v>
      </c>
    </row>
    <row r="4" spans="1:5" x14ac:dyDescent="0.25">
      <c r="A4" t="s">
        <v>338</v>
      </c>
      <c r="B4" t="s">
        <v>73</v>
      </c>
      <c r="C4">
        <v>1.0085</v>
      </c>
      <c r="D4">
        <v>0.2203</v>
      </c>
      <c r="E4">
        <v>1.3640000000000001</v>
      </c>
    </row>
    <row r="5" spans="1:5" x14ac:dyDescent="0.25">
      <c r="A5" t="s">
        <v>338</v>
      </c>
      <c r="B5" t="s">
        <v>74</v>
      </c>
      <c r="C5">
        <v>1.0085</v>
      </c>
      <c r="D5">
        <v>0.7712</v>
      </c>
      <c r="E5">
        <v>1.4492</v>
      </c>
    </row>
    <row r="6" spans="1:5" x14ac:dyDescent="0.25">
      <c r="A6" t="s">
        <v>338</v>
      </c>
      <c r="B6" t="s">
        <v>75</v>
      </c>
      <c r="C6">
        <v>1.0085</v>
      </c>
      <c r="D6">
        <v>0.59489999999999998</v>
      </c>
      <c r="E6">
        <v>0.61380000000000001</v>
      </c>
    </row>
    <row r="7" spans="1:5" x14ac:dyDescent="0.25">
      <c r="A7" t="s">
        <v>338</v>
      </c>
      <c r="B7" t="s">
        <v>76</v>
      </c>
      <c r="C7">
        <v>1.0085</v>
      </c>
      <c r="D7">
        <v>1.1899</v>
      </c>
      <c r="E7">
        <v>0.6905</v>
      </c>
    </row>
    <row r="8" spans="1:5" x14ac:dyDescent="0.25">
      <c r="A8" t="s">
        <v>338</v>
      </c>
      <c r="B8" t="s">
        <v>77</v>
      </c>
      <c r="C8">
        <v>1.0085</v>
      </c>
      <c r="D8">
        <v>0.55089999999999995</v>
      </c>
      <c r="E8">
        <v>0.76719999999999999</v>
      </c>
    </row>
    <row r="9" spans="1:5" x14ac:dyDescent="0.25">
      <c r="A9" t="s">
        <v>338</v>
      </c>
      <c r="B9" t="s">
        <v>78</v>
      </c>
      <c r="C9">
        <v>1.0085</v>
      </c>
      <c r="D9">
        <v>0.7712</v>
      </c>
      <c r="E9">
        <v>1.1082000000000001</v>
      </c>
    </row>
    <row r="10" spans="1:5" x14ac:dyDescent="0.25">
      <c r="A10" t="s">
        <v>338</v>
      </c>
      <c r="B10" t="s">
        <v>79</v>
      </c>
      <c r="C10">
        <v>1.0085</v>
      </c>
      <c r="D10">
        <v>0.7712</v>
      </c>
      <c r="E10">
        <v>0.68200000000000005</v>
      </c>
    </row>
    <row r="11" spans="1:5" x14ac:dyDescent="0.25">
      <c r="A11" t="s">
        <v>338</v>
      </c>
      <c r="B11" t="s">
        <v>80</v>
      </c>
      <c r="C11">
        <v>1.0085</v>
      </c>
      <c r="D11">
        <v>1.4874000000000001</v>
      </c>
      <c r="E11">
        <v>1.0741000000000001</v>
      </c>
    </row>
    <row r="12" spans="1:5" x14ac:dyDescent="0.25">
      <c r="A12" t="s">
        <v>338</v>
      </c>
      <c r="B12" t="s">
        <v>81</v>
      </c>
      <c r="C12">
        <v>1.0085</v>
      </c>
      <c r="D12">
        <v>0.86760000000000004</v>
      </c>
      <c r="E12">
        <v>1.1508</v>
      </c>
    </row>
    <row r="13" spans="1:5" x14ac:dyDescent="0.25">
      <c r="A13" t="s">
        <v>338</v>
      </c>
      <c r="B13" t="s">
        <v>82</v>
      </c>
      <c r="C13">
        <v>1.0085</v>
      </c>
      <c r="D13">
        <v>1.4874000000000001</v>
      </c>
      <c r="E13">
        <v>1.1508</v>
      </c>
    </row>
    <row r="14" spans="1:5" x14ac:dyDescent="0.25">
      <c r="A14" t="s">
        <v>338</v>
      </c>
      <c r="B14" t="s">
        <v>83</v>
      </c>
      <c r="C14">
        <v>1.0085</v>
      </c>
      <c r="D14">
        <v>1.1154999999999999</v>
      </c>
      <c r="E14">
        <v>0.47949999999999998</v>
      </c>
    </row>
    <row r="15" spans="1:5" x14ac:dyDescent="0.25">
      <c r="A15" t="s">
        <v>338</v>
      </c>
      <c r="B15" t="s">
        <v>84</v>
      </c>
      <c r="C15">
        <v>1.0085</v>
      </c>
      <c r="D15">
        <v>1.1154999999999999</v>
      </c>
      <c r="E15">
        <v>0.86309999999999998</v>
      </c>
    </row>
    <row r="16" spans="1:5" x14ac:dyDescent="0.25">
      <c r="A16" t="s">
        <v>338</v>
      </c>
      <c r="B16" t="s">
        <v>85</v>
      </c>
      <c r="C16">
        <v>1.0085</v>
      </c>
      <c r="D16">
        <v>1.8592</v>
      </c>
      <c r="E16">
        <v>1.3426</v>
      </c>
    </row>
    <row r="17" spans="1:5" x14ac:dyDescent="0.25">
      <c r="A17" t="s">
        <v>338</v>
      </c>
      <c r="B17" t="s">
        <v>86</v>
      </c>
      <c r="C17">
        <v>1.0085</v>
      </c>
      <c r="D17">
        <v>0.66100000000000003</v>
      </c>
      <c r="E17">
        <v>1.0229999999999999</v>
      </c>
    </row>
    <row r="18" spans="1:5" x14ac:dyDescent="0.25">
      <c r="A18" t="s">
        <v>338</v>
      </c>
      <c r="B18" t="s">
        <v>87</v>
      </c>
      <c r="C18">
        <v>1.0085</v>
      </c>
      <c r="D18">
        <v>0.89239999999999997</v>
      </c>
      <c r="E18">
        <v>1.2276</v>
      </c>
    </row>
    <row r="19" spans="1:5" x14ac:dyDescent="0.25">
      <c r="A19" t="s">
        <v>338</v>
      </c>
      <c r="B19" t="s">
        <v>88</v>
      </c>
      <c r="C19">
        <v>1.0085</v>
      </c>
      <c r="D19">
        <v>1.3882000000000001</v>
      </c>
      <c r="E19">
        <v>1.0741000000000001</v>
      </c>
    </row>
    <row r="20" spans="1:5" x14ac:dyDescent="0.25">
      <c r="A20" t="s">
        <v>338</v>
      </c>
      <c r="B20" t="s">
        <v>89</v>
      </c>
      <c r="C20">
        <v>1.0085</v>
      </c>
      <c r="D20">
        <v>0.99160000000000004</v>
      </c>
      <c r="E20">
        <v>0.61380000000000001</v>
      </c>
    </row>
    <row r="21" spans="1:5" x14ac:dyDescent="0.25">
      <c r="A21" t="s">
        <v>338</v>
      </c>
      <c r="B21" t="s">
        <v>90</v>
      </c>
      <c r="C21">
        <v>1.0085</v>
      </c>
      <c r="D21">
        <v>2.1071</v>
      </c>
      <c r="E21">
        <v>0.57540000000000002</v>
      </c>
    </row>
    <row r="22" spans="1:5" x14ac:dyDescent="0.25">
      <c r="A22" t="s">
        <v>338</v>
      </c>
      <c r="B22" t="s">
        <v>91</v>
      </c>
      <c r="C22">
        <v>1.0085</v>
      </c>
      <c r="D22">
        <v>1.3221000000000001</v>
      </c>
      <c r="E22">
        <v>1.2786999999999999</v>
      </c>
    </row>
    <row r="23" spans="1:5" x14ac:dyDescent="0.25">
      <c r="A23" t="s">
        <v>338</v>
      </c>
      <c r="B23" t="s">
        <v>92</v>
      </c>
      <c r="C23">
        <v>1.0085</v>
      </c>
      <c r="D23">
        <v>0.59489999999999998</v>
      </c>
      <c r="E23">
        <v>1.2276</v>
      </c>
    </row>
    <row r="24" spans="1:5" x14ac:dyDescent="0.25">
      <c r="A24" t="s">
        <v>338</v>
      </c>
      <c r="B24" t="s">
        <v>93</v>
      </c>
      <c r="C24">
        <v>1.0085</v>
      </c>
      <c r="D24">
        <v>0.86760000000000004</v>
      </c>
      <c r="E24">
        <v>1.0548999999999999</v>
      </c>
    </row>
    <row r="25" spans="1:5" x14ac:dyDescent="0.25">
      <c r="A25" t="s">
        <v>338</v>
      </c>
      <c r="B25" t="s">
        <v>94</v>
      </c>
      <c r="C25">
        <v>1.0085</v>
      </c>
      <c r="D25">
        <v>1.2889999999999999</v>
      </c>
      <c r="E25">
        <v>1.1508</v>
      </c>
    </row>
    <row r="26" spans="1:5" x14ac:dyDescent="0.25">
      <c r="A26" t="s">
        <v>338</v>
      </c>
      <c r="B26" t="s">
        <v>95</v>
      </c>
      <c r="C26">
        <v>1.0085</v>
      </c>
      <c r="D26">
        <v>0.99160000000000004</v>
      </c>
      <c r="E26">
        <v>1.3640000000000001</v>
      </c>
    </row>
    <row r="27" spans="1:5" x14ac:dyDescent="0.25">
      <c r="A27" t="s">
        <v>338</v>
      </c>
      <c r="B27" t="s">
        <v>96</v>
      </c>
      <c r="C27">
        <v>1.0085</v>
      </c>
      <c r="D27">
        <v>0.74370000000000003</v>
      </c>
      <c r="E27">
        <v>0.57540000000000002</v>
      </c>
    </row>
    <row r="28" spans="1:5" x14ac:dyDescent="0.25">
      <c r="A28" t="s">
        <v>350</v>
      </c>
      <c r="B28" t="s">
        <v>97</v>
      </c>
      <c r="C28">
        <v>1.3193999999999999</v>
      </c>
      <c r="D28">
        <v>0.97450000000000003</v>
      </c>
      <c r="E28">
        <v>1.1143000000000001</v>
      </c>
    </row>
    <row r="29" spans="1:5" x14ac:dyDescent="0.25">
      <c r="A29" t="s">
        <v>350</v>
      </c>
      <c r="B29" t="s">
        <v>98</v>
      </c>
      <c r="C29">
        <v>1.3193999999999999</v>
      </c>
      <c r="D29">
        <v>0.88419999999999999</v>
      </c>
      <c r="E29">
        <v>1.2</v>
      </c>
    </row>
    <row r="30" spans="1:5" x14ac:dyDescent="0.25">
      <c r="A30" t="s">
        <v>350</v>
      </c>
      <c r="B30" t="s">
        <v>99</v>
      </c>
      <c r="C30">
        <v>1.3193999999999999</v>
      </c>
      <c r="D30">
        <v>0.50529999999999997</v>
      </c>
      <c r="E30">
        <v>0.6</v>
      </c>
    </row>
    <row r="31" spans="1:5" x14ac:dyDescent="0.25">
      <c r="A31" t="s">
        <v>350</v>
      </c>
      <c r="B31" t="s">
        <v>100</v>
      </c>
      <c r="C31">
        <v>1.3193999999999999</v>
      </c>
      <c r="D31">
        <v>1.1369</v>
      </c>
      <c r="E31">
        <v>0.9</v>
      </c>
    </row>
    <row r="32" spans="1:5" x14ac:dyDescent="0.25">
      <c r="A32" t="s">
        <v>350</v>
      </c>
      <c r="B32" t="s">
        <v>101</v>
      </c>
      <c r="C32">
        <v>1.3193999999999999</v>
      </c>
      <c r="D32">
        <v>1.5158</v>
      </c>
      <c r="E32">
        <v>0.9</v>
      </c>
    </row>
    <row r="33" spans="1:5" x14ac:dyDescent="0.25">
      <c r="A33" t="s">
        <v>350</v>
      </c>
      <c r="B33" t="s">
        <v>102</v>
      </c>
      <c r="C33">
        <v>1.3193999999999999</v>
      </c>
      <c r="D33">
        <v>0.60629999999999995</v>
      </c>
      <c r="E33">
        <v>0.72</v>
      </c>
    </row>
    <row r="34" spans="1:5" x14ac:dyDescent="0.25">
      <c r="A34" t="s">
        <v>350</v>
      </c>
      <c r="B34" t="s">
        <v>103</v>
      </c>
      <c r="C34">
        <v>1.3193999999999999</v>
      </c>
      <c r="D34">
        <v>0.63160000000000005</v>
      </c>
      <c r="E34">
        <v>0.8</v>
      </c>
    </row>
    <row r="35" spans="1:5" x14ac:dyDescent="0.25">
      <c r="A35" t="s">
        <v>350</v>
      </c>
      <c r="B35" t="s">
        <v>104</v>
      </c>
      <c r="C35">
        <v>1.3193999999999999</v>
      </c>
      <c r="D35">
        <v>0.64959999999999996</v>
      </c>
      <c r="E35">
        <v>1.8</v>
      </c>
    </row>
    <row r="36" spans="1:5" x14ac:dyDescent="0.25">
      <c r="A36" t="s">
        <v>350</v>
      </c>
      <c r="B36" t="s">
        <v>105</v>
      </c>
      <c r="C36">
        <v>1.3193999999999999</v>
      </c>
      <c r="D36">
        <v>1.3895</v>
      </c>
      <c r="E36">
        <v>0.3</v>
      </c>
    </row>
    <row r="37" spans="1:5" x14ac:dyDescent="0.25">
      <c r="A37" t="s">
        <v>350</v>
      </c>
      <c r="B37" t="s">
        <v>106</v>
      </c>
      <c r="C37">
        <v>1.3193999999999999</v>
      </c>
      <c r="D37">
        <v>1.7685</v>
      </c>
      <c r="E37">
        <v>1</v>
      </c>
    </row>
    <row r="38" spans="1:5" x14ac:dyDescent="0.25">
      <c r="A38" t="s">
        <v>350</v>
      </c>
      <c r="B38" t="s">
        <v>107</v>
      </c>
      <c r="C38">
        <v>1.3193999999999999</v>
      </c>
      <c r="D38">
        <v>0.88419999999999999</v>
      </c>
      <c r="E38">
        <v>1.5</v>
      </c>
    </row>
    <row r="39" spans="1:5" x14ac:dyDescent="0.25">
      <c r="A39" t="s">
        <v>350</v>
      </c>
      <c r="B39" t="s">
        <v>108</v>
      </c>
      <c r="C39">
        <v>1.3193999999999999</v>
      </c>
      <c r="D39">
        <v>1.0610999999999999</v>
      </c>
      <c r="E39">
        <v>0.96</v>
      </c>
    </row>
    <row r="40" spans="1:5" x14ac:dyDescent="0.25">
      <c r="A40" t="s">
        <v>339</v>
      </c>
      <c r="B40" t="s">
        <v>109</v>
      </c>
      <c r="C40">
        <v>1.0142</v>
      </c>
      <c r="D40">
        <v>1.0564</v>
      </c>
      <c r="E40">
        <v>1.1711</v>
      </c>
    </row>
    <row r="41" spans="1:5" x14ac:dyDescent="0.25">
      <c r="A41" t="s">
        <v>339</v>
      </c>
      <c r="B41" t="s">
        <v>110</v>
      </c>
      <c r="C41">
        <v>1.0142</v>
      </c>
      <c r="D41">
        <v>1.0517000000000001</v>
      </c>
      <c r="E41">
        <v>1.093</v>
      </c>
    </row>
    <row r="42" spans="1:5" x14ac:dyDescent="0.25">
      <c r="A42" t="s">
        <v>339</v>
      </c>
      <c r="B42" t="s">
        <v>111</v>
      </c>
      <c r="C42">
        <v>1.0142</v>
      </c>
      <c r="D42">
        <v>1.1269</v>
      </c>
      <c r="E42">
        <v>0.7026</v>
      </c>
    </row>
    <row r="43" spans="1:5" x14ac:dyDescent="0.25">
      <c r="A43" t="s">
        <v>339</v>
      </c>
      <c r="B43" t="s">
        <v>112</v>
      </c>
      <c r="C43">
        <v>1.0142</v>
      </c>
      <c r="D43">
        <v>0.98599999999999999</v>
      </c>
      <c r="E43">
        <v>0.81969999999999998</v>
      </c>
    </row>
    <row r="44" spans="1:5" x14ac:dyDescent="0.25">
      <c r="A44" t="s">
        <v>339</v>
      </c>
      <c r="B44" t="s">
        <v>113</v>
      </c>
      <c r="C44">
        <v>1.0142</v>
      </c>
      <c r="D44">
        <v>0.91559999999999997</v>
      </c>
      <c r="E44">
        <v>1.2296</v>
      </c>
    </row>
    <row r="45" spans="1:5" x14ac:dyDescent="0.25">
      <c r="A45" t="s">
        <v>339</v>
      </c>
      <c r="B45" t="s">
        <v>114</v>
      </c>
      <c r="C45">
        <v>1.0142</v>
      </c>
      <c r="D45">
        <v>1.6433</v>
      </c>
      <c r="E45">
        <v>0.92900000000000005</v>
      </c>
    </row>
    <row r="46" spans="1:5" x14ac:dyDescent="0.25">
      <c r="A46" t="s">
        <v>339</v>
      </c>
      <c r="B46" t="s">
        <v>115</v>
      </c>
      <c r="C46">
        <v>1.0142</v>
      </c>
      <c r="D46">
        <v>0.56340000000000001</v>
      </c>
      <c r="E46">
        <v>1.054</v>
      </c>
    </row>
    <row r="47" spans="1:5" x14ac:dyDescent="0.25">
      <c r="A47" t="s">
        <v>339</v>
      </c>
      <c r="B47" t="s">
        <v>116</v>
      </c>
      <c r="C47">
        <v>1.0142</v>
      </c>
      <c r="D47">
        <v>0.98599999999999999</v>
      </c>
      <c r="E47">
        <v>1.5224</v>
      </c>
    </row>
    <row r="48" spans="1:5" x14ac:dyDescent="0.25">
      <c r="A48" t="s">
        <v>339</v>
      </c>
      <c r="B48" t="s">
        <v>117</v>
      </c>
      <c r="C48">
        <v>1.0142</v>
      </c>
      <c r="D48">
        <v>0.85450000000000004</v>
      </c>
      <c r="E48">
        <v>0.60109999999999997</v>
      </c>
    </row>
    <row r="49" spans="1:5" x14ac:dyDescent="0.25">
      <c r="A49" t="s">
        <v>339</v>
      </c>
      <c r="B49" t="s">
        <v>118</v>
      </c>
      <c r="C49">
        <v>1.0142</v>
      </c>
      <c r="D49">
        <v>0.91559999999999997</v>
      </c>
      <c r="E49">
        <v>0.64410000000000001</v>
      </c>
    </row>
    <row r="50" spans="1:5" x14ac:dyDescent="0.25">
      <c r="A50" t="s">
        <v>339</v>
      </c>
      <c r="B50" t="s">
        <v>119</v>
      </c>
      <c r="C50">
        <v>1.0142</v>
      </c>
      <c r="D50">
        <v>2.1236999999999999</v>
      </c>
      <c r="E50">
        <v>0.69359999999999999</v>
      </c>
    </row>
    <row r="51" spans="1:5" x14ac:dyDescent="0.25">
      <c r="A51" t="s">
        <v>339</v>
      </c>
      <c r="B51" t="s">
        <v>120</v>
      </c>
      <c r="C51">
        <v>1.0142</v>
      </c>
      <c r="D51">
        <v>0.91559999999999997</v>
      </c>
      <c r="E51">
        <v>0.99539999999999995</v>
      </c>
    </row>
    <row r="52" spans="1:5" x14ac:dyDescent="0.25">
      <c r="A52" t="s">
        <v>339</v>
      </c>
      <c r="B52" t="s">
        <v>121</v>
      </c>
      <c r="C52">
        <v>1.0142</v>
      </c>
      <c r="D52">
        <v>1.1174999999999999</v>
      </c>
      <c r="E52">
        <v>1.0383</v>
      </c>
    </row>
    <row r="53" spans="1:5" x14ac:dyDescent="0.25">
      <c r="A53" t="s">
        <v>339</v>
      </c>
      <c r="B53" t="s">
        <v>122</v>
      </c>
      <c r="C53">
        <v>1.0142</v>
      </c>
      <c r="D53">
        <v>0.60680000000000001</v>
      </c>
      <c r="E53">
        <v>1.1980999999999999</v>
      </c>
    </row>
    <row r="54" spans="1:5" x14ac:dyDescent="0.25">
      <c r="A54" t="s">
        <v>339</v>
      </c>
      <c r="B54" t="s">
        <v>123</v>
      </c>
      <c r="C54">
        <v>1.0142</v>
      </c>
      <c r="D54">
        <v>0.98599999999999999</v>
      </c>
      <c r="E54">
        <v>0.81969999999999998</v>
      </c>
    </row>
    <row r="55" spans="1:5" x14ac:dyDescent="0.25">
      <c r="A55" t="s">
        <v>339</v>
      </c>
      <c r="B55" t="s">
        <v>124</v>
      </c>
      <c r="C55">
        <v>1.0142</v>
      </c>
      <c r="D55">
        <v>0.91559999999999997</v>
      </c>
      <c r="E55">
        <v>1.2882</v>
      </c>
    </row>
    <row r="56" spans="1:5" x14ac:dyDescent="0.25">
      <c r="A56" t="s">
        <v>339</v>
      </c>
      <c r="B56" t="s">
        <v>125</v>
      </c>
      <c r="C56">
        <v>1.0142</v>
      </c>
      <c r="D56">
        <v>1.2135</v>
      </c>
      <c r="E56">
        <v>0.75670000000000004</v>
      </c>
    </row>
    <row r="57" spans="1:5" x14ac:dyDescent="0.25">
      <c r="A57" t="s">
        <v>339</v>
      </c>
      <c r="B57" t="s">
        <v>126</v>
      </c>
      <c r="C57">
        <v>1.0142</v>
      </c>
      <c r="D57">
        <v>0.77470000000000006</v>
      </c>
      <c r="E57">
        <v>1.3467</v>
      </c>
    </row>
    <row r="58" spans="1:5" x14ac:dyDescent="0.25">
      <c r="A58" t="s">
        <v>339</v>
      </c>
      <c r="B58" t="s">
        <v>127</v>
      </c>
      <c r="C58">
        <v>1.0142</v>
      </c>
      <c r="D58">
        <v>0.72309999999999997</v>
      </c>
      <c r="E58">
        <v>1.0383</v>
      </c>
    </row>
    <row r="59" spans="1:5" x14ac:dyDescent="0.25">
      <c r="A59" t="s">
        <v>339</v>
      </c>
      <c r="B59" t="s">
        <v>128</v>
      </c>
      <c r="C59">
        <v>1.0142</v>
      </c>
      <c r="D59">
        <v>0.59160000000000001</v>
      </c>
      <c r="E59">
        <v>1.0383</v>
      </c>
    </row>
    <row r="60" spans="1:5" x14ac:dyDescent="0.25">
      <c r="A60" t="s">
        <v>340</v>
      </c>
      <c r="B60" t="s">
        <v>129</v>
      </c>
      <c r="C60">
        <v>1.2321</v>
      </c>
      <c r="D60">
        <v>0.69569999999999999</v>
      </c>
      <c r="E60">
        <v>0.98160000000000003</v>
      </c>
    </row>
    <row r="61" spans="1:5" x14ac:dyDescent="0.25">
      <c r="A61" t="s">
        <v>340</v>
      </c>
      <c r="B61" t="s">
        <v>130</v>
      </c>
      <c r="C61">
        <v>1.2321</v>
      </c>
      <c r="D61">
        <v>0.92759999999999998</v>
      </c>
      <c r="E61">
        <v>1.4722999999999999</v>
      </c>
    </row>
    <row r="62" spans="1:5" x14ac:dyDescent="0.25">
      <c r="A62" t="s">
        <v>340</v>
      </c>
      <c r="B62" t="s">
        <v>131</v>
      </c>
      <c r="C62">
        <v>1.2321</v>
      </c>
      <c r="D62">
        <v>1.3914</v>
      </c>
      <c r="E62">
        <v>0.88339999999999996</v>
      </c>
    </row>
    <row r="63" spans="1:5" x14ac:dyDescent="0.25">
      <c r="A63" t="s">
        <v>340</v>
      </c>
      <c r="B63" t="s">
        <v>132</v>
      </c>
      <c r="C63">
        <v>1.2321</v>
      </c>
      <c r="D63">
        <v>0.57969999999999999</v>
      </c>
      <c r="E63">
        <v>1.3742000000000001</v>
      </c>
    </row>
    <row r="64" spans="1:5" x14ac:dyDescent="0.25">
      <c r="A64" t="s">
        <v>340</v>
      </c>
      <c r="B64" t="s">
        <v>133</v>
      </c>
      <c r="C64">
        <v>1.2321</v>
      </c>
      <c r="D64">
        <v>0.81159999999999999</v>
      </c>
      <c r="E64">
        <v>1.4722999999999999</v>
      </c>
    </row>
    <row r="65" spans="1:5" x14ac:dyDescent="0.25">
      <c r="A65" t="s">
        <v>340</v>
      </c>
      <c r="B65" t="s">
        <v>134</v>
      </c>
      <c r="C65">
        <v>1.2321</v>
      </c>
      <c r="D65">
        <v>0.81159999999999999</v>
      </c>
      <c r="E65">
        <v>0.68710000000000004</v>
      </c>
    </row>
    <row r="66" spans="1:5" x14ac:dyDescent="0.25">
      <c r="A66" t="s">
        <v>340</v>
      </c>
      <c r="B66" t="s">
        <v>135</v>
      </c>
      <c r="C66">
        <v>1.2321</v>
      </c>
      <c r="D66">
        <v>2.0870000000000002</v>
      </c>
      <c r="E66">
        <v>0.7853</v>
      </c>
    </row>
    <row r="67" spans="1:5" x14ac:dyDescent="0.25">
      <c r="A67" t="s">
        <v>340</v>
      </c>
      <c r="B67" t="s">
        <v>136</v>
      </c>
      <c r="C67">
        <v>1.2321</v>
      </c>
      <c r="D67">
        <v>0.46379999999999999</v>
      </c>
      <c r="E67">
        <v>0.68710000000000004</v>
      </c>
    </row>
    <row r="68" spans="1:5" x14ac:dyDescent="0.25">
      <c r="A68" t="s">
        <v>340</v>
      </c>
      <c r="B68" t="s">
        <v>137</v>
      </c>
      <c r="C68">
        <v>1.2321</v>
      </c>
      <c r="D68">
        <v>0.46379999999999999</v>
      </c>
      <c r="E68">
        <v>0.7853</v>
      </c>
    </row>
    <row r="69" spans="1:5" x14ac:dyDescent="0.25">
      <c r="A69" t="s">
        <v>340</v>
      </c>
      <c r="B69" t="s">
        <v>138</v>
      </c>
      <c r="C69">
        <v>1.2321</v>
      </c>
      <c r="D69">
        <v>0.2319</v>
      </c>
      <c r="E69">
        <v>1.5705</v>
      </c>
    </row>
    <row r="70" spans="1:5" x14ac:dyDescent="0.25">
      <c r="A70" t="s">
        <v>340</v>
      </c>
      <c r="B70" t="s">
        <v>139</v>
      </c>
      <c r="C70">
        <v>1.2321</v>
      </c>
      <c r="D70">
        <v>1.8551</v>
      </c>
      <c r="E70">
        <v>0.58889999999999998</v>
      </c>
    </row>
    <row r="71" spans="1:5" x14ac:dyDescent="0.25">
      <c r="A71" t="s">
        <v>340</v>
      </c>
      <c r="B71" t="s">
        <v>140</v>
      </c>
      <c r="C71">
        <v>1.2321</v>
      </c>
      <c r="D71">
        <v>1.6232</v>
      </c>
      <c r="E71">
        <v>0.58889999999999998</v>
      </c>
    </row>
    <row r="72" spans="1:5" x14ac:dyDescent="0.25">
      <c r="A72" t="s">
        <v>340</v>
      </c>
      <c r="B72" t="s">
        <v>141</v>
      </c>
      <c r="C72">
        <v>1.2321</v>
      </c>
      <c r="D72">
        <v>1.5073000000000001</v>
      </c>
      <c r="E72">
        <v>1.0797000000000001</v>
      </c>
    </row>
    <row r="73" spans="1:5" x14ac:dyDescent="0.25">
      <c r="A73" t="s">
        <v>340</v>
      </c>
      <c r="B73" t="s">
        <v>142</v>
      </c>
      <c r="C73">
        <v>1.2321</v>
      </c>
      <c r="D73">
        <v>1.8551</v>
      </c>
      <c r="E73">
        <v>1.1778999999999999</v>
      </c>
    </row>
    <row r="74" spans="1:5" x14ac:dyDescent="0.25">
      <c r="A74" t="s">
        <v>340</v>
      </c>
      <c r="B74" t="s">
        <v>143</v>
      </c>
      <c r="C74">
        <v>1.2321</v>
      </c>
      <c r="D74">
        <v>0.2319</v>
      </c>
      <c r="E74">
        <v>0.98160000000000003</v>
      </c>
    </row>
    <row r="75" spans="1:5" x14ac:dyDescent="0.25">
      <c r="A75" t="s">
        <v>340</v>
      </c>
      <c r="B75" t="s">
        <v>144</v>
      </c>
      <c r="C75">
        <v>1.2321</v>
      </c>
      <c r="D75">
        <v>0.46379999999999999</v>
      </c>
      <c r="E75">
        <v>0.88339999999999996</v>
      </c>
    </row>
    <row r="76" spans="1:5" x14ac:dyDescent="0.25">
      <c r="A76" t="s">
        <v>341</v>
      </c>
      <c r="B76" t="s">
        <v>145</v>
      </c>
      <c r="C76">
        <v>1.2179</v>
      </c>
      <c r="D76">
        <v>0.93840000000000001</v>
      </c>
      <c r="E76">
        <v>0.75549999999999995</v>
      </c>
    </row>
    <row r="77" spans="1:5" x14ac:dyDescent="0.25">
      <c r="A77" t="s">
        <v>341</v>
      </c>
      <c r="B77" t="s">
        <v>146</v>
      </c>
      <c r="C77">
        <v>1.2179</v>
      </c>
      <c r="D77">
        <v>0.2737</v>
      </c>
      <c r="E77">
        <v>0.99150000000000005</v>
      </c>
    </row>
    <row r="78" spans="1:5" x14ac:dyDescent="0.25">
      <c r="A78" t="s">
        <v>341</v>
      </c>
      <c r="B78" t="s">
        <v>147</v>
      </c>
      <c r="C78">
        <v>1.2179</v>
      </c>
      <c r="D78">
        <v>1.0948</v>
      </c>
      <c r="E78">
        <v>1.2119</v>
      </c>
    </row>
    <row r="79" spans="1:5" x14ac:dyDescent="0.25">
      <c r="A79" t="s">
        <v>341</v>
      </c>
      <c r="B79" t="s">
        <v>148</v>
      </c>
      <c r="C79">
        <v>1.2179</v>
      </c>
      <c r="D79">
        <v>2.1114000000000002</v>
      </c>
      <c r="E79">
        <v>0.47220000000000001</v>
      </c>
    </row>
    <row r="80" spans="1:5" x14ac:dyDescent="0.25">
      <c r="A80" t="s">
        <v>341</v>
      </c>
      <c r="B80" t="s">
        <v>149</v>
      </c>
      <c r="C80">
        <v>1.2179</v>
      </c>
      <c r="D80">
        <v>1.0948</v>
      </c>
      <c r="E80">
        <v>0.44069999999999998</v>
      </c>
    </row>
    <row r="81" spans="1:5" x14ac:dyDescent="0.25">
      <c r="A81" t="s">
        <v>341</v>
      </c>
      <c r="B81" t="s">
        <v>150</v>
      </c>
      <c r="C81">
        <v>1.2179</v>
      </c>
      <c r="D81">
        <v>0.82110000000000005</v>
      </c>
      <c r="E81">
        <v>1.2276</v>
      </c>
    </row>
    <row r="82" spans="1:5" x14ac:dyDescent="0.25">
      <c r="A82" t="s">
        <v>341</v>
      </c>
      <c r="B82" t="s">
        <v>151</v>
      </c>
      <c r="C82">
        <v>1.2179</v>
      </c>
      <c r="D82">
        <v>0.93840000000000001</v>
      </c>
      <c r="E82">
        <v>1.0387999999999999</v>
      </c>
    </row>
    <row r="83" spans="1:5" x14ac:dyDescent="0.25">
      <c r="A83" t="s">
        <v>341</v>
      </c>
      <c r="B83" t="s">
        <v>152</v>
      </c>
      <c r="C83">
        <v>1.2179</v>
      </c>
      <c r="D83">
        <v>1.2316</v>
      </c>
      <c r="E83">
        <v>0.66100000000000003</v>
      </c>
    </row>
    <row r="84" spans="1:5" x14ac:dyDescent="0.25">
      <c r="A84" t="s">
        <v>341</v>
      </c>
      <c r="B84" t="s">
        <v>318</v>
      </c>
      <c r="C84">
        <v>1.2179</v>
      </c>
      <c r="D84">
        <v>0.95789999999999997</v>
      </c>
      <c r="E84">
        <v>0.88139999999999996</v>
      </c>
    </row>
    <row r="85" spans="1:5" x14ac:dyDescent="0.25">
      <c r="A85" t="s">
        <v>341</v>
      </c>
      <c r="B85" t="s">
        <v>153</v>
      </c>
      <c r="C85">
        <v>1.2179</v>
      </c>
      <c r="D85">
        <v>0.35189999999999999</v>
      </c>
      <c r="E85">
        <v>1.2276</v>
      </c>
    </row>
    <row r="86" spans="1:5" x14ac:dyDescent="0.25">
      <c r="A86" t="s">
        <v>341</v>
      </c>
      <c r="B86" t="s">
        <v>154</v>
      </c>
      <c r="C86">
        <v>1.2179</v>
      </c>
      <c r="D86">
        <v>0.5474</v>
      </c>
      <c r="E86">
        <v>1.9831000000000001</v>
      </c>
    </row>
    <row r="87" spans="1:5" x14ac:dyDescent="0.25">
      <c r="A87" t="s">
        <v>341</v>
      </c>
      <c r="B87" t="s">
        <v>319</v>
      </c>
      <c r="C87">
        <v>1.2179</v>
      </c>
      <c r="D87">
        <v>1.5248999999999999</v>
      </c>
      <c r="E87">
        <v>1.1332</v>
      </c>
    </row>
    <row r="88" spans="1:5" x14ac:dyDescent="0.25">
      <c r="A88" t="s">
        <v>351</v>
      </c>
      <c r="B88" t="s">
        <v>155</v>
      </c>
      <c r="C88">
        <v>1.1667000000000001</v>
      </c>
      <c r="D88">
        <v>0.61219999999999997</v>
      </c>
      <c r="E88">
        <v>1.4748000000000001</v>
      </c>
    </row>
    <row r="89" spans="1:5" x14ac:dyDescent="0.25">
      <c r="A89" t="s">
        <v>351</v>
      </c>
      <c r="B89" t="s">
        <v>156</v>
      </c>
      <c r="C89">
        <v>1.1667000000000001</v>
      </c>
      <c r="D89">
        <v>1.0548999999999999</v>
      </c>
      <c r="E89">
        <v>0.94120000000000004</v>
      </c>
    </row>
    <row r="90" spans="1:5" x14ac:dyDescent="0.25">
      <c r="A90" t="s">
        <v>351</v>
      </c>
      <c r="B90" t="s">
        <v>157</v>
      </c>
      <c r="C90">
        <v>1.1667000000000001</v>
      </c>
      <c r="D90">
        <v>0.67349999999999999</v>
      </c>
      <c r="E90">
        <v>0.437</v>
      </c>
    </row>
    <row r="91" spans="1:5" x14ac:dyDescent="0.25">
      <c r="A91" t="s">
        <v>351</v>
      </c>
      <c r="B91" t="s">
        <v>158</v>
      </c>
      <c r="C91">
        <v>1.1667000000000001</v>
      </c>
      <c r="D91">
        <v>1.2857000000000001</v>
      </c>
      <c r="E91">
        <v>0.38240000000000002</v>
      </c>
    </row>
    <row r="92" spans="1:5" x14ac:dyDescent="0.25">
      <c r="A92" t="s">
        <v>351</v>
      </c>
      <c r="B92" t="s">
        <v>159</v>
      </c>
      <c r="C92">
        <v>1.1667000000000001</v>
      </c>
      <c r="D92">
        <v>1.1428</v>
      </c>
      <c r="E92">
        <v>1.1471</v>
      </c>
    </row>
    <row r="93" spans="1:5" x14ac:dyDescent="0.25">
      <c r="A93" t="s">
        <v>351</v>
      </c>
      <c r="B93" t="s">
        <v>160</v>
      </c>
      <c r="C93">
        <v>1.1667000000000001</v>
      </c>
      <c r="D93">
        <v>0.72529999999999994</v>
      </c>
      <c r="E93">
        <v>1.2941</v>
      </c>
    </row>
    <row r="94" spans="1:5" x14ac:dyDescent="0.25">
      <c r="A94" t="s">
        <v>351</v>
      </c>
      <c r="B94" t="s">
        <v>161</v>
      </c>
      <c r="C94">
        <v>1.1667000000000001</v>
      </c>
      <c r="D94">
        <v>1.2526999999999999</v>
      </c>
      <c r="E94">
        <v>0.88229999999999997</v>
      </c>
    </row>
    <row r="95" spans="1:5" x14ac:dyDescent="0.25">
      <c r="A95" t="s">
        <v>351</v>
      </c>
      <c r="B95" t="s">
        <v>162</v>
      </c>
      <c r="C95">
        <v>1.1667000000000001</v>
      </c>
      <c r="D95">
        <v>0.85709999999999997</v>
      </c>
      <c r="E95">
        <v>1.8234999999999999</v>
      </c>
    </row>
    <row r="96" spans="1:5" x14ac:dyDescent="0.25">
      <c r="A96" t="s">
        <v>351</v>
      </c>
      <c r="B96" t="s">
        <v>163</v>
      </c>
      <c r="C96">
        <v>1.1667000000000001</v>
      </c>
      <c r="D96">
        <v>1.6483000000000001</v>
      </c>
      <c r="E96">
        <v>0.76470000000000005</v>
      </c>
    </row>
    <row r="97" spans="1:5" x14ac:dyDescent="0.25">
      <c r="A97" t="s">
        <v>351</v>
      </c>
      <c r="B97" t="s">
        <v>164</v>
      </c>
      <c r="C97">
        <v>1.1667000000000001</v>
      </c>
      <c r="D97">
        <v>1.1208</v>
      </c>
      <c r="E97">
        <v>0.88229999999999997</v>
      </c>
    </row>
    <row r="98" spans="1:5" x14ac:dyDescent="0.25">
      <c r="A98" t="s">
        <v>351</v>
      </c>
      <c r="B98" t="s">
        <v>165</v>
      </c>
      <c r="C98">
        <v>1.1667000000000001</v>
      </c>
      <c r="D98">
        <v>0.92310000000000003</v>
      </c>
      <c r="E98">
        <v>1</v>
      </c>
    </row>
    <row r="99" spans="1:5" x14ac:dyDescent="0.25">
      <c r="A99" t="s">
        <v>351</v>
      </c>
      <c r="B99" t="s">
        <v>166</v>
      </c>
      <c r="C99">
        <v>1.1667000000000001</v>
      </c>
      <c r="D99">
        <v>0.79120000000000001</v>
      </c>
      <c r="E99">
        <v>0.94120000000000004</v>
      </c>
    </row>
    <row r="100" spans="1:5" x14ac:dyDescent="0.25">
      <c r="A100" t="s">
        <v>342</v>
      </c>
      <c r="B100" t="s">
        <v>167</v>
      </c>
      <c r="C100">
        <v>1.1667000000000001</v>
      </c>
      <c r="D100">
        <v>1.0285</v>
      </c>
      <c r="E100">
        <v>0.97199999999999998</v>
      </c>
    </row>
    <row r="101" spans="1:5" x14ac:dyDescent="0.25">
      <c r="A101" t="s">
        <v>342</v>
      </c>
      <c r="B101" t="s">
        <v>168</v>
      </c>
      <c r="C101">
        <v>1.1667000000000001</v>
      </c>
      <c r="D101">
        <v>1.0285</v>
      </c>
      <c r="E101">
        <v>0.87480000000000002</v>
      </c>
    </row>
    <row r="102" spans="1:5" x14ac:dyDescent="0.25">
      <c r="A102" t="s">
        <v>342</v>
      </c>
      <c r="B102" t="s">
        <v>169</v>
      </c>
      <c r="C102">
        <v>1.1667000000000001</v>
      </c>
      <c r="D102">
        <v>1.2857000000000001</v>
      </c>
      <c r="E102">
        <v>1.0414000000000001</v>
      </c>
    </row>
    <row r="103" spans="1:5" x14ac:dyDescent="0.25">
      <c r="A103" t="s">
        <v>342</v>
      </c>
      <c r="B103" t="s">
        <v>170</v>
      </c>
      <c r="C103">
        <v>1.1667000000000001</v>
      </c>
      <c r="D103">
        <v>0.95799999999999996</v>
      </c>
      <c r="E103">
        <v>1.0290999999999999</v>
      </c>
    </row>
    <row r="104" spans="1:5" x14ac:dyDescent="0.25">
      <c r="A104" t="s">
        <v>342</v>
      </c>
      <c r="B104" t="s">
        <v>171</v>
      </c>
      <c r="C104">
        <v>1.1667000000000001</v>
      </c>
      <c r="D104">
        <v>1.0178</v>
      </c>
      <c r="E104">
        <v>1.139</v>
      </c>
    </row>
    <row r="105" spans="1:5" x14ac:dyDescent="0.25">
      <c r="A105" t="s">
        <v>342</v>
      </c>
      <c r="B105" t="s">
        <v>172</v>
      </c>
      <c r="C105">
        <v>1.1667000000000001</v>
      </c>
      <c r="D105">
        <v>0.62860000000000005</v>
      </c>
      <c r="E105">
        <v>1.5065</v>
      </c>
    </row>
    <row r="106" spans="1:5" x14ac:dyDescent="0.25">
      <c r="A106" t="s">
        <v>342</v>
      </c>
      <c r="B106" t="s">
        <v>173</v>
      </c>
      <c r="C106">
        <v>1.1667000000000001</v>
      </c>
      <c r="D106">
        <v>1.2321</v>
      </c>
      <c r="E106">
        <v>0.50119999999999998</v>
      </c>
    </row>
    <row r="107" spans="1:5" x14ac:dyDescent="0.25">
      <c r="A107" t="s">
        <v>342</v>
      </c>
      <c r="B107" t="s">
        <v>174</v>
      </c>
      <c r="C107">
        <v>1.1667000000000001</v>
      </c>
      <c r="D107">
        <v>0.85709999999999997</v>
      </c>
      <c r="E107">
        <v>0.77449999999999997</v>
      </c>
    </row>
    <row r="108" spans="1:5" x14ac:dyDescent="0.25">
      <c r="A108" t="s">
        <v>342</v>
      </c>
      <c r="B108" t="s">
        <v>175</v>
      </c>
      <c r="C108">
        <v>1.1667000000000001</v>
      </c>
      <c r="D108">
        <v>1.1785000000000001</v>
      </c>
      <c r="E108">
        <v>1.0479000000000001</v>
      </c>
    </row>
    <row r="109" spans="1:5" x14ac:dyDescent="0.25">
      <c r="A109" t="s">
        <v>342</v>
      </c>
      <c r="B109" t="s">
        <v>176</v>
      </c>
      <c r="C109">
        <v>1.1667000000000001</v>
      </c>
      <c r="D109">
        <v>0.80349999999999999</v>
      </c>
      <c r="E109">
        <v>1.139</v>
      </c>
    </row>
    <row r="110" spans="1:5" x14ac:dyDescent="0.25">
      <c r="A110" t="s">
        <v>343</v>
      </c>
      <c r="B110" t="s">
        <v>177</v>
      </c>
      <c r="C110">
        <v>1.1212</v>
      </c>
      <c r="D110">
        <v>0.83940000000000003</v>
      </c>
      <c r="E110">
        <v>0.8498</v>
      </c>
    </row>
    <row r="111" spans="1:5" x14ac:dyDescent="0.25">
      <c r="A111" t="s">
        <v>343</v>
      </c>
      <c r="B111" t="s">
        <v>178</v>
      </c>
      <c r="C111">
        <v>1.1212</v>
      </c>
      <c r="D111">
        <v>1.0590999999999999</v>
      </c>
      <c r="E111">
        <v>0.95040000000000002</v>
      </c>
    </row>
    <row r="112" spans="1:5" x14ac:dyDescent="0.25">
      <c r="A112" t="s">
        <v>343</v>
      </c>
      <c r="B112" t="s">
        <v>179</v>
      </c>
      <c r="C112">
        <v>1.1212</v>
      </c>
      <c r="D112">
        <v>0.89190000000000003</v>
      </c>
      <c r="E112">
        <v>0.80510000000000004</v>
      </c>
    </row>
    <row r="113" spans="1:5" x14ac:dyDescent="0.25">
      <c r="A113" t="s">
        <v>343</v>
      </c>
      <c r="B113" t="s">
        <v>180</v>
      </c>
      <c r="C113">
        <v>1.1212</v>
      </c>
      <c r="D113">
        <v>0.61319999999999997</v>
      </c>
      <c r="E113">
        <v>0.71279999999999999</v>
      </c>
    </row>
    <row r="114" spans="1:5" x14ac:dyDescent="0.25">
      <c r="A114" t="s">
        <v>343</v>
      </c>
      <c r="B114" t="s">
        <v>181</v>
      </c>
      <c r="C114">
        <v>1.1212</v>
      </c>
      <c r="D114">
        <v>1.0034000000000001</v>
      </c>
      <c r="E114">
        <v>0.95040000000000002</v>
      </c>
    </row>
    <row r="115" spans="1:5" x14ac:dyDescent="0.25">
      <c r="A115" t="s">
        <v>343</v>
      </c>
      <c r="B115" t="s">
        <v>182</v>
      </c>
      <c r="C115">
        <v>1.1212</v>
      </c>
      <c r="D115">
        <v>1.3116000000000001</v>
      </c>
      <c r="E115">
        <v>0.67090000000000005</v>
      </c>
    </row>
    <row r="116" spans="1:5" x14ac:dyDescent="0.25">
      <c r="A116" t="s">
        <v>343</v>
      </c>
      <c r="B116" t="s">
        <v>183</v>
      </c>
      <c r="C116">
        <v>1.1212</v>
      </c>
      <c r="D116">
        <v>0.78700000000000003</v>
      </c>
      <c r="E116">
        <v>0.98399999999999999</v>
      </c>
    </row>
    <row r="117" spans="1:5" x14ac:dyDescent="0.25">
      <c r="A117" t="s">
        <v>343</v>
      </c>
      <c r="B117" t="s">
        <v>184</v>
      </c>
      <c r="C117">
        <v>1.1212</v>
      </c>
      <c r="D117">
        <v>2.0068000000000001</v>
      </c>
      <c r="E117">
        <v>0.42770000000000002</v>
      </c>
    </row>
    <row r="118" spans="1:5" x14ac:dyDescent="0.25">
      <c r="A118" t="s">
        <v>343</v>
      </c>
      <c r="B118" t="s">
        <v>185</v>
      </c>
      <c r="C118">
        <v>1.1212</v>
      </c>
      <c r="D118">
        <v>0.9476</v>
      </c>
      <c r="E118">
        <v>0.61780000000000002</v>
      </c>
    </row>
    <row r="119" spans="1:5" x14ac:dyDescent="0.25">
      <c r="A119" t="s">
        <v>343</v>
      </c>
      <c r="B119" t="s">
        <v>186</v>
      </c>
      <c r="C119">
        <v>1.1212</v>
      </c>
      <c r="D119">
        <v>0.50170000000000003</v>
      </c>
      <c r="E119">
        <v>1.4732000000000001</v>
      </c>
    </row>
    <row r="120" spans="1:5" x14ac:dyDescent="0.25">
      <c r="A120" t="s">
        <v>343</v>
      </c>
      <c r="B120" t="s">
        <v>187</v>
      </c>
      <c r="C120">
        <v>1.1212</v>
      </c>
      <c r="D120">
        <v>0.68200000000000005</v>
      </c>
      <c r="E120">
        <v>0.8498</v>
      </c>
    </row>
    <row r="121" spans="1:5" x14ac:dyDescent="0.25">
      <c r="A121" t="s">
        <v>343</v>
      </c>
      <c r="B121" t="s">
        <v>188</v>
      </c>
      <c r="C121">
        <v>1.1212</v>
      </c>
      <c r="D121">
        <v>1.1706000000000001</v>
      </c>
      <c r="E121">
        <v>0.76029999999999998</v>
      </c>
    </row>
    <row r="122" spans="1:5" x14ac:dyDescent="0.25">
      <c r="A122" t="s">
        <v>343</v>
      </c>
      <c r="B122" t="s">
        <v>189</v>
      </c>
      <c r="C122">
        <v>1.1212</v>
      </c>
      <c r="D122">
        <v>0.99680000000000002</v>
      </c>
      <c r="E122">
        <v>0.98399999999999999</v>
      </c>
    </row>
    <row r="123" spans="1:5" x14ac:dyDescent="0.25">
      <c r="A123" t="s">
        <v>343</v>
      </c>
      <c r="B123" t="s">
        <v>190</v>
      </c>
      <c r="C123">
        <v>1.1212</v>
      </c>
      <c r="D123">
        <v>1.1149</v>
      </c>
      <c r="E123">
        <v>1.2830999999999999</v>
      </c>
    </row>
    <row r="124" spans="1:5" x14ac:dyDescent="0.25">
      <c r="A124" t="s">
        <v>343</v>
      </c>
      <c r="B124" t="s">
        <v>191</v>
      </c>
      <c r="C124">
        <v>1.1212</v>
      </c>
      <c r="D124">
        <v>0.72470000000000001</v>
      </c>
      <c r="E124">
        <v>1.4256</v>
      </c>
    </row>
    <row r="125" spans="1:5" x14ac:dyDescent="0.25">
      <c r="A125" t="s">
        <v>343</v>
      </c>
      <c r="B125" t="s">
        <v>192</v>
      </c>
      <c r="C125">
        <v>1.1212</v>
      </c>
      <c r="D125">
        <v>0.89190000000000003</v>
      </c>
      <c r="E125">
        <v>0.90290000000000004</v>
      </c>
    </row>
    <row r="126" spans="1:5" x14ac:dyDescent="0.25">
      <c r="A126" t="s">
        <v>343</v>
      </c>
      <c r="B126" t="s">
        <v>193</v>
      </c>
      <c r="C126">
        <v>1.1212</v>
      </c>
      <c r="D126">
        <v>0.78700000000000003</v>
      </c>
      <c r="E126">
        <v>1.476</v>
      </c>
    </row>
    <row r="127" spans="1:5" x14ac:dyDescent="0.25">
      <c r="A127" t="s">
        <v>343</v>
      </c>
      <c r="B127" t="s">
        <v>194</v>
      </c>
      <c r="C127">
        <v>1.1212</v>
      </c>
      <c r="D127">
        <v>1.4165000000000001</v>
      </c>
      <c r="E127">
        <v>0.98399999999999999</v>
      </c>
    </row>
    <row r="128" spans="1:5" x14ac:dyDescent="0.25">
      <c r="A128" t="s">
        <v>343</v>
      </c>
      <c r="B128" t="s">
        <v>195</v>
      </c>
      <c r="C128">
        <v>1.1212</v>
      </c>
      <c r="D128">
        <v>1.7313000000000001</v>
      </c>
      <c r="E128">
        <v>0.93920000000000003</v>
      </c>
    </row>
    <row r="129" spans="1:5" x14ac:dyDescent="0.25">
      <c r="A129" t="s">
        <v>343</v>
      </c>
      <c r="B129" t="s">
        <v>196</v>
      </c>
      <c r="C129">
        <v>1.1212</v>
      </c>
      <c r="D129">
        <v>0.52459999999999996</v>
      </c>
      <c r="E129">
        <v>1.9232</v>
      </c>
    </row>
    <row r="130" spans="1:5" x14ac:dyDescent="0.25">
      <c r="A130" t="s">
        <v>344</v>
      </c>
      <c r="B130" t="s">
        <v>197</v>
      </c>
      <c r="C130">
        <v>1.0585</v>
      </c>
      <c r="D130">
        <v>0.94469999999999998</v>
      </c>
      <c r="E130">
        <v>1.4730000000000001</v>
      </c>
    </row>
    <row r="131" spans="1:5" x14ac:dyDescent="0.25">
      <c r="A131" t="s">
        <v>344</v>
      </c>
      <c r="B131" t="s">
        <v>198</v>
      </c>
      <c r="C131">
        <v>1.0585</v>
      </c>
      <c r="D131">
        <v>0.89219999999999999</v>
      </c>
      <c r="E131">
        <v>0.71550000000000002</v>
      </c>
    </row>
    <row r="132" spans="1:5" x14ac:dyDescent="0.25">
      <c r="A132" t="s">
        <v>344</v>
      </c>
      <c r="B132" t="s">
        <v>199</v>
      </c>
      <c r="C132">
        <v>1.0585</v>
      </c>
      <c r="D132">
        <v>1.3425</v>
      </c>
      <c r="E132">
        <v>0.86609999999999998</v>
      </c>
    </row>
    <row r="133" spans="1:5" x14ac:dyDescent="0.25">
      <c r="A133" t="s">
        <v>344</v>
      </c>
      <c r="B133" t="s">
        <v>200</v>
      </c>
      <c r="C133">
        <v>1.0585</v>
      </c>
      <c r="D133">
        <v>1.2282</v>
      </c>
      <c r="E133">
        <v>0.85860000000000003</v>
      </c>
    </row>
    <row r="134" spans="1:5" x14ac:dyDescent="0.25">
      <c r="A134" t="s">
        <v>344</v>
      </c>
      <c r="B134" t="s">
        <v>201</v>
      </c>
      <c r="C134">
        <v>1.0585</v>
      </c>
      <c r="D134">
        <v>0.61129999999999995</v>
      </c>
      <c r="E134">
        <v>1.2625999999999999</v>
      </c>
    </row>
    <row r="135" spans="1:5" x14ac:dyDescent="0.25">
      <c r="A135" t="s">
        <v>344</v>
      </c>
      <c r="B135" t="s">
        <v>202</v>
      </c>
      <c r="C135">
        <v>1.0585</v>
      </c>
      <c r="D135">
        <v>1.0736000000000001</v>
      </c>
      <c r="E135">
        <v>0.6179</v>
      </c>
    </row>
    <row r="136" spans="1:5" x14ac:dyDescent="0.25">
      <c r="A136" t="s">
        <v>344</v>
      </c>
      <c r="B136" t="s">
        <v>203</v>
      </c>
      <c r="C136">
        <v>1.0585</v>
      </c>
      <c r="D136">
        <v>1.1809000000000001</v>
      </c>
      <c r="E136">
        <v>0.89429999999999998</v>
      </c>
    </row>
    <row r="137" spans="1:5" x14ac:dyDescent="0.25">
      <c r="A137" t="s">
        <v>344</v>
      </c>
      <c r="B137" t="s">
        <v>204</v>
      </c>
      <c r="C137">
        <v>1.0585</v>
      </c>
      <c r="D137">
        <v>0.83360000000000001</v>
      </c>
      <c r="E137">
        <v>1.2625999999999999</v>
      </c>
    </row>
    <row r="138" spans="1:5" x14ac:dyDescent="0.25">
      <c r="A138" t="s">
        <v>344</v>
      </c>
      <c r="B138" t="s">
        <v>205</v>
      </c>
      <c r="C138">
        <v>1.0585</v>
      </c>
      <c r="D138">
        <v>1.1114999999999999</v>
      </c>
      <c r="E138">
        <v>1.4309000000000001</v>
      </c>
    </row>
    <row r="139" spans="1:5" x14ac:dyDescent="0.25">
      <c r="A139" t="s">
        <v>344</v>
      </c>
      <c r="B139" t="s">
        <v>206</v>
      </c>
      <c r="C139">
        <v>1.0585</v>
      </c>
      <c r="D139">
        <v>1.3646</v>
      </c>
      <c r="E139">
        <v>0.8347</v>
      </c>
    </row>
    <row r="140" spans="1:5" x14ac:dyDescent="0.25">
      <c r="A140" t="s">
        <v>344</v>
      </c>
      <c r="B140" t="s">
        <v>207</v>
      </c>
      <c r="C140">
        <v>1.0585</v>
      </c>
      <c r="D140">
        <v>0.73480000000000001</v>
      </c>
      <c r="E140">
        <v>1.0731999999999999</v>
      </c>
    </row>
    <row r="141" spans="1:5" x14ac:dyDescent="0.25">
      <c r="A141" t="s">
        <v>344</v>
      </c>
      <c r="B141" t="s">
        <v>208</v>
      </c>
      <c r="C141">
        <v>1.0585</v>
      </c>
      <c r="D141">
        <v>1.1247</v>
      </c>
      <c r="E141">
        <v>0.68140000000000001</v>
      </c>
    </row>
    <row r="142" spans="1:5" x14ac:dyDescent="0.25">
      <c r="A142" t="s">
        <v>344</v>
      </c>
      <c r="B142" t="s">
        <v>209</v>
      </c>
      <c r="C142">
        <v>1.0585</v>
      </c>
      <c r="D142">
        <v>1.2146999999999999</v>
      </c>
      <c r="E142">
        <v>0.98799999999999999</v>
      </c>
    </row>
    <row r="143" spans="1:5" x14ac:dyDescent="0.25">
      <c r="A143" t="s">
        <v>344</v>
      </c>
      <c r="B143" t="s">
        <v>210</v>
      </c>
      <c r="C143">
        <v>1.0585</v>
      </c>
      <c r="D143">
        <v>0.73480000000000001</v>
      </c>
      <c r="E143">
        <v>1.6296999999999999</v>
      </c>
    </row>
    <row r="144" spans="1:5" x14ac:dyDescent="0.25">
      <c r="A144" t="s">
        <v>344</v>
      </c>
      <c r="B144" t="s">
        <v>211</v>
      </c>
      <c r="C144">
        <v>1.0585</v>
      </c>
      <c r="D144">
        <v>0.70850000000000002</v>
      </c>
      <c r="E144">
        <v>0.85860000000000003</v>
      </c>
    </row>
    <row r="145" spans="1:5" x14ac:dyDescent="0.25">
      <c r="A145" t="s">
        <v>344</v>
      </c>
      <c r="B145" t="s">
        <v>212</v>
      </c>
      <c r="C145">
        <v>1.0585</v>
      </c>
      <c r="D145">
        <v>0.99199999999999999</v>
      </c>
      <c r="E145">
        <v>1.3951</v>
      </c>
    </row>
    <row r="146" spans="1:5" x14ac:dyDescent="0.25">
      <c r="A146" t="s">
        <v>344</v>
      </c>
      <c r="B146" t="s">
        <v>213</v>
      </c>
      <c r="C146">
        <v>1.0585</v>
      </c>
      <c r="D146">
        <v>1.0939000000000001</v>
      </c>
      <c r="E146">
        <v>0.6401</v>
      </c>
    </row>
    <row r="147" spans="1:5" x14ac:dyDescent="0.25">
      <c r="A147" t="s">
        <v>344</v>
      </c>
      <c r="B147" t="s">
        <v>214</v>
      </c>
      <c r="C147">
        <v>1.0585</v>
      </c>
      <c r="D147">
        <v>0.70850000000000002</v>
      </c>
      <c r="E147">
        <v>0.78700000000000003</v>
      </c>
    </row>
    <row r="148" spans="1:5" x14ac:dyDescent="0.25">
      <c r="A148" t="s">
        <v>345</v>
      </c>
      <c r="B148" t="s">
        <v>215</v>
      </c>
      <c r="C148">
        <v>1.2188000000000001</v>
      </c>
      <c r="D148">
        <v>1.3674999999999999</v>
      </c>
      <c r="E148">
        <v>0.45200000000000001</v>
      </c>
    </row>
    <row r="149" spans="1:5" x14ac:dyDescent="0.25">
      <c r="A149" t="s">
        <v>345</v>
      </c>
      <c r="B149" t="s">
        <v>216</v>
      </c>
      <c r="C149">
        <v>1.2188000000000001</v>
      </c>
      <c r="D149">
        <v>0.95720000000000005</v>
      </c>
      <c r="E149">
        <v>1.1751</v>
      </c>
    </row>
    <row r="150" spans="1:5" x14ac:dyDescent="0.25">
      <c r="A150" t="s">
        <v>345</v>
      </c>
      <c r="B150" t="s">
        <v>217</v>
      </c>
      <c r="C150">
        <v>1.2188000000000001</v>
      </c>
      <c r="D150">
        <v>0.95720000000000005</v>
      </c>
      <c r="E150">
        <v>1.1298999999999999</v>
      </c>
    </row>
    <row r="151" spans="1:5" x14ac:dyDescent="0.25">
      <c r="A151" t="s">
        <v>345</v>
      </c>
      <c r="B151" t="s">
        <v>218</v>
      </c>
      <c r="C151">
        <v>1.2188000000000001</v>
      </c>
      <c r="D151">
        <v>0.54700000000000004</v>
      </c>
      <c r="E151">
        <v>0.99429999999999996</v>
      </c>
    </row>
    <row r="152" spans="1:5" x14ac:dyDescent="0.25">
      <c r="A152" t="s">
        <v>345</v>
      </c>
      <c r="B152" t="s">
        <v>219</v>
      </c>
      <c r="C152">
        <v>1.2188000000000001</v>
      </c>
      <c r="D152">
        <v>1.3674999999999999</v>
      </c>
      <c r="E152">
        <v>0.94910000000000005</v>
      </c>
    </row>
    <row r="153" spans="1:5" x14ac:dyDescent="0.25">
      <c r="A153" t="s">
        <v>345</v>
      </c>
      <c r="B153" t="s">
        <v>220</v>
      </c>
      <c r="C153">
        <v>1.2188000000000001</v>
      </c>
      <c r="D153">
        <v>0.68369999999999997</v>
      </c>
      <c r="E153">
        <v>1.1298999999999999</v>
      </c>
    </row>
    <row r="154" spans="1:5" x14ac:dyDescent="0.25">
      <c r="A154" t="s">
        <v>345</v>
      </c>
      <c r="B154" t="s">
        <v>221</v>
      </c>
      <c r="C154">
        <v>1.2188000000000001</v>
      </c>
      <c r="D154">
        <v>1.4358</v>
      </c>
      <c r="E154">
        <v>0.67789999999999995</v>
      </c>
    </row>
    <row r="155" spans="1:5" x14ac:dyDescent="0.25">
      <c r="A155" t="s">
        <v>345</v>
      </c>
      <c r="B155" t="s">
        <v>222</v>
      </c>
      <c r="C155">
        <v>1.2188000000000001</v>
      </c>
      <c r="D155">
        <v>0.75739999999999996</v>
      </c>
      <c r="E155">
        <v>1.0429999999999999</v>
      </c>
    </row>
    <row r="156" spans="1:5" x14ac:dyDescent="0.25">
      <c r="A156" t="s">
        <v>345</v>
      </c>
      <c r="B156" t="s">
        <v>223</v>
      </c>
      <c r="C156">
        <v>1.2188000000000001</v>
      </c>
      <c r="D156">
        <v>1.1623000000000001</v>
      </c>
      <c r="E156">
        <v>0.72309999999999997</v>
      </c>
    </row>
    <row r="157" spans="1:5" x14ac:dyDescent="0.25">
      <c r="A157" t="s">
        <v>345</v>
      </c>
      <c r="B157" t="s">
        <v>224</v>
      </c>
      <c r="C157">
        <v>1.2188000000000001</v>
      </c>
      <c r="D157">
        <v>1.0442</v>
      </c>
      <c r="E157">
        <v>1.3311999999999999</v>
      </c>
    </row>
    <row r="158" spans="1:5" x14ac:dyDescent="0.25">
      <c r="A158" t="s">
        <v>345</v>
      </c>
      <c r="B158" t="s">
        <v>225</v>
      </c>
      <c r="C158">
        <v>1.2188000000000001</v>
      </c>
      <c r="D158">
        <v>0.82050000000000001</v>
      </c>
      <c r="E158">
        <v>1.1751</v>
      </c>
    </row>
    <row r="159" spans="1:5" x14ac:dyDescent="0.25">
      <c r="A159" t="s">
        <v>345</v>
      </c>
      <c r="B159" t="s">
        <v>226</v>
      </c>
      <c r="C159">
        <v>1.2188000000000001</v>
      </c>
      <c r="D159">
        <v>1.0940000000000001</v>
      </c>
      <c r="E159">
        <v>1.2655000000000001</v>
      </c>
    </row>
    <row r="160" spans="1:5" x14ac:dyDescent="0.25">
      <c r="A160" t="s">
        <v>345</v>
      </c>
      <c r="B160" t="s">
        <v>227</v>
      </c>
      <c r="C160">
        <v>1.2188000000000001</v>
      </c>
      <c r="D160">
        <v>0.41020000000000001</v>
      </c>
      <c r="E160">
        <v>1.0847</v>
      </c>
    </row>
    <row r="161" spans="1:5" x14ac:dyDescent="0.25">
      <c r="A161" t="s">
        <v>345</v>
      </c>
      <c r="B161" t="s">
        <v>228</v>
      </c>
      <c r="C161">
        <v>1.2188000000000001</v>
      </c>
      <c r="D161">
        <v>0.95720000000000005</v>
      </c>
      <c r="E161">
        <v>0.94910000000000005</v>
      </c>
    </row>
    <row r="162" spans="1:5" x14ac:dyDescent="0.25">
      <c r="A162" t="s">
        <v>345</v>
      </c>
      <c r="B162" t="s">
        <v>229</v>
      </c>
      <c r="C162">
        <v>1.2188000000000001</v>
      </c>
      <c r="D162">
        <v>1.0940000000000001</v>
      </c>
      <c r="E162">
        <v>0.90390000000000004</v>
      </c>
    </row>
    <row r="163" spans="1:5" x14ac:dyDescent="0.25">
      <c r="A163" t="s">
        <v>345</v>
      </c>
      <c r="B163" t="s">
        <v>230</v>
      </c>
      <c r="C163">
        <v>1.2188000000000001</v>
      </c>
      <c r="D163">
        <v>1.3674999999999999</v>
      </c>
      <c r="E163">
        <v>1.0395000000000001</v>
      </c>
    </row>
    <row r="164" spans="1:5" x14ac:dyDescent="0.25">
      <c r="A164" t="s">
        <v>346</v>
      </c>
      <c r="B164" t="s">
        <v>231</v>
      </c>
      <c r="C164">
        <v>1.181</v>
      </c>
      <c r="D164">
        <v>1.0887</v>
      </c>
      <c r="E164">
        <v>0.97060000000000002</v>
      </c>
    </row>
    <row r="165" spans="1:5" x14ac:dyDescent="0.25">
      <c r="A165" t="s">
        <v>346</v>
      </c>
      <c r="B165" t="s">
        <v>232</v>
      </c>
      <c r="C165">
        <v>1.181</v>
      </c>
      <c r="D165">
        <v>1.1854</v>
      </c>
      <c r="E165">
        <v>1.1117999999999999</v>
      </c>
    </row>
    <row r="166" spans="1:5" x14ac:dyDescent="0.25">
      <c r="A166" t="s">
        <v>346</v>
      </c>
      <c r="B166" t="s">
        <v>233</v>
      </c>
      <c r="C166">
        <v>1.181</v>
      </c>
      <c r="D166">
        <v>0.6774</v>
      </c>
      <c r="E166">
        <v>1.2353000000000001</v>
      </c>
    </row>
    <row r="167" spans="1:5" x14ac:dyDescent="0.25">
      <c r="A167" t="s">
        <v>346</v>
      </c>
      <c r="B167" t="s">
        <v>234</v>
      </c>
      <c r="C167">
        <v>1.181</v>
      </c>
      <c r="D167">
        <v>1.5241</v>
      </c>
      <c r="E167">
        <v>0.61770000000000003</v>
      </c>
    </row>
    <row r="168" spans="1:5" x14ac:dyDescent="0.25">
      <c r="A168" t="s">
        <v>346</v>
      </c>
      <c r="B168" t="s">
        <v>235</v>
      </c>
      <c r="C168">
        <v>1.181</v>
      </c>
      <c r="D168">
        <v>1.4112</v>
      </c>
      <c r="E168">
        <v>0.61770000000000003</v>
      </c>
    </row>
    <row r="169" spans="1:5" x14ac:dyDescent="0.25">
      <c r="A169" t="s">
        <v>346</v>
      </c>
      <c r="B169" t="s">
        <v>322</v>
      </c>
      <c r="C169">
        <v>1.181</v>
      </c>
      <c r="D169">
        <v>0.5645</v>
      </c>
      <c r="E169">
        <v>1.5442</v>
      </c>
    </row>
    <row r="170" spans="1:5" x14ac:dyDescent="0.25">
      <c r="A170" t="s">
        <v>346</v>
      </c>
      <c r="B170" t="s">
        <v>236</v>
      </c>
      <c r="C170">
        <v>1.181</v>
      </c>
      <c r="D170">
        <v>0.7056</v>
      </c>
      <c r="E170">
        <v>1.2353000000000001</v>
      </c>
    </row>
    <row r="171" spans="1:5" x14ac:dyDescent="0.25">
      <c r="A171" t="s">
        <v>346</v>
      </c>
      <c r="B171" t="s">
        <v>237</v>
      </c>
      <c r="C171">
        <v>1.181</v>
      </c>
      <c r="D171">
        <v>0.6774</v>
      </c>
      <c r="E171">
        <v>0.37059999999999998</v>
      </c>
    </row>
    <row r="172" spans="1:5" x14ac:dyDescent="0.25">
      <c r="A172" t="s">
        <v>346</v>
      </c>
      <c r="B172" t="s">
        <v>238</v>
      </c>
      <c r="C172">
        <v>1.181</v>
      </c>
      <c r="D172">
        <v>0.5645</v>
      </c>
      <c r="E172">
        <v>0.61770000000000003</v>
      </c>
    </row>
    <row r="173" spans="1:5" x14ac:dyDescent="0.25">
      <c r="A173" t="s">
        <v>346</v>
      </c>
      <c r="B173" t="s">
        <v>321</v>
      </c>
      <c r="C173">
        <v>1.181</v>
      </c>
      <c r="D173">
        <v>0.7056</v>
      </c>
      <c r="E173">
        <v>0.72060000000000002</v>
      </c>
    </row>
    <row r="174" spans="1:5" x14ac:dyDescent="0.25">
      <c r="A174" t="s">
        <v>346</v>
      </c>
      <c r="B174" t="s">
        <v>239</v>
      </c>
      <c r="C174">
        <v>1.181</v>
      </c>
      <c r="D174">
        <v>1.6935</v>
      </c>
      <c r="E174">
        <v>0.88239999999999996</v>
      </c>
    </row>
    <row r="175" spans="1:5" x14ac:dyDescent="0.25">
      <c r="A175" t="s">
        <v>346</v>
      </c>
      <c r="B175" t="s">
        <v>240</v>
      </c>
      <c r="C175">
        <v>1.181</v>
      </c>
      <c r="D175">
        <v>1.6935</v>
      </c>
      <c r="E175">
        <v>0.8236</v>
      </c>
    </row>
    <row r="176" spans="1:5" x14ac:dyDescent="0.25">
      <c r="A176" t="s">
        <v>346</v>
      </c>
      <c r="B176" t="s">
        <v>241</v>
      </c>
      <c r="C176">
        <v>1.181</v>
      </c>
      <c r="D176">
        <v>0.84670000000000001</v>
      </c>
      <c r="E176">
        <v>1.0294000000000001</v>
      </c>
    </row>
    <row r="177" spans="1:5" x14ac:dyDescent="0.25">
      <c r="A177" t="s">
        <v>346</v>
      </c>
      <c r="B177" t="s">
        <v>320</v>
      </c>
      <c r="C177">
        <v>1.181</v>
      </c>
      <c r="D177">
        <v>0.6774</v>
      </c>
      <c r="E177">
        <v>0.86470000000000002</v>
      </c>
    </row>
    <row r="178" spans="1:5" x14ac:dyDescent="0.25">
      <c r="A178" t="s">
        <v>346</v>
      </c>
      <c r="B178" t="s">
        <v>242</v>
      </c>
      <c r="C178">
        <v>1.181</v>
      </c>
      <c r="D178">
        <v>0.84670000000000001</v>
      </c>
      <c r="E178">
        <v>0.92649999999999999</v>
      </c>
    </row>
    <row r="179" spans="1:5" x14ac:dyDescent="0.25">
      <c r="A179" t="s">
        <v>346</v>
      </c>
      <c r="B179" t="s">
        <v>243</v>
      </c>
      <c r="C179">
        <v>1.181</v>
      </c>
      <c r="D179">
        <v>0.9879</v>
      </c>
      <c r="E179">
        <v>1.1324000000000001</v>
      </c>
    </row>
    <row r="180" spans="1:5" x14ac:dyDescent="0.25">
      <c r="A180" t="s">
        <v>346</v>
      </c>
      <c r="B180" t="s">
        <v>244</v>
      </c>
      <c r="C180">
        <v>1.181</v>
      </c>
      <c r="D180">
        <v>1.0887</v>
      </c>
      <c r="E180">
        <v>1.7647999999999999</v>
      </c>
    </row>
    <row r="181" spans="1:5" x14ac:dyDescent="0.25">
      <c r="A181" t="s">
        <v>346</v>
      </c>
      <c r="B181" t="s">
        <v>245</v>
      </c>
      <c r="C181">
        <v>1.181</v>
      </c>
      <c r="D181">
        <v>0.84670000000000001</v>
      </c>
      <c r="E181">
        <v>1.3589</v>
      </c>
    </row>
    <row r="182" spans="1:5" x14ac:dyDescent="0.25">
      <c r="A182" t="s">
        <v>347</v>
      </c>
      <c r="B182" t="s">
        <v>246</v>
      </c>
      <c r="C182">
        <v>0.83499999999999996</v>
      </c>
      <c r="D182">
        <v>0.85540000000000005</v>
      </c>
      <c r="E182">
        <v>2.3408000000000002</v>
      </c>
    </row>
    <row r="183" spans="1:5" x14ac:dyDescent="0.25">
      <c r="A183" t="s">
        <v>347</v>
      </c>
      <c r="B183" t="s">
        <v>247</v>
      </c>
      <c r="C183">
        <v>0.83499999999999996</v>
      </c>
      <c r="D183">
        <v>0.998</v>
      </c>
      <c r="E183">
        <v>0.5202</v>
      </c>
    </row>
    <row r="184" spans="1:5" x14ac:dyDescent="0.25">
      <c r="A184" t="s">
        <v>347</v>
      </c>
      <c r="B184" t="s">
        <v>248</v>
      </c>
      <c r="C184">
        <v>0.83499999999999996</v>
      </c>
      <c r="D184">
        <v>0.3422</v>
      </c>
      <c r="E184">
        <v>0.44590000000000002</v>
      </c>
    </row>
    <row r="185" spans="1:5" x14ac:dyDescent="0.25">
      <c r="A185" t="s">
        <v>347</v>
      </c>
      <c r="B185" t="s">
        <v>249</v>
      </c>
      <c r="C185">
        <v>0.83499999999999996</v>
      </c>
      <c r="D185">
        <v>0.1996</v>
      </c>
      <c r="E185">
        <v>2.3408000000000002</v>
      </c>
    </row>
    <row r="186" spans="1:5" x14ac:dyDescent="0.25">
      <c r="A186" t="s">
        <v>347</v>
      </c>
      <c r="B186" t="s">
        <v>324</v>
      </c>
      <c r="C186">
        <v>0.83499999999999996</v>
      </c>
      <c r="D186">
        <v>0.3422</v>
      </c>
      <c r="E186">
        <v>0.78029999999999999</v>
      </c>
    </row>
    <row r="187" spans="1:5" x14ac:dyDescent="0.25">
      <c r="A187" t="s">
        <v>347</v>
      </c>
      <c r="B187" t="s">
        <v>250</v>
      </c>
      <c r="C187">
        <v>0.83499999999999996</v>
      </c>
      <c r="D187">
        <v>1.5398000000000001</v>
      </c>
      <c r="E187">
        <v>0.33439999999999998</v>
      </c>
    </row>
    <row r="188" spans="1:5" x14ac:dyDescent="0.25">
      <c r="A188" t="s">
        <v>347</v>
      </c>
      <c r="B188" t="s">
        <v>251</v>
      </c>
      <c r="C188">
        <v>0.83499999999999996</v>
      </c>
      <c r="D188">
        <v>1.5398000000000001</v>
      </c>
      <c r="E188">
        <v>0.55730000000000002</v>
      </c>
    </row>
    <row r="189" spans="1:5" x14ac:dyDescent="0.25">
      <c r="A189" t="s">
        <v>347</v>
      </c>
      <c r="B189" t="s">
        <v>323</v>
      </c>
      <c r="C189">
        <v>0.83499999999999996</v>
      </c>
      <c r="D189">
        <v>1.996</v>
      </c>
      <c r="E189">
        <v>0.6502</v>
      </c>
    </row>
    <row r="190" spans="1:5" x14ac:dyDescent="0.25">
      <c r="A190" t="s">
        <v>347</v>
      </c>
      <c r="B190" t="s">
        <v>252</v>
      </c>
      <c r="C190">
        <v>0.83499999999999996</v>
      </c>
      <c r="D190">
        <v>0.7984</v>
      </c>
      <c r="E190">
        <v>0.78029999999999999</v>
      </c>
    </row>
    <row r="191" spans="1:5" x14ac:dyDescent="0.25">
      <c r="A191" t="s">
        <v>347</v>
      </c>
      <c r="B191" t="s">
        <v>253</v>
      </c>
      <c r="C191">
        <v>0.83499999999999996</v>
      </c>
      <c r="D191">
        <v>1.3972</v>
      </c>
      <c r="E191">
        <v>1.3005</v>
      </c>
    </row>
    <row r="192" spans="1:5" x14ac:dyDescent="0.25">
      <c r="A192" t="s">
        <v>347</v>
      </c>
      <c r="B192" t="s">
        <v>255</v>
      </c>
      <c r="C192">
        <v>0.83499999999999996</v>
      </c>
      <c r="D192">
        <v>0.7984</v>
      </c>
      <c r="E192">
        <v>1.3005</v>
      </c>
    </row>
    <row r="193" spans="1:5" x14ac:dyDescent="0.25">
      <c r="A193" t="s">
        <v>347</v>
      </c>
      <c r="B193" t="s">
        <v>256</v>
      </c>
      <c r="C193">
        <v>0.83499999999999996</v>
      </c>
      <c r="D193">
        <v>0.85540000000000005</v>
      </c>
      <c r="E193">
        <v>1.3375999999999999</v>
      </c>
    </row>
    <row r="194" spans="1:5" x14ac:dyDescent="0.25">
      <c r="A194" t="s">
        <v>347</v>
      </c>
      <c r="B194" t="s">
        <v>257</v>
      </c>
      <c r="C194">
        <v>0.83499999999999996</v>
      </c>
      <c r="D194">
        <v>0.5988</v>
      </c>
      <c r="E194">
        <v>0.78029999999999999</v>
      </c>
    </row>
    <row r="195" spans="1:5" x14ac:dyDescent="0.25">
      <c r="A195" t="s">
        <v>347</v>
      </c>
      <c r="B195" t="s">
        <v>325</v>
      </c>
      <c r="C195">
        <v>0.83499999999999996</v>
      </c>
      <c r="D195">
        <v>1.0265</v>
      </c>
      <c r="E195">
        <v>1.1147</v>
      </c>
    </row>
    <row r="196" spans="1:5" x14ac:dyDescent="0.25">
      <c r="A196" t="s">
        <v>347</v>
      </c>
      <c r="B196" t="s">
        <v>258</v>
      </c>
      <c r="C196">
        <v>0.83499999999999996</v>
      </c>
      <c r="D196">
        <v>1.1976</v>
      </c>
      <c r="E196">
        <v>0.9103</v>
      </c>
    </row>
    <row r="197" spans="1:5" x14ac:dyDescent="0.25">
      <c r="A197" t="s">
        <v>347</v>
      </c>
      <c r="B197" t="s">
        <v>259</v>
      </c>
      <c r="C197">
        <v>0.83499999999999996</v>
      </c>
      <c r="D197">
        <v>1.5968</v>
      </c>
      <c r="E197">
        <v>0.5202</v>
      </c>
    </row>
    <row r="198" spans="1:5" x14ac:dyDescent="0.25">
      <c r="A198" t="s">
        <v>348</v>
      </c>
      <c r="B198" t="s">
        <v>260</v>
      </c>
      <c r="C198">
        <v>1.1875</v>
      </c>
      <c r="D198">
        <v>0.84209999999999996</v>
      </c>
      <c r="E198">
        <v>1.2394000000000001</v>
      </c>
    </row>
    <row r="199" spans="1:5" x14ac:dyDescent="0.25">
      <c r="A199" t="s">
        <v>348</v>
      </c>
      <c r="B199" t="s">
        <v>261</v>
      </c>
      <c r="C199">
        <v>1.1875</v>
      </c>
      <c r="D199">
        <v>0.98250000000000004</v>
      </c>
      <c r="E199">
        <v>1.8028</v>
      </c>
    </row>
    <row r="200" spans="1:5" x14ac:dyDescent="0.25">
      <c r="A200" t="s">
        <v>348</v>
      </c>
      <c r="B200" t="s">
        <v>262</v>
      </c>
      <c r="C200">
        <v>1.1875</v>
      </c>
      <c r="D200">
        <v>1.2632000000000001</v>
      </c>
      <c r="E200">
        <v>0.67600000000000005</v>
      </c>
    </row>
    <row r="201" spans="1:5" x14ac:dyDescent="0.25">
      <c r="A201" t="s">
        <v>348</v>
      </c>
      <c r="B201" t="s">
        <v>263</v>
      </c>
      <c r="C201">
        <v>1.1875</v>
      </c>
      <c r="D201">
        <v>1.4035</v>
      </c>
      <c r="E201">
        <v>0.67600000000000005</v>
      </c>
    </row>
    <row r="202" spans="1:5" x14ac:dyDescent="0.25">
      <c r="A202" t="s">
        <v>348</v>
      </c>
      <c r="B202" t="s">
        <v>326</v>
      </c>
      <c r="C202">
        <v>1.1875</v>
      </c>
      <c r="D202">
        <v>0.84209999999999996</v>
      </c>
      <c r="E202">
        <v>1.0624</v>
      </c>
    </row>
    <row r="203" spans="1:5" x14ac:dyDescent="0.25">
      <c r="A203" t="s">
        <v>348</v>
      </c>
      <c r="B203" t="s">
        <v>264</v>
      </c>
      <c r="C203">
        <v>1.1875</v>
      </c>
      <c r="D203">
        <v>1.4035</v>
      </c>
      <c r="E203">
        <v>1.2394000000000001</v>
      </c>
    </row>
    <row r="204" spans="1:5" x14ac:dyDescent="0.25">
      <c r="A204" t="s">
        <v>348</v>
      </c>
      <c r="B204" t="s">
        <v>265</v>
      </c>
      <c r="C204">
        <v>1.1875</v>
      </c>
      <c r="D204">
        <v>0.70179999999999998</v>
      </c>
      <c r="E204">
        <v>1.4648000000000001</v>
      </c>
    </row>
    <row r="205" spans="1:5" x14ac:dyDescent="0.25">
      <c r="A205" t="s">
        <v>348</v>
      </c>
      <c r="B205" t="s">
        <v>266</v>
      </c>
      <c r="C205">
        <v>1.1875</v>
      </c>
      <c r="D205">
        <v>1.5639000000000001</v>
      </c>
      <c r="E205">
        <v>0.67600000000000005</v>
      </c>
    </row>
    <row r="206" spans="1:5" x14ac:dyDescent="0.25">
      <c r="A206" t="s">
        <v>348</v>
      </c>
      <c r="B206" t="s">
        <v>267</v>
      </c>
      <c r="C206">
        <v>1.1875</v>
      </c>
      <c r="D206">
        <v>0.84209999999999996</v>
      </c>
      <c r="E206">
        <v>0.56340000000000001</v>
      </c>
    </row>
    <row r="207" spans="1:5" x14ac:dyDescent="0.25">
      <c r="A207" t="s">
        <v>348</v>
      </c>
      <c r="B207" t="s">
        <v>327</v>
      </c>
      <c r="C207">
        <v>1.1875</v>
      </c>
      <c r="D207">
        <v>0.98250000000000004</v>
      </c>
      <c r="E207">
        <v>0.67600000000000005</v>
      </c>
    </row>
    <row r="208" spans="1:5" x14ac:dyDescent="0.25">
      <c r="A208" t="s">
        <v>348</v>
      </c>
      <c r="B208" t="s">
        <v>268</v>
      </c>
      <c r="C208">
        <v>1.1875</v>
      </c>
      <c r="D208">
        <v>0.84209999999999996</v>
      </c>
      <c r="E208">
        <v>0.81120000000000003</v>
      </c>
    </row>
    <row r="209" spans="1:5" x14ac:dyDescent="0.25">
      <c r="A209" t="s">
        <v>348</v>
      </c>
      <c r="B209" t="s">
        <v>269</v>
      </c>
      <c r="C209">
        <v>1.1875</v>
      </c>
      <c r="D209">
        <v>0.84209999999999996</v>
      </c>
      <c r="E209">
        <v>0.96579999999999999</v>
      </c>
    </row>
    <row r="210" spans="1:5" x14ac:dyDescent="0.25">
      <c r="A210" t="s">
        <v>348</v>
      </c>
      <c r="B210" t="s">
        <v>270</v>
      </c>
      <c r="C210">
        <v>1.1875</v>
      </c>
      <c r="D210">
        <v>0.56140000000000001</v>
      </c>
      <c r="E210">
        <v>1.1267</v>
      </c>
    </row>
    <row r="211" spans="1:5" x14ac:dyDescent="0.25">
      <c r="A211" t="s">
        <v>348</v>
      </c>
      <c r="B211" t="s">
        <v>271</v>
      </c>
      <c r="C211">
        <v>1.1875</v>
      </c>
      <c r="D211">
        <v>0.67369999999999997</v>
      </c>
      <c r="E211">
        <v>1.0817000000000001</v>
      </c>
    </row>
    <row r="212" spans="1:5" x14ac:dyDescent="0.25">
      <c r="A212" t="s">
        <v>348</v>
      </c>
      <c r="B212" t="s">
        <v>272</v>
      </c>
      <c r="C212">
        <v>1.1875</v>
      </c>
      <c r="D212">
        <v>0.16839999999999999</v>
      </c>
      <c r="E212">
        <v>1.0817000000000001</v>
      </c>
    </row>
    <row r="213" spans="1:5" x14ac:dyDescent="0.25">
      <c r="A213" t="s">
        <v>348</v>
      </c>
      <c r="B213" t="s">
        <v>273</v>
      </c>
      <c r="C213">
        <v>1.1875</v>
      </c>
      <c r="D213">
        <v>1.8246</v>
      </c>
      <c r="E213">
        <v>0.90139999999999998</v>
      </c>
    </row>
    <row r="214" spans="1:5" x14ac:dyDescent="0.25">
      <c r="A214" t="s">
        <v>349</v>
      </c>
      <c r="B214" t="s">
        <v>274</v>
      </c>
      <c r="C214">
        <v>1.075</v>
      </c>
      <c r="D214">
        <v>0.85270000000000001</v>
      </c>
      <c r="E214">
        <v>0.76249999999999996</v>
      </c>
    </row>
    <row r="215" spans="1:5" x14ac:dyDescent="0.25">
      <c r="A215" t="s">
        <v>349</v>
      </c>
      <c r="B215" t="s">
        <v>275</v>
      </c>
      <c r="C215">
        <v>1.075</v>
      </c>
      <c r="D215">
        <v>0.71560000000000001</v>
      </c>
      <c r="E215">
        <v>1.3574999999999999</v>
      </c>
    </row>
    <row r="216" spans="1:5" x14ac:dyDescent="0.25">
      <c r="A216" t="s">
        <v>349</v>
      </c>
      <c r="B216" t="s">
        <v>276</v>
      </c>
      <c r="C216">
        <v>1.075</v>
      </c>
      <c r="D216">
        <v>1.0078</v>
      </c>
      <c r="E216">
        <v>0.59909999999999997</v>
      </c>
    </row>
    <row r="217" spans="1:5" x14ac:dyDescent="0.25">
      <c r="A217" t="s">
        <v>349</v>
      </c>
      <c r="B217" t="s">
        <v>277</v>
      </c>
      <c r="C217">
        <v>1.075</v>
      </c>
      <c r="D217">
        <v>1.4729000000000001</v>
      </c>
      <c r="E217">
        <v>0.70809999999999995</v>
      </c>
    </row>
    <row r="218" spans="1:5" x14ac:dyDescent="0.25">
      <c r="A218" t="s">
        <v>349</v>
      </c>
      <c r="B218" t="s">
        <v>278</v>
      </c>
      <c r="C218">
        <v>1.075</v>
      </c>
      <c r="D218">
        <v>1.0078</v>
      </c>
      <c r="E218">
        <v>0.98040000000000005</v>
      </c>
    </row>
    <row r="219" spans="1:5" x14ac:dyDescent="0.25">
      <c r="A219" t="s">
        <v>349</v>
      </c>
      <c r="B219" t="s">
        <v>279</v>
      </c>
      <c r="C219">
        <v>1.075</v>
      </c>
      <c r="D219">
        <v>1.0732999999999999</v>
      </c>
      <c r="E219">
        <v>1.0055000000000001</v>
      </c>
    </row>
    <row r="220" spans="1:5" x14ac:dyDescent="0.25">
      <c r="A220" t="s">
        <v>349</v>
      </c>
      <c r="B220" t="s">
        <v>280</v>
      </c>
      <c r="C220">
        <v>1.075</v>
      </c>
      <c r="D220">
        <v>0.78710000000000002</v>
      </c>
      <c r="E220">
        <v>0.8044</v>
      </c>
    </row>
    <row r="221" spans="1:5" x14ac:dyDescent="0.25">
      <c r="A221" t="s">
        <v>349</v>
      </c>
      <c r="B221" t="s">
        <v>281</v>
      </c>
      <c r="C221">
        <v>1.075</v>
      </c>
      <c r="D221">
        <v>1.1628000000000001</v>
      </c>
      <c r="E221">
        <v>1.0348999999999999</v>
      </c>
    </row>
    <row r="222" spans="1:5" x14ac:dyDescent="0.25">
      <c r="A222" t="s">
        <v>349</v>
      </c>
      <c r="B222" t="s">
        <v>282</v>
      </c>
      <c r="C222">
        <v>1.075</v>
      </c>
      <c r="D222">
        <v>1.0852999999999999</v>
      </c>
      <c r="E222">
        <v>0.92589999999999995</v>
      </c>
    </row>
    <row r="223" spans="1:5" x14ac:dyDescent="0.25">
      <c r="A223" t="s">
        <v>349</v>
      </c>
      <c r="B223" t="s">
        <v>283</v>
      </c>
      <c r="C223">
        <v>1.075</v>
      </c>
      <c r="D223">
        <v>1.6278999999999999</v>
      </c>
      <c r="E223">
        <v>0.65359999999999996</v>
      </c>
    </row>
    <row r="224" spans="1:5" x14ac:dyDescent="0.25">
      <c r="A224" t="s">
        <v>349</v>
      </c>
      <c r="B224" t="s">
        <v>284</v>
      </c>
      <c r="C224">
        <v>1.075</v>
      </c>
      <c r="D224">
        <v>0.93020000000000003</v>
      </c>
      <c r="E224">
        <v>0.8044</v>
      </c>
    </row>
    <row r="225" spans="1:5" x14ac:dyDescent="0.25">
      <c r="A225" t="s">
        <v>349</v>
      </c>
      <c r="B225" t="s">
        <v>285</v>
      </c>
      <c r="C225">
        <v>1.075</v>
      </c>
      <c r="D225">
        <v>1.1449</v>
      </c>
      <c r="E225">
        <v>0.95530000000000004</v>
      </c>
    </row>
    <row r="226" spans="1:5" x14ac:dyDescent="0.25">
      <c r="A226" t="s">
        <v>349</v>
      </c>
      <c r="B226" t="s">
        <v>286</v>
      </c>
      <c r="C226">
        <v>1.075</v>
      </c>
      <c r="D226">
        <v>0.57250000000000001</v>
      </c>
      <c r="E226">
        <v>1.5586</v>
      </c>
    </row>
    <row r="227" spans="1:5" x14ac:dyDescent="0.25">
      <c r="A227" t="s">
        <v>349</v>
      </c>
      <c r="B227" t="s">
        <v>287</v>
      </c>
      <c r="C227">
        <v>1.075</v>
      </c>
      <c r="D227">
        <v>0.46510000000000001</v>
      </c>
      <c r="E227">
        <v>1.4160999999999999</v>
      </c>
    </row>
    <row r="228" spans="1:5" x14ac:dyDescent="0.25">
      <c r="A228" t="s">
        <v>349</v>
      </c>
      <c r="B228" t="s">
        <v>288</v>
      </c>
      <c r="C228">
        <v>1.075</v>
      </c>
      <c r="D228">
        <v>0.93020000000000003</v>
      </c>
      <c r="E228">
        <v>1.4077</v>
      </c>
    </row>
    <row r="229" spans="1:5" x14ac:dyDescent="0.25">
      <c r="A229" t="s">
        <v>349</v>
      </c>
      <c r="B229" t="s">
        <v>289</v>
      </c>
      <c r="C229">
        <v>1.075</v>
      </c>
      <c r="D229">
        <v>1.2164999999999999</v>
      </c>
      <c r="E229">
        <v>0.95530000000000004</v>
      </c>
    </row>
    <row r="230" spans="1:5" x14ac:dyDescent="0.25">
      <c r="A230" t="s">
        <v>290</v>
      </c>
      <c r="B230" t="s">
        <v>291</v>
      </c>
      <c r="C230">
        <v>1.1418999999999999</v>
      </c>
      <c r="D230">
        <v>1.0508999999999999</v>
      </c>
      <c r="E230">
        <v>0.88819999999999999</v>
      </c>
    </row>
    <row r="231" spans="1:5" x14ac:dyDescent="0.25">
      <c r="A231" t="s">
        <v>290</v>
      </c>
      <c r="B231" t="s">
        <v>292</v>
      </c>
      <c r="C231">
        <v>1.1418999999999999</v>
      </c>
      <c r="D231">
        <v>0.40870000000000001</v>
      </c>
      <c r="E231">
        <v>1.0497000000000001</v>
      </c>
    </row>
    <row r="232" spans="1:5" x14ac:dyDescent="0.25">
      <c r="A232" t="s">
        <v>290</v>
      </c>
      <c r="B232" t="s">
        <v>293</v>
      </c>
      <c r="C232">
        <v>1.1418999999999999</v>
      </c>
      <c r="D232">
        <v>0.71150000000000002</v>
      </c>
      <c r="E232">
        <v>1.2868999999999999</v>
      </c>
    </row>
    <row r="233" spans="1:5" x14ac:dyDescent="0.25">
      <c r="A233" t="s">
        <v>290</v>
      </c>
      <c r="B233" t="s">
        <v>294</v>
      </c>
      <c r="C233">
        <v>1.1418999999999999</v>
      </c>
      <c r="D233">
        <v>0.93049999999999999</v>
      </c>
      <c r="E233">
        <v>0.75700000000000001</v>
      </c>
    </row>
    <row r="234" spans="1:5" x14ac:dyDescent="0.25">
      <c r="A234" t="s">
        <v>290</v>
      </c>
      <c r="B234" t="s">
        <v>295</v>
      </c>
      <c r="C234">
        <v>1.1418999999999999</v>
      </c>
      <c r="D234">
        <v>1.0399</v>
      </c>
      <c r="E234">
        <v>0.79490000000000005</v>
      </c>
    </row>
    <row r="235" spans="1:5" x14ac:dyDescent="0.25">
      <c r="A235" t="s">
        <v>290</v>
      </c>
      <c r="B235" t="s">
        <v>296</v>
      </c>
      <c r="C235">
        <v>1.1418999999999999</v>
      </c>
      <c r="D235">
        <v>0.54730000000000001</v>
      </c>
      <c r="E235">
        <v>0.8327</v>
      </c>
    </row>
    <row r="236" spans="1:5" x14ac:dyDescent="0.25">
      <c r="A236" t="s">
        <v>290</v>
      </c>
      <c r="B236" t="s">
        <v>297</v>
      </c>
      <c r="C236">
        <v>1.1418999999999999</v>
      </c>
      <c r="D236">
        <v>1.1494</v>
      </c>
      <c r="E236">
        <v>1.3626</v>
      </c>
    </row>
    <row r="237" spans="1:5" x14ac:dyDescent="0.25">
      <c r="A237" t="s">
        <v>290</v>
      </c>
      <c r="B237" t="s">
        <v>298</v>
      </c>
      <c r="C237">
        <v>1.1418999999999999</v>
      </c>
      <c r="D237">
        <v>1.0947</v>
      </c>
      <c r="E237">
        <v>1.6275999999999999</v>
      </c>
    </row>
    <row r="238" spans="1:5" x14ac:dyDescent="0.25">
      <c r="A238" t="s">
        <v>290</v>
      </c>
      <c r="B238" t="s">
        <v>299</v>
      </c>
      <c r="C238">
        <v>1.1418999999999999</v>
      </c>
      <c r="D238">
        <v>1.1494</v>
      </c>
      <c r="E238">
        <v>1.2868999999999999</v>
      </c>
    </row>
    <row r="239" spans="1:5" x14ac:dyDescent="0.25">
      <c r="A239" t="s">
        <v>290</v>
      </c>
      <c r="B239" t="s">
        <v>300</v>
      </c>
      <c r="C239">
        <v>1.1418999999999999</v>
      </c>
      <c r="D239">
        <v>0.82099999999999995</v>
      </c>
      <c r="E239">
        <v>1.1355</v>
      </c>
    </row>
    <row r="240" spans="1:5" x14ac:dyDescent="0.25">
      <c r="A240" t="s">
        <v>290</v>
      </c>
      <c r="B240" t="s">
        <v>301</v>
      </c>
      <c r="C240">
        <v>1.1418999999999999</v>
      </c>
      <c r="D240">
        <v>0.49259999999999998</v>
      </c>
      <c r="E240">
        <v>0.68130000000000002</v>
      </c>
    </row>
    <row r="241" spans="1:5" x14ac:dyDescent="0.25">
      <c r="A241" t="s">
        <v>290</v>
      </c>
      <c r="B241" t="s">
        <v>302</v>
      </c>
      <c r="C241">
        <v>1.1418999999999999</v>
      </c>
      <c r="D241">
        <v>0.93049999999999999</v>
      </c>
      <c r="E241">
        <v>0.87060000000000004</v>
      </c>
    </row>
    <row r="242" spans="1:5" x14ac:dyDescent="0.25">
      <c r="A242" t="s">
        <v>290</v>
      </c>
      <c r="B242" t="s">
        <v>303</v>
      </c>
      <c r="C242">
        <v>1.1418999999999999</v>
      </c>
      <c r="D242">
        <v>1.0947</v>
      </c>
      <c r="E242">
        <v>1.1734</v>
      </c>
    </row>
    <row r="243" spans="1:5" x14ac:dyDescent="0.25">
      <c r="A243" t="s">
        <v>290</v>
      </c>
      <c r="B243" t="s">
        <v>304</v>
      </c>
      <c r="C243">
        <v>1.1418999999999999</v>
      </c>
      <c r="D243">
        <v>0.82099999999999995</v>
      </c>
      <c r="E243">
        <v>1.022</v>
      </c>
    </row>
    <row r="244" spans="1:5" x14ac:dyDescent="0.25">
      <c r="A244" t="s">
        <v>290</v>
      </c>
      <c r="B244" t="s">
        <v>305</v>
      </c>
      <c r="C244">
        <v>1.1418999999999999</v>
      </c>
      <c r="D244">
        <v>1.0399</v>
      </c>
      <c r="E244">
        <v>0.52990000000000004</v>
      </c>
    </row>
    <row r="245" spans="1:5" x14ac:dyDescent="0.25">
      <c r="A245" t="s">
        <v>290</v>
      </c>
      <c r="B245" t="s">
        <v>306</v>
      </c>
      <c r="C245">
        <v>1.1418999999999999</v>
      </c>
      <c r="D245">
        <v>1.7515000000000001</v>
      </c>
      <c r="E245">
        <v>0.81940000000000002</v>
      </c>
    </row>
    <row r="246" spans="1:5" x14ac:dyDescent="0.25">
      <c r="A246" t="s">
        <v>290</v>
      </c>
      <c r="B246" t="s">
        <v>307</v>
      </c>
      <c r="C246">
        <v>1.1418999999999999</v>
      </c>
      <c r="D246">
        <v>0.87570000000000003</v>
      </c>
      <c r="E246">
        <v>0.8327</v>
      </c>
    </row>
    <row r="247" spans="1:5" x14ac:dyDescent="0.25">
      <c r="A247" t="s">
        <v>290</v>
      </c>
      <c r="B247" t="s">
        <v>308</v>
      </c>
      <c r="C247">
        <v>1.1418999999999999</v>
      </c>
      <c r="D247">
        <v>1.0399</v>
      </c>
      <c r="E247">
        <v>0.79490000000000005</v>
      </c>
    </row>
    <row r="248" spans="1:5" x14ac:dyDescent="0.25">
      <c r="A248" t="s">
        <v>290</v>
      </c>
      <c r="B248" t="s">
        <v>309</v>
      </c>
      <c r="C248">
        <v>1.1418999999999999</v>
      </c>
      <c r="D248">
        <v>1.0399</v>
      </c>
      <c r="E248">
        <v>1.1355</v>
      </c>
    </row>
    <row r="249" spans="1:5" x14ac:dyDescent="0.25">
      <c r="A249" t="s">
        <v>290</v>
      </c>
      <c r="B249" t="s">
        <v>310</v>
      </c>
      <c r="C249">
        <v>1.1418999999999999</v>
      </c>
      <c r="D249">
        <v>1.2040999999999999</v>
      </c>
      <c r="E249">
        <v>0.90839999999999999</v>
      </c>
    </row>
    <row r="250" spans="1:5" x14ac:dyDescent="0.25">
      <c r="A250" t="s">
        <v>290</v>
      </c>
      <c r="B250" t="s">
        <v>311</v>
      </c>
      <c r="C250">
        <v>1.1418999999999999</v>
      </c>
      <c r="D250">
        <v>0.98519999999999996</v>
      </c>
      <c r="E250">
        <v>1.0976999999999999</v>
      </c>
    </row>
    <row r="251" spans="1:5" x14ac:dyDescent="0.25">
      <c r="A251" t="s">
        <v>290</v>
      </c>
      <c r="B251" t="s">
        <v>312</v>
      </c>
      <c r="C251">
        <v>1.1418999999999999</v>
      </c>
      <c r="D251">
        <v>1.3136000000000001</v>
      </c>
      <c r="E251">
        <v>1.2491000000000001</v>
      </c>
    </row>
    <row r="252" spans="1:5" x14ac:dyDescent="0.25">
      <c r="A252" t="s">
        <v>290</v>
      </c>
      <c r="B252" t="s">
        <v>313</v>
      </c>
      <c r="C252">
        <v>1.1418999999999999</v>
      </c>
      <c r="D252">
        <v>0.93049999999999999</v>
      </c>
      <c r="E252">
        <v>1.022</v>
      </c>
    </row>
    <row r="253" spans="1:5" x14ac:dyDescent="0.25">
      <c r="A253" t="s">
        <v>290</v>
      </c>
      <c r="B253" t="s">
        <v>314</v>
      </c>
      <c r="C253">
        <v>1.1418999999999999</v>
      </c>
      <c r="D253">
        <v>1.3136000000000001</v>
      </c>
      <c r="E253">
        <v>0.64349999999999996</v>
      </c>
    </row>
    <row r="254" spans="1:5" x14ac:dyDescent="0.25">
      <c r="A254" t="s">
        <v>290</v>
      </c>
      <c r="B254" t="s">
        <v>315</v>
      </c>
      <c r="C254">
        <v>1.1418999999999999</v>
      </c>
      <c r="D254">
        <v>1.4012</v>
      </c>
      <c r="E254">
        <v>0.72670000000000001</v>
      </c>
    </row>
    <row r="255" spans="1:5" x14ac:dyDescent="0.25">
      <c r="A255" t="s">
        <v>290</v>
      </c>
      <c r="B255" t="s">
        <v>316</v>
      </c>
      <c r="C255">
        <v>1.1418999999999999</v>
      </c>
      <c r="D255">
        <v>0.76629999999999998</v>
      </c>
      <c r="E255">
        <v>1.4382999999999999</v>
      </c>
    </row>
    <row r="256" spans="1:5" x14ac:dyDescent="0.25">
      <c r="A256" t="s">
        <v>290</v>
      </c>
      <c r="B256" t="s">
        <v>317</v>
      </c>
      <c r="C256">
        <v>1.1418999999999999</v>
      </c>
      <c r="D256">
        <v>1.0399</v>
      </c>
      <c r="E256">
        <v>1.022</v>
      </c>
    </row>
    <row r="257" spans="1:5" x14ac:dyDescent="0.25">
      <c r="A257" t="s">
        <v>357</v>
      </c>
      <c r="B257" t="s">
        <v>335</v>
      </c>
      <c r="C257">
        <v>1.5185</v>
      </c>
      <c r="D257">
        <v>1.0537000000000001</v>
      </c>
      <c r="E257">
        <v>0.30570000000000003</v>
      </c>
    </row>
    <row r="258" spans="1:5" x14ac:dyDescent="0.25">
      <c r="A258" t="s">
        <v>357</v>
      </c>
      <c r="B258" t="s">
        <v>334</v>
      </c>
      <c r="C258">
        <v>1.5185</v>
      </c>
      <c r="D258">
        <v>0.52680000000000005</v>
      </c>
      <c r="E258">
        <v>0.71319999999999995</v>
      </c>
    </row>
    <row r="259" spans="1:5" x14ac:dyDescent="0.25">
      <c r="A259" t="s">
        <v>357</v>
      </c>
      <c r="B259" t="s">
        <v>330</v>
      </c>
      <c r="C259">
        <v>1.5185</v>
      </c>
      <c r="D259">
        <v>0.65849999999999997</v>
      </c>
      <c r="E259">
        <v>1.1037999999999999</v>
      </c>
    </row>
    <row r="260" spans="1:5" x14ac:dyDescent="0.25">
      <c r="A260" t="s">
        <v>357</v>
      </c>
      <c r="B260" t="s">
        <v>332</v>
      </c>
      <c r="C260">
        <v>1.5185</v>
      </c>
      <c r="D260">
        <v>0.92200000000000004</v>
      </c>
      <c r="E260">
        <v>0.81510000000000005</v>
      </c>
    </row>
    <row r="261" spans="1:5" x14ac:dyDescent="0.25">
      <c r="A261" t="s">
        <v>357</v>
      </c>
      <c r="B261" t="s">
        <v>328</v>
      </c>
      <c r="C261">
        <v>1.5185</v>
      </c>
      <c r="D261">
        <v>0.7903</v>
      </c>
      <c r="E261">
        <v>0.91700000000000004</v>
      </c>
    </row>
    <row r="262" spans="1:5" x14ac:dyDescent="0.25">
      <c r="A262" t="s">
        <v>357</v>
      </c>
      <c r="B262" t="s">
        <v>337</v>
      </c>
      <c r="C262">
        <v>1.5185</v>
      </c>
      <c r="D262">
        <v>0.92200000000000004</v>
      </c>
      <c r="E262">
        <v>1.1207</v>
      </c>
    </row>
    <row r="263" spans="1:5" x14ac:dyDescent="0.25">
      <c r="A263" t="s">
        <v>357</v>
      </c>
      <c r="B263" t="s">
        <v>336</v>
      </c>
      <c r="C263">
        <v>1.5185</v>
      </c>
      <c r="D263">
        <v>0.87809999999999999</v>
      </c>
      <c r="E263">
        <v>1.5283</v>
      </c>
    </row>
    <row r="264" spans="1:5" x14ac:dyDescent="0.25">
      <c r="A264" t="s">
        <v>357</v>
      </c>
      <c r="B264" t="s">
        <v>331</v>
      </c>
      <c r="C264">
        <v>1.5185</v>
      </c>
      <c r="D264">
        <v>0.76829999999999998</v>
      </c>
      <c r="E264">
        <v>1.4434</v>
      </c>
    </row>
    <row r="265" spans="1:5" x14ac:dyDescent="0.25">
      <c r="A265" t="s">
        <v>357</v>
      </c>
      <c r="B265" t="s">
        <v>329</v>
      </c>
      <c r="C265">
        <v>1.5185</v>
      </c>
      <c r="D265">
        <v>2.2391000000000001</v>
      </c>
      <c r="E265">
        <v>0.61129999999999995</v>
      </c>
    </row>
    <row r="266" spans="1:5" x14ac:dyDescent="0.25">
      <c r="A266" t="s">
        <v>357</v>
      </c>
      <c r="B266" t="s">
        <v>333</v>
      </c>
      <c r="C266">
        <v>1.5185</v>
      </c>
      <c r="D266">
        <v>1.3170999999999999</v>
      </c>
      <c r="E266">
        <v>1.1887000000000001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795"/>
  <sheetViews>
    <sheetView tabSelected="1" zoomScale="80" zoomScaleNormal="80" workbookViewId="0">
      <pane xSplit="12" ySplit="1" topLeftCell="M1770" activePane="bottomRight" state="frozen"/>
      <selection pane="topRight" activeCell="M1" sqref="M1"/>
      <selection pane="bottomLeft" activeCell="A2" sqref="A2"/>
      <selection pane="bottomRight" activeCell="K1685" sqref="K1685:L1795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338</v>
      </c>
      <c r="B2" t="s">
        <v>74</v>
      </c>
      <c r="C2" t="s">
        <v>83</v>
      </c>
      <c r="D2" t="s">
        <v>67</v>
      </c>
      <c r="E2" s="1">
        <f>VLOOKUP(A2,home!$A$2:$E$405,3,FALSE)</f>
        <v>1.3033999999999999</v>
      </c>
      <c r="F2">
        <f>VLOOKUP(B2,home!$B$2:$E$405,3,FALSE)</f>
        <v>1.0229999999999999</v>
      </c>
      <c r="G2">
        <f>VLOOKUP(C2,away!$B$2:$E$405,4,FALSE)</f>
        <v>0.47949999999999998</v>
      </c>
      <c r="H2">
        <f>VLOOKUP(A2,away!$A$2:$E$405,3,FALSE)</f>
        <v>1.0085</v>
      </c>
      <c r="I2">
        <f>VLOOKUP(C2,away!$B$2:$E$405,3,FALSE)</f>
        <v>1.1154999999999999</v>
      </c>
      <c r="J2">
        <f>VLOOKUP(B2,home!$B$2:$E$405,4,FALSE)</f>
        <v>0.99160000000000004</v>
      </c>
      <c r="K2" s="3">
        <f>E2*F2*G2</f>
        <v>0.63935484689999988</v>
      </c>
      <c r="L2" s="3">
        <f>H2*I2*J2</f>
        <v>1.1155319033</v>
      </c>
      <c r="M2" s="5">
        <f>_xlfn.POISSON.DIST(0,$K2,FALSE) * _xlfn.POISSON.DIST(0,$L2,FALSE)</f>
        <v>0.17292682511117877</v>
      </c>
      <c r="N2" s="5">
        <f>_xlfn.POISSON.DIST(1,K2,FALSE) * _xlfn.POISSON.DIST(0,L2,FALSE)</f>
        <v>0.11056160379386075</v>
      </c>
      <c r="O2" s="5">
        <f>_xlfn.POISSON.DIST(0,K2,FALSE) * _xlfn.POISSON.DIST(1,L2,FALSE)</f>
        <v>0.1929053903478995</v>
      </c>
      <c r="P2" s="5">
        <f>_xlfn.POISSON.DIST(1,K2,FALSE) * _xlfn.POISSON.DIST(1,L2,FALSE)</f>
        <v>0.12333499631206597</v>
      </c>
      <c r="Q2" s="5">
        <f>_xlfn.POISSON.DIST(2,K2,FALSE) * _xlfn.POISSON.DIST(0,L2,FALSE)</f>
        <v>3.5344048633321135E-2</v>
      </c>
      <c r="R2" s="5">
        <f>_xlfn.POISSON.DIST(0,K2,FALSE) * _xlfn.POISSON.DIST(2,L2,FALSE)</f>
        <v>0.10759605862581091</v>
      </c>
      <c r="S2" s="5">
        <f>_xlfn.POISSON.DIST(2,K2,FALSE) * _xlfn.POISSON.DIST(2,L2,FALSE)</f>
        <v>2.1991269002824578E-2</v>
      </c>
      <c r="T2" s="5">
        <f>_xlfn.POISSON.DIST(2,K2,FALSE) * _xlfn.POISSON.DIST(1,L2,FALSE)</f>
        <v>3.9427413842256488E-2</v>
      </c>
      <c r="U2" s="5">
        <f>_xlfn.POISSON.DIST(1,K2,FALSE) * _xlfn.POISSON.DIST(2,L2,FALSE)</f>
        <v>6.8792061589748738E-2</v>
      </c>
      <c r="V2" s="5">
        <f>_xlfn.POISSON.DIST(3,K2,FALSE) * _xlfn.POISSON.DIST(3,L2,FALSE)</f>
        <v>1.7427365461387915E-3</v>
      </c>
      <c r="W2" s="5">
        <f>_xlfn.POISSON.DIST(3,K2,FALSE) * _xlfn.POISSON.DIST(0,L2,FALSE)</f>
        <v>7.5324629342610645E-3</v>
      </c>
      <c r="X2" s="5">
        <f>_xlfn.POISSON.DIST(3,K2,FALSE) * _xlfn.POISSON.DIST(1,L2,FALSE)</f>
        <v>8.4027027135929484E-3</v>
      </c>
      <c r="Y2" s="5">
        <f>_xlfn.POISSON.DIST(3,K2,FALSE) * _xlfn.POISSON.DIST(2,L2,FALSE)</f>
        <v>4.6867414754792093E-3</v>
      </c>
      <c r="Z2" s="5">
        <f>_xlfn.POISSON.DIST(0,K2,FALSE) * _xlfn.POISSON.DIST(3,L2,FALSE)</f>
        <v>4.0008945355476423E-2</v>
      </c>
      <c r="AA2" s="5">
        <f>_xlfn.POISSON.DIST(1,K2,FALSE) * _xlfn.POISSON.DIST(3,L2,FALSE)</f>
        <v>2.5579913132381088E-2</v>
      </c>
      <c r="AB2" s="5">
        <f>_xlfn.POISSON.DIST(2,K2,FALSE) * _xlfn.POISSON.DIST(3,L2,FALSE)</f>
        <v>8.1773207222344026E-3</v>
      </c>
      <c r="AC2" s="5">
        <f>_xlfn.POISSON.DIST(4,K2,FALSE) * _xlfn.POISSON.DIST(4,L2,FALSE)</f>
        <v>7.7684739395095305E-5</v>
      </c>
      <c r="AD2" s="5">
        <f>_xlfn.POISSON.DIST(4,K2,FALSE) * _xlfn.POISSON.DIST(0,L2,FALSE)</f>
        <v>1.2039791715286012E-3</v>
      </c>
      <c r="AE2" s="5">
        <f>_xlfn.POISSON.DIST(4,K2,FALSE) * _xlfn.POISSON.DIST(1,L2,FALSE)</f>
        <v>1.3430771767488578E-3</v>
      </c>
      <c r="AF2" s="5">
        <f>_xlfn.POISSON.DIST(4,K2,FALSE) * _xlfn.POISSON.DIST(2,L2,FALSE)</f>
        <v>7.4912271962872202E-4</v>
      </c>
      <c r="AG2" s="5">
        <f>_xlfn.POISSON.DIST(4,K2,FALSE) * _xlfn.POISSON.DIST(3,L2,FALSE)</f>
        <v>2.7855676441090031E-4</v>
      </c>
      <c r="AH2" s="5">
        <f>_xlfn.POISSON.DIST(0,K2,FALSE) * _xlfn.POISSON.DIST(4,L2,FALSE)</f>
        <v>1.1157813740355073E-2</v>
      </c>
      <c r="AI2" s="5">
        <f>_xlfn.POISSON.DIST(1,K2,FALSE) * _xlfn.POISSON.DIST(4,L2,FALSE)</f>
        <v>7.1338022957034321E-3</v>
      </c>
      <c r="AJ2" s="5">
        <f>_xlfn.POISSON.DIST(2,K2,FALSE) * _xlfn.POISSON.DIST(4,L2,FALSE)</f>
        <v>2.2805155372921672E-3</v>
      </c>
      <c r="AK2" s="5">
        <f>_xlfn.POISSON.DIST(3,K2,FALSE) * _xlfn.POISSON.DIST(4,L2,FALSE)</f>
        <v>4.860195540661684E-4</v>
      </c>
      <c r="AL2" s="5">
        <f>_xlfn.POISSON.DIST(5,K2,FALSE) * _xlfn.POISSON.DIST(5,L2,FALSE)</f>
        <v>2.2162546593075702E-6</v>
      </c>
      <c r="AM2" s="5">
        <f>_xlfn.POISSON.DIST(5,K2,FALSE) * _xlfn.POISSON.DIST(0,L2,FALSE)</f>
        <v>1.5395398377669159E-4</v>
      </c>
      <c r="AN2" s="5">
        <f>_xlfn.POISSON.DIST(5,K2,FALSE) * _xlfn.POISSON.DIST(1,L2,FALSE)</f>
        <v>1.7174058054303008E-4</v>
      </c>
      <c r="AO2" s="5">
        <f>_xlfn.POISSON.DIST(5,K2,FALSE) * _xlfn.POISSON.DIST(2,L2,FALSE)</f>
        <v>9.5791048343506666E-5</v>
      </c>
      <c r="AP2" s="5">
        <f>_xlfn.POISSON.DIST(5,K2,FALSE) * _xlfn.POISSON.DIST(3,L2,FALSE)</f>
        <v>3.5619323492578115E-5</v>
      </c>
      <c r="AQ2" s="5">
        <f>_xlfn.POISSON.DIST(5,K2,FALSE) * _xlfn.POISSON.DIST(4,L2,FALSE)</f>
        <v>9.9336229324835142E-6</v>
      </c>
      <c r="AR2" s="5">
        <f>_xlfn.POISSON.DIST(0,K2,FALSE) * _xlfn.POISSON.DIST(5,L2,FALSE)</f>
        <v>2.4893794396890351E-3</v>
      </c>
      <c r="AS2" s="5">
        <f>_xlfn.POISSON.DIST(1,K2,FALSE) * _xlfn.POISSON.DIST(5,L2,FALSE)</f>
        <v>1.5915968105383901E-3</v>
      </c>
      <c r="AT2" s="5">
        <f>_xlfn.POISSON.DIST(2,K2,FALSE) * _xlfn.POISSON.DIST(5,L2,FALSE)</f>
        <v>5.0879756756415015E-4</v>
      </c>
      <c r="AU2" s="5">
        <f>_xlfn.POISSON.DIST(3,K2,FALSE) * _xlfn.POISSON.DIST(5,L2,FALSE)</f>
        <v>1.0843406363768991E-4</v>
      </c>
      <c r="AV2" s="5">
        <f>_xlfn.POISSON.DIST(4,K2,FALSE) * _xlfn.POISSON.DIST(5,L2,FALSE)</f>
        <v>1.7331961038955011E-5</v>
      </c>
      <c r="AW2" s="5">
        <f>_xlfn.POISSON.DIST(6,K2,FALSE) * _xlfn.POISSON.DIST(6,L2,FALSE)</f>
        <v>4.3907743452976649E-8</v>
      </c>
      <c r="AX2" s="5">
        <f>_xlfn.POISSON.DIST(6,K2,FALSE) * _xlfn.POISSON.DIST(0,L2,FALSE)</f>
        <v>1.6405204287865276E-5</v>
      </c>
      <c r="AY2" s="5">
        <f>_xlfn.POISSON.DIST(6,K2,FALSE) * _xlfn.POISSON.DIST(1,L2,FALSE)</f>
        <v>1.8300528763267672E-5</v>
      </c>
      <c r="AZ2" s="5">
        <f>_xlfn.POISSON.DIST(6,K2,FALSE) * _xlfn.POISSON.DIST(2,L2,FALSE)</f>
        <v>1.0207411841342192E-5</v>
      </c>
      <c r="BA2" s="5">
        <f>_xlfn.POISSON.DIST(6,K2,FALSE) * _xlfn.POISSON.DIST(3,L2,FALSE)</f>
        <v>3.7955645197131398E-6</v>
      </c>
      <c r="BB2" s="5">
        <f>_xlfn.POISSON.DIST(6,K2,FALSE) * _xlfn.POISSON.DIST(4,L2,FALSE)</f>
        <v>1.0585183281933868E-6</v>
      </c>
      <c r="BC2" s="5">
        <f>_xlfn.POISSON.DIST(6,K2,FALSE) * _xlfn.POISSON.DIST(5,L2,FALSE)</f>
        <v>2.3616219306550032E-7</v>
      </c>
      <c r="BD2" s="5">
        <f>_xlfn.POISSON.DIST(0,K2,FALSE) * _xlfn.POISSON.DIST(6,L2,FALSE)</f>
        <v>4.6283036406536652E-4</v>
      </c>
      <c r="BE2" s="5">
        <f>_xlfn.POISSON.DIST(1,K2,FALSE) * _xlfn.POISSON.DIST(6,L2,FALSE)</f>
        <v>2.9591283655768359E-4</v>
      </c>
      <c r="BF2" s="5">
        <f>_xlfn.POISSON.DIST(2,K2,FALSE) * _xlfn.POISSON.DIST(6,L2,FALSE)</f>
        <v>9.4596653156541223E-5</v>
      </c>
      <c r="BG2" s="5">
        <f>_xlfn.POISSON.DIST(3,K2,FALSE) * _xlfn.POISSON.DIST(6,L2,FALSE)</f>
        <v>2.0160276232050942E-5</v>
      </c>
      <c r="BH2" s="5">
        <f>_xlfn.POISSON.DIST(4,K2,FALSE) * _xlfn.POISSON.DIST(6,L2,FALSE)</f>
        <v>3.2223925809511579E-6</v>
      </c>
      <c r="BI2" s="5">
        <f>_xlfn.POISSON.DIST(5,K2,FALSE) * _xlfn.POISSON.DIST(6,L2,FALSE)</f>
        <v>4.1205046304914482E-7</v>
      </c>
      <c r="BJ2" s="8">
        <f>SUM(N2,Q2,T2,W2,X2,Y2,AD2,AE2,AF2,AG2,AM2,AN2,AO2,AP2,AQ2,AX2,AY2,AZ2,BA2,BB2,BC2)</f>
        <v>0.2100467511741104</v>
      </c>
      <c r="BK2" s="8">
        <f>SUM(M2,P2,S2,V2,AC2,AL2,AY2)</f>
        <v>0.32009402849502577</v>
      </c>
      <c r="BL2" s="8">
        <f>SUM(O2,R2,U2,AA2,AB2,AH2,AI2,AJ2,AK2,AR2,AS2,AT2,AU2,AV2,BD2,BE2,BF2,BG2,BH2,BI2)</f>
        <v>0.42970156996101533</v>
      </c>
      <c r="BM2" s="8">
        <f>SUM(S2:BI2)</f>
        <v>0.25716411554047108</v>
      </c>
      <c r="BN2" s="8">
        <f>SUM(M2:R2)</f>
        <v>0.74266892282413699</v>
      </c>
    </row>
    <row r="3" spans="1:88" x14ac:dyDescent="0.25">
      <c r="A3" t="s">
        <v>350</v>
      </c>
      <c r="B3" t="s">
        <v>106</v>
      </c>
      <c r="C3" t="s">
        <v>105</v>
      </c>
      <c r="D3" t="s">
        <v>67</v>
      </c>
      <c r="E3">
        <f>VLOOKUP(A3,home!$A$2:$E$405,3,FALSE)</f>
        <v>1.6667000000000001</v>
      </c>
      <c r="F3">
        <f>VLOOKUP(B3,home!$B$2:$E$405,3,FALSE)</f>
        <v>1.4</v>
      </c>
      <c r="G3">
        <f>VLOOKUP(C3,away!$B$2:$E$405,4,FALSE)</f>
        <v>0.3</v>
      </c>
      <c r="H3">
        <f>VLOOKUP(A3,away!$A$2:$E$405,3,FALSE)</f>
        <v>1.3193999999999999</v>
      </c>
      <c r="I3">
        <f>VLOOKUP(C3,away!$B$2:$E$405,3,FALSE)</f>
        <v>1.3895</v>
      </c>
      <c r="J3">
        <f>VLOOKUP(B3,home!$B$2:$E$405,4,FALSE)</f>
        <v>0.88419999999999999</v>
      </c>
      <c r="K3" s="3">
        <f t="shared" ref="K3:K8" si="0">E3*F3*G3</f>
        <v>0.70001400000000003</v>
      </c>
      <c r="L3" s="3">
        <f t="shared" ref="L3:L8" si="1">H3*I3*J3</f>
        <v>1.6210094304599998</v>
      </c>
      <c r="M3" s="5">
        <f>_xlfn.POISSON.DIST(0,K3,FALSE) * _xlfn.POISSON.DIST(0,L3,FALSE)</f>
        <v>9.817306087225125E-2</v>
      </c>
      <c r="N3" s="5">
        <f>_xlfn.POISSON.DIST(1,K3,FALSE) * _xlfn.POISSON.DIST(0,L3,FALSE)</f>
        <v>6.872251703342809E-2</v>
      </c>
      <c r="O3" s="5">
        <f>_xlfn.POISSON.DIST(0,K3,FALSE) * _xlfn.POISSON.DIST(1,L3,FALSE)</f>
        <v>0.15913945749104291</v>
      </c>
      <c r="P3" s="5">
        <f>_xlfn.POISSON.DIST(1,K3,FALSE) * _xlfn.POISSON.DIST(1,L3,FALSE)</f>
        <v>0.11139984819613491</v>
      </c>
      <c r="Q3" s="5">
        <f>_xlfn.POISSON.DIST(2,K3,FALSE) * _xlfn.POISSON.DIST(0,L3,FALSE)</f>
        <v>2.4053362019319065E-2</v>
      </c>
      <c r="R3" s="5">
        <f>_xlfn.POISSON.DIST(0,K3,FALSE) * _xlfn.POISSON.DIST(2,L3,FALSE)</f>
        <v>0.12898328067563442</v>
      </c>
      <c r="S3" s="5">
        <f>_xlfn.POISSON.DIST(2,K3,FALSE) * _xlfn.POISSON.DIST(2,L3,FALSE)</f>
        <v>3.1602167814321416E-2</v>
      </c>
      <c r="T3" s="5">
        <f>_xlfn.POISSON.DIST(2,K3,FALSE) * _xlfn.POISSON.DIST(1,L3,FALSE)</f>
        <v>3.8990726667584595E-2</v>
      </c>
      <c r="U3" s="5">
        <f>_xlfn.POISSON.DIST(1,K3,FALSE) * _xlfn.POISSON.DIST(2,L3,FALSE)</f>
        <v>9.0290102238873543E-2</v>
      </c>
      <c r="V3" s="5">
        <f>_xlfn.POISSON.DIST(3,K3,FALSE) * _xlfn.POISSON.DIST(3,L3,FALSE)</f>
        <v>3.9844339576405397E-3</v>
      </c>
      <c r="W3" s="5">
        <f>_xlfn.POISSON.DIST(3,K3,FALSE) * _xlfn.POISSON.DIST(0,L3,FALSE)</f>
        <v>5.6125633868638726E-3</v>
      </c>
      <c r="X3" s="5">
        <f>_xlfn.POISSON.DIST(3,K3,FALSE) * _xlfn.POISSON.DIST(1,L3,FALSE)</f>
        <v>9.0980181791608557E-3</v>
      </c>
      <c r="Y3" s="5">
        <f>_xlfn.POISSON.DIST(3,K3,FALSE) * _xlfn.POISSON.DIST(2,L3,FALSE)</f>
        <v>7.3739866334581313E-3</v>
      </c>
      <c r="Z3" s="5">
        <f>_xlfn.POISSON.DIST(0,K3,FALSE) * _xlfn.POISSON.DIST(3,L3,FALSE)</f>
        <v>6.9694371448957487E-2</v>
      </c>
      <c r="AA3" s="5">
        <f>_xlfn.POISSON.DIST(1,K3,FALSE) * _xlfn.POISSON.DIST(3,L3,FALSE)</f>
        <v>4.8787035735470531E-2</v>
      </c>
      <c r="AB3" s="5">
        <f>_xlfn.POISSON.DIST(2,K3,FALSE) * _xlfn.POISSON.DIST(3,L3,FALSE)</f>
        <v>1.7075804016664833E-2</v>
      </c>
      <c r="AC3" s="5">
        <f>_xlfn.POISSON.DIST(4,K3,FALSE) * _xlfn.POISSON.DIST(4,L3,FALSE)</f>
        <v>2.8257837109603413E-4</v>
      </c>
      <c r="AD3" s="5">
        <f>_xlfn.POISSON.DIST(4,K3,FALSE) * _xlfn.POISSON.DIST(0,L3,FALSE)</f>
        <v>9.8221823667303163E-4</v>
      </c>
      <c r="AE3" s="5">
        <f>_xlfn.POISSON.DIST(4,K3,FALSE) * _xlfn.POISSON.DIST(1,L3,FALSE)</f>
        <v>1.5921850244167766E-3</v>
      </c>
      <c r="AF3" s="5">
        <f>_xlfn.POISSON.DIST(4,K3,FALSE) * _xlfn.POISSON.DIST(2,L3,FALSE)</f>
        <v>1.2904734698083898E-3</v>
      </c>
      <c r="AG3" s="5">
        <f>_xlfn.POISSON.DIST(4,K3,FALSE) * _xlfn.POISSON.DIST(3,L3,FALSE)</f>
        <v>6.9728988810594612E-4</v>
      </c>
      <c r="AH3" s="5">
        <f>_xlfn.POISSON.DIST(0,K3,FALSE) * _xlfn.POISSON.DIST(4,L3,FALSE)</f>
        <v>2.8243808342185556E-2</v>
      </c>
      <c r="AI3" s="5">
        <f>_xlfn.POISSON.DIST(1,K3,FALSE) * _xlfn.POISSON.DIST(4,L3,FALSE)</f>
        <v>1.9771061252846681E-2</v>
      </c>
      <c r="AJ3" s="5">
        <f>_xlfn.POISSON.DIST(2,K3,FALSE) * _xlfn.POISSON.DIST(4,L3,FALSE)</f>
        <v>6.920009835925109E-3</v>
      </c>
      <c r="AK3" s="5">
        <f>_xlfn.POISSON.DIST(3,K3,FALSE) * _xlfn.POISSON.DIST(4,L3,FALSE)</f>
        <v>1.6147012550950933E-3</v>
      </c>
      <c r="AL3" s="5">
        <f>_xlfn.POISSON.DIST(5,K3,FALSE) * _xlfn.POISSON.DIST(5,L3,FALSE)</f>
        <v>1.2825998237773956E-5</v>
      </c>
      <c r="AM3" s="5">
        <f>_xlfn.POISSON.DIST(5,K3,FALSE) * _xlfn.POISSON.DIST(0,L3,FALSE)</f>
        <v>1.3751330334528714E-4</v>
      </c>
      <c r="AN3" s="5">
        <f>_xlfn.POISSON.DIST(5,K3,FALSE) * _xlfn.POISSON.DIST(1,L3,FALSE)</f>
        <v>2.2291036153641714E-4</v>
      </c>
      <c r="AO3" s="5">
        <f>_xlfn.POISSON.DIST(5,K3,FALSE) * _xlfn.POISSON.DIST(2,L3,FALSE)</f>
        <v>1.8066989909889009E-4</v>
      </c>
      <c r="AP3" s="5">
        <f>_xlfn.POISSON.DIST(5,K3,FALSE) * _xlfn.POISSON.DIST(3,L3,FALSE)</f>
        <v>9.7622536746519174E-5</v>
      </c>
      <c r="AQ3" s="5">
        <f>_xlfn.POISSON.DIST(5,K3,FALSE) * _xlfn.POISSON.DIST(4,L3,FALSE)</f>
        <v>3.9561763172883853E-5</v>
      </c>
      <c r="AR3" s="5">
        <f>_xlfn.POISSON.DIST(0,K3,FALSE) * _xlfn.POISSON.DIST(5,L3,FALSE)</f>
        <v>9.1566959349575101E-3</v>
      </c>
      <c r="AS3" s="5">
        <f>_xlfn.POISSON.DIST(1,K3,FALSE) * _xlfn.POISSON.DIST(5,L3,FALSE)</f>
        <v>6.4098153482133472E-3</v>
      </c>
      <c r="AT3" s="5">
        <f>_xlfn.POISSON.DIST(2,K3,FALSE) * _xlfn.POISSON.DIST(5,L3,FALSE)</f>
        <v>2.2434802405821089E-3</v>
      </c>
      <c r="AU3" s="5">
        <f>_xlfn.POISSON.DIST(3,K3,FALSE) * _xlfn.POISSON.DIST(5,L3,FALSE)</f>
        <v>5.2348919237694828E-4</v>
      </c>
      <c r="AV3" s="5">
        <f>_xlfn.POISSON.DIST(4,K3,FALSE) * _xlfn.POISSON.DIST(5,L3,FALSE)</f>
        <v>9.1612440878139243E-5</v>
      </c>
      <c r="AW3" s="5">
        <f>_xlfn.POISSON.DIST(6,K3,FALSE) * _xlfn.POISSON.DIST(6,L3,FALSE)</f>
        <v>4.0427877621788443E-7</v>
      </c>
      <c r="AX3" s="5">
        <f>_xlfn.POISSON.DIST(6,K3,FALSE) * _xlfn.POISSON.DIST(0,L3,FALSE)</f>
        <v>1.6043539587991298E-5</v>
      </c>
      <c r="AY3" s="5">
        <f>_xlfn.POISSON.DIST(6,K3,FALSE) * _xlfn.POISSON.DIST(1,L3,FALSE)</f>
        <v>2.6006728970092241E-5</v>
      </c>
      <c r="AZ3" s="5">
        <f>_xlfn.POISSON.DIST(6,K3,FALSE) * _xlfn.POISSON.DIST(2,L3,FALSE)</f>
        <v>2.10785764579684E-5</v>
      </c>
      <c r="BA3" s="5">
        <f>_xlfn.POISSON.DIST(6,K3,FALSE) * _xlfn.POISSON.DIST(3,L3,FALSE)</f>
        <v>1.138952373967964E-5</v>
      </c>
      <c r="BB3" s="5">
        <f>_xlfn.POISSON.DIST(6,K3,FALSE) * _xlfn.POISSON.DIST(4,L3,FALSE)</f>
        <v>4.6156313476171844E-6</v>
      </c>
      <c r="BC3" s="5">
        <f>_xlfn.POISSON.DIST(6,K3,FALSE) * _xlfn.POISSON.DIST(5,L3,FALSE)</f>
        <v>1.4963963884028491E-6</v>
      </c>
      <c r="BD3" s="5">
        <f>_xlfn.POISSON.DIST(0,K3,FALSE) * _xlfn.POISSON.DIST(6,L3,FALSE)</f>
        <v>2.4738484104034819E-3</v>
      </c>
      <c r="BE3" s="5">
        <f>_xlfn.POISSON.DIST(1,K3,FALSE) * _xlfn.POISSON.DIST(6,L3,FALSE)</f>
        <v>1.7317285211601828E-3</v>
      </c>
      <c r="BF3" s="5">
        <f>_xlfn.POISSON.DIST(2,K3,FALSE) * _xlfn.POISSON.DIST(6,L3,FALSE)</f>
        <v>6.0611710450571212E-4</v>
      </c>
      <c r="BG3" s="5">
        <f>_xlfn.POISSON.DIST(3,K3,FALSE) * _xlfn.POISSON.DIST(6,L3,FALSE)</f>
        <v>1.4143015293115389E-4</v>
      </c>
      <c r="BH3" s="5">
        <f>_xlfn.POISSON.DIST(4,K3,FALSE) * _xlfn.POISSON.DIST(6,L3,FALSE)</f>
        <v>2.4750771768487187E-5</v>
      </c>
      <c r="BI3" s="5">
        <f>_xlfn.POISSON.DIST(5,K3,FALSE) * _xlfn.POISSON.DIST(6,L3,FALSE)</f>
        <v>3.4651773497491585E-6</v>
      </c>
      <c r="BJ3" s="8">
        <f>SUM(N3,Q3,T3,W3,X3,Y3,AD3,AE3,AF3,AG3,AM3,AN3,AO3,AP3,AQ3,AX3,AY3,AZ3,BA3,BB3,BC3)</f>
        <v>0.15917224879921052</v>
      </c>
      <c r="BK3" s="8">
        <f>SUM(M3,P3,S3,V3,AC3,AL3,AY3)</f>
        <v>0.24548092193865198</v>
      </c>
      <c r="BL3" s="8">
        <f>SUM(O3,R3,U3,AA3,AB3,AH3,AI3,AJ3,AK3,AR3,AS3,AT3,AU3,AV3,BD3,BE3,BF3,BG3,BH3,BI3)</f>
        <v>0.5242316941388655</v>
      </c>
      <c r="BM3" s="8">
        <f>SUM(S3:BI3)</f>
        <v>0.40808210758768088</v>
      </c>
      <c r="BN3" s="8">
        <f>SUM(M3:R3)</f>
        <v>0.59047152628781063</v>
      </c>
    </row>
    <row r="4" spans="1:88" x14ac:dyDescent="0.25">
      <c r="A4" t="s">
        <v>351</v>
      </c>
      <c r="B4" t="s">
        <v>157</v>
      </c>
      <c r="C4" t="s">
        <v>162</v>
      </c>
      <c r="D4" t="s">
        <v>67</v>
      </c>
      <c r="E4">
        <f>VLOOKUP(A4,home!$A$2:$E$405,3,FALSE)</f>
        <v>1.3077000000000001</v>
      </c>
      <c r="F4">
        <f>VLOOKUP(B4,home!$B$2:$E$405,3,FALSE)</f>
        <v>0.89219999999999999</v>
      </c>
      <c r="G4">
        <f>VLOOKUP(C4,away!$B$2:$E$405,4,FALSE)</f>
        <v>1.8234999999999999</v>
      </c>
      <c r="H4">
        <f>VLOOKUP(A4,away!$A$2:$E$405,3,FALSE)</f>
        <v>1.1667000000000001</v>
      </c>
      <c r="I4">
        <f>VLOOKUP(C4,away!$B$2:$E$405,3,FALSE)</f>
        <v>0.85709999999999997</v>
      </c>
      <c r="J4">
        <f>VLOOKUP(B4,home!$B$2:$E$405,4,FALSE)</f>
        <v>1.4285000000000001</v>
      </c>
      <c r="K4" s="3">
        <f t="shared" si="0"/>
        <v>2.1275320455899998</v>
      </c>
      <c r="L4" s="3">
        <f t="shared" si="1"/>
        <v>1.4284693872450001</v>
      </c>
      <c r="M4" s="5">
        <f t="shared" ref="M4:M8" si="2">_xlfn.POISSON.DIST(0,K4,FALSE) * _xlfn.POISSON.DIST(0,L4,FALSE)</f>
        <v>2.8552766915856925E-2</v>
      </c>
      <c r="N4" s="5">
        <f t="shared" ref="N4:N8" si="3">_xlfn.POISSON.DIST(1,K4,FALSE) * _xlfn.POISSON.DIST(0,L4,FALSE)</f>
        <v>6.0746926603747545E-2</v>
      </c>
      <c r="O4" s="5">
        <f t="shared" ref="O4:O8" si="4">_xlfn.POISSON.DIST(0,K4,FALSE) * _xlfn.POISSON.DIST(1,L4,FALSE)</f>
        <v>4.0786753460443449E-2</v>
      </c>
      <c r="P4" s="5">
        <f t="shared" ref="P4:P8" si="5">_xlfn.POISSON.DIST(1,K4,FALSE) * _xlfn.POISSON.DIST(1,L4,FALSE)</f>
        <v>8.6775125022672248E-2</v>
      </c>
      <c r="Q4" s="5">
        <f t="shared" ref="Q4:Q8" si="6">_xlfn.POISSON.DIST(2,K4,FALSE) * _xlfn.POISSON.DIST(0,L4,FALSE)</f>
        <v>6.4620516510288314E-2</v>
      </c>
      <c r="R4" s="5">
        <f t="shared" ref="R4:R8" si="7">_xlfn.POISSON.DIST(0,K4,FALSE) * _xlfn.POISSON.DIST(2,L4,FALSE)</f>
        <v>2.9131314361676278E-2</v>
      </c>
      <c r="S4" s="5">
        <f t="shared" ref="S4:S8" si="8">_xlfn.POISSON.DIST(2,K4,FALSE) * _xlfn.POISSON.DIST(2,L4,FALSE)</f>
        <v>6.592988295049107E-2</v>
      </c>
      <c r="T4" s="5">
        <f t="shared" ref="T4:T8" si="9">_xlfn.POISSON.DIST(2,K4,FALSE) * _xlfn.POISSON.DIST(1,L4,FALSE)</f>
        <v>9.2308429622906946E-2</v>
      </c>
      <c r="U4" s="5">
        <f t="shared" ref="U4:U8" si="10">_xlfn.POISSON.DIST(1,K4,FALSE) * _xlfn.POISSON.DIST(2,L4,FALSE)</f>
        <v>6.1977804834622466E-2</v>
      </c>
      <c r="V4" s="5">
        <f t="shared" ref="V4:V8" si="11">_xlfn.POISSON.DIST(3,K4,FALSE) * _xlfn.POISSON.DIST(3,L4,FALSE)</f>
        <v>2.2263161833428649E-2</v>
      </c>
      <c r="W4" s="5">
        <f t="shared" ref="W4:W8" si="12">_xlfn.POISSON.DIST(3,K4,FALSE) * _xlfn.POISSON.DIST(0,L4,FALSE)</f>
        <v>4.5827406559405356E-2</v>
      </c>
      <c r="X4" s="5">
        <f t="shared" ref="X4:X8" si="13">_xlfn.POISSON.DIST(3,K4,FALSE) * _xlfn.POISSON.DIST(1,L4,FALSE)</f>
        <v>6.5463047366941252E-2</v>
      </c>
      <c r="Y4" s="5">
        <f t="shared" ref="Y4:Y8" si="14">_xlfn.POISSON.DIST(3,K4,FALSE) * _xlfn.POISSON.DIST(2,L4,FALSE)</f>
        <v>4.6755979579722509E-2</v>
      </c>
      <c r="Z4" s="5">
        <f t="shared" ref="Z4:Z8" si="15">_xlfn.POISSON.DIST(0,K4,FALSE) * _xlfn.POISSON.DIST(3,L4,FALSE)</f>
        <v>1.3871063591955061E-2</v>
      </c>
      <c r="AA4" s="5">
        <f t="shared" ref="AA4:AA8" si="16">_xlfn.POISSON.DIST(1,K4,FALSE) * _xlfn.POISSON.DIST(3,L4,FALSE)</f>
        <v>2.9511132298301119E-2</v>
      </c>
      <c r="AB4" s="5">
        <f t="shared" ref="AB4:AB8" si="17">_xlfn.POISSON.DIST(2,K4,FALSE) * _xlfn.POISSON.DIST(3,L4,FALSE)</f>
        <v>3.139293983314085E-2</v>
      </c>
      <c r="AC4" s="5">
        <f t="shared" ref="AC4:AC8" si="18">_xlfn.POISSON.DIST(4,K4,FALSE) * _xlfn.POISSON.DIST(4,L4,FALSE)</f>
        <v>4.2287684788765408E-3</v>
      </c>
      <c r="AD4" s="5">
        <f t="shared" ref="AD4:AD8" si="19">_xlfn.POISSON.DIST(4,K4,FALSE) * _xlfn.POISSON.DIST(0,L4,FALSE)</f>
        <v>2.4374819005354056E-2</v>
      </c>
      <c r="AE4" s="5">
        <f t="shared" ref="AE4:AE8" si="20">_xlfn.POISSON.DIST(4,K4,FALSE) * _xlfn.POISSON.DIST(1,L4,FALSE)</f>
        <v>3.4818682768785886E-2</v>
      </c>
      <c r="AF4" s="5">
        <f t="shared" ref="AF4:AF8" si="21">_xlfn.POISSON.DIST(4,K4,FALSE) * _xlfn.POISSON.DIST(2,L4,FALSE)</f>
        <v>2.4868711219702817E-2</v>
      </c>
      <c r="AG4" s="5">
        <f t="shared" ref="AG4:AG8" si="22">_xlfn.POISSON.DIST(4,K4,FALSE) * _xlfn.POISSON.DIST(3,L4,FALSE)</f>
        <v>1.1841397559193913E-2</v>
      </c>
      <c r="AH4" s="5">
        <f t="shared" ref="AH4:AH8" si="23">_xlfn.POISSON.DIST(0,K4,FALSE) * _xlfn.POISSON.DIST(4,L4,FALSE)</f>
        <v>4.9535974274091173E-3</v>
      </c>
      <c r="AI4" s="5">
        <f t="shared" ref="AI4:AI8" si="24">_xlfn.POISSON.DIST(1,K4,FALSE) * _xlfn.POISSON.DIST(4,L4,FALSE)</f>
        <v>1.0538937267765079E-2</v>
      </c>
      <c r="AJ4" s="5">
        <f t="shared" ref="AJ4:AJ8" si="25">_xlfn.POISSON.DIST(2,K4,FALSE) * _xlfn.POISSON.DIST(4,L4,FALSE)</f>
        <v>1.1210963381816463E-2</v>
      </c>
      <c r="AK4" s="5">
        <f t="shared" ref="AK4:AK8" si="26">_xlfn.POISSON.DIST(3,K4,FALSE) * _xlfn.POISSON.DIST(4,L4,FALSE)</f>
        <v>7.9505612855835205E-3</v>
      </c>
      <c r="AL4" s="5">
        <f t="shared" ref="AL4:AL8" si="27">_xlfn.POISSON.DIST(5,K4,FALSE) * _xlfn.POISSON.DIST(5,L4,FALSE)</f>
        <v>5.1406844671527611E-4</v>
      </c>
      <c r="AM4" s="5">
        <f t="shared" ref="AM4:AM8" si="28">_xlfn.POISSON.DIST(5,K4,FALSE) * _xlfn.POISSON.DIST(0,L4,FALSE)</f>
        <v>1.0371641707869384E-2</v>
      </c>
      <c r="AN4" s="5">
        <f t="shared" ref="AN4:AN8" si="29">_xlfn.POISSON.DIST(5,K4,FALSE) * _xlfn.POISSON.DIST(1,L4,FALSE)</f>
        <v>1.4815572675164862E-2</v>
      </c>
      <c r="AO4" s="5">
        <f t="shared" ref="AO4:AO8" si="30">_xlfn.POISSON.DIST(5,K4,FALSE) * _xlfn.POISSON.DIST(2,L4,FALSE)</f>
        <v>1.0581796010488262E-2</v>
      </c>
      <c r="AP4" s="5">
        <f t="shared" ref="AP4:AP8" si="31">_xlfn.POISSON.DIST(5,K4,FALSE) * _xlfn.POISSON.DIST(3,L4,FALSE)</f>
        <v>5.0385905543512514E-3</v>
      </c>
      <c r="AQ4" s="5">
        <f t="shared" ref="AQ4:AQ8" si="32">_xlfn.POISSON.DIST(5,K4,FALSE) * _xlfn.POISSON.DIST(4,L4,FALSE)</f>
        <v>1.7993680904381437E-3</v>
      </c>
      <c r="AR4" s="5">
        <f t="shared" ref="AR4:AR8" si="33">_xlfn.POISSON.DIST(0,K4,FALSE) * _xlfn.POISSON.DIST(5,L4,FALSE)</f>
        <v>1.4152124563579019E-3</v>
      </c>
      <c r="AS4" s="5">
        <f t="shared" ref="AS4:AS8" si="34">_xlfn.POISSON.DIST(1,K4,FALSE) * _xlfn.POISSON.DIST(5,L4,FALSE)</f>
        <v>3.0109098522195748E-3</v>
      </c>
      <c r="AT4" s="5">
        <f t="shared" ref="AT4:AT8" si="35">_xlfn.POISSON.DIST(2,K4,FALSE) * _xlfn.POISSON.DIST(5,L4,FALSE)</f>
        <v>3.2029035984898987E-3</v>
      </c>
      <c r="AU4" s="5">
        <f t="shared" ref="AU4:AU8" si="36">_xlfn.POISSON.DIST(3,K4,FALSE) * _xlfn.POISSON.DIST(5,L4,FALSE)</f>
        <v>2.2714266815742623E-3</v>
      </c>
      <c r="AV4" s="5">
        <f t="shared" ref="AV4:AV8" si="37">_xlfn.POISSON.DIST(4,K4,FALSE) * _xlfn.POISSON.DIST(5,L4,FALSE)</f>
        <v>1.2081332635643484E-3</v>
      </c>
      <c r="AW4" s="5">
        <f t="shared" ref="AW4:AW8" si="38">_xlfn.POISSON.DIST(6,K4,FALSE) * _xlfn.POISSON.DIST(6,L4,FALSE)</f>
        <v>4.3397578269916555E-5</v>
      </c>
      <c r="AX4" s="5">
        <f t="shared" ref="AX4:AX8" si="39">_xlfn.POISSON.DIST(6,K4,FALSE) * _xlfn.POISSON.DIST(0,L4,FALSE)</f>
        <v>3.6776666831449881E-3</v>
      </c>
      <c r="AY4" s="5">
        <f t="shared" ref="AY4:AY8" si="40">_xlfn.POISSON.DIST(6,K4,FALSE) * _xlfn.POISSON.DIST(1,L4,FALSE)</f>
        <v>5.253434273363472E-3</v>
      </c>
      <c r="AZ4" s="5">
        <f t="shared" ref="AZ4:AZ8" si="41">_xlfn.POISSON.DIST(6,K4,FALSE) * _xlfn.POISSON.DIST(2,L4,FALSE)</f>
        <v>3.7521850187017015E-3</v>
      </c>
      <c r="BA4" s="5">
        <f t="shared" ref="BA4:BA8" si="42">_xlfn.POISSON.DIST(6,K4,FALSE) * _xlfn.POISSON.DIST(3,L4,FALSE)</f>
        <v>1.786627144831563E-3</v>
      </c>
      <c r="BB4" s="5">
        <f t="shared" ref="BB4:BB8" si="43">_xlfn.POISSON.DIST(6,K4,FALSE) * _xlfn.POISSON.DIST(4,L4,FALSE)</f>
        <v>6.3803554570320649E-4</v>
      </c>
      <c r="BC4" s="5">
        <f t="shared" ref="BC4:BC8" si="44">_xlfn.POISSON.DIST(6,K4,FALSE) * _xlfn.POISSON.DIST(5,L4,FALSE)</f>
        <v>1.8228284900223768E-4</v>
      </c>
      <c r="BD4" s="5">
        <f t="shared" ref="BD4:BD8" si="45">_xlfn.POISSON.DIST(0,K4,FALSE) * _xlfn.POISSON.DIST(6,L4,FALSE)</f>
        <v>3.3693127839251055E-4</v>
      </c>
      <c r="BE4" s="5">
        <f t="shared" ref="BE4:BE8" si="46">_xlfn.POISSON.DIST(1,K4,FALSE) * _xlfn.POISSON.DIST(6,L4,FALSE)</f>
        <v>7.1683209194167165E-4</v>
      </c>
      <c r="BF4" s="5">
        <f t="shared" ref="BF4:BF8" si="47">_xlfn.POISSON.DIST(2,K4,FALSE) * _xlfn.POISSON.DIST(6,L4,FALSE)</f>
        <v>7.625416234566119E-4</v>
      </c>
      <c r="BG4" s="5">
        <f t="shared" ref="BG4:BG8" si="48">_xlfn.POISSON.DIST(3,K4,FALSE) * _xlfn.POISSON.DIST(6,L4,FALSE)</f>
        <v>5.4077724666672165E-4</v>
      </c>
      <c r="BH4" s="5">
        <f t="shared" ref="BH4:BH8" si="49">_xlfn.POISSON.DIST(4,K4,FALSE) * _xlfn.POISSON.DIST(6,L4,FALSE)</f>
        <v>2.8763023045234447E-4</v>
      </c>
      <c r="BI4" s="5">
        <f t="shared" ref="BI4:BI8" si="50">_xlfn.POISSON.DIST(5,K4,FALSE) * _xlfn.POISSON.DIST(6,L4,FALSE)</f>
        <v>1.223885065135599E-4</v>
      </c>
      <c r="BJ4" s="8">
        <f t="shared" ref="BJ4:BJ8" si="51">SUM(N4,Q4,T4,W4,X4,Y4,AD4,AE4,AF4,AG4,AM4,AN4,AO4,AP4,AQ4,AX4,AY4,AZ4,BA4,BB4,BC4)</f>
        <v>0.52952311734910751</v>
      </c>
      <c r="BK4" s="8">
        <f t="shared" ref="BK4:BK8" si="52">SUM(M4,P4,S4,V4,AC4,AL4,AY4)</f>
        <v>0.21351720792140416</v>
      </c>
      <c r="BL4" s="8">
        <f t="shared" ref="BL4:BL8" si="53">SUM(O4,R4,U4,AA4,AB4,AH4,AI4,AJ4,AK4,AR4,AS4,AT4,AU4,AV4,BD4,BE4,BF4,BG4,BH4,BI4)</f>
        <v>0.24132969098038776</v>
      </c>
      <c r="BM4" s="8">
        <f t="shared" ref="BM4:BM8" si="54">SUM(S4:BI4)</f>
        <v>0.68241764027307594</v>
      </c>
      <c r="BN4" s="8">
        <f t="shared" ref="BN4:BN8" si="55">SUM(M4:R4)</f>
        <v>0.31061340287468475</v>
      </c>
    </row>
    <row r="5" spans="1:88" x14ac:dyDescent="0.25">
      <c r="A5" t="s">
        <v>346</v>
      </c>
      <c r="B5" t="s">
        <v>320</v>
      </c>
      <c r="C5" t="s">
        <v>241</v>
      </c>
      <c r="D5" t="s">
        <v>67</v>
      </c>
      <c r="E5">
        <f>VLOOKUP(A5,home!$A$2:$E$405,3,FALSE)</f>
        <v>1.619</v>
      </c>
      <c r="F5">
        <f>VLOOKUP(B5,home!$B$2:$E$405,3,FALSE)</f>
        <v>0.8236</v>
      </c>
      <c r="G5">
        <f>VLOOKUP(C5,away!$B$2:$E$405,4,FALSE)</f>
        <v>1.0294000000000001</v>
      </c>
      <c r="H5">
        <f>VLOOKUP(A5,away!$A$2:$E$405,3,FALSE)</f>
        <v>1.181</v>
      </c>
      <c r="I5">
        <f>VLOOKUP(C5,away!$B$2:$E$405,3,FALSE)</f>
        <v>0.84670000000000001</v>
      </c>
      <c r="J5">
        <f>VLOOKUP(B5,home!$B$2:$E$405,4,FALSE)</f>
        <v>1.5524</v>
      </c>
      <c r="K5" s="3">
        <f t="shared" si="0"/>
        <v>1.3726106069600001</v>
      </c>
      <c r="L5" s="3">
        <f t="shared" si="1"/>
        <v>1.5523265714800001</v>
      </c>
      <c r="M5" s="5">
        <f t="shared" si="2"/>
        <v>5.3668063318290354E-2</v>
      </c>
      <c r="N5" s="5">
        <f t="shared" si="3"/>
        <v>7.3665352965686243E-2</v>
      </c>
      <c r="O5" s="5">
        <f t="shared" si="4"/>
        <v>8.3310360728853228E-2</v>
      </c>
      <c r="P5" s="5">
        <f t="shared" si="5"/>
        <v>0.11435268480608779</v>
      </c>
      <c r="Q5" s="5">
        <f t="shared" si="6"/>
        <v>5.055692242307664E-2</v>
      </c>
      <c r="R5" s="5">
        <f t="shared" si="7"/>
        <v>6.4662443319491392E-2</v>
      </c>
      <c r="S5" s="5">
        <f t="shared" si="8"/>
        <v>6.0913957546814973E-2</v>
      </c>
      <c r="T5" s="5">
        <f t="shared" si="9"/>
        <v>7.84808540495949E-2</v>
      </c>
      <c r="U5" s="5">
        <f t="shared" si="10"/>
        <v>8.8756355572283688E-2</v>
      </c>
      <c r="V5" s="5">
        <f t="shared" si="11"/>
        <v>1.442131120851534E-2</v>
      </c>
      <c r="W5" s="5">
        <f t="shared" si="12"/>
        <v>2.3131655991056283E-2</v>
      </c>
      <c r="X5" s="5">
        <f t="shared" si="13"/>
        <v>3.5907884237251206E-2</v>
      </c>
      <c r="Y5" s="5">
        <f t="shared" si="14"/>
        <v>2.7870381413556453E-2</v>
      </c>
      <c r="Z5" s="5">
        <f t="shared" si="15"/>
        <v>3.3459076313888649E-2</v>
      </c>
      <c r="AA5" s="5">
        <f t="shared" si="16"/>
        <v>4.5926283047527661E-2</v>
      </c>
      <c r="AB5" s="5">
        <f t="shared" si="17"/>
        <v>3.1519451624641863E-2</v>
      </c>
      <c r="AC5" s="5">
        <f t="shared" si="18"/>
        <v>1.9205039658984537E-3</v>
      </c>
      <c r="AD5" s="5">
        <f t="shared" si="19"/>
        <v>7.9376890924684231E-3</v>
      </c>
      <c r="AE5" s="5">
        <f t="shared" si="20"/>
        <v>1.2321885694385699E-2</v>
      </c>
      <c r="AF5" s="5">
        <f t="shared" si="21"/>
        <v>9.5637952870671079E-3</v>
      </c>
      <c r="AG5" s="5">
        <f t="shared" si="22"/>
        <v>4.9487111827698233E-3</v>
      </c>
      <c r="AH5" s="5">
        <f t="shared" si="23"/>
        <v>1.2984853304806608E-2</v>
      </c>
      <c r="AI5" s="5">
        <f t="shared" si="24"/>
        <v>1.7823147375997161E-2</v>
      </c>
      <c r="AJ5" s="5">
        <f t="shared" si="25"/>
        <v>1.2232120568852502E-2</v>
      </c>
      <c r="AK5" s="5">
        <f t="shared" si="26"/>
        <v>5.5966461461401775E-3</v>
      </c>
      <c r="AL5" s="5">
        <f t="shared" si="27"/>
        <v>1.6368377847268527E-4</v>
      </c>
      <c r="AM5" s="5">
        <f t="shared" si="28"/>
        <v>2.1790712486145698E-3</v>
      </c>
      <c r="AN5" s="5">
        <f t="shared" si="29"/>
        <v>3.3826302003724983E-3</v>
      </c>
      <c r="AO5" s="5">
        <f t="shared" si="30"/>
        <v>2.6254733707644735E-3</v>
      </c>
      <c r="AP5" s="5">
        <f t="shared" si="31"/>
        <v>1.3585306920502851E-3</v>
      </c>
      <c r="AQ5" s="5">
        <f t="shared" si="32"/>
        <v>5.2722082286019254E-4</v>
      </c>
      <c r="AR5" s="5">
        <f t="shared" si="33"/>
        <v>4.0313465623642332E-3</v>
      </c>
      <c r="AS5" s="5">
        <f t="shared" si="34"/>
        <v>5.5334690518328809E-3</v>
      </c>
      <c r="AT5" s="5">
        <f t="shared" si="35"/>
        <v>3.7976491569153546E-3</v>
      </c>
      <c r="AU5" s="5">
        <f t="shared" si="36"/>
        <v>1.7375645047649055E-3</v>
      </c>
      <c r="AV5" s="5">
        <f t="shared" si="37"/>
        <v>5.9624986737937728E-4</v>
      </c>
      <c r="AW5" s="5">
        <f t="shared" si="38"/>
        <v>9.6879877954330525E-6</v>
      </c>
      <c r="AX5" s="5">
        <f t="shared" si="39"/>
        <v>4.9850271819498867E-4</v>
      </c>
      <c r="AY5" s="5">
        <f t="shared" si="40"/>
        <v>7.7383901540908743E-4</v>
      </c>
      <c r="AZ5" s="5">
        <f t="shared" si="41"/>
        <v>6.0062543283372397E-4</v>
      </c>
      <c r="BA5" s="5">
        <f t="shared" si="42"/>
        <v>3.1078893963148866E-4</v>
      </c>
      <c r="BB5" s="5">
        <f t="shared" si="43"/>
        <v>1.2061148227801336E-4</v>
      </c>
      <c r="BC5" s="5">
        <f t="shared" si="44"/>
        <v>3.7445681753149809E-5</v>
      </c>
      <c r="BD5" s="5">
        <f t="shared" si="45"/>
        <v>1.0429943979337604E-3</v>
      </c>
      <c r="BE5" s="5">
        <f t="shared" si="46"/>
        <v>1.4316251736037388E-3</v>
      </c>
      <c r="BF5" s="5">
        <f t="shared" si="47"/>
        <v>9.8253194923972201E-4</v>
      </c>
      <c r="BG5" s="5">
        <f t="shared" si="48"/>
        <v>4.4954459173450885E-4</v>
      </c>
      <c r="BH5" s="5">
        <f t="shared" si="49"/>
        <v>1.5426241872907242E-4</v>
      </c>
      <c r="BI5" s="5">
        <f t="shared" si="50"/>
        <v>4.2348446440565941E-5</v>
      </c>
      <c r="BJ5" s="8">
        <f t="shared" si="51"/>
        <v>0.33679987194167527</v>
      </c>
      <c r="BK5" s="8">
        <f t="shared" si="52"/>
        <v>0.24621404363948868</v>
      </c>
      <c r="BL5" s="8">
        <f t="shared" si="53"/>
        <v>0.38261124780953237</v>
      </c>
      <c r="BM5" s="8">
        <f t="shared" si="54"/>
        <v>0.55810426111548561</v>
      </c>
      <c r="BN5" s="8">
        <f t="shared" si="55"/>
        <v>0.44021582756148564</v>
      </c>
    </row>
    <row r="6" spans="1:88" x14ac:dyDescent="0.25">
      <c r="A6" t="s">
        <v>346</v>
      </c>
      <c r="B6" t="s">
        <v>234</v>
      </c>
      <c r="C6" t="s">
        <v>321</v>
      </c>
      <c r="D6" t="s">
        <v>67</v>
      </c>
      <c r="E6">
        <f>VLOOKUP(A6,home!$A$2:$E$405,3,FALSE)</f>
        <v>1.619</v>
      </c>
      <c r="F6">
        <f>VLOOKUP(B6,home!$B$2:$E$405,3,FALSE)</f>
        <v>1.5883</v>
      </c>
      <c r="G6">
        <f>VLOOKUP(C6,away!$B$2:$E$405,4,FALSE)</f>
        <v>0.72060000000000002</v>
      </c>
      <c r="H6">
        <f>VLOOKUP(A6,away!$A$2:$E$405,3,FALSE)</f>
        <v>1.181</v>
      </c>
      <c r="I6">
        <f>VLOOKUP(C6,away!$B$2:$E$405,3,FALSE)</f>
        <v>0.7056</v>
      </c>
      <c r="J6">
        <f>VLOOKUP(B6,home!$B$2:$E$405,4,FALSE)</f>
        <v>0.2419</v>
      </c>
      <c r="K6" s="3">
        <f t="shared" si="0"/>
        <v>1.85299241862</v>
      </c>
      <c r="L6" s="3">
        <f t="shared" si="1"/>
        <v>0.20157855984</v>
      </c>
      <c r="M6" s="5">
        <f t="shared" si="2"/>
        <v>0.1281478019531509</v>
      </c>
      <c r="N6" s="5">
        <f t="shared" si="3"/>
        <v>0.2374569054820059</v>
      </c>
      <c r="O6" s="5">
        <f t="shared" si="4"/>
        <v>2.5831849364377702E-2</v>
      </c>
      <c r="P6" s="5">
        <f t="shared" si="5"/>
        <v>4.7866221031125755E-2</v>
      </c>
      <c r="Q6" s="5">
        <f t="shared" si="6"/>
        <v>0.22000292280356146</v>
      </c>
      <c r="R6" s="5">
        <f t="shared" si="7"/>
        <v>2.6035734964375387E-3</v>
      </c>
      <c r="S6" s="5">
        <f t="shared" si="8"/>
        <v>4.4697901190654211E-3</v>
      </c>
      <c r="T6" s="5">
        <f t="shared" si="9"/>
        <v>4.4347872339332614E-2</v>
      </c>
      <c r="U6" s="5">
        <f t="shared" si="10"/>
        <v>4.8244019502187256E-3</v>
      </c>
      <c r="V6" s="5">
        <f t="shared" si="11"/>
        <v>1.8550798248498273E-4</v>
      </c>
      <c r="W6" s="5">
        <f t="shared" si="12"/>
        <v>0.13588791600974684</v>
      </c>
      <c r="X6" s="5">
        <f t="shared" si="13"/>
        <v>2.7392090408903655E-2</v>
      </c>
      <c r="Y6" s="5">
        <f t="shared" si="14"/>
        <v>2.7608290678169381E-3</v>
      </c>
      <c r="Z6" s="5">
        <f t="shared" si="15"/>
        <v>1.7494153194982419E-4</v>
      </c>
      <c r="AA6" s="5">
        <f t="shared" si="16"/>
        <v>3.2416533240479278E-4</v>
      </c>
      <c r="AB6" s="5">
        <f t="shared" si="17"/>
        <v>3.0033795166275665E-4</v>
      </c>
      <c r="AC6" s="5">
        <f t="shared" si="18"/>
        <v>4.3307249311573396E-6</v>
      </c>
      <c r="AD6" s="5">
        <f t="shared" si="19"/>
        <v>6.2949819537033033E-2</v>
      </c>
      <c r="AE6" s="5">
        <f t="shared" si="20"/>
        <v>1.2689333964463017E-2</v>
      </c>
      <c r="AF6" s="5">
        <f t="shared" si="21"/>
        <v>1.2789488329426266E-3</v>
      </c>
      <c r="AG6" s="5">
        <f t="shared" si="22"/>
        <v>8.5936221284541159E-5</v>
      </c>
      <c r="AH6" s="5">
        <f t="shared" si="23"/>
        <v>8.8161155166622249E-6</v>
      </c>
      <c r="AI6" s="5">
        <f t="shared" si="24"/>
        <v>1.633619521405325E-5</v>
      </c>
      <c r="AJ6" s="5">
        <f t="shared" si="25"/>
        <v>1.51354229403685E-5</v>
      </c>
      <c r="AK6" s="5">
        <f t="shared" si="26"/>
        <v>9.3486079870366884E-6</v>
      </c>
      <c r="AL6" s="5">
        <f t="shared" si="27"/>
        <v>6.4705108826000316E-8</v>
      </c>
      <c r="AM6" s="5">
        <f t="shared" si="28"/>
        <v>2.332910767112388E-2</v>
      </c>
      <c r="AN6" s="5">
        <f t="shared" si="29"/>
        <v>4.7026479266974487E-3</v>
      </c>
      <c r="AO6" s="5">
        <f t="shared" si="30"/>
        <v>4.739764982491168E-4</v>
      </c>
      <c r="AP6" s="5">
        <f t="shared" si="31"/>
        <v>3.1847833305021091E-5</v>
      </c>
      <c r="AQ6" s="5">
        <f t="shared" si="32"/>
        <v>1.6049600929126343E-6</v>
      </c>
      <c r="AR6" s="5">
        <f t="shared" si="33"/>
        <v>3.5542797384636989E-7</v>
      </c>
      <c r="AS6" s="5">
        <f t="shared" si="34"/>
        <v>6.5860534090279114E-7</v>
      </c>
      <c r="AT6" s="5">
        <f t="shared" si="35"/>
        <v>6.1019535177775631E-7</v>
      </c>
      <c r="AU6" s="5">
        <f t="shared" si="36"/>
        <v>3.7689578690711554E-7</v>
      </c>
      <c r="AV6" s="5">
        <f t="shared" si="37"/>
        <v>1.7459625893717599E-7</v>
      </c>
      <c r="AW6" s="5">
        <f t="shared" si="38"/>
        <v>6.71357819664937E-10</v>
      </c>
      <c r="AX6" s="5">
        <f t="shared" si="39"/>
        <v>7.2047766079603734E-3</v>
      </c>
      <c r="AY6" s="5">
        <f t="shared" si="40"/>
        <v>1.4523284926015725E-3</v>
      </c>
      <c r="AZ6" s="5">
        <f t="shared" si="41"/>
        <v>1.4637914297661156E-4</v>
      </c>
      <c r="BA6" s="5">
        <f t="shared" si="42"/>
        <v>9.8356322772796051E-6</v>
      </c>
      <c r="BB6" s="5">
        <f t="shared" si="43"/>
        <v>4.9566314739246045E-7</v>
      </c>
      <c r="BC6" s="5">
        <f t="shared" si="44"/>
        <v>1.9983012683426775E-8</v>
      </c>
      <c r="BD6" s="5">
        <f t="shared" si="45"/>
        <v>1.1941109849133401E-8</v>
      </c>
      <c r="BE6" s="5">
        <f t="shared" si="46"/>
        <v>2.2126786020352807E-8</v>
      </c>
      <c r="BF6" s="5">
        <f t="shared" si="47"/>
        <v>2.050038337207038E-8</v>
      </c>
      <c r="BG6" s="5">
        <f t="shared" si="48"/>
        <v>1.2662351655749977E-8</v>
      </c>
      <c r="BH6" s="5">
        <f t="shared" si="49"/>
        <v>5.8658104050012756E-9</v>
      </c>
      <c r="BI6" s="5">
        <f t="shared" si="50"/>
        <v>2.1738604419059355E-9</v>
      </c>
      <c r="BJ6" s="8">
        <f t="shared" si="51"/>
        <v>0.78220559507853504</v>
      </c>
      <c r="BK6" s="8">
        <f t="shared" si="52"/>
        <v>0.18212604500846863</v>
      </c>
      <c r="BL6" s="8">
        <f t="shared" si="53"/>
        <v>3.3936215427773739E-2</v>
      </c>
      <c r="BM6" s="8">
        <f t="shared" si="54"/>
        <v>0.33508119509482409</v>
      </c>
      <c r="BN6" s="8">
        <f t="shared" si="55"/>
        <v>0.66190927413065936</v>
      </c>
    </row>
    <row r="7" spans="1:88" x14ac:dyDescent="0.25">
      <c r="A7" t="s">
        <v>347</v>
      </c>
      <c r="B7" t="s">
        <v>250</v>
      </c>
      <c r="C7" t="s">
        <v>259</v>
      </c>
      <c r="D7" t="s">
        <v>67</v>
      </c>
      <c r="E7">
        <f>VLOOKUP(A7,home!$A$2:$E$405,3,FALSE)</f>
        <v>1.2816000000000001</v>
      </c>
      <c r="F7">
        <f>VLOOKUP(B7,home!$B$2:$E$405,3,FALSE)</f>
        <v>0.3901</v>
      </c>
      <c r="G7">
        <f>VLOOKUP(C7,away!$B$2:$E$405,4,FALSE)</f>
        <v>0.5202</v>
      </c>
      <c r="H7">
        <f>VLOOKUP(A7,away!$A$2:$E$405,3,FALSE)</f>
        <v>0.83499999999999996</v>
      </c>
      <c r="I7">
        <f>VLOOKUP(C7,away!$B$2:$E$405,3,FALSE)</f>
        <v>1.5968</v>
      </c>
      <c r="J7">
        <f>VLOOKUP(B7,home!$B$2:$E$405,4,FALSE)</f>
        <v>0.7984</v>
      </c>
      <c r="K7" s="3">
        <f t="shared" si="0"/>
        <v>0.26007511363200003</v>
      </c>
      <c r="L7" s="3">
        <f t="shared" si="1"/>
        <v>1.0645290751999998</v>
      </c>
      <c r="M7" s="5">
        <f t="shared" si="2"/>
        <v>0.2659081876925759</v>
      </c>
      <c r="N7" s="5">
        <f t="shared" si="3"/>
        <v>6.9156102129825869E-2</v>
      </c>
      <c r="O7" s="5">
        <f t="shared" si="4"/>
        <v>0.28306699713248584</v>
      </c>
      <c r="P7" s="5">
        <f t="shared" si="5"/>
        <v>7.3618681444700282E-2</v>
      </c>
      <c r="Q7" s="5">
        <f t="shared" si="6"/>
        <v>8.9928905598803295E-3</v>
      </c>
      <c r="R7" s="5">
        <f t="shared" si="7"/>
        <v>0.15066652433854308</v>
      </c>
      <c r="S7" s="5">
        <f t="shared" si="8"/>
        <v>5.0954713962419792E-3</v>
      </c>
      <c r="T7" s="5">
        <f t="shared" si="9"/>
        <v>9.5731934710842157E-3</v>
      </c>
      <c r="U7" s="5">
        <f t="shared" si="10"/>
        <v>3.9184613437885089E-2</v>
      </c>
      <c r="V7" s="5">
        <f t="shared" si="11"/>
        <v>1.5674661944437322E-4</v>
      </c>
      <c r="W7" s="5">
        <f t="shared" si="12"/>
        <v>7.7960901141367253E-4</v>
      </c>
      <c r="X7" s="5">
        <f t="shared" si="13"/>
        <v>8.2991645993778294E-4</v>
      </c>
      <c r="Y7" s="5">
        <f t="shared" si="14"/>
        <v>4.4173510079541288E-4</v>
      </c>
      <c r="Z7" s="5">
        <f t="shared" si="15"/>
        <v>5.3462965272569177E-2</v>
      </c>
      <c r="AA7" s="5">
        <f t="shared" si="16"/>
        <v>1.39043867683671E-2</v>
      </c>
      <c r="AB7" s="5">
        <f t="shared" si="17"/>
        <v>1.8080924843831754E-3</v>
      </c>
      <c r="AC7" s="5">
        <f t="shared" si="18"/>
        <v>2.7122800224165374E-6</v>
      </c>
      <c r="AD7" s="5">
        <f t="shared" si="19"/>
        <v>5.068922555798552E-5</v>
      </c>
      <c r="AE7" s="5">
        <f t="shared" si="20"/>
        <v>5.3960154405846519E-5</v>
      </c>
      <c r="AF7" s="5">
        <f t="shared" si="21"/>
        <v>2.87210766336525E-5</v>
      </c>
      <c r="AG7" s="5">
        <f t="shared" si="22"/>
        <v>1.0191473715856807E-5</v>
      </c>
      <c r="AH7" s="5">
        <f t="shared" si="23"/>
        <v>1.4228220244764441E-2</v>
      </c>
      <c r="AI7" s="5">
        <f t="shared" si="24"/>
        <v>3.700405996938235E-3</v>
      </c>
      <c r="AJ7" s="5">
        <f t="shared" si="25"/>
        <v>4.8119175506912285E-4</v>
      </c>
      <c r="AK7" s="5">
        <f t="shared" si="26"/>
        <v>4.1715333459461225E-5</v>
      </c>
      <c r="AL7" s="5">
        <f t="shared" si="27"/>
        <v>3.0036604843466812E-8</v>
      </c>
      <c r="AM7" s="5">
        <f t="shared" si="28"/>
        <v>2.6366012193822331E-6</v>
      </c>
      <c r="AN7" s="5">
        <f t="shared" si="29"/>
        <v>2.8067386577401608E-6</v>
      </c>
      <c r="AO7" s="5">
        <f t="shared" si="30"/>
        <v>1.493927453826111E-6</v>
      </c>
      <c r="AP7" s="5">
        <f t="shared" si="31"/>
        <v>5.3010973694580024E-7</v>
      </c>
      <c r="AQ7" s="5">
        <f t="shared" si="32"/>
        <v>1.4107930700635695E-7</v>
      </c>
      <c r="AR7" s="5">
        <f t="shared" si="33"/>
        <v>3.0292708277802022E-3</v>
      </c>
      <c r="AS7" s="5">
        <f t="shared" si="34"/>
        <v>7.8783795475703884E-4</v>
      </c>
      <c r="AT7" s="5">
        <f t="shared" si="35"/>
        <v>1.0244852280351967E-4</v>
      </c>
      <c r="AU7" s="5">
        <f t="shared" si="36"/>
        <v>8.8814370698519753E-6</v>
      </c>
      <c r="AV7" s="5">
        <f t="shared" si="37"/>
        <v>5.7746018878930255E-7</v>
      </c>
      <c r="AW7" s="5">
        <f t="shared" si="38"/>
        <v>2.3099610922515717E-10</v>
      </c>
      <c r="AX7" s="5">
        <f t="shared" si="39"/>
        <v>1.1428572695551732E-7</v>
      </c>
      <c r="AY7" s="5">
        <f t="shared" si="40"/>
        <v>1.2166047922451655E-7</v>
      </c>
      <c r="AZ7" s="5">
        <f t="shared" si="41"/>
        <v>6.4755558718631698E-8</v>
      </c>
      <c r="BA7" s="5">
        <f t="shared" si="42"/>
        <v>2.2978058345601431E-8</v>
      </c>
      <c r="BB7" s="5">
        <f t="shared" si="43"/>
        <v>6.1152028001336813E-9</v>
      </c>
      <c r="BC7" s="5">
        <f t="shared" si="44"/>
        <v>1.3019622362973518E-9</v>
      </c>
      <c r="BD7" s="5">
        <f t="shared" si="45"/>
        <v>5.3745781213786583E-4</v>
      </c>
      <c r="BE7" s="5">
        <f t="shared" si="46"/>
        <v>1.3977940156416159E-4</v>
      </c>
      <c r="BF7" s="5">
        <f t="shared" si="47"/>
        <v>1.8176571872606141E-5</v>
      </c>
      <c r="BG7" s="5">
        <f t="shared" si="48"/>
        <v>1.5757579984027529E-6</v>
      </c>
      <c r="BH7" s="5">
        <f t="shared" si="49"/>
        <v>1.0245386012278221E-7</v>
      </c>
      <c r="BI7" s="5">
        <f t="shared" si="50"/>
        <v>5.3291398626939245E-9</v>
      </c>
      <c r="BJ7" s="8">
        <f t="shared" si="51"/>
        <v>8.9924948216613773E-2</v>
      </c>
      <c r="BK7" s="8">
        <f t="shared" si="52"/>
        <v>0.3447819511300691</v>
      </c>
      <c r="BL7" s="8">
        <f t="shared" si="53"/>
        <v>0.51170826102106803</v>
      </c>
      <c r="BM7" s="8">
        <f t="shared" si="54"/>
        <v>0.14846862091282548</v>
      </c>
      <c r="BN7" s="8">
        <f t="shared" si="55"/>
        <v>0.8514093832980113</v>
      </c>
    </row>
    <row r="8" spans="1:88" x14ac:dyDescent="0.25">
      <c r="A8" t="s">
        <v>347</v>
      </c>
      <c r="B8" t="s">
        <v>256</v>
      </c>
      <c r="C8" t="s">
        <v>323</v>
      </c>
      <c r="D8" t="s">
        <v>67</v>
      </c>
      <c r="E8">
        <f>VLOOKUP(A8,home!$A$2:$E$405,3,FALSE)</f>
        <v>1.2816000000000001</v>
      </c>
      <c r="F8">
        <f>VLOOKUP(B8,home!$B$2:$E$405,3,FALSE)</f>
        <v>0.2601</v>
      </c>
      <c r="G8">
        <f>VLOOKUP(C8,away!$B$2:$E$405,4,FALSE)</f>
        <v>0.6502</v>
      </c>
      <c r="H8">
        <f>VLOOKUP(A8,away!$A$2:$E$405,3,FALSE)</f>
        <v>0.83499999999999996</v>
      </c>
      <c r="I8">
        <f>VLOOKUP(C8,away!$B$2:$E$405,3,FALSE)</f>
        <v>1.996</v>
      </c>
      <c r="J8">
        <f>VLOOKUP(B8,home!$B$2:$E$405,4,FALSE)</f>
        <v>0.998</v>
      </c>
      <c r="K8" s="3">
        <f t="shared" si="0"/>
        <v>0.21674037283200001</v>
      </c>
      <c r="L8" s="3">
        <f t="shared" si="1"/>
        <v>1.6633266799999999</v>
      </c>
      <c r="M8" s="5">
        <f t="shared" si="2"/>
        <v>0.15257987450117885</v>
      </c>
      <c r="N8" s="5">
        <f t="shared" si="3"/>
        <v>3.3070218886045277E-2</v>
      </c>
      <c r="O8" s="5">
        <f t="shared" si="4"/>
        <v>0.25379017608886245</v>
      </c>
      <c r="P8" s="5">
        <f t="shared" si="5"/>
        <v>5.5006577386598976E-2</v>
      </c>
      <c r="Q8" s="5">
        <f t="shared" si="6"/>
        <v>3.5838257854986506E-3</v>
      </c>
      <c r="R8" s="5">
        <f t="shared" si="7"/>
        <v>0.21106798550525152</v>
      </c>
      <c r="S8" s="5">
        <f t="shared" si="8"/>
        <v>4.9576059189977342E-3</v>
      </c>
      <c r="T8" s="5">
        <f t="shared" si="9"/>
        <v>5.961073045491861E-3</v>
      </c>
      <c r="U8" s="5">
        <f t="shared" si="10"/>
        <v>4.5746953871307387E-2</v>
      </c>
      <c r="V8" s="5">
        <f t="shared" si="11"/>
        <v>1.9858519242035367E-4</v>
      </c>
      <c r="W8" s="5">
        <f t="shared" si="12"/>
        <v>2.5891991230463774E-4</v>
      </c>
      <c r="X8" s="5">
        <f t="shared" si="13"/>
        <v>4.3066839811956422E-4</v>
      </c>
      <c r="Y8" s="5">
        <f t="shared" si="14"/>
        <v>3.5817111841256655E-4</v>
      </c>
      <c r="Z8" s="5">
        <f t="shared" si="15"/>
        <v>0.11702500386157934</v>
      </c>
      <c r="AA8" s="5">
        <f t="shared" si="16"/>
        <v>2.5364042967624945E-2</v>
      </c>
      <c r="AB8" s="5">
        <f t="shared" si="17"/>
        <v>2.7487060646649492E-3</v>
      </c>
      <c r="AC8" s="5">
        <f t="shared" si="18"/>
        <v>4.4744972880656828E-6</v>
      </c>
      <c r="AD8" s="5">
        <f t="shared" si="19"/>
        <v>1.4029599581633975E-5</v>
      </c>
      <c r="AE8" s="5">
        <f t="shared" si="20"/>
        <v>2.3335807293848625E-5</v>
      </c>
      <c r="AF8" s="5">
        <f t="shared" si="21"/>
        <v>1.9407535435598513E-5</v>
      </c>
      <c r="AG8" s="5">
        <f t="shared" si="22"/>
        <v>1.0760357161025473E-5</v>
      </c>
      <c r="AH8" s="5">
        <f t="shared" si="23"/>
        <v>4.8662702787517005E-2</v>
      </c>
      <c r="AI8" s="5">
        <f t="shared" si="24"/>
        <v>1.0547172345179242E-2</v>
      </c>
      <c r="AJ8" s="5">
        <f t="shared" si="25"/>
        <v>1.1429990332087543E-3</v>
      </c>
      <c r="AK8" s="5">
        <f t="shared" si="26"/>
        <v>8.2578012201427038E-5</v>
      </c>
      <c r="AL8" s="5">
        <f t="shared" si="27"/>
        <v>6.452404870478789E-8</v>
      </c>
      <c r="AM8" s="5">
        <f t="shared" si="28"/>
        <v>6.0815612880140386E-7</v>
      </c>
      <c r="AN8" s="5">
        <f t="shared" si="29"/>
        <v>1.0115623146408915E-6</v>
      </c>
      <c r="AO8" s="5">
        <f t="shared" si="30"/>
        <v>8.4127929321237483E-7</v>
      </c>
      <c r="AP8" s="5">
        <f t="shared" si="31"/>
        <v>4.664407645772285E-7</v>
      </c>
      <c r="AQ8" s="5">
        <f t="shared" si="32"/>
        <v>1.9396084209022583E-7</v>
      </c>
      <c r="AR8" s="5">
        <f t="shared" si="33"/>
        <v>1.6188394373477473E-2</v>
      </c>
      <c r="AS8" s="5">
        <f t="shared" si="34"/>
        <v>3.5086786320589584E-3</v>
      </c>
      <c r="AT8" s="5">
        <f t="shared" si="35"/>
        <v>3.8023615743006518E-4</v>
      </c>
      <c r="AU8" s="5">
        <f t="shared" si="36"/>
        <v>2.747084217519981E-5</v>
      </c>
      <c r="AV8" s="5">
        <f t="shared" si="37"/>
        <v>1.4885101437654585E-6</v>
      </c>
      <c r="AW8" s="5">
        <f t="shared" si="38"/>
        <v>6.461546579710319E-10</v>
      </c>
      <c r="AX8" s="5">
        <f t="shared" si="39"/>
        <v>2.1968664349413692E-8</v>
      </c>
      <c r="AY8" s="5">
        <f t="shared" si="40"/>
        <v>3.6541065536344631E-8</v>
      </c>
      <c r="AZ8" s="5">
        <f t="shared" si="41"/>
        <v>3.0389864611115272E-8</v>
      </c>
      <c r="BA8" s="5">
        <f t="shared" si="42"/>
        <v>1.6849424203085282E-8</v>
      </c>
      <c r="BB8" s="5">
        <f t="shared" si="43"/>
        <v>7.0065242049073739E-9</v>
      </c>
      <c r="BC8" s="5">
        <f t="shared" si="44"/>
        <v>2.3308277288176428E-9</v>
      </c>
      <c r="BD8" s="5">
        <f t="shared" si="45"/>
        <v>4.4877647112944955E-3</v>
      </c>
      <c r="BE8" s="5">
        <f t="shared" si="46"/>
        <v>9.726797967082617E-4</v>
      </c>
      <c r="BF8" s="5">
        <f t="shared" si="47"/>
        <v>1.0540949089235131E-4</v>
      </c>
      <c r="BG8" s="5">
        <f t="shared" si="48"/>
        <v>7.6154974520131814E-6</v>
      </c>
      <c r="BH8" s="5">
        <f t="shared" si="49"/>
        <v>4.1264643926262053E-7</v>
      </c>
      <c r="BI8" s="5">
        <f t="shared" si="50"/>
        <v>1.7887428618715528E-8</v>
      </c>
      <c r="BJ8" s="8">
        <f t="shared" si="51"/>
        <v>4.3733646931058627E-2</v>
      </c>
      <c r="BK8" s="8">
        <f t="shared" si="52"/>
        <v>0.21274721856159826</v>
      </c>
      <c r="BL8" s="8">
        <f t="shared" si="53"/>
        <v>0.62483348522131832</v>
      </c>
      <c r="BM8" s="8">
        <f t="shared" si="54"/>
        <v>0.28924066052720776</v>
      </c>
      <c r="BN8" s="8">
        <f t="shared" si="55"/>
        <v>0.70909865815343576</v>
      </c>
    </row>
    <row r="9" spans="1:88" x14ac:dyDescent="0.25">
      <c r="A9" t="s">
        <v>348</v>
      </c>
      <c r="B9" t="s">
        <v>264</v>
      </c>
      <c r="C9" t="s">
        <v>263</v>
      </c>
      <c r="D9" t="s">
        <v>67</v>
      </c>
      <c r="E9">
        <f>VLOOKUP(A9,home!$A$2:$E$405,3,FALSE)</f>
        <v>1.4792000000000001</v>
      </c>
      <c r="F9">
        <f>VLOOKUP(B9,home!$B$2:$E$405,3,FALSE)</f>
        <v>1.0141</v>
      </c>
      <c r="G9">
        <f>VLOOKUP(C9,away!$B$2:$E$405,4,FALSE)</f>
        <v>0.67600000000000005</v>
      </c>
      <c r="H9">
        <f>VLOOKUP(A9,away!$A$2:$E$405,3,FALSE)</f>
        <v>1.1875</v>
      </c>
      <c r="I9">
        <f>VLOOKUP(C9,away!$B$2:$E$405,3,FALSE)</f>
        <v>1.4035</v>
      </c>
      <c r="J9">
        <f>VLOOKUP(B9,home!$B$2:$E$405,4,FALSE)</f>
        <v>1.6841999999999999</v>
      </c>
      <c r="K9" s="3">
        <f t="shared" ref="K9:K17" si="56">E9*F9*G9</f>
        <v>1.0140383427200002</v>
      </c>
      <c r="L9" s="3">
        <f t="shared" ref="L9:L17" si="57">H9*I9*J9</f>
        <v>2.8069824562499996</v>
      </c>
      <c r="M9" s="5">
        <f t="shared" ref="M9:M19" si="58">_xlfn.POISSON.DIST(0,K9,FALSE) * _xlfn.POISSON.DIST(0,L9,FALSE)</f>
        <v>2.1905428438527011E-2</v>
      </c>
      <c r="N9" s="5">
        <f t="shared" ref="N9:N19" si="59">_xlfn.POISSON.DIST(1,K9,FALSE) * _xlfn.POISSON.DIST(0,L9,FALSE)</f>
        <v>2.2212944350375487E-2</v>
      </c>
      <c r="O9" s="5">
        <f t="shared" ref="O9:O19" si="60">_xlfn.POISSON.DIST(0,K9,FALSE) * _xlfn.POISSON.DIST(1,L9,FALSE)</f>
        <v>6.1488153323585155E-2</v>
      </c>
      <c r="P9" s="5">
        <f t="shared" ref="P9:P19" si="61">_xlfn.POISSON.DIST(1,K9,FALSE) * _xlfn.POISSON.DIST(1,L9,FALSE)</f>
        <v>6.235134509316155E-2</v>
      </c>
      <c r="Q9" s="5">
        <f t="shared" ref="Q9:Q19" si="62">_xlfn.POISSON.DIST(2,K9,FALSE) * _xlfn.POISSON.DIST(0,L9,FALSE)</f>
        <v>1.1262388637993174E-2</v>
      </c>
      <c r="R9" s="5">
        <f t="shared" ref="R9:R19" si="63">_xlfn.POISSON.DIST(0,K9,FALSE) * _xlfn.POISSON.DIST(2,L9,FALSE)</f>
        <v>8.6298083823256821E-2</v>
      </c>
      <c r="S9" s="5">
        <f t="shared" ref="S9:S19" si="64">_xlfn.POISSON.DIST(2,K9,FALSE) * _xlfn.POISSON.DIST(2,L9,FALSE)</f>
        <v>4.4369027588715138E-2</v>
      </c>
      <c r="T9" s="5">
        <f t="shared" ref="T9:T19" si="65">_xlfn.POISSON.DIST(2,K9,FALSE) * _xlfn.POISSON.DIST(1,L9,FALSE)</f>
        <v>3.1613327322316177E-2</v>
      </c>
      <c r="U9" s="5">
        <f t="shared" ref="U9:U19" si="66">_xlfn.POISSON.DIST(1,K9,FALSE) * _xlfn.POISSON.DIST(2,L9,FALSE)</f>
        <v>8.7509565900046979E-2</v>
      </c>
      <c r="V9" s="5">
        <f t="shared" ref="V9:V19" si="67">_xlfn.POISSON.DIST(3,K9,FALSE) * _xlfn.POISSON.DIST(3,L9,FALSE)</f>
        <v>1.4032384501279098E-2</v>
      </c>
      <c r="W9" s="5">
        <f t="shared" ref="W9:W19" si="68">_xlfn.POISSON.DIST(3,K9,FALSE) * _xlfn.POISSON.DIST(0,L9,FALSE)</f>
        <v>3.8068313031797197E-3</v>
      </c>
      <c r="X9" s="5">
        <f t="shared" ref="X9:X19" si="69">_xlfn.POISSON.DIST(3,K9,FALSE) * _xlfn.POISSON.DIST(1,L9,FALSE)</f>
        <v>1.0685708681928799E-2</v>
      </c>
      <c r="Y9" s="5">
        <f t="shared" ref="Y9:Y19" si="70">_xlfn.POISSON.DIST(3,K9,FALSE) * _xlfn.POISSON.DIST(2,L9,FALSE)</f>
        <v>1.4997298401386224E-2</v>
      </c>
      <c r="Z9" s="5">
        <f t="shared" ref="Z9:Z19" si="71">_xlfn.POISSON.DIST(0,K9,FALSE) * _xlfn.POISSON.DIST(3,L9,FALSE)</f>
        <v>8.0745735766624596E-2</v>
      </c>
      <c r="AA9" s="5">
        <f t="shared" ref="AA9:AA19" si="72">_xlfn.POISSON.DIST(1,K9,FALSE) * _xlfn.POISSON.DIST(3,L9,FALSE)</f>
        <v>8.1879272078495033E-2</v>
      </c>
      <c r="AB9" s="5">
        <f t="shared" ref="AB9:AB19" si="73">_xlfn.POISSON.DIST(2,K9,FALSE) * _xlfn.POISSON.DIST(3,L9,FALSE)</f>
        <v>4.1514360680798543E-2</v>
      </c>
      <c r="AC9" s="5">
        <f t="shared" ref="AC9:AC19" si="74">_xlfn.POISSON.DIST(4,K9,FALSE) * _xlfn.POISSON.DIST(4,L9,FALSE)</f>
        <v>2.4963505363936236E-3</v>
      </c>
      <c r="AD9" s="5">
        <f t="shared" ref="AD9:AD19" si="75">_xlfn.POISSON.DIST(4,K9,FALSE) * _xlfn.POISSON.DIST(0,L9,FALSE)</f>
        <v>9.6506822642274527E-4</v>
      </c>
      <c r="AE9" s="5">
        <f t="shared" ref="AE9:AE19" si="76">_xlfn.POISSON.DIST(4,K9,FALSE) * _xlfn.POISSON.DIST(1,L9,FALSE)</f>
        <v>2.708929580652949E-3</v>
      </c>
      <c r="AF9" s="5">
        <f t="shared" ref="AF9:AF19" si="77">_xlfn.POISSON.DIST(4,K9,FALSE) * _xlfn.POISSON.DIST(2,L9,FALSE)</f>
        <v>3.801958904054748E-3</v>
      </c>
      <c r="AG9" s="5">
        <f t="shared" ref="AG9:AG19" si="78">_xlfn.POISSON.DIST(4,K9,FALSE) * _xlfn.POISSON.DIST(3,L9,FALSE)</f>
        <v>3.5573439810217176E-3</v>
      </c>
      <c r="AH9" s="5">
        <f t="shared" ref="AH9:AH19" si="79">_xlfn.POISSON.DIST(0,K9,FALSE) * _xlfn.POISSON.DIST(4,L9,FALSE)</f>
        <v>5.6662965928478339E-2</v>
      </c>
      <c r="AI9" s="5">
        <f t="shared" ref="AI9:AI19" si="80">_xlfn.POISSON.DIST(1,K9,FALSE) * _xlfn.POISSON.DIST(4,L9,FALSE)</f>
        <v>5.7458420063714002E-2</v>
      </c>
      <c r="AJ9" s="5">
        <f t="shared" ref="AJ9:AJ19" si="81">_xlfn.POISSON.DIST(2,K9,FALSE) * _xlfn.POISSON.DIST(4,L9,FALSE)</f>
        <v>2.9132520528359077E-2</v>
      </c>
      <c r="AK9" s="5">
        <f t="shared" ref="AK9:AK19" si="82">_xlfn.POISSON.DIST(3,K9,FALSE) * _xlfn.POISSON.DIST(4,L9,FALSE)</f>
        <v>9.8471642786112073E-3</v>
      </c>
      <c r="AL9" s="5">
        <f t="shared" ref="AL9:AL19" si="83">_xlfn.POISSON.DIST(5,K9,FALSE) * _xlfn.POISSON.DIST(5,L9,FALSE)</f>
        <v>2.84223272245013E-4</v>
      </c>
      <c r="AM9" s="5">
        <f t="shared" ref="AM9:AM19" si="84">_xlfn.POISSON.DIST(5,K9,FALSE) * _xlfn.POISSON.DIST(0,L9,FALSE)</f>
        <v>1.9572323698669014E-4</v>
      </c>
      <c r="AN9" s="5">
        <f t="shared" ref="AN9:AN19" si="85">_xlfn.POISSON.DIST(5,K9,FALSE) * _xlfn.POISSON.DIST(1,L9,FALSE)</f>
        <v>5.4939169250210035E-4</v>
      </c>
      <c r="AO9" s="5">
        <f t="shared" ref="AO9:AO19" si="86">_xlfn.POISSON.DIST(5,K9,FALSE) * _xlfn.POISSON.DIST(2,L9,FALSE)</f>
        <v>7.7106642123144517E-4</v>
      </c>
      <c r="AP9" s="5">
        <f t="shared" ref="AP9:AP19" si="87">_xlfn.POISSON.DIST(5,K9,FALSE) * _xlfn.POISSON.DIST(3,L9,FALSE)</f>
        <v>7.2145663900004622E-4</v>
      </c>
      <c r="AQ9" s="5">
        <f t="shared" ref="AQ9:AQ19" si="88">_xlfn.POISSON.DIST(5,K9,FALSE) * _xlfn.POISSON.DIST(4,L9,FALSE)</f>
        <v>5.0627903215455484E-4</v>
      </c>
      <c r="AR9" s="5">
        <f t="shared" ref="AR9:AR19" si="89">_xlfn.POISSON.DIST(0,K9,FALSE) * _xlfn.POISSON.DIST(5,L9,FALSE)</f>
        <v>3.1810390256066037E-2</v>
      </c>
      <c r="AS9" s="5">
        <f t="shared" ref="AS9:AS19" si="90">_xlfn.POISSON.DIST(1,K9,FALSE) * _xlfn.POISSON.DIST(5,L9,FALSE)</f>
        <v>3.2256955416537642E-2</v>
      </c>
      <c r="AT9" s="5">
        <f t="shared" ref="AT9:AT19" si="91">_xlfn.POISSON.DIST(2,K9,FALSE) * _xlfn.POISSON.DIST(5,L9,FALSE)</f>
        <v>1.6354894805889381E-2</v>
      </c>
      <c r="AU9" s="5">
        <f t="shared" ref="AU9:AU19" si="92">_xlfn.POISSON.DIST(3,K9,FALSE) * _xlfn.POISSON.DIST(5,L9,FALSE)</f>
        <v>5.5281634747746692E-3</v>
      </c>
      <c r="AV9" s="5">
        <f t="shared" ref="AV9:AV19" si="93">_xlfn.POISSON.DIST(4,K9,FALSE) * _xlfn.POISSON.DIST(5,L9,FALSE)</f>
        <v>1.4014424320614358E-3</v>
      </c>
      <c r="AW9" s="5">
        <f t="shared" ref="AW9:AW19" si="94">_xlfn.POISSON.DIST(6,K9,FALSE) * _xlfn.POISSON.DIST(6,L9,FALSE)</f>
        <v>2.2472490705251248E-5</v>
      </c>
      <c r="AX9" s="5">
        <f t="shared" ref="AX9:AX19" si="95">_xlfn.POISSON.DIST(6,K9,FALSE) * _xlfn.POISSON.DIST(0,L9,FALSE)</f>
        <v>3.3078477810962838E-5</v>
      </c>
      <c r="AY9" s="5">
        <f t="shared" ref="AY9:AY19" si="96">_xlfn.POISSON.DIST(6,K9,FALSE) * _xlfn.POISSON.DIST(1,L9,FALSE)</f>
        <v>9.2850706894827606E-5</v>
      </c>
      <c r="AZ9" s="5">
        <f t="shared" ref="AZ9:AZ19" si="97">_xlfn.POISSON.DIST(6,K9,FALSE) * _xlfn.POISSON.DIST(2,L9,FALSE)</f>
        <v>1.3031515265209598E-4</v>
      </c>
      <c r="BA9" s="5">
        <f t="shared" ref="BA9:BA19" si="98">_xlfn.POISSON.DIST(6,K9,FALSE) * _xlfn.POISSON.DIST(3,L9,FALSE)</f>
        <v>1.2193078242599134E-4</v>
      </c>
      <c r="BB9" s="5">
        <f t="shared" ref="BB9:BB19" si="99">_xlfn.POISSON.DIST(6,K9,FALSE) * _xlfn.POISSON.DIST(4,L9,FALSE)</f>
        <v>8.5564391786648367E-5</v>
      </c>
      <c r="BC9" s="5">
        <f t="shared" ref="BC9:BC19" si="100">_xlfn.POISSON.DIST(6,K9,FALSE) * _xlfn.POISSON.DIST(5,L9,FALSE)</f>
        <v>4.8035549324964717E-5</v>
      </c>
      <c r="BD9" s="5">
        <f t="shared" ref="BD9:BD19" si="101">_xlfn.POISSON.DIST(0,K9,FALSE) * _xlfn.POISSON.DIST(6,L9,FALSE)</f>
        <v>1.4881867895873886E-2</v>
      </c>
      <c r="BE9" s="5">
        <f t="shared" ref="BE9:BE19" si="102">_xlfn.POISSON.DIST(1,K9,FALSE) * _xlfn.POISSON.DIST(6,L9,FALSE)</f>
        <v>1.5090784657709928E-2</v>
      </c>
      <c r="BF9" s="5">
        <f t="shared" ref="BF9:BF19" si="103">_xlfn.POISSON.DIST(2,K9,FALSE) * _xlfn.POISSON.DIST(6,L9,FALSE)</f>
        <v>7.6513171323242899E-3</v>
      </c>
      <c r="BG9" s="5">
        <f t="shared" ref="BG9:BG19" si="104">_xlfn.POISSON.DIST(3,K9,FALSE) * _xlfn.POISSON.DIST(6,L9,FALSE)</f>
        <v>2.5862429814957561E-3</v>
      </c>
      <c r="BH9" s="5">
        <f t="shared" ref="BH9:BH19" si="105">_xlfn.POISSON.DIST(4,K9,FALSE) * _xlfn.POISSON.DIST(6,L9,FALSE)</f>
        <v>6.5563738670679705E-4</v>
      </c>
      <c r="BI9" s="5">
        <f t="shared" ref="BI9:BI19" si="106">_xlfn.POISSON.DIST(5,K9,FALSE) * _xlfn.POISSON.DIST(6,L9,FALSE)</f>
        <v>1.3296828980828649E-4</v>
      </c>
      <c r="BJ9" s="8">
        <f t="shared" ref="BJ9:BJ19" si="107">SUM(N9,Q9,T9,W9,X9,Y9,AD9,AE9,AF9,AG9,AM9,AN9,AO9,AP9,AQ9,AX9,AY9,AZ9,BA9,BB9,BC9)</f>
        <v>0.10886749147210202</v>
      </c>
      <c r="BK9" s="8">
        <f t="shared" ref="BK9:BK19" si="108">SUM(M9,P9,S9,V9,AC9,AL9,AY9)</f>
        <v>0.14553161013721627</v>
      </c>
      <c r="BL9" s="8">
        <f t="shared" ref="BL9:BL19" si="109">SUM(O9,R9,U9,AA9,AB9,AH9,AI9,AJ9,AK9,AR9,AS9,AT9,AU9,AV9,BD9,BE9,BF9,BG9,BH9,BI9)</f>
        <v>0.64014117133459325</v>
      </c>
      <c r="BM9" s="8">
        <f t="shared" ref="BM9:BM19" si="110">SUM(S9:BI9)</f>
        <v>0.70969728682744737</v>
      </c>
      <c r="BN9" s="8">
        <f t="shared" ref="BN9:BN19" si="111">SUM(M9:R9)</f>
        <v>0.26551834366689919</v>
      </c>
    </row>
    <row r="10" spans="1:88" x14ac:dyDescent="0.25">
      <c r="A10" t="s">
        <v>338</v>
      </c>
      <c r="B10" t="s">
        <v>88</v>
      </c>
      <c r="C10" t="s">
        <v>71</v>
      </c>
      <c r="D10" t="s">
        <v>68</v>
      </c>
      <c r="E10">
        <f>VLOOKUP(A10,home!$A$2:$E$405,3,FALSE)</f>
        <v>1.3033999999999999</v>
      </c>
      <c r="F10">
        <f>VLOOKUP(B10,home!$B$2:$E$405,3,FALSE)</f>
        <v>0.57540000000000002</v>
      </c>
      <c r="G10">
        <f>VLOOKUP(C10,away!$B$2:$E$405,4,FALSE)</f>
        <v>1.2466999999999999</v>
      </c>
      <c r="H10">
        <f>VLOOKUP(A10,away!$A$2:$E$405,3,FALSE)</f>
        <v>1.0085</v>
      </c>
      <c r="I10">
        <f>VLOOKUP(C10,away!$B$2:$E$405,3,FALSE)</f>
        <v>0.86760000000000004</v>
      </c>
      <c r="J10">
        <f>VLOOKUP(B10,home!$B$2:$E$405,4,FALSE)</f>
        <v>0.99160000000000004</v>
      </c>
      <c r="K10" s="3">
        <f t="shared" si="56"/>
        <v>0.93499552801199992</v>
      </c>
      <c r="L10" s="3">
        <f t="shared" si="57"/>
        <v>0.86762481336000008</v>
      </c>
      <c r="M10" s="5">
        <f t="shared" si="58"/>
        <v>0.16486631569738505</v>
      </c>
      <c r="N10" s="5">
        <f t="shared" si="59"/>
        <v>0.15414926789686959</v>
      </c>
      <c r="O10" s="5">
        <f t="shared" si="60"/>
        <v>0.14304210638629455</v>
      </c>
      <c r="P10" s="5">
        <f t="shared" si="61"/>
        <v>0.13374372978860213</v>
      </c>
      <c r="Q10" s="5">
        <f t="shared" si="62"/>
        <v>7.2064438064948402E-2</v>
      </c>
      <c r="R10" s="5">
        <f t="shared" si="63"/>
        <v>6.2053440428015035E-2</v>
      </c>
      <c r="S10" s="5">
        <f t="shared" si="64"/>
        <v>2.7124075015115916E-2</v>
      </c>
      <c r="T10" s="5">
        <f t="shared" si="65"/>
        <v>6.2524894625994143E-2</v>
      </c>
      <c r="U10" s="5">
        <f t="shared" si="66"/>
        <v>5.8019689297953092E-2</v>
      </c>
      <c r="V10" s="5">
        <f t="shared" si="67"/>
        <v>2.4448596052183669E-3</v>
      </c>
      <c r="W10" s="5">
        <f t="shared" si="68"/>
        <v>2.2459975773141502E-2</v>
      </c>
      <c r="X10" s="5">
        <f t="shared" si="69"/>
        <v>1.9486832288242023E-2</v>
      </c>
      <c r="Y10" s="5">
        <f t="shared" si="70"/>
        <v>8.4536296135318025E-3</v>
      </c>
      <c r="Z10" s="5">
        <f t="shared" si="71"/>
        <v>1.7946368223234144E-2</v>
      </c>
      <c r="AA10" s="5">
        <f t="shared" si="72"/>
        <v>1.6779774032780585E-2</v>
      </c>
      <c r="AB10" s="5">
        <f t="shared" si="73"/>
        <v>7.844506840850864E-3</v>
      </c>
      <c r="AC10" s="5">
        <f t="shared" si="74"/>
        <v>1.2395825104882991E-4</v>
      </c>
      <c r="AD10" s="5">
        <f t="shared" si="75"/>
        <v>5.2499942267862903E-3</v>
      </c>
      <c r="AE10" s="5">
        <f t="shared" si="76"/>
        <v>4.5550252611565338E-3</v>
      </c>
      <c r="AF10" s="5">
        <f t="shared" si="77"/>
        <v>1.9760264710305111E-3</v>
      </c>
      <c r="AG10" s="5">
        <f t="shared" si="78"/>
        <v>5.7148319937408898E-4</v>
      </c>
      <c r="AH10" s="5">
        <f t="shared" si="79"/>
        <v>3.8926785950433398E-3</v>
      </c>
      <c r="AI10" s="5">
        <f t="shared" si="80"/>
        <v>3.6396370783535574E-3</v>
      </c>
      <c r="AJ10" s="5">
        <f t="shared" si="81"/>
        <v>1.7015221959236185E-3</v>
      </c>
      <c r="AK10" s="5">
        <f t="shared" si="82"/>
        <v>5.3030521466724721E-4</v>
      </c>
      <c r="AL10" s="5">
        <f t="shared" si="83"/>
        <v>4.0223228773481656E-6</v>
      </c>
      <c r="AM10" s="5">
        <f t="shared" si="84"/>
        <v>9.8174422482679986E-4</v>
      </c>
      <c r="AN10" s="5">
        <f t="shared" si="85"/>
        <v>8.5178564983261033E-4</v>
      </c>
      <c r="AO10" s="5">
        <f t="shared" si="86"/>
        <v>3.6951518272937238E-4</v>
      </c>
      <c r="AP10" s="5">
        <f t="shared" si="87"/>
        <v>1.0686684714975269E-4</v>
      </c>
      <c r="AQ10" s="5">
        <f t="shared" si="88"/>
        <v>2.3180082078168957E-5</v>
      </c>
      <c r="AR10" s="5">
        <f t="shared" si="89"/>
        <v>6.7547690789898911E-4</v>
      </c>
      <c r="AS10" s="5">
        <f t="shared" si="90"/>
        <v>6.3156788816092835E-4</v>
      </c>
      <c r="AT10" s="5">
        <f t="shared" si="91"/>
        <v>2.9525657553322544E-4</v>
      </c>
      <c r="AU10" s="5">
        <f t="shared" si="92"/>
        <v>9.2021192579901033E-5</v>
      </c>
      <c r="AV10" s="5">
        <f t="shared" si="93"/>
        <v>2.1509850886134619E-5</v>
      </c>
      <c r="AW10" s="5">
        <f t="shared" si="94"/>
        <v>9.0639171257396366E-8</v>
      </c>
      <c r="AX10" s="5">
        <f t="shared" si="95"/>
        <v>1.529877433107775E-4</v>
      </c>
      <c r="AY10" s="5">
        <f t="shared" si="96"/>
        <v>1.3273596223638094E-4</v>
      </c>
      <c r="AZ10" s="5">
        <f t="shared" si="97"/>
        <v>5.7582507230750002E-5</v>
      </c>
      <c r="BA10" s="5">
        <f t="shared" si="98"/>
        <v>1.6653337362960113E-5</v>
      </c>
      <c r="BB10" s="5">
        <f t="shared" si="99"/>
        <v>3.6122121803398453E-6</v>
      </c>
      <c r="BC10" s="5">
        <f t="shared" si="100"/>
        <v>6.2680898375681552E-7</v>
      </c>
      <c r="BD10" s="5">
        <f t="shared" si="101"/>
        <v>9.7676754357475023E-5</v>
      </c>
      <c r="BE10" s="5">
        <f t="shared" si="102"/>
        <v>9.1327328514965775E-5</v>
      </c>
      <c r="BF10" s="5">
        <f t="shared" si="103"/>
        <v>4.2695321873387898E-5</v>
      </c>
      <c r="BG10" s="5">
        <f t="shared" si="104"/>
        <v>1.3306645006216872E-5</v>
      </c>
      <c r="BH10" s="5">
        <f t="shared" si="105"/>
        <v>3.1104133934139959E-6</v>
      </c>
      <c r="BI10" s="5">
        <f t="shared" si="106"/>
        <v>5.8164452262214316E-7</v>
      </c>
      <c r="BJ10" s="8">
        <f t="shared" si="107"/>
        <v>0.35418885797899669</v>
      </c>
      <c r="BK10" s="8">
        <f t="shared" si="108"/>
        <v>0.32843969664248401</v>
      </c>
      <c r="BL10" s="8">
        <f t="shared" si="109"/>
        <v>0.29946819059260904</v>
      </c>
      <c r="BM10" s="8">
        <f t="shared" si="110"/>
        <v>0.269991169852144</v>
      </c>
      <c r="BN10" s="8">
        <f t="shared" si="111"/>
        <v>0.72991929826211488</v>
      </c>
    </row>
    <row r="11" spans="1:88" x14ac:dyDescent="0.25">
      <c r="A11" t="s">
        <v>338</v>
      </c>
      <c r="B11" t="s">
        <v>78</v>
      </c>
      <c r="C11" t="s">
        <v>85</v>
      </c>
      <c r="D11" t="s">
        <v>68</v>
      </c>
      <c r="E11">
        <f>VLOOKUP(A11,home!$A$2:$E$405,3,FALSE)</f>
        <v>1.3033999999999999</v>
      </c>
      <c r="F11">
        <f>VLOOKUP(B11,home!$B$2:$E$405,3,FALSE)</f>
        <v>0.76719999999999999</v>
      </c>
      <c r="G11">
        <f>VLOOKUP(C11,away!$B$2:$E$405,4,FALSE)</f>
        <v>1.3426</v>
      </c>
      <c r="H11">
        <f>VLOOKUP(A11,away!$A$2:$E$405,3,FALSE)</f>
        <v>1.0085</v>
      </c>
      <c r="I11">
        <f>VLOOKUP(C11,away!$B$2:$E$405,3,FALSE)</f>
        <v>1.8592</v>
      </c>
      <c r="J11">
        <f>VLOOKUP(B11,home!$B$2:$E$405,4,FALSE)</f>
        <v>0.7712</v>
      </c>
      <c r="K11" s="3">
        <f t="shared" si="56"/>
        <v>1.342557681248</v>
      </c>
      <c r="L11" s="3">
        <f t="shared" si="57"/>
        <v>1.4460024678399999</v>
      </c>
      <c r="M11" s="5">
        <f t="shared" si="58"/>
        <v>6.1509715004769386E-2</v>
      </c>
      <c r="N11" s="5">
        <f t="shared" si="59"/>
        <v>8.2580340351028486E-2</v>
      </c>
      <c r="O11" s="5">
        <f t="shared" si="60"/>
        <v>8.8943199693031605E-2</v>
      </c>
      <c r="P11" s="5">
        <f t="shared" si="61"/>
        <v>0.11941137594265433</v>
      </c>
      <c r="Q11" s="5">
        <f t="shared" si="62"/>
        <v>5.5434435129173752E-2</v>
      </c>
      <c r="R11" s="5">
        <f t="shared" si="63"/>
        <v>6.4306043126854812E-2</v>
      </c>
      <c r="S11" s="5">
        <f t="shared" si="64"/>
        <v>5.7954571499040028E-2</v>
      </c>
      <c r="T11" s="5">
        <f t="shared" si="65"/>
        <v>8.0158330000101627E-2</v>
      </c>
      <c r="U11" s="5">
        <f t="shared" si="66"/>
        <v>8.6334572150624081E-2</v>
      </c>
      <c r="V11" s="5">
        <f t="shared" si="67"/>
        <v>1.250106972592452E-2</v>
      </c>
      <c r="W11" s="5">
        <f t="shared" si="68"/>
        <v>2.4807975562772058E-2</v>
      </c>
      <c r="X11" s="5">
        <f t="shared" si="69"/>
        <v>3.5872393885882807E-2</v>
      </c>
      <c r="Y11" s="5">
        <f t="shared" si="70"/>
        <v>2.5935785043157532E-2</v>
      </c>
      <c r="Z11" s="5">
        <f t="shared" si="71"/>
        <v>3.0995565686152519E-2</v>
      </c>
      <c r="AA11" s="5">
        <f t="shared" si="72"/>
        <v>4.1613334796570992E-2</v>
      </c>
      <c r="AB11" s="5">
        <f t="shared" si="73"/>
        <v>2.7934151136740543E-2</v>
      </c>
      <c r="AC11" s="5">
        <f t="shared" si="74"/>
        <v>1.51680301295897E-3</v>
      </c>
      <c r="AD11" s="5">
        <f t="shared" si="75"/>
        <v>8.3265345370030757E-3</v>
      </c>
      <c r="AE11" s="5">
        <f t="shared" si="76"/>
        <v>1.2040189489061439E-2</v>
      </c>
      <c r="AF11" s="5">
        <f t="shared" si="77"/>
        <v>8.7050718572220347E-3</v>
      </c>
      <c r="AG11" s="5">
        <f t="shared" si="78"/>
        <v>4.1958517960891993E-3</v>
      </c>
      <c r="AH11" s="5">
        <f t="shared" si="79"/>
        <v>1.1204916118568345E-2</v>
      </c>
      <c r="AI11" s="5">
        <f t="shared" si="80"/>
        <v>1.5043246202723454E-2</v>
      </c>
      <c r="AJ11" s="5">
        <f t="shared" si="81"/>
        <v>1.0098212870185594E-2</v>
      </c>
      <c r="AK11" s="5">
        <f t="shared" si="82"/>
        <v>4.5191444185816937E-3</v>
      </c>
      <c r="AL11" s="5">
        <f t="shared" si="83"/>
        <v>1.1778531882149022E-4</v>
      </c>
      <c r="AM11" s="5">
        <f t="shared" si="84"/>
        <v>2.2357705801660469E-3</v>
      </c>
      <c r="AN11" s="5">
        <f t="shared" si="85"/>
        <v>3.2329297764441722E-3</v>
      </c>
      <c r="AO11" s="5">
        <f t="shared" si="86"/>
        <v>2.337412217545846E-3</v>
      </c>
      <c r="AP11" s="5">
        <f t="shared" si="87"/>
        <v>1.1266346116435538E-3</v>
      </c>
      <c r="AQ11" s="5">
        <f t="shared" si="88"/>
        <v>4.072791071976348E-4</v>
      </c>
      <c r="AR11" s="5">
        <f t="shared" si="89"/>
        <v>3.2404672718780001E-3</v>
      </c>
      <c r="AS11" s="5">
        <f t="shared" si="90"/>
        <v>4.3505142266925595E-3</v>
      </c>
      <c r="AT11" s="5">
        <f t="shared" si="91"/>
        <v>2.9204081462124005E-3</v>
      </c>
      <c r="AU11" s="5">
        <f t="shared" si="92"/>
        <v>1.3069387963588965E-3</v>
      </c>
      <c r="AV11" s="5">
        <f t="shared" si="93"/>
        <v>4.3866017999316307E-4</v>
      </c>
      <c r="AW11" s="5">
        <f t="shared" si="94"/>
        <v>6.3517098185347238E-6</v>
      </c>
      <c r="AX11" s="5">
        <f t="shared" si="95"/>
        <v>5.0027516098503715E-4</v>
      </c>
      <c r="AY11" s="5">
        <f t="shared" si="96"/>
        <v>7.2339911738341701E-4</v>
      </c>
      <c r="AZ11" s="5">
        <f t="shared" si="97"/>
        <v>5.2301845448484937E-4</v>
      </c>
      <c r="BA11" s="5">
        <f t="shared" si="98"/>
        <v>2.5209532530365172E-4</v>
      </c>
      <c r="BB11" s="5">
        <f t="shared" si="99"/>
        <v>9.1132615630002022E-5</v>
      </c>
      <c r="BC11" s="5">
        <f t="shared" si="100"/>
        <v>2.6355597420339382E-5</v>
      </c>
      <c r="BD11" s="5">
        <f t="shared" si="101"/>
        <v>7.8095394534839118E-4</v>
      </c>
      <c r="BE11" s="5">
        <f t="shared" si="102"/>
        <v>1.0484757180284133E-3</v>
      </c>
      <c r="BF11" s="5">
        <f t="shared" si="103"/>
        <v>7.0381956442052947E-4</v>
      </c>
      <c r="BG11" s="5">
        <f t="shared" si="104"/>
        <v>3.1497278747513442E-4</v>
      </c>
      <c r="BH11" s="5">
        <f t="shared" si="105"/>
        <v>1.057172838022089E-4</v>
      </c>
      <c r="BI11" s="5">
        <f t="shared" si="106"/>
        <v>2.8386310281866053E-5</v>
      </c>
      <c r="BJ11" s="8">
        <f t="shared" si="107"/>
        <v>0.34951321021569642</v>
      </c>
      <c r="BK11" s="8">
        <f t="shared" si="108"/>
        <v>0.25373471962155214</v>
      </c>
      <c r="BL11" s="8">
        <f t="shared" si="109"/>
        <v>0.36523613474437261</v>
      </c>
      <c r="BM11" s="8">
        <f t="shared" si="110"/>
        <v>0.52657747361269669</v>
      </c>
      <c r="BN11" s="8">
        <f t="shared" si="111"/>
        <v>0.47218510924751234</v>
      </c>
    </row>
    <row r="12" spans="1:88" x14ac:dyDescent="0.25">
      <c r="A12" t="s">
        <v>338</v>
      </c>
      <c r="B12" t="s">
        <v>92</v>
      </c>
      <c r="C12" t="s">
        <v>77</v>
      </c>
      <c r="D12" t="s">
        <v>68</v>
      </c>
      <c r="E12">
        <f>VLOOKUP(A12,home!$A$2:$E$405,3,FALSE)</f>
        <v>1.3033999999999999</v>
      </c>
      <c r="F12">
        <f>VLOOKUP(B12,home!$B$2:$E$405,3,FALSE)</f>
        <v>0.95899999999999996</v>
      </c>
      <c r="G12">
        <f>VLOOKUP(C12,away!$B$2:$E$405,4,FALSE)</f>
        <v>0.76719999999999999</v>
      </c>
      <c r="H12">
        <f>VLOOKUP(A12,away!$A$2:$E$405,3,FALSE)</f>
        <v>1.0085</v>
      </c>
      <c r="I12">
        <f>VLOOKUP(C12,away!$B$2:$E$405,3,FALSE)</f>
        <v>0.55089999999999995</v>
      </c>
      <c r="J12">
        <f>VLOOKUP(B12,home!$B$2:$E$405,4,FALSE)</f>
        <v>1.1154999999999999</v>
      </c>
      <c r="K12" s="3">
        <f t="shared" si="56"/>
        <v>0.95896977231999991</v>
      </c>
      <c r="L12" s="3">
        <f t="shared" si="57"/>
        <v>0.61975244607499991</v>
      </c>
      <c r="M12" s="5">
        <f t="shared" si="58"/>
        <v>0.2062384576185321</v>
      </c>
      <c r="N12" s="5">
        <f t="shared" si="59"/>
        <v>0.19777644674607167</v>
      </c>
      <c r="O12" s="5">
        <f t="shared" si="60"/>
        <v>0.12781678858382045</v>
      </c>
      <c r="P12" s="5">
        <f t="shared" si="61"/>
        <v>0.12257243664689987</v>
      </c>
      <c r="Q12" s="5">
        <f t="shared" si="62"/>
        <v>9.4830817053169467E-2</v>
      </c>
      <c r="R12" s="5">
        <f t="shared" si="63"/>
        <v>3.960738368713692E-2</v>
      </c>
      <c r="S12" s="5">
        <f t="shared" si="64"/>
        <v>1.8211930983972141E-2</v>
      </c>
      <c r="T12" s="5">
        <f t="shared" si="65"/>
        <v>5.8771630831992591E-2</v>
      </c>
      <c r="U12" s="5">
        <f t="shared" si="66"/>
        <v>3.7982283716644569E-2</v>
      </c>
      <c r="V12" s="5">
        <f t="shared" si="67"/>
        <v>1.2026427954251145E-3</v>
      </c>
      <c r="W12" s="5">
        <f t="shared" si="68"/>
        <v>3.0313295679465828E-2</v>
      </c>
      <c r="X12" s="5">
        <f t="shared" si="69"/>
        <v>1.8786739145943674E-2</v>
      </c>
      <c r="Y12" s="5">
        <f t="shared" si="70"/>
        <v>5.8215637697357726E-3</v>
      </c>
      <c r="Z12" s="5">
        <f t="shared" si="71"/>
        <v>8.1822576409113883E-3</v>
      </c>
      <c r="AA12" s="5">
        <f t="shared" si="72"/>
        <v>7.8465377469683732E-3</v>
      </c>
      <c r="AB12" s="5">
        <f t="shared" si="73"/>
        <v>3.7622962583552725E-3</v>
      </c>
      <c r="AC12" s="5">
        <f t="shared" si="74"/>
        <v>4.467245693203625E-5</v>
      </c>
      <c r="AD12" s="5">
        <f t="shared" si="75"/>
        <v>7.2673835640015439E-3</v>
      </c>
      <c r="AE12" s="5">
        <f t="shared" si="76"/>
        <v>4.5039787403552073E-3</v>
      </c>
      <c r="AF12" s="5">
        <f t="shared" si="77"/>
        <v>1.3956759207024681E-3</v>
      </c>
      <c r="AG12" s="5">
        <f t="shared" si="78"/>
        <v>2.8832452192777749E-4</v>
      </c>
      <c r="AH12" s="5">
        <f t="shared" si="79"/>
        <v>1.2677435468426725E-3</v>
      </c>
      <c r="AI12" s="5">
        <f t="shared" si="80"/>
        <v>1.2157277404758666E-3</v>
      </c>
      <c r="AJ12" s="5">
        <f t="shared" si="81"/>
        <v>5.8292307724362486E-4</v>
      </c>
      <c r="AK12" s="5">
        <f t="shared" si="82"/>
        <v>1.8633520355479757E-4</v>
      </c>
      <c r="AL12" s="5">
        <f t="shared" si="83"/>
        <v>1.0619962853468036E-6</v>
      </c>
      <c r="AM12" s="5">
        <f t="shared" si="84"/>
        <v>1.3938402323465345E-3</v>
      </c>
      <c r="AN12" s="5">
        <f t="shared" si="85"/>
        <v>8.6383589343451102E-4</v>
      </c>
      <c r="AO12" s="5">
        <f t="shared" si="86"/>
        <v>2.6768220398171053E-4</v>
      </c>
      <c r="AP12" s="5">
        <f t="shared" si="87"/>
        <v>5.5298900229470746E-5</v>
      </c>
      <c r="AQ12" s="5">
        <f t="shared" si="88"/>
        <v>8.5679071706179657E-6</v>
      </c>
      <c r="AR12" s="5">
        <f t="shared" si="89"/>
        <v>1.5713743283030858E-4</v>
      </c>
      <c r="AS12" s="5">
        <f t="shared" si="90"/>
        <v>1.506900481842303E-4</v>
      </c>
      <c r="AT12" s="5">
        <f t="shared" si="91"/>
        <v>7.2253600599060558E-5</v>
      </c>
      <c r="AU12" s="5">
        <f t="shared" si="92"/>
        <v>2.3096339638593773E-5</v>
      </c>
      <c r="AV12" s="5">
        <f t="shared" si="93"/>
        <v>5.537172891161913E-6</v>
      </c>
      <c r="AW12" s="5">
        <f t="shared" si="94"/>
        <v>1.7532492606970108E-8</v>
      </c>
      <c r="AX12" s="5">
        <f t="shared" si="95"/>
        <v>2.227751083773019E-4</v>
      </c>
      <c r="AY12" s="5">
        <f t="shared" si="96"/>
        <v>1.3806541834145605E-4</v>
      </c>
      <c r="AZ12" s="5">
        <f t="shared" si="97"/>
        <v>4.2783190367742769E-5</v>
      </c>
      <c r="BA12" s="5">
        <f t="shared" si="98"/>
        <v>8.8383289604336552E-6</v>
      </c>
      <c r="BB12" s="5">
        <f t="shared" si="99"/>
        <v>1.369393998111067E-6</v>
      </c>
      <c r="BC12" s="5">
        <f t="shared" si="100"/>
        <v>1.6973705599395157E-7</v>
      </c>
      <c r="BD12" s="5">
        <f t="shared" si="101"/>
        <v>1.6231051394421611E-5</v>
      </c>
      <c r="BE12" s="5">
        <f t="shared" si="102"/>
        <v>1.556508766022271E-5</v>
      </c>
      <c r="BF12" s="5">
        <f t="shared" si="103"/>
        <v>7.4632242848323051E-6</v>
      </c>
      <c r="BG12" s="5">
        <f t="shared" si="104"/>
        <v>2.3856688310662435E-6</v>
      </c>
      <c r="BH12" s="5">
        <f t="shared" si="105"/>
        <v>5.7194607393962882E-7</v>
      </c>
      <c r="BI12" s="5">
        <f t="shared" si="106"/>
        <v>1.0969579926104077E-7</v>
      </c>
      <c r="BJ12" s="8">
        <f t="shared" si="107"/>
        <v>0.42275908228762987</v>
      </c>
      <c r="BK12" s="8">
        <f t="shared" si="108"/>
        <v>0.34840926791638799</v>
      </c>
      <c r="BL12" s="8">
        <f t="shared" si="109"/>
        <v>0.22071906082922965</v>
      </c>
      <c r="BM12" s="8">
        <f t="shared" si="110"/>
        <v>0.21108929045267974</v>
      </c>
      <c r="BN12" s="8">
        <f t="shared" si="111"/>
        <v>0.78884233033563034</v>
      </c>
    </row>
    <row r="13" spans="1:88" x14ac:dyDescent="0.25">
      <c r="A13" t="s">
        <v>338</v>
      </c>
      <c r="B13" t="s">
        <v>89</v>
      </c>
      <c r="C13" t="s">
        <v>81</v>
      </c>
      <c r="D13" t="s">
        <v>68</v>
      </c>
      <c r="E13">
        <f>VLOOKUP(A13,home!$A$2:$E$405,3,FALSE)</f>
        <v>1.3033999999999999</v>
      </c>
      <c r="F13">
        <f>VLOOKUP(B13,home!$B$2:$E$405,3,FALSE)</f>
        <v>0.47949999999999998</v>
      </c>
      <c r="G13">
        <f>VLOOKUP(C13,away!$B$2:$E$405,4,FALSE)</f>
        <v>1.1508</v>
      </c>
      <c r="H13">
        <f>VLOOKUP(A13,away!$A$2:$E$405,3,FALSE)</f>
        <v>1.0085</v>
      </c>
      <c r="I13">
        <f>VLOOKUP(C13,away!$B$2:$E$405,3,FALSE)</f>
        <v>0.86760000000000004</v>
      </c>
      <c r="J13">
        <f>VLOOKUP(B13,home!$B$2:$E$405,4,FALSE)</f>
        <v>0.49580000000000002</v>
      </c>
      <c r="K13" s="3">
        <f t="shared" si="56"/>
        <v>0.71922732923999999</v>
      </c>
      <c r="L13" s="3">
        <f t="shared" si="57"/>
        <v>0.43381240668000004</v>
      </c>
      <c r="M13" s="5">
        <f t="shared" si="58"/>
        <v>0.31567573859746562</v>
      </c>
      <c r="N13" s="5">
        <f t="shared" si="59"/>
        <v>0.22704261837731954</v>
      </c>
      <c r="O13" s="5">
        <f t="shared" si="60"/>
        <v>0.13694405189145314</v>
      </c>
      <c r="P13" s="5">
        <f t="shared" si="61"/>
        <v>9.849390469719381E-2</v>
      </c>
      <c r="Q13" s="5">
        <f t="shared" si="62"/>
        <v>8.1647628019588026E-2</v>
      </c>
      <c r="R13" s="5">
        <f t="shared" si="63"/>
        <v>2.970401436577105E-2</v>
      </c>
      <c r="S13" s="5">
        <f t="shared" si="64"/>
        <v>7.6827643657390804E-3</v>
      </c>
      <c r="T13" s="5">
        <f t="shared" si="65"/>
        <v>3.5419754010890897E-2</v>
      </c>
      <c r="U13" s="5">
        <f t="shared" si="66"/>
        <v>2.1363938920000103E-2</v>
      </c>
      <c r="V13" s="5">
        <f t="shared" si="67"/>
        <v>2.6634414464951118E-4</v>
      </c>
      <c r="W13" s="5">
        <f t="shared" si="68"/>
        <v>1.9574401813103097E-2</v>
      </c>
      <c r="X13" s="5">
        <f t="shared" si="69"/>
        <v>8.4916183598636123E-3</v>
      </c>
      <c r="Y13" s="5">
        <f t="shared" si="70"/>
        <v>1.841884698650254E-3</v>
      </c>
      <c r="Z13" s="5">
        <f t="shared" si="71"/>
        <v>4.2953233200241454E-3</v>
      </c>
      <c r="AA13" s="5">
        <f t="shared" si="72"/>
        <v>3.0893139196832555E-3</v>
      </c>
      <c r="AB13" s="5">
        <f t="shared" si="73"/>
        <v>1.1109594998188717E-3</v>
      </c>
      <c r="AC13" s="5">
        <f t="shared" si="74"/>
        <v>5.1938729351513353E-6</v>
      </c>
      <c r="AD13" s="5">
        <f t="shared" si="75"/>
        <v>3.5196111843771882E-3</v>
      </c>
      <c r="AE13" s="5">
        <f t="shared" si="76"/>
        <v>1.5268509984725136E-3</v>
      </c>
      <c r="AF13" s="5">
        <f t="shared" si="77"/>
        <v>3.3118345314456108E-4</v>
      </c>
      <c r="AG13" s="5">
        <f t="shared" si="78"/>
        <v>4.7890496953745032E-5</v>
      </c>
      <c r="AH13" s="5">
        <f t="shared" si="79"/>
        <v>4.6584113673210056E-4</v>
      </c>
      <c r="AI13" s="5">
        <f t="shared" si="80"/>
        <v>3.3504567662195434E-4</v>
      </c>
      <c r="AJ13" s="5">
        <f t="shared" si="81"/>
        <v>1.2048700358510845E-4</v>
      </c>
      <c r="AK13" s="5">
        <f t="shared" si="82"/>
        <v>2.8885848598882619E-5</v>
      </c>
      <c r="AL13" s="5">
        <f t="shared" si="83"/>
        <v>6.4821557482623337E-8</v>
      </c>
      <c r="AM13" s="5">
        <f t="shared" si="84"/>
        <v>5.0628011042056777E-4</v>
      </c>
      <c r="AN13" s="5">
        <f t="shared" si="85"/>
        <v>2.1963059315576269E-4</v>
      </c>
      <c r="AO13" s="5">
        <f t="shared" si="86"/>
        <v>4.7639238098728676E-5</v>
      </c>
      <c r="AP13" s="5">
        <f t="shared" si="87"/>
        <v>6.88883084400368E-6</v>
      </c>
      <c r="AQ13" s="5">
        <f t="shared" si="88"/>
        <v>7.4711507191216305E-7</v>
      </c>
      <c r="AR13" s="5">
        <f t="shared" si="89"/>
        <v>4.0417532931259903E-5</v>
      </c>
      <c r="AS13" s="5">
        <f t="shared" si="90"/>
        <v>2.9069394264619805E-5</v>
      </c>
      <c r="AT13" s="5">
        <f t="shared" si="91"/>
        <v>1.0453751399783536E-5</v>
      </c>
      <c r="AU13" s="5">
        <f t="shared" si="92"/>
        <v>2.506207899935075E-6</v>
      </c>
      <c r="AV13" s="5">
        <f t="shared" si="93"/>
        <v>4.5063330359762322E-7</v>
      </c>
      <c r="AW13" s="5">
        <f t="shared" si="94"/>
        <v>5.6180436691349537E-10</v>
      </c>
      <c r="AX13" s="5">
        <f t="shared" si="95"/>
        <v>6.0688415277519518E-5</v>
      </c>
      <c r="AY13" s="5">
        <f t="shared" si="96"/>
        <v>2.6327387489136027E-5</v>
      </c>
      <c r="AZ13" s="5">
        <f t="shared" si="97"/>
        <v>5.7105736641295115E-6</v>
      </c>
      <c r="BA13" s="5">
        <f t="shared" si="98"/>
        <v>8.2577256825315E-7</v>
      </c>
      <c r="BB13" s="5">
        <f t="shared" si="99"/>
        <v>8.9557596301055895E-8</v>
      </c>
      <c r="BC13" s="5">
        <f t="shared" si="100"/>
        <v>7.7702392775673842E-9</v>
      </c>
      <c r="BD13" s="5">
        <f t="shared" si="101"/>
        <v>2.9222712054963359E-6</v>
      </c>
      <c r="BE13" s="5">
        <f t="shared" si="102"/>
        <v>2.1017773144440846E-6</v>
      </c>
      <c r="BF13" s="5">
        <f t="shared" si="103"/>
        <v>7.5582784226241919E-7</v>
      </c>
      <c r="BG13" s="5">
        <f t="shared" si="104"/>
        <v>1.8120401345187729E-7</v>
      </c>
      <c r="BH13" s="5">
        <f t="shared" si="105"/>
        <v>3.258171966064068E-8</v>
      </c>
      <c r="BI13" s="5">
        <f t="shared" si="106"/>
        <v>4.6867326427137995E-9</v>
      </c>
      <c r="BJ13" s="8">
        <f t="shared" si="107"/>
        <v>0.38031827677678909</v>
      </c>
      <c r="BK13" s="8">
        <f t="shared" si="108"/>
        <v>0.42215033788702971</v>
      </c>
      <c r="BL13" s="8">
        <f t="shared" si="109"/>
        <v>0.19325143413089163</v>
      </c>
      <c r="BM13" s="8">
        <f t="shared" si="110"/>
        <v>0.11048108934025862</v>
      </c>
      <c r="BN13" s="8">
        <f t="shared" si="111"/>
        <v>0.88950795594879106</v>
      </c>
    </row>
    <row r="14" spans="1:88" x14ac:dyDescent="0.25">
      <c r="A14" t="s">
        <v>350</v>
      </c>
      <c r="B14" t="s">
        <v>99</v>
      </c>
      <c r="C14" t="s">
        <v>102</v>
      </c>
      <c r="D14" t="s">
        <v>68</v>
      </c>
      <c r="E14">
        <f>VLOOKUP(A14,home!$A$2:$E$405,3,FALSE)</f>
        <v>1.6667000000000001</v>
      </c>
      <c r="F14">
        <f>VLOOKUP(B14,home!$B$2:$E$405,3,FALSE)</f>
        <v>0.5</v>
      </c>
      <c r="G14">
        <f>VLOOKUP(C14,away!$B$2:$E$405,4,FALSE)</f>
        <v>0.72</v>
      </c>
      <c r="H14">
        <f>VLOOKUP(A14,away!$A$2:$E$405,3,FALSE)</f>
        <v>1.3193999999999999</v>
      </c>
      <c r="I14">
        <f>VLOOKUP(C14,away!$B$2:$E$405,3,FALSE)</f>
        <v>0.60629999999999995</v>
      </c>
      <c r="J14">
        <f>VLOOKUP(B14,home!$B$2:$E$405,4,FALSE)</f>
        <v>1.2632000000000001</v>
      </c>
      <c r="K14" s="3">
        <f t="shared" si="56"/>
        <v>0.60001199999999999</v>
      </c>
      <c r="L14" s="3">
        <f t="shared" si="57"/>
        <v>1.010499644304</v>
      </c>
      <c r="M14" s="5">
        <f t="shared" si="58"/>
        <v>0.19978536887478046</v>
      </c>
      <c r="N14" s="5">
        <f t="shared" si="59"/>
        <v>0.11987361874929475</v>
      </c>
      <c r="O14" s="5">
        <f t="shared" si="60"/>
        <v>0.20188304418510908</v>
      </c>
      <c r="P14" s="5">
        <f t="shared" si="61"/>
        <v>0.12113224910759565</v>
      </c>
      <c r="Q14" s="5">
        <f t="shared" si="62"/>
        <v>3.5962804866500921E-2</v>
      </c>
      <c r="R14" s="5">
        <f t="shared" si="63"/>
        <v>0.10200137217003072</v>
      </c>
      <c r="S14" s="5">
        <f t="shared" si="64"/>
        <v>1.8360981407829248E-2</v>
      </c>
      <c r="T14" s="5">
        <f t="shared" si="65"/>
        <v>3.6340401525773336E-2</v>
      </c>
      <c r="U14" s="5">
        <f t="shared" si="66"/>
        <v>6.1202047318484457E-2</v>
      </c>
      <c r="V14" s="5">
        <f t="shared" si="67"/>
        <v>1.2369424171324969E-3</v>
      </c>
      <c r="W14" s="5">
        <f t="shared" si="68"/>
        <v>7.1927048245196525E-3</v>
      </c>
      <c r="X14" s="5">
        <f t="shared" si="69"/>
        <v>7.268225666760773E-3</v>
      </c>
      <c r="Y14" s="5">
        <f t="shared" si="70"/>
        <v>3.6722697254914821E-3</v>
      </c>
      <c r="Z14" s="5">
        <f t="shared" si="71"/>
        <v>3.4357450098778657E-2</v>
      </c>
      <c r="AA14" s="5">
        <f t="shared" si="72"/>
        <v>2.0614882348668376E-2</v>
      </c>
      <c r="AB14" s="5">
        <f t="shared" si="73"/>
        <v>6.184588393894604E-3</v>
      </c>
      <c r="AC14" s="5">
        <f t="shared" si="74"/>
        <v>4.6873307667538808E-5</v>
      </c>
      <c r="AD14" s="5">
        <f t="shared" si="75"/>
        <v>1.0789273017924211E-3</v>
      </c>
      <c r="AE14" s="5">
        <f t="shared" si="76"/>
        <v>1.0902556546911158E-3</v>
      </c>
      <c r="AF14" s="5">
        <f t="shared" si="77"/>
        <v>5.5085147563289851E-4</v>
      </c>
      <c r="AG14" s="5">
        <f t="shared" si="78"/>
        <v>1.8554507339712585E-4</v>
      </c>
      <c r="AH14" s="5">
        <f t="shared" si="79"/>
        <v>8.6795477760020657E-3</v>
      </c>
      <c r="AI14" s="5">
        <f t="shared" si="80"/>
        <v>5.2078328201745506E-3</v>
      </c>
      <c r="AJ14" s="5">
        <f t="shared" si="81"/>
        <v>1.562381093049286E-3</v>
      </c>
      <c r="AK14" s="5">
        <f t="shared" si="82"/>
        <v>3.1248246813422951E-4</v>
      </c>
      <c r="AL14" s="5">
        <f t="shared" si="83"/>
        <v>1.1367937928307466E-6</v>
      </c>
      <c r="AM14" s="5">
        <f t="shared" si="84"/>
        <v>1.2947386564061484E-4</v>
      </c>
      <c r="AN14" s="5">
        <f t="shared" si="85"/>
        <v>1.3083329517650519E-4</v>
      </c>
      <c r="AO14" s="5">
        <f t="shared" si="86"/>
        <v>6.6103499119489351E-5</v>
      </c>
      <c r="AP14" s="5">
        <f t="shared" si="87"/>
        <v>2.2265854115831258E-5</v>
      </c>
      <c r="AQ14" s="5">
        <f t="shared" si="88"/>
        <v>5.6249094160430602E-6</v>
      </c>
      <c r="AR14" s="5">
        <f t="shared" si="89"/>
        <v>1.7541359880739326E-3</v>
      </c>
      <c r="AS14" s="5">
        <f t="shared" si="90"/>
        <v>1.0525026424762162E-3</v>
      </c>
      <c r="AT14" s="5">
        <f t="shared" si="91"/>
        <v>3.1575710775871971E-4</v>
      </c>
      <c r="AU14" s="5">
        <f t="shared" si="92"/>
        <v>6.3152684580174999E-5</v>
      </c>
      <c r="AV14" s="5">
        <f t="shared" si="93"/>
        <v>9.4730921450799851E-6</v>
      </c>
      <c r="AW14" s="5">
        <f t="shared" si="94"/>
        <v>1.9145878298282168E-8</v>
      </c>
      <c r="AX14" s="5">
        <f t="shared" si="95"/>
        <v>1.2947645511792766E-5</v>
      </c>
      <c r="AY14" s="5">
        <f t="shared" si="96"/>
        <v>1.3083591184240872E-5</v>
      </c>
      <c r="AZ14" s="5">
        <f t="shared" si="97"/>
        <v>6.6104821189471745E-6</v>
      </c>
      <c r="BA14" s="5">
        <f t="shared" si="98"/>
        <v>2.2266299432913576E-6</v>
      </c>
      <c r="BB14" s="5">
        <f t="shared" si="99"/>
        <v>5.6250219142313819E-7</v>
      </c>
      <c r="BC14" s="5">
        <f t="shared" si="100"/>
        <v>1.1368165287066033E-7</v>
      </c>
      <c r="BD14" s="5">
        <f t="shared" si="101"/>
        <v>2.9542563200159227E-4</v>
      </c>
      <c r="BE14" s="5">
        <f t="shared" si="102"/>
        <v>1.7725892430853934E-4</v>
      </c>
      <c r="BF14" s="5">
        <f t="shared" si="103"/>
        <v>5.3178740846107644E-5</v>
      </c>
      <c r="BG14" s="5">
        <f t="shared" si="104"/>
        <v>1.0635960884184919E-5</v>
      </c>
      <c r="BH14" s="5">
        <f t="shared" si="105"/>
        <v>1.5954260405103895E-6</v>
      </c>
      <c r="BI14" s="5">
        <f t="shared" si="106"/>
        <v>1.9145495388374399E-7</v>
      </c>
      <c r="BJ14" s="8">
        <f t="shared" si="107"/>
        <v>0.21360545081992552</v>
      </c>
      <c r="BK14" s="8">
        <f t="shared" si="108"/>
        <v>0.34057663549998252</v>
      </c>
      <c r="BL14" s="8">
        <f t="shared" si="109"/>
        <v>0.41138148622761633</v>
      </c>
      <c r="BM14" s="8">
        <f t="shared" si="110"/>
        <v>0.21926950024768552</v>
      </c>
      <c r="BN14" s="8">
        <f t="shared" si="111"/>
        <v>0.78063845795331155</v>
      </c>
    </row>
    <row r="15" spans="1:88" x14ac:dyDescent="0.25">
      <c r="A15" t="s">
        <v>350</v>
      </c>
      <c r="B15" t="s">
        <v>103</v>
      </c>
      <c r="C15" t="s">
        <v>101</v>
      </c>
      <c r="D15" t="s">
        <v>68</v>
      </c>
      <c r="E15">
        <f>VLOOKUP(A15,home!$A$2:$E$405,3,FALSE)</f>
        <v>1.6667000000000001</v>
      </c>
      <c r="F15">
        <f>VLOOKUP(B15,home!$B$2:$E$405,3,FALSE)</f>
        <v>1.2</v>
      </c>
      <c r="G15">
        <f>VLOOKUP(C15,away!$B$2:$E$405,4,FALSE)</f>
        <v>0.9</v>
      </c>
      <c r="H15">
        <f>VLOOKUP(A15,away!$A$2:$E$405,3,FALSE)</f>
        <v>1.3193999999999999</v>
      </c>
      <c r="I15">
        <f>VLOOKUP(C15,away!$B$2:$E$405,3,FALSE)</f>
        <v>1.5158</v>
      </c>
      <c r="J15">
        <f>VLOOKUP(B15,home!$B$2:$E$405,4,FALSE)</f>
        <v>1.1369</v>
      </c>
      <c r="K15" s="3">
        <f t="shared" si="56"/>
        <v>1.800036</v>
      </c>
      <c r="L15" s="3">
        <f t="shared" si="57"/>
        <v>2.2737391985879998</v>
      </c>
      <c r="M15" s="5">
        <f t="shared" si="58"/>
        <v>1.7013039516041238E-2</v>
      </c>
      <c r="N15" s="5">
        <f t="shared" si="59"/>
        <v>3.0624083598296804E-2</v>
      </c>
      <c r="O15" s="5">
        <f t="shared" si="60"/>
        <v>3.8683214834749576E-2</v>
      </c>
      <c r="P15" s="5">
        <f t="shared" si="61"/>
        <v>6.9631179298283274E-2</v>
      </c>
      <c r="Q15" s="5">
        <f t="shared" si="62"/>
        <v>2.7562226471971898E-2</v>
      </c>
      <c r="R15" s="5">
        <f t="shared" si="63"/>
        <v>4.3977770948585466E-2</v>
      </c>
      <c r="S15" s="5">
        <f t="shared" si="64"/>
        <v>7.1246838724763534E-2</v>
      </c>
      <c r="T15" s="5">
        <f t="shared" si="65"/>
        <v>6.2669314729682332E-2</v>
      </c>
      <c r="U15" s="5">
        <f t="shared" si="66"/>
        <v>7.916157090720799E-2</v>
      </c>
      <c r="V15" s="5">
        <f t="shared" si="67"/>
        <v>3.2399993983714404E-2</v>
      </c>
      <c r="W15" s="5">
        <f t="shared" si="68"/>
        <v>1.6537666629900805E-2</v>
      </c>
      <c r="X15" s="5">
        <f t="shared" si="69"/>
        <v>3.7602340869586165E-2</v>
      </c>
      <c r="Y15" s="5">
        <f t="shared" si="70"/>
        <v>4.2748958196922822E-2</v>
      </c>
      <c r="Z15" s="5">
        <f t="shared" si="71"/>
        <v>3.3331327224107782E-2</v>
      </c>
      <c r="AA15" s="5">
        <f t="shared" si="72"/>
        <v>5.9997588931174073E-2</v>
      </c>
      <c r="AB15" s="5">
        <f t="shared" si="73"/>
        <v>5.3998909994657437E-2</v>
      </c>
      <c r="AC15" s="5">
        <f t="shared" si="74"/>
        <v>8.2879435954703196E-3</v>
      </c>
      <c r="AD15" s="5">
        <f t="shared" si="75"/>
        <v>7.4420988224550349E-3</v>
      </c>
      <c r="AE15" s="5">
        <f t="shared" si="76"/>
        <v>1.6921391812381607E-2</v>
      </c>
      <c r="AF15" s="5">
        <f t="shared" si="77"/>
        <v>1.9237415929239051E-2</v>
      </c>
      <c r="AG15" s="5">
        <f t="shared" si="78"/>
        <v>1.4580288892617341E-2</v>
      </c>
      <c r="AH15" s="5">
        <f t="shared" si="79"/>
        <v>1.8946686312604311E-2</v>
      </c>
      <c r="AI15" s="5">
        <f t="shared" si="80"/>
        <v>3.4104717443395008E-2</v>
      </c>
      <c r="AJ15" s="5">
        <f t="shared" si="81"/>
        <v>3.0694859583969496E-2</v>
      </c>
      <c r="AK15" s="5">
        <f t="shared" si="82"/>
        <v>1.8417284088696709E-2</v>
      </c>
      <c r="AL15" s="5">
        <f t="shared" si="83"/>
        <v>1.3568399367229304E-3</v>
      </c>
      <c r="AM15" s="5">
        <f t="shared" si="84"/>
        <v>2.6792091591953345E-3</v>
      </c>
      <c r="AN15" s="5">
        <f t="shared" si="85"/>
        <v>6.0918228864784282E-3</v>
      </c>
      <c r="AO15" s="5">
        <f t="shared" si="86"/>
        <v>6.9256082439207497E-3</v>
      </c>
      <c r="AP15" s="5">
        <f t="shared" si="87"/>
        <v>5.2490089794222702E-3</v>
      </c>
      <c r="AQ15" s="5">
        <f t="shared" si="88"/>
        <v>2.9837193675632031E-3</v>
      </c>
      <c r="AR15" s="5">
        <f t="shared" si="89"/>
        <v>8.6159646704638323E-3</v>
      </c>
      <c r="AS15" s="5">
        <f t="shared" si="90"/>
        <v>1.5509046581563032E-2</v>
      </c>
      <c r="AT15" s="5">
        <f t="shared" si="91"/>
        <v>1.3958421086245201E-2</v>
      </c>
      <c r="AU15" s="5">
        <f t="shared" si="92"/>
        <v>8.3752201528001571E-3</v>
      </c>
      <c r="AV15" s="5">
        <f t="shared" si="93"/>
        <v>3.7689244457414471E-3</v>
      </c>
      <c r="AW15" s="5">
        <f t="shared" si="94"/>
        <v>1.5425809261697927E-4</v>
      </c>
      <c r="AX15" s="5">
        <f t="shared" si="95"/>
        <v>8.0377882301355412E-4</v>
      </c>
      <c r="AY15" s="5">
        <f t="shared" si="96"/>
        <v>1.8275834168808443E-3</v>
      </c>
      <c r="AZ15" s="5">
        <f t="shared" si="97"/>
        <v>2.0777240268256849E-3</v>
      </c>
      <c r="BA15" s="5">
        <f t="shared" si="98"/>
        <v>1.574734187880555E-3</v>
      </c>
      <c r="BB15" s="5">
        <f t="shared" si="99"/>
        <v>8.9513371258516481E-4</v>
      </c>
      <c r="BC15" s="5">
        <f t="shared" si="100"/>
        <v>4.070601220564988E-4</v>
      </c>
      <c r="BD15" s="5">
        <f t="shared" si="101"/>
        <v>3.2650761008138213E-3</v>
      </c>
      <c r="BE15" s="5">
        <f t="shared" si="102"/>
        <v>5.8772545242045064E-3</v>
      </c>
      <c r="BF15" s="5">
        <f t="shared" si="103"/>
        <v>5.2896348623654929E-3</v>
      </c>
      <c r="BG15" s="5">
        <f t="shared" si="104"/>
        <v>3.1738443930376444E-3</v>
      </c>
      <c r="BH15" s="5">
        <f t="shared" si="105"/>
        <v>1.4282585414664779E-3</v>
      </c>
      <c r="BI15" s="5">
        <f t="shared" si="106"/>
        <v>5.1418335838943063E-4</v>
      </c>
      <c r="BJ15" s="8">
        <f t="shared" si="107"/>
        <v>0.30744116887887618</v>
      </c>
      <c r="BK15" s="8">
        <f t="shared" si="108"/>
        <v>0.20176341847187657</v>
      </c>
      <c r="BL15" s="8">
        <f t="shared" si="109"/>
        <v>0.44775843176213115</v>
      </c>
      <c r="BM15" s="8">
        <f t="shared" si="110"/>
        <v>0.76112950634479937</v>
      </c>
      <c r="BN15" s="8">
        <f t="shared" si="111"/>
        <v>0.22749151466792825</v>
      </c>
    </row>
    <row r="16" spans="1:88" x14ac:dyDescent="0.25">
      <c r="A16" t="s">
        <v>350</v>
      </c>
      <c r="B16" t="s">
        <v>107</v>
      </c>
      <c r="C16" t="s">
        <v>98</v>
      </c>
      <c r="D16" t="s">
        <v>68</v>
      </c>
      <c r="E16">
        <f>VLOOKUP(A16,home!$A$2:$E$405,3,FALSE)</f>
        <v>1.6667000000000001</v>
      </c>
      <c r="F16">
        <f>VLOOKUP(B16,home!$B$2:$E$405,3,FALSE)</f>
        <v>0.9</v>
      </c>
      <c r="G16">
        <f>VLOOKUP(C16,away!$B$2:$E$405,4,FALSE)</f>
        <v>1.2</v>
      </c>
      <c r="H16">
        <f>VLOOKUP(A16,away!$A$2:$E$405,3,FALSE)</f>
        <v>1.3193999999999999</v>
      </c>
      <c r="I16">
        <f>VLOOKUP(C16,away!$B$2:$E$405,3,FALSE)</f>
        <v>0.88419999999999999</v>
      </c>
      <c r="J16">
        <f>VLOOKUP(B16,home!$B$2:$E$405,4,FALSE)</f>
        <v>1.1369</v>
      </c>
      <c r="K16" s="3">
        <f t="shared" si="56"/>
        <v>1.8000360000000002</v>
      </c>
      <c r="L16" s="3">
        <f t="shared" si="57"/>
        <v>1.3263228654119998</v>
      </c>
      <c r="M16" s="5">
        <f t="shared" si="58"/>
        <v>4.3877269790737361E-2</v>
      </c>
      <c r="N16" s="5">
        <f t="shared" si="59"/>
        <v>7.8980665205039713E-2</v>
      </c>
      <c r="O16" s="5">
        <f t="shared" si="60"/>
        <v>5.8195426195306148E-2</v>
      </c>
      <c r="P16" s="5">
        <f t="shared" si="61"/>
        <v>0.10475386218689409</v>
      </c>
      <c r="Q16" s="5">
        <f t="shared" si="62"/>
        <v>7.1084020336509471E-2</v>
      </c>
      <c r="R16" s="5">
        <f t="shared" si="63"/>
        <v>3.8592962212615503E-2</v>
      </c>
      <c r="S16" s="5">
        <f t="shared" si="64"/>
        <v>6.2523099633396764E-2</v>
      </c>
      <c r="T16" s="5">
        <f t="shared" si="65"/>
        <v>9.4280361537724094E-2</v>
      </c>
      <c r="U16" s="5">
        <f t="shared" si="66"/>
        <v>6.946872132934756E-2</v>
      </c>
      <c r="V16" s="5">
        <f t="shared" si="67"/>
        <v>1.6585495035307998E-2</v>
      </c>
      <c r="W16" s="5">
        <f t="shared" si="68"/>
        <v>4.2651265210149718E-2</v>
      </c>
      <c r="X16" s="5">
        <f t="shared" si="69"/>
        <v>5.6569348286972909E-2</v>
      </c>
      <c r="Y16" s="5">
        <f t="shared" si="70"/>
        <v>3.7514610057233659E-2</v>
      </c>
      <c r="Z16" s="5">
        <f t="shared" si="71"/>
        <v>1.7062242742191085E-2</v>
      </c>
      <c r="AA16" s="5">
        <f t="shared" si="72"/>
        <v>3.0712651176682669E-2</v>
      </c>
      <c r="AB16" s="5">
        <f t="shared" si="73"/>
        <v>2.7641938886735599E-2</v>
      </c>
      <c r="AC16" s="5">
        <f t="shared" si="74"/>
        <v>2.474793141067369E-3</v>
      </c>
      <c r="AD16" s="5">
        <f t="shared" si="75"/>
        <v>1.9193453205954267E-2</v>
      </c>
      <c r="AE16" s="5">
        <f t="shared" si="76"/>
        <v>2.5456715853272395E-2</v>
      </c>
      <c r="AF16" s="5">
        <f t="shared" si="77"/>
        <v>1.6881912157245663E-2</v>
      </c>
      <c r="AG16" s="5">
        <f t="shared" si="78"/>
        <v>7.4636220353439175E-3</v>
      </c>
      <c r="AH16" s="5">
        <f t="shared" si="79"/>
        <v>5.6575106710444875E-3</v>
      </c>
      <c r="AI16" s="5">
        <f t="shared" si="80"/>
        <v>1.0183722878264235E-2</v>
      </c>
      <c r="AJ16" s="5">
        <f t="shared" si="81"/>
        <v>9.165533897449625E-3</v>
      </c>
      <c r="AK16" s="5">
        <f t="shared" si="82"/>
        <v>5.4994303248765445E-3</v>
      </c>
      <c r="AL16" s="5">
        <f t="shared" si="83"/>
        <v>2.3633570719130707E-4</v>
      </c>
      <c r="AM16" s="5">
        <f t="shared" si="84"/>
        <v>6.909781347006619E-3</v>
      </c>
      <c r="AN16" s="5">
        <f t="shared" si="85"/>
        <v>9.1646009955322055E-3</v>
      </c>
      <c r="AO16" s="5">
        <f t="shared" si="86"/>
        <v>6.077609926375971E-3</v>
      </c>
      <c r="AP16" s="5">
        <f t="shared" si="87"/>
        <v>2.686957670802465E-3</v>
      </c>
      <c r="AQ16" s="5">
        <f t="shared" si="88"/>
        <v>8.9094334929486858E-4</v>
      </c>
      <c r="AR16" s="5">
        <f t="shared" si="89"/>
        <v>1.5007371528637395E-3</v>
      </c>
      <c r="AS16" s="5">
        <f t="shared" si="90"/>
        <v>2.7013809016922337E-3</v>
      </c>
      <c r="AT16" s="5">
        <f t="shared" si="91"/>
        <v>2.4312914363792426E-3</v>
      </c>
      <c r="AU16" s="5">
        <f t="shared" si="92"/>
        <v>1.4588040373247819E-3</v>
      </c>
      <c r="AV16" s="5">
        <f t="shared" si="93"/>
        <v>6.564749460324878E-4</v>
      </c>
      <c r="AW16" s="5">
        <f t="shared" si="94"/>
        <v>1.5673186075509629E-5</v>
      </c>
      <c r="AX16" s="5">
        <f t="shared" si="95"/>
        <v>2.072975862790065E-3</v>
      </c>
      <c r="AY16" s="5">
        <f t="shared" si="96"/>
        <v>2.7494352862656316E-3</v>
      </c>
      <c r="AZ16" s="5">
        <f t="shared" si="97"/>
        <v>1.8233194435723472E-3</v>
      </c>
      <c r="BA16" s="5">
        <f t="shared" si="98"/>
        <v>8.0610342298676331E-4</v>
      </c>
      <c r="BB16" s="5">
        <f t="shared" si="99"/>
        <v>2.6728835044855599E-4</v>
      </c>
      <c r="BC16" s="5">
        <f t="shared" si="100"/>
        <v>7.0902130171635183E-5</v>
      </c>
      <c r="BD16" s="5">
        <f t="shared" si="101"/>
        <v>3.3174366680274693E-4</v>
      </c>
      <c r="BE16" s="5">
        <f t="shared" si="102"/>
        <v>5.9715054301694929E-4</v>
      </c>
      <c r="BF16" s="5">
        <f t="shared" si="103"/>
        <v>5.3744623742502898E-4</v>
      </c>
      <c r="BG16" s="5">
        <f t="shared" si="104"/>
        <v>3.224741918098665E-4</v>
      </c>
      <c r="BH16" s="5">
        <f t="shared" si="105"/>
        <v>1.451162885821662E-4</v>
      </c>
      <c r="BI16" s="5">
        <f t="shared" si="106"/>
        <v>5.224290872685763E-5</v>
      </c>
      <c r="BJ16" s="8">
        <f t="shared" si="107"/>
        <v>0.48359589167069278</v>
      </c>
      <c r="BK16" s="8">
        <f t="shared" si="108"/>
        <v>0.23320029078086049</v>
      </c>
      <c r="BL16" s="8">
        <f t="shared" si="109"/>
        <v>0.26585275988297852</v>
      </c>
      <c r="BM16" s="8">
        <f t="shared" si="110"/>
        <v>0.6014932170494306</v>
      </c>
      <c r="BN16" s="8">
        <f t="shared" si="111"/>
        <v>0.39548420592710226</v>
      </c>
    </row>
    <row r="17" spans="1:66" x14ac:dyDescent="0.25">
      <c r="A17" t="s">
        <v>339</v>
      </c>
      <c r="B17" t="s">
        <v>122</v>
      </c>
      <c r="C17" t="s">
        <v>109</v>
      </c>
      <c r="D17" t="s">
        <v>68</v>
      </c>
      <c r="E17">
        <f>VLOOKUP(A17,home!$A$2:$E$405,3,FALSE)</f>
        <v>1.2199</v>
      </c>
      <c r="F17">
        <f>VLOOKUP(B17,home!$B$2:$E$405,3,FALSE)</f>
        <v>0.94589999999999996</v>
      </c>
      <c r="G17">
        <f>VLOOKUP(C17,away!$B$2:$E$405,4,FALSE)</f>
        <v>1.1711</v>
      </c>
      <c r="H17">
        <f>VLOOKUP(A17,away!$A$2:$E$405,3,FALSE)</f>
        <v>1.0142</v>
      </c>
      <c r="I17">
        <f>VLOOKUP(C17,away!$B$2:$E$405,3,FALSE)</f>
        <v>1.0564</v>
      </c>
      <c r="J17">
        <f>VLOOKUP(B17,home!$B$2:$E$405,4,FALSE)</f>
        <v>0.98599999999999999</v>
      </c>
      <c r="K17" s="3">
        <f t="shared" si="56"/>
        <v>1.3513362834509999</v>
      </c>
      <c r="L17" s="3">
        <f t="shared" si="57"/>
        <v>1.0564012676799999</v>
      </c>
      <c r="M17" s="5">
        <f t="shared" si="58"/>
        <v>9.0018727124970541E-2</v>
      </c>
      <c r="N17" s="5">
        <f t="shared" si="59"/>
        <v>0.12164557215404741</v>
      </c>
      <c r="O17" s="5">
        <f t="shared" si="60"/>
        <v>9.5095897449758882E-2</v>
      </c>
      <c r="P17" s="5">
        <f t="shared" si="61"/>
        <v>0.1285065366311946</v>
      </c>
      <c r="Q17" s="5">
        <f t="shared" si="62"/>
        <v>8.219203768646044E-2</v>
      </c>
      <c r="R17" s="5">
        <f t="shared" si="63"/>
        <v>5.022971330854626E-2</v>
      </c>
      <c r="S17" s="5">
        <f t="shared" si="64"/>
        <v>4.5862484630611121E-2</v>
      </c>
      <c r="T17" s="5">
        <f t="shared" si="65"/>
        <v>8.6827772805179143E-2</v>
      </c>
      <c r="U17" s="5">
        <f t="shared" si="66"/>
        <v>6.7877234101180142E-2</v>
      </c>
      <c r="V17" s="5">
        <f t="shared" si="67"/>
        <v>7.2745715739289847E-3</v>
      </c>
      <c r="W17" s="5">
        <f t="shared" si="68"/>
        <v>3.7023027578828652E-2</v>
      </c>
      <c r="X17" s="5">
        <f t="shared" si="69"/>
        <v>3.9111173267626184E-2</v>
      </c>
      <c r="Y17" s="5">
        <f t="shared" si="70"/>
        <v>2.0658546510186209E-2</v>
      </c>
      <c r="Z17" s="5">
        <f t="shared" si="71"/>
        <v>1.7687577604783747E-2</v>
      </c>
      <c r="AA17" s="5">
        <f t="shared" si="72"/>
        <v>2.3901865383699608E-2</v>
      </c>
      <c r="AB17" s="5">
        <f t="shared" si="73"/>
        <v>1.6149728967577371E-2</v>
      </c>
      <c r="AC17" s="5">
        <f t="shared" si="74"/>
        <v>6.49052444626017E-4</v>
      </c>
      <c r="AD17" s="5">
        <f t="shared" si="75"/>
        <v>1.2507640122619549E-2</v>
      </c>
      <c r="AE17" s="5">
        <f t="shared" si="76"/>
        <v>1.3213086881220521E-2</v>
      </c>
      <c r="AF17" s="5">
        <f t="shared" si="77"/>
        <v>6.979160865643666E-3</v>
      </c>
      <c r="AG17" s="5">
        <f t="shared" si="78"/>
        <v>2.4575981286028715E-3</v>
      </c>
      <c r="AH17" s="5">
        <f t="shared" si="79"/>
        <v>4.6712948509704802E-3</v>
      </c>
      <c r="AI17" s="5">
        <f t="shared" si="80"/>
        <v>6.3124902228142415E-3</v>
      </c>
      <c r="AJ17" s="5">
        <f t="shared" si="81"/>
        <v>4.2651485385092856E-3</v>
      </c>
      <c r="AK17" s="5">
        <f t="shared" si="82"/>
        <v>1.921216658131867E-3</v>
      </c>
      <c r="AL17" s="5">
        <f t="shared" si="83"/>
        <v>3.7062280000963515E-5</v>
      </c>
      <c r="AM17" s="5">
        <f t="shared" si="84"/>
        <v>3.3804055836086622E-3</v>
      </c>
      <c r="AN17" s="5">
        <f t="shared" si="85"/>
        <v>3.5710647437967409E-3</v>
      </c>
      <c r="AO17" s="5">
        <f t="shared" si="86"/>
        <v>1.8862386611571153E-3</v>
      </c>
      <c r="AP17" s="5">
        <f t="shared" si="87"/>
        <v>6.6420830426446758E-4</v>
      </c>
      <c r="AQ17" s="5">
        <f t="shared" si="88"/>
        <v>1.7541762365714159E-4</v>
      </c>
      <c r="AR17" s="5">
        <f t="shared" si="89"/>
        <v>9.8695236045445462E-4</v>
      </c>
      <c r="AS17" s="5">
        <f t="shared" si="90"/>
        <v>1.3337045347197145E-3</v>
      </c>
      <c r="AT17" s="5">
        <f t="shared" si="91"/>
        <v>9.0114166458494203E-4</v>
      </c>
      <c r="AU17" s="5">
        <f t="shared" si="92"/>
        <v>4.0591514262768762E-4</v>
      </c>
      <c r="AV17" s="5">
        <f t="shared" si="93"/>
        <v>1.3713196505874551E-4</v>
      </c>
      <c r="AW17" s="5">
        <f t="shared" si="94"/>
        <v>1.4696772903361836E-6</v>
      </c>
      <c r="AX17" s="5">
        <f t="shared" si="95"/>
        <v>7.6134411965178941E-4</v>
      </c>
      <c r="AY17" s="5">
        <f t="shared" si="96"/>
        <v>8.0428489314086395E-4</v>
      </c>
      <c r="AZ17" s="5">
        <f t="shared" si="97"/>
        <v>4.2482379034494087E-4</v>
      </c>
      <c r="BA17" s="5">
        <f t="shared" si="98"/>
        <v>1.4959479688700603E-4</v>
      </c>
      <c r="BB17" s="5">
        <f t="shared" si="99"/>
        <v>3.9508033267441301E-5</v>
      </c>
      <c r="BC17" s="5">
        <f t="shared" si="100"/>
        <v>8.3472672854537237E-6</v>
      </c>
      <c r="BD17" s="5">
        <f t="shared" si="101"/>
        <v>1.7376962078730895E-4</v>
      </c>
      <c r="BE17" s="5">
        <f t="shared" si="102"/>
        <v>2.3482119353141173E-4</v>
      </c>
      <c r="BF17" s="5">
        <f t="shared" si="103"/>
        <v>1.5866119947113296E-4</v>
      </c>
      <c r="BG17" s="5">
        <f t="shared" si="104"/>
        <v>7.1468211873732847E-5</v>
      </c>
      <c r="BH17" s="5">
        <f t="shared" si="105"/>
        <v>2.4144396954584696E-5</v>
      </c>
      <c r="BI17" s="5">
        <f t="shared" si="106"/>
        <v>6.5254399293548252E-6</v>
      </c>
      <c r="BJ17" s="8">
        <f t="shared" si="107"/>
        <v>0.43448085381747625</v>
      </c>
      <c r="BK17" s="8">
        <f t="shared" si="108"/>
        <v>0.27315271957847309</v>
      </c>
      <c r="BL17" s="8">
        <f t="shared" si="109"/>
        <v>0.2748588252111811</v>
      </c>
      <c r="BM17" s="8">
        <f t="shared" si="110"/>
        <v>0.43168867664108557</v>
      </c>
      <c r="BN17" s="8">
        <f t="shared" si="111"/>
        <v>0.56768848435497821</v>
      </c>
    </row>
    <row r="18" spans="1:66" x14ac:dyDescent="0.25">
      <c r="A18" t="s">
        <v>339</v>
      </c>
      <c r="B18" t="s">
        <v>125</v>
      </c>
      <c r="C18" t="s">
        <v>120</v>
      </c>
      <c r="D18" t="s">
        <v>68</v>
      </c>
      <c r="E18">
        <f>VLOOKUP(A18,home!$A$2:$E$405,3,FALSE)</f>
        <v>1.2199</v>
      </c>
      <c r="F18">
        <f>VLOOKUP(B18,home!$B$2:$E$405,3,FALSE)</f>
        <v>1.4209000000000001</v>
      </c>
      <c r="G18">
        <f>VLOOKUP(C18,away!$B$2:$E$405,4,FALSE)</f>
        <v>0.99539999999999995</v>
      </c>
      <c r="H18">
        <f>VLOOKUP(A18,away!$A$2:$E$405,3,FALSE)</f>
        <v>1.0142</v>
      </c>
      <c r="I18">
        <f>VLOOKUP(C18,away!$B$2:$E$405,3,FALSE)</f>
        <v>0.91559999999999997</v>
      </c>
      <c r="J18">
        <f>VLOOKUP(B18,home!$B$2:$E$405,4,FALSE)</f>
        <v>1.4460999999999999</v>
      </c>
      <c r="K18" s="3">
        <f t="shared" ref="K18:K29" si="112">E18*F18*G18</f>
        <v>1.7253824728139999</v>
      </c>
      <c r="L18" s="3">
        <f t="shared" ref="L18:L29" si="113">H18*I18*J18</f>
        <v>1.3428506580719999</v>
      </c>
      <c r="M18" s="5">
        <f t="shared" si="58"/>
        <v>4.6503247464274262E-2</v>
      </c>
      <c r="N18" s="5">
        <f t="shared" si="59"/>
        <v>8.0235888103790898E-2</v>
      </c>
      <c r="O18" s="5">
        <f t="shared" si="60"/>
        <v>6.2446916459885753E-2</v>
      </c>
      <c r="P18" s="5">
        <f t="shared" si="61"/>
        <v>0.10774481514116695</v>
      </c>
      <c r="Q18" s="5">
        <f t="shared" si="62"/>
        <v>6.921879751247309E-2</v>
      </c>
      <c r="R18" s="5">
        <f t="shared" si="63"/>
        <v>4.1928441431362408E-2</v>
      </c>
      <c r="S18" s="5">
        <f t="shared" si="64"/>
        <v>6.2409325277351449E-2</v>
      </c>
      <c r="T18" s="5">
        <f t="shared" si="65"/>
        <v>9.2950507790576981E-2</v>
      </c>
      <c r="U18" s="5">
        <f t="shared" si="66"/>
        <v>7.2342597958081026E-2</v>
      </c>
      <c r="V18" s="5">
        <f t="shared" si="67"/>
        <v>1.6066455526714828E-2</v>
      </c>
      <c r="W18" s="5">
        <f t="shared" si="68"/>
        <v>3.9809633339094118E-2</v>
      </c>
      <c r="X18" s="5">
        <f t="shared" si="69"/>
        <v>5.345839232700756E-2</v>
      </c>
      <c r="Y18" s="5">
        <f t="shared" si="70"/>
        <v>3.589331865789664E-2</v>
      </c>
      <c r="Z18" s="5">
        <f t="shared" si="71"/>
        <v>1.8767878389346102E-2</v>
      </c>
      <c r="AA18" s="5">
        <f t="shared" si="72"/>
        <v>3.2381768424882405E-2</v>
      </c>
      <c r="AB18" s="5">
        <f t="shared" si="73"/>
        <v>2.7935467839506962E-2</v>
      </c>
      <c r="AC18" s="5">
        <f t="shared" si="74"/>
        <v>2.3265542933716024E-3</v>
      </c>
      <c r="AD18" s="5">
        <f t="shared" si="75"/>
        <v>1.7171710903106218E-2</v>
      </c>
      <c r="AE18" s="5">
        <f t="shared" si="76"/>
        <v>2.305904328645832E-2</v>
      </c>
      <c r="AF18" s="5">
        <f t="shared" si="77"/>
        <v>1.5482425725865648E-2</v>
      </c>
      <c r="AG18" s="5">
        <f t="shared" si="78"/>
        <v>6.930195191509848E-3</v>
      </c>
      <c r="AH18" s="5">
        <f t="shared" si="79"/>
        <v>6.3006144614371701E-3</v>
      </c>
      <c r="AI18" s="5">
        <f t="shared" si="80"/>
        <v>1.0870969759722113E-2</v>
      </c>
      <c r="AJ18" s="5">
        <f t="shared" si="81"/>
        <v>9.3782903429577777E-3</v>
      </c>
      <c r="AK18" s="5">
        <f t="shared" si="82"/>
        <v>5.3937125942333823E-3</v>
      </c>
      <c r="AL18" s="5">
        <f t="shared" si="83"/>
        <v>2.1561862960025756E-4</v>
      </c>
      <c r="AM18" s="5">
        <f t="shared" si="84"/>
        <v>5.9255538040897072E-3</v>
      </c>
      <c r="AN18" s="5">
        <f t="shared" si="85"/>
        <v>7.9571338252629048E-3</v>
      </c>
      <c r="AO18" s="5">
        <f t="shared" si="86"/>
        <v>5.3426211968106326E-3</v>
      </c>
      <c r="AP18" s="5">
        <f t="shared" si="87"/>
        <v>2.391447463322191E-3</v>
      </c>
      <c r="AQ18" s="5">
        <f t="shared" si="88"/>
        <v>8.0283919996670483E-4</v>
      </c>
      <c r="AR18" s="5">
        <f t="shared" si="89"/>
        <v>1.6921568551597731E-3</v>
      </c>
      <c r="AS18" s="5">
        <f t="shared" si="90"/>
        <v>2.9196177791447307E-3</v>
      </c>
      <c r="AT18" s="5">
        <f t="shared" si="91"/>
        <v>2.5187286717262276E-3</v>
      </c>
      <c r="AU18" s="5">
        <f t="shared" si="92"/>
        <v>1.4485901013235067E-3</v>
      </c>
      <c r="AV18" s="5">
        <f t="shared" si="93"/>
        <v>6.2484299277885871E-4</v>
      </c>
      <c r="AW18" s="5">
        <f t="shared" si="94"/>
        <v>1.3877041242668707E-5</v>
      </c>
      <c r="AX18" s="5">
        <f t="shared" si="95"/>
        <v>1.7039744458821166E-3</v>
      </c>
      <c r="AY18" s="5">
        <f t="shared" si="96"/>
        <v>2.2881832059906716E-3</v>
      </c>
      <c r="AZ18" s="5">
        <f t="shared" si="97"/>
        <v>1.5363441619769365E-3</v>
      </c>
      <c r="BA18" s="5">
        <f t="shared" si="98"/>
        <v>6.8769358964526801E-4</v>
      </c>
      <c r="BB18" s="5">
        <f t="shared" si="99"/>
        <v>2.3086744735176102E-4</v>
      </c>
      <c r="BC18" s="5">
        <f t="shared" si="100"/>
        <v>6.2004100720743037E-5</v>
      </c>
      <c r="BD18" s="5">
        <f t="shared" si="101"/>
        <v>3.7871899108539073E-4</v>
      </c>
      <c r="BE18" s="5">
        <f t="shared" si="102"/>
        <v>6.5343510934053463E-4</v>
      </c>
      <c r="BF18" s="5">
        <f t="shared" si="103"/>
        <v>5.6371274238872912E-4</v>
      </c>
      <c r="BG18" s="5">
        <f t="shared" si="104"/>
        <v>3.2420669513980889E-4</v>
      </c>
      <c r="BH18" s="5">
        <f t="shared" si="105"/>
        <v>1.3984513734079454E-4</v>
      </c>
      <c r="BI18" s="5">
        <f t="shared" si="106"/>
        <v>4.8257269775214716E-5</v>
      </c>
      <c r="BJ18" s="8">
        <f t="shared" si="107"/>
        <v>0.46313857527879893</v>
      </c>
      <c r="BK18" s="8">
        <f t="shared" si="108"/>
        <v>0.23755419953847001</v>
      </c>
      <c r="BL18" s="8">
        <f t="shared" si="109"/>
        <v>0.28029089161727261</v>
      </c>
      <c r="BM18" s="8">
        <f t="shared" si="110"/>
        <v>0.58939913254618614</v>
      </c>
      <c r="BN18" s="8">
        <f t="shared" si="111"/>
        <v>0.40807810611295336</v>
      </c>
    </row>
    <row r="19" spans="1:66" x14ac:dyDescent="0.25">
      <c r="A19" t="s">
        <v>340</v>
      </c>
      <c r="B19" t="s">
        <v>139</v>
      </c>
      <c r="C19" t="s">
        <v>132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340</v>
      </c>
      <c r="B20" t="s">
        <v>142</v>
      </c>
      <c r="C20" t="s">
        <v>137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340</v>
      </c>
      <c r="B21" t="s">
        <v>130</v>
      </c>
      <c r="C21" t="s">
        <v>138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340</v>
      </c>
      <c r="B22" t="s">
        <v>134</v>
      </c>
      <c r="C22" t="s">
        <v>135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341</v>
      </c>
      <c r="B23" t="s">
        <v>145</v>
      </c>
      <c r="C23" t="s">
        <v>149</v>
      </c>
      <c r="D23" t="s">
        <v>68</v>
      </c>
      <c r="E23">
        <f>VLOOKUP(A23,home!$A$2:$E$405,3,FALSE)</f>
        <v>1.5127999999999999</v>
      </c>
      <c r="F23">
        <f>VLOOKUP(B23,home!$B$2:$E$405,3,FALSE)</f>
        <v>1.3221000000000001</v>
      </c>
      <c r="G23">
        <f>VLOOKUP(C23,away!$B$2:$E$405,4,FALSE)</f>
        <v>0.44069999999999998</v>
      </c>
      <c r="H23">
        <f>VLOOKUP(A23,away!$A$2:$E$405,3,FALSE)</f>
        <v>1.2179</v>
      </c>
      <c r="I23">
        <f>VLOOKUP(C23,away!$B$2:$E$405,3,FALSE)</f>
        <v>1.0948</v>
      </c>
      <c r="J23">
        <f>VLOOKUP(B23,home!$B$2:$E$405,4,FALSE)</f>
        <v>0.95789999999999997</v>
      </c>
      <c r="K23" s="3">
        <f t="shared" si="112"/>
        <v>0.88143211821599987</v>
      </c>
      <c r="L23" s="3">
        <f t="shared" si="113"/>
        <v>1.277222593668</v>
      </c>
      <c r="M23" s="5">
        <f t="shared" si="114"/>
        <v>0.11548037095739278</v>
      </c>
      <c r="N23" s="5">
        <f t="shared" si="115"/>
        <v>0.10178810798534416</v>
      </c>
      <c r="O23" s="5">
        <f t="shared" si="116"/>
        <v>0.14749413891194399</v>
      </c>
      <c r="P23" s="5">
        <f t="shared" si="117"/>
        <v>0.13000607128559971</v>
      </c>
      <c r="Q23" s="5">
        <f t="shared" si="118"/>
        <v>4.485965381536041E-2</v>
      </c>
      <c r="R23" s="5">
        <f t="shared" si="119"/>
        <v>9.4191423325970705E-2</v>
      </c>
      <c r="S23" s="5">
        <f t="shared" si="120"/>
        <v>3.6589721766118119E-2</v>
      </c>
      <c r="T23" s="5">
        <f t="shared" si="121"/>
        <v>5.7295763397103218E-2</v>
      </c>
      <c r="U23" s="5">
        <f t="shared" si="122"/>
        <v>8.3023345779990307E-2</v>
      </c>
      <c r="V23" s="5">
        <f t="shared" si="123"/>
        <v>4.5769067233477128E-3</v>
      </c>
      <c r="W23" s="5">
        <f t="shared" si="124"/>
        <v>1.3180246561636529E-2</v>
      </c>
      <c r="X23" s="5">
        <f t="shared" si="125"/>
        <v>1.6834108698637145E-2</v>
      </c>
      <c r="Y23" s="5">
        <f t="shared" si="126"/>
        <v>1.075045198708119E-2</v>
      </c>
      <c r="Z23" s="5">
        <f t="shared" si="127"/>
        <v>4.0101138000558943E-2</v>
      </c>
      <c r="AA23" s="5">
        <f t="shared" si="128"/>
        <v>3.5346431010704796E-2</v>
      </c>
      <c r="AB23" s="5">
        <f t="shared" si="129"/>
        <v>1.5577739778570616E-2</v>
      </c>
      <c r="AC23" s="5">
        <f t="shared" si="130"/>
        <v>3.2203831309707043E-4</v>
      </c>
      <c r="AD23" s="5">
        <f t="shared" si="131"/>
        <v>2.9043731613581079E-3</v>
      </c>
      <c r="AE23" s="5">
        <f t="shared" si="132"/>
        <v>3.7095310221295311E-3</v>
      </c>
      <c r="AF23" s="5">
        <f t="shared" si="133"/>
        <v>2.3689484166880938E-3</v>
      </c>
      <c r="AG23" s="5">
        <f t="shared" si="134"/>
        <v>1.0085581470093562E-3</v>
      </c>
      <c r="AH23" s="5">
        <f t="shared" si="135"/>
        <v>1.2804519871528071E-2</v>
      </c>
      <c r="AI23" s="5">
        <f t="shared" si="136"/>
        <v>1.1286315073099849E-2</v>
      </c>
      <c r="AJ23" s="5">
        <f t="shared" si="137"/>
        <v>4.9740603008677836E-3</v>
      </c>
      <c r="AK23" s="5">
        <f t="shared" si="138"/>
        <v>1.461432169042668E-3</v>
      </c>
      <c r="AL23" s="5">
        <f t="shared" si="139"/>
        <v>1.4501836300695333E-5</v>
      </c>
      <c r="AM23" s="5">
        <f t="shared" si="140"/>
        <v>5.1200155754111559E-4</v>
      </c>
      <c r="AN23" s="5">
        <f t="shared" si="141"/>
        <v>6.5393995728471946E-4</v>
      </c>
      <c r="AO23" s="5">
        <f t="shared" si="142"/>
        <v>4.1761344417316532E-4</v>
      </c>
      <c r="AP23" s="5">
        <f t="shared" si="143"/>
        <v>1.7779510877249219E-4</v>
      </c>
      <c r="AQ23" s="5">
        <f t="shared" si="144"/>
        <v>5.6770982491971657E-5</v>
      </c>
      <c r="AR23" s="5">
        <f t="shared" si="145"/>
        <v>3.270844416197306E-3</v>
      </c>
      <c r="AS23" s="5">
        <f t="shared" si="146"/>
        <v>2.8830273221237671E-3</v>
      </c>
      <c r="AT23" s="5">
        <f t="shared" si="147"/>
        <v>1.2705964397070769E-3</v>
      </c>
      <c r="AU23" s="5">
        <f t="shared" si="148"/>
        <v>3.7331483708290557E-4</v>
      </c>
      <c r="AV23" s="5">
        <f t="shared" si="149"/>
        <v>8.2262921902861565E-5</v>
      </c>
      <c r="AW23" s="5">
        <f t="shared" si="150"/>
        <v>4.5349861150763078E-7</v>
      </c>
      <c r="AX23" s="5">
        <f t="shared" si="151"/>
        <v>7.5215769565559421E-5</v>
      </c>
      <c r="AY23" s="5">
        <f t="shared" si="152"/>
        <v>9.6067280289258424E-5</v>
      </c>
      <c r="AZ23" s="5">
        <f t="shared" si="153"/>
        <v>6.1349650448838696E-5</v>
      </c>
      <c r="BA23" s="5">
        <f t="shared" si="154"/>
        <v>2.6119053222296973E-5</v>
      </c>
      <c r="BB23" s="5">
        <f t="shared" si="155"/>
        <v>8.3399612251836664E-6</v>
      </c>
      <c r="BC23" s="5">
        <f t="shared" si="156"/>
        <v>2.130397381423927E-6</v>
      </c>
      <c r="BD23" s="5">
        <f t="shared" si="157"/>
        <v>6.962660647900034E-4</v>
      </c>
      <c r="BE23" s="5">
        <f t="shared" si="158"/>
        <v>6.1371127232977122E-4</v>
      </c>
      <c r="BF23" s="5">
        <f t="shared" si="159"/>
        <v>2.7047241337133332E-4</v>
      </c>
      <c r="BG23" s="5">
        <f t="shared" si="160"/>
        <v>7.9467690745629277E-5</v>
      </c>
      <c r="BH23" s="5">
        <f t="shared" si="161"/>
        <v>1.7511343745913501E-5</v>
      </c>
      <c r="BI23" s="5">
        <f t="shared" si="162"/>
        <v>3.0870121621538094E-6</v>
      </c>
      <c r="BJ23" s="8">
        <f t="shared" si="163"/>
        <v>0.25678708635474379</v>
      </c>
      <c r="BK23" s="8">
        <f t="shared" si="164"/>
        <v>0.28708567816214536</v>
      </c>
      <c r="BL23" s="8">
        <f t="shared" si="165"/>
        <v>0.41571996795587757</v>
      </c>
      <c r="BM23" s="8">
        <f t="shared" si="166"/>
        <v>0.36577849041003607</v>
      </c>
      <c r="BN23" s="8">
        <f t="shared" si="167"/>
        <v>0.63381976628161174</v>
      </c>
    </row>
    <row r="24" spans="1:66" x14ac:dyDescent="0.25">
      <c r="A24" t="s">
        <v>351</v>
      </c>
      <c r="B24" t="s">
        <v>158</v>
      </c>
      <c r="C24" t="s">
        <v>156</v>
      </c>
      <c r="D24" t="s">
        <v>68</v>
      </c>
      <c r="E24">
        <f>VLOOKUP(A24,home!$A$2:$E$405,3,FALSE)</f>
        <v>1.3077000000000001</v>
      </c>
      <c r="F24">
        <f>VLOOKUP(B24,home!$B$2:$E$405,3,FALSE)</f>
        <v>1.2017</v>
      </c>
      <c r="G24">
        <f>VLOOKUP(C24,away!$B$2:$E$405,4,FALSE)</f>
        <v>0.94120000000000004</v>
      </c>
      <c r="H24">
        <f>VLOOKUP(A24,away!$A$2:$E$405,3,FALSE)</f>
        <v>1.1667000000000001</v>
      </c>
      <c r="I24">
        <f>VLOOKUP(C24,away!$B$2:$E$405,3,FALSE)</f>
        <v>1.0548999999999999</v>
      </c>
      <c r="J24">
        <f>VLOOKUP(B24,home!$B$2:$E$405,4,FALSE)</f>
        <v>0.73470000000000002</v>
      </c>
      <c r="K24" s="3">
        <f t="shared" si="112"/>
        <v>1.4790610603080003</v>
      </c>
      <c r="L24" s="3">
        <f t="shared" si="113"/>
        <v>0.90423336950099997</v>
      </c>
      <c r="M24" s="5">
        <f t="shared" si="114"/>
        <v>9.2246177815977395E-2</v>
      </c>
      <c r="N24" s="5">
        <f t="shared" si="115"/>
        <v>0.13643772956985986</v>
      </c>
      <c r="O24" s="5">
        <f t="shared" si="116"/>
        <v>8.3412072190129638E-2</v>
      </c>
      <c r="P24" s="5">
        <f t="shared" si="117"/>
        <v>0.12337154793602059</v>
      </c>
      <c r="Q24" s="5">
        <f t="shared" si="118"/>
        <v>0.10089986648180659</v>
      </c>
      <c r="R24" s="5">
        <f t="shared" si="119"/>
        <v>3.7711989546770783E-2</v>
      </c>
      <c r="S24" s="5">
        <f t="shared" si="120"/>
        <v>4.1249781835116794E-2</v>
      </c>
      <c r="T24" s="5">
        <f t="shared" si="121"/>
        <v>9.1237026251044975E-2</v>
      </c>
      <c r="U24" s="5">
        <f t="shared" si="122"/>
        <v>5.577833524537102E-2</v>
      </c>
      <c r="V24" s="5">
        <f t="shared" si="123"/>
        <v>6.129792592326746E-3</v>
      </c>
      <c r="W24" s="5">
        <f t="shared" si="124"/>
        <v>4.9745687834505531E-2</v>
      </c>
      <c r="X24" s="5">
        <f t="shared" si="125"/>
        <v>4.4981710928739843E-2</v>
      </c>
      <c r="Y24" s="5">
        <f t="shared" si="126"/>
        <v>2.0336982019507191E-2</v>
      </c>
      <c r="Z24" s="5">
        <f t="shared" si="127"/>
        <v>1.1366813126154346E-2</v>
      </c>
      <c r="AA24" s="5">
        <f t="shared" si="128"/>
        <v>1.6812210674692744E-2</v>
      </c>
      <c r="AB24" s="5">
        <f t="shared" si="129"/>
        <v>1.2433143073316267E-2</v>
      </c>
      <c r="AC24" s="5">
        <f t="shared" si="130"/>
        <v>5.1238030842232826E-4</v>
      </c>
      <c r="AD24" s="5">
        <f t="shared" si="131"/>
        <v>1.8394227448563633E-2</v>
      </c>
      <c r="AE24" s="5">
        <f t="shared" si="132"/>
        <v>1.6632674265182477E-2</v>
      </c>
      <c r="AF24" s="5">
        <f t="shared" si="133"/>
        <v>7.5199095473092586E-3</v>
      </c>
      <c r="AG24" s="5">
        <f t="shared" si="134"/>
        <v>2.2665843827687302E-3</v>
      </c>
      <c r="AH24" s="5">
        <f t="shared" si="135"/>
        <v>2.5695629333876845E-3</v>
      </c>
      <c r="AI24" s="5">
        <f t="shared" si="136"/>
        <v>3.800540476784524E-3</v>
      </c>
      <c r="AJ24" s="5">
        <f t="shared" si="137"/>
        <v>2.8106157136681964E-3</v>
      </c>
      <c r="AK24" s="5">
        <f t="shared" si="138"/>
        <v>1.3856907525254707E-3</v>
      </c>
      <c r="AL24" s="5">
        <f t="shared" si="139"/>
        <v>2.7410632409335223E-5</v>
      </c>
      <c r="AM24" s="5">
        <f t="shared" si="140"/>
        <v>5.4412371107238041E-3</v>
      </c>
      <c r="AN24" s="5">
        <f t="shared" si="141"/>
        <v>4.920148166883671E-3</v>
      </c>
      <c r="AO24" s="5">
        <f t="shared" si="142"/>
        <v>2.2244810776926951E-3</v>
      </c>
      <c r="AP24" s="5">
        <f t="shared" si="143"/>
        <v>6.7048334009109389E-4</v>
      </c>
      <c r="AQ24" s="5">
        <f t="shared" si="144"/>
        <v>1.5156835245121365E-4</v>
      </c>
      <c r="AR24" s="5">
        <f t="shared" si="145"/>
        <v>4.6469690988040405E-4</v>
      </c>
      <c r="AS24" s="5">
        <f t="shared" si="146"/>
        <v>6.8731510424956165E-4</v>
      </c>
      <c r="AT24" s="5">
        <f t="shared" si="147"/>
        <v>5.0829050342853031E-4</v>
      </c>
      <c r="AU24" s="5">
        <f t="shared" si="148"/>
        <v>2.5059756364849661E-4</v>
      </c>
      <c r="AV24" s="5">
        <f t="shared" si="149"/>
        <v>9.2662274550136723E-5</v>
      </c>
      <c r="AW24" s="5">
        <f t="shared" si="150"/>
        <v>1.0183174553828451E-6</v>
      </c>
      <c r="AX24" s="5">
        <f t="shared" si="151"/>
        <v>1.341320321729067E-3</v>
      </c>
      <c r="AY24" s="5">
        <f t="shared" si="152"/>
        <v>1.2128665940972394E-3</v>
      </c>
      <c r="AZ24" s="5">
        <f t="shared" si="153"/>
        <v>5.4835722356787425E-4</v>
      </c>
      <c r="BA24" s="5">
        <f t="shared" si="154"/>
        <v>1.6528096665233071E-4</v>
      </c>
      <c r="BB24" s="5">
        <f t="shared" si="155"/>
        <v>3.7363141347604846E-5</v>
      </c>
      <c r="BC24" s="5">
        <f t="shared" si="156"/>
        <v>6.7569998391773744E-6</v>
      </c>
      <c r="BD24" s="5">
        <f t="shared" si="157"/>
        <v>7.0032408769643347E-5</v>
      </c>
      <c r="BE24" s="5">
        <f t="shared" si="158"/>
        <v>1.0358220877075199E-4</v>
      </c>
      <c r="BF24" s="5">
        <f t="shared" si="159"/>
        <v>7.6602205766756562E-5</v>
      </c>
      <c r="BG24" s="5">
        <f t="shared" si="160"/>
        <v>3.7766446561103549E-5</v>
      </c>
      <c r="BH24" s="5">
        <f t="shared" si="161"/>
        <v>1.3964720123682809E-5</v>
      </c>
      <c r="BI24" s="5">
        <f t="shared" si="162"/>
        <v>4.1309347506077484E-6</v>
      </c>
      <c r="BJ24" s="8">
        <f t="shared" si="163"/>
        <v>0.50517226202436383</v>
      </c>
      <c r="BK24" s="8">
        <f t="shared" si="164"/>
        <v>0.26474995771437049</v>
      </c>
      <c r="BL24" s="8">
        <f t="shared" si="165"/>
        <v>0.21902380188714607</v>
      </c>
      <c r="BM24" s="8">
        <f t="shared" si="166"/>
        <v>0.42502160293482788</v>
      </c>
      <c r="BN24" s="8">
        <f t="shared" si="167"/>
        <v>0.57407938354056487</v>
      </c>
    </row>
    <row r="25" spans="1:66" x14ac:dyDescent="0.25">
      <c r="A25" t="s">
        <v>351</v>
      </c>
      <c r="B25" t="s">
        <v>166</v>
      </c>
      <c r="C25" t="s">
        <v>155</v>
      </c>
      <c r="D25" t="s">
        <v>68</v>
      </c>
      <c r="E25">
        <f>VLOOKUP(A25,home!$A$2:$E$405,3,FALSE)</f>
        <v>1.3077000000000001</v>
      </c>
      <c r="F25">
        <f>VLOOKUP(B25,home!$B$2:$E$405,3,FALSE)</f>
        <v>1.647</v>
      </c>
      <c r="G25">
        <f>VLOOKUP(C25,away!$B$2:$E$405,4,FALSE)</f>
        <v>1.4748000000000001</v>
      </c>
      <c r="H25">
        <f>VLOOKUP(A25,away!$A$2:$E$405,3,FALSE)</f>
        <v>1.1667000000000001</v>
      </c>
      <c r="I25">
        <f>VLOOKUP(C25,away!$B$2:$E$405,3,FALSE)</f>
        <v>0.61219999999999997</v>
      </c>
      <c r="J25">
        <f>VLOOKUP(B25,home!$B$2:$E$405,4,FALSE)</f>
        <v>1.0548999999999999</v>
      </c>
      <c r="K25" s="3">
        <f t="shared" si="112"/>
        <v>3.1763975461200005</v>
      </c>
      <c r="L25" s="3">
        <f t="shared" si="113"/>
        <v>0.75346627032599989</v>
      </c>
      <c r="M25" s="5">
        <f t="shared" si="114"/>
        <v>1.9646347880370833E-2</v>
      </c>
      <c r="N25" s="5">
        <f t="shared" si="115"/>
        <v>6.2404611197429787E-2</v>
      </c>
      <c r="O25" s="5">
        <f t="shared" si="116"/>
        <v>1.4802860462950125E-2</v>
      </c>
      <c r="P25" s="5">
        <f t="shared" si="117"/>
        <v>4.7019769650071548E-2</v>
      </c>
      <c r="Q25" s="5">
        <f t="shared" si="118"/>
        <v>9.9110926937044375E-2</v>
      </c>
      <c r="R25" s="5">
        <f t="shared" si="119"/>
        <v>5.5767280315876157E-3</v>
      </c>
      <c r="S25" s="5">
        <f t="shared" si="120"/>
        <v>2.8133202560190786E-2</v>
      </c>
      <c r="T25" s="5">
        <f t="shared" si="121"/>
        <v>7.4676740467807506E-2</v>
      </c>
      <c r="U25" s="5">
        <f t="shared" si="122"/>
        <v>1.7713905234913525E-2</v>
      </c>
      <c r="V25" s="5">
        <f t="shared" si="123"/>
        <v>7.4812700386621854E-3</v>
      </c>
      <c r="W25" s="5">
        <f t="shared" si="124"/>
        <v>0.10493856837216878</v>
      </c>
      <c r="X25" s="5">
        <f t="shared" si="125"/>
        <v>7.906767172472795E-2</v>
      </c>
      <c r="Y25" s="5">
        <f t="shared" si="126"/>
        <v>2.9787411858895635E-2</v>
      </c>
      <c r="Z25" s="5">
        <f t="shared" si="127"/>
        <v>1.4006254901942588E-3</v>
      </c>
      <c r="AA25" s="5">
        <f t="shared" si="128"/>
        <v>4.4489433700861669E-3</v>
      </c>
      <c r="AB25" s="5">
        <f t="shared" si="129"/>
        <v>7.065806401784276E-3</v>
      </c>
      <c r="AC25" s="5">
        <f t="shared" si="130"/>
        <v>1.1190616573174196E-3</v>
      </c>
      <c r="AD25" s="5">
        <f t="shared" si="131"/>
        <v>8.3331652767675707E-2</v>
      </c>
      <c r="AE25" s="5">
        <f t="shared" si="132"/>
        <v>6.2787589610961897E-2</v>
      </c>
      <c r="AF25" s="5">
        <f t="shared" si="133"/>
        <v>2.3654165483465474E-2</v>
      </c>
      <c r="AG25" s="5">
        <f t="shared" si="134"/>
        <v>5.9408719481669117E-3</v>
      </c>
      <c r="AH25" s="5">
        <f t="shared" si="135"/>
        <v>2.6383101605504831E-4</v>
      </c>
      <c r="AI25" s="5">
        <f t="shared" si="136"/>
        <v>8.3803219198760187E-4</v>
      </c>
      <c r="AJ25" s="5">
        <f t="shared" si="137"/>
        <v>1.3309616990994926E-3</v>
      </c>
      <c r="AK25" s="5">
        <f t="shared" si="138"/>
        <v>1.4092211583331112E-3</v>
      </c>
      <c r="AL25" s="5">
        <f t="shared" si="139"/>
        <v>1.0713038712678885E-4</v>
      </c>
      <c r="AM25" s="5">
        <f t="shared" si="140"/>
        <v>5.2938891473073783E-2</v>
      </c>
      <c r="AN25" s="5">
        <f t="shared" si="141"/>
        <v>3.9887669113409782E-2</v>
      </c>
      <c r="AO25" s="5">
        <f t="shared" si="142"/>
        <v>1.5027006639439223E-2</v>
      </c>
      <c r="AP25" s="5">
        <f t="shared" si="143"/>
        <v>3.7741142155941036E-3</v>
      </c>
      <c r="AQ25" s="5">
        <f t="shared" si="144"/>
        <v>7.1091694045200622E-4</v>
      </c>
      <c r="AR25" s="5">
        <f t="shared" si="145"/>
        <v>3.975755433266326E-5</v>
      </c>
      <c r="AS25" s="5">
        <f t="shared" si="146"/>
        <v>1.2628579802200418E-4</v>
      </c>
      <c r="AT25" s="5">
        <f t="shared" si="147"/>
        <v>2.0056694947345014E-4</v>
      </c>
      <c r="AU25" s="5">
        <f t="shared" si="148"/>
        <v>2.1236012204674698E-4</v>
      </c>
      <c r="AV25" s="5">
        <f t="shared" si="149"/>
        <v>1.6863504264075772E-4</v>
      </c>
      <c r="AW25" s="5">
        <f t="shared" si="150"/>
        <v>7.1221126863106388E-6</v>
      </c>
      <c r="AX25" s="5">
        <f t="shared" si="151"/>
        <v>2.8025827494897449E-2</v>
      </c>
      <c r="AY25" s="5">
        <f t="shared" si="152"/>
        <v>2.111651571538024E-2</v>
      </c>
      <c r="AZ25" s="5">
        <f t="shared" si="153"/>
        <v>7.9552911691739558E-3</v>
      </c>
      <c r="BA25" s="5">
        <f t="shared" si="154"/>
        <v>1.9980145221982879E-3</v>
      </c>
      <c r="BB25" s="5">
        <f t="shared" si="155"/>
        <v>3.7635913752448208E-4</v>
      </c>
      <c r="BC25" s="5">
        <f t="shared" si="156"/>
        <v>5.6714783130736332E-5</v>
      </c>
      <c r="BD25" s="5">
        <f t="shared" si="157"/>
        <v>4.99266269671918E-6</v>
      </c>
      <c r="BE25" s="5">
        <f t="shared" si="158"/>
        <v>1.5858681538463668E-5</v>
      </c>
      <c r="BF25" s="5">
        <f t="shared" si="159"/>
        <v>2.5186738561737283E-5</v>
      </c>
      <c r="BG25" s="5">
        <f t="shared" si="160"/>
        <v>2.666769818742276E-5</v>
      </c>
      <c r="BH25" s="5">
        <f t="shared" si="161"/>
        <v>2.1176802770799608E-5</v>
      </c>
      <c r="BI25" s="5">
        <f t="shared" si="162"/>
        <v>1.3453188871167016E-5</v>
      </c>
      <c r="BJ25" s="8">
        <f t="shared" si="163"/>
        <v>0.79756753157261795</v>
      </c>
      <c r="BK25" s="8">
        <f t="shared" si="164"/>
        <v>0.12462329788911979</v>
      </c>
      <c r="BL25" s="8">
        <f t="shared" si="165"/>
        <v>5.4305230805938902E-2</v>
      </c>
      <c r="BM25" s="8">
        <f t="shared" si="166"/>
        <v>0.70822604799572264</v>
      </c>
      <c r="BN25" s="8">
        <f t="shared" si="167"/>
        <v>0.2485612441594543</v>
      </c>
    </row>
    <row r="26" spans="1:66" x14ac:dyDescent="0.25">
      <c r="A26" t="s">
        <v>343</v>
      </c>
      <c r="B26" t="s">
        <v>180</v>
      </c>
      <c r="C26" t="s">
        <v>182</v>
      </c>
      <c r="D26" t="s">
        <v>68</v>
      </c>
      <c r="E26">
        <f>VLOOKUP(A26,home!$A$2:$E$405,3,FALSE)</f>
        <v>1.3151999999999999</v>
      </c>
      <c r="F26">
        <f>VLOOKUP(B26,home!$B$2:$E$405,3,FALSE)</f>
        <v>0.71560000000000001</v>
      </c>
      <c r="G26">
        <f>VLOOKUP(C26,away!$B$2:$E$405,4,FALSE)</f>
        <v>0.67090000000000005</v>
      </c>
      <c r="H26">
        <f>VLOOKUP(A26,away!$A$2:$E$405,3,FALSE)</f>
        <v>1.1212</v>
      </c>
      <c r="I26">
        <f>VLOOKUP(C26,away!$B$2:$E$405,3,FALSE)</f>
        <v>1.3116000000000001</v>
      </c>
      <c r="J26">
        <f>VLOOKUP(B26,home!$B$2:$E$405,4,FALSE)</f>
        <v>1.3116000000000001</v>
      </c>
      <c r="K26" s="3">
        <f t="shared" si="112"/>
        <v>0.63142231180800001</v>
      </c>
      <c r="L26" s="3">
        <f t="shared" si="113"/>
        <v>1.9287942606720003</v>
      </c>
      <c r="M26" s="5">
        <f t="shared" si="114"/>
        <v>7.7288000176752109E-2</v>
      </c>
      <c r="N26" s="5">
        <f t="shared" si="115"/>
        <v>4.8801367746621929E-2</v>
      </c>
      <c r="O26" s="5">
        <f t="shared" si="116"/>
        <v>0.149072651159736</v>
      </c>
      <c r="P26" s="5">
        <f t="shared" si="117"/>
        <v>9.4127798022628037E-2</v>
      </c>
      <c r="Q26" s="5">
        <f t="shared" si="118"/>
        <v>1.5407136220982193E-2</v>
      </c>
      <c r="R26" s="5">
        <f t="shared" si="119"/>
        <v>0.14376523699002905</v>
      </c>
      <c r="S26" s="5">
        <f t="shared" si="120"/>
        <v>2.8659178463430225E-2</v>
      </c>
      <c r="T26" s="5">
        <f t="shared" si="121"/>
        <v>2.9717195916422141E-2</v>
      </c>
      <c r="U26" s="5">
        <f t="shared" si="122"/>
        <v>9.0776578297869143E-2</v>
      </c>
      <c r="V26" s="5">
        <f t="shared" si="123"/>
        <v>3.8781719107335013E-3</v>
      </c>
      <c r="W26" s="5">
        <f t="shared" si="124"/>
        <v>3.242803190331117E-3</v>
      </c>
      <c r="X26" s="5">
        <f t="shared" si="125"/>
        <v>6.2547001819995103E-3</v>
      </c>
      <c r="Y26" s="5">
        <f t="shared" si="126"/>
        <v>6.0320149066323877E-3</v>
      </c>
      <c r="Z26" s="5">
        <f t="shared" si="127"/>
        <v>9.2431187996839359E-2</v>
      </c>
      <c r="AA26" s="5">
        <f t="shared" si="128"/>
        <v>5.8363114408124167E-2</v>
      </c>
      <c r="AB26" s="5">
        <f t="shared" si="129"/>
        <v>1.8425886311946277E-2</v>
      </c>
      <c r="AC26" s="5">
        <f t="shared" si="130"/>
        <v>2.9519765477477371E-4</v>
      </c>
      <c r="AD26" s="5">
        <f t="shared" si="131"/>
        <v>5.118945717943078E-4</v>
      </c>
      <c r="AE26" s="5">
        <f t="shared" si="132"/>
        <v>9.87339312146012E-4</v>
      </c>
      <c r="AF26" s="5">
        <f t="shared" si="133"/>
        <v>9.5218719930153465E-4</v>
      </c>
      <c r="AG26" s="5">
        <f t="shared" si="134"/>
        <v>6.1219106836604893E-4</v>
      </c>
      <c r="AH26" s="5">
        <f t="shared" si="135"/>
        <v>4.457018622884959E-2</v>
      </c>
      <c r="AI26" s="5">
        <f t="shared" si="136"/>
        <v>2.8142610026333292E-2</v>
      </c>
      <c r="AJ26" s="5">
        <f t="shared" si="137"/>
        <v>8.8849359415691838E-3</v>
      </c>
      <c r="AK26" s="5">
        <f t="shared" si="138"/>
        <v>1.8700489308305349E-3</v>
      </c>
      <c r="AL26" s="5">
        <f t="shared" si="139"/>
        <v>1.4380656848073746E-5</v>
      </c>
      <c r="AM26" s="5">
        <f t="shared" si="140"/>
        <v>6.4644330784865631E-5</v>
      </c>
      <c r="AN26" s="5">
        <f t="shared" si="141"/>
        <v>1.2468561420283112E-4</v>
      </c>
      <c r="AO26" s="5">
        <f t="shared" si="142"/>
        <v>1.20246448531392E-4</v>
      </c>
      <c r="AP26" s="5">
        <f t="shared" si="143"/>
        <v>7.7310219931180015E-5</v>
      </c>
      <c r="AQ26" s="5">
        <f t="shared" si="144"/>
        <v>3.7278877123637507E-5</v>
      </c>
      <c r="AR26" s="5">
        <f t="shared" si="145"/>
        <v>1.7193343879057459E-2</v>
      </c>
      <c r="AS26" s="5">
        <f t="shared" si="146"/>
        <v>1.0856260939824386E-2</v>
      </c>
      <c r="AT26" s="5">
        <f t="shared" si="147"/>
        <v>3.4274426901074019E-3</v>
      </c>
      <c r="AU26" s="5">
        <f t="shared" si="148"/>
        <v>7.2138792899234896E-4</v>
      </c>
      <c r="AV26" s="5">
        <f t="shared" si="149"/>
        <v>1.1387510845868357E-4</v>
      </c>
      <c r="AW26" s="5">
        <f t="shared" si="150"/>
        <v>4.864991115957984E-7</v>
      </c>
      <c r="AX26" s="5">
        <f t="shared" si="151"/>
        <v>6.8029787982434858E-6</v>
      </c>
      <c r="AY26" s="5">
        <f t="shared" si="152"/>
        <v>1.3121546461525336E-5</v>
      </c>
      <c r="AZ26" s="5">
        <f t="shared" si="153"/>
        <v>1.2654381753065535E-5</v>
      </c>
      <c r="BA26" s="5">
        <f t="shared" si="154"/>
        <v>8.1358996325550995E-6</v>
      </c>
      <c r="BB26" s="5">
        <f t="shared" si="155"/>
        <v>3.9231191291689263E-6</v>
      </c>
      <c r="BC26" s="5">
        <f t="shared" si="156"/>
        <v>1.5133779320547117E-6</v>
      </c>
      <c r="BD26" s="5">
        <f t="shared" si="157"/>
        <v>5.5270704992810196E-3</v>
      </c>
      <c r="BE26" s="5">
        <f t="shared" si="158"/>
        <v>3.4899156321818183E-3</v>
      </c>
      <c r="BF26" s="5">
        <f t="shared" si="159"/>
        <v>1.1018052982435607E-3</v>
      </c>
      <c r="BG26" s="5">
        <f t="shared" si="160"/>
        <v>2.3190148285975073E-4</v>
      </c>
      <c r="BH26" s="5">
        <f t="shared" si="161"/>
        <v>3.6606942604751768E-5</v>
      </c>
      <c r="BI26" s="5">
        <f t="shared" si="162"/>
        <v>4.6228880655430274E-6</v>
      </c>
      <c r="BJ26" s="8">
        <f t="shared" si="163"/>
        <v>0.11298914710887768</v>
      </c>
      <c r="BK26" s="8">
        <f t="shared" si="164"/>
        <v>0.20427584843162824</v>
      </c>
      <c r="BL26" s="8">
        <f t="shared" si="165"/>
        <v>0.58657548158496409</v>
      </c>
      <c r="BM26" s="8">
        <f t="shared" si="166"/>
        <v>0.4677968397582099</v>
      </c>
      <c r="BN26" s="8">
        <f t="shared" si="167"/>
        <v>0.52846219031674935</v>
      </c>
    </row>
    <row r="27" spans="1:66" x14ac:dyDescent="0.25">
      <c r="A27" t="s">
        <v>343</v>
      </c>
      <c r="B27" t="s">
        <v>187</v>
      </c>
      <c r="C27" t="s">
        <v>178</v>
      </c>
      <c r="D27" t="s">
        <v>68</v>
      </c>
      <c r="E27">
        <f>VLOOKUP(A27,home!$A$2:$E$405,3,FALSE)</f>
        <v>1.3151999999999999</v>
      </c>
      <c r="F27">
        <f>VLOOKUP(B27,home!$B$2:$E$405,3,FALSE)</f>
        <v>1.2356</v>
      </c>
      <c r="G27">
        <f>VLOOKUP(C27,away!$B$2:$E$405,4,FALSE)</f>
        <v>0.95040000000000002</v>
      </c>
      <c r="H27">
        <f>VLOOKUP(A27,away!$A$2:$E$405,3,FALSE)</f>
        <v>1.1212</v>
      </c>
      <c r="I27">
        <f>VLOOKUP(C27,away!$B$2:$E$405,3,FALSE)</f>
        <v>1.0590999999999999</v>
      </c>
      <c r="J27">
        <f>VLOOKUP(B27,home!$B$2:$E$405,4,FALSE)</f>
        <v>0.66890000000000005</v>
      </c>
      <c r="K27" s="3">
        <f t="shared" si="112"/>
        <v>1.5444580884480001</v>
      </c>
      <c r="L27" s="3">
        <f t="shared" si="113"/>
        <v>0.79429394718800006</v>
      </c>
      <c r="M27" s="5">
        <f t="shared" si="114"/>
        <v>9.6447926732543321E-2</v>
      </c>
      <c r="N27" s="5">
        <f t="shared" si="115"/>
        <v>0.14895978055611664</v>
      </c>
      <c r="O27" s="5">
        <f t="shared" si="116"/>
        <v>7.6608004422490869E-2</v>
      </c>
      <c r="P27" s="5">
        <f t="shared" si="117"/>
        <v>0.11831785207017619</v>
      </c>
      <c r="Q27" s="5">
        <f t="shared" si="118"/>
        <v>0.11503106896666675</v>
      </c>
      <c r="R27" s="5">
        <f t="shared" si="119"/>
        <v>3.0424637109468012E-2</v>
      </c>
      <c r="S27" s="5">
        <f t="shared" si="120"/>
        <v>3.6286716036210379E-2</v>
      </c>
      <c r="T27" s="5">
        <f t="shared" si="121"/>
        <v>9.1368481818788788E-2</v>
      </c>
      <c r="U27" s="5">
        <f t="shared" si="122"/>
        <v>4.6989576871813057E-2</v>
      </c>
      <c r="V27" s="5">
        <f t="shared" si="123"/>
        <v>4.9460959521949307E-3</v>
      </c>
      <c r="W27" s="5">
        <f t="shared" si="124"/>
        <v>5.9220221629462749E-2</v>
      </c>
      <c r="X27" s="5">
        <f t="shared" si="125"/>
        <v>4.7038263591414144E-2</v>
      </c>
      <c r="Y27" s="5">
        <f t="shared" si="126"/>
        <v>1.8681104028446964E-2</v>
      </c>
      <c r="Z27" s="5">
        <f t="shared" si="127"/>
        <v>8.0553683671472868E-3</v>
      </c>
      <c r="AA27" s="5">
        <f t="shared" si="128"/>
        <v>1.2441178830068787E-2</v>
      </c>
      <c r="AB27" s="5">
        <f t="shared" si="129"/>
        <v>9.6074396369638833E-3</v>
      </c>
      <c r="AC27" s="5">
        <f t="shared" si="130"/>
        <v>3.7922759787486669E-4</v>
      </c>
      <c r="AD27" s="5">
        <f t="shared" si="131"/>
        <v>2.2865787573826731E-2</v>
      </c>
      <c r="AE27" s="5">
        <f t="shared" si="132"/>
        <v>1.8162156667577155E-2</v>
      </c>
      <c r="AF27" s="5">
        <f t="shared" si="133"/>
        <v>7.2130455544683562E-3</v>
      </c>
      <c r="AG27" s="5">
        <f t="shared" si="134"/>
        <v>1.9097594749018427E-3</v>
      </c>
      <c r="AH27" s="5">
        <f t="shared" si="135"/>
        <v>1.5995825840986928E-3</v>
      </c>
      <c r="AI27" s="5">
        <f t="shared" si="136"/>
        <v>2.4704882601517797E-3</v>
      </c>
      <c r="AJ27" s="5">
        <f t="shared" si="137"/>
        <v>1.9077827879036219E-3</v>
      </c>
      <c r="AK27" s="5">
        <f t="shared" si="138"/>
        <v>9.8216351925987499E-4</v>
      </c>
      <c r="AL27" s="5">
        <f t="shared" si="139"/>
        <v>1.860875452541873E-5</v>
      </c>
      <c r="AM27" s="5">
        <f t="shared" si="140"/>
        <v>7.0630501134260936E-3</v>
      </c>
      <c r="AN27" s="5">
        <f t="shared" si="141"/>
        <v>5.6101379537798635E-3</v>
      </c>
      <c r="AO27" s="5">
        <f t="shared" si="142"/>
        <v>2.2280493097885084E-3</v>
      </c>
      <c r="AP27" s="5">
        <f t="shared" si="143"/>
        <v>5.8990869360047132E-4</v>
      </c>
      <c r="AQ27" s="5">
        <f t="shared" si="144"/>
        <v>1.1714022618010869E-4</v>
      </c>
      <c r="AR27" s="5">
        <f t="shared" si="145"/>
        <v>2.5410775291538639E-4</v>
      </c>
      <c r="AS27" s="5">
        <f t="shared" si="146"/>
        <v>3.9245877432751442E-4</v>
      </c>
      <c r="AT27" s="5">
        <f t="shared" si="147"/>
        <v>3.0306806419625902E-4</v>
      </c>
      <c r="AU27" s="5">
        <f t="shared" si="148"/>
        <v>1.5602530769939671E-4</v>
      </c>
      <c r="AV27" s="5">
        <f t="shared" si="149"/>
        <v>6.0243637119730297E-5</v>
      </c>
      <c r="AW27" s="5">
        <f t="shared" si="150"/>
        <v>6.3412107437412915E-7</v>
      </c>
      <c r="AX27" s="5">
        <f t="shared" si="151"/>
        <v>1.8180974794657506E-3</v>
      </c>
      <c r="AY27" s="5">
        <f t="shared" si="152"/>
        <v>1.4441038233374049E-3</v>
      </c>
      <c r="AZ27" s="5">
        <f t="shared" si="153"/>
        <v>5.7352146299397477E-4</v>
      </c>
      <c r="BA27" s="5">
        <f t="shared" si="154"/>
        <v>1.5184820887950695E-4</v>
      </c>
      <c r="BB27" s="5">
        <f t="shared" si="155"/>
        <v>3.0153028301082866E-5</v>
      </c>
      <c r="BC27" s="5">
        <f t="shared" si="156"/>
        <v>4.7900735737877176E-6</v>
      </c>
      <c r="BD27" s="5">
        <f t="shared" si="157"/>
        <v>3.3639375012372536E-5</v>
      </c>
      <c r="BE27" s="5">
        <f t="shared" si="158"/>
        <v>5.1954604828194314E-5</v>
      </c>
      <c r="BF27" s="5">
        <f t="shared" si="159"/>
        <v>4.0120854829512116E-5</v>
      </c>
      <c r="BG27" s="5">
        <f t="shared" si="160"/>
        <v>2.0654992918962673E-5</v>
      </c>
      <c r="BH27" s="5">
        <f t="shared" si="161"/>
        <v>7.9751927201320136E-6</v>
      </c>
      <c r="BI27" s="5">
        <f t="shared" si="162"/>
        <v>2.4634701807078994E-6</v>
      </c>
      <c r="BJ27" s="8">
        <f t="shared" si="163"/>
        <v>0.5500804702349964</v>
      </c>
      <c r="BK27" s="8">
        <f t="shared" si="164"/>
        <v>0.25784053096686249</v>
      </c>
      <c r="BL27" s="8">
        <f t="shared" si="165"/>
        <v>0.18435356604896677</v>
      </c>
      <c r="BM27" s="8">
        <f t="shared" si="166"/>
        <v>0.41309719605824829</v>
      </c>
      <c r="BN27" s="8">
        <f t="shared" si="167"/>
        <v>0.58578926985746171</v>
      </c>
    </row>
    <row r="28" spans="1:66" x14ac:dyDescent="0.25">
      <c r="A28" t="s">
        <v>344</v>
      </c>
      <c r="B28" t="s">
        <v>207</v>
      </c>
      <c r="C28" t="s">
        <v>211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344</v>
      </c>
      <c r="B29" t="s">
        <v>204</v>
      </c>
      <c r="C29" t="s">
        <v>212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6">
        <f t="shared" si="112"/>
        <v>1.148899504284</v>
      </c>
      <c r="L29" s="16">
        <f t="shared" si="113"/>
        <v>1.0503470096</v>
      </c>
      <c r="M29" s="17">
        <f t="shared" si="114"/>
        <v>0.11088667846543641</v>
      </c>
      <c r="N29" s="17">
        <f t="shared" si="115"/>
        <v>0.12739764992063921</v>
      </c>
      <c r="O29" s="17">
        <f t="shared" si="116"/>
        <v>0.11646949113064786</v>
      </c>
      <c r="P29" s="17">
        <f t="shared" si="117"/>
        <v>0.13381174062421106</v>
      </c>
      <c r="Q29" s="17">
        <f t="shared" si="118"/>
        <v>7.3183548420384478E-2</v>
      </c>
      <c r="R29" s="17">
        <f t="shared" si="119"/>
        <v>6.116669085935484E-2</v>
      </c>
      <c r="S29" s="17">
        <f t="shared" si="120"/>
        <v>4.036910063651681E-2</v>
      </c>
      <c r="T29" s="17">
        <f t="shared" si="121"/>
        <v>7.686812123526765E-2</v>
      </c>
      <c r="U29" s="17">
        <f t="shared" si="122"/>
        <v>7.027438080700546E-2</v>
      </c>
      <c r="V29" s="17">
        <f t="shared" si="123"/>
        <v>5.4127928904663305E-3</v>
      </c>
      <c r="W29" s="17">
        <f t="shared" si="124"/>
        <v>2.8026847500641282E-2</v>
      </c>
      <c r="X29" s="17">
        <f t="shared" si="125"/>
        <v>2.9437915460813806E-2</v>
      </c>
      <c r="Y29" s="17">
        <f t="shared" si="126"/>
        <v>1.546001323656169E-2</v>
      </c>
      <c r="Z29" s="17">
        <f t="shared" si="127"/>
        <v>2.1415416943750338E-2</v>
      </c>
      <c r="AA29" s="17">
        <f t="shared" si="128"/>
        <v>2.4604161910709941E-2</v>
      </c>
      <c r="AB29" s="17">
        <f t="shared" si="129"/>
        <v>1.4133854711268965E-2</v>
      </c>
      <c r="AC29" s="17">
        <f t="shared" si="130"/>
        <v>4.0824067436187687E-4</v>
      </c>
      <c r="AD29" s="17">
        <f t="shared" si="131"/>
        <v>8.0500078000325052E-3</v>
      </c>
      <c r="AE29" s="17">
        <f t="shared" si="132"/>
        <v>8.4553016200208161E-3</v>
      </c>
      <c r="AF29" s="17">
        <f t="shared" si="133"/>
        <v>4.4405003859274497E-3</v>
      </c>
      <c r="AG29" s="17">
        <f t="shared" si="134"/>
        <v>1.5546887671621808E-3</v>
      </c>
      <c r="AH29" s="17">
        <f t="shared" si="135"/>
        <v>5.6234047865513356E-3</v>
      </c>
      <c r="AI29" s="17">
        <f t="shared" si="136"/>
        <v>6.460726971657102E-3</v>
      </c>
      <c r="AJ29" s="17">
        <f t="shared" si="137"/>
        <v>3.7113630075255571E-3</v>
      </c>
      <c r="AK29" s="17">
        <f t="shared" si="138"/>
        <v>1.4213277065213627E-3</v>
      </c>
      <c r="AL29" s="17">
        <f t="shared" si="139"/>
        <v>1.9705665634846099E-5</v>
      </c>
      <c r="AM29" s="17">
        <f t="shared" si="140"/>
        <v>1.8497299941879354E-3</v>
      </c>
      <c r="AN29" s="17">
        <f t="shared" si="141"/>
        <v>1.9428583679627232E-3</v>
      </c>
      <c r="AO29" s="17">
        <f t="shared" si="142"/>
        <v>1.0203377384329913E-3</v>
      </c>
      <c r="AP29" s="17">
        <f t="shared" si="143"/>
        <v>3.572362307817065E-4</v>
      </c>
      <c r="AQ29" s="17">
        <f t="shared" si="144"/>
        <v>9.3805501680585218E-5</v>
      </c>
      <c r="AR29" s="17">
        <f t="shared" si="145"/>
        <v>1.1813052802649045E-3</v>
      </c>
      <c r="AS29" s="17">
        <f t="shared" si="146"/>
        <v>1.3572010509044206E-3</v>
      </c>
      <c r="AT29" s="17">
        <f t="shared" si="147"/>
        <v>7.7964380729890644E-4</v>
      </c>
      <c r="AU29" s="17">
        <f t="shared" si="148"/>
        <v>2.9857746124126801E-4</v>
      </c>
      <c r="AV29" s="17">
        <f t="shared" si="149"/>
        <v>8.5758874302616973E-5</v>
      </c>
      <c r="AW29" s="17">
        <f t="shared" si="150"/>
        <v>6.6054658865571444E-7</v>
      </c>
      <c r="AX29" s="17">
        <f t="shared" si="151"/>
        <v>3.5419231223029433E-4</v>
      </c>
      <c r="AY29" s="17">
        <f t="shared" si="152"/>
        <v>3.7202483597439918E-4</v>
      </c>
      <c r="AZ29" s="17">
        <f t="shared" si="153"/>
        <v>1.9537758698132029E-4</v>
      </c>
      <c r="BA29" s="17">
        <f t="shared" si="154"/>
        <v>6.840475474289789E-5</v>
      </c>
      <c r="BB29" s="17">
        <f t="shared" si="155"/>
        <v>1.7962182396656056E-5</v>
      </c>
      <c r="BC29" s="17">
        <f t="shared" si="156"/>
        <v>3.7733049132434909E-6</v>
      </c>
      <c r="BD29" s="17">
        <f t="shared" si="157"/>
        <v>2.0679674475848866E-4</v>
      </c>
      <c r="BE29" s="17">
        <f t="shared" si="158"/>
        <v>2.375886775405725E-4</v>
      </c>
      <c r="BF29" s="17">
        <f t="shared" si="159"/>
        <v>1.3648275692492747E-4</v>
      </c>
      <c r="BG29" s="17">
        <f t="shared" si="160"/>
        <v>5.2268323924787609E-5</v>
      </c>
      <c r="BH29" s="17">
        <f t="shared" si="161"/>
        <v>1.5012762861736E-5</v>
      </c>
      <c r="BI29" s="17">
        <f t="shared" si="162"/>
        <v>3.4496311619563462E-6</v>
      </c>
      <c r="BJ29" s="18">
        <f t="shared" si="163"/>
        <v>0.37915029715773574</v>
      </c>
      <c r="BK29" s="18">
        <f t="shared" si="164"/>
        <v>0.29128028379260174</v>
      </c>
      <c r="BL29" s="18">
        <f t="shared" si="165"/>
        <v>0.30821948726242704</v>
      </c>
      <c r="BM29" s="18">
        <f t="shared" si="166"/>
        <v>0.37677832144645529</v>
      </c>
      <c r="BN29" s="18">
        <f t="shared" si="167"/>
        <v>0.62291579942067388</v>
      </c>
    </row>
    <row r="30" spans="1:66" x14ac:dyDescent="0.25">
      <c r="A30" t="s">
        <v>344</v>
      </c>
      <c r="B30" t="s">
        <v>208</v>
      </c>
      <c r="C30" t="s">
        <v>200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346</v>
      </c>
      <c r="B31" t="s">
        <v>322</v>
      </c>
      <c r="C31" t="s">
        <v>231</v>
      </c>
      <c r="D31" t="s">
        <v>68</v>
      </c>
      <c r="E31">
        <f>VLOOKUP(A31,home!$A$2:$E$405,3,FALSE)</f>
        <v>1.619</v>
      </c>
      <c r="F31">
        <f>VLOOKUP(B31,home!$B$2:$E$405,3,FALSE)</f>
        <v>0.61770000000000003</v>
      </c>
      <c r="G31">
        <f>VLOOKUP(C31,away!$B$2:$E$405,4,FALSE)</f>
        <v>0.97060000000000002</v>
      </c>
      <c r="H31">
        <f>VLOOKUP(A31,away!$A$2:$E$405,3,FALSE)</f>
        <v>1.181</v>
      </c>
      <c r="I31">
        <f>VLOOKUP(C31,away!$B$2:$E$405,3,FALSE)</f>
        <v>1.0887</v>
      </c>
      <c r="J31">
        <f>VLOOKUP(B31,home!$B$2:$E$405,4,FALSE)</f>
        <v>2.1168999999999998</v>
      </c>
      <c r="K31" s="3">
        <f t="shared" si="168"/>
        <v>0.97065464478000008</v>
      </c>
      <c r="L31" s="3">
        <f t="shared" si="169"/>
        <v>2.7218141244299998</v>
      </c>
      <c r="M31" s="5">
        <f t="shared" si="170"/>
        <v>2.4910427969882732E-2</v>
      </c>
      <c r="N31" s="5">
        <f t="shared" si="171"/>
        <v>2.4179422612424301E-2</v>
      </c>
      <c r="O31" s="5">
        <f t="shared" si="172"/>
        <v>6.7801554694022964E-2</v>
      </c>
      <c r="P31" s="5">
        <f t="shared" si="173"/>
        <v>6.5811893987058598E-2</v>
      </c>
      <c r="Q31" s="5">
        <f t="shared" si="174"/>
        <v>1.1734934433424105E-2</v>
      </c>
      <c r="R31" s="5">
        <f t="shared" si="175"/>
        <v>9.2271614612252431E-2</v>
      </c>
      <c r="S31" s="5">
        <f t="shared" si="176"/>
        <v>4.3467793843208598E-2</v>
      </c>
      <c r="T31" s="5">
        <f t="shared" si="177"/>
        <v>3.1940310290153692E-2</v>
      </c>
      <c r="U31" s="5">
        <f t="shared" si="178"/>
        <v>8.956387130473295E-2</v>
      </c>
      <c r="V31" s="5">
        <f t="shared" si="179"/>
        <v>1.2759929936523015E-2</v>
      </c>
      <c r="W31" s="5">
        <f t="shared" si="180"/>
        <v>3.7968562046639559E-3</v>
      </c>
      <c r="X31" s="5">
        <f t="shared" si="181"/>
        <v>1.0334336846284039E-2</v>
      </c>
      <c r="Y31" s="5">
        <f t="shared" si="182"/>
        <v>1.4064071997416642E-2</v>
      </c>
      <c r="Z31" s="5">
        <f t="shared" si="183"/>
        <v>8.3715394645196728E-2</v>
      </c>
      <c r="AA31" s="5">
        <f t="shared" si="184"/>
        <v>8.125873665195095E-2</v>
      </c>
      <c r="AB31" s="5">
        <f t="shared" si="185"/>
        <v>3.9437085080085511E-2</v>
      </c>
      <c r="AC31" s="5">
        <f t="shared" si="186"/>
        <v>2.1069367949038019E-3</v>
      </c>
      <c r="AD31" s="5">
        <f t="shared" si="187"/>
        <v>9.2135902765470758E-4</v>
      </c>
      <c r="AE31" s="5">
        <f t="shared" si="188"/>
        <v>2.5077680151416744E-3</v>
      </c>
      <c r="AF31" s="5">
        <f t="shared" si="189"/>
        <v>3.4128392022031982E-3</v>
      </c>
      <c r="AG31" s="5">
        <f t="shared" si="190"/>
        <v>3.0963713149883584E-3</v>
      </c>
      <c r="AH31" s="5">
        <f t="shared" si="191"/>
        <v>5.6964435894382021E-2</v>
      </c>
      <c r="AI31" s="5">
        <f t="shared" si="192"/>
        <v>5.5292794288154465E-2</v>
      </c>
      <c r="AJ31" s="5">
        <f t="shared" si="193"/>
        <v>2.6835103799331093E-2</v>
      </c>
      <c r="AK31" s="5">
        <f t="shared" si="194"/>
        <v>8.6825393819913842E-3</v>
      </c>
      <c r="AL31" s="5">
        <f t="shared" si="195"/>
        <v>2.2265615211635356E-4</v>
      </c>
      <c r="AM31" s="5">
        <f t="shared" si="196"/>
        <v>1.7886428394060536E-4</v>
      </c>
      <c r="AN31" s="5">
        <f t="shared" si="197"/>
        <v>4.8683533438559779E-4</v>
      </c>
      <c r="AO31" s="5">
        <f t="shared" si="198"/>
        <v>6.625376447011611E-4</v>
      </c>
      <c r="AP31" s="5">
        <f t="shared" si="199"/>
        <v>6.0110143977140163E-4</v>
      </c>
      <c r="AQ31" s="5">
        <f t="shared" si="200"/>
        <v>4.0902159724625248E-4</v>
      </c>
      <c r="AR31" s="5">
        <f t="shared" si="201"/>
        <v>3.1009321241503223E-2</v>
      </c>
      <c r="AS31" s="5">
        <f t="shared" si="202"/>
        <v>3.0099341694540219E-2</v>
      </c>
      <c r="AT31" s="5">
        <f t="shared" si="203"/>
        <v>1.4608032910312891E-2</v>
      </c>
      <c r="AU31" s="5">
        <f t="shared" si="204"/>
        <v>4.7264516651647709E-3</v>
      </c>
      <c r="AV31" s="5">
        <f t="shared" si="205"/>
        <v>1.1469380655300873E-3</v>
      </c>
      <c r="AW31" s="5">
        <f t="shared" si="206"/>
        <v>1.634012592856937E-5</v>
      </c>
      <c r="AX31" s="5">
        <f t="shared" si="207"/>
        <v>2.8935907998699551E-5</v>
      </c>
      <c r="AY31" s="5">
        <f t="shared" si="208"/>
        <v>7.875816309406746E-5</v>
      </c>
      <c r="AZ31" s="5">
        <f t="shared" si="209"/>
        <v>1.071825403617972E-4</v>
      </c>
      <c r="BA31" s="5">
        <f t="shared" si="210"/>
        <v>9.7243650749676033E-5</v>
      </c>
      <c r="BB31" s="5">
        <f t="shared" si="211"/>
        <v>6.6169785530401559E-5</v>
      </c>
      <c r="BC31" s="5">
        <f t="shared" si="212"/>
        <v>3.602037137343012E-5</v>
      </c>
      <c r="BD31" s="5">
        <f t="shared" si="213"/>
        <v>1.4066934757351794E-2</v>
      </c>
      <c r="BE31" s="5">
        <f t="shared" si="214"/>
        <v>1.3654135560040741E-2</v>
      </c>
      <c r="BF31" s="5">
        <f t="shared" si="215"/>
        <v>6.6267250509046563E-3</v>
      </c>
      <c r="BG31" s="5">
        <f t="shared" si="216"/>
        <v>2.1440871501135291E-3</v>
      </c>
      <c r="BH31" s="5">
        <f t="shared" si="217"/>
        <v>5.2029203776770248E-4</v>
      </c>
      <c r="BI31" s="5">
        <f t="shared" si="218"/>
        <v>1.0100477662025438E-4</v>
      </c>
      <c r="BJ31" s="8">
        <f t="shared" si="219"/>
        <v>0.10874094066350774</v>
      </c>
      <c r="BK31" s="8">
        <f t="shared" si="220"/>
        <v>0.14935839684678717</v>
      </c>
      <c r="BL31" s="8">
        <f t="shared" si="221"/>
        <v>0.63681100061675355</v>
      </c>
      <c r="BM31" s="8">
        <f t="shared" si="222"/>
        <v>0.69185346642601464</v>
      </c>
      <c r="BN31" s="8">
        <f t="shared" si="223"/>
        <v>0.2867098483090651</v>
      </c>
    </row>
    <row r="32" spans="1:66" x14ac:dyDescent="0.25">
      <c r="A32" t="s">
        <v>346</v>
      </c>
      <c r="B32" t="s">
        <v>233</v>
      </c>
      <c r="C32" t="s">
        <v>235</v>
      </c>
      <c r="D32" t="s">
        <v>68</v>
      </c>
      <c r="E32">
        <f>VLOOKUP(A32,home!$A$2:$E$405,3,FALSE)</f>
        <v>1.619</v>
      </c>
      <c r="F32">
        <f>VLOOKUP(B32,home!$B$2:$E$405,3,FALSE)</f>
        <v>0.79410000000000003</v>
      </c>
      <c r="G32">
        <f>VLOOKUP(C32,away!$B$2:$E$405,4,FALSE)</f>
        <v>0.61770000000000003</v>
      </c>
      <c r="H32">
        <f>VLOOKUP(A32,away!$A$2:$E$405,3,FALSE)</f>
        <v>1.181</v>
      </c>
      <c r="I32">
        <f>VLOOKUP(C32,away!$B$2:$E$405,3,FALSE)</f>
        <v>1.4112</v>
      </c>
      <c r="J32">
        <f>VLOOKUP(B32,home!$B$2:$E$405,4,FALSE)</f>
        <v>0.7258</v>
      </c>
      <c r="K32" s="3">
        <f t="shared" si="168"/>
        <v>0.79414470783000013</v>
      </c>
      <c r="L32" s="3">
        <f t="shared" si="169"/>
        <v>1.20963802176</v>
      </c>
      <c r="M32" s="5">
        <f t="shared" si="170"/>
        <v>0.13482431349561247</v>
      </c>
      <c r="N32" s="5">
        <f t="shared" si="171"/>
        <v>0.1070700150493535</v>
      </c>
      <c r="O32" s="5">
        <f t="shared" si="172"/>
        <v>0.16308861586198273</v>
      </c>
      <c r="P32" s="5">
        <f t="shared" si="173"/>
        <v>0.1295159611941134</v>
      </c>
      <c r="Q32" s="5">
        <f t="shared" si="174"/>
        <v>4.2514542909361276E-2</v>
      </c>
      <c r="R32" s="5">
        <f t="shared" si="175"/>
        <v>9.8639095331432697E-2</v>
      </c>
      <c r="S32" s="5">
        <f t="shared" si="176"/>
        <v>3.1104152821406678E-2</v>
      </c>
      <c r="T32" s="5">
        <f t="shared" si="177"/>
        <v>5.1427207580910406E-2</v>
      </c>
      <c r="U32" s="5">
        <f t="shared" si="178"/>
        <v>7.8333715542596147E-2</v>
      </c>
      <c r="V32" s="5">
        <f t="shared" si="179"/>
        <v>3.3199454125363405E-3</v>
      </c>
      <c r="W32" s="5">
        <f t="shared" si="180"/>
        <v>1.1254233085760238E-2</v>
      </c>
      <c r="X32" s="5">
        <f t="shared" si="181"/>
        <v>1.3613548246284956E-2</v>
      </c>
      <c r="Y32" s="5">
        <f t="shared" si="182"/>
        <v>8.2337327848852268E-3</v>
      </c>
      <c r="Z32" s="5">
        <f t="shared" si="183"/>
        <v>3.9772533381636763E-2</v>
      </c>
      <c r="AA32" s="5">
        <f t="shared" si="184"/>
        <v>3.1585146902018857E-2</v>
      </c>
      <c r="AB32" s="5">
        <f t="shared" si="185"/>
        <v>1.2541588629135698E-2</v>
      </c>
      <c r="AC32" s="5">
        <f t="shared" si="186"/>
        <v>1.9932695653528408E-4</v>
      </c>
      <c r="AD32" s="5">
        <f t="shared" si="187"/>
        <v>2.2343724114354461E-3</v>
      </c>
      <c r="AE32" s="5">
        <f t="shared" si="188"/>
        <v>2.7027818236438936E-3</v>
      </c>
      <c r="AF32" s="5">
        <f t="shared" si="189"/>
        <v>1.6346938292007428E-3</v>
      </c>
      <c r="AG32" s="5">
        <f t="shared" si="190"/>
        <v>6.5912926991255525E-4</v>
      </c>
      <c r="AH32" s="5">
        <f t="shared" si="191"/>
        <v>1.2027592150036662E-2</v>
      </c>
      <c r="AI32" s="5">
        <f t="shared" si="192"/>
        <v>9.5516486538892685E-3</v>
      </c>
      <c r="AJ32" s="5">
        <f t="shared" si="193"/>
        <v>3.7926956147688535E-3</v>
      </c>
      <c r="AK32" s="5">
        <f t="shared" si="194"/>
        <v>1.0039830502929113E-3</v>
      </c>
      <c r="AL32" s="5">
        <f t="shared" si="195"/>
        <v>7.6591593009386146E-6</v>
      </c>
      <c r="AM32" s="5">
        <f t="shared" si="196"/>
        <v>3.5488300517256313E-4</v>
      </c>
      <c r="AN32" s="5">
        <f t="shared" si="197"/>
        <v>4.292799763331831E-4</v>
      </c>
      <c r="AO32" s="5">
        <f t="shared" si="198"/>
        <v>2.5963669067642571E-4</v>
      </c>
      <c r="AP32" s="5">
        <f t="shared" si="199"/>
        <v>1.0468880429538153E-4</v>
      </c>
      <c r="AQ32" s="5">
        <f t="shared" si="200"/>
        <v>3.1658889532071274E-5</v>
      </c>
      <c r="AR32" s="5">
        <f t="shared" si="201"/>
        <v>2.9098065549812914E-3</v>
      </c>
      <c r="AS32" s="5">
        <f t="shared" si="202"/>
        <v>2.3108074764474369E-3</v>
      </c>
      <c r="AT32" s="5">
        <f t="shared" si="203"/>
        <v>9.1755776411736481E-4</v>
      </c>
      <c r="AU32" s="5">
        <f t="shared" si="204"/>
        <v>2.4289121416737764E-4</v>
      </c>
      <c r="AV32" s="5">
        <f t="shared" si="205"/>
        <v>4.822269307735652E-5</v>
      </c>
      <c r="AW32" s="5">
        <f t="shared" si="206"/>
        <v>2.0437777980193013E-7</v>
      </c>
      <c r="AX32" s="5">
        <f t="shared" si="207"/>
        <v>4.6971410076099577E-5</v>
      </c>
      <c r="AY32" s="5">
        <f t="shared" si="208"/>
        <v>5.6818403563730817E-5</v>
      </c>
      <c r="AZ32" s="5">
        <f t="shared" si="209"/>
        <v>3.4364850643196349E-5</v>
      </c>
      <c r="BA32" s="5">
        <f t="shared" si="210"/>
        <v>1.3856343316704632E-5</v>
      </c>
      <c r="BB32" s="5">
        <f t="shared" si="211"/>
        <v>4.1902899296114965E-6</v>
      </c>
      <c r="BC32" s="5">
        <f t="shared" si="212"/>
        <v>1.0137468042112202E-6</v>
      </c>
      <c r="BD32" s="5">
        <f t="shared" si="213"/>
        <v>5.8663544081197412E-4</v>
      </c>
      <c r="BE32" s="5">
        <f t="shared" si="214"/>
        <v>4.6587343074634859E-4</v>
      </c>
      <c r="BF32" s="5">
        <f t="shared" si="215"/>
        <v>1.8498545977290939E-4</v>
      </c>
      <c r="BG32" s="5">
        <f t="shared" si="216"/>
        <v>4.8968407968051793E-5</v>
      </c>
      <c r="BH32" s="5">
        <f t="shared" si="217"/>
        <v>9.7220005096721836E-6</v>
      </c>
      <c r="BI32" s="5">
        <f t="shared" si="218"/>
        <v>1.5441350508553462E-6</v>
      </c>
      <c r="BJ32" s="8">
        <f t="shared" si="219"/>
        <v>0.24268161940109145</v>
      </c>
      <c r="BK32" s="8">
        <f t="shared" si="220"/>
        <v>0.29902817744306887</v>
      </c>
      <c r="BL32" s="8">
        <f t="shared" si="221"/>
        <v>0.41829109631380451</v>
      </c>
      <c r="BM32" s="8">
        <f t="shared" si="222"/>
        <v>0.32406426867196148</v>
      </c>
      <c r="BN32" s="8">
        <f t="shared" si="223"/>
        <v>0.67565254384185602</v>
      </c>
    </row>
    <row r="33" spans="1:66" x14ac:dyDescent="0.25">
      <c r="A33" t="s">
        <v>346</v>
      </c>
      <c r="B33" t="s">
        <v>236</v>
      </c>
      <c r="C33" t="s">
        <v>244</v>
      </c>
      <c r="D33" t="s">
        <v>68</v>
      </c>
      <c r="E33">
        <f>VLOOKUP(A33,home!$A$2:$E$405,3,FALSE)</f>
        <v>1.619</v>
      </c>
      <c r="F33">
        <f>VLOOKUP(B33,home!$B$2:$E$405,3,FALSE)</f>
        <v>0.92649999999999999</v>
      </c>
      <c r="G33">
        <f>VLOOKUP(C33,away!$B$2:$E$405,4,FALSE)</f>
        <v>1.7647999999999999</v>
      </c>
      <c r="H33">
        <f>VLOOKUP(A33,away!$A$2:$E$405,3,FALSE)</f>
        <v>1.181</v>
      </c>
      <c r="I33">
        <f>VLOOKUP(C33,away!$B$2:$E$405,3,FALSE)</f>
        <v>1.0887</v>
      </c>
      <c r="J33">
        <f>VLOOKUP(B33,home!$B$2:$E$405,4,FALSE)</f>
        <v>1.0584</v>
      </c>
      <c r="K33" s="3">
        <f t="shared" si="168"/>
        <v>2.6472061768000001</v>
      </c>
      <c r="L33" s="3">
        <f t="shared" si="169"/>
        <v>1.36084277448</v>
      </c>
      <c r="M33" s="5">
        <f t="shared" si="170"/>
        <v>1.816880891003422E-2</v>
      </c>
      <c r="N33" s="5">
        <f t="shared" si="171"/>
        <v>4.809658317174146E-2</v>
      </c>
      <c r="O33" s="5">
        <f t="shared" si="172"/>
        <v>2.4724892326127911E-2</v>
      </c>
      <c r="P33" s="5">
        <f t="shared" si="173"/>
        <v>6.5451887686440724E-2</v>
      </c>
      <c r="Q33" s="5">
        <f t="shared" si="174"/>
        <v>6.3660786027604485E-2</v>
      </c>
      <c r="R33" s="5">
        <f t="shared" si="175"/>
        <v>1.6823345535903589E-2</v>
      </c>
      <c r="S33" s="5">
        <f t="shared" si="176"/>
        <v>5.8946483819207952E-2</v>
      </c>
      <c r="T33" s="5">
        <f t="shared" si="177"/>
        <v>8.6632320683382905E-2</v>
      </c>
      <c r="U33" s="5">
        <f t="shared" si="178"/>
        <v>4.4534864217084684E-2</v>
      </c>
      <c r="V33" s="5">
        <f t="shared" si="179"/>
        <v>2.3594518236352131E-2</v>
      </c>
      <c r="W33" s="5">
        <f t="shared" si="180"/>
        <v>5.6174408664072584E-2</v>
      </c>
      <c r="X33" s="5">
        <f t="shared" si="181"/>
        <v>7.6444538141189886E-2</v>
      </c>
      <c r="Y33" s="5">
        <f t="shared" si="182"/>
        <v>5.2014498688949529E-2</v>
      </c>
      <c r="Z33" s="5">
        <f t="shared" si="183"/>
        <v>7.631309405038254E-3</v>
      </c>
      <c r="AA33" s="5">
        <f t="shared" si="184"/>
        <v>2.0201649394089197E-2</v>
      </c>
      <c r="AB33" s="5">
        <f t="shared" si="185"/>
        <v>2.6738965528790456E-2</v>
      </c>
      <c r="AC33" s="5">
        <f t="shared" si="186"/>
        <v>5.3123520825865498E-3</v>
      </c>
      <c r="AD33" s="5">
        <f t="shared" si="187"/>
        <v>3.7176310398405091E-2</v>
      </c>
      <c r="AE33" s="5">
        <f t="shared" si="188"/>
        <v>5.0591113387495258E-2</v>
      </c>
      <c r="AF33" s="5">
        <f t="shared" si="189"/>
        <v>3.4423275553135665E-2</v>
      </c>
      <c r="AG33" s="5">
        <f t="shared" si="190"/>
        <v>1.5614888603472897E-2</v>
      </c>
      <c r="AH33" s="5">
        <f t="shared" si="191"/>
        <v>2.596253065916895E-3</v>
      </c>
      <c r="AI33" s="5">
        <f t="shared" si="192"/>
        <v>6.8728171526311419E-3</v>
      </c>
      <c r="AJ33" s="5">
        <f t="shared" si="193"/>
        <v>9.0968820092310766E-3</v>
      </c>
      <c r="AK33" s="5">
        <f t="shared" si="194"/>
        <v>8.0271074148191013E-3</v>
      </c>
      <c r="AL33" s="5">
        <f t="shared" si="195"/>
        <v>7.6549535763625182E-4</v>
      </c>
      <c r="AM33" s="5">
        <f t="shared" si="196"/>
        <v>1.9682671703458412E-2</v>
      </c>
      <c r="AN33" s="5">
        <f t="shared" si="197"/>
        <v>2.6785021570113331E-2</v>
      </c>
      <c r="AO33" s="5">
        <f t="shared" si="198"/>
        <v>1.8225101533989842E-2</v>
      </c>
      <c r="AP33" s="5">
        <f t="shared" si="199"/>
        <v>8.2671659122314795E-3</v>
      </c>
      <c r="AQ33" s="5">
        <f t="shared" si="200"/>
        <v>2.8125782492718927E-3</v>
      </c>
      <c r="AR33" s="5">
        <f t="shared" si="201"/>
        <v>7.0661844509490983E-4</v>
      </c>
      <c r="AS33" s="5">
        <f t="shared" si="202"/>
        <v>1.8705647124960571E-3</v>
      </c>
      <c r="AT33" s="5">
        <f t="shared" si="203"/>
        <v>2.4758852305118398E-3</v>
      </c>
      <c r="AU33" s="5">
        <f t="shared" si="204"/>
        <v>2.1847262250862787E-3</v>
      </c>
      <c r="AV33" s="5">
        <f t="shared" si="205"/>
        <v>1.4458551894163357E-3</v>
      </c>
      <c r="AW33" s="5">
        <f t="shared" si="206"/>
        <v>7.6601236432469029E-5</v>
      </c>
      <c r="AX33" s="5">
        <f t="shared" si="207"/>
        <v>8.684015018220281E-3</v>
      </c>
      <c r="AY33" s="5">
        <f t="shared" si="208"/>
        <v>1.1817579091020875E-2</v>
      </c>
      <c r="AZ33" s="5">
        <f t="shared" si="209"/>
        <v>8.0409335589308444E-3</v>
      </c>
      <c r="BA33" s="5">
        <f t="shared" si="210"/>
        <v>3.6474821112482628E-3</v>
      </c>
      <c r="BB33" s="5">
        <f t="shared" si="211"/>
        <v>1.2409124190343142E-3</v>
      </c>
      <c r="BC33" s="5">
        <f t="shared" si="212"/>
        <v>3.3773733984106849E-4</v>
      </c>
      <c r="BD33" s="5">
        <f t="shared" si="213"/>
        <v>1.6026610088695008E-4</v>
      </c>
      <c r="BE33" s="5">
        <f t="shared" si="214"/>
        <v>4.2425741219958625E-4</v>
      </c>
      <c r="BF33" s="5">
        <f t="shared" si="215"/>
        <v>5.6154842106396433E-4</v>
      </c>
      <c r="BG33" s="5">
        <f t="shared" si="216"/>
        <v>4.9551148293760464E-4</v>
      </c>
      <c r="BH33" s="5">
        <f t="shared" si="217"/>
        <v>3.2793026457693863E-4</v>
      </c>
      <c r="BI33" s="5">
        <f t="shared" si="218"/>
        <v>1.7361980438954609E-4</v>
      </c>
      <c r="BJ33" s="8">
        <f t="shared" si="219"/>
        <v>0.63036992182681051</v>
      </c>
      <c r="BK33" s="8">
        <f t="shared" si="220"/>
        <v>0.18405712518327871</v>
      </c>
      <c r="BL33" s="8">
        <f t="shared" si="221"/>
        <v>0.17044355993325408</v>
      </c>
      <c r="BM33" s="8">
        <f t="shared" si="222"/>
        <v>0.74383463483594037</v>
      </c>
      <c r="BN33" s="8">
        <f t="shared" si="223"/>
        <v>0.23692630365785239</v>
      </c>
    </row>
    <row r="34" spans="1:66" x14ac:dyDescent="0.25">
      <c r="A34" s="19" t="s">
        <v>347</v>
      </c>
      <c r="B34" s="19" t="s">
        <v>253</v>
      </c>
      <c r="C34" s="19" t="s">
        <v>251</v>
      </c>
      <c r="D34" s="19" t="s">
        <v>68</v>
      </c>
      <c r="E34">
        <f>VLOOKUP(A34,home!$A$2:$E$405,3,FALSE)</f>
        <v>1.2816000000000001</v>
      </c>
      <c r="F34">
        <f>VLOOKUP(B34,home!$B$2:$E$405,3,FALSE)</f>
        <v>1.1147</v>
      </c>
      <c r="G34">
        <f>VLOOKUP(C34,away!$B$2:$E$405,4,FALSE)</f>
        <v>0.55730000000000002</v>
      </c>
      <c r="H34">
        <f>VLOOKUP(A34,away!$A$2:$E$405,3,FALSE)</f>
        <v>0.83499999999999996</v>
      </c>
      <c r="I34">
        <f>VLOOKUP(C34,away!$B$2:$E$405,3,FALSE)</f>
        <v>1.5398000000000001</v>
      </c>
      <c r="J34">
        <f>VLOOKUP(B34,home!$B$2:$E$405,4,FALSE)</f>
        <v>0.85540000000000005</v>
      </c>
      <c r="K34" s="3">
        <f t="shared" si="168"/>
        <v>0.79615851249600011</v>
      </c>
      <c r="L34" s="3">
        <f t="shared" si="169"/>
        <v>1.0998160082000001</v>
      </c>
      <c r="M34" s="5">
        <f t="shared" si="170"/>
        <v>0.15017191807268246</v>
      </c>
      <c r="N34" s="5">
        <f t="shared" si="171"/>
        <v>0.11956065091141806</v>
      </c>
      <c r="O34" s="5">
        <f t="shared" si="172"/>
        <v>0.16516147947843507</v>
      </c>
      <c r="P34" s="5">
        <f t="shared" si="173"/>
        <v>0.1314947178231895</v>
      </c>
      <c r="Q34" s="5">
        <f t="shared" si="174"/>
        <v>4.759461499134407E-2</v>
      </c>
      <c r="R34" s="5">
        <f t="shared" si="175"/>
        <v>9.082361953418934E-2</v>
      </c>
      <c r="S34" s="5">
        <f t="shared" si="176"/>
        <v>2.8785110154602177E-2</v>
      </c>
      <c r="T34" s="5">
        <f t="shared" si="177"/>
        <v>5.2345319471595916E-2</v>
      </c>
      <c r="U34" s="5">
        <f t="shared" si="178"/>
        <v>7.2309997827842837E-2</v>
      </c>
      <c r="V34" s="5">
        <f t="shared" si="179"/>
        <v>2.8005605441098337E-3</v>
      </c>
      <c r="W34" s="5">
        <f t="shared" si="180"/>
        <v>1.2630952624776107E-2</v>
      </c>
      <c r="X34" s="5">
        <f t="shared" si="181"/>
        <v>1.3891723895544571E-2</v>
      </c>
      <c r="Y34" s="5">
        <f t="shared" si="182"/>
        <v>7.6391701609071919E-3</v>
      </c>
      <c r="Z34" s="5">
        <f t="shared" si="183"/>
        <v>3.3296423562122562E-2</v>
      </c>
      <c r="AA34" s="5">
        <f t="shared" si="184"/>
        <v>2.6509231054656267E-2</v>
      </c>
      <c r="AB34" s="5">
        <f t="shared" si="185"/>
        <v>1.0552774981943954E-2</v>
      </c>
      <c r="AC34" s="5">
        <f t="shared" si="186"/>
        <v>1.5326555524692255E-4</v>
      </c>
      <c r="AD34" s="5">
        <f t="shared" si="187"/>
        <v>2.5140601132872982E-3</v>
      </c>
      <c r="AE34" s="5">
        <f t="shared" si="188"/>
        <v>2.7650035581704762E-3</v>
      </c>
      <c r="AF34" s="5">
        <f t="shared" si="189"/>
        <v>1.520497588002925E-3</v>
      </c>
      <c r="AG34" s="5">
        <f t="shared" si="190"/>
        <v>5.5742252923836842E-4</v>
      </c>
      <c r="AH34" s="5">
        <f t="shared" si="191"/>
        <v>9.1549849123575156E-3</v>
      </c>
      <c r="AI34" s="5">
        <f t="shared" si="192"/>
        <v>7.2888191697458825E-3</v>
      </c>
      <c r="AJ34" s="5">
        <f t="shared" si="193"/>
        <v>2.9015277140186065E-3</v>
      </c>
      <c r="AK34" s="5">
        <f t="shared" si="194"/>
        <v>7.7002532958632441E-4</v>
      </c>
      <c r="AL34" s="5">
        <f t="shared" si="195"/>
        <v>5.3681437109844495E-6</v>
      </c>
      <c r="AM34" s="5">
        <f t="shared" si="196"/>
        <v>4.0031807202406828E-4</v>
      </c>
      <c r="AN34" s="5">
        <f t="shared" si="197"/>
        <v>4.4027622398383091E-4</v>
      </c>
      <c r="AO34" s="5">
        <f t="shared" si="198"/>
        <v>2.4211141958363302E-4</v>
      </c>
      <c r="AP34" s="5">
        <f t="shared" si="199"/>
        <v>8.8759338342035549E-5</v>
      </c>
      <c r="AQ34" s="5">
        <f t="shared" si="200"/>
        <v>2.4404735296452684E-5</v>
      </c>
      <c r="AR34" s="5">
        <f t="shared" si="201"/>
        <v>2.013759792288055E-3</v>
      </c>
      <c r="AS34" s="5">
        <f t="shared" si="202"/>
        <v>1.6032720007523118E-3</v>
      </c>
      <c r="AT34" s="5">
        <f t="shared" si="203"/>
        <v>6.3822932562272337E-4</v>
      </c>
      <c r="AU34" s="5">
        <f t="shared" si="204"/>
        <v>1.6937723683970422E-4</v>
      </c>
      <c r="AV34" s="5">
        <f t="shared" si="205"/>
        <v>3.37127822332454E-5</v>
      </c>
      <c r="AW34" s="5">
        <f t="shared" si="206"/>
        <v>1.3056934115719169E-7</v>
      </c>
      <c r="AX34" s="5">
        <f t="shared" si="207"/>
        <v>5.3119440124658118E-5</v>
      </c>
      <c r="AY34" s="5">
        <f t="shared" si="208"/>
        <v>5.8421610595720403E-5</v>
      </c>
      <c r="AZ34" s="5">
        <f t="shared" si="209"/>
        <v>3.2126511279000023E-5</v>
      </c>
      <c r="BA34" s="5">
        <f t="shared" si="210"/>
        <v>1.1777750464087362E-5</v>
      </c>
      <c r="BB34" s="5">
        <f t="shared" si="211"/>
        <v>3.2383396252470652E-6</v>
      </c>
      <c r="BC34" s="5">
        <f t="shared" si="212"/>
        <v>7.123155519670226E-7</v>
      </c>
      <c r="BD34" s="5">
        <f t="shared" si="213"/>
        <v>3.6912754270465147E-4</v>
      </c>
      <c r="BE34" s="5">
        <f t="shared" si="214"/>
        <v>2.9388403532103907E-4</v>
      </c>
      <c r="BF34" s="5">
        <f t="shared" si="215"/>
        <v>1.1698913820376022E-4</v>
      </c>
      <c r="BG34" s="5">
        <f t="shared" si="216"/>
        <v>3.1047299416831568E-5</v>
      </c>
      <c r="BH34" s="5">
        <f t="shared" si="217"/>
        <v>6.179642930180638E-6</v>
      </c>
      <c r="BI34" s="5">
        <f t="shared" si="218"/>
        <v>9.8399506460980836E-7</v>
      </c>
      <c r="BJ34" s="8">
        <f t="shared" si="219"/>
        <v>0.26237468160115568</v>
      </c>
      <c r="BK34" s="8">
        <f t="shared" si="220"/>
        <v>0.31346936190413754</v>
      </c>
      <c r="BL34" s="8">
        <f t="shared" si="221"/>
        <v>0.3907490227941528</v>
      </c>
      <c r="BM34" s="8">
        <f t="shared" si="222"/>
        <v>0.29502419800905566</v>
      </c>
      <c r="BN34" s="8">
        <f t="shared" si="223"/>
        <v>0.70480700081125858</v>
      </c>
    </row>
    <row r="35" spans="1:66" x14ac:dyDescent="0.25">
      <c r="A35" t="s">
        <v>347</v>
      </c>
      <c r="B35" t="s">
        <v>246</v>
      </c>
      <c r="C35" t="s">
        <v>247</v>
      </c>
      <c r="D35" t="s">
        <v>68</v>
      </c>
      <c r="E35">
        <f>VLOOKUP(A35,home!$A$2:$E$405,3,FALSE)</f>
        <v>1.2816000000000001</v>
      </c>
      <c r="F35">
        <f>VLOOKUP(B35,home!$B$2:$E$405,3,FALSE)</f>
        <v>0.5202</v>
      </c>
      <c r="G35">
        <f>VLOOKUP(C35,away!$B$2:$E$405,4,FALSE)</f>
        <v>0.5202</v>
      </c>
      <c r="H35">
        <f>VLOOKUP(A35,away!$A$2:$E$405,3,FALSE)</f>
        <v>0.83499999999999996</v>
      </c>
      <c r="I35">
        <f>VLOOKUP(C35,away!$B$2:$E$405,3,FALSE)</f>
        <v>0.998</v>
      </c>
      <c r="J35">
        <f>VLOOKUP(B35,home!$B$2:$E$405,4,FALSE)</f>
        <v>1.996</v>
      </c>
      <c r="K35" s="3">
        <f t="shared" si="168"/>
        <v>0.34681126406399998</v>
      </c>
      <c r="L35" s="3">
        <f t="shared" si="169"/>
        <v>1.6633266799999999</v>
      </c>
      <c r="M35" s="5">
        <f t="shared" si="170"/>
        <v>0.13397019300123866</v>
      </c>
      <c r="N35" s="5">
        <f t="shared" si="171"/>
        <v>4.6462371981657626E-2</v>
      </c>
      <c r="O35" s="5">
        <f t="shared" si="172"/>
        <v>0.22283619634370952</v>
      </c>
      <c r="P35" s="5">
        <f t="shared" si="173"/>
        <v>7.7282102933175584E-2</v>
      </c>
      <c r="Q35" s="5">
        <f t="shared" si="174"/>
        <v>8.0568369791852289E-3</v>
      </c>
      <c r="R35" s="5">
        <f t="shared" si="175"/>
        <v>0.18532469532410528</v>
      </c>
      <c r="S35" s="5">
        <f t="shared" si="176"/>
        <v>1.1145246752236014E-2</v>
      </c>
      <c r="T35" s="5">
        <f t="shared" si="177"/>
        <v>1.3401151903889392E-2</v>
      </c>
      <c r="U35" s="5">
        <f t="shared" si="178"/>
        <v>6.4272691847628627E-2</v>
      </c>
      <c r="V35" s="5">
        <f t="shared" si="179"/>
        <v>7.1436131295429339E-4</v>
      </c>
      <c r="W35" s="5">
        <f t="shared" si="180"/>
        <v>9.3140060570293603E-4</v>
      </c>
      <c r="X35" s="5">
        <f t="shared" si="181"/>
        <v>1.5492234772338535E-3</v>
      </c>
      <c r="Y35" s="5">
        <f t="shared" si="182"/>
        <v>1.2884323714827208E-3</v>
      </c>
      <c r="Z35" s="5">
        <f t="shared" si="183"/>
        <v>0.10275183673181848</v>
      </c>
      <c r="AA35" s="5">
        <f t="shared" si="184"/>
        <v>3.5635494381859714E-2</v>
      </c>
      <c r="AB35" s="5">
        <f t="shared" si="185"/>
        <v>6.1793954260591687E-3</v>
      </c>
      <c r="AC35" s="5">
        <f t="shared" si="186"/>
        <v>2.5755423315833087E-5</v>
      </c>
      <c r="AD35" s="5">
        <f t="shared" si="187"/>
        <v>8.0755055353452611E-5</v>
      </c>
      <c r="AE35" s="5">
        <f t="shared" si="188"/>
        <v>1.3432203811427452E-4</v>
      </c>
      <c r="AF35" s="5">
        <f t="shared" si="189"/>
        <v>1.1171071485372488E-4</v>
      </c>
      <c r="AG35" s="5">
        <f t="shared" si="190"/>
        <v>6.1937137486024274E-5</v>
      </c>
      <c r="AH35" s="5">
        <f t="shared" si="191"/>
        <v>4.2727467863759437E-2</v>
      </c>
      <c r="AI35" s="5">
        <f t="shared" si="192"/>
        <v>1.4818367140084349E-2</v>
      </c>
      <c r="AJ35" s="5">
        <f t="shared" si="193"/>
        <v>2.5695883196085465E-3</v>
      </c>
      <c r="AK35" s="5">
        <f t="shared" si="194"/>
        <v>2.9705405774917653E-4</v>
      </c>
      <c r="AL35" s="5">
        <f t="shared" si="195"/>
        <v>5.9429138114724359E-7</v>
      </c>
      <c r="AM35" s="5">
        <f t="shared" si="196"/>
        <v>5.6013525653378391E-6</v>
      </c>
      <c r="AN35" s="5">
        <f t="shared" si="197"/>
        <v>9.3168791660128704E-6</v>
      </c>
      <c r="AO35" s="5">
        <f t="shared" si="198"/>
        <v>7.7485068455826796E-6</v>
      </c>
      <c r="AP35" s="5">
        <f t="shared" si="199"/>
        <v>4.2960993888067694E-6</v>
      </c>
      <c r="AQ35" s="5">
        <f t="shared" si="200"/>
        <v>1.7864541833334988E-6</v>
      </c>
      <c r="AR35" s="5">
        <f t="shared" si="201"/>
        <v>1.4213947453326728E-2</v>
      </c>
      <c r="AS35" s="5">
        <f t="shared" si="202"/>
        <v>4.9295570836275166E-3</v>
      </c>
      <c r="AT35" s="5">
        <f t="shared" si="203"/>
        <v>8.5481296172425203E-4</v>
      </c>
      <c r="AU35" s="5">
        <f t="shared" si="204"/>
        <v>9.8819587931293158E-5</v>
      </c>
      <c r="AV35" s="5">
        <f t="shared" si="205"/>
        <v>8.5679365511838424E-6</v>
      </c>
      <c r="AW35" s="5">
        <f t="shared" si="206"/>
        <v>9.5228661318914346E-9</v>
      </c>
      <c r="AX35" s="5">
        <f t="shared" si="207"/>
        <v>3.2376869394215736E-7</v>
      </c>
      <c r="AY35" s="5">
        <f t="shared" si="208"/>
        <v>5.3853310678274466E-7</v>
      </c>
      <c r="AZ35" s="5">
        <f t="shared" si="209"/>
        <v>4.4787824228751415E-7</v>
      </c>
      <c r="BA35" s="5">
        <f t="shared" si="210"/>
        <v>2.4832260992944208E-7</v>
      </c>
      <c r="BB35" s="5">
        <f t="shared" si="211"/>
        <v>1.0326040558571853E-7</v>
      </c>
      <c r="BC35" s="5">
        <f t="shared" si="212"/>
        <v>3.4351157519669313E-8</v>
      </c>
      <c r="BD35" s="5">
        <f t="shared" si="213"/>
        <v>3.9404063378727346E-3</v>
      </c>
      <c r="BE35" s="5">
        <f t="shared" si="214"/>
        <v>1.3665773029634403E-3</v>
      </c>
      <c r="BF35" s="5">
        <f t="shared" si="215"/>
        <v>2.3697220094096128E-4</v>
      </c>
      <c r="BG35" s="5">
        <f t="shared" si="216"/>
        <v>2.7394876185454329E-5</v>
      </c>
      <c r="BH35" s="5">
        <f t="shared" si="217"/>
        <v>2.3752129096885457E-6</v>
      </c>
      <c r="BI35" s="5">
        <f t="shared" si="218"/>
        <v>1.6475011832604325E-7</v>
      </c>
      <c r="BJ35" s="8">
        <f t="shared" si="219"/>
        <v>7.2108587671324317E-2</v>
      </c>
      <c r="BK35" s="8">
        <f t="shared" si="220"/>
        <v>0.22313879224740832</v>
      </c>
      <c r="BL35" s="8">
        <f t="shared" si="221"/>
        <v>0.60034054640871537</v>
      </c>
      <c r="BM35" s="8">
        <f t="shared" si="222"/>
        <v>0.324406837485954</v>
      </c>
      <c r="BN35" s="8">
        <f t="shared" si="223"/>
        <v>0.67393239656307191</v>
      </c>
    </row>
    <row r="36" spans="1:66" x14ac:dyDescent="0.25">
      <c r="A36" t="s">
        <v>348</v>
      </c>
      <c r="B36" t="s">
        <v>265</v>
      </c>
      <c r="C36" t="s">
        <v>273</v>
      </c>
      <c r="D36" t="s">
        <v>68</v>
      </c>
      <c r="E36">
        <f>VLOOKUP(A36,home!$A$2:$E$405,3,FALSE)</f>
        <v>1.4792000000000001</v>
      </c>
      <c r="F36">
        <f>VLOOKUP(B36,home!$B$2:$E$405,3,FALSE)</f>
        <v>0.67600000000000005</v>
      </c>
      <c r="G36">
        <f>VLOOKUP(C36,away!$B$2:$E$405,4,FALSE)</f>
        <v>0.90139999999999998</v>
      </c>
      <c r="H36">
        <f>VLOOKUP(A36,away!$A$2:$E$405,3,FALSE)</f>
        <v>1.1875</v>
      </c>
      <c r="I36">
        <f>VLOOKUP(C36,away!$B$2:$E$405,3,FALSE)</f>
        <v>1.8246</v>
      </c>
      <c r="J36">
        <f>VLOOKUP(B36,home!$B$2:$E$405,4,FALSE)</f>
        <v>0.84209999999999996</v>
      </c>
      <c r="K36" s="3">
        <f t="shared" si="168"/>
        <v>0.90134519488000009</v>
      </c>
      <c r="L36" s="3">
        <f t="shared" si="169"/>
        <v>1.8245885962499999</v>
      </c>
      <c r="M36" s="5">
        <f t="shared" si="170"/>
        <v>6.5485024823454127E-2</v>
      </c>
      <c r="N36" s="5">
        <f t="shared" si="171"/>
        <v>5.9024612461217908E-2</v>
      </c>
      <c r="O36" s="5">
        <f t="shared" si="172"/>
        <v>0.11948322951802257</v>
      </c>
      <c r="P36" s="5">
        <f t="shared" si="173"/>
        <v>0.10769563479481384</v>
      </c>
      <c r="Q36" s="5">
        <f t="shared" si="174"/>
        <v>2.6600775410786464E-2</v>
      </c>
      <c r="R36" s="5">
        <f t="shared" si="175"/>
        <v>0.10900386901085268</v>
      </c>
      <c r="S36" s="5">
        <f t="shared" si="176"/>
        <v>4.4278633875175104E-2</v>
      </c>
      <c r="T36" s="5">
        <f t="shared" si="177"/>
        <v>4.853547146592839E-2</v>
      </c>
      <c r="U36" s="5">
        <f t="shared" si="178"/>
        <v>9.8250113556261023E-2</v>
      </c>
      <c r="V36" s="5">
        <f t="shared" si="179"/>
        <v>8.09110445206568E-3</v>
      </c>
      <c r="W36" s="5">
        <f t="shared" si="180"/>
        <v>7.9921603655314817E-3</v>
      </c>
      <c r="X36" s="5">
        <f t="shared" si="181"/>
        <v>1.4582404662349972E-2</v>
      </c>
      <c r="Y36" s="5">
        <f t="shared" si="182"/>
        <v>1.3303444626413296E-2</v>
      </c>
      <c r="Z36" s="5">
        <f t="shared" si="183"/>
        <v>6.6295738781443514E-2</v>
      </c>
      <c r="AA36" s="5">
        <f t="shared" si="184"/>
        <v>5.9755345591673788E-2</v>
      </c>
      <c r="AB36" s="5">
        <f t="shared" si="185"/>
        <v>2.6930096808724477E-2</v>
      </c>
      <c r="AC36" s="5">
        <f t="shared" si="186"/>
        <v>8.3165639062667918E-4</v>
      </c>
      <c r="AD36" s="5">
        <f t="shared" si="187"/>
        <v>1.8009238355455458E-3</v>
      </c>
      <c r="AE36" s="5">
        <f t="shared" si="188"/>
        <v>3.2859450930512132E-3</v>
      </c>
      <c r="AF36" s="5">
        <f t="shared" si="189"/>
        <v>2.9977489723424446E-3</v>
      </c>
      <c r="AG36" s="5">
        <f t="shared" si="190"/>
        <v>1.8232195297853933E-3</v>
      </c>
      <c r="AH36" s="5">
        <f t="shared" si="191"/>
        <v>3.0240612240147687E-2</v>
      </c>
      <c r="AI36" s="5">
        <f t="shared" si="192"/>
        <v>2.7257230532886433E-2</v>
      </c>
      <c r="AJ36" s="5">
        <f t="shared" si="193"/>
        <v>1.2284086883276804E-2</v>
      </c>
      <c r="AK36" s="5">
        <f t="shared" si="194"/>
        <v>3.6907342285766617E-3</v>
      </c>
      <c r="AL36" s="5">
        <f t="shared" si="195"/>
        <v>5.470915719199665E-5</v>
      </c>
      <c r="AM36" s="5">
        <f t="shared" si="196"/>
        <v>3.2465080910276759E-4</v>
      </c>
      <c r="AN36" s="5">
        <f t="shared" si="197"/>
        <v>5.9235416405224544E-4</v>
      </c>
      <c r="AO36" s="5">
        <f t="shared" si="198"/>
        <v>5.4040132633546443E-4</v>
      </c>
      <c r="AP36" s="5">
        <f t="shared" si="199"/>
        <v>3.2867003247668766E-4</v>
      </c>
      <c r="AQ36" s="5">
        <f t="shared" si="200"/>
        <v>1.4992189829652041E-4</v>
      </c>
      <c r="AR36" s="5">
        <f t="shared" si="201"/>
        <v>1.1035335247398319E-2</v>
      </c>
      <c r="AS36" s="5">
        <f t="shared" si="202"/>
        <v>9.9466463991323729E-3</v>
      </c>
      <c r="AT36" s="5">
        <f t="shared" si="203"/>
        <v>4.4826809685142091E-3</v>
      </c>
      <c r="AU36" s="5">
        <f t="shared" si="204"/>
        <v>1.3468143170501027E-3</v>
      </c>
      <c r="AV36" s="5">
        <f t="shared" si="205"/>
        <v>3.0348615326717467E-4</v>
      </c>
      <c r="AW36" s="5">
        <f t="shared" si="206"/>
        <v>2.4992725982288131E-6</v>
      </c>
      <c r="AX36" s="5">
        <f t="shared" si="207"/>
        <v>4.8770407799780607E-5</v>
      </c>
      <c r="AY36" s="5">
        <f t="shared" si="208"/>
        <v>8.8985929905941748E-5</v>
      </c>
      <c r="AZ36" s="5">
        <f t="shared" si="209"/>
        <v>8.1181356466541568E-5</v>
      </c>
      <c r="BA36" s="5">
        <f t="shared" si="210"/>
        <v>4.9374192412319312E-5</v>
      </c>
      <c r="BB36" s="5">
        <f t="shared" si="211"/>
        <v>2.252189710614278E-5</v>
      </c>
      <c r="BC36" s="5">
        <f t="shared" si="212"/>
        <v>8.2186393251567932E-6</v>
      </c>
      <c r="BD36" s="5">
        <f t="shared" si="213"/>
        <v>3.3558244746997742E-3</v>
      </c>
      <c r="BE36" s="5">
        <f t="shared" si="214"/>
        <v>3.0247562651313418E-3</v>
      </c>
      <c r="BF36" s="5">
        <f t="shared" si="215"/>
        <v>1.3631747626296552E-3</v>
      </c>
      <c r="BG36" s="5">
        <f t="shared" si="216"/>
        <v>4.0956367402597484E-4</v>
      </c>
      <c r="BH36" s="5">
        <f t="shared" si="217"/>
        <v>9.2289562395177747E-5</v>
      </c>
      <c r="BI36" s="5">
        <f t="shared" si="218"/>
        <v>1.6636950720494292E-5</v>
      </c>
      <c r="BJ36" s="8">
        <f t="shared" si="219"/>
        <v>0.18218175707623169</v>
      </c>
      <c r="BK36" s="8">
        <f t="shared" si="220"/>
        <v>0.22652574942323336</v>
      </c>
      <c r="BL36" s="8">
        <f t="shared" si="221"/>
        <v>0.52227252714538674</v>
      </c>
      <c r="BM36" s="8">
        <f t="shared" si="222"/>
        <v>0.50989613974984005</v>
      </c>
      <c r="BN36" s="8">
        <f t="shared" si="223"/>
        <v>0.48729314601914758</v>
      </c>
    </row>
    <row r="37" spans="1:66" x14ac:dyDescent="0.25">
      <c r="A37" t="s">
        <v>348</v>
      </c>
      <c r="B37" t="s">
        <v>267</v>
      </c>
      <c r="C37" t="s">
        <v>261</v>
      </c>
      <c r="D37" t="s">
        <v>68</v>
      </c>
      <c r="E37">
        <f>VLOOKUP(A37,home!$A$2:$E$405,3,FALSE)</f>
        <v>1.4792000000000001</v>
      </c>
      <c r="F37">
        <f>VLOOKUP(B37,home!$B$2:$E$405,3,FALSE)</f>
        <v>1.2394000000000001</v>
      </c>
      <c r="G37">
        <f>VLOOKUP(C37,away!$B$2:$E$405,4,FALSE)</f>
        <v>1.8028</v>
      </c>
      <c r="H37">
        <f>VLOOKUP(A37,away!$A$2:$E$405,3,FALSE)</f>
        <v>1.1875</v>
      </c>
      <c r="I37">
        <f>VLOOKUP(C37,away!$B$2:$E$405,3,FALSE)</f>
        <v>0.98250000000000004</v>
      </c>
      <c r="J37">
        <f>VLOOKUP(B37,home!$B$2:$E$405,4,FALSE)</f>
        <v>0.84209999999999996</v>
      </c>
      <c r="K37" s="3">
        <f t="shared" si="168"/>
        <v>3.3051101613440004</v>
      </c>
      <c r="L37" s="3">
        <f t="shared" si="169"/>
        <v>0.982493859375</v>
      </c>
      <c r="M37" s="5">
        <f t="shared" si="170"/>
        <v>1.3737801383908489E-2</v>
      </c>
      <c r="N37" s="5">
        <f t="shared" si="171"/>
        <v>4.5404946948481614E-2</v>
      </c>
      <c r="O37" s="5">
        <f t="shared" si="172"/>
        <v>1.3497305501003466E-2</v>
      </c>
      <c r="P37" s="5">
        <f t="shared" si="173"/>
        <v>4.4610081562130824E-2</v>
      </c>
      <c r="Q37" s="5">
        <f t="shared" si="174"/>
        <v>7.5034175767355937E-2</v>
      </c>
      <c r="R37" s="5">
        <f t="shared" si="175"/>
        <v>6.6305098864221559E-3</v>
      </c>
      <c r="S37" s="5">
        <f t="shared" si="176"/>
        <v>3.6215026723835579E-2</v>
      </c>
      <c r="T37" s="5">
        <f t="shared" si="177"/>
        <v>7.3720616934691632E-2</v>
      </c>
      <c r="U37" s="5">
        <f t="shared" si="178"/>
        <v>2.1914565600505722E-2</v>
      </c>
      <c r="V37" s="5">
        <f t="shared" si="179"/>
        <v>1.3066584599332876E-2</v>
      </c>
      <c r="W37" s="5">
        <f t="shared" si="180"/>
        <v>8.2665405592253285E-2</v>
      </c>
      <c r="X37" s="5">
        <f t="shared" si="181"/>
        <v>8.1218253377132621E-2</v>
      </c>
      <c r="Y37" s="5">
        <f t="shared" si="182"/>
        <v>3.9898217606097831E-2</v>
      </c>
      <c r="Z37" s="5">
        <f t="shared" si="183"/>
        <v>2.1714784159783322E-3</v>
      </c>
      <c r="AA37" s="5">
        <f t="shared" si="184"/>
        <v>7.1769753777891606E-3</v>
      </c>
      <c r="AB37" s="5">
        <f t="shared" si="185"/>
        <v>1.1860347124423328E-2</v>
      </c>
      <c r="AC37" s="5">
        <f t="shared" si="186"/>
        <v>2.6519045352732563E-3</v>
      </c>
      <c r="AD37" s="5">
        <f t="shared" si="187"/>
        <v>6.8304568003644872E-2</v>
      </c>
      <c r="AE37" s="5">
        <f t="shared" si="188"/>
        <v>6.7108818630843184E-2</v>
      </c>
      <c r="AF37" s="5">
        <f t="shared" si="189"/>
        <v>3.2967001107357015E-2</v>
      </c>
      <c r="AG37" s="5">
        <f t="shared" si="190"/>
        <v>1.0796625383329029E-2</v>
      </c>
      <c r="AH37" s="5">
        <f t="shared" si="191"/>
        <v>5.3336605236601578E-4</v>
      </c>
      <c r="AI37" s="5">
        <f t="shared" si="192"/>
        <v>1.7628335593908549E-3</v>
      </c>
      <c r="AJ37" s="5">
        <f t="shared" si="193"/>
        <v>2.9131795549504642E-3</v>
      </c>
      <c r="AK37" s="5">
        <f t="shared" si="194"/>
        <v>3.2094597829621235E-3</v>
      </c>
      <c r="AL37" s="5">
        <f t="shared" si="195"/>
        <v>3.444559265563268E-4</v>
      </c>
      <c r="AM37" s="5">
        <f t="shared" si="196"/>
        <v>4.515082435501179E-2</v>
      </c>
      <c r="AN37" s="5">
        <f t="shared" si="197"/>
        <v>4.4360407674518272E-2</v>
      </c>
      <c r="AO37" s="5">
        <f t="shared" si="198"/>
        <v>2.1791914069792914E-2</v>
      </c>
      <c r="AP37" s="5">
        <f t="shared" si="199"/>
        <v>7.1368072525330676E-3</v>
      </c>
      <c r="AQ37" s="5">
        <f t="shared" si="200"/>
        <v>1.7529673252891758E-3</v>
      </c>
      <c r="AR37" s="5">
        <f t="shared" si="201"/>
        <v>1.0480577424973908E-4</v>
      </c>
      <c r="AS37" s="5">
        <f t="shared" si="202"/>
        <v>3.4639462944033804E-4</v>
      </c>
      <c r="AT37" s="5">
        <f t="shared" si="203"/>
        <v>5.7243620479912553E-4</v>
      </c>
      <c r="AU37" s="5">
        <f t="shared" si="204"/>
        <v>6.306549057342616E-4</v>
      </c>
      <c r="AV37" s="5">
        <f t="shared" si="205"/>
        <v>5.2109598431093773E-4</v>
      </c>
      <c r="AW37" s="5">
        <f t="shared" si="206"/>
        <v>3.1070407178020324E-5</v>
      </c>
      <c r="AX37" s="5">
        <f t="shared" si="207"/>
        <v>2.4871408061467946E-2</v>
      </c>
      <c r="AY37" s="5">
        <f t="shared" si="208"/>
        <v>2.4436005694402126E-2</v>
      </c>
      <c r="AZ37" s="5">
        <f t="shared" si="209"/>
        <v>1.200411277120131E-2</v>
      </c>
      <c r="BA37" s="5">
        <f t="shared" si="210"/>
        <v>3.9313223616501006E-3</v>
      </c>
      <c r="BB37" s="5">
        <f t="shared" si="211"/>
        <v>9.6562501988621161E-4</v>
      </c>
      <c r="BC37" s="5">
        <f t="shared" si="212"/>
        <v>1.8974413049941311E-4</v>
      </c>
      <c r="BD37" s="5">
        <f t="shared" si="213"/>
        <v>1.7161838271235182E-5</v>
      </c>
      <c r="BE37" s="5">
        <f t="shared" si="214"/>
        <v>5.6721766057601754E-5</v>
      </c>
      <c r="BF37" s="5">
        <f t="shared" si="215"/>
        <v>9.3735842683178414E-5</v>
      </c>
      <c r="BG37" s="5">
        <f t="shared" si="216"/>
        <v>1.032690953781052E-4</v>
      </c>
      <c r="BH37" s="5">
        <f t="shared" si="217"/>
        <v>8.5328934121744562E-5</v>
      </c>
      <c r="BI37" s="5">
        <f t="shared" si="218"/>
        <v>5.6404305444486155E-5</v>
      </c>
      <c r="BJ37" s="8">
        <f t="shared" si="219"/>
        <v>0.76370976806743929</v>
      </c>
      <c r="BK37" s="8">
        <f t="shared" si="220"/>
        <v>0.13506186042543947</v>
      </c>
      <c r="BL37" s="8">
        <f t="shared" si="221"/>
        <v>7.2086551720304037E-2</v>
      </c>
      <c r="BM37" s="8">
        <f t="shared" si="222"/>
        <v>0.74970990229263446</v>
      </c>
      <c r="BN37" s="8">
        <f t="shared" si="223"/>
        <v>0.1989148210493025</v>
      </c>
    </row>
    <row r="38" spans="1:66" x14ac:dyDescent="0.25">
      <c r="A38" t="s">
        <v>348</v>
      </c>
      <c r="B38" t="s">
        <v>268</v>
      </c>
      <c r="C38" t="s">
        <v>270</v>
      </c>
      <c r="D38" t="s">
        <v>68</v>
      </c>
      <c r="E38">
        <f>VLOOKUP(A38,home!$A$2:$E$405,3,FALSE)</f>
        <v>1.4792000000000001</v>
      </c>
      <c r="F38">
        <f>VLOOKUP(B38,home!$B$2:$E$405,3,FALSE)</f>
        <v>1.0624</v>
      </c>
      <c r="G38">
        <f>VLOOKUP(C38,away!$B$2:$E$405,4,FALSE)</f>
        <v>1.1267</v>
      </c>
      <c r="H38">
        <f>VLOOKUP(A38,away!$A$2:$E$405,3,FALSE)</f>
        <v>1.1875</v>
      </c>
      <c r="I38">
        <f>VLOOKUP(C38,away!$B$2:$E$405,3,FALSE)</f>
        <v>0.56140000000000001</v>
      </c>
      <c r="J38">
        <f>VLOOKUP(B38,home!$B$2:$E$405,4,FALSE)</f>
        <v>0.96240000000000003</v>
      </c>
      <c r="K38" s="3">
        <f t="shared" si="168"/>
        <v>1.7706113935360002</v>
      </c>
      <c r="L38" s="3">
        <f t="shared" si="169"/>
        <v>0.64159599000000012</v>
      </c>
      <c r="M38" s="5">
        <f t="shared" si="170"/>
        <v>8.9617256423215108E-2</v>
      </c>
      <c r="N38" s="5">
        <f t="shared" si="171"/>
        <v>0.15867733528038197</v>
      </c>
      <c r="O38" s="5">
        <f t="shared" si="172"/>
        <v>5.7498072355936562E-2</v>
      </c>
      <c r="P38" s="5">
        <f t="shared" si="173"/>
        <v>0.1018067420197786</v>
      </c>
      <c r="Q38" s="5">
        <f t="shared" si="174"/>
        <v>0.14047794887168816</v>
      </c>
      <c r="R38" s="5">
        <f t="shared" si="175"/>
        <v>1.8445266328149378E-2</v>
      </c>
      <c r="S38" s="5">
        <f t="shared" si="176"/>
        <v>2.8913551737555849E-2</v>
      </c>
      <c r="T38" s="5">
        <f t="shared" si="177"/>
        <v>9.0130088679500148E-2</v>
      </c>
      <c r="U38" s="5">
        <f t="shared" si="178"/>
        <v>3.2659398717427228E-2</v>
      </c>
      <c r="V38" s="5">
        <f t="shared" si="179"/>
        <v>3.6495879130934621E-3</v>
      </c>
      <c r="W38" s="5">
        <f t="shared" si="180"/>
        <v>8.2910618937592898E-2</v>
      </c>
      <c r="X38" s="5">
        <f t="shared" si="181"/>
        <v>5.3195120638777661E-2</v>
      </c>
      <c r="Y38" s="5">
        <f t="shared" si="182"/>
        <v>1.7064888044702995E-2</v>
      </c>
      <c r="Z38" s="5">
        <f t="shared" si="183"/>
        <v>3.9448029702075565E-3</v>
      </c>
      <c r="AA38" s="5">
        <f t="shared" si="184"/>
        <v>6.9847130843041531E-3</v>
      </c>
      <c r="AB38" s="5">
        <f t="shared" si="185"/>
        <v>6.1836062838244573E-3</v>
      </c>
      <c r="AC38" s="5">
        <f t="shared" si="186"/>
        <v>2.5912465828020954E-4</v>
      </c>
      <c r="AD38" s="5">
        <f t="shared" si="187"/>
        <v>3.6700621634005941E-2</v>
      </c>
      <c r="AE38" s="5">
        <f t="shared" si="188"/>
        <v>2.3546971670885458E-2</v>
      </c>
      <c r="AF38" s="5">
        <f t="shared" si="189"/>
        <v>7.553821300341856E-3</v>
      </c>
      <c r="AG38" s="5">
        <f t="shared" si="190"/>
        <v>1.6155004851586407E-3</v>
      </c>
      <c r="AH38" s="5">
        <f t="shared" si="191"/>
        <v>6.327424417563143E-4</v>
      </c>
      <c r="AI38" s="5">
        <f t="shared" si="192"/>
        <v>1.1203409765475191E-3</v>
      </c>
      <c r="AJ38" s="5">
        <f t="shared" si="193"/>
        <v>9.918442488601434E-4</v>
      </c>
      <c r="AK38" s="5">
        <f t="shared" si="194"/>
        <v>5.8539024254830835E-4</v>
      </c>
      <c r="AL38" s="5">
        <f t="shared" si="195"/>
        <v>1.1774802438456598E-5</v>
      </c>
      <c r="AM38" s="5">
        <f t="shared" si="196"/>
        <v>1.2996507763004943E-2</v>
      </c>
      <c r="AN38" s="5">
        <f t="shared" si="197"/>
        <v>8.3385072647478419E-3</v>
      </c>
      <c r="AO38" s="5">
        <f t="shared" si="198"/>
        <v>2.6749764118240422E-3</v>
      </c>
      <c r="AP38" s="5">
        <f t="shared" si="199"/>
        <v>5.7208471305696487E-4</v>
      </c>
      <c r="AQ38" s="5">
        <f t="shared" si="200"/>
        <v>9.1761814459412325E-5</v>
      </c>
      <c r="AR38" s="5">
        <f t="shared" si="201"/>
        <v>8.1193002666732009E-5</v>
      </c>
      <c r="AS38" s="5">
        <f t="shared" si="202"/>
        <v>1.4376125559711453E-4</v>
      </c>
      <c r="AT38" s="5">
        <f t="shared" si="203"/>
        <v>1.2727265855464606E-4</v>
      </c>
      <c r="AU38" s="5">
        <f t="shared" si="204"/>
        <v>7.5116806440824442E-5</v>
      </c>
      <c r="AV38" s="5">
        <f t="shared" si="205"/>
        <v>3.3250668332540564E-5</v>
      </c>
      <c r="AW38" s="5">
        <f t="shared" si="206"/>
        <v>3.7156604840972095E-7</v>
      </c>
      <c r="AX38" s="5">
        <f t="shared" si="207"/>
        <v>3.8352941202259359E-3</v>
      </c>
      <c r="AY38" s="5">
        <f t="shared" si="208"/>
        <v>2.4607093280075384E-3</v>
      </c>
      <c r="AZ38" s="5">
        <f t="shared" si="209"/>
        <v>7.8939061870261578E-4</v>
      </c>
      <c r="BA38" s="5">
        <f t="shared" si="210"/>
        <v>1.6882328516773913E-4</v>
      </c>
      <c r="BB38" s="5">
        <f t="shared" si="211"/>
        <v>2.7079085695561978E-5</v>
      </c>
      <c r="BC38" s="5">
        <f t="shared" si="212"/>
        <v>3.4747665590277866E-6</v>
      </c>
      <c r="BD38" s="5">
        <f t="shared" si="213"/>
        <v>8.6821841545057578E-6</v>
      </c>
      <c r="BE38" s="5">
        <f t="shared" si="214"/>
        <v>1.5372774184745619E-5</v>
      </c>
      <c r="BF38" s="5">
        <f t="shared" si="215"/>
        <v>1.3609604560883349E-5</v>
      </c>
      <c r="BG38" s="5">
        <f t="shared" si="216"/>
        <v>8.0324402990065206E-6</v>
      </c>
      <c r="BH38" s="5">
        <f t="shared" si="217"/>
        <v>3.555582577829668E-6</v>
      </c>
      <c r="BI38" s="5">
        <f t="shared" si="218"/>
        <v>1.2591110045926622E-6</v>
      </c>
      <c r="BJ38" s="8">
        <f t="shared" si="219"/>
        <v>0.64383152471448735</v>
      </c>
      <c r="BK38" s="8">
        <f t="shared" si="220"/>
        <v>0.22671874688236926</v>
      </c>
      <c r="BL38" s="8">
        <f t="shared" si="221"/>
        <v>0.12561248076772749</v>
      </c>
      <c r="BM38" s="8">
        <f t="shared" si="222"/>
        <v>0.43112459629368272</v>
      </c>
      <c r="BN38" s="8">
        <f t="shared" si="223"/>
        <v>0.56652262127914976</v>
      </c>
    </row>
    <row r="39" spans="1:66" x14ac:dyDescent="0.25">
      <c r="A39" t="s">
        <v>349</v>
      </c>
      <c r="B39" t="s">
        <v>284</v>
      </c>
      <c r="C39" t="s">
        <v>283</v>
      </c>
      <c r="D39" t="s">
        <v>68</v>
      </c>
      <c r="E39">
        <f>VLOOKUP(A39,home!$A$2:$E$405,3,FALSE)</f>
        <v>1.53</v>
      </c>
      <c r="F39">
        <f>VLOOKUP(B39,home!$B$2:$E$405,3,FALSE)</f>
        <v>0.65359999999999996</v>
      </c>
      <c r="G39">
        <f>VLOOKUP(C39,away!$B$2:$E$405,4,FALSE)</f>
        <v>0.65359999999999996</v>
      </c>
      <c r="H39">
        <f>VLOOKUP(A39,away!$A$2:$E$405,3,FALSE)</f>
        <v>1.075</v>
      </c>
      <c r="I39">
        <f>VLOOKUP(C39,away!$B$2:$E$405,3,FALSE)</f>
        <v>1.6278999999999999</v>
      </c>
      <c r="J39">
        <f>VLOOKUP(B39,home!$B$2:$E$405,4,FALSE)</f>
        <v>0.62019999999999997</v>
      </c>
      <c r="K39" s="3">
        <f t="shared" si="168"/>
        <v>0.65360522879999994</v>
      </c>
      <c r="L39" s="3">
        <f t="shared" si="169"/>
        <v>1.0853453484999998</v>
      </c>
      <c r="M39" s="5">
        <f t="shared" si="170"/>
        <v>0.1757046923927908</v>
      </c>
      <c r="N39" s="5">
        <f t="shared" si="171"/>
        <v>0.11484150567262361</v>
      </c>
      <c r="O39" s="5">
        <f t="shared" si="172"/>
        <v>0.19070027059813877</v>
      </c>
      <c r="P39" s="5">
        <f t="shared" si="173"/>
        <v>0.12464269399651835</v>
      </c>
      <c r="Q39" s="5">
        <f t="shared" si="174"/>
        <v>3.753050429544582E-2</v>
      </c>
      <c r="R39" s="5">
        <f t="shared" si="175"/>
        <v>0.10348782582569059</v>
      </c>
      <c r="S39" s="5">
        <f t="shared" si="176"/>
        <v>2.2104988994800397E-2</v>
      </c>
      <c r="T39" s="5">
        <f t="shared" si="177"/>
        <v>4.0733558263921381E-2</v>
      </c>
      <c r="U39" s="5">
        <f t="shared" si="178"/>
        <v>6.7640184076815019E-2</v>
      </c>
      <c r="V39" s="5">
        <f t="shared" si="179"/>
        <v>1.7423333950935009E-3</v>
      </c>
      <c r="W39" s="5">
        <f t="shared" si="180"/>
        <v>8.1767112823347508E-3</v>
      </c>
      <c r="X39" s="5">
        <f t="shared" si="181"/>
        <v>8.874555556309489E-3</v>
      </c>
      <c r="Y39" s="5">
        <f t="shared" si="182"/>
        <v>4.8159787965226658E-3</v>
      </c>
      <c r="Z39" s="5">
        <f t="shared" si="183"/>
        <v>3.7440010128763815E-2</v>
      </c>
      <c r="AA39" s="5">
        <f t="shared" si="184"/>
        <v>2.4470986386484983E-2</v>
      </c>
      <c r="AB39" s="5">
        <f t="shared" si="185"/>
        <v>7.9971823280500995E-3</v>
      </c>
      <c r="AC39" s="5">
        <f t="shared" si="186"/>
        <v>7.7249334254783633E-5</v>
      </c>
      <c r="AD39" s="5">
        <f t="shared" si="187"/>
        <v>1.336085312130486E-3</v>
      </c>
      <c r="AE39" s="5">
        <f t="shared" si="188"/>
        <v>1.4501139787199931E-3</v>
      </c>
      <c r="AF39" s="5">
        <f t="shared" si="189"/>
        <v>7.8693723079928618E-4</v>
      </c>
      <c r="AG39" s="5">
        <f t="shared" si="190"/>
        <v>2.8469955433649204E-4</v>
      </c>
      <c r="AH39" s="5">
        <f t="shared" si="191"/>
        <v>1.0158835210261669E-2</v>
      </c>
      <c r="AI39" s="5">
        <f t="shared" si="192"/>
        <v>6.6398678119445722E-3</v>
      </c>
      <c r="AJ39" s="5">
        <f t="shared" si="193"/>
        <v>2.1699261602138933E-3</v>
      </c>
      <c r="AK39" s="5">
        <f t="shared" si="194"/>
        <v>4.727583614752358E-4</v>
      </c>
      <c r="AL39" s="5">
        <f t="shared" si="195"/>
        <v>2.1919881591844913E-6</v>
      </c>
      <c r="AM39" s="5">
        <f t="shared" si="196"/>
        <v>1.746544692262732E-4</v>
      </c>
      <c r="AN39" s="5">
        <f t="shared" si="197"/>
        <v>1.8956041576947196E-4</v>
      </c>
      <c r="AO39" s="5">
        <f t="shared" si="198"/>
        <v>1.0286925775756121E-4</v>
      </c>
      <c r="AP39" s="5">
        <f t="shared" si="199"/>
        <v>3.7216223470272192E-5</v>
      </c>
      <c r="AQ39" s="5">
        <f t="shared" si="200"/>
        <v>1.009811375804911E-5</v>
      </c>
      <c r="AR39" s="5">
        <f t="shared" si="201"/>
        <v>2.2051689083271049E-3</v>
      </c>
      <c r="AS39" s="5">
        <f t="shared" si="202"/>
        <v>1.4413099288697829E-3</v>
      </c>
      <c r="AT39" s="5">
        <f t="shared" si="203"/>
        <v>4.7102385291532305E-4</v>
      </c>
      <c r="AU39" s="5">
        <f t="shared" si="204"/>
        <v>1.0262121771832577E-4</v>
      </c>
      <c r="AV39" s="5">
        <f t="shared" si="205"/>
        <v>1.6768441121630227E-5</v>
      </c>
      <c r="AW39" s="5">
        <f t="shared" si="206"/>
        <v>4.3193576937484803E-8</v>
      </c>
      <c r="AX39" s="5">
        <f t="shared" si="207"/>
        <v>1.9025845719930134E-5</v>
      </c>
      <c r="AY39" s="5">
        <f t="shared" si="208"/>
        <v>2.0649613153404797E-5</v>
      </c>
      <c r="AZ39" s="5">
        <f t="shared" si="209"/>
        <v>1.1205980792186156E-5</v>
      </c>
      <c r="BA39" s="5">
        <f t="shared" si="210"/>
        <v>4.0541197093931962E-6</v>
      </c>
      <c r="BB39" s="5">
        <f t="shared" si="211"/>
        <v>1.1000299922130188E-6</v>
      </c>
      <c r="BC39" s="5">
        <f t="shared" si="212"/>
        <v>2.3878248705177827E-7</v>
      </c>
      <c r="BD39" s="5">
        <f t="shared" si="213"/>
        <v>3.9889496955160735E-4</v>
      </c>
      <c r="BE39" s="5">
        <f t="shared" si="214"/>
        <v>2.6071983784094725E-4</v>
      </c>
      <c r="BF39" s="5">
        <f t="shared" si="215"/>
        <v>8.5203924632365604E-5</v>
      </c>
      <c r="BG39" s="5">
        <f t="shared" si="216"/>
        <v>1.856324355133176E-5</v>
      </c>
      <c r="BH39" s="5">
        <f t="shared" si="217"/>
        <v>3.0332582621595791E-6</v>
      </c>
      <c r="BI39" s="5">
        <f t="shared" si="218"/>
        <v>3.9651069208966057E-7</v>
      </c>
      <c r="BJ39" s="8">
        <f t="shared" si="219"/>
        <v>0.21940132279497976</v>
      </c>
      <c r="BK39" s="8">
        <f t="shared" si="220"/>
        <v>0.32429479971477043</v>
      </c>
      <c r="BL39" s="8">
        <f t="shared" si="221"/>
        <v>0.41874154085255749</v>
      </c>
      <c r="BM39" s="8">
        <f t="shared" si="222"/>
        <v>0.25294957429028697</v>
      </c>
      <c r="BN39" s="8">
        <f t="shared" si="223"/>
        <v>0.74690749278120794</v>
      </c>
    </row>
    <row r="40" spans="1:66" x14ac:dyDescent="0.25">
      <c r="A40" t="s">
        <v>349</v>
      </c>
      <c r="B40" t="s">
        <v>288</v>
      </c>
      <c r="C40" t="s">
        <v>275</v>
      </c>
      <c r="D40" t="s">
        <v>68</v>
      </c>
      <c r="E40">
        <f>VLOOKUP(A40,home!$A$2:$E$405,3,FALSE)</f>
        <v>1.53</v>
      </c>
      <c r="F40">
        <f>VLOOKUP(B40,home!$B$2:$E$405,3,FALSE)</f>
        <v>0.70809999999999995</v>
      </c>
      <c r="G40">
        <f>VLOOKUP(C40,away!$B$2:$E$405,4,FALSE)</f>
        <v>1.3574999999999999</v>
      </c>
      <c r="H40">
        <f>VLOOKUP(A40,away!$A$2:$E$405,3,FALSE)</f>
        <v>1.075</v>
      </c>
      <c r="I40">
        <f>VLOOKUP(C40,away!$B$2:$E$405,3,FALSE)</f>
        <v>0.71560000000000001</v>
      </c>
      <c r="J40">
        <f>VLOOKUP(B40,home!$B$2:$E$405,4,FALSE)</f>
        <v>1.0078</v>
      </c>
      <c r="K40" s="3">
        <f t="shared" si="168"/>
        <v>1.4707059975000001</v>
      </c>
      <c r="L40" s="3">
        <f t="shared" si="169"/>
        <v>0.77527030600000002</v>
      </c>
      <c r="M40" s="5">
        <f t="shared" si="170"/>
        <v>0.10582417341210591</v>
      </c>
      <c r="N40" s="5">
        <f t="shared" si="171"/>
        <v>0.1556362465176642</v>
      </c>
      <c r="O40" s="5">
        <f t="shared" si="172"/>
        <v>8.2042339303400422E-2</v>
      </c>
      <c r="P40" s="5">
        <f t="shared" si="173"/>
        <v>0.12066016046244096</v>
      </c>
      <c r="Q40" s="5">
        <f t="shared" si="174"/>
        <v>0.11444758059095866</v>
      </c>
      <c r="R40" s="5">
        <f t="shared" si="175"/>
        <v>3.1802494748351534E-2</v>
      </c>
      <c r="S40" s="5">
        <f t="shared" si="176"/>
        <v>3.4394018524779996E-2</v>
      </c>
      <c r="T40" s="5">
        <f t="shared" si="177"/>
        <v>8.8727810825712183E-2</v>
      </c>
      <c r="U40" s="5">
        <f t="shared" si="178"/>
        <v>4.6772119761862851E-2</v>
      </c>
      <c r="V40" s="5">
        <f t="shared" si="179"/>
        <v>4.35731969395754E-3</v>
      </c>
      <c r="W40" s="5">
        <f t="shared" si="180"/>
        <v>5.6106247724829174E-2</v>
      </c>
      <c r="X40" s="5">
        <f t="shared" si="181"/>
        <v>4.3497507842140119E-2</v>
      </c>
      <c r="Y40" s="5">
        <f t="shared" si="182"/>
        <v>1.6861163107506683E-2</v>
      </c>
      <c r="Z40" s="5">
        <f t="shared" si="183"/>
        <v>8.2185099450392957E-3</v>
      </c>
      <c r="AA40" s="5">
        <f t="shared" si="184"/>
        <v>1.2087011866682687E-2</v>
      </c>
      <c r="AB40" s="5">
        <f t="shared" si="185"/>
        <v>8.8882204220919539E-3</v>
      </c>
      <c r="AC40" s="5">
        <f t="shared" si="186"/>
        <v>3.1051204825600725E-4</v>
      </c>
      <c r="AD40" s="5">
        <f t="shared" si="187"/>
        <v>2.0628948756531741E-2</v>
      </c>
      <c r="AE40" s="5">
        <f t="shared" si="188"/>
        <v>1.5993011414934682E-2</v>
      </c>
      <c r="AF40" s="5">
        <f t="shared" si="189"/>
        <v>6.1994534267589517E-3</v>
      </c>
      <c r="AG40" s="5">
        <f t="shared" si="190"/>
        <v>1.6020840517320539E-3</v>
      </c>
      <c r="AH40" s="5">
        <f t="shared" si="191"/>
        <v>1.5928916799886643E-3</v>
      </c>
      <c r="AI40" s="5">
        <f t="shared" si="192"/>
        <v>2.3426753471271792E-3</v>
      </c>
      <c r="AJ40" s="5">
        <f t="shared" si="193"/>
        <v>1.7226933416076692E-3</v>
      </c>
      <c r="AK40" s="5">
        <f t="shared" si="194"/>
        <v>8.4452514311857195E-4</v>
      </c>
      <c r="AL40" s="5">
        <f t="shared" si="195"/>
        <v>1.4161767528176134E-5</v>
      </c>
      <c r="AM40" s="5">
        <f t="shared" si="196"/>
        <v>6.0678237316702782E-3</v>
      </c>
      <c r="AN40" s="5">
        <f t="shared" si="197"/>
        <v>4.7042035612060787E-3</v>
      </c>
      <c r="AO40" s="5">
        <f t="shared" si="198"/>
        <v>1.823514667191263E-3</v>
      </c>
      <c r="AP40" s="5">
        <f t="shared" si="199"/>
        <v>4.7123892467628624E-4</v>
      </c>
      <c r="AQ40" s="5">
        <f t="shared" si="200"/>
        <v>9.1334386333223838E-5</v>
      </c>
      <c r="AR40" s="5">
        <f t="shared" si="201"/>
        <v>2.4698432403393321E-4</v>
      </c>
      <c r="AS40" s="5">
        <f t="shared" si="202"/>
        <v>3.6324132664518897E-4</v>
      </c>
      <c r="AT40" s="5">
        <f t="shared" si="203"/>
        <v>2.671105988184681E-4</v>
      </c>
      <c r="AU40" s="5">
        <f t="shared" si="204"/>
        <v>1.3094705322604582E-4</v>
      </c>
      <c r="AV40" s="5">
        <f t="shared" si="205"/>
        <v>4.814615413362431E-5</v>
      </c>
      <c r="AW40" s="5">
        <f t="shared" si="206"/>
        <v>4.4853255884676393E-7</v>
      </c>
      <c r="AX40" s="5">
        <f t="shared" si="207"/>
        <v>1.4873307923233862E-3</v>
      </c>
      <c r="AY40" s="5">
        <f t="shared" si="208"/>
        <v>1.1530833984877741E-3</v>
      </c>
      <c r="AZ40" s="5">
        <f t="shared" si="209"/>
        <v>4.4697565959456821E-4</v>
      </c>
      <c r="BA40" s="5">
        <f t="shared" si="210"/>
        <v>1.1550898546281093E-4</v>
      </c>
      <c r="BB40" s="5">
        <f t="shared" si="211"/>
        <v>2.2387671626375741E-5</v>
      </c>
      <c r="BC40" s="5">
        <f t="shared" si="212"/>
        <v>3.4712994064815686E-6</v>
      </c>
      <c r="BD40" s="5">
        <f t="shared" si="213"/>
        <v>3.191326874516509E-5</v>
      </c>
      <c r="BE40" s="5">
        <f t="shared" si="214"/>
        <v>4.6935035743343591E-5</v>
      </c>
      <c r="BF40" s="5">
        <f t="shared" si="215"/>
        <v>3.451381928030616E-5</v>
      </c>
      <c r="BG40" s="5">
        <f t="shared" si="216"/>
        <v>1.6919893670725802E-5</v>
      </c>
      <c r="BH40" s="5">
        <f t="shared" si="217"/>
        <v>6.2210472746496798E-6</v>
      </c>
      <c r="BI40" s="5">
        <f t="shared" si="218"/>
        <v>1.8298663075116622E-6</v>
      </c>
      <c r="BJ40" s="8">
        <f t="shared" si="219"/>
        <v>0.53608692733674701</v>
      </c>
      <c r="BK40" s="8">
        <f t="shared" si="220"/>
        <v>0.26671342930755637</v>
      </c>
      <c r="BL40" s="8">
        <f t="shared" si="221"/>
        <v>0.18928973400211049</v>
      </c>
      <c r="BM40" s="8">
        <f t="shared" si="222"/>
        <v>0.3887429706906026</v>
      </c>
      <c r="BN40" s="8">
        <f t="shared" si="223"/>
        <v>0.61041299503492175</v>
      </c>
    </row>
    <row r="41" spans="1:66" x14ac:dyDescent="0.25">
      <c r="A41" t="s">
        <v>357</v>
      </c>
      <c r="B41" t="s">
        <v>328</v>
      </c>
      <c r="C41" t="s">
        <v>329</v>
      </c>
      <c r="D41" t="s">
        <v>68</v>
      </c>
      <c r="E41">
        <f>VLOOKUP(A41,home!$A$2:$E$405,3,FALSE)</f>
        <v>1.9630000000000001</v>
      </c>
      <c r="F41">
        <f>VLOOKUP(B41,home!$B$2:$E$405,3,FALSE)</f>
        <v>0.84899999999999998</v>
      </c>
      <c r="G41">
        <f>VLOOKUP(C41,away!$B$2:$E$405,4,FALSE)</f>
        <v>0.61129999999999995</v>
      </c>
      <c r="H41">
        <f>VLOOKUP(A41,away!$A$2:$E$405,3,FALSE)</f>
        <v>1.5185</v>
      </c>
      <c r="I41">
        <f>VLOOKUP(C41,away!$B$2:$E$405,3,FALSE)</f>
        <v>2.2391000000000001</v>
      </c>
      <c r="J41">
        <f>VLOOKUP(B41,home!$B$2:$E$405,4,FALSE)</f>
        <v>1.3170999999999999</v>
      </c>
      <c r="K41" s="3">
        <f t="shared" si="168"/>
        <v>1.0187846330999999</v>
      </c>
      <c r="L41" s="3">
        <f t="shared" si="169"/>
        <v>4.4782366092850001</v>
      </c>
      <c r="M41" s="5">
        <f t="shared" si="170"/>
        <v>4.0989630889783565E-3</v>
      </c>
      <c r="N41" s="5">
        <f t="shared" si="171"/>
        <v>4.1759606066952559E-3</v>
      </c>
      <c r="O41" s="5">
        <f t="shared" si="172"/>
        <v>1.8356126565170803E-2</v>
      </c>
      <c r="P41" s="5">
        <f t="shared" si="173"/>
        <v>1.8700939667834694E-2</v>
      </c>
      <c r="Q41" s="5">
        <f t="shared" si="174"/>
        <v>2.1272022472660396E-3</v>
      </c>
      <c r="R41" s="5">
        <f t="shared" si="175"/>
        <v>4.110153899440841E-2</v>
      </c>
      <c r="S41" s="5">
        <f t="shared" si="176"/>
        <v>2.1330098421742581E-2</v>
      </c>
      <c r="T41" s="5">
        <f t="shared" si="177"/>
        <v>9.5261149790600991E-3</v>
      </c>
      <c r="U41" s="5">
        <f t="shared" si="178"/>
        <v>4.1873616324263702E-2</v>
      </c>
      <c r="V41" s="5">
        <f t="shared" si="179"/>
        <v>1.0812839871802959E-2</v>
      </c>
      <c r="W41" s="5">
        <f t="shared" si="180"/>
        <v>7.223869870034759E-4</v>
      </c>
      <c r="X41" s="5">
        <f t="shared" si="181"/>
        <v>3.2350198512700531E-3</v>
      </c>
      <c r="Y41" s="5">
        <f t="shared" si="182"/>
        <v>7.2435921648606348E-3</v>
      </c>
      <c r="Z41" s="5">
        <f t="shared" si="183"/>
        <v>6.1354138874238233E-2</v>
      </c>
      <c r="AA41" s="5">
        <f t="shared" si="184"/>
        <v>6.250665386215723E-2</v>
      </c>
      <c r="AB41" s="5">
        <f t="shared" si="185"/>
        <v>3.1840409210633268E-2</v>
      </c>
      <c r="AC41" s="5">
        <f t="shared" si="186"/>
        <v>3.0832533388789373E-3</v>
      </c>
      <c r="AD41" s="5">
        <f t="shared" si="187"/>
        <v>1.8398919037763761E-4</v>
      </c>
      <c r="AE41" s="5">
        <f t="shared" si="188"/>
        <v>8.2394712806184412E-4</v>
      </c>
      <c r="AF41" s="5">
        <f t="shared" si="189"/>
        <v>1.8449150965008938E-3</v>
      </c>
      <c r="AG41" s="5">
        <f t="shared" si="190"/>
        <v>2.7539887753909565E-3</v>
      </c>
      <c r="AH41" s="5">
        <f t="shared" si="191"/>
        <v>6.8689587709442432E-2</v>
      </c>
      <c r="AI41" s="5">
        <f t="shared" si="192"/>
        <v>6.9979896412354553E-2</v>
      </c>
      <c r="AJ41" s="5">
        <f t="shared" si="193"/>
        <v>3.5647221545418314E-2</v>
      </c>
      <c r="AK41" s="5">
        <f t="shared" si="194"/>
        <v>1.2105613841061139E-2</v>
      </c>
      <c r="AL41" s="5">
        <f t="shared" si="195"/>
        <v>5.6267630051185728E-4</v>
      </c>
      <c r="AM41" s="5">
        <f t="shared" si="196"/>
        <v>3.7489071962649523E-5</v>
      </c>
      <c r="AN41" s="5">
        <f t="shared" si="197"/>
        <v>1.6788493451125696E-4</v>
      </c>
      <c r="AO41" s="5">
        <f t="shared" si="198"/>
        <v>3.7591422993786289E-4</v>
      </c>
      <c r="AP41" s="5">
        <f t="shared" si="199"/>
        <v>5.6114428881963885E-4</v>
      </c>
      <c r="AQ41" s="5">
        <f t="shared" si="200"/>
        <v>6.2823422432082578E-4</v>
      </c>
      <c r="AR41" s="5">
        <f t="shared" si="201"/>
        <v>6.1521645271423606E-2</v>
      </c>
      <c r="AS41" s="5">
        <f t="shared" si="202"/>
        <v>6.2677306805555624E-2</v>
      </c>
      <c r="AT41" s="5">
        <f t="shared" si="203"/>
        <v>3.1927338508797053E-2</v>
      </c>
      <c r="AU41" s="5">
        <f t="shared" si="204"/>
        <v>1.0842360616181438E-2</v>
      </c>
      <c r="AV41" s="5">
        <f t="shared" si="205"/>
        <v>2.7615075955735729E-3</v>
      </c>
      <c r="AW41" s="5">
        <f t="shared" si="206"/>
        <v>7.1309196713450343E-5</v>
      </c>
      <c r="AX41" s="5">
        <f t="shared" si="207"/>
        <v>6.36554840412123E-6</v>
      </c>
      <c r="AY41" s="5">
        <f t="shared" si="208"/>
        <v>2.8506431901511399E-5</v>
      </c>
      <c r="AZ41" s="5">
        <f t="shared" si="209"/>
        <v>6.3829273470719094E-5</v>
      </c>
      <c r="BA41" s="5">
        <f t="shared" si="210"/>
        <v>9.528086306687934E-5</v>
      </c>
      <c r="BB41" s="5">
        <f t="shared" si="211"/>
        <v>1.0667256228759257E-4</v>
      </c>
      <c r="BC41" s="5">
        <f t="shared" si="212"/>
        <v>9.5540994728506281E-5</v>
      </c>
      <c r="BD41" s="5">
        <f t="shared" si="213"/>
        <v>4.5918080686322429E-2</v>
      </c>
      <c r="BE41" s="5">
        <f t="shared" si="214"/>
        <v>4.6780634984671179E-2</v>
      </c>
      <c r="BF41" s="5">
        <f t="shared" si="215"/>
        <v>2.3829696024521622E-2</v>
      </c>
      <c r="BG41" s="5">
        <f t="shared" si="216"/>
        <v>8.0924427070755978E-3</v>
      </c>
      <c r="BH41" s="5">
        <f t="shared" si="217"/>
        <v>2.0611140685526949E-3</v>
      </c>
      <c r="BI41" s="5">
        <f t="shared" si="218"/>
        <v>4.1996626802154124E-4</v>
      </c>
      <c r="BJ41" s="8">
        <f t="shared" si="219"/>
        <v>3.4803979449898464E-2</v>
      </c>
      <c r="BK41" s="8">
        <f t="shared" si="220"/>
        <v>5.86172771216509E-2</v>
      </c>
      <c r="BL41" s="8">
        <f t="shared" si="221"/>
        <v>0.67893275800160646</v>
      </c>
      <c r="BM41" s="8">
        <f t="shared" si="222"/>
        <v>0.74519022504185251</v>
      </c>
      <c r="BN41" s="8">
        <f t="shared" si="223"/>
        <v>8.8560731170353568E-2</v>
      </c>
    </row>
    <row r="42" spans="1:66" x14ac:dyDescent="0.25">
      <c r="A42" t="s">
        <v>357</v>
      </c>
      <c r="B42" t="s">
        <v>330</v>
      </c>
      <c r="C42" t="s">
        <v>331</v>
      </c>
      <c r="D42" t="s">
        <v>68</v>
      </c>
      <c r="E42">
        <f>VLOOKUP(A42,home!$A$2:$E$405,3,FALSE)</f>
        <v>1.9630000000000001</v>
      </c>
      <c r="F42">
        <f>VLOOKUP(B42,home!$B$2:$E$405,3,FALSE)</f>
        <v>0.81510000000000005</v>
      </c>
      <c r="G42">
        <f>VLOOKUP(C42,away!$B$2:$E$405,4,FALSE)</f>
        <v>1.4434</v>
      </c>
      <c r="H42">
        <f>VLOOKUP(A42,away!$A$2:$E$405,3,FALSE)</f>
        <v>1.5185</v>
      </c>
      <c r="I42">
        <f>VLOOKUP(C42,away!$B$2:$E$405,3,FALSE)</f>
        <v>0.76829999999999998</v>
      </c>
      <c r="J42">
        <f>VLOOKUP(B42,home!$B$2:$E$405,4,FALSE)</f>
        <v>1.5805</v>
      </c>
      <c r="K42" s="3">
        <f t="shared" si="168"/>
        <v>2.3094996124200002</v>
      </c>
      <c r="L42" s="3">
        <f t="shared" si="169"/>
        <v>1.8439117407750001</v>
      </c>
      <c r="M42" s="5">
        <f t="shared" si="170"/>
        <v>1.5710730115958426E-2</v>
      </c>
      <c r="N42" s="5">
        <f t="shared" si="171"/>
        <v>3.6283925113641209E-2</v>
      </c>
      <c r="O42" s="5">
        <f t="shared" si="172"/>
        <v>2.8969199716963115E-2</v>
      </c>
      <c r="P42" s="5">
        <f t="shared" si="173"/>
        <v>6.6904355518443884E-2</v>
      </c>
      <c r="Q42" s="5">
        <f t="shared" si="174"/>
        <v>4.1898855493515345E-2</v>
      </c>
      <c r="R42" s="5">
        <f t="shared" si="175"/>
        <v>2.6708323739482051E-2</v>
      </c>
      <c r="S42" s="5">
        <f t="shared" si="176"/>
        <v>7.1228274470700306E-2</v>
      </c>
      <c r="T42" s="5">
        <f t="shared" si="177"/>
        <v>7.7257791569528056E-2</v>
      </c>
      <c r="U42" s="5">
        <f t="shared" si="178"/>
        <v>6.1682863324721685E-2</v>
      </c>
      <c r="V42" s="5">
        <f t="shared" si="179"/>
        <v>3.3702951655614856E-2</v>
      </c>
      <c r="W42" s="5">
        <f t="shared" si="180"/>
        <v>3.225513017437176E-2</v>
      </c>
      <c r="X42" s="5">
        <f t="shared" si="181"/>
        <v>5.947561322875005E-2</v>
      </c>
      <c r="Y42" s="5">
        <f t="shared" si="182"/>
        <v>5.4833890761142576E-2</v>
      </c>
      <c r="Z42" s="5">
        <f t="shared" si="183"/>
        <v>1.6415930573216865E-2</v>
      </c>
      <c r="AA42" s="5">
        <f t="shared" si="184"/>
        <v>3.7912585296357985E-2</v>
      </c>
      <c r="AB42" s="5">
        <f t="shared" si="185"/>
        <v>4.3779550523889488E-2</v>
      </c>
      <c r="AC42" s="5">
        <f t="shared" si="186"/>
        <v>8.9702795595164656E-3</v>
      </c>
      <c r="AD42" s="5">
        <f t="shared" si="187"/>
        <v>1.8623302659067063E-2</v>
      </c>
      <c r="AE42" s="5">
        <f t="shared" si="188"/>
        <v>3.4339726425060037E-2</v>
      </c>
      <c r="AF42" s="5">
        <f t="shared" si="189"/>
        <v>3.1659712365084865E-2</v>
      </c>
      <c r="AG42" s="5">
        <f t="shared" si="190"/>
        <v>1.9459238446513136E-2</v>
      </c>
      <c r="AH42" s="5">
        <f t="shared" si="191"/>
        <v>7.5673817799254677E-3</v>
      </c>
      <c r="AI42" s="5">
        <f t="shared" si="192"/>
        <v>1.747686528777204E-2</v>
      </c>
      <c r="AJ42" s="5">
        <f t="shared" si="193"/>
        <v>2.0181406804213046E-2</v>
      </c>
      <c r="AK42" s="5">
        <f t="shared" si="194"/>
        <v>1.5536317064140125E-2</v>
      </c>
      <c r="AL42" s="5">
        <f t="shared" si="195"/>
        <v>1.5280022464140147E-3</v>
      </c>
      <c r="AM42" s="5">
        <f t="shared" si="196"/>
        <v>8.6021020546191412E-3</v>
      </c>
      <c r="AN42" s="5">
        <f t="shared" si="197"/>
        <v>1.586151697385698E-2</v>
      </c>
      <c r="AO42" s="5">
        <f t="shared" si="198"/>
        <v>1.4623618687298421E-2</v>
      </c>
      <c r="AP42" s="5">
        <f t="shared" si="199"/>
        <v>8.9882207300420822E-3</v>
      </c>
      <c r="AQ42" s="5">
        <f t="shared" si="200"/>
        <v>4.1433714332004615E-3</v>
      </c>
      <c r="AR42" s="5">
        <f t="shared" si="201"/>
        <v>2.7907168221862786E-3</v>
      </c>
      <c r="AS42" s="5">
        <f t="shared" si="202"/>
        <v>6.4451594192131848E-3</v>
      </c>
      <c r="AT42" s="5">
        <f t="shared" si="203"/>
        <v>7.442546590328984E-3</v>
      </c>
      <c r="AU42" s="5">
        <f t="shared" si="204"/>
        <v>5.7295194885941926E-3</v>
      </c>
      <c r="AV42" s="5">
        <f t="shared" si="205"/>
        <v>3.3080807595652828E-3</v>
      </c>
      <c r="AW42" s="5">
        <f t="shared" si="206"/>
        <v>1.8075050330520855E-4</v>
      </c>
      <c r="AX42" s="5">
        <f t="shared" si="207"/>
        <v>3.3110918935233681E-3</v>
      </c>
      <c r="AY42" s="5">
        <f t="shared" si="208"/>
        <v>6.1053612172526639E-3</v>
      </c>
      <c r="AZ42" s="5">
        <f t="shared" si="209"/>
        <v>5.6288736150822676E-3</v>
      </c>
      <c r="BA42" s="5">
        <f t="shared" si="210"/>
        <v>3.4597153820629363E-3</v>
      </c>
      <c r="BB42" s="5">
        <f t="shared" si="211"/>
        <v>1.5948524531814291E-3</v>
      </c>
      <c r="BC42" s="5">
        <f t="shared" si="212"/>
        <v>5.8815343264500988E-4</v>
      </c>
      <c r="BD42" s="5">
        <f t="shared" si="213"/>
        <v>8.5763925226792909E-4</v>
      </c>
      <c r="BE42" s="5">
        <f t="shared" si="214"/>
        <v>1.9807175207089607E-3</v>
      </c>
      <c r="BF42" s="5">
        <f t="shared" si="215"/>
        <v>2.2872331731954251E-3</v>
      </c>
      <c r="BG42" s="5">
        <f t="shared" si="216"/>
        <v>1.7607880423363333E-3</v>
      </c>
      <c r="BH42" s="5">
        <f t="shared" si="217"/>
        <v>1.0166348253323836E-3</v>
      </c>
      <c r="BI42" s="5">
        <f t="shared" si="218"/>
        <v>4.6958354701556244E-4</v>
      </c>
      <c r="BJ42" s="8">
        <f t="shared" si="219"/>
        <v>0.4789940641094389</v>
      </c>
      <c r="BK42" s="8">
        <f t="shared" si="220"/>
        <v>0.20414995478390061</v>
      </c>
      <c r="BL42" s="8">
        <f t="shared" si="221"/>
        <v>0.29390311297820948</v>
      </c>
      <c r="BM42" s="8">
        <f t="shared" si="222"/>
        <v>0.77106306203281438</v>
      </c>
      <c r="BN42" s="8">
        <f t="shared" si="223"/>
        <v>0.21647538969800406</v>
      </c>
    </row>
    <row r="43" spans="1:66" x14ac:dyDescent="0.25">
      <c r="A43" t="s">
        <v>290</v>
      </c>
      <c r="B43" t="s">
        <v>291</v>
      </c>
      <c r="C43" t="s">
        <v>296</v>
      </c>
      <c r="D43" t="s">
        <v>68</v>
      </c>
      <c r="E43">
        <f>VLOOKUP(A43,home!$A$2:$E$405,3,FALSE)</f>
        <v>1.6512</v>
      </c>
      <c r="F43">
        <f>VLOOKUP(B43,home!$B$2:$E$405,3,FALSE)</f>
        <v>0.90839999999999999</v>
      </c>
      <c r="G43">
        <f>VLOOKUP(C43,away!$B$2:$E$405,4,FALSE)</f>
        <v>0.8327</v>
      </c>
      <c r="H43">
        <f>VLOOKUP(A43,away!$A$2:$E$405,3,FALSE)</f>
        <v>1.1418999999999999</v>
      </c>
      <c r="I43">
        <f>VLOOKUP(C43,away!$B$2:$E$405,3,FALSE)</f>
        <v>0.54730000000000001</v>
      </c>
      <c r="J43">
        <f>VLOOKUP(B43,home!$B$2:$E$405,4,FALSE)</f>
        <v>0.71150000000000002</v>
      </c>
      <c r="K43" s="3">
        <f t="shared" si="168"/>
        <v>1.2490084316159999</v>
      </c>
      <c r="L43" s="3">
        <f t="shared" si="169"/>
        <v>0.44466037050499996</v>
      </c>
      <c r="M43" s="5">
        <f t="shared" si="170"/>
        <v>0.18384379868117104</v>
      </c>
      <c r="N43" s="5">
        <f t="shared" si="171"/>
        <v>0.22962245465309708</v>
      </c>
      <c r="O43" s="5">
        <f t="shared" si="172"/>
        <v>8.1748051636616137E-2</v>
      </c>
      <c r="P43" s="5">
        <f t="shared" si="173"/>
        <v>0.1021040057623137</v>
      </c>
      <c r="Q43" s="5">
        <f t="shared" si="174"/>
        <v>0.14340019097504048</v>
      </c>
      <c r="R43" s="5">
        <f t="shared" si="175"/>
        <v>1.8175059464399797E-2</v>
      </c>
      <c r="S43" s="5">
        <f t="shared" si="176"/>
        <v>1.4176746873565233E-2</v>
      </c>
      <c r="T43" s="5">
        <f t="shared" si="177"/>
        <v>6.3764382049449245E-2</v>
      </c>
      <c r="U43" s="5">
        <f t="shared" si="178"/>
        <v>2.2700802516157526E-2</v>
      </c>
      <c r="V43" s="5">
        <f t="shared" si="179"/>
        <v>8.7483846785708994E-4</v>
      </c>
      <c r="W43" s="5">
        <f t="shared" si="180"/>
        <v>5.9702682541056706E-2</v>
      </c>
      <c r="X43" s="5">
        <f t="shared" si="181"/>
        <v>2.6547416938848666E-2</v>
      </c>
      <c r="Y43" s="5">
        <f t="shared" si="182"/>
        <v>5.902292125989579E-3</v>
      </c>
      <c r="Z43" s="5">
        <f t="shared" si="183"/>
        <v>2.6939095584634729E-3</v>
      </c>
      <c r="AA43" s="5">
        <f t="shared" si="184"/>
        <v>3.3647157525318132E-3</v>
      </c>
      <c r="AB43" s="5">
        <f t="shared" si="185"/>
        <v>2.101279172451705E-3</v>
      </c>
      <c r="AC43" s="5">
        <f t="shared" si="186"/>
        <v>3.0366985657102609E-5</v>
      </c>
      <c r="AD43" s="5">
        <f t="shared" si="187"/>
        <v>1.8642288470968316E-2</v>
      </c>
      <c r="AE43" s="5">
        <f t="shared" si="188"/>
        <v>8.2894868985618608E-3</v>
      </c>
      <c r="AF43" s="5">
        <f t="shared" si="189"/>
        <v>1.8430031578054297E-3</v>
      </c>
      <c r="AG43" s="5">
        <f t="shared" si="190"/>
        <v>2.7317015566388238E-4</v>
      </c>
      <c r="AH43" s="5">
        <f t="shared" si="191"/>
        <v>2.9946870559333213E-4</v>
      </c>
      <c r="AI43" s="5">
        <f t="shared" si="192"/>
        <v>3.7403893829120139E-4</v>
      </c>
      <c r="AJ43" s="5">
        <f t="shared" si="193"/>
        <v>2.3358889383920368E-4</v>
      </c>
      <c r="AK43" s="5">
        <f t="shared" si="194"/>
        <v>9.7251499312340017E-5</v>
      </c>
      <c r="AL43" s="5">
        <f t="shared" si="195"/>
        <v>6.7461418894940575E-7</v>
      </c>
      <c r="AM43" s="5">
        <f t="shared" si="196"/>
        <v>4.6568750969714322E-3</v>
      </c>
      <c r="AN43" s="5">
        <f t="shared" si="197"/>
        <v>2.0707278060148244E-3</v>
      </c>
      <c r="AO43" s="5">
        <f t="shared" si="198"/>
        <v>4.6038529671877867E-4</v>
      </c>
      <c r="AP43" s="5">
        <f t="shared" si="199"/>
        <v>6.8238365538008817E-5</v>
      </c>
      <c r="AQ43" s="5">
        <f t="shared" si="200"/>
        <v>7.5857242256966543E-6</v>
      </c>
      <c r="AR43" s="5">
        <f t="shared" si="201"/>
        <v>2.6632373116756769E-5</v>
      </c>
      <c r="AS43" s="5">
        <f t="shared" si="202"/>
        <v>3.3264058576772487E-5</v>
      </c>
      <c r="AT43" s="5">
        <f t="shared" si="203"/>
        <v>2.0773544816078684E-5</v>
      </c>
      <c r="AU43" s="5">
        <f t="shared" si="204"/>
        <v>8.6487775432783719E-6</v>
      </c>
      <c r="AV43" s="5">
        <f t="shared" si="205"/>
        <v>2.7005990186814533E-6</v>
      </c>
      <c r="AW43" s="5">
        <f t="shared" si="206"/>
        <v>1.0407508307770379E-8</v>
      </c>
      <c r="AX43" s="5">
        <f t="shared" si="207"/>
        <v>9.6941271018331624E-4</v>
      </c>
      <c r="AY43" s="5">
        <f t="shared" si="208"/>
        <v>4.3105941488236953E-4</v>
      </c>
      <c r="AZ43" s="5">
        <f t="shared" si="209"/>
        <v>9.5837519565631442E-5</v>
      </c>
      <c r="BA43" s="5">
        <f t="shared" si="210"/>
        <v>1.4205048986111287E-5</v>
      </c>
      <c r="BB43" s="5">
        <f t="shared" si="211"/>
        <v>1.5791055863014793E-6</v>
      </c>
      <c r="BC43" s="5">
        <f t="shared" si="212"/>
        <v>1.4043313501426622E-7</v>
      </c>
      <c r="BD43" s="5">
        <f t="shared" si="213"/>
        <v>1.973726816254077E-6</v>
      </c>
      <c r="BE43" s="5">
        <f t="shared" si="214"/>
        <v>2.4652014352079453E-6</v>
      </c>
      <c r="BF43" s="5">
        <f t="shared" si="215"/>
        <v>1.5395286891032944E-6</v>
      </c>
      <c r="BG43" s="5">
        <f t="shared" si="216"/>
        <v>6.4096143780158049E-7</v>
      </c>
      <c r="BH43" s="5">
        <f t="shared" si="217"/>
        <v>2.0014156003872233E-7</v>
      </c>
      <c r="BI43" s="5">
        <f t="shared" si="218"/>
        <v>4.9995699201028778E-8</v>
      </c>
      <c r="BJ43" s="8">
        <f t="shared" si="219"/>
        <v>0.56676341448828871</v>
      </c>
      <c r="BK43" s="8">
        <f t="shared" si="220"/>
        <v>0.30146149079963547</v>
      </c>
      <c r="BL43" s="8">
        <f t="shared" si="221"/>
        <v>0.12919314548790223</v>
      </c>
      <c r="BM43" s="8">
        <f t="shared" si="222"/>
        <v>0.24078735015427757</v>
      </c>
      <c r="BN43" s="8">
        <f t="shared" si="223"/>
        <v>0.75889356117263829</v>
      </c>
    </row>
    <row r="44" spans="1:66" x14ac:dyDescent="0.25">
      <c r="A44" t="s">
        <v>338</v>
      </c>
      <c r="B44" t="s">
        <v>75</v>
      </c>
      <c r="C44" t="s">
        <v>76</v>
      </c>
      <c r="D44" t="s">
        <v>69</v>
      </c>
      <c r="E44">
        <f>VLOOKUP(A44,home!$A$2:$E$405,3,FALSE)</f>
        <v>1.3033999999999999</v>
      </c>
      <c r="F44">
        <f>VLOOKUP(B44,home!$B$2:$E$405,3,FALSE)</f>
        <v>0.67130000000000001</v>
      </c>
      <c r="G44">
        <f>VLOOKUP(C44,away!$B$2:$E$405,4,FALSE)</f>
        <v>0.6905</v>
      </c>
      <c r="H44">
        <f>VLOOKUP(A44,away!$A$2:$E$405,3,FALSE)</f>
        <v>1.0085</v>
      </c>
      <c r="I44">
        <f>VLOOKUP(C44,away!$B$2:$E$405,3,FALSE)</f>
        <v>1.1899</v>
      </c>
      <c r="J44">
        <f>VLOOKUP(B44,home!$B$2:$E$405,4,FALSE)</f>
        <v>1.6113</v>
      </c>
      <c r="K44" s="3">
        <f t="shared" si="168"/>
        <v>0.60416845601000002</v>
      </c>
      <c r="L44" s="3">
        <f t="shared" si="169"/>
        <v>1.9335827998949997</v>
      </c>
      <c r="M44" s="5">
        <f t="shared" si="170"/>
        <v>7.9043949698831661E-2</v>
      </c>
      <c r="N44" s="5">
        <f t="shared" si="171"/>
        <v>4.775586104647523E-2</v>
      </c>
      <c r="O44" s="5">
        <f t="shared" si="172"/>
        <v>0.15283802157342644</v>
      </c>
      <c r="P44" s="5">
        <f t="shared" si="173"/>
        <v>9.2339911513640127E-2</v>
      </c>
      <c r="Q44" s="5">
        <f t="shared" si="174"/>
        <v>1.4426292416938519E-2</v>
      </c>
      <c r="R44" s="5">
        <f t="shared" si="175"/>
        <v>0.14776248484217913</v>
      </c>
      <c r="S44" s="5">
        <f t="shared" si="176"/>
        <v>2.6968095884740813E-2</v>
      </c>
      <c r="T44" s="5">
        <f t="shared" si="177"/>
        <v>2.7894430883647986E-2</v>
      </c>
      <c r="U44" s="5">
        <f t="shared" si="178"/>
        <v>8.92734323233004E-2</v>
      </c>
      <c r="V44" s="5">
        <f t="shared" si="179"/>
        <v>3.5004880156706848E-3</v>
      </c>
      <c r="W44" s="5">
        <f t="shared" si="180"/>
        <v>2.9053036051635058E-3</v>
      </c>
      <c r="X44" s="5">
        <f t="shared" si="181"/>
        <v>5.6176450794170885E-3</v>
      </c>
      <c r="Y44" s="5">
        <f t="shared" si="182"/>
        <v>5.4310909507378317E-3</v>
      </c>
      <c r="Z44" s="5">
        <f t="shared" si="183"/>
        <v>9.5236999720194421E-2</v>
      </c>
      <c r="AA44" s="5">
        <f t="shared" si="184"/>
        <v>5.7539191075974667E-2</v>
      </c>
      <c r="AB44" s="5">
        <f t="shared" si="185"/>
        <v>1.7381682116217993E-2</v>
      </c>
      <c r="AC44" s="5">
        <f t="shared" si="186"/>
        <v>2.5558151102421302E-4</v>
      </c>
      <c r="AD44" s="5">
        <f t="shared" si="187"/>
        <v>4.3882319834298036E-4</v>
      </c>
      <c r="AE44" s="5">
        <f t="shared" si="188"/>
        <v>8.4850098851089876E-4</v>
      </c>
      <c r="AF44" s="5">
        <f t="shared" si="189"/>
        <v>8.2032345853928941E-4</v>
      </c>
      <c r="AG44" s="5">
        <f t="shared" si="190"/>
        <v>5.2872110992731639E-4</v>
      </c>
      <c r="AH44" s="5">
        <f t="shared" si="191"/>
        <v>4.6037156143143194E-2</v>
      </c>
      <c r="AI44" s="5">
        <f t="shared" si="192"/>
        <v>2.7814197546094113E-2</v>
      </c>
      <c r="AJ44" s="5">
        <f t="shared" si="193"/>
        <v>8.4022303932904038E-3</v>
      </c>
      <c r="AK44" s="5">
        <f t="shared" si="194"/>
        <v>1.6921208545848531E-3</v>
      </c>
      <c r="AL44" s="5">
        <f t="shared" si="195"/>
        <v>1.1942912368331267E-5</v>
      </c>
      <c r="AM44" s="5">
        <f t="shared" si="196"/>
        <v>5.3024626840849707E-5</v>
      </c>
      <c r="AN44" s="5">
        <f t="shared" si="197"/>
        <v>1.0252750643031773E-4</v>
      </c>
      <c r="AO44" s="5">
        <f t="shared" si="198"/>
        <v>9.9122711474893178E-5</v>
      </c>
      <c r="AP44" s="5">
        <f t="shared" si="199"/>
        <v>6.3887323328936074E-5</v>
      </c>
      <c r="AQ44" s="5">
        <f t="shared" si="200"/>
        <v>3.0882857380040323E-5</v>
      </c>
      <c r="AR44" s="5">
        <f t="shared" si="201"/>
        <v>1.7803330654892424E-2</v>
      </c>
      <c r="AS44" s="5">
        <f t="shared" si="202"/>
        <v>1.075621079360186E-2</v>
      </c>
      <c r="AT44" s="5">
        <f t="shared" si="203"/>
        <v>3.2492816338442658E-3</v>
      </c>
      <c r="AU44" s="5">
        <f t="shared" si="204"/>
        <v>6.5437115595378011E-4</v>
      </c>
      <c r="AV44" s="5">
        <f t="shared" si="205"/>
        <v>9.8837602737518535E-5</v>
      </c>
      <c r="AW44" s="5">
        <f t="shared" si="206"/>
        <v>3.875507358419361E-7</v>
      </c>
      <c r="AX44" s="5">
        <f t="shared" si="207"/>
        <v>5.3393011548237595E-6</v>
      </c>
      <c r="AY44" s="5">
        <f t="shared" si="208"/>
        <v>1.032398087642673E-5</v>
      </c>
      <c r="AZ44" s="5">
        <f t="shared" si="209"/>
        <v>9.981135924551816E-6</v>
      </c>
      <c r="BA44" s="5">
        <f t="shared" si="210"/>
        <v>6.4331175823758233E-6</v>
      </c>
      <c r="BB44" s="5">
        <f t="shared" si="211"/>
        <v>3.1097413767459982E-6</v>
      </c>
      <c r="BC44" s="5">
        <f t="shared" si="212"/>
        <v>1.2025884876395719E-6</v>
      </c>
      <c r="BD44" s="5">
        <f t="shared" si="213"/>
        <v>5.7373689891905624E-3</v>
      </c>
      <c r="BE44" s="5">
        <f t="shared" si="214"/>
        <v>3.4663373637589165E-3</v>
      </c>
      <c r="BF44" s="5">
        <f t="shared" si="215"/>
        <v>1.0471258465359989E-3</v>
      </c>
      <c r="BG44" s="5">
        <f t="shared" si="216"/>
        <v>2.1088013531660627E-4</v>
      </c>
      <c r="BH44" s="5">
        <f t="shared" si="217"/>
        <v>3.1851781439353462E-5</v>
      </c>
      <c r="BI44" s="5">
        <f t="shared" si="218"/>
        <v>3.8487683226764324E-6</v>
      </c>
      <c r="BJ44" s="8">
        <f t="shared" si="219"/>
        <v>0.10705282762855826</v>
      </c>
      <c r="BK44" s="8">
        <f t="shared" si="220"/>
        <v>0.20213029351715223</v>
      </c>
      <c r="BL44" s="8">
        <f t="shared" si="221"/>
        <v>0.5917999615938051</v>
      </c>
      <c r="BM44" s="8">
        <f t="shared" si="222"/>
        <v>0.46204362493807827</v>
      </c>
      <c r="BN44" s="8">
        <f t="shared" si="223"/>
        <v>0.5341665210914911</v>
      </c>
    </row>
    <row r="45" spans="1:66" x14ac:dyDescent="0.25">
      <c r="A45" t="s">
        <v>338</v>
      </c>
      <c r="B45" t="s">
        <v>79</v>
      </c>
      <c r="C45" t="s">
        <v>82</v>
      </c>
      <c r="D45" t="s">
        <v>69</v>
      </c>
      <c r="E45">
        <f>VLOOKUP(A45,home!$A$2:$E$405,3,FALSE)</f>
        <v>1.3033999999999999</v>
      </c>
      <c r="F45">
        <f>VLOOKUP(B45,home!$B$2:$E$405,3,FALSE)</f>
        <v>1.5344</v>
      </c>
      <c r="G45">
        <f>VLOOKUP(C45,away!$B$2:$E$405,4,FALSE)</f>
        <v>1.1508</v>
      </c>
      <c r="H45">
        <f>VLOOKUP(A45,away!$A$2:$E$405,3,FALSE)</f>
        <v>1.0085</v>
      </c>
      <c r="I45">
        <f>VLOOKUP(C45,away!$B$2:$E$405,3,FALSE)</f>
        <v>1.4874000000000001</v>
      </c>
      <c r="J45">
        <f>VLOOKUP(B45,home!$B$2:$E$405,4,FALSE)</f>
        <v>0.99160000000000004</v>
      </c>
      <c r="K45" s="3">
        <f t="shared" si="168"/>
        <v>2.3015274535680001</v>
      </c>
      <c r="L45" s="3">
        <f t="shared" si="169"/>
        <v>1.4874425396399999</v>
      </c>
      <c r="M45" s="5">
        <f t="shared" si="170"/>
        <v>2.2618887464609199E-2</v>
      </c>
      <c r="N45" s="5">
        <f t="shared" si="171"/>
        <v>5.2057990468963172E-2</v>
      </c>
      <c r="O45" s="5">
        <f t="shared" si="172"/>
        <v>3.3644295414189673E-2</v>
      </c>
      <c r="P45" s="5">
        <f t="shared" si="173"/>
        <v>7.7433269551709497E-2</v>
      </c>
      <c r="Q45" s="5">
        <f t="shared" si="174"/>
        <v>5.9906447120950022E-2</v>
      </c>
      <c r="R45" s="5">
        <f t="shared" si="175"/>
        <v>2.5021978107640345E-2</v>
      </c>
      <c r="S45" s="5">
        <f t="shared" si="176"/>
        <v>6.6271067076677029E-2</v>
      </c>
      <c r="T45" s="5">
        <f t="shared" si="177"/>
        <v>8.9107397846395278E-2</v>
      </c>
      <c r="U45" s="5">
        <f t="shared" si="178"/>
        <v>5.7588769557311729E-2</v>
      </c>
      <c r="V45" s="5">
        <f t="shared" si="179"/>
        <v>2.520796641723487E-2</v>
      </c>
      <c r="W45" s="5">
        <f t="shared" si="180"/>
        <v>4.5958777564862059E-2</v>
      </c>
      <c r="X45" s="5">
        <f t="shared" si="181"/>
        <v>6.8361040819828273E-2</v>
      </c>
      <c r="Y45" s="5">
        <f t="shared" si="182"/>
        <v>5.0841560084739543E-2</v>
      </c>
      <c r="Z45" s="5">
        <f t="shared" si="183"/>
        <v>1.2406251554415007E-2</v>
      </c>
      <c r="AA45" s="5">
        <f t="shared" si="184"/>
        <v>2.8553328548356818E-2</v>
      </c>
      <c r="AB45" s="5">
        <f t="shared" si="185"/>
        <v>3.2858134772395083E-2</v>
      </c>
      <c r="AC45" s="5">
        <f t="shared" si="186"/>
        <v>5.3935435084127622E-3</v>
      </c>
      <c r="AD45" s="5">
        <f t="shared" si="187"/>
        <v>2.6443847074488776E-2</v>
      </c>
      <c r="AE45" s="5">
        <f t="shared" si="188"/>
        <v>3.933370305032937E-2</v>
      </c>
      <c r="AF45" s="5">
        <f t="shared" si="189"/>
        <v>2.9253311579313768E-2</v>
      </c>
      <c r="AG45" s="5">
        <f t="shared" si="190"/>
        <v>1.4504206689471558E-2</v>
      </c>
      <c r="AH45" s="5">
        <f t="shared" si="191"/>
        <v>4.6133965798779387E-3</v>
      </c>
      <c r="AI45" s="5">
        <f t="shared" si="192"/>
        <v>1.0617858882785795E-2</v>
      </c>
      <c r="AJ45" s="5">
        <f t="shared" si="193"/>
        <v>1.2218646858421183E-2</v>
      </c>
      <c r="AK45" s="5">
        <f t="shared" si="194"/>
        <v>9.3738503967029166E-3</v>
      </c>
      <c r="AL45" s="5">
        <f t="shared" si="195"/>
        <v>7.3856808205843177E-4</v>
      </c>
      <c r="AM45" s="5">
        <f t="shared" si="196"/>
        <v>1.217224800397795E-2</v>
      </c>
      <c r="AN45" s="5">
        <f t="shared" si="197"/>
        <v>1.8105519484164882E-2</v>
      </c>
      <c r="AO45" s="5">
        <f t="shared" si="198"/>
        <v>1.3465459941513859E-2</v>
      </c>
      <c r="AP45" s="5">
        <f t="shared" si="199"/>
        <v>6.6763659776086842E-3</v>
      </c>
      <c r="AQ45" s="5">
        <f t="shared" si="200"/>
        <v>2.4826776913250883E-3</v>
      </c>
      <c r="AR45" s="5">
        <f t="shared" si="201"/>
        <v>1.3724324650280255E-3</v>
      </c>
      <c r="AS45" s="5">
        <f t="shared" si="202"/>
        <v>3.1586909964300049E-3</v>
      </c>
      <c r="AT45" s="5">
        <f t="shared" si="203"/>
        <v>3.6349070228108597E-3</v>
      </c>
      <c r="AU45" s="5">
        <f t="shared" si="204"/>
        <v>2.7886127680554398E-3</v>
      </c>
      <c r="AV45" s="5">
        <f t="shared" si="205"/>
        <v>1.6045172107624619E-3</v>
      </c>
      <c r="AW45" s="5">
        <f t="shared" si="206"/>
        <v>7.0233513019449869E-5</v>
      </c>
      <c r="AX45" s="5">
        <f t="shared" si="207"/>
        <v>4.6691271587989266E-3</v>
      </c>
      <c r="AY45" s="5">
        <f t="shared" si="208"/>
        <v>6.9450583589859734E-3</v>
      </c>
      <c r="AZ45" s="5">
        <f t="shared" si="209"/>
        <v>5.1651876217190529E-3</v>
      </c>
      <c r="BA45" s="5">
        <f t="shared" si="210"/>
        <v>2.5609732645889591E-3</v>
      </c>
      <c r="BB45" s="5">
        <f t="shared" si="211"/>
        <v>9.5232514415758578E-4</v>
      </c>
      <c r="BC45" s="5">
        <f t="shared" si="212"/>
        <v>2.8330578619775753E-4</v>
      </c>
      <c r="BD45" s="5">
        <f t="shared" si="213"/>
        <v>3.4023573854427856E-4</v>
      </c>
      <c r="BE45" s="5">
        <f t="shared" si="214"/>
        <v>7.8306189294464134E-4</v>
      </c>
      <c r="BF45" s="5">
        <f t="shared" si="215"/>
        <v>9.0111922222750932E-4</v>
      </c>
      <c r="BG45" s="5">
        <f t="shared" si="216"/>
        <v>6.9131687629815218E-4</v>
      </c>
      <c r="BH45" s="5">
        <f t="shared" si="217"/>
        <v>3.9777119247876757E-4</v>
      </c>
      <c r="BI45" s="5">
        <f t="shared" si="218"/>
        <v>1.830962639456729E-4</v>
      </c>
      <c r="BJ45" s="8">
        <f t="shared" si="219"/>
        <v>0.54924653073238028</v>
      </c>
      <c r="BK45" s="8">
        <f t="shared" si="220"/>
        <v>0.20460836045968778</v>
      </c>
      <c r="BL45" s="8">
        <f t="shared" si="221"/>
        <v>0.23034602076720731</v>
      </c>
      <c r="BM45" s="8">
        <f t="shared" si="222"/>
        <v>0.71904947053966184</v>
      </c>
      <c r="BN45" s="8">
        <f t="shared" si="223"/>
        <v>0.27068286812806192</v>
      </c>
    </row>
    <row r="46" spans="1:66" x14ac:dyDescent="0.25">
      <c r="A46" t="s">
        <v>338</v>
      </c>
      <c r="B46" t="s">
        <v>87</v>
      </c>
      <c r="C46" t="s">
        <v>93</v>
      </c>
      <c r="D46" t="s">
        <v>69</v>
      </c>
      <c r="E46">
        <f>VLOOKUP(A46,home!$A$2:$E$405,3,FALSE)</f>
        <v>1.3033999999999999</v>
      </c>
      <c r="F46">
        <f>VLOOKUP(B46,home!$B$2:$E$405,3,FALSE)</f>
        <v>0.86309999999999998</v>
      </c>
      <c r="G46">
        <f>VLOOKUP(C46,away!$B$2:$E$405,4,FALSE)</f>
        <v>1.0548999999999999</v>
      </c>
      <c r="H46">
        <f>VLOOKUP(A46,away!$A$2:$E$405,3,FALSE)</f>
        <v>1.0085</v>
      </c>
      <c r="I46">
        <f>VLOOKUP(C46,away!$B$2:$E$405,3,FALSE)</f>
        <v>0.86760000000000004</v>
      </c>
      <c r="J46">
        <f>VLOOKUP(B46,home!$B$2:$E$405,4,FALSE)</f>
        <v>0.99160000000000004</v>
      </c>
      <c r="K46" s="3">
        <f t="shared" si="168"/>
        <v>1.1867250932459998</v>
      </c>
      <c r="L46" s="3">
        <f t="shared" si="169"/>
        <v>0.86762481336000008</v>
      </c>
      <c r="M46" s="5">
        <f t="shared" si="170"/>
        <v>0.12817613495701419</v>
      </c>
      <c r="N46" s="5">
        <f t="shared" si="171"/>
        <v>0.15210983570877454</v>
      </c>
      <c r="O46" s="5">
        <f t="shared" si="172"/>
        <v>0.11120879516928563</v>
      </c>
      <c r="P46" s="5">
        <f t="shared" si="173"/>
        <v>0.13197426781704577</v>
      </c>
      <c r="Q46" s="5">
        <f t="shared" si="174"/>
        <v>9.0256279482564608E-2</v>
      </c>
      <c r="R46" s="5">
        <f t="shared" si="175"/>
        <v>4.8243755076370944E-2</v>
      </c>
      <c r="S46" s="5">
        <f t="shared" si="176"/>
        <v>3.3971236868092586E-2</v>
      </c>
      <c r="T46" s="5">
        <f t="shared" si="177"/>
        <v>7.8308587640628133E-2</v>
      </c>
      <c r="U46" s="5">
        <f t="shared" si="178"/>
        <v>5.7252074741543493E-2</v>
      </c>
      <c r="V46" s="5">
        <f t="shared" si="179"/>
        <v>3.886430803475149E-3</v>
      </c>
      <c r="W46" s="5">
        <f t="shared" si="180"/>
        <v>3.5703130561661162E-2</v>
      </c>
      <c r="X46" s="5">
        <f t="shared" si="181"/>
        <v>3.0976921989928984E-2</v>
      </c>
      <c r="Y46" s="5">
        <f t="shared" si="182"/>
        <v>1.3438173079989705E-2</v>
      </c>
      <c r="Z46" s="5">
        <f t="shared" si="183"/>
        <v>1.3952492997973968E-2</v>
      </c>
      <c r="AA46" s="5">
        <f t="shared" si="184"/>
        <v>1.6557773554034819E-2</v>
      </c>
      <c r="AB46" s="5">
        <f t="shared" si="185"/>
        <v>9.8247626824290637E-3</v>
      </c>
      <c r="AC46" s="5">
        <f t="shared" si="186"/>
        <v>2.5009962847328084E-4</v>
      </c>
      <c r="AD46" s="5">
        <f t="shared" si="187"/>
        <v>1.0592450236240362E-2</v>
      </c>
      <c r="AE46" s="5">
        <f t="shared" si="188"/>
        <v>9.1902726592431334E-3</v>
      </c>
      <c r="AF46" s="5">
        <f t="shared" si="189"/>
        <v>3.9868543003516669E-3</v>
      </c>
      <c r="AG46" s="5">
        <f t="shared" si="190"/>
        <v>1.153031239412043E-3</v>
      </c>
      <c r="AH46" s="5">
        <f t="shared" si="191"/>
        <v>3.0263822833184678E-3</v>
      </c>
      <c r="AI46" s="5">
        <f t="shared" si="192"/>
        <v>3.5914837973691511E-3</v>
      </c>
      <c r="AJ46" s="5">
        <f t="shared" si="193"/>
        <v>2.1310519721622024E-3</v>
      </c>
      <c r="AK46" s="5">
        <f t="shared" si="194"/>
        <v>8.4299095012542035E-4</v>
      </c>
      <c r="AL46" s="5">
        <f t="shared" si="195"/>
        <v>1.030042460248804E-5</v>
      </c>
      <c r="AM46" s="5">
        <f t="shared" si="196"/>
        <v>2.5140652988611908E-3</v>
      </c>
      <c r="AN46" s="5">
        <f t="shared" si="197"/>
        <v>2.1812654356992934E-3</v>
      </c>
      <c r="AO46" s="5">
        <f t="shared" si="198"/>
        <v>9.462600082686092E-4</v>
      </c>
      <c r="AP46" s="5">
        <f t="shared" si="199"/>
        <v>2.7366622102136142E-4</v>
      </c>
      <c r="AQ46" s="5">
        <f t="shared" si="200"/>
        <v>5.9359900984148805E-5</v>
      </c>
      <c r="AR46" s="5">
        <f t="shared" si="201"/>
        <v>5.2515287274403934E-4</v>
      </c>
      <c r="AS46" s="5">
        <f t="shared" si="202"/>
        <v>6.232120918755748E-4</v>
      </c>
      <c r="AT46" s="5">
        <f t="shared" si="203"/>
        <v>3.697907139215382E-4</v>
      </c>
      <c r="AU46" s="5">
        <f t="shared" si="204"/>
        <v>1.462799731533474E-4</v>
      </c>
      <c r="AV46" s="5">
        <f t="shared" si="205"/>
        <v>4.339852869510713E-5</v>
      </c>
      <c r="AW46" s="5">
        <f t="shared" si="206"/>
        <v>2.9460133891667789E-7</v>
      </c>
      <c r="AX46" s="5">
        <f t="shared" si="207"/>
        <v>4.9725072936959627E-4</v>
      </c>
      <c r="AY46" s="5">
        <f t="shared" si="208"/>
        <v>4.3142707126241986E-4</v>
      </c>
      <c r="AZ46" s="5">
        <f t="shared" si="209"/>
        <v>1.8715841609125421E-4</v>
      </c>
      <c r="BA46" s="5">
        <f t="shared" si="210"/>
        <v>5.4127761943309226E-5</v>
      </c>
      <c r="BB46" s="5">
        <f t="shared" si="211"/>
        <v>1.1740647338414546E-5</v>
      </c>
      <c r="BC46" s="5">
        <f t="shared" si="212"/>
        <v>2.0372953911435004E-6</v>
      </c>
      <c r="BD46" s="5">
        <f t="shared" si="213"/>
        <v>7.5939277200002473E-5</v>
      </c>
      <c r="BE46" s="5">
        <f t="shared" si="214"/>
        <v>9.0119045816206767E-5</v>
      </c>
      <c r="BF46" s="5">
        <f t="shared" si="215"/>
        <v>5.3473266524739278E-5</v>
      </c>
      <c r="BG46" s="5">
        <f t="shared" si="216"/>
        <v>2.11526890675798E-5</v>
      </c>
      <c r="BH46" s="5">
        <f t="shared" si="217"/>
        <v>6.2756067265318195E-6</v>
      </c>
      <c r="BI46" s="5">
        <f t="shared" si="218"/>
        <v>1.4894839955437392E-6</v>
      </c>
      <c r="BJ46" s="8">
        <f t="shared" si="219"/>
        <v>0.43287389568502499</v>
      </c>
      <c r="BK46" s="8">
        <f t="shared" si="220"/>
        <v>0.2986998975699659</v>
      </c>
      <c r="BL46" s="8">
        <f t="shared" si="221"/>
        <v>0.25463535377635937</v>
      </c>
      <c r="BM46" s="8">
        <f t="shared" si="222"/>
        <v>0.33776143934834502</v>
      </c>
      <c r="BN46" s="8">
        <f t="shared" si="223"/>
        <v>0.66196906821105572</v>
      </c>
    </row>
    <row r="47" spans="1:66" x14ac:dyDescent="0.25">
      <c r="A47" t="s">
        <v>338</v>
      </c>
      <c r="B47" t="s">
        <v>91</v>
      </c>
      <c r="C47" t="s">
        <v>96</v>
      </c>
      <c r="D47" t="s">
        <v>69</v>
      </c>
      <c r="E47">
        <f>VLOOKUP(A47,home!$A$2:$E$405,3,FALSE)</f>
        <v>1.3033999999999999</v>
      </c>
      <c r="F47">
        <f>VLOOKUP(B47,home!$B$2:$E$405,3,FALSE)</f>
        <v>1.1935</v>
      </c>
      <c r="G47">
        <f>VLOOKUP(C47,away!$B$2:$E$405,4,FALSE)</f>
        <v>0.57540000000000002</v>
      </c>
      <c r="H47">
        <f>VLOOKUP(A47,away!$A$2:$E$405,3,FALSE)</f>
        <v>1.0085</v>
      </c>
      <c r="I47">
        <f>VLOOKUP(C47,away!$B$2:$E$405,3,FALSE)</f>
        <v>0.74370000000000003</v>
      </c>
      <c r="J47">
        <f>VLOOKUP(B47,home!$B$2:$E$405,4,FALSE)</f>
        <v>1.1016999999999999</v>
      </c>
      <c r="K47" s="3">
        <f t="shared" si="168"/>
        <v>0.89509678565999995</v>
      </c>
      <c r="L47" s="3">
        <f t="shared" si="169"/>
        <v>0.82629863146499993</v>
      </c>
      <c r="M47" s="5">
        <f t="shared" si="170"/>
        <v>0.17881645019893927</v>
      </c>
      <c r="N47" s="5">
        <f t="shared" si="171"/>
        <v>0.16005802979620196</v>
      </c>
      <c r="O47" s="5">
        <f t="shared" si="172"/>
        <v>0.14775578808281281</v>
      </c>
      <c r="P47" s="5">
        <f t="shared" si="173"/>
        <v>0.13225573097558585</v>
      </c>
      <c r="Q47" s="5">
        <f t="shared" si="174"/>
        <v>7.1633713994826431E-2</v>
      </c>
      <c r="R47" s="5">
        <f t="shared" si="175"/>
        <v>6.1045202741930385E-2</v>
      </c>
      <c r="S47" s="5">
        <f t="shared" si="176"/>
        <v>2.4454654977809059E-2</v>
      </c>
      <c r="T47" s="5">
        <f t="shared" si="177"/>
        <v>5.9190839840680291E-2</v>
      </c>
      <c r="U47" s="5">
        <f t="shared" si="178"/>
        <v>5.4641364754264891E-2</v>
      </c>
      <c r="V47" s="5">
        <f t="shared" si="179"/>
        <v>2.0096760711566758E-3</v>
      </c>
      <c r="W47" s="5">
        <f t="shared" si="180"/>
        <v>2.1373035713885637E-2</v>
      </c>
      <c r="X47" s="5">
        <f t="shared" si="181"/>
        <v>1.7660510160636269E-2</v>
      </c>
      <c r="Y47" s="5">
        <f t="shared" si="182"/>
        <v>7.2964276883537372E-3</v>
      </c>
      <c r="Z47" s="5">
        <f t="shared" si="183"/>
        <v>1.6813855827720183E-2</v>
      </c>
      <c r="AA47" s="5">
        <f t="shared" si="184"/>
        <v>1.505002830594299E-2</v>
      </c>
      <c r="AB47" s="5">
        <f t="shared" si="185"/>
        <v>6.7356159803707927E-3</v>
      </c>
      <c r="AC47" s="5">
        <f t="shared" si="186"/>
        <v>9.2899442948085877E-5</v>
      </c>
      <c r="AD47" s="5">
        <f t="shared" si="187"/>
        <v>4.7827338918238526E-3</v>
      </c>
      <c r="AE47" s="5">
        <f t="shared" si="188"/>
        <v>3.9519664694753227E-3</v>
      </c>
      <c r="AF47" s="5">
        <f t="shared" si="189"/>
        <v>1.6327522426615132E-3</v>
      </c>
      <c r="AG47" s="5">
        <f t="shared" si="190"/>
        <v>4.4971364787753935E-4</v>
      </c>
      <c r="AH47" s="5">
        <f t="shared" si="191"/>
        <v>3.4733165150237486E-3</v>
      </c>
      <c r="AI47" s="5">
        <f t="shared" si="192"/>
        <v>3.1089544481775499E-3</v>
      </c>
      <c r="AJ47" s="5">
        <f t="shared" si="193"/>
        <v>1.3914075666635419E-3</v>
      </c>
      <c r="AK47" s="5">
        <f t="shared" si="194"/>
        <v>4.1514814682117957E-4</v>
      </c>
      <c r="AL47" s="5">
        <f t="shared" si="195"/>
        <v>2.748401217148583E-6</v>
      </c>
      <c r="AM47" s="5">
        <f t="shared" si="196"/>
        <v>8.562019466477346E-4</v>
      </c>
      <c r="AN47" s="5">
        <f t="shared" si="197"/>
        <v>7.0747849677269198E-4</v>
      </c>
      <c r="AO47" s="5">
        <f t="shared" si="198"/>
        <v>2.9229425683709534E-4</v>
      </c>
      <c r="AP47" s="5">
        <f t="shared" si="199"/>
        <v>8.0507448136523706E-5</v>
      </c>
      <c r="AQ47" s="5">
        <f t="shared" si="200"/>
        <v>1.6630798554487244E-5</v>
      </c>
      <c r="AR47" s="5">
        <f t="shared" si="201"/>
        <v>5.7399933660178155E-4</v>
      </c>
      <c r="AS47" s="5">
        <f t="shared" si="202"/>
        <v>5.137849611632269E-4</v>
      </c>
      <c r="AT47" s="5">
        <f t="shared" si="203"/>
        <v>2.2994363362882617E-4</v>
      </c>
      <c r="AU47" s="5">
        <f t="shared" si="204"/>
        <v>6.8607269114714334E-5</v>
      </c>
      <c r="AV47" s="5">
        <f t="shared" si="205"/>
        <v>1.5352536514372847E-5</v>
      </c>
      <c r="AW47" s="5">
        <f t="shared" si="206"/>
        <v>5.6465692984152618E-8</v>
      </c>
      <c r="AX47" s="5">
        <f t="shared" si="207"/>
        <v>1.2773060172003697E-4</v>
      </c>
      <c r="AY47" s="5">
        <f t="shared" si="208"/>
        <v>1.055436213974675E-4</v>
      </c>
      <c r="AZ47" s="5">
        <f t="shared" si="209"/>
        <v>4.3605274960293744E-5</v>
      </c>
      <c r="BA47" s="5">
        <f t="shared" si="210"/>
        <v>1.2010326341448585E-5</v>
      </c>
      <c r="BB47" s="5">
        <f t="shared" si="211"/>
        <v>2.4810290548467502E-6</v>
      </c>
      <c r="BC47" s="5">
        <f t="shared" si="212"/>
        <v>4.1001418252895459E-7</v>
      </c>
      <c r="BD47" s="5">
        <f t="shared" si="213"/>
        <v>7.9049144382644954E-5</v>
      </c>
      <c r="BE47" s="5">
        <f t="shared" si="214"/>
        <v>7.0756635046078737E-5</v>
      </c>
      <c r="BF47" s="5">
        <f t="shared" si="215"/>
        <v>3.1667018296931387E-5</v>
      </c>
      <c r="BG47" s="5">
        <f t="shared" si="216"/>
        <v>9.448348763006566E-6</v>
      </c>
      <c r="BH47" s="5">
        <f t="shared" si="217"/>
        <v>2.1142966518904528E-6</v>
      </c>
      <c r="BI47" s="5">
        <f t="shared" si="218"/>
        <v>3.7850002740776886E-7</v>
      </c>
      <c r="BJ47" s="8">
        <f t="shared" si="219"/>
        <v>0.35027461726102782</v>
      </c>
      <c r="BK47" s="8">
        <f t="shared" si="220"/>
        <v>0.33773770368905359</v>
      </c>
      <c r="BL47" s="8">
        <f t="shared" si="221"/>
        <v>0.29521192822219883</v>
      </c>
      <c r="BM47" s="8">
        <f t="shared" si="222"/>
        <v>0.24836770205399902</v>
      </c>
      <c r="BN47" s="8">
        <f t="shared" si="223"/>
        <v>0.75156491579029661</v>
      </c>
    </row>
    <row r="48" spans="1:66" x14ac:dyDescent="0.25">
      <c r="A48" t="s">
        <v>338</v>
      </c>
      <c r="B48" t="s">
        <v>90</v>
      </c>
      <c r="C48" t="s">
        <v>95</v>
      </c>
      <c r="D48" t="s">
        <v>69</v>
      </c>
      <c r="E48">
        <f>VLOOKUP(A48,home!$A$2:$E$405,3,FALSE)</f>
        <v>1.3033999999999999</v>
      </c>
      <c r="F48">
        <f>VLOOKUP(B48,home!$B$2:$E$405,3,FALSE)</f>
        <v>1.5344</v>
      </c>
      <c r="G48">
        <f>VLOOKUP(C48,away!$B$2:$E$405,4,FALSE)</f>
        <v>1.3640000000000001</v>
      </c>
      <c r="H48">
        <f>VLOOKUP(A48,away!$A$2:$E$405,3,FALSE)</f>
        <v>1.0085</v>
      </c>
      <c r="I48">
        <f>VLOOKUP(C48,away!$B$2:$E$405,3,FALSE)</f>
        <v>0.99160000000000004</v>
      </c>
      <c r="J48">
        <f>VLOOKUP(B48,home!$B$2:$E$405,4,FALSE)</f>
        <v>0.59489999999999998</v>
      </c>
      <c r="K48" s="3">
        <f t="shared" si="168"/>
        <v>2.72791401344</v>
      </c>
      <c r="L48" s="3">
        <f t="shared" si="169"/>
        <v>0.59491701413999998</v>
      </c>
      <c r="M48" s="5">
        <f t="shared" si="170"/>
        <v>3.6050626830995559E-2</v>
      </c>
      <c r="N48" s="5">
        <f t="shared" si="171"/>
        <v>9.8343010125568842E-2</v>
      </c>
      <c r="O48" s="5">
        <f t="shared" si="172"/>
        <v>2.1447131272171245E-2</v>
      </c>
      <c r="P48" s="5">
        <f t="shared" si="173"/>
        <v>5.8505929945443194E-2</v>
      </c>
      <c r="Q48" s="5">
        <f t="shared" si="174"/>
        <v>0.13413563772270554</v>
      </c>
      <c r="R48" s="5">
        <f t="shared" si="175"/>
        <v>6.3796316491543676E-3</v>
      </c>
      <c r="S48" s="5">
        <f t="shared" si="176"/>
        <v>2.3737061874317626E-2</v>
      </c>
      <c r="T48" s="5">
        <f t="shared" si="177"/>
        <v>7.9799573083756709E-2</v>
      </c>
      <c r="U48" s="5">
        <f t="shared" si="178"/>
        <v>1.7403086576313537E-2</v>
      </c>
      <c r="V48" s="5">
        <f t="shared" si="179"/>
        <v>4.2802734845328151E-3</v>
      </c>
      <c r="W48" s="5">
        <f t="shared" si="180"/>
        <v>0.12197016194849317</v>
      </c>
      <c r="X48" s="5">
        <f t="shared" si="181"/>
        <v>7.2562124560569791E-2</v>
      </c>
      <c r="Y48" s="5">
        <f t="shared" si="182"/>
        <v>2.1584221241614469E-2</v>
      </c>
      <c r="Z48" s="5">
        <f t="shared" si="183"/>
        <v>1.2651171373426538E-3</v>
      </c>
      <c r="AA48" s="5">
        <f t="shared" si="184"/>
        <v>3.4511307676001225E-3</v>
      </c>
      <c r="AB48" s="5">
        <f t="shared" si="185"/>
        <v>4.7071939915751589E-3</v>
      </c>
      <c r="AC48" s="5">
        <f t="shared" si="186"/>
        <v>4.341487975496655E-4</v>
      </c>
      <c r="AD48" s="5">
        <f t="shared" si="187"/>
        <v>8.3181028500210211E-2</v>
      </c>
      <c r="AE48" s="5">
        <f t="shared" si="188"/>
        <v>4.9485809108439291E-2</v>
      </c>
      <c r="AF48" s="5">
        <f t="shared" si="189"/>
        <v>1.4719974898547358E-2</v>
      </c>
      <c r="AG48" s="5">
        <f t="shared" si="190"/>
        <v>2.9190545049531816E-3</v>
      </c>
      <c r="AH48" s="5">
        <f t="shared" si="191"/>
        <v>1.881599274713089E-4</v>
      </c>
      <c r="AI48" s="5">
        <f t="shared" si="192"/>
        <v>5.1328410291683762E-4</v>
      </c>
      <c r="AJ48" s="5">
        <f t="shared" si="193"/>
        <v>7.0009744861141017E-4</v>
      </c>
      <c r="AK48" s="5">
        <f t="shared" si="194"/>
        <v>6.3660188028021871E-4</v>
      </c>
      <c r="AL48" s="5">
        <f t="shared" si="195"/>
        <v>2.8182898737838886E-5</v>
      </c>
      <c r="AM48" s="5">
        <f t="shared" si="196"/>
        <v>4.5382138659615087E-2</v>
      </c>
      <c r="AN48" s="5">
        <f t="shared" si="197"/>
        <v>2.6998606426665663E-2</v>
      </c>
      <c r="AO48" s="5">
        <f t="shared" si="198"/>
        <v>8.0309651606464763E-3</v>
      </c>
      <c r="AP48" s="5">
        <f t="shared" si="199"/>
        <v>1.5925859380113891E-3</v>
      </c>
      <c r="AQ48" s="5">
        <f t="shared" si="200"/>
        <v>2.368641177507716E-4</v>
      </c>
      <c r="AR48" s="5">
        <f t="shared" si="201"/>
        <v>2.2387908446406012E-5</v>
      </c>
      <c r="AS48" s="5">
        <f t="shared" si="202"/>
        <v>6.1072289182562703E-5</v>
      </c>
      <c r="AT48" s="5">
        <f t="shared" si="203"/>
        <v>8.3299976746986464E-5</v>
      </c>
      <c r="AU48" s="5">
        <f t="shared" si="204"/>
        <v>7.5745057962443507E-5</v>
      </c>
      <c r="AV48" s="5">
        <f t="shared" si="205"/>
        <v>5.165650126614368E-5</v>
      </c>
      <c r="AW48" s="5">
        <f t="shared" si="206"/>
        <v>1.2704870007033345E-6</v>
      </c>
      <c r="AX48" s="5">
        <f t="shared" si="207"/>
        <v>2.0633095334906863E-2</v>
      </c>
      <c r="AY48" s="5">
        <f t="shared" si="208"/>
        <v>1.2274979469108752E-2</v>
      </c>
      <c r="AZ48" s="5">
        <f t="shared" si="209"/>
        <v>3.6512970671959905E-3</v>
      </c>
      <c r="BA48" s="5">
        <f t="shared" si="210"/>
        <v>7.2407291631812606E-4</v>
      </c>
      <c r="BB48" s="5">
        <f t="shared" si="211"/>
        <v>1.0769082434890536E-4</v>
      </c>
      <c r="BC48" s="5">
        <f t="shared" si="212"/>
        <v>1.2813420734385198E-5</v>
      </c>
      <c r="BD48" s="5">
        <f t="shared" si="213"/>
        <v>2.2198246076292581E-6</v>
      </c>
      <c r="BE48" s="5">
        <f t="shared" si="214"/>
        <v>6.0554906545308034E-6</v>
      </c>
      <c r="BF48" s="5">
        <f t="shared" si="215"/>
        <v>8.2594289073747672E-6</v>
      </c>
      <c r="BG48" s="5">
        <f t="shared" si="216"/>
        <v>7.5103372864796856E-6</v>
      </c>
      <c r="BH48" s="5">
        <f t="shared" si="217"/>
        <v>5.1218885823622204E-6</v>
      </c>
      <c r="BI48" s="5">
        <f t="shared" si="218"/>
        <v>2.7944143278208472E-6</v>
      </c>
      <c r="BJ48" s="8">
        <f t="shared" si="219"/>
        <v>0.798345705030161</v>
      </c>
      <c r="BK48" s="8">
        <f t="shared" si="220"/>
        <v>0.13531120330068544</v>
      </c>
      <c r="BL48" s="8">
        <f t="shared" si="221"/>
        <v>5.5752440734064941E-2</v>
      </c>
      <c r="BM48" s="8">
        <f t="shared" si="222"/>
        <v>0.62353878967410747</v>
      </c>
      <c r="BN48" s="8">
        <f t="shared" si="223"/>
        <v>0.35486196754603877</v>
      </c>
    </row>
    <row r="49" spans="1:66" x14ac:dyDescent="0.25">
      <c r="A49" t="s">
        <v>350</v>
      </c>
      <c r="B49" t="s">
        <v>97</v>
      </c>
      <c r="C49" t="s">
        <v>108</v>
      </c>
      <c r="D49" t="s">
        <v>69</v>
      </c>
      <c r="E49">
        <f>VLOOKUP(A49,home!$A$2:$E$405,3,FALSE)</f>
        <v>1.6667000000000001</v>
      </c>
      <c r="F49">
        <f>VLOOKUP(B49,home!$B$2:$E$405,3,FALSE)</f>
        <v>1.08</v>
      </c>
      <c r="G49">
        <f>VLOOKUP(C49,away!$B$2:$E$405,4,FALSE)</f>
        <v>0.96</v>
      </c>
      <c r="H49">
        <f>VLOOKUP(A49,away!$A$2:$E$405,3,FALSE)</f>
        <v>1.3193999999999999</v>
      </c>
      <c r="I49">
        <f>VLOOKUP(C49,away!$B$2:$E$405,3,FALSE)</f>
        <v>1.0610999999999999</v>
      </c>
      <c r="J49">
        <f>VLOOKUP(B49,home!$B$2:$E$405,4,FALSE)</f>
        <v>1.0610999999999999</v>
      </c>
      <c r="K49" s="3">
        <f t="shared" si="168"/>
        <v>1.7280345600000002</v>
      </c>
      <c r="L49" s="3">
        <f t="shared" si="169"/>
        <v>1.4855562772739996</v>
      </c>
      <c r="M49" s="5">
        <f t="shared" si="170"/>
        <v>4.0211959111050299E-2</v>
      </c>
      <c r="N49" s="5">
        <f t="shared" si="171"/>
        <v>6.9487655069201806E-2</v>
      </c>
      <c r="O49" s="5">
        <f t="shared" si="172"/>
        <v>5.9737128278906169E-2</v>
      </c>
      <c r="P49" s="5">
        <f t="shared" si="173"/>
        <v>0.1032278221811032</v>
      </c>
      <c r="Q49" s="5">
        <f t="shared" si="174"/>
        <v>6.0038534726469972E-2</v>
      </c>
      <c r="R49" s="5">
        <f t="shared" si="175"/>
        <v>4.4371432950525619E-2</v>
      </c>
      <c r="S49" s="5">
        <f t="shared" si="176"/>
        <v>6.6248844297946599E-2</v>
      </c>
      <c r="T49" s="5">
        <f t="shared" si="177"/>
        <v>8.9190622141240475E-2</v>
      </c>
      <c r="U49" s="5">
        <f t="shared" si="178"/>
        <v>7.6675369615231054E-2</v>
      </c>
      <c r="V49" s="5">
        <f t="shared" si="179"/>
        <v>1.8896324128644972E-2</v>
      </c>
      <c r="W49" s="5">
        <f t="shared" si="180"/>
        <v>3.4582887646366745E-2</v>
      </c>
      <c r="X49" s="5">
        <f t="shared" si="181"/>
        <v>5.1374825829321576E-2</v>
      </c>
      <c r="Y49" s="5">
        <f t="shared" si="182"/>
        <v>3.816009750230355E-2</v>
      </c>
      <c r="Z49" s="5">
        <f t="shared" si="183"/>
        <v>2.1972086917098579E-2</v>
      </c>
      <c r="AA49" s="5">
        <f t="shared" si="184"/>
        <v>3.7968525548070203E-2</v>
      </c>
      <c r="AB49" s="5">
        <f t="shared" si="185"/>
        <v>3.2805462169654138E-2</v>
      </c>
      <c r="AC49" s="5">
        <f t="shared" si="186"/>
        <v>3.031788350639292E-3</v>
      </c>
      <c r="AD49" s="5">
        <f t="shared" si="187"/>
        <v>1.4940106259379705E-2</v>
      </c>
      <c r="AE49" s="5">
        <f t="shared" si="188"/>
        <v>2.2194368636762093E-2</v>
      </c>
      <c r="AF49" s="5">
        <f t="shared" si="189"/>
        <v>1.6485491824237558E-2</v>
      </c>
      <c r="AG49" s="5">
        <f t="shared" si="190"/>
        <v>8.1633752878151038E-3</v>
      </c>
      <c r="AH49" s="5">
        <f t="shared" si="191"/>
        <v>8.1601929111264279E-3</v>
      </c>
      <c r="AI49" s="5">
        <f t="shared" si="192"/>
        <v>1.4101095366693477E-2</v>
      </c>
      <c r="AJ49" s="5">
        <f t="shared" si="193"/>
        <v>1.2183590063751104E-2</v>
      </c>
      <c r="AK49" s="5">
        <f t="shared" si="194"/>
        <v>7.0178882316781696E-3</v>
      </c>
      <c r="AL49" s="5">
        <f t="shared" si="195"/>
        <v>3.113152561269063E-4</v>
      </c>
      <c r="AM49" s="5">
        <f t="shared" si="196"/>
        <v>5.1634039892560889E-3</v>
      </c>
      <c r="AN49" s="5">
        <f t="shared" si="197"/>
        <v>7.6705272083409945E-3</v>
      </c>
      <c r="AO49" s="5">
        <f t="shared" si="198"/>
        <v>5.6974999221759874E-3</v>
      </c>
      <c r="AP49" s="5">
        <f t="shared" si="199"/>
        <v>2.821318924718888E-3</v>
      </c>
      <c r="AQ49" s="5">
        <f t="shared" si="200"/>
        <v>1.0478070097020185E-3</v>
      </c>
      <c r="AR49" s="5">
        <f t="shared" si="201"/>
        <v>2.4244851605781299E-3</v>
      </c>
      <c r="AS49" s="5">
        <f t="shared" si="202"/>
        <v>4.1895941476861589E-3</v>
      </c>
      <c r="AT49" s="5">
        <f t="shared" si="203"/>
        <v>3.6198817397877143E-3</v>
      </c>
      <c r="AU49" s="5">
        <f t="shared" si="204"/>
        <v>2.0850935831553657E-3</v>
      </c>
      <c r="AV49" s="5">
        <f t="shared" si="205"/>
        <v>9.0077844313167673E-4</v>
      </c>
      <c r="AW49" s="5">
        <f t="shared" si="206"/>
        <v>2.2199307958903067E-5</v>
      </c>
      <c r="AX49" s="5">
        <f t="shared" si="207"/>
        <v>1.4870900901127323E-3</v>
      </c>
      <c r="AY49" s="5">
        <f t="shared" si="208"/>
        <v>2.2091560182389272E-3</v>
      </c>
      <c r="AZ49" s="5">
        <f t="shared" si="209"/>
        <v>1.6409127951862367E-3</v>
      </c>
      <c r="BA49" s="5">
        <f t="shared" si="210"/>
        <v>8.1255610111604639E-4</v>
      </c>
      <c r="BB49" s="5">
        <f t="shared" si="211"/>
        <v>3.0177445416255732E-4</v>
      </c>
      <c r="BC49" s="5">
        <f t="shared" si="212"/>
        <v>8.9660586940424328E-5</v>
      </c>
      <c r="BD49" s="5">
        <f t="shared" si="213"/>
        <v>6.0028485824241634E-4</v>
      </c>
      <c r="BE49" s="5">
        <f t="shared" si="214"/>
        <v>1.0373129808875965E-3</v>
      </c>
      <c r="BF49" s="5">
        <f t="shared" si="215"/>
        <v>8.9625634025519328E-4</v>
      </c>
      <c r="BG49" s="5">
        <f t="shared" si="216"/>
        <v>5.1625397686003095E-4</v>
      </c>
      <c r="BH49" s="5">
        <f t="shared" si="217"/>
        <v>2.2302617843789353E-4</v>
      </c>
      <c r="BI49" s="5">
        <f t="shared" si="218"/>
        <v>7.7079388825081343E-5</v>
      </c>
      <c r="BJ49" s="8">
        <f t="shared" si="219"/>
        <v>0.4335596720230494</v>
      </c>
      <c r="BK49" s="8">
        <f t="shared" si="220"/>
        <v>0.23413720934375021</v>
      </c>
      <c r="BL49" s="8">
        <f t="shared" si="221"/>
        <v>0.30959073193348352</v>
      </c>
      <c r="BM49" s="8">
        <f t="shared" si="222"/>
        <v>0.61999821118984444</v>
      </c>
      <c r="BN49" s="8">
        <f t="shared" si="223"/>
        <v>0.37707453231725707</v>
      </c>
    </row>
    <row r="50" spans="1:66" x14ac:dyDescent="0.25">
      <c r="A50" t="s">
        <v>350</v>
      </c>
      <c r="B50" t="s">
        <v>104</v>
      </c>
      <c r="C50" t="s">
        <v>100</v>
      </c>
      <c r="D50" t="s">
        <v>69</v>
      </c>
      <c r="E50">
        <f>VLOOKUP(A50,home!$A$2:$E$405,3,FALSE)</f>
        <v>1.6667000000000001</v>
      </c>
      <c r="F50">
        <f>VLOOKUP(B50,home!$B$2:$E$405,3,FALSE)</f>
        <v>1.08</v>
      </c>
      <c r="G50">
        <f>VLOOKUP(C50,away!$B$2:$E$405,4,FALSE)</f>
        <v>0.9</v>
      </c>
      <c r="H50">
        <f>VLOOKUP(A50,away!$A$2:$E$405,3,FALSE)</f>
        <v>1.3193999999999999</v>
      </c>
      <c r="I50">
        <f>VLOOKUP(C50,away!$B$2:$E$405,3,FALSE)</f>
        <v>1.1369</v>
      </c>
      <c r="J50">
        <f>VLOOKUP(B50,home!$B$2:$E$405,4,FALSE)</f>
        <v>0.90949999999999998</v>
      </c>
      <c r="K50" s="3">
        <f t="shared" si="168"/>
        <v>1.6200324000000002</v>
      </c>
      <c r="L50" s="3">
        <f t="shared" si="169"/>
        <v>1.3642735196699998</v>
      </c>
      <c r="M50" s="5">
        <f t="shared" si="170"/>
        <v>5.0574594200892949E-2</v>
      </c>
      <c r="N50" s="5">
        <f t="shared" si="171"/>
        <v>8.1932481222298709E-2</v>
      </c>
      <c r="O50" s="5">
        <f t="shared" si="172"/>
        <v>6.8997579636334183E-2</v>
      </c>
      <c r="P50" s="5">
        <f t="shared" si="173"/>
        <v>0.11177831453244161</v>
      </c>
      <c r="Q50" s="5">
        <f t="shared" si="174"/>
        <v>6.6366637096257758E-2</v>
      </c>
      <c r="R50" s="5">
        <f t="shared" si="175"/>
        <v>4.7065785409586378E-2</v>
      </c>
      <c r="S50" s="5">
        <f t="shared" si="176"/>
        <v>6.1762194028107731E-2</v>
      </c>
      <c r="T50" s="5">
        <f t="shared" si="177"/>
        <v>9.0542245579973146E-2</v>
      </c>
      <c r="U50" s="5">
        <f t="shared" si="178"/>
        <v>7.6248097294977224E-2</v>
      </c>
      <c r="V50" s="5">
        <f t="shared" si="179"/>
        <v>1.5167197987161223E-2</v>
      </c>
      <c r="W50" s="5">
        <f t="shared" si="180"/>
        <v>3.5838700791659836E-2</v>
      </c>
      <c r="X50" s="5">
        <f t="shared" si="181"/>
        <v>4.8893790469437766E-2</v>
      </c>
      <c r="Y50" s="5">
        <f t="shared" si="182"/>
        <v>3.3352251806873685E-2</v>
      </c>
      <c r="Z50" s="5">
        <f t="shared" si="183"/>
        <v>2.1403534905589779E-2</v>
      </c>
      <c r="AA50" s="5">
        <f t="shared" si="184"/>
        <v>3.4674420021586383E-2</v>
      </c>
      <c r="AB50" s="5">
        <f t="shared" si="185"/>
        <v>2.8086841943089323E-2</v>
      </c>
      <c r="AC50" s="5">
        <f t="shared" si="186"/>
        <v>2.095127818092791E-3</v>
      </c>
      <c r="AD50" s="5">
        <f t="shared" si="187"/>
        <v>1.4514964114098645E-2</v>
      </c>
      <c r="AE50" s="5">
        <f t="shared" si="188"/>
        <v>1.98023811798251E-2</v>
      </c>
      <c r="AF50" s="5">
        <f t="shared" si="189"/>
        <v>1.3507932135023479E-2</v>
      </c>
      <c r="AG50" s="5">
        <f t="shared" si="190"/>
        <v>6.1428380391039912E-3</v>
      </c>
      <c r="AH50" s="5">
        <f t="shared" si="191"/>
        <v>7.3000689747571672E-3</v>
      </c>
      <c r="AI50" s="5">
        <f t="shared" si="192"/>
        <v>1.1826348261341395E-2</v>
      </c>
      <c r="AJ50" s="5">
        <f t="shared" si="193"/>
        <v>9.5795336785283649E-3</v>
      </c>
      <c r="AK50" s="5">
        <f t="shared" si="194"/>
        <v>5.1730516453690461E-3</v>
      </c>
      <c r="AL50" s="5">
        <f t="shared" si="195"/>
        <v>1.852233200774224E-4</v>
      </c>
      <c r="AM50" s="5">
        <f t="shared" si="196"/>
        <v>4.702942429935417E-3</v>
      </c>
      <c r="AN50" s="5">
        <f t="shared" si="197"/>
        <v>6.416099821693372E-3</v>
      </c>
      <c r="AO50" s="5">
        <f t="shared" si="198"/>
        <v>4.3766575431478383E-3</v>
      </c>
      <c r="AP50" s="5">
        <f t="shared" si="199"/>
        <v>1.990319330260185E-3</v>
      </c>
      <c r="AQ50" s="5">
        <f t="shared" si="200"/>
        <v>6.7883498949032498E-4</v>
      </c>
      <c r="AR50" s="5">
        <f t="shared" si="201"/>
        <v>1.9918581588051431E-3</v>
      </c>
      <c r="AS50" s="5">
        <f t="shared" si="202"/>
        <v>3.2268747534686779E-3</v>
      </c>
      <c r="AT50" s="5">
        <f t="shared" si="203"/>
        <v>2.6138208256806356E-3</v>
      </c>
      <c r="AU50" s="5">
        <f t="shared" si="204"/>
        <v>1.4114914751324607E-3</v>
      </c>
      <c r="AV50" s="5">
        <f t="shared" si="205"/>
        <v>5.7166548050959518E-4</v>
      </c>
      <c r="AW50" s="5">
        <f t="shared" si="206"/>
        <v>1.1371514612058194E-5</v>
      </c>
      <c r="AX50" s="5">
        <f t="shared" si="207"/>
        <v>1.2698198519716858E-3</v>
      </c>
      <c r="AY50" s="5">
        <f t="shared" si="208"/>
        <v>1.7323815987962498E-3</v>
      </c>
      <c r="AZ50" s="5">
        <f t="shared" si="209"/>
        <v>1.181721170600651E-3</v>
      </c>
      <c r="BA50" s="5">
        <f t="shared" si="210"/>
        <v>5.3739696689463412E-4</v>
      </c>
      <c r="BB50" s="5">
        <f t="shared" si="211"/>
        <v>1.8328911287133126E-4</v>
      </c>
      <c r="BC50" s="5">
        <f t="shared" si="212"/>
        <v>5.0011296626832532E-5</v>
      </c>
      <c r="BD50" s="5">
        <f t="shared" si="213"/>
        <v>4.5290655683274944E-4</v>
      </c>
      <c r="BE50" s="5">
        <f t="shared" si="214"/>
        <v>7.3372329624149556E-4</v>
      </c>
      <c r="BF50" s="5">
        <f t="shared" si="215"/>
        <v>5.9432775627301054E-4</v>
      </c>
      <c r="BG50" s="5">
        <f t="shared" si="216"/>
        <v>3.2094340712719352E-4</v>
      </c>
      <c r="BH50" s="5">
        <f t="shared" si="217"/>
        <v>1.2998467952811112E-4</v>
      </c>
      <c r="BI50" s="5">
        <f t="shared" si="218"/>
        <v>4.2115878467831307E-5</v>
      </c>
      <c r="BJ50" s="8">
        <f t="shared" si="219"/>
        <v>0.43401369654684063</v>
      </c>
      <c r="BK50" s="8">
        <f t="shared" si="220"/>
        <v>0.24329503348556997</v>
      </c>
      <c r="BL50" s="8">
        <f t="shared" si="221"/>
        <v>0.30104143913363623</v>
      </c>
      <c r="BM50" s="8">
        <f t="shared" si="222"/>
        <v>0.57131730188964092</v>
      </c>
      <c r="BN50" s="8">
        <f t="shared" si="223"/>
        <v>0.42671539209781162</v>
      </c>
    </row>
    <row r="51" spans="1:66" x14ac:dyDescent="0.25">
      <c r="A51" t="s">
        <v>339</v>
      </c>
      <c r="B51" t="s">
        <v>111</v>
      </c>
      <c r="C51" t="s">
        <v>113</v>
      </c>
      <c r="D51" t="s">
        <v>69</v>
      </c>
      <c r="E51">
        <f>VLOOKUP(A51,home!$A$2:$E$405,3,FALSE)</f>
        <v>1.2199</v>
      </c>
      <c r="F51">
        <f>VLOOKUP(B51,home!$B$2:$E$405,3,FALSE)</f>
        <v>1.7565999999999999</v>
      </c>
      <c r="G51">
        <f>VLOOKUP(C51,away!$B$2:$E$405,4,FALSE)</f>
        <v>1.2296</v>
      </c>
      <c r="H51">
        <f>VLOOKUP(A51,away!$A$2:$E$405,3,FALSE)</f>
        <v>1.0142</v>
      </c>
      <c r="I51">
        <f>VLOOKUP(C51,away!$B$2:$E$405,3,FALSE)</f>
        <v>0.91559999999999997</v>
      </c>
      <c r="J51">
        <f>VLOOKUP(B51,home!$B$2:$E$405,4,FALSE)</f>
        <v>0.56340000000000001</v>
      </c>
      <c r="K51" s="3">
        <f t="shared" si="168"/>
        <v>2.6348807476639999</v>
      </c>
      <c r="L51" s="3">
        <f t="shared" si="169"/>
        <v>0.52317409636799994</v>
      </c>
      <c r="M51" s="5">
        <f t="shared" si="170"/>
        <v>4.2508346077727063E-2</v>
      </c>
      <c r="N51" s="5">
        <f t="shared" si="171"/>
        <v>0.11200442269524152</v>
      </c>
      <c r="O51" s="5">
        <f t="shared" si="172"/>
        <v>2.2239265547313068E-2</v>
      </c>
      <c r="P51" s="5">
        <f t="shared" si="173"/>
        <v>5.8597812632802476E-2</v>
      </c>
      <c r="Q51" s="5">
        <f t="shared" si="174"/>
        <v>0.14755914850645638</v>
      </c>
      <c r="R51" s="5">
        <f t="shared" si="175"/>
        <v>5.8175038283017535E-3</v>
      </c>
      <c r="S51" s="5">
        <f t="shared" si="176"/>
        <v>2.0194291016818532E-2</v>
      </c>
      <c r="T51" s="5">
        <f t="shared" si="177"/>
        <v>7.7199124180696813E-2</v>
      </c>
      <c r="U51" s="5">
        <f t="shared" si="178"/>
        <v>1.5328428836653902E-2</v>
      </c>
      <c r="V51" s="5">
        <f t="shared" si="179"/>
        <v>3.0930952793026263E-3</v>
      </c>
      <c r="W51" s="5">
        <f t="shared" si="180"/>
        <v>0.12960025318045165</v>
      </c>
      <c r="X51" s="5">
        <f t="shared" si="181"/>
        <v>6.7803495346746789E-2</v>
      </c>
      <c r="Y51" s="5">
        <f t="shared" si="182"/>
        <v>1.7736516204313071E-2</v>
      </c>
      <c r="Z51" s="5">
        <f t="shared" si="183"/>
        <v>1.0145224361630502E-3</v>
      </c>
      <c r="AA51" s="5">
        <f t="shared" si="184"/>
        <v>2.6731456351191995E-3</v>
      </c>
      <c r="AB51" s="5">
        <f t="shared" si="185"/>
        <v>3.5217099848388186E-3</v>
      </c>
      <c r="AC51" s="5">
        <f t="shared" si="186"/>
        <v>2.6648975194860225E-4</v>
      </c>
      <c r="AD51" s="5">
        <f t="shared" si="187"/>
        <v>8.537030299938804E-2</v>
      </c>
      <c r="AE51" s="5">
        <f t="shared" si="188"/>
        <v>4.4663531128367184E-2</v>
      </c>
      <c r="AF51" s="5">
        <f t="shared" si="189"/>
        <v>1.1683401269343767E-2</v>
      </c>
      <c r="AG51" s="5">
        <f t="shared" si="190"/>
        <v>2.0374843005312232E-3</v>
      </c>
      <c r="AH51" s="5">
        <f t="shared" si="191"/>
        <v>1.3269296469616638E-4</v>
      </c>
      <c r="AI51" s="5">
        <f t="shared" si="192"/>
        <v>3.4963013802838757E-4</v>
      </c>
      <c r="AJ51" s="5">
        <f t="shared" si="193"/>
        <v>4.606168597470528E-4</v>
      </c>
      <c r="AK51" s="5">
        <f t="shared" si="194"/>
        <v>4.045568319323194E-4</v>
      </c>
      <c r="AL51" s="5">
        <f t="shared" si="195"/>
        <v>1.4694259357626078E-5</v>
      </c>
      <c r="AM51" s="5">
        <f t="shared" si="196"/>
        <v>4.4988113559065963E-2</v>
      </c>
      <c r="AN51" s="5">
        <f t="shared" si="197"/>
        <v>2.3536615658565296E-2</v>
      </c>
      <c r="AO51" s="5">
        <f t="shared" si="198"/>
        <v>6.1568738143654086E-3</v>
      </c>
      <c r="AP51" s="5">
        <f t="shared" si="199"/>
        <v>1.0737056314274746E-3</v>
      </c>
      <c r="AQ51" s="5">
        <f t="shared" si="200"/>
        <v>1.4043374337182544E-4</v>
      </c>
      <c r="AR51" s="5">
        <f t="shared" si="201"/>
        <v>1.3884304379861557E-5</v>
      </c>
      <c r="AS51" s="5">
        <f t="shared" si="202"/>
        <v>3.658348630520416E-5</v>
      </c>
      <c r="AT51" s="5">
        <f t="shared" si="203"/>
        <v>4.8196561874006039E-5</v>
      </c>
      <c r="AU51" s="5">
        <f t="shared" si="204"/>
        <v>4.2330730995138413E-5</v>
      </c>
      <c r="AV51" s="5">
        <f t="shared" si="205"/>
        <v>2.7884107033408493E-5</v>
      </c>
      <c r="AW51" s="5">
        <f t="shared" si="206"/>
        <v>5.6266823398341361E-7</v>
      </c>
      <c r="AX51" s="5">
        <f t="shared" si="207"/>
        <v>1.975638571508409E-2</v>
      </c>
      <c r="AY51" s="5">
        <f t="shared" si="208"/>
        <v>1.0336029243986779E-2</v>
      </c>
      <c r="AZ51" s="5">
        <f t="shared" si="209"/>
        <v>2.7037713798780021E-3</v>
      </c>
      <c r="BA51" s="5">
        <f t="shared" si="210"/>
        <v>4.715143828177781E-4</v>
      </c>
      <c r="BB51" s="5">
        <f t="shared" si="211"/>
        <v>6.1671027788801546E-5</v>
      </c>
      <c r="BC51" s="5">
        <f t="shared" si="212"/>
        <v>6.4529368470984142E-6</v>
      </c>
      <c r="BD51" s="5">
        <f t="shared" si="213"/>
        <v>1.2106513996053883E-6</v>
      </c>
      <c r="BE51" s="5">
        <f t="shared" si="214"/>
        <v>3.1899220649527127E-6</v>
      </c>
      <c r="BF51" s="5">
        <f t="shared" si="215"/>
        <v>4.2025321177462482E-6</v>
      </c>
      <c r="BG51" s="5">
        <f t="shared" si="216"/>
        <v>3.6910569894964027E-6</v>
      </c>
      <c r="BH51" s="5">
        <f t="shared" si="217"/>
        <v>2.4313737500386785E-6</v>
      </c>
      <c r="BI51" s="5">
        <f t="shared" si="218"/>
        <v>1.2812759768705076E-6</v>
      </c>
      <c r="BJ51" s="8">
        <f t="shared" si="219"/>
        <v>0.80488924690473496</v>
      </c>
      <c r="BK51" s="8">
        <f t="shared" si="220"/>
        <v>0.1350107582619437</v>
      </c>
      <c r="BL51" s="8">
        <f t="shared" si="221"/>
        <v>5.1112436629517012E-2</v>
      </c>
      <c r="BM51" s="8">
        <f t="shared" si="222"/>
        <v>0.59296499836876349</v>
      </c>
      <c r="BN51" s="8">
        <f t="shared" si="223"/>
        <v>0.38872649928784225</v>
      </c>
    </row>
    <row r="52" spans="1:66" x14ac:dyDescent="0.25">
      <c r="A52" t="s">
        <v>339</v>
      </c>
      <c r="B52" t="s">
        <v>119</v>
      </c>
      <c r="C52" t="s">
        <v>127</v>
      </c>
      <c r="D52" t="s">
        <v>69</v>
      </c>
      <c r="E52">
        <f>VLOOKUP(A52,home!$A$2:$E$405,3,FALSE)</f>
        <v>1.2199</v>
      </c>
      <c r="F52">
        <f>VLOOKUP(B52,home!$B$2:$E$405,3,FALSE)</f>
        <v>1.3873</v>
      </c>
      <c r="G52">
        <f>VLOOKUP(C52,away!$B$2:$E$405,4,FALSE)</f>
        <v>1.0383</v>
      </c>
      <c r="H52">
        <f>VLOOKUP(A52,away!$A$2:$E$405,3,FALSE)</f>
        <v>1.0142</v>
      </c>
      <c r="I52">
        <f>VLOOKUP(C52,away!$B$2:$E$405,3,FALSE)</f>
        <v>0.72309999999999997</v>
      </c>
      <c r="J52">
        <f>VLOOKUP(B52,home!$B$2:$E$405,4,FALSE)</f>
        <v>0.98599999999999999</v>
      </c>
      <c r="K52" s="3">
        <f t="shared" si="168"/>
        <v>1.7571849364409999</v>
      </c>
      <c r="L52" s="3">
        <f t="shared" si="169"/>
        <v>0.72310086772000004</v>
      </c>
      <c r="M52" s="5">
        <f t="shared" si="170"/>
        <v>8.3719294849781925E-2</v>
      </c>
      <c r="N52" s="5">
        <f t="shared" si="171"/>
        <v>0.14711028379949939</v>
      </c>
      <c r="O52" s="5">
        <f t="shared" si="172"/>
        <v>6.0537494750783842E-2</v>
      </c>
      <c r="P52" s="5">
        <f t="shared" si="173"/>
        <v>0.10637557386595348</v>
      </c>
      <c r="Q52" s="5">
        <f t="shared" si="174"/>
        <v>0.12924998734402041</v>
      </c>
      <c r="R52" s="5">
        <f t="shared" si="175"/>
        <v>2.1887357491943364E-2</v>
      </c>
      <c r="S52" s="5">
        <f t="shared" si="176"/>
        <v>3.3790784835248756E-2</v>
      </c>
      <c r="T52" s="5">
        <f t="shared" si="177"/>
        <v>9.3460778001260181E-2</v>
      </c>
      <c r="U52" s="5">
        <f t="shared" si="178"/>
        <v>3.8460134883341948E-2</v>
      </c>
      <c r="V52" s="5">
        <f t="shared" si="179"/>
        <v>4.7705903329562406E-3</v>
      </c>
      <c r="W52" s="5">
        <f t="shared" si="180"/>
        <v>7.5705376932034177E-2</v>
      </c>
      <c r="X52" s="5">
        <f t="shared" si="181"/>
        <v>5.4742623750623588E-2</v>
      </c>
      <c r="Y52" s="5">
        <f t="shared" si="182"/>
        <v>1.9792219367672694E-2</v>
      </c>
      <c r="Z52" s="5">
        <f t="shared" si="183"/>
        <v>5.2755890648406986E-3</v>
      </c>
      <c r="AA52" s="5">
        <f t="shared" si="184"/>
        <v>9.2701856355909378E-3</v>
      </c>
      <c r="AB52" s="5">
        <f t="shared" si="185"/>
        <v>8.1447152784360679E-3</v>
      </c>
      <c r="AC52" s="5">
        <f t="shared" si="186"/>
        <v>3.7885105015080038E-4</v>
      </c>
      <c r="AD52" s="5">
        <f t="shared" si="187"/>
        <v>3.325708698813961E-2</v>
      </c>
      <c r="AE52" s="5">
        <f t="shared" si="188"/>
        <v>2.4048228458963275E-2</v>
      </c>
      <c r="AF52" s="5">
        <f t="shared" si="189"/>
        <v>8.6946474329025695E-3</v>
      </c>
      <c r="AG52" s="5">
        <f t="shared" si="190"/>
        <v>2.09570236775044E-3</v>
      </c>
      <c r="AH52" s="5">
        <f t="shared" si="191"/>
        <v>9.5369575763011301E-4</v>
      </c>
      <c r="AI52" s="5">
        <f t="shared" si="192"/>
        <v>1.6758198192553214E-3</v>
      </c>
      <c r="AJ52" s="5">
        <f t="shared" si="193"/>
        <v>1.4723626712923653E-3</v>
      </c>
      <c r="AK52" s="5">
        <f t="shared" si="194"/>
        <v>8.6240450232432514E-4</v>
      </c>
      <c r="AL52" s="5">
        <f t="shared" si="195"/>
        <v>1.9255058438713298E-5</v>
      </c>
      <c r="AM52" s="5">
        <f t="shared" si="196"/>
        <v>1.1687770457093374E-2</v>
      </c>
      <c r="AN52" s="5">
        <f t="shared" si="197"/>
        <v>8.4514369592364001E-3</v>
      </c>
      <c r="AO52" s="5">
        <f t="shared" si="198"/>
        <v>3.0556206993523588E-3</v>
      </c>
      <c r="AP52" s="5">
        <f t="shared" si="199"/>
        <v>7.3650732637496163E-4</v>
      </c>
      <c r="AQ52" s="5">
        <f t="shared" si="200"/>
        <v>1.3314227169596796E-4</v>
      </c>
      <c r="AR52" s="5">
        <f t="shared" si="201"/>
        <v>1.3792364597664357E-4</v>
      </c>
      <c r="AS52" s="5">
        <f t="shared" si="202"/>
        <v>2.4235735308917941E-4</v>
      </c>
      <c r="AT52" s="5">
        <f t="shared" si="203"/>
        <v>2.129333450420094E-4</v>
      </c>
      <c r="AU52" s="5">
        <f t="shared" si="204"/>
        <v>1.2472108879127091E-4</v>
      </c>
      <c r="AV52" s="5">
        <f t="shared" si="205"/>
        <v>5.4789504620135432E-5</v>
      </c>
      <c r="AW52" s="5">
        <f t="shared" si="206"/>
        <v>6.7960833179887888E-7</v>
      </c>
      <c r="AX52" s="5">
        <f t="shared" si="207"/>
        <v>3.4229290312974363E-3</v>
      </c>
      <c r="AY52" s="5">
        <f t="shared" si="208"/>
        <v>2.4751229526751551E-3</v>
      </c>
      <c r="AZ52" s="5">
        <f t="shared" si="209"/>
        <v>8.9488177739654648E-4</v>
      </c>
      <c r="BA52" s="5">
        <f t="shared" si="210"/>
        <v>2.1569659658075295E-4</v>
      </c>
      <c r="BB52" s="5">
        <f t="shared" si="211"/>
        <v>3.8992599037948303E-5</v>
      </c>
      <c r="BC52" s="5">
        <f t="shared" si="212"/>
        <v>5.6391164397996939E-6</v>
      </c>
      <c r="BD52" s="5">
        <f t="shared" si="213"/>
        <v>1.6622118014136167E-5</v>
      </c>
      <c r="BE52" s="5">
        <f t="shared" si="214"/>
        <v>2.920813538618466E-5</v>
      </c>
      <c r="BF52" s="5">
        <f t="shared" si="215"/>
        <v>2.5662047761066511E-5</v>
      </c>
      <c r="BG52" s="5">
        <f t="shared" si="216"/>
        <v>1.5030987921325186E-5</v>
      </c>
      <c r="BH52" s="5">
        <f t="shared" si="217"/>
        <v>6.6030563887948093E-6</v>
      </c>
      <c r="BI52" s="5">
        <f t="shared" si="218"/>
        <v>2.3205582441721476E-6</v>
      </c>
      <c r="BJ52" s="8">
        <f t="shared" si="219"/>
        <v>0.61927467423004701</v>
      </c>
      <c r="BK52" s="8">
        <f t="shared" si="220"/>
        <v>0.23152947294520507</v>
      </c>
      <c r="BL52" s="8">
        <f t="shared" si="221"/>
        <v>0.14413234263183319</v>
      </c>
      <c r="BM52" s="8">
        <f t="shared" si="222"/>
        <v>0.44885764342560008</v>
      </c>
      <c r="BN52" s="8">
        <f t="shared" si="223"/>
        <v>0.54887999210198246</v>
      </c>
    </row>
    <row r="53" spans="1:66" x14ac:dyDescent="0.25">
      <c r="A53" t="s">
        <v>339</v>
      </c>
      <c r="B53" t="s">
        <v>121</v>
      </c>
      <c r="C53" t="s">
        <v>114</v>
      </c>
      <c r="D53" t="s">
        <v>69</v>
      </c>
      <c r="E53">
        <f>VLOOKUP(A53,home!$A$2:$E$405,3,FALSE)</f>
        <v>1.2199</v>
      </c>
      <c r="F53">
        <f>VLOOKUP(B53,home!$B$2:$E$405,3,FALSE)</f>
        <v>1.2296</v>
      </c>
      <c r="G53">
        <f>VLOOKUP(C53,away!$B$2:$E$405,4,FALSE)</f>
        <v>0.92900000000000005</v>
      </c>
      <c r="H53">
        <f>VLOOKUP(A53,away!$A$2:$E$405,3,FALSE)</f>
        <v>1.0142</v>
      </c>
      <c r="I53">
        <f>VLOOKUP(C53,away!$B$2:$E$405,3,FALSE)</f>
        <v>1.6433</v>
      </c>
      <c r="J53">
        <f>VLOOKUP(B53,home!$B$2:$E$405,4,FALSE)</f>
        <v>0.91559999999999997</v>
      </c>
      <c r="K53" s="3">
        <f t="shared" si="168"/>
        <v>1.3934898181600002</v>
      </c>
      <c r="L53" s="3">
        <f t="shared" si="169"/>
        <v>1.5259708778159999</v>
      </c>
      <c r="M53" s="5">
        <f t="shared" si="170"/>
        <v>5.3962781799631349E-2</v>
      </c>
      <c r="N53" s="5">
        <f t="shared" si="171"/>
        <v>7.5196586997376039E-2</v>
      </c>
      <c r="O53" s="5">
        <f t="shared" si="172"/>
        <v>8.2345633512176705E-2</v>
      </c>
      <c r="P53" s="5">
        <f t="shared" si="173"/>
        <v>0.11474780186915312</v>
      </c>
      <c r="Q53" s="5">
        <f t="shared" si="174"/>
        <v>5.2392839170613097E-2</v>
      </c>
      <c r="R53" s="5">
        <f t="shared" si="175"/>
        <v>6.2828519327445473E-2</v>
      </c>
      <c r="S53" s="5">
        <f t="shared" si="176"/>
        <v>6.1000645234955166E-2</v>
      </c>
      <c r="T53" s="5">
        <f t="shared" si="177"/>
        <v>7.9949946780452974E-2</v>
      </c>
      <c r="U53" s="5">
        <f t="shared" si="178"/>
        <v>8.755090197286404E-2</v>
      </c>
      <c r="V53" s="5">
        <f t="shared" si="179"/>
        <v>1.4412587754158266E-2</v>
      </c>
      <c r="W53" s="5">
        <f t="shared" si="180"/>
        <v>2.433629597624792E-2</v>
      </c>
      <c r="X53" s="5">
        <f t="shared" si="181"/>
        <v>3.7136478933665028E-2</v>
      </c>
      <c r="Y53" s="5">
        <f t="shared" si="182"/>
        <v>2.8334592678700112E-2</v>
      </c>
      <c r="Z53" s="5">
        <f t="shared" si="183"/>
        <v>3.1958163596660483E-2</v>
      </c>
      <c r="AA53" s="5">
        <f t="shared" si="184"/>
        <v>4.453337557903795E-2</v>
      </c>
      <c r="AB53" s="5">
        <f t="shared" si="185"/>
        <v>3.1028402718842298E-2</v>
      </c>
      <c r="AC53" s="5">
        <f t="shared" si="186"/>
        <v>1.9154553250431622E-3</v>
      </c>
      <c r="AD53" s="5">
        <f t="shared" si="187"/>
        <v>8.4780951636574189E-3</v>
      </c>
      <c r="AE53" s="5">
        <f t="shared" si="188"/>
        <v>1.2937326319093894E-2</v>
      </c>
      <c r="AF53" s="5">
        <f t="shared" si="189"/>
        <v>9.8709915998698786E-3</v>
      </c>
      <c r="AG53" s="5">
        <f t="shared" si="190"/>
        <v>5.0209485721892646E-3</v>
      </c>
      <c r="AH53" s="5">
        <f t="shared" si="191"/>
        <v>1.2191806739245841E-2</v>
      </c>
      <c r="AI53" s="5">
        <f t="shared" si="192"/>
        <v>1.6989158556113552E-2</v>
      </c>
      <c r="AJ53" s="5">
        <f t="shared" si="193"/>
        <v>1.1837109733525043E-2</v>
      </c>
      <c r="AK53" s="5">
        <f t="shared" si="194"/>
        <v>5.4982972967032593E-3</v>
      </c>
      <c r="AL53" s="5">
        <f t="shared" si="195"/>
        <v>1.6292287446809746E-4</v>
      </c>
      <c r="AM53" s="5">
        <f t="shared" si="196"/>
        <v>2.3628278575896296E-3</v>
      </c>
      <c r="AN53" s="5">
        <f t="shared" si="197"/>
        <v>3.6056064999741453E-3</v>
      </c>
      <c r="AO53" s="5">
        <f t="shared" si="198"/>
        <v>2.7510252579123116E-3</v>
      </c>
      <c r="AP53" s="5">
        <f t="shared" si="199"/>
        <v>1.3993281425701454E-3</v>
      </c>
      <c r="AQ53" s="5">
        <f t="shared" si="200"/>
        <v>5.3383349851759976E-4</v>
      </c>
      <c r="AR53" s="5">
        <f t="shared" si="201"/>
        <v>3.7208684064099968E-3</v>
      </c>
      <c r="AS53" s="5">
        <f t="shared" si="202"/>
        <v>5.1849922390455562E-3</v>
      </c>
      <c r="AT53" s="5">
        <f t="shared" si="203"/>
        <v>3.6126169461743025E-3</v>
      </c>
      <c r="AU53" s="5">
        <f t="shared" si="204"/>
        <v>1.678048310468721E-3</v>
      </c>
      <c r="AV53" s="5">
        <f t="shared" si="205"/>
        <v>5.8458580875468864E-4</v>
      </c>
      <c r="AW53" s="5">
        <f t="shared" si="206"/>
        <v>9.6234237211216111E-6</v>
      </c>
      <c r="AX53" s="5">
        <f t="shared" si="207"/>
        <v>5.4876276026932531E-4</v>
      </c>
      <c r="AY53" s="5">
        <f t="shared" si="208"/>
        <v>8.3739599100091338E-4</v>
      </c>
      <c r="AZ53" s="5">
        <f t="shared" si="209"/>
        <v>6.3892094773363166E-4</v>
      </c>
      <c r="BA53" s="5">
        <f t="shared" si="210"/>
        <v>3.249915864893734E-4</v>
      </c>
      <c r="BB53" s="5">
        <f t="shared" si="211"/>
        <v>1.2398192412950098E-4</v>
      </c>
      <c r="BC53" s="5">
        <f t="shared" si="212"/>
        <v>3.7838561119442231E-5</v>
      </c>
      <c r="BD53" s="5">
        <f t="shared" si="213"/>
        <v>9.4632280472788121E-4</v>
      </c>
      <c r="BE53" s="5">
        <f t="shared" si="214"/>
        <v>1.3186911930809166E-3</v>
      </c>
      <c r="BF53" s="5">
        <f t="shared" si="215"/>
        <v>9.1879137542776013E-4</v>
      </c>
      <c r="BG53" s="5">
        <f t="shared" si="216"/>
        <v>4.2677547555726854E-4</v>
      </c>
      <c r="BH53" s="5">
        <f t="shared" si="217"/>
        <v>1.4867681995736151E-4</v>
      </c>
      <c r="BI53" s="5">
        <f t="shared" si="218"/>
        <v>4.1435926961398135E-5</v>
      </c>
      <c r="BJ53" s="8">
        <f t="shared" si="219"/>
        <v>0.34681861521917162</v>
      </c>
      <c r="BK53" s="8">
        <f t="shared" si="220"/>
        <v>0.24703959084841007</v>
      </c>
      <c r="BL53" s="8">
        <f t="shared" si="221"/>
        <v>0.37338501074252001</v>
      </c>
      <c r="BM53" s="8">
        <f t="shared" si="222"/>
        <v>0.55689944516308654</v>
      </c>
      <c r="BN53" s="8">
        <f t="shared" si="223"/>
        <v>0.44147416267639583</v>
      </c>
    </row>
    <row r="54" spans="1:66" x14ac:dyDescent="0.25">
      <c r="A54" t="s">
        <v>339</v>
      </c>
      <c r="B54" t="s">
        <v>110</v>
      </c>
      <c r="C54" t="s">
        <v>123</v>
      </c>
      <c r="D54" t="s">
        <v>69</v>
      </c>
      <c r="E54">
        <f>VLOOKUP(A54,home!$A$2:$E$405,3,FALSE)</f>
        <v>1.2199</v>
      </c>
      <c r="F54">
        <f>VLOOKUP(B54,home!$B$2:$E$405,3,FALSE)</f>
        <v>1.135</v>
      </c>
      <c r="G54">
        <f>VLOOKUP(C54,away!$B$2:$E$405,4,FALSE)</f>
        <v>0.81969999999999998</v>
      </c>
      <c r="H54">
        <f>VLOOKUP(A54,away!$A$2:$E$405,3,FALSE)</f>
        <v>1.0142</v>
      </c>
      <c r="I54">
        <f>VLOOKUP(C54,away!$B$2:$E$405,3,FALSE)</f>
        <v>0.98599999999999999</v>
      </c>
      <c r="J54">
        <f>VLOOKUP(B54,home!$B$2:$E$405,4,FALSE)</f>
        <v>1.2135</v>
      </c>
      <c r="K54" s="3">
        <f t="shared" si="168"/>
        <v>1.13494555405</v>
      </c>
      <c r="L54" s="3">
        <f t="shared" si="169"/>
        <v>1.2135014562000002</v>
      </c>
      <c r="M54" s="5">
        <f t="shared" si="170"/>
        <v>9.5517384611076978E-2</v>
      </c>
      <c r="N54" s="5">
        <f t="shared" si="171"/>
        <v>0.10840703099882572</v>
      </c>
      <c r="O54" s="5">
        <f t="shared" si="172"/>
        <v>0.11591048531795739</v>
      </c>
      <c r="P54" s="5">
        <f t="shared" si="173"/>
        <v>0.13155208997939355</v>
      </c>
      <c r="Q54" s="5">
        <f t="shared" si="174"/>
        <v>6.1518038929938894E-2</v>
      </c>
      <c r="R54" s="5">
        <f t="shared" si="175"/>
        <v>7.0328771361095027E-2</v>
      </c>
      <c r="S54" s="5">
        <f t="shared" si="176"/>
        <v>4.5295294800030368E-2</v>
      </c>
      <c r="T54" s="5">
        <f t="shared" si="177"/>
        <v>7.4652229824049149E-2</v>
      </c>
      <c r="U54" s="5">
        <f t="shared" si="178"/>
        <v>7.9819326378073777E-2</v>
      </c>
      <c r="V54" s="5">
        <f t="shared" si="179"/>
        <v>6.9314789849676236E-3</v>
      </c>
      <c r="W54" s="5">
        <f t="shared" si="180"/>
        <v>2.3273208259136313E-2</v>
      </c>
      <c r="X54" s="5">
        <f t="shared" si="181"/>
        <v>2.8242072112907787E-2</v>
      </c>
      <c r="Y54" s="5">
        <f t="shared" si="182"/>
        <v>1.713589781755951E-2</v>
      </c>
      <c r="Z54" s="5">
        <f t="shared" si="183"/>
        <v>2.8448022153148563E-2</v>
      </c>
      <c r="AA54" s="5">
        <f t="shared" si="184"/>
        <v>3.2286956264231871E-2</v>
      </c>
      <c r="AB54" s="5">
        <f t="shared" si="185"/>
        <v>1.8321968732948384E-2</v>
      </c>
      <c r="AC54" s="5">
        <f t="shared" si="186"/>
        <v>5.9665221600337744E-4</v>
      </c>
      <c r="AD54" s="5">
        <f t="shared" si="187"/>
        <v>6.6034560605466256E-3</v>
      </c>
      <c r="AE54" s="5">
        <f t="shared" si="188"/>
        <v>8.0133035454260457E-3</v>
      </c>
      <c r="AF54" s="5">
        <f t="shared" si="189"/>
        <v>4.862077760673566E-3</v>
      </c>
      <c r="AG54" s="5">
        <f t="shared" si="190"/>
        <v>1.9667128142450028E-3</v>
      </c>
      <c r="AH54" s="5">
        <f t="shared" si="191"/>
        <v>8.6304290772139056E-3</v>
      </c>
      <c r="AI54" s="5">
        <f t="shared" si="192"/>
        <v>9.7950671107277683E-3</v>
      </c>
      <c r="AJ54" s="5">
        <f t="shared" si="193"/>
        <v>5.5584339344709301E-3</v>
      </c>
      <c r="AK54" s="5">
        <f t="shared" si="194"/>
        <v>2.1028399604694761E-3</v>
      </c>
      <c r="AL54" s="5">
        <f t="shared" si="195"/>
        <v>3.2869763478418568E-5</v>
      </c>
      <c r="AM54" s="5">
        <f t="shared" si="196"/>
        <v>1.4989126194563853E-3</v>
      </c>
      <c r="AN54" s="5">
        <f t="shared" si="197"/>
        <v>1.8189326464268802E-3</v>
      </c>
      <c r="AO54" s="5">
        <f t="shared" si="198"/>
        <v>1.1036387075843697E-3</v>
      </c>
      <c r="AP54" s="5">
        <f t="shared" si="199"/>
        <v>4.4642239292410626E-4</v>
      </c>
      <c r="AQ54" s="5">
        <f t="shared" si="200"/>
        <v>1.3543355597342283E-4</v>
      </c>
      <c r="AR54" s="5">
        <f t="shared" si="201"/>
        <v>2.0946076505659796E-3</v>
      </c>
      <c r="AS54" s="5">
        <f t="shared" si="202"/>
        <v>2.3772656404889752E-3</v>
      </c>
      <c r="AT54" s="5">
        <f t="shared" si="203"/>
        <v>1.3490335347343941E-3</v>
      </c>
      <c r="AU54" s="5">
        <f t="shared" si="204"/>
        <v>5.1035987083705204E-4</v>
      </c>
      <c r="AV54" s="5">
        <f t="shared" si="205"/>
        <v>1.4480766659301112E-4</v>
      </c>
      <c r="AW54" s="5">
        <f t="shared" si="206"/>
        <v>1.2575040950575829E-6</v>
      </c>
      <c r="AX54" s="5">
        <f t="shared" si="207"/>
        <v>2.8353070222691018E-4</v>
      </c>
      <c r="AY54" s="5">
        <f t="shared" si="208"/>
        <v>3.4406492002976412E-4</v>
      </c>
      <c r="AZ54" s="5">
        <f t="shared" si="209"/>
        <v>2.087616407417277E-4</v>
      </c>
      <c r="BA54" s="5">
        <f t="shared" si="210"/>
        <v>8.4444185012929286E-5</v>
      </c>
      <c r="BB54" s="5">
        <f t="shared" si="211"/>
        <v>2.5618285370202967E-5</v>
      </c>
      <c r="BC54" s="5">
        <f t="shared" si="212"/>
        <v>6.2175653204176922E-6</v>
      </c>
      <c r="BD54" s="5">
        <f t="shared" si="213"/>
        <v>4.2363490568824667E-4</v>
      </c>
      <c r="BE54" s="5">
        <f t="shared" si="214"/>
        <v>4.808025527512667E-4</v>
      </c>
      <c r="BF54" s="5">
        <f t="shared" si="215"/>
        <v>2.728423598104704E-4</v>
      </c>
      <c r="BG54" s="5">
        <f t="shared" si="216"/>
        <v>1.0322040774113455E-4</v>
      </c>
      <c r="BH54" s="5">
        <f t="shared" si="217"/>
        <v>2.9287385713257218E-5</v>
      </c>
      <c r="BI54" s="5">
        <f t="shared" si="218"/>
        <v>6.6479176410017587E-6</v>
      </c>
      <c r="BJ54" s="8">
        <f t="shared" si="219"/>
        <v>0.34063000534437571</v>
      </c>
      <c r="BK54" s="8">
        <f t="shared" si="220"/>
        <v>0.28026983527498006</v>
      </c>
      <c r="BL54" s="8">
        <f t="shared" si="221"/>
        <v>0.35054678802975325</v>
      </c>
      <c r="BM54" s="8">
        <f t="shared" si="222"/>
        <v>0.41631804218803531</v>
      </c>
      <c r="BN54" s="8">
        <f t="shared" si="223"/>
        <v>0.5832338011982876</v>
      </c>
    </row>
    <row r="55" spans="1:66" x14ac:dyDescent="0.25">
      <c r="A55" t="s">
        <v>339</v>
      </c>
      <c r="B55" t="s">
        <v>126</v>
      </c>
      <c r="C55" t="s">
        <v>112</v>
      </c>
      <c r="D55" t="s">
        <v>69</v>
      </c>
      <c r="E55">
        <f>VLOOKUP(A55,home!$A$2:$E$405,3,FALSE)</f>
        <v>1.2199</v>
      </c>
      <c r="F55">
        <f>VLOOKUP(B55,home!$B$2:$E$405,3,FALSE)</f>
        <v>0.81969999999999998</v>
      </c>
      <c r="G55">
        <f>VLOOKUP(C55,away!$B$2:$E$405,4,FALSE)</f>
        <v>0.81969999999999998</v>
      </c>
      <c r="H55">
        <f>VLOOKUP(A55,away!$A$2:$E$405,3,FALSE)</f>
        <v>1.0142</v>
      </c>
      <c r="I55">
        <f>VLOOKUP(C55,away!$B$2:$E$405,3,FALSE)</f>
        <v>0.98599999999999999</v>
      </c>
      <c r="J55">
        <f>VLOOKUP(B55,home!$B$2:$E$405,4,FALSE)</f>
        <v>0.77470000000000006</v>
      </c>
      <c r="K55" s="3">
        <f t="shared" si="168"/>
        <v>0.81966067899099992</v>
      </c>
      <c r="L55" s="3">
        <f t="shared" si="169"/>
        <v>0.77470092964000004</v>
      </c>
      <c r="M55" s="5">
        <f t="shared" si="170"/>
        <v>0.20303810491166652</v>
      </c>
      <c r="N55" s="5">
        <f t="shared" si="171"/>
        <v>0.16642235093294247</v>
      </c>
      <c r="O55" s="5">
        <f t="shared" si="172"/>
        <v>0.15729380862741191</v>
      </c>
      <c r="P55" s="5">
        <f t="shared" si="173"/>
        <v>0.12892754998062486</v>
      </c>
      <c r="Q55" s="5">
        <f t="shared" si="174"/>
        <v>6.8204928582487043E-2</v>
      </c>
      <c r="R55" s="5">
        <f t="shared" si="175"/>
        <v>6.0927829885136127E-2</v>
      </c>
      <c r="S55" s="5">
        <f t="shared" si="176"/>
        <v>2.046698715893526E-2</v>
      </c>
      <c r="T55" s="5">
        <f t="shared" si="177"/>
        <v>5.2838421578882515E-2</v>
      </c>
      <c r="U55" s="5">
        <f t="shared" si="178"/>
        <v>4.9940146413098817E-2</v>
      </c>
      <c r="V55" s="5">
        <f t="shared" si="179"/>
        <v>1.4440412065259312E-3</v>
      </c>
      <c r="W55" s="5">
        <f t="shared" si="180"/>
        <v>1.863496602415133E-2</v>
      </c>
      <c r="X55" s="5">
        <f t="shared" si="181"/>
        <v>1.4436525502719852E-2</v>
      </c>
      <c r="Y55" s="5">
        <f t="shared" si="182"/>
        <v>5.5919948638643181E-3</v>
      </c>
      <c r="Z55" s="5">
        <f t="shared" si="183"/>
        <v>1.5733615484320916E-2</v>
      </c>
      <c r="AA55" s="5">
        <f t="shared" si="184"/>
        <v>1.2896225950861791E-2</v>
      </c>
      <c r="AB55" s="5">
        <f t="shared" si="185"/>
        <v>5.2852646596523644E-3</v>
      </c>
      <c r="AC55" s="5">
        <f t="shared" si="186"/>
        <v>5.7309653435943554E-5</v>
      </c>
      <c r="AD55" s="5">
        <f t="shared" si="187"/>
        <v>3.8185872260825225E-3</v>
      </c>
      <c r="AE55" s="5">
        <f t="shared" si="188"/>
        <v>2.9582630739575593E-3</v>
      </c>
      <c r="AF55" s="5">
        <f t="shared" si="189"/>
        <v>1.1458845767573025E-3</v>
      </c>
      <c r="AG55" s="5">
        <f t="shared" si="190"/>
        <v>2.959059489580068E-4</v>
      </c>
      <c r="AH55" s="5">
        <f t="shared" si="191"/>
        <v>3.0472116355754275E-3</v>
      </c>
      <c r="AI55" s="5">
        <f t="shared" si="192"/>
        <v>2.4976795582450301E-3</v>
      </c>
      <c r="AJ55" s="5">
        <f t="shared" si="193"/>
        <v>1.023624861306531E-3</v>
      </c>
      <c r="AK55" s="5">
        <f t="shared" si="194"/>
        <v>2.7967501628352651E-4</v>
      </c>
      <c r="AL55" s="5">
        <f t="shared" si="195"/>
        <v>1.4556466060298318E-6</v>
      </c>
      <c r="AM55" s="5">
        <f t="shared" si="196"/>
        <v>6.259891597034322E-4</v>
      </c>
      <c r="AN55" s="5">
        <f t="shared" si="197"/>
        <v>4.8495438396681131E-4</v>
      </c>
      <c r="AO55" s="5">
        <f t="shared" si="198"/>
        <v>1.8784730604604112E-4</v>
      </c>
      <c r="AP55" s="5">
        <f t="shared" si="199"/>
        <v>4.8508494208079229E-5</v>
      </c>
      <c r="AQ55" s="5">
        <f t="shared" si="200"/>
        <v>9.3948938896088818E-6</v>
      </c>
      <c r="AR55" s="5">
        <f t="shared" si="201"/>
        <v>4.7213553737802185E-4</v>
      </c>
      <c r="AS55" s="5">
        <f t="shared" si="202"/>
        <v>3.8699093514305E-4</v>
      </c>
      <c r="AT55" s="5">
        <f t="shared" si="203"/>
        <v>1.5860062633135717E-4</v>
      </c>
      <c r="AU55" s="5">
        <f t="shared" si="204"/>
        <v>4.3332899022386041E-5</v>
      </c>
      <c r="AV55" s="5">
        <f t="shared" si="205"/>
        <v>8.8795683588343421E-6</v>
      </c>
      <c r="AW55" s="5">
        <f t="shared" si="206"/>
        <v>2.5675660820564625E-8</v>
      </c>
      <c r="AX55" s="5">
        <f t="shared" si="207"/>
        <v>8.5516449947253432E-5</v>
      </c>
      <c r="AY55" s="5">
        <f t="shared" si="208"/>
        <v>6.6249673273649758E-5</v>
      </c>
      <c r="AZ55" s="5">
        <f t="shared" si="209"/>
        <v>2.5661841736721364E-5</v>
      </c>
      <c r="BA55" s="5">
        <f t="shared" si="210"/>
        <v>6.6267508832375331E-6</v>
      </c>
      <c r="BB55" s="5">
        <f t="shared" si="211"/>
        <v>1.2834375174342017E-6</v>
      </c>
      <c r="BC55" s="5">
        <f t="shared" si="212"/>
        <v>1.9885604757822604E-7</v>
      </c>
      <c r="BD55" s="5">
        <f t="shared" si="213"/>
        <v>6.0960639953805747E-5</v>
      </c>
      <c r="BE55" s="5">
        <f t="shared" si="214"/>
        <v>4.9967039536262296E-5</v>
      </c>
      <c r="BF55" s="5">
        <f t="shared" si="215"/>
        <v>2.0478008776731443E-5</v>
      </c>
      <c r="BG55" s="5">
        <f t="shared" si="216"/>
        <v>5.5950061927731177E-6</v>
      </c>
      <c r="BH55" s="5">
        <f t="shared" si="217"/>
        <v>1.1465016437318154E-6</v>
      </c>
      <c r="BI55" s="5">
        <f t="shared" si="218"/>
        <v>1.8794846315310356E-7</v>
      </c>
      <c r="BJ55" s="8">
        <f t="shared" si="219"/>
        <v>0.33589005955802276</v>
      </c>
      <c r="BK55" s="8">
        <f t="shared" si="220"/>
        <v>0.35400169823106814</v>
      </c>
      <c r="BL55" s="8">
        <f t="shared" si="221"/>
        <v>0.2943997413183716</v>
      </c>
      <c r="BM55" s="8">
        <f t="shared" si="222"/>
        <v>0.21514431767390171</v>
      </c>
      <c r="BN55" s="8">
        <f t="shared" si="223"/>
        <v>0.7848145729202689</v>
      </c>
    </row>
    <row r="56" spans="1:66" x14ac:dyDescent="0.25">
      <c r="A56" t="s">
        <v>340</v>
      </c>
      <c r="B56" t="s">
        <v>131</v>
      </c>
      <c r="C56" t="s">
        <v>133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340</v>
      </c>
      <c r="B57" t="s">
        <v>144</v>
      </c>
      <c r="C57" t="s">
        <v>136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340</v>
      </c>
      <c r="B58" t="s">
        <v>140</v>
      </c>
      <c r="C58" t="s">
        <v>143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340</v>
      </c>
      <c r="B59" t="s">
        <v>129</v>
      </c>
      <c r="C59" t="s">
        <v>141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341</v>
      </c>
      <c r="B60" t="s">
        <v>150</v>
      </c>
      <c r="C60" t="s">
        <v>146</v>
      </c>
      <c r="D60" t="s">
        <v>69</v>
      </c>
      <c r="E60">
        <f>VLOOKUP(A60,home!$A$2:$E$405,3,FALSE)</f>
        <v>1.5127999999999999</v>
      </c>
      <c r="F60">
        <f>VLOOKUP(B60,home!$B$2:$E$405,3,FALSE)</f>
        <v>1.1016999999999999</v>
      </c>
      <c r="G60">
        <f>VLOOKUP(C60,away!$B$2:$E$405,4,FALSE)</f>
        <v>0.99150000000000005</v>
      </c>
      <c r="H60">
        <f>VLOOKUP(A60,away!$A$2:$E$405,3,FALSE)</f>
        <v>1.2179</v>
      </c>
      <c r="I60">
        <f>VLOOKUP(C60,away!$B$2:$E$405,3,FALSE)</f>
        <v>0.2737</v>
      </c>
      <c r="J60">
        <f>VLOOKUP(B60,home!$B$2:$E$405,4,FALSE)</f>
        <v>1.5053000000000001</v>
      </c>
      <c r="K60" s="3">
        <f t="shared" si="168"/>
        <v>1.6524852200399998</v>
      </c>
      <c r="L60" s="3">
        <f t="shared" si="169"/>
        <v>0.50177554291900006</v>
      </c>
      <c r="M60" s="5">
        <f t="shared" si="170"/>
        <v>0.11598890222124456</v>
      </c>
      <c r="N60" s="5">
        <f t="shared" si="171"/>
        <v>0.19166994660927131</v>
      </c>
      <c r="O60" s="5">
        <f t="shared" si="172"/>
        <v>5.8200394384643792E-2</v>
      </c>
      <c r="P60" s="5">
        <f t="shared" si="173"/>
        <v>9.6175291521122849E-2</v>
      </c>
      <c r="Q60" s="5">
        <f t="shared" si="174"/>
        <v>0.15836587694883836</v>
      </c>
      <c r="R60" s="5">
        <f t="shared" si="175"/>
        <v>1.4601767245227278E-2</v>
      </c>
      <c r="S60" s="5">
        <f t="shared" si="176"/>
        <v>1.9936576952701755E-2</v>
      </c>
      <c r="T60" s="5">
        <f t="shared" si="177"/>
        <v>7.9464123885846921E-2</v>
      </c>
      <c r="U60" s="5">
        <f t="shared" si="178"/>
        <v>2.4129204559202259E-2</v>
      </c>
      <c r="V60" s="5">
        <f t="shared" si="179"/>
        <v>1.8367716064402338E-3</v>
      </c>
      <c r="W60" s="5">
        <f t="shared" si="180"/>
        <v>8.7232423672209569E-2</v>
      </c>
      <c r="X60" s="5">
        <f t="shared" si="181"/>
        <v>4.3771096748263183E-2</v>
      </c>
      <c r="Y60" s="5">
        <f t="shared" si="182"/>
        <v>1.0981632917509917E-2</v>
      </c>
      <c r="Z60" s="5">
        <f t="shared" si="183"/>
        <v>2.4422698956835967E-3</v>
      </c>
      <c r="AA60" s="5">
        <f t="shared" si="184"/>
        <v>4.035814905965775E-3</v>
      </c>
      <c r="AB60" s="5">
        <f t="shared" si="185"/>
        <v>3.334562241462783E-3</v>
      </c>
      <c r="AC60" s="5">
        <f t="shared" si="186"/>
        <v>9.5188010083366282E-5</v>
      </c>
      <c r="AD60" s="5">
        <f t="shared" si="187"/>
        <v>3.6037572706648424E-2</v>
      </c>
      <c r="AE60" s="5">
        <f t="shared" si="188"/>
        <v>1.8082772610361449E-2</v>
      </c>
      <c r="AF60" s="5">
        <f t="shared" si="189"/>
        <v>4.5367465220224699E-3</v>
      </c>
      <c r="AG60" s="5">
        <f t="shared" si="190"/>
        <v>7.588094830579034E-4</v>
      </c>
      <c r="AH60" s="5">
        <f t="shared" si="191"/>
        <v>3.0636782571534152E-4</v>
      </c>
      <c r="AI60" s="5">
        <f t="shared" si="192"/>
        <v>5.0626830389039238E-4</v>
      </c>
      <c r="AJ60" s="5">
        <f t="shared" si="193"/>
        <v>4.1830044477679626E-4</v>
      </c>
      <c r="AK60" s="5">
        <f t="shared" si="194"/>
        <v>2.3041176750993801E-4</v>
      </c>
      <c r="AL60" s="5">
        <f t="shared" si="195"/>
        <v>3.1571070830969736E-6</v>
      </c>
      <c r="AM60" s="5">
        <f t="shared" si="196"/>
        <v>1.1910311252770677E-2</v>
      </c>
      <c r="AN60" s="5">
        <f t="shared" si="197"/>
        <v>5.9763028951932825E-3</v>
      </c>
      <c r="AO60" s="5">
        <f t="shared" si="198"/>
        <v>1.4993813149420001E-3</v>
      </c>
      <c r="AP60" s="5">
        <f t="shared" si="199"/>
        <v>2.5078429111587548E-4</v>
      </c>
      <c r="AQ60" s="5">
        <f t="shared" si="200"/>
        <v>3.1459355957556235E-5</v>
      </c>
      <c r="AR60" s="5">
        <f t="shared" si="201"/>
        <v>3.0745576416245828E-5</v>
      </c>
      <c r="AS60" s="5">
        <f t="shared" si="202"/>
        <v>5.0806610609456614E-5</v>
      </c>
      <c r="AT60" s="5">
        <f t="shared" si="203"/>
        <v>4.1978586556227251E-5</v>
      </c>
      <c r="AU60" s="5">
        <f t="shared" si="204"/>
        <v>2.3122997947445122E-5</v>
      </c>
      <c r="AV60" s="5">
        <f t="shared" si="205"/>
        <v>9.5526030877920788E-6</v>
      </c>
      <c r="AW60" s="5">
        <f t="shared" si="206"/>
        <v>7.2716653697389252E-8</v>
      </c>
      <c r="AX60" s="5">
        <f t="shared" si="207"/>
        <v>3.2802688852132714E-3</v>
      </c>
      <c r="AY60" s="5">
        <f t="shared" si="208"/>
        <v>1.6459587007981924E-3</v>
      </c>
      <c r="AZ60" s="5">
        <f t="shared" si="209"/>
        <v>4.1295091035763236E-4</v>
      </c>
      <c r="BA60" s="5">
        <f t="shared" si="210"/>
        <v>6.9069555747865437E-5</v>
      </c>
      <c r="BB60" s="5">
        <f t="shared" si="211"/>
        <v>8.6643534586398275E-6</v>
      </c>
      <c r="BC60" s="5">
        <f t="shared" si="212"/>
        <v>8.6951213215022358E-7</v>
      </c>
      <c r="BD60" s="5">
        <f t="shared" si="213"/>
        <v>2.5712297164365577E-6</v>
      </c>
      <c r="BE60" s="5">
        <f t="shared" si="214"/>
        <v>4.2489191037390511E-6</v>
      </c>
      <c r="BF60" s="5">
        <f t="shared" si="215"/>
        <v>3.5106380100371927E-6</v>
      </c>
      <c r="BG60" s="5">
        <f t="shared" si="216"/>
        <v>1.9337591414990324E-6</v>
      </c>
      <c r="BH60" s="5">
        <f t="shared" si="217"/>
        <v>7.988771001110973E-7</v>
      </c>
      <c r="BI60" s="5">
        <f t="shared" si="218"/>
        <v>2.6402652011240063E-7</v>
      </c>
      <c r="BJ60" s="8">
        <f t="shared" si="219"/>
        <v>0.65598702313171664</v>
      </c>
      <c r="BK60" s="8">
        <f t="shared" si="220"/>
        <v>0.23568184611947407</v>
      </c>
      <c r="BL60" s="8">
        <f t="shared" si="221"/>
        <v>0.10593262550260346</v>
      </c>
      <c r="BM60" s="8">
        <f t="shared" si="222"/>
        <v>0.36339569973498503</v>
      </c>
      <c r="BN60" s="8">
        <f t="shared" si="223"/>
        <v>0.63500217893034827</v>
      </c>
    </row>
    <row r="61" spans="1:66" x14ac:dyDescent="0.25">
      <c r="A61" t="s">
        <v>341</v>
      </c>
      <c r="B61" t="s">
        <v>152</v>
      </c>
      <c r="C61" t="s">
        <v>151</v>
      </c>
      <c r="D61" t="s">
        <v>69</v>
      </c>
      <c r="E61">
        <f>VLOOKUP(A61,home!$A$2:$E$405,3,FALSE)</f>
        <v>1.5127999999999999</v>
      </c>
      <c r="F61">
        <f>VLOOKUP(B61,home!$B$2:$E$405,3,FALSE)</f>
        <v>0.75549999999999995</v>
      </c>
      <c r="G61">
        <f>VLOOKUP(C61,away!$B$2:$E$405,4,FALSE)</f>
        <v>1.0387999999999999</v>
      </c>
      <c r="H61">
        <f>VLOOKUP(A61,away!$A$2:$E$405,3,FALSE)</f>
        <v>1.2179</v>
      </c>
      <c r="I61">
        <f>VLOOKUP(C61,away!$B$2:$E$405,3,FALSE)</f>
        <v>0.93840000000000001</v>
      </c>
      <c r="J61">
        <f>VLOOKUP(B61,home!$B$2:$E$405,4,FALSE)</f>
        <v>0.82110000000000005</v>
      </c>
      <c r="K61" s="3">
        <f t="shared" si="168"/>
        <v>1.1872657115199998</v>
      </c>
      <c r="L61" s="3">
        <f t="shared" si="169"/>
        <v>0.93841660029600005</v>
      </c>
      <c r="M61" s="5">
        <f t="shared" ref="M61:M78" si="224">_xlfn.POISSON.DIST(0,K61,FALSE) * _xlfn.POISSON.DIST(0,L61,FALSE)</f>
        <v>0.11935150553590362</v>
      </c>
      <c r="N61" s="5">
        <f t="shared" ref="N61:N78" si="225">_xlfn.POISSON.DIST(1,K61,FALSE) * _xlfn.POISSON.DIST(0,L61,FALSE)</f>
        <v>0.14170195014106779</v>
      </c>
      <c r="O61" s="5">
        <f t="shared" ref="O61:O78" si="226">_xlfn.POISSON.DIST(0,K61,FALSE) * _xlfn.POISSON.DIST(1,L61,FALSE)</f>
        <v>0.11200143406521192</v>
      </c>
      <c r="P61" s="5">
        <f t="shared" ref="P61:P78" si="227">_xlfn.POISSON.DIST(1,K61,FALSE) * _xlfn.POISSON.DIST(1,L61,FALSE)</f>
        <v>0.13297546230669416</v>
      </c>
      <c r="Q61" s="5">
        <f t="shared" ref="Q61:Q78" si="228">_xlfn.POISSON.DIST(2,K61,FALSE) * _xlfn.POISSON.DIST(0,L61,FALSE)</f>
        <v>8.4118933329003207E-2</v>
      </c>
      <c r="R61" s="5">
        <f t="shared" ref="R61:R78" si="229">_xlfn.POISSON.DIST(0,K61,FALSE) * _xlfn.POISSON.DIST(2,L61,FALSE)</f>
        <v>5.2552002491876373E-2</v>
      </c>
      <c r="S61" s="5">
        <f t="shared" ref="S61:S78" si="230">_xlfn.POISSON.DIST(2,K61,FALSE) * _xlfn.POISSON.DIST(2,L61,FALSE)</f>
        <v>3.7038647933853988E-2</v>
      </c>
      <c r="T61" s="5">
        <f t="shared" ref="T61:T78" si="231">_xlfn.POISSON.DIST(2,K61,FALSE) * _xlfn.POISSON.DIST(1,L61,FALSE)</f>
        <v>7.8938603435129082E-2</v>
      </c>
      <c r="U61" s="5">
        <f t="shared" ref="U61:U78" si="232">_xlfn.POISSON.DIST(1,K61,FALSE) * _xlfn.POISSON.DIST(2,L61,FALSE)</f>
        <v>6.2393190630318403E-2</v>
      </c>
      <c r="V61" s="5">
        <f t="shared" ref="V61:V78" si="233">_xlfn.POISSON.DIST(3,K61,FALSE) * _xlfn.POISSON.DIST(3,L61,FALSE)</f>
        <v>4.5851782375505917E-3</v>
      </c>
      <c r="W61" s="5">
        <f t="shared" ref="W61:W78" si="234">_xlfn.POISSON.DIST(3,K61,FALSE) * _xlfn.POISSON.DIST(0,L61,FALSE)</f>
        <v>3.3290508410387484E-2</v>
      </c>
      <c r="X61" s="5">
        <f t="shared" ref="X61:X78" si="235">_xlfn.POISSON.DIST(3,K61,FALSE) * _xlfn.POISSON.DIST(1,L61,FALSE)</f>
        <v>3.1240365724601222E-2</v>
      </c>
      <c r="Y61" s="5">
        <f t="shared" ref="Y61:Y78" si="236">_xlfn.POISSON.DIST(3,K61,FALSE) * _xlfn.POISSON.DIST(2,L61,FALSE)</f>
        <v>1.4658238897641979E-2</v>
      </c>
      <c r="Z61" s="5">
        <f t="shared" ref="Z61:Z78" si="237">_xlfn.POISSON.DIST(0,K61,FALSE) * _xlfn.POISSON.DIST(3,L61,FALSE)</f>
        <v>1.6438557172391184E-2</v>
      </c>
      <c r="AA61" s="5">
        <f t="shared" ref="AA61:AA78" si="238">_xlfn.POISSON.DIST(1,K61,FALSE) * _xlfn.POISSON.DIST(3,L61,FALSE)</f>
        <v>1.9516935277641215E-2</v>
      </c>
      <c r="AB61" s="5">
        <f t="shared" ref="AB61:AB78" si="239">_xlfn.POISSON.DIST(2,K61,FALSE) * _xlfn.POISSON.DIST(3,L61,FALSE)</f>
        <v>1.1585894024549242E-2</v>
      </c>
      <c r="AC61" s="5">
        <f t="shared" ref="AC61:AC78" si="240">_xlfn.POISSON.DIST(4,K61,FALSE) * _xlfn.POISSON.DIST(4,L61,FALSE)</f>
        <v>3.1928597860955899E-4</v>
      </c>
      <c r="AD61" s="5">
        <f t="shared" ref="AD61:AD78" si="241">_xlfn.POISSON.DIST(4,K61,FALSE) * _xlfn.POISSON.DIST(0,L61,FALSE)</f>
        <v>9.881169788680309E-3</v>
      </c>
      <c r="AE61" s="5">
        <f t="shared" ref="AE61:AE78" si="242">_xlfn.POISSON.DIST(4,K61,FALSE) * _xlfn.POISSON.DIST(1,L61,FALSE)</f>
        <v>9.2726537600409213E-3</v>
      </c>
      <c r="AF61" s="5">
        <f t="shared" ref="AF61:AF78" si="243">_xlfn.POISSON.DIST(4,K61,FALSE) * _xlfn.POISSON.DIST(2,L61,FALSE)</f>
        <v>4.3508061086097614E-3</v>
      </c>
      <c r="AG61" s="5">
        <f t="shared" ref="AG61:AG78" si="244">_xlfn.POISSON.DIST(4,K61,FALSE) * _xlfn.POISSON.DIST(3,L61,FALSE)</f>
        <v>1.3609562256628807E-3</v>
      </c>
      <c r="AH61" s="5">
        <f t="shared" ref="AH61:AH78" si="245">_xlfn.POISSON.DIST(0,K61,FALSE) * _xlfn.POISSON.DIST(4,L61,FALSE)</f>
        <v>3.85655373387169E-3</v>
      </c>
      <c r="AI61" s="5">
        <f t="shared" ref="AI61:AI78" si="246">_xlfn.POISSON.DIST(1,K61,FALSE) * _xlfn.POISSON.DIST(4,L61,FALSE)</f>
        <v>4.578754012860284E-3</v>
      </c>
      <c r="AJ61" s="5">
        <f t="shared" ref="AJ61:AJ78" si="247">_xlfn.POISSON.DIST(2,K61,FALSE) * _xlfn.POISSON.DIST(4,L61,FALSE)</f>
        <v>2.7180988204768097E-3</v>
      </c>
      <c r="AK61" s="5">
        <f t="shared" ref="AK61:AK78" si="248">_xlfn.POISSON.DIST(3,K61,FALSE) * _xlfn.POISSON.DIST(4,L61,FALSE)</f>
        <v>1.0757018433583576E-3</v>
      </c>
      <c r="AL61" s="5">
        <f t="shared" ref="AL61:AL78" si="249">_xlfn.POISSON.DIST(5,K61,FALSE) * _xlfn.POISSON.DIST(5,L61,FALSE)</f>
        <v>1.4229297040875374E-5</v>
      </c>
      <c r="AM61" s="5">
        <f t="shared" ref="AM61:AM78" si="250">_xlfn.POISSON.DIST(5,K61,FALSE) * _xlfn.POISSON.DIST(0,L61,FALSE)</f>
        <v>2.3463148159614884E-3</v>
      </c>
      <c r="AN61" s="5">
        <f t="shared" ref="AN61:AN78" si="251">_xlfn.POISSON.DIST(5,K61,FALSE) * _xlfn.POISSON.DIST(1,L61,FALSE)</f>
        <v>2.2018207728187154E-3</v>
      </c>
      <c r="AO61" s="5">
        <f t="shared" ref="AO61:AO78" si="252">_xlfn.POISSON.DIST(5,K61,FALSE) * _xlfn.POISSON.DIST(2,L61,FALSE)</f>
        <v>1.033112582044825E-3</v>
      </c>
      <c r="AP61" s="5">
        <f t="shared" ref="AP61:AP78" si="253">_xlfn.POISSON.DIST(5,K61,FALSE) * _xlfn.POISSON.DIST(3,L61,FALSE)</f>
        <v>3.2316333232184242E-4</v>
      </c>
      <c r="AQ61" s="5">
        <f t="shared" ref="AQ61:AQ78" si="254">_xlfn.POISSON.DIST(5,K61,FALSE) * _xlfn.POISSON.DIST(4,L61,FALSE)</f>
        <v>7.5815458914447437E-5</v>
      </c>
      <c r="AR61" s="5">
        <f t="shared" ref="AR61:AR78" si="255">_xlfn.POISSON.DIST(0,K61,FALSE) * _xlfn.POISSON.DIST(5,L61,FALSE)</f>
        <v>7.2381080875974361E-4</v>
      </c>
      <c r="AS61" s="5">
        <f t="shared" ref="AS61:AS78" si="256">_xlfn.POISSON.DIST(1,K61,FALSE) * _xlfn.POISSON.DIST(5,L61,FALSE)</f>
        <v>8.5935575486800341E-4</v>
      </c>
      <c r="AT61" s="5">
        <f t="shared" ref="AT61:AT78" si="257">_xlfn.POISSON.DIST(2,K61,FALSE) * _xlfn.POISSON.DIST(5,L61,FALSE)</f>
        <v>5.1014181087608338E-4</v>
      </c>
      <c r="AU61" s="5">
        <f t="shared" ref="AU61:AU78" si="258">_xlfn.POISSON.DIST(3,K61,FALSE) * _xlfn.POISSON.DIST(5,L61,FALSE)</f>
        <v>2.0189129335529816E-4</v>
      </c>
      <c r="AV61" s="5">
        <f t="shared" ref="AV61:AV78" si="259">_xlfn.POISSON.DIST(4,K61,FALSE) * _xlfn.POISSON.DIST(5,L61,FALSE)</f>
        <v>5.9924652513792779E-5</v>
      </c>
      <c r="AW61" s="5">
        <f t="shared" ref="AW61:AW78" si="260">_xlfn.POISSON.DIST(6,K61,FALSE) * _xlfn.POISSON.DIST(6,L61,FALSE)</f>
        <v>4.403769222622642E-7</v>
      </c>
      <c r="AX61" s="5">
        <f t="shared" ref="AX61:AX78" si="261">_xlfn.POISSON.DIST(6,K61,FALSE) * _xlfn.POISSON.DIST(0,L61,FALSE)</f>
        <v>4.6428318823707259E-4</v>
      </c>
      <c r="AY61" s="5">
        <f t="shared" ref="AY61:AY78" si="262">_xlfn.POISSON.DIST(6,K61,FALSE) * _xlfn.POISSON.DIST(1,L61,FALSE)</f>
        <v>4.3569105108002155E-4</v>
      </c>
      <c r="AZ61" s="5">
        <f t="shared" ref="AZ61:AZ78" si="263">_xlfn.POISSON.DIST(6,K61,FALSE) * _xlfn.POISSON.DIST(2,L61,FALSE)</f>
        <v>2.0442985746695232E-4</v>
      </c>
      <c r="BA61" s="5">
        <f t="shared" ref="BA61:BA78" si="264">_xlfn.POISSON.DIST(6,K61,FALSE) * _xlfn.POISSON.DIST(3,L61,FALSE)</f>
        <v>6.3946790614377759E-5</v>
      </c>
      <c r="BB61" s="5">
        <f t="shared" ref="BB61:BB78" si="265">_xlfn.POISSON.DIST(6,K61,FALSE) * _xlfn.POISSON.DIST(4,L61,FALSE)</f>
        <v>1.5002182462046131E-5</v>
      </c>
      <c r="BC61" s="5">
        <f t="shared" ref="BC61:BC78" si="266">_xlfn.POISSON.DIST(6,K61,FALSE) * _xlfn.POISSON.DIST(5,L61,FALSE)</f>
        <v>2.8156594126107228E-6</v>
      </c>
      <c r="BD61" s="5">
        <f t="shared" ref="BD61:BD78" si="267">_xlfn.POISSON.DIST(0,K61,FALSE) * _xlfn.POISSON.DIST(6,L61,FALSE)</f>
        <v>1.1320601306896941E-4</v>
      </c>
      <c r="BE61" s="5">
        <f t="shared" ref="BE61:BE78" si="268">_xlfn.POISSON.DIST(1,K61,FALSE) * _xlfn.POISSON.DIST(6,L61,FALSE)</f>
        <v>1.3440561765467235E-4</v>
      </c>
      <c r="BF61" s="5">
        <f t="shared" ref="BF61:BF78" si="269">_xlfn.POISSON.DIST(2,K61,FALSE) * _xlfn.POISSON.DIST(6,L61,FALSE)</f>
        <v>7.9787590638529812E-5</v>
      </c>
      <c r="BG61" s="5">
        <f t="shared" ref="BG61:BG78" si="270">_xlfn.POISSON.DIST(3,K61,FALSE) * _xlfn.POISSON.DIST(6,L61,FALSE)</f>
        <v>3.1576356856640203E-5</v>
      </c>
      <c r="BH61" s="5">
        <f t="shared" ref="BH61:BH78" si="271">_xlfn.POISSON.DIST(4,K61,FALSE) * _xlfn.POISSON.DIST(6,L61,FALSE)</f>
        <v>9.3723814476520896E-6</v>
      </c>
      <c r="BI61" s="5">
        <f t="shared" ref="BI61:BI78" si="272">_xlfn.POISSON.DIST(5,K61,FALSE) * _xlfn.POISSON.DIST(6,L61,FALSE)</f>
        <v>2.225501425616699E-6</v>
      </c>
      <c r="BJ61" s="8">
        <f t="shared" ref="BJ61:BJ78" si="273">SUM(N61,Q61,T61,W61,X61,Y61,AD61,AE61,AF61,AG61,AM61,AN61,AO61,AP61,AQ61,AX61,AY61,AZ61,BA61,BB61,BC61)</f>
        <v>0.41598058151215911</v>
      </c>
      <c r="BK61" s="8">
        <f t="shared" ref="BK61:BK78" si="274">SUM(M61,P61,S61,V61,AC61,AL61,AY61)</f>
        <v>0.29472000034073287</v>
      </c>
      <c r="BL61" s="8">
        <f t="shared" ref="BL61:BL78" si="275">SUM(O61,R61,U61,AA61,AB61,AH61,AI61,AJ61,AK61,AR61,AS61,AT61,AU61,AV61,BD61,BE61,BF61,BG61,BH61,BI61)</f>
        <v>0.27300426268162925</v>
      </c>
      <c r="BM61" s="8">
        <f t="shared" ref="BM61:BM78" si="276">SUM(S61:BI61)</f>
        <v>0.35700686316299746</v>
      </c>
      <c r="BN61" s="8">
        <f t="shared" ref="BN61:BN78" si="277">SUM(M61:R61)</f>
        <v>0.64270128786975711</v>
      </c>
    </row>
    <row r="62" spans="1:66" x14ac:dyDescent="0.25">
      <c r="A62" t="s">
        <v>341</v>
      </c>
      <c r="B62" t="s">
        <v>148</v>
      </c>
      <c r="C62" t="s">
        <v>318</v>
      </c>
      <c r="D62" t="s">
        <v>69</v>
      </c>
      <c r="E62">
        <f>VLOOKUP(A62,home!$A$2:$E$405,3,FALSE)</f>
        <v>1.5127999999999999</v>
      </c>
      <c r="F62">
        <f>VLOOKUP(B62,home!$B$2:$E$405,3,FALSE)</f>
        <v>0.99150000000000005</v>
      </c>
      <c r="G62">
        <f>VLOOKUP(C62,away!$B$2:$E$405,4,FALSE)</f>
        <v>0.88139999999999996</v>
      </c>
      <c r="H62">
        <f>VLOOKUP(A62,away!$A$2:$E$405,3,FALSE)</f>
        <v>1.2179</v>
      </c>
      <c r="I62">
        <f>VLOOKUP(C62,away!$B$2:$E$405,3,FALSE)</f>
        <v>0.95789999999999997</v>
      </c>
      <c r="J62">
        <f>VLOOKUP(B62,home!$B$2:$E$405,4,FALSE)</f>
        <v>0.82110000000000005</v>
      </c>
      <c r="K62" s="3">
        <f t="shared" si="168"/>
        <v>1.32204817368</v>
      </c>
      <c r="L62" s="3">
        <f t="shared" si="169"/>
        <v>0.95791694525100002</v>
      </c>
      <c r="M62" s="5">
        <f t="shared" si="224"/>
        <v>0.10228777456023427</v>
      </c>
      <c r="N62" s="5">
        <f t="shared" si="225"/>
        <v>0.13522936554714929</v>
      </c>
      <c r="O62" s="5">
        <f t="shared" si="226"/>
        <v>9.7983192543262557E-2</v>
      </c>
      <c r="P62" s="5">
        <f t="shared" si="227"/>
        <v>0.12953850075315607</v>
      </c>
      <c r="Q62" s="5">
        <f t="shared" si="228"/>
        <v>8.9389867874756931E-2</v>
      </c>
      <c r="R62" s="5">
        <f t="shared" si="229"/>
        <v>4.6929880243491318E-2</v>
      </c>
      <c r="S62" s="5">
        <f t="shared" si="230"/>
        <v>4.101228922400213E-2</v>
      </c>
      <c r="T62" s="5">
        <f t="shared" si="231"/>
        <v>8.5628069170977664E-2</v>
      </c>
      <c r="U62" s="5">
        <f t="shared" si="232"/>
        <v>6.2043562466928819E-2</v>
      </c>
      <c r="V62" s="5">
        <f t="shared" si="233"/>
        <v>5.7709410548086992E-3</v>
      </c>
      <c r="W62" s="5">
        <f t="shared" si="234"/>
        <v>3.9392570523106303E-2</v>
      </c>
      <c r="X62" s="5">
        <f t="shared" si="235"/>
        <v>3.7734810821078581E-2</v>
      </c>
      <c r="Y62" s="5">
        <f t="shared" si="236"/>
        <v>1.8073407355675988E-2</v>
      </c>
      <c r="Z62" s="5">
        <f t="shared" si="237"/>
        <v>1.4984975841280154E-2</v>
      </c>
      <c r="AA62" s="5">
        <f t="shared" si="238"/>
        <v>1.9810859943603352E-2</v>
      </c>
      <c r="AB62" s="5">
        <f t="shared" si="239"/>
        <v>1.3095455603735541E-2</v>
      </c>
      <c r="AC62" s="5">
        <f t="shared" si="240"/>
        <v>4.5677443821410716E-4</v>
      </c>
      <c r="AD62" s="5">
        <f t="shared" si="241"/>
        <v>1.3019718979158329E-2</v>
      </c>
      <c r="AE62" s="5">
        <f t="shared" si="242"/>
        <v>1.2471809432541813E-2</v>
      </c>
      <c r="AF62" s="5">
        <f t="shared" si="243"/>
        <v>5.9734787966865309E-3</v>
      </c>
      <c r="AG62" s="5">
        <f t="shared" si="244"/>
        <v>1.9073655204811938E-3</v>
      </c>
      <c r="AH62" s="5">
        <f t="shared" si="245"/>
        <v>3.5885905706347795E-3</v>
      </c>
      <c r="AI62" s="5">
        <f t="shared" si="246"/>
        <v>4.7442896099929794E-3</v>
      </c>
      <c r="AJ62" s="5">
        <f t="shared" si="247"/>
        <v>3.1360897071501096E-3</v>
      </c>
      <c r="AK62" s="5">
        <f t="shared" si="248"/>
        <v>1.3820205566114829E-3</v>
      </c>
      <c r="AL62" s="5">
        <f t="shared" si="249"/>
        <v>2.3138591552317751E-5</v>
      </c>
      <c r="AM62" s="5">
        <f t="shared" si="250"/>
        <v>3.4425391396446154E-3</v>
      </c>
      <c r="AN62" s="5">
        <f t="shared" si="251"/>
        <v>3.2976665765553754E-3</v>
      </c>
      <c r="AO62" s="5">
        <f t="shared" si="252"/>
        <v>1.5794453467351242E-3</v>
      </c>
      <c r="AP62" s="5">
        <f t="shared" si="253"/>
        <v>5.0432582057847227E-4</v>
      </c>
      <c r="AQ62" s="5">
        <f t="shared" si="254"/>
        <v>1.2077556236493349E-4</v>
      </c>
      <c r="AR62" s="5">
        <f t="shared" si="255"/>
        <v>6.8751434343580222E-4</v>
      </c>
      <c r="AS62" s="5">
        <f t="shared" si="256"/>
        <v>9.0892708211810671E-4</v>
      </c>
      <c r="AT62" s="5">
        <f t="shared" si="257"/>
        <v>6.0082269446126734E-4</v>
      </c>
      <c r="AU62" s="5">
        <f t="shared" si="258"/>
        <v>2.6477218197267172E-4</v>
      </c>
      <c r="AV62" s="5">
        <f t="shared" si="259"/>
        <v>8.7510394904559852E-5</v>
      </c>
      <c r="AW62" s="5">
        <f t="shared" si="260"/>
        <v>8.1397216825909351E-7</v>
      </c>
      <c r="AX62" s="5">
        <f t="shared" si="261"/>
        <v>7.5853376373151416E-4</v>
      </c>
      <c r="AY62" s="5">
        <f t="shared" si="262"/>
        <v>7.2661234582343582E-4</v>
      </c>
      <c r="AZ62" s="5">
        <f t="shared" si="263"/>
        <v>3.4801713934642443E-4</v>
      </c>
      <c r="BA62" s="5">
        <f t="shared" si="264"/>
        <v>1.111238383392395E-4</v>
      </c>
      <c r="BB62" s="5">
        <f t="shared" si="265"/>
        <v>2.6611851941622561E-5</v>
      </c>
      <c r="BC62" s="5">
        <f t="shared" si="266"/>
        <v>5.098388783878196E-6</v>
      </c>
      <c r="BD62" s="5">
        <f t="shared" si="267"/>
        <v>1.097636066133784E-4</v>
      </c>
      <c r="BE62" s="5">
        <f t="shared" si="268"/>
        <v>1.4511277565974691E-4</v>
      </c>
      <c r="BF62" s="5">
        <f t="shared" si="269"/>
        <v>9.5923040019301996E-5</v>
      </c>
      <c r="BG62" s="5">
        <f t="shared" si="270"/>
        <v>4.2271626623783917E-5</v>
      </c>
      <c r="BH62" s="5">
        <f t="shared" si="271"/>
        <v>1.3971281694114104E-5</v>
      </c>
      <c r="BI62" s="5">
        <f t="shared" si="272"/>
        <v>3.694141489534468E-6</v>
      </c>
      <c r="BJ62" s="8">
        <f t="shared" si="273"/>
        <v>0.44974121379545723</v>
      </c>
      <c r="BK62" s="8">
        <f t="shared" si="274"/>
        <v>0.27981603096779106</v>
      </c>
      <c r="BL62" s="8">
        <f t="shared" si="275"/>
        <v>0.25567422441440318</v>
      </c>
      <c r="BM62" s="8">
        <f t="shared" si="276"/>
        <v>0.39813206512322608</v>
      </c>
      <c r="BN62" s="8">
        <f t="shared" si="277"/>
        <v>0.60135858152205035</v>
      </c>
    </row>
    <row r="63" spans="1:66" x14ac:dyDescent="0.25">
      <c r="A63" t="s">
        <v>341</v>
      </c>
      <c r="B63" t="s">
        <v>147</v>
      </c>
      <c r="C63" t="s">
        <v>319</v>
      </c>
      <c r="D63" t="s">
        <v>69</v>
      </c>
      <c r="E63">
        <f>VLOOKUP(A63,home!$A$2:$E$405,3,FALSE)</f>
        <v>1.5127999999999999</v>
      </c>
      <c r="F63">
        <f>VLOOKUP(B63,home!$B$2:$E$405,3,FALSE)</f>
        <v>1.0387999999999999</v>
      </c>
      <c r="G63">
        <f>VLOOKUP(C63,away!$B$2:$E$405,4,FALSE)</f>
        <v>1.1332</v>
      </c>
      <c r="H63">
        <f>VLOOKUP(A63,away!$A$2:$E$405,3,FALSE)</f>
        <v>1.2179</v>
      </c>
      <c r="I63">
        <f>VLOOKUP(C63,away!$B$2:$E$405,3,FALSE)</f>
        <v>1.5248999999999999</v>
      </c>
      <c r="J63">
        <f>VLOOKUP(B63,home!$B$2:$E$405,4,FALSE)</f>
        <v>0.82110000000000005</v>
      </c>
      <c r="K63" s="3">
        <f t="shared" si="168"/>
        <v>1.7808199924479999</v>
      </c>
      <c r="L63" s="3">
        <f t="shared" si="169"/>
        <v>1.524926975481</v>
      </c>
      <c r="M63" s="5">
        <f t="shared" si="224"/>
        <v>3.6671808937942481E-2</v>
      </c>
      <c r="N63" s="5">
        <f t="shared" si="225"/>
        <v>6.5305890515921228E-2</v>
      </c>
      <c r="O63" s="5">
        <f t="shared" si="226"/>
        <v>5.5921830689153733E-2</v>
      </c>
      <c r="P63" s="5">
        <f t="shared" si="227"/>
        <v>9.9586714105537086E-2</v>
      </c>
      <c r="Q63" s="5">
        <f t="shared" si="228"/>
        <v>5.8149017727686388E-2</v>
      </c>
      <c r="R63" s="5">
        <f t="shared" si="229"/>
        <v>4.2638354068085887E-2</v>
      </c>
      <c r="S63" s="5">
        <f t="shared" si="230"/>
        <v>6.7609929217841411E-2</v>
      </c>
      <c r="T63" s="5">
        <f t="shared" si="231"/>
        <v>8.8673005730671856E-2</v>
      </c>
      <c r="U63" s="5">
        <f t="shared" si="232"/>
        <v>7.5931233369523857E-2</v>
      </c>
      <c r="V63" s="5">
        <f t="shared" si="233"/>
        <v>2.0400322896250756E-2</v>
      </c>
      <c r="W63" s="5">
        <f t="shared" si="234"/>
        <v>3.4517644436892356E-2</v>
      </c>
      <c r="X63" s="5">
        <f t="shared" si="235"/>
        <v>5.2636887131878828E-2</v>
      </c>
      <c r="Y63" s="5">
        <f t="shared" si="236"/>
        <v>4.0133704546375375E-2</v>
      </c>
      <c r="Z63" s="5">
        <f t="shared" si="237"/>
        <v>2.1673458769511402E-2</v>
      </c>
      <c r="AA63" s="5">
        <f t="shared" si="238"/>
        <v>3.8596528682243336E-2</v>
      </c>
      <c r="AB63" s="5">
        <f t="shared" si="239"/>
        <v>3.4366734958215801E-2</v>
      </c>
      <c r="AC63" s="5">
        <f t="shared" si="240"/>
        <v>3.4624708713025406E-3</v>
      </c>
      <c r="AD63" s="5">
        <f t="shared" si="241"/>
        <v>1.5367427826357357E-2</v>
      </c>
      <c r="AE63" s="5">
        <f t="shared" si="242"/>
        <v>2.3434205236169681E-2</v>
      </c>
      <c r="AF63" s="5">
        <f t="shared" si="243"/>
        <v>1.7867725856796624E-2</v>
      </c>
      <c r="AG63" s="5">
        <f t="shared" si="244"/>
        <v>9.0823257165095136E-3</v>
      </c>
      <c r="AH63" s="5">
        <f t="shared" si="245"/>
        <v>8.2626104824007982E-3</v>
      </c>
      <c r="AI63" s="5">
        <f t="shared" si="246"/>
        <v>1.4714221936869755E-2</v>
      </c>
      <c r="AJ63" s="5">
        <f t="shared" si="247"/>
        <v>1.3101690299247298E-2</v>
      </c>
      <c r="AK63" s="5">
        <f t="shared" si="248"/>
        <v>7.777250673253867E-3</v>
      </c>
      <c r="AL63" s="5">
        <f t="shared" si="249"/>
        <v>3.7611026752748126E-4</v>
      </c>
      <c r="AM63" s="5">
        <f t="shared" si="250"/>
        <v>5.4733245411357732E-3</v>
      </c>
      <c r="AN63" s="5">
        <f t="shared" si="251"/>
        <v>8.3464202383401066E-3</v>
      </c>
      <c r="AO63" s="5">
        <f t="shared" si="252"/>
        <v>6.3638406850726938E-3</v>
      </c>
      <c r="AP63" s="5">
        <f t="shared" si="253"/>
        <v>3.2347974427769464E-3</v>
      </c>
      <c r="AQ63" s="5">
        <f t="shared" si="254"/>
        <v>1.233207470176881E-3</v>
      </c>
      <c r="AR63" s="5">
        <f t="shared" si="255"/>
        <v>2.5199755225010106E-3</v>
      </c>
      <c r="AS63" s="5">
        <f t="shared" si="256"/>
        <v>4.4876227909493947E-3</v>
      </c>
      <c r="AT63" s="5">
        <f t="shared" si="257"/>
        <v>3.9958241923439873E-3</v>
      </c>
      <c r="AU63" s="5">
        <f t="shared" si="258"/>
        <v>2.3719478693445179E-3</v>
      </c>
      <c r="AV63" s="5">
        <f t="shared" si="259"/>
        <v>1.0560030466932892E-3</v>
      </c>
      <c r="AW63" s="5">
        <f t="shared" si="260"/>
        <v>2.8371464779359378E-5</v>
      </c>
      <c r="AX63" s="5">
        <f t="shared" si="261"/>
        <v>1.6245009613351426E-3</v>
      </c>
      <c r="AY63" s="5">
        <f t="shared" si="262"/>
        <v>2.4772453376347759E-3</v>
      </c>
      <c r="AZ63" s="5">
        <f t="shared" si="263"/>
        <v>1.8888091201219042E-3</v>
      </c>
      <c r="BA63" s="5">
        <f t="shared" si="264"/>
        <v>9.6009865960280808E-4</v>
      </c>
      <c r="BB63" s="5">
        <f t="shared" si="265"/>
        <v>3.6602008628786818E-4</v>
      </c>
      <c r="BC63" s="5">
        <f t="shared" si="266"/>
        <v>1.1163078062965068E-4</v>
      </c>
      <c r="BD63" s="5">
        <f t="shared" si="267"/>
        <v>6.404631086356033E-4</v>
      </c>
      <c r="BE63" s="5">
        <f t="shared" si="268"/>
        <v>1.1405495082836778E-3</v>
      </c>
      <c r="BF63" s="5">
        <f t="shared" si="269"/>
        <v>1.0155566833641547E-3</v>
      </c>
      <c r="BG63" s="5">
        <f t="shared" si="270"/>
        <v>6.0284121506635644E-4</v>
      </c>
      <c r="BH63" s="5">
        <f t="shared" si="271"/>
        <v>2.6838792201545317E-4</v>
      </c>
      <c r="BI63" s="5">
        <f t="shared" si="272"/>
        <v>9.5590115451338646E-5</v>
      </c>
      <c r="BJ63" s="8">
        <f t="shared" si="273"/>
        <v>0.43724773004837364</v>
      </c>
      <c r="BK63" s="8">
        <f t="shared" si="274"/>
        <v>0.23058460163403657</v>
      </c>
      <c r="BL63" s="8">
        <f t="shared" si="275"/>
        <v>0.30950521713364315</v>
      </c>
      <c r="BM63" s="8">
        <f t="shared" si="276"/>
        <v>0.63828851766838279</v>
      </c>
      <c r="BN63" s="8">
        <f t="shared" si="277"/>
        <v>0.35827361604432684</v>
      </c>
    </row>
    <row r="64" spans="1:66" x14ac:dyDescent="0.25">
      <c r="A64" t="s">
        <v>351</v>
      </c>
      <c r="B64" t="s">
        <v>159</v>
      </c>
      <c r="C64" t="s">
        <v>164</v>
      </c>
      <c r="D64" t="s">
        <v>69</v>
      </c>
      <c r="E64">
        <f>VLOOKUP(A64,home!$A$2:$E$405,3,FALSE)</f>
        <v>1.3077000000000001</v>
      </c>
      <c r="F64">
        <f>VLOOKUP(B64,home!$B$2:$E$405,3,FALSE)</f>
        <v>1.0378000000000001</v>
      </c>
      <c r="G64">
        <f>VLOOKUP(C64,away!$B$2:$E$405,4,FALSE)</f>
        <v>0.88229999999999997</v>
      </c>
      <c r="H64">
        <f>VLOOKUP(A64,away!$A$2:$E$405,3,FALSE)</f>
        <v>1.1667000000000001</v>
      </c>
      <c r="I64">
        <f>VLOOKUP(C64,away!$B$2:$E$405,3,FALSE)</f>
        <v>1.1208</v>
      </c>
      <c r="J64">
        <f>VLOOKUP(B64,home!$B$2:$E$405,4,FALSE)</f>
        <v>1.0407999999999999</v>
      </c>
      <c r="K64" s="3">
        <f t="shared" si="168"/>
        <v>1.1973967342380001</v>
      </c>
      <c r="L64" s="3">
        <f t="shared" si="169"/>
        <v>1.3609889642880002</v>
      </c>
      <c r="M64" s="5">
        <f t="shared" si="224"/>
        <v>7.7429634380855802E-2</v>
      </c>
      <c r="N64" s="5">
        <f t="shared" si="225"/>
        <v>9.2713991340879112E-2</v>
      </c>
      <c r="O64" s="5">
        <f t="shared" si="226"/>
        <v>0.10538087790119949</v>
      </c>
      <c r="P64" s="5">
        <f t="shared" si="227"/>
        <v>0.1261827190500297</v>
      </c>
      <c r="Q64" s="5">
        <f t="shared" si="228"/>
        <v>5.5507715224869449E-2</v>
      </c>
      <c r="R64" s="5">
        <f t="shared" si="229"/>
        <v>7.1711105935256855E-2</v>
      </c>
      <c r="S64" s="5">
        <f t="shared" si="230"/>
        <v>5.1408219585999386E-2</v>
      </c>
      <c r="T64" s="5">
        <f t="shared" si="231"/>
        <v>7.5545387853888341E-2</v>
      </c>
      <c r="U64" s="5">
        <f t="shared" si="232"/>
        <v>8.5866644055471827E-2</v>
      </c>
      <c r="V64" s="5">
        <f t="shared" si="233"/>
        <v>9.3085648103489703E-3</v>
      </c>
      <c r="W64" s="5">
        <f t="shared" si="234"/>
        <v>2.2154918978423862E-2</v>
      </c>
      <c r="X64" s="5">
        <f t="shared" si="235"/>
        <v>3.0152600234329651E-2</v>
      </c>
      <c r="Y64" s="5">
        <f t="shared" si="236"/>
        <v>2.0518678081755216E-2</v>
      </c>
      <c r="Z64" s="5">
        <f t="shared" si="237"/>
        <v>3.253267459825742E-2</v>
      </c>
      <c r="AA64" s="5">
        <f t="shared" si="238"/>
        <v>3.8954518319980973E-2</v>
      </c>
      <c r="AB64" s="5">
        <f t="shared" si="239"/>
        <v>2.3322006510079787E-2</v>
      </c>
      <c r="AC64" s="5">
        <f t="shared" si="240"/>
        <v>9.4810277390518379E-4</v>
      </c>
      <c r="AD64" s="5">
        <f t="shared" si="241"/>
        <v>6.6320569080180573E-3</v>
      </c>
      <c r="AE64" s="5">
        <f t="shared" si="242"/>
        <v>9.0261562623425735E-3</v>
      </c>
      <c r="AF64" s="5">
        <f t="shared" si="243"/>
        <v>6.1422495314936336E-3</v>
      </c>
      <c r="AG64" s="5">
        <f t="shared" si="244"/>
        <v>2.7865112760886573E-3</v>
      </c>
      <c r="AH64" s="5">
        <f t="shared" si="245"/>
        <v>1.1069152776750222E-2</v>
      </c>
      <c r="AI64" s="5">
        <f t="shared" si="246"/>
        <v>1.3254167385662206E-2</v>
      </c>
      <c r="AJ64" s="5">
        <f t="shared" si="247"/>
        <v>7.9352483713178712E-3</v>
      </c>
      <c r="AK64" s="5">
        <f t="shared" si="248"/>
        <v>3.1672134950611421E-3</v>
      </c>
      <c r="AL64" s="5">
        <f t="shared" si="249"/>
        <v>6.1802790059311188E-5</v>
      </c>
      <c r="AM64" s="5">
        <f t="shared" si="250"/>
        <v>1.5882406565882762E-3</v>
      </c>
      <c r="AN64" s="5">
        <f t="shared" si="251"/>
        <v>2.1615780062501718E-3</v>
      </c>
      <c r="AO64" s="5">
        <f t="shared" si="252"/>
        <v>1.4709419059770711E-3</v>
      </c>
      <c r="AP64" s="5">
        <f t="shared" si="253"/>
        <v>6.6731190038118332E-4</v>
      </c>
      <c r="AQ64" s="5">
        <f t="shared" si="254"/>
        <v>2.2705103303921094E-4</v>
      </c>
      <c r="AR64" s="5">
        <f t="shared" si="255"/>
        <v>3.0129989546349828E-3</v>
      </c>
      <c r="AS64" s="5">
        <f t="shared" si="256"/>
        <v>3.6077551085424366E-3</v>
      </c>
      <c r="AT64" s="5">
        <f t="shared" si="257"/>
        <v>2.159957092449588E-3</v>
      </c>
      <c r="AU64" s="5">
        <f t="shared" si="258"/>
        <v>8.6210852286444748E-4</v>
      </c>
      <c r="AV64" s="5">
        <f t="shared" si="259"/>
        <v>2.5807148245915901E-4</v>
      </c>
      <c r="AW64" s="5">
        <f t="shared" si="260"/>
        <v>2.7976813890874736E-6</v>
      </c>
      <c r="AX64" s="5">
        <f t="shared" si="261"/>
        <v>3.1695902923047049E-4</v>
      </c>
      <c r="AY64" s="5">
        <f t="shared" si="262"/>
        <v>4.3137774091410805E-4</v>
      </c>
      <c r="AZ64" s="5">
        <f t="shared" si="263"/>
        <v>2.9355017241179465E-4</v>
      </c>
      <c r="BA64" s="5">
        <f t="shared" si="264"/>
        <v>1.3317284837243072E-4</v>
      </c>
      <c r="BB64" s="5">
        <f t="shared" si="265"/>
        <v>4.5311694244419331E-5</v>
      </c>
      <c r="BC64" s="5">
        <f t="shared" si="266"/>
        <v>1.2333743163969352E-5</v>
      </c>
      <c r="BD64" s="5">
        <f t="shared" si="267"/>
        <v>6.834430544449151E-4</v>
      </c>
      <c r="BE64" s="5">
        <f t="shared" si="268"/>
        <v>8.1835248142998502E-4</v>
      </c>
      <c r="BF64" s="5">
        <f t="shared" si="269"/>
        <v>4.8994629435991394E-4</v>
      </c>
      <c r="BG64" s="5">
        <f t="shared" si="270"/>
        <v>1.9555336427285692E-4</v>
      </c>
      <c r="BH64" s="5">
        <f t="shared" si="271"/>
        <v>5.8538739937393239E-5</v>
      </c>
      <c r="BI64" s="5">
        <f t="shared" si="272"/>
        <v>1.4018819205488434E-5</v>
      </c>
      <c r="BJ64" s="8">
        <f t="shared" si="273"/>
        <v>0.32852809442266168</v>
      </c>
      <c r="BK64" s="8">
        <f t="shared" si="274"/>
        <v>0.26577042113211247</v>
      </c>
      <c r="BL64" s="8">
        <f t="shared" si="275"/>
        <v>0.37282167866538152</v>
      </c>
      <c r="BM64" s="8">
        <f t="shared" si="276"/>
        <v>0.47029824492579758</v>
      </c>
      <c r="BN64" s="8">
        <f t="shared" si="277"/>
        <v>0.52892604383309039</v>
      </c>
    </row>
    <row r="65" spans="1:66" x14ac:dyDescent="0.25">
      <c r="A65" t="s">
        <v>351</v>
      </c>
      <c r="B65" t="s">
        <v>163</v>
      </c>
      <c r="C65" t="s">
        <v>160</v>
      </c>
      <c r="D65" t="s">
        <v>69</v>
      </c>
      <c r="E65">
        <f>VLOOKUP(A65,home!$A$2:$E$405,3,FALSE)</f>
        <v>1.3077000000000001</v>
      </c>
      <c r="F65">
        <f>VLOOKUP(B65,home!$B$2:$E$405,3,FALSE)</f>
        <v>1.1765000000000001</v>
      </c>
      <c r="G65">
        <f>VLOOKUP(C65,away!$B$2:$E$405,4,FALSE)</f>
        <v>1.2941</v>
      </c>
      <c r="H65">
        <f>VLOOKUP(A65,away!$A$2:$E$405,3,FALSE)</f>
        <v>1.1667000000000001</v>
      </c>
      <c r="I65">
        <f>VLOOKUP(C65,away!$B$2:$E$405,3,FALSE)</f>
        <v>0.72529999999999994</v>
      </c>
      <c r="J65">
        <f>VLOOKUP(B65,home!$B$2:$E$405,4,FALSE)</f>
        <v>0.39560000000000001</v>
      </c>
      <c r="K65" s="3">
        <f t="shared" si="168"/>
        <v>1.9909845616050004</v>
      </c>
      <c r="L65" s="3">
        <f t="shared" si="169"/>
        <v>0.334759690956</v>
      </c>
      <c r="M65" s="5">
        <f t="shared" si="224"/>
        <v>9.7710695547679513E-2</v>
      </c>
      <c r="N65" s="5">
        <f t="shared" si="225"/>
        <v>0.19454048633911633</v>
      </c>
      <c r="O65" s="5">
        <f t="shared" si="226"/>
        <v>3.2709602244636996E-2</v>
      </c>
      <c r="P65" s="5">
        <f t="shared" si="227"/>
        <v>6.512431308531251E-2</v>
      </c>
      <c r="Q65" s="5">
        <f t="shared" si="228"/>
        <v>0.19366355245415459</v>
      </c>
      <c r="R65" s="5">
        <f t="shared" si="229"/>
        <v>5.4749281693541813E-3</v>
      </c>
      <c r="S65" s="5">
        <f t="shared" si="230"/>
        <v>1.0851361079412893E-2</v>
      </c>
      <c r="T65" s="5">
        <f t="shared" si="231"/>
        <v>6.4830750968993878E-2</v>
      </c>
      <c r="U65" s="5">
        <f t="shared" si="232"/>
        <v>1.09004974610805E-2</v>
      </c>
      <c r="V65" s="5">
        <f t="shared" si="233"/>
        <v>8.0360523297474929E-4</v>
      </c>
      <c r="W65" s="5">
        <f t="shared" si="234"/>
        <v>0.128527047693934</v>
      </c>
      <c r="X65" s="5">
        <f t="shared" si="235"/>
        <v>4.302567476550842E-2</v>
      </c>
      <c r="Y65" s="5">
        <f t="shared" si="236"/>
        <v>7.2016307938374815E-3</v>
      </c>
      <c r="Z65" s="5">
        <f t="shared" si="237"/>
        <v>6.1092842065976814E-4</v>
      </c>
      <c r="AA65" s="5">
        <f t="shared" si="238"/>
        <v>1.2163490537793235E-3</v>
      </c>
      <c r="AB65" s="5">
        <f t="shared" si="239"/>
        <v>1.2108660937987419E-3</v>
      </c>
      <c r="AC65" s="5">
        <f t="shared" si="240"/>
        <v>3.3475249623329189E-5</v>
      </c>
      <c r="AD65" s="5">
        <f t="shared" si="241"/>
        <v>6.3973841926823011E-2</v>
      </c>
      <c r="AE65" s="5">
        <f t="shared" si="242"/>
        <v>2.1415863552691268E-2</v>
      </c>
      <c r="AF65" s="5">
        <f t="shared" si="243"/>
        <v>3.5845839322273957E-3</v>
      </c>
      <c r="AG65" s="5">
        <f t="shared" si="244"/>
        <v>3.9999140311942867E-4</v>
      </c>
      <c r="AH65" s="5">
        <f t="shared" si="245"/>
        <v>5.1128552324075286E-5</v>
      </c>
      <c r="AI65" s="5">
        <f t="shared" si="246"/>
        <v>1.0179615833444733E-4</v>
      </c>
      <c r="AJ65" s="5">
        <f t="shared" si="247"/>
        <v>1.0133728983729144E-4</v>
      </c>
      <c r="AK65" s="5">
        <f t="shared" si="248"/>
        <v>6.7253659860312863E-5</v>
      </c>
      <c r="AL65" s="5">
        <f t="shared" si="249"/>
        <v>8.9245199816017633E-7</v>
      </c>
      <c r="AM65" s="5">
        <f t="shared" si="250"/>
        <v>2.5474186324572656E-2</v>
      </c>
      <c r="AN65" s="5">
        <f t="shared" si="251"/>
        <v>8.527730741369503E-3</v>
      </c>
      <c r="AO65" s="5">
        <f t="shared" si="252"/>
        <v>1.4273702537684176E-3</v>
      </c>
      <c r="AP65" s="5">
        <f t="shared" si="253"/>
        <v>1.592753416771009E-4</v>
      </c>
      <c r="AQ65" s="5">
        <f t="shared" si="254"/>
        <v>1.3329741039184401E-5</v>
      </c>
      <c r="AR65" s="5">
        <f t="shared" si="255"/>
        <v>3.4231556750070248E-6</v>
      </c>
      <c r="AS65" s="5">
        <f t="shared" si="256"/>
        <v>6.8154501009095288E-6</v>
      </c>
      <c r="AT65" s="5">
        <f t="shared" si="257"/>
        <v>6.784727965650059E-6</v>
      </c>
      <c r="AU65" s="5">
        <f t="shared" si="258"/>
        <v>4.5027628780996565E-6</v>
      </c>
      <c r="AV65" s="5">
        <f t="shared" si="259"/>
        <v>2.2412328437161274E-6</v>
      </c>
      <c r="AW65" s="5">
        <f t="shared" si="260"/>
        <v>1.6522791257515957E-8</v>
      </c>
      <c r="AX65" s="5">
        <f t="shared" si="261"/>
        <v>8.4531186152789067E-3</v>
      </c>
      <c r="AY65" s="5">
        <f t="shared" si="262"/>
        <v>2.8297633752651778E-3</v>
      </c>
      <c r="AZ65" s="5">
        <f t="shared" si="263"/>
        <v>4.7364535649118908E-4</v>
      </c>
      <c r="BA65" s="5">
        <f t="shared" si="264"/>
        <v>5.2852457720578292E-5</v>
      </c>
      <c r="BB65" s="5">
        <f t="shared" si="265"/>
        <v>4.4232181032014613E-6</v>
      </c>
      <c r="BC65" s="5">
        <f t="shared" si="266"/>
        <v>2.9614302505174124E-7</v>
      </c>
      <c r="BD65" s="5">
        <f t="shared" si="267"/>
        <v>1.9098908930993798E-7</v>
      </c>
      <c r="BE65" s="5">
        <f t="shared" si="268"/>
        <v>3.8025632825108504E-7</v>
      </c>
      <c r="BF65" s="5">
        <f t="shared" si="269"/>
        <v>3.7854223950025694E-7</v>
      </c>
      <c r="BG65" s="5">
        <f t="shared" si="270"/>
        <v>2.5122391825346478E-7</v>
      </c>
      <c r="BH65" s="5">
        <f t="shared" si="271"/>
        <v>1.250457356871412E-7</v>
      </c>
      <c r="BI65" s="5">
        <f t="shared" si="272"/>
        <v>4.9792825849527494E-8</v>
      </c>
      <c r="BJ65" s="8">
        <f t="shared" si="273"/>
        <v>0.76857941539871688</v>
      </c>
      <c r="BK65" s="8">
        <f t="shared" si="274"/>
        <v>0.17735410602226631</v>
      </c>
      <c r="BL65" s="8">
        <f t="shared" si="275"/>
        <v>5.1858901862606104E-2</v>
      </c>
      <c r="BM65" s="8">
        <f t="shared" si="276"/>
        <v>0.4063500270115209</v>
      </c>
      <c r="BN65" s="8">
        <f t="shared" si="277"/>
        <v>0.58922357784025403</v>
      </c>
    </row>
    <row r="66" spans="1:66" x14ac:dyDescent="0.25">
      <c r="A66" t="s">
        <v>344</v>
      </c>
      <c r="B66" t="s">
        <v>203</v>
      </c>
      <c r="C66" t="s">
        <v>197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344</v>
      </c>
      <c r="B67" t="s">
        <v>214</v>
      </c>
      <c r="C67" t="s">
        <v>198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346</v>
      </c>
      <c r="B68" t="s">
        <v>237</v>
      </c>
      <c r="C68" t="s">
        <v>239</v>
      </c>
      <c r="D68" t="s">
        <v>69</v>
      </c>
      <c r="E68">
        <f>VLOOKUP(A68,home!$A$2:$E$405,3,FALSE)</f>
        <v>1.619</v>
      </c>
      <c r="F68">
        <f>VLOOKUP(B68,home!$B$2:$E$405,3,FALSE)</f>
        <v>1.2353000000000001</v>
      </c>
      <c r="G68">
        <f>VLOOKUP(C68,away!$B$2:$E$405,4,FALSE)</f>
        <v>0.88239999999999996</v>
      </c>
      <c r="H68">
        <f>VLOOKUP(A68,away!$A$2:$E$405,3,FALSE)</f>
        <v>1.181</v>
      </c>
      <c r="I68">
        <f>VLOOKUP(C68,away!$B$2:$E$405,3,FALSE)</f>
        <v>1.6935</v>
      </c>
      <c r="J68">
        <f>VLOOKUP(B68,home!$B$2:$E$405,4,FALSE)</f>
        <v>1.5725</v>
      </c>
      <c r="K68" s="3">
        <f t="shared" si="168"/>
        <v>1.7647564976800001</v>
      </c>
      <c r="L68" s="3">
        <f t="shared" si="169"/>
        <v>3.1450369537500005</v>
      </c>
      <c r="M68" s="5">
        <f t="shared" si="224"/>
        <v>7.3740112655647201E-3</v>
      </c>
      <c r="N68" s="5">
        <f t="shared" si="225"/>
        <v>1.301333429487086E-2</v>
      </c>
      <c r="O68" s="5">
        <f t="shared" si="226"/>
        <v>2.3191537927569856E-2</v>
      </c>
      <c r="P68" s="5">
        <f t="shared" si="227"/>
        <v>4.0927417248871063E-2</v>
      </c>
      <c r="Q68" s="5">
        <f t="shared" si="228"/>
        <v>1.1482683126677669E-2</v>
      </c>
      <c r="R68" s="5">
        <f t="shared" si="229"/>
        <v>3.6469121898250946E-2</v>
      </c>
      <c r="S68" s="5">
        <f t="shared" si="230"/>
        <v>5.678908745655778E-2</v>
      </c>
      <c r="T68" s="5">
        <f t="shared" si="231"/>
        <v>3.611346276160287E-2</v>
      </c>
      <c r="U68" s="5">
        <f t="shared" si="232"/>
        <v>6.4359119834622336E-2</v>
      </c>
      <c r="V68" s="5">
        <f t="shared" si="233"/>
        <v>3.502135320343671E-2</v>
      </c>
      <c r="W68" s="5">
        <f t="shared" si="234"/>
        <v>6.7547132195349725E-3</v>
      </c>
      <c r="X68" s="5">
        <f t="shared" si="235"/>
        <v>2.1243822687421129E-2</v>
      </c>
      <c r="Y68" s="5">
        <f t="shared" si="236"/>
        <v>3.3406303695426048E-2</v>
      </c>
      <c r="Z68" s="5">
        <f t="shared" si="237"/>
        <v>3.8232245346937532E-2</v>
      </c>
      <c r="AA68" s="5">
        <f t="shared" si="238"/>
        <v>6.7470603396903958E-2</v>
      </c>
      <c r="AB68" s="5">
        <f t="shared" si="239"/>
        <v>5.9534592873538288E-2</v>
      </c>
      <c r="AC68" s="5">
        <f t="shared" si="240"/>
        <v>1.2148523065988407E-2</v>
      </c>
      <c r="AD68" s="5">
        <f t="shared" si="241"/>
        <v>2.9801060110348347E-3</v>
      </c>
      <c r="AE68" s="5">
        <f t="shared" si="242"/>
        <v>9.3725435307970614E-3</v>
      </c>
      <c r="AF68" s="5">
        <f t="shared" si="243"/>
        <v>1.4738497877493631E-2</v>
      </c>
      <c r="AG68" s="5">
        <f t="shared" si="244"/>
        <v>1.5451040155827808E-2</v>
      </c>
      <c r="AH68" s="5">
        <f t="shared" si="245"/>
        <v>3.0060456110238769E-2</v>
      </c>
      <c r="AI68" s="5">
        <f t="shared" si="246"/>
        <v>5.3049385243768322E-2</v>
      </c>
      <c r="AJ68" s="5">
        <f t="shared" si="247"/>
        <v>4.6809623653434843E-2</v>
      </c>
      <c r="AK68" s="5">
        <f t="shared" si="248"/>
        <v>2.7535862498784855E-2</v>
      </c>
      <c r="AL68" s="5">
        <f t="shared" si="249"/>
        <v>2.6970811655854664E-3</v>
      </c>
      <c r="AM68" s="5">
        <f t="shared" si="250"/>
        <v>1.0518322893497895E-3</v>
      </c>
      <c r="AN68" s="5">
        <f t="shared" si="251"/>
        <v>3.3080514191525514E-3</v>
      </c>
      <c r="AO68" s="5">
        <f t="shared" si="252"/>
        <v>5.2019719790699533E-3</v>
      </c>
      <c r="AP68" s="5">
        <f t="shared" si="253"/>
        <v>5.4534647021823425E-3</v>
      </c>
      <c r="AQ68" s="5">
        <f t="shared" si="254"/>
        <v>4.2878370035836777E-3</v>
      </c>
      <c r="AR68" s="5">
        <f t="shared" si="255"/>
        <v>1.8908249062656174E-2</v>
      </c>
      <c r="AS68" s="5">
        <f t="shared" si="256"/>
        <v>3.3368455393074252E-2</v>
      </c>
      <c r="AT68" s="5">
        <f t="shared" si="257"/>
        <v>2.9443599236236524E-2</v>
      </c>
      <c r="AU68" s="5">
        <f t="shared" si="258"/>
        <v>1.732026102241143E-2</v>
      </c>
      <c r="AV68" s="5">
        <f t="shared" si="259"/>
        <v>7.6415107952035556E-3</v>
      </c>
      <c r="AW68" s="5">
        <f t="shared" si="260"/>
        <v>4.1581682480177858E-4</v>
      </c>
      <c r="AX68" s="5">
        <f t="shared" si="261"/>
        <v>3.0937131118327865E-4</v>
      </c>
      <c r="AY68" s="5">
        <f t="shared" si="262"/>
        <v>9.7298420610150227E-4</v>
      </c>
      <c r="AZ68" s="5">
        <f t="shared" si="263"/>
        <v>1.5300356418021656E-3</v>
      </c>
      <c r="BA68" s="5">
        <f t="shared" si="264"/>
        <v>1.6040062113408034E-3</v>
      </c>
      <c r="BB68" s="5">
        <f t="shared" si="265"/>
        <v>1.2611647021778401E-3</v>
      </c>
      <c r="BC68" s="5">
        <f t="shared" si="266"/>
        <v>7.9328191862288377E-4</v>
      </c>
      <c r="BD68" s="5">
        <f t="shared" si="267"/>
        <v>9.911190338793752E-3</v>
      </c>
      <c r="BE68" s="5">
        <f t="shared" si="268"/>
        <v>1.7490837550129514E-2</v>
      </c>
      <c r="BF68" s="5">
        <f t="shared" si="269"/>
        <v>1.5433534608228199E-2</v>
      </c>
      <c r="BG68" s="5">
        <f t="shared" si="270"/>
        <v>9.0788101606799568E-3</v>
      </c>
      <c r="BH68" s="5">
        <f t="shared" si="271"/>
        <v>4.0054723055657909E-3</v>
      </c>
      <c r="BI68" s="5">
        <f t="shared" si="272"/>
        <v>1.4137366555049035E-3</v>
      </c>
      <c r="BJ68" s="8">
        <f t="shared" si="273"/>
        <v>0.19033050874525367</v>
      </c>
      <c r="BK68" s="8">
        <f t="shared" si="274"/>
        <v>0.15593045761210567</v>
      </c>
      <c r="BL68" s="8">
        <f t="shared" si="275"/>
        <v>0.57249596056559615</v>
      </c>
      <c r="BM68" s="8">
        <f t="shared" si="276"/>
        <v>0.82397389912678831</v>
      </c>
      <c r="BN68" s="8">
        <f t="shared" si="277"/>
        <v>0.13245810576180511</v>
      </c>
    </row>
    <row r="69" spans="1:66" x14ac:dyDescent="0.25">
      <c r="A69" t="s">
        <v>346</v>
      </c>
      <c r="B69" t="s">
        <v>240</v>
      </c>
      <c r="C69" t="s">
        <v>242</v>
      </c>
      <c r="D69" t="s">
        <v>69</v>
      </c>
      <c r="E69">
        <f>VLOOKUP(A69,home!$A$2:$E$405,3,FALSE)</f>
        <v>1.619</v>
      </c>
      <c r="F69">
        <f>VLOOKUP(B69,home!$B$2:$E$405,3,FALSE)</f>
        <v>0.8236</v>
      </c>
      <c r="G69">
        <f>VLOOKUP(C69,away!$B$2:$E$405,4,FALSE)</f>
        <v>0.92649999999999999</v>
      </c>
      <c r="H69">
        <f>VLOOKUP(A69,away!$A$2:$E$405,3,FALSE)</f>
        <v>1.181</v>
      </c>
      <c r="I69">
        <f>VLOOKUP(C69,away!$B$2:$E$405,3,FALSE)</f>
        <v>0.84670000000000001</v>
      </c>
      <c r="J69">
        <f>VLOOKUP(B69,home!$B$2:$E$405,4,FALSE)</f>
        <v>0.84670000000000001</v>
      </c>
      <c r="K69" s="3">
        <f t="shared" si="168"/>
        <v>1.2354028825999999</v>
      </c>
      <c r="L69" s="3">
        <f t="shared" si="169"/>
        <v>0.84665995109000003</v>
      </c>
      <c r="M69" s="5">
        <f t="shared" si="224"/>
        <v>0.12467276757197651</v>
      </c>
      <c r="N69" s="5">
        <f t="shared" si="225"/>
        <v>0.15402109644013959</v>
      </c>
      <c r="O69" s="5">
        <f t="shared" si="226"/>
        <v>0.10555543929474458</v>
      </c>
      <c r="P69" s="5">
        <f t="shared" si="227"/>
        <v>0.13040349397883677</v>
      </c>
      <c r="Q69" s="5">
        <f t="shared" si="228"/>
        <v>9.5139053261680526E-2</v>
      </c>
      <c r="R69" s="5">
        <f t="shared" si="229"/>
        <v>4.4684781535285947E-2</v>
      </c>
      <c r="S69" s="5">
        <f t="shared" si="230"/>
        <v>3.4099409945462004E-2</v>
      </c>
      <c r="T69" s="5">
        <f t="shared" si="231"/>
        <v>8.0550426181283344E-2</v>
      </c>
      <c r="U69" s="5">
        <f t="shared" si="232"/>
        <v>5.5203707917043515E-2</v>
      </c>
      <c r="V69" s="5">
        <f t="shared" si="233"/>
        <v>3.9629809265263301E-3</v>
      </c>
      <c r="W69" s="5">
        <f t="shared" si="234"/>
        <v>3.9178353549105004E-2</v>
      </c>
      <c r="X69" s="5">
        <f t="shared" si="235"/>
        <v>3.3170742899671972E-2</v>
      </c>
      <c r="Y69" s="5">
        <f t="shared" si="236"/>
        <v>1.4042169780527618E-2</v>
      </c>
      <c r="Z69" s="5">
        <f t="shared" si="237"/>
        <v>1.2610938316377515E-2</v>
      </c>
      <c r="AA69" s="5">
        <f t="shared" si="238"/>
        <v>1.5579589548343572E-2</v>
      </c>
      <c r="AB69" s="5">
        <f t="shared" si="239"/>
        <v>9.6235349188742401E-3</v>
      </c>
      <c r="AC69" s="5">
        <f t="shared" si="240"/>
        <v>2.5907149244329159E-4</v>
      </c>
      <c r="AD69" s="5">
        <f t="shared" si="241"/>
        <v>1.2100262727521563E-2</v>
      </c>
      <c r="AE69" s="5">
        <f t="shared" si="242"/>
        <v>1.0244807849059557E-2</v>
      </c>
      <c r="AF69" s="5">
        <f t="shared" si="243"/>
        <v>4.336934256205606E-3</v>
      </c>
      <c r="AG69" s="5">
        <f t="shared" si="244"/>
        <v>1.2239695150798612E-3</v>
      </c>
      <c r="AH69" s="5">
        <f t="shared" si="245"/>
        <v>2.669294104535798E-3</v>
      </c>
      <c r="AI69" s="5">
        <f t="shared" si="246"/>
        <v>3.2976536312507103E-3</v>
      </c>
      <c r="AJ69" s="5">
        <f t="shared" si="247"/>
        <v>2.0369654009317426E-3</v>
      </c>
      <c r="AK69" s="5">
        <f t="shared" si="248"/>
        <v>8.3882430935584623E-4</v>
      </c>
      <c r="AL69" s="5">
        <f t="shared" si="249"/>
        <v>1.0839200400492552E-5</v>
      </c>
      <c r="AM69" s="5">
        <f t="shared" si="250"/>
        <v>2.9897398907594987E-3</v>
      </c>
      <c r="AN69" s="5">
        <f t="shared" si="251"/>
        <v>2.5312930296822593E-3</v>
      </c>
      <c r="AO69" s="5">
        <f t="shared" si="252"/>
        <v>1.0715722163526196E-3</v>
      </c>
      <c r="AP69" s="5">
        <f t="shared" si="253"/>
        <v>3.0241909342883732E-4</v>
      </c>
      <c r="AQ69" s="5">
        <f t="shared" si="254"/>
        <v>6.4011533712785373E-5</v>
      </c>
      <c r="AR69" s="5">
        <f t="shared" si="255"/>
        <v>4.5199688319822091E-4</v>
      </c>
      <c r="AS69" s="5">
        <f t="shared" si="256"/>
        <v>5.5839825242929761E-4</v>
      </c>
      <c r="AT69" s="5">
        <f t="shared" si="257"/>
        <v>3.4492340534497836E-4</v>
      </c>
      <c r="AU69" s="5">
        <f t="shared" si="258"/>
        <v>1.4203978974646481E-4</v>
      </c>
      <c r="AV69" s="5">
        <f t="shared" si="259"/>
        <v>4.3869091424170117E-5</v>
      </c>
      <c r="AW69" s="5">
        <f t="shared" si="260"/>
        <v>3.1492879579625263E-7</v>
      </c>
      <c r="AX69" s="5">
        <f t="shared" si="261"/>
        <v>6.155888798780808E-4</v>
      </c>
      <c r="AY69" s="5">
        <f t="shared" si="262"/>
        <v>5.2119445092912379E-4</v>
      </c>
      <c r="AZ69" s="5">
        <f t="shared" si="263"/>
        <v>2.2063723416601563E-4</v>
      </c>
      <c r="BA69" s="5">
        <f t="shared" si="264"/>
        <v>6.2268236629210564E-5</v>
      </c>
      <c r="BB69" s="5">
        <f t="shared" si="265"/>
        <v>1.318000554473699E-5</v>
      </c>
      <c r="BC69" s="5">
        <f t="shared" si="266"/>
        <v>2.2317965699745903E-6</v>
      </c>
      <c r="BD69" s="5">
        <f t="shared" si="267"/>
        <v>6.3781276503573013E-5</v>
      </c>
      <c r="BE69" s="5">
        <f t="shared" si="268"/>
        <v>7.8795572848421741E-5</v>
      </c>
      <c r="BF69" s="5">
        <f t="shared" si="269"/>
        <v>4.8672138916529258E-5</v>
      </c>
      <c r="BG69" s="5">
        <f t="shared" si="270"/>
        <v>2.0043233573262624E-5</v>
      </c>
      <c r="BH69" s="5">
        <f t="shared" si="271"/>
        <v>6.1903671332584333E-6</v>
      </c>
      <c r="BI69" s="5">
        <f t="shared" si="272"/>
        <v>1.5295194801559551E-6</v>
      </c>
      <c r="BJ69" s="8">
        <f t="shared" si="273"/>
        <v>0.45240195282792772</v>
      </c>
      <c r="BK69" s="8">
        <f t="shared" si="274"/>
        <v>0.29392975756657458</v>
      </c>
      <c r="BL69" s="8">
        <f t="shared" si="275"/>
        <v>0.24125003019096425</v>
      </c>
      <c r="BM69" s="8">
        <f t="shared" si="276"/>
        <v>0.34519516729704697</v>
      </c>
      <c r="BN69" s="8">
        <f t="shared" si="277"/>
        <v>0.65447663208266393</v>
      </c>
    </row>
    <row r="70" spans="1:66" x14ac:dyDescent="0.25">
      <c r="A70" t="s">
        <v>346</v>
      </c>
      <c r="B70" t="s">
        <v>238</v>
      </c>
      <c r="C70" t="s">
        <v>232</v>
      </c>
      <c r="D70" t="s">
        <v>69</v>
      </c>
      <c r="E70">
        <f>VLOOKUP(A70,home!$A$2:$E$405,3,FALSE)</f>
        <v>1.619</v>
      </c>
      <c r="F70">
        <f>VLOOKUP(B70,home!$B$2:$E$405,3,FALSE)</f>
        <v>1.6471</v>
      </c>
      <c r="G70">
        <f>VLOOKUP(C70,away!$B$2:$E$405,4,FALSE)</f>
        <v>1.1117999999999999</v>
      </c>
      <c r="H70">
        <f>VLOOKUP(A70,away!$A$2:$E$405,3,FALSE)</f>
        <v>1.181</v>
      </c>
      <c r="I70">
        <f>VLOOKUP(C70,away!$B$2:$E$405,3,FALSE)</f>
        <v>1.1854</v>
      </c>
      <c r="J70">
        <f>VLOOKUP(B70,home!$B$2:$E$405,4,FALSE)</f>
        <v>0.5645</v>
      </c>
      <c r="K70" s="3">
        <f t="shared" si="168"/>
        <v>2.9647869178199997</v>
      </c>
      <c r="L70" s="3">
        <f t="shared" si="169"/>
        <v>0.79027595230000003</v>
      </c>
      <c r="M70" s="5">
        <f t="shared" si="224"/>
        <v>2.3398979466319154E-2</v>
      </c>
      <c r="N70" s="5">
        <f t="shared" si="225"/>
        <v>6.9372988212081821E-2</v>
      </c>
      <c r="O70" s="5">
        <f t="shared" si="226"/>
        <v>1.8491650780593512E-2</v>
      </c>
      <c r="P70" s="5">
        <f t="shared" si="227"/>
        <v>5.4823804323199637E-2</v>
      </c>
      <c r="Q70" s="5">
        <f t="shared" si="228"/>
        <v>0.10283806395063065</v>
      </c>
      <c r="R70" s="5">
        <f t="shared" si="229"/>
        <v>7.3067534651162893E-3</v>
      </c>
      <c r="S70" s="5">
        <f t="shared" si="230"/>
        <v>3.211304070755374E-2</v>
      </c>
      <c r="T70" s="5">
        <f t="shared" si="231"/>
        <v>8.1270448921272928E-2</v>
      </c>
      <c r="U70" s="5">
        <f t="shared" si="232"/>
        <v>2.1662967085112728E-2</v>
      </c>
      <c r="V70" s="5">
        <f t="shared" si="233"/>
        <v>8.3600942345372423E-3</v>
      </c>
      <c r="W70" s="5">
        <f t="shared" si="234"/>
        <v>0.10163098221825541</v>
      </c>
      <c r="X70" s="5">
        <f t="shared" si="235"/>
        <v>8.0316521255716145E-2</v>
      </c>
      <c r="Y70" s="5">
        <f t="shared" si="236"/>
        <v>3.1736107660392143E-2</v>
      </c>
      <c r="Z70" s="5">
        <f t="shared" si="237"/>
        <v>1.9247838509553669E-3</v>
      </c>
      <c r="AA70" s="5">
        <f t="shared" si="238"/>
        <v>5.7065739809436722E-3</v>
      </c>
      <c r="AB70" s="5">
        <f t="shared" si="239"/>
        <v>8.4593879421369002E-3</v>
      </c>
      <c r="AC70" s="5">
        <f t="shared" si="240"/>
        <v>1.2242311975013418E-3</v>
      </c>
      <c r="AD70" s="5">
        <f t="shared" si="241"/>
        <v>7.5328551631470175E-2</v>
      </c>
      <c r="AE70" s="5">
        <f t="shared" si="242"/>
        <v>5.9530342875939807E-2</v>
      </c>
      <c r="AF70" s="5">
        <f t="shared" si="243"/>
        <v>2.3522699203514429E-2</v>
      </c>
      <c r="AG70" s="5">
        <f t="shared" si="244"/>
        <v>6.1964745045746056E-3</v>
      </c>
      <c r="AH70" s="5">
        <f t="shared" si="245"/>
        <v>3.8027759769635345E-4</v>
      </c>
      <c r="AI70" s="5">
        <f t="shared" si="246"/>
        <v>1.1274420467901655E-3</v>
      </c>
      <c r="AJ70" s="5">
        <f t="shared" si="247"/>
        <v>1.6713127154618437E-3</v>
      </c>
      <c r="AK70" s="5">
        <f t="shared" si="248"/>
        <v>1.6516953581291645E-3</v>
      </c>
      <c r="AL70" s="5">
        <f t="shared" si="249"/>
        <v>1.1473493827331941E-4</v>
      </c>
      <c r="AM70" s="5">
        <f t="shared" si="250"/>
        <v>4.4666620883062204E-2</v>
      </c>
      <c r="AN70" s="5">
        <f t="shared" si="251"/>
        <v>3.5298956354385048E-2</v>
      </c>
      <c r="AO70" s="5">
        <f t="shared" si="252"/>
        <v>1.3947958174078892E-2</v>
      </c>
      <c r="AP70" s="5">
        <f t="shared" si="253"/>
        <v>3.6742453095535885E-3</v>
      </c>
      <c r="AQ70" s="5">
        <f t="shared" si="254"/>
        <v>7.2591692774781754E-4</v>
      </c>
      <c r="AR70" s="5">
        <f t="shared" si="255"/>
        <v>6.010484813156842E-5</v>
      </c>
      <c r="AS70" s="5">
        <f t="shared" si="256"/>
        <v>1.7819806743803193E-4</v>
      </c>
      <c r="AT70" s="5">
        <f t="shared" si="257"/>
        <v>2.6415964956054162E-4</v>
      </c>
      <c r="AU70" s="5">
        <f t="shared" si="258"/>
        <v>2.6105902441100312E-4</v>
      </c>
      <c r="AV70" s="5">
        <f t="shared" si="259"/>
        <v>1.9349609508814852E-4</v>
      </c>
      <c r="AW70" s="5">
        <f t="shared" si="260"/>
        <v>7.4673316106526403E-6</v>
      </c>
      <c r="AX70" s="5">
        <f t="shared" si="261"/>
        <v>2.2071168876221424E-2</v>
      </c>
      <c r="AY70" s="5">
        <f t="shared" si="262"/>
        <v>1.7442314002030005E-2</v>
      </c>
      <c r="AZ70" s="5">
        <f t="shared" si="263"/>
        <v>6.8921206541349448E-3</v>
      </c>
      <c r="BA70" s="5">
        <f t="shared" si="264"/>
        <v>1.8155590711043308E-3</v>
      </c>
      <c r="BB70" s="5">
        <f t="shared" si="265"/>
        <v>3.5869816846846955E-4</v>
      </c>
      <c r="BC70" s="5">
        <f t="shared" si="266"/>
        <v>5.6694107334937152E-5</v>
      </c>
      <c r="BD70" s="5">
        <f t="shared" si="267"/>
        <v>7.916569349170347E-6</v>
      </c>
      <c r="BE70" s="5">
        <f t="shared" si="268"/>
        <v>2.3470941240435033E-5</v>
      </c>
      <c r="BF70" s="5">
        <f t="shared" si="269"/>
        <v>3.4793169769281861E-5</v>
      </c>
      <c r="BG70" s="5">
        <f t="shared" si="270"/>
        <v>3.438477818715238E-5</v>
      </c>
      <c r="BH70" s="5">
        <f t="shared" si="271"/>
        <v>2.548588513535297E-5</v>
      </c>
      <c r="BI70" s="5">
        <f t="shared" si="272"/>
        <v>1.5112043767671526E-5</v>
      </c>
      <c r="BJ70" s="8">
        <f t="shared" si="273"/>
        <v>0.77869343296196969</v>
      </c>
      <c r="BK70" s="8">
        <f t="shared" si="274"/>
        <v>0.13747719886941442</v>
      </c>
      <c r="BL70" s="8">
        <f t="shared" si="275"/>
        <v>6.7556242044059009E-2</v>
      </c>
      <c r="BM70" s="8">
        <f t="shared" si="276"/>
        <v>0.691984570858038</v>
      </c>
      <c r="BN70" s="8">
        <f t="shared" si="277"/>
        <v>0.27623224019794107</v>
      </c>
    </row>
    <row r="71" spans="1:66" x14ac:dyDescent="0.25">
      <c r="A71" t="s">
        <v>347</v>
      </c>
      <c r="B71" t="s">
        <v>324</v>
      </c>
      <c r="C71" t="s">
        <v>255</v>
      </c>
      <c r="D71" t="s">
        <v>69</v>
      </c>
      <c r="E71">
        <f>VLOOKUP(A71,home!$A$2:$E$405,3,FALSE)</f>
        <v>1.2816000000000001</v>
      </c>
      <c r="F71">
        <f>VLOOKUP(B71,home!$B$2:$E$405,3,FALSE)</f>
        <v>2.0287000000000002</v>
      </c>
      <c r="G71">
        <f>VLOOKUP(C71,away!$B$2:$E$405,4,FALSE)</f>
        <v>1.3005</v>
      </c>
      <c r="H71">
        <f>VLOOKUP(A71,away!$A$2:$E$405,3,FALSE)</f>
        <v>0.83499999999999996</v>
      </c>
      <c r="I71">
        <f>VLOOKUP(C71,away!$B$2:$E$405,3,FALSE)</f>
        <v>0.7984</v>
      </c>
      <c r="J71">
        <f>VLOOKUP(B71,home!$B$2:$E$405,4,FALSE)</f>
        <v>0.23949999999999999</v>
      </c>
      <c r="K71" s="3">
        <f t="shared" si="168"/>
        <v>3.3812764869600005</v>
      </c>
      <c r="L71" s="3">
        <f t="shared" si="169"/>
        <v>0.15966602799999999</v>
      </c>
      <c r="M71" s="5">
        <f t="shared" si="224"/>
        <v>2.8985994470103967E-2</v>
      </c>
      <c r="N71" s="5">
        <f t="shared" si="225"/>
        <v>9.8009661552915142E-2</v>
      </c>
      <c r="O71" s="5">
        <f t="shared" si="226"/>
        <v>4.6280786046714647E-3</v>
      </c>
      <c r="P71" s="5">
        <f t="shared" si="227"/>
        <v>1.564881336577827E-2</v>
      </c>
      <c r="Q71" s="5">
        <f t="shared" si="228"/>
        <v>0.16569888205188979</v>
      </c>
      <c r="R71" s="5">
        <f t="shared" si="229"/>
        <v>3.6947346403983742E-4</v>
      </c>
      <c r="S71" s="5">
        <f t="shared" si="230"/>
        <v>2.1121007251410193E-3</v>
      </c>
      <c r="T71" s="5">
        <f t="shared" si="231"/>
        <v>2.6456482341265731E-2</v>
      </c>
      <c r="U71" s="5">
        <f t="shared" si="232"/>
        <v>1.2492919365135636E-3</v>
      </c>
      <c r="V71" s="5">
        <f t="shared" si="233"/>
        <v>1.2669670554763316E-4</v>
      </c>
      <c r="W71" s="5">
        <f t="shared" si="234"/>
        <v>0.18675791126587116</v>
      </c>
      <c r="X71" s="5">
        <f t="shared" si="235"/>
        <v>2.9818893889398096E-2</v>
      </c>
      <c r="Y71" s="5">
        <f t="shared" si="236"/>
        <v>2.3805321733368322E-3</v>
      </c>
      <c r="Z71" s="5">
        <f t="shared" si="237"/>
        <v>1.9664120151547223E-5</v>
      </c>
      <c r="AA71" s="5">
        <f t="shared" si="238"/>
        <v>6.6489827105182948E-5</v>
      </c>
      <c r="AB71" s="5">
        <f t="shared" si="239"/>
        <v>1.1241024450639543E-4</v>
      </c>
      <c r="AC71" s="5">
        <f t="shared" si="240"/>
        <v>4.2750238852827191E-6</v>
      </c>
      <c r="AD71" s="5">
        <f t="shared" si="241"/>
        <v>0.15787003352926307</v>
      </c>
      <c r="AE71" s="5">
        <f t="shared" si="242"/>
        <v>2.5206481193844256E-2</v>
      </c>
      <c r="AF71" s="5">
        <f t="shared" si="243"/>
        <v>2.0123093660389048E-3</v>
      </c>
      <c r="AG71" s="5">
        <f t="shared" si="244"/>
        <v>1.0709914786087666E-4</v>
      </c>
      <c r="AH71" s="5">
        <f t="shared" si="245"/>
        <v>7.8492298967807587E-7</v>
      </c>
      <c r="AI71" s="5">
        <f t="shared" si="246"/>
        <v>2.654041649072825E-6</v>
      </c>
      <c r="AJ71" s="5">
        <f t="shared" si="247"/>
        <v>4.4870243117112453E-6</v>
      </c>
      <c r="AK71" s="5">
        <f t="shared" si="248"/>
        <v>5.0572899338690385E-6</v>
      </c>
      <c r="AL71" s="5">
        <f t="shared" si="249"/>
        <v>9.2319138450168397E-8</v>
      </c>
      <c r="AM71" s="5">
        <f t="shared" si="250"/>
        <v>0.10676044647361684</v>
      </c>
      <c r="AN71" s="5">
        <f t="shared" si="251"/>
        <v>1.7046016435949003E-2</v>
      </c>
      <c r="AO71" s="5">
        <f t="shared" si="252"/>
        <v>1.3608348687753466E-3</v>
      </c>
      <c r="AP71" s="5">
        <f t="shared" si="253"/>
        <v>7.2426366087086929E-5</v>
      </c>
      <c r="AQ71" s="5">
        <f t="shared" si="254"/>
        <v>2.8910075488997686E-6</v>
      </c>
      <c r="AR71" s="5">
        <f t="shared" si="255"/>
        <v>2.5065107209556686E-8</v>
      </c>
      <c r="AS71" s="5">
        <f t="shared" si="256"/>
        <v>8.4752057650805614E-8</v>
      </c>
      <c r="AT71" s="5">
        <f t="shared" si="257"/>
        <v>1.4328506987807373E-7</v>
      </c>
      <c r="AU71" s="5">
        <f t="shared" si="258"/>
        <v>1.6149547923705048E-7</v>
      </c>
      <c r="AV71" s="5">
        <f t="shared" si="259"/>
        <v>1.3651521667364392E-7</v>
      </c>
      <c r="AW71" s="5">
        <f t="shared" si="260"/>
        <v>1.3844664889089512E-9</v>
      </c>
      <c r="AX71" s="5">
        <f t="shared" si="261"/>
        <v>6.0164431233098704E-2</v>
      </c>
      <c r="AY71" s="5">
        <f t="shared" si="262"/>
        <v>9.6062157618680109E-3</v>
      </c>
      <c r="AZ71" s="5">
        <f t="shared" si="263"/>
        <v>7.6689315740422945E-4</v>
      </c>
      <c r="BA71" s="5">
        <f t="shared" si="264"/>
        <v>4.0815594781037364E-5</v>
      </c>
      <c r="BB71" s="5">
        <f t="shared" si="265"/>
        <v>1.6292159747864416E-6</v>
      </c>
      <c r="BC71" s="5">
        <f t="shared" si="266"/>
        <v>5.2026088689659877E-8</v>
      </c>
      <c r="BD71" s="5">
        <f t="shared" si="267"/>
        <v>6.6700768492401248E-10</v>
      </c>
      <c r="BE71" s="5">
        <f t="shared" si="268"/>
        <v>2.2553374016551878E-9</v>
      </c>
      <c r="BF71" s="5">
        <f t="shared" si="269"/>
        <v>3.8129596631890751E-9</v>
      </c>
      <c r="BG71" s="5">
        <f t="shared" si="270"/>
        <v>4.297556951622715E-9</v>
      </c>
      <c r="BH71" s="5">
        <f t="shared" si="271"/>
        <v>3.6328070679733454E-9</v>
      </c>
      <c r="BI71" s="5">
        <f t="shared" si="272"/>
        <v>2.4567050241200746E-9</v>
      </c>
      <c r="BJ71" s="8">
        <f t="shared" si="273"/>
        <v>0.89014093865287658</v>
      </c>
      <c r="BK71" s="8">
        <f t="shared" si="274"/>
        <v>5.6484188371462629E-2</v>
      </c>
      <c r="BL71" s="8">
        <f t="shared" si="275"/>
        <v>6.4392955910252186E-3</v>
      </c>
      <c r="BM71" s="8">
        <f t="shared" si="276"/>
        <v>0.63013696884871606</v>
      </c>
      <c r="BN71" s="8">
        <f t="shared" si="277"/>
        <v>0.31334090350939847</v>
      </c>
    </row>
    <row r="72" spans="1:66" x14ac:dyDescent="0.25">
      <c r="A72" t="s">
        <v>347</v>
      </c>
      <c r="B72" t="s">
        <v>252</v>
      </c>
      <c r="C72" t="s">
        <v>258</v>
      </c>
      <c r="D72" t="s">
        <v>69</v>
      </c>
      <c r="E72">
        <f>VLOOKUP(A72,home!$A$2:$E$405,3,FALSE)</f>
        <v>1.2816000000000001</v>
      </c>
      <c r="F72">
        <f>VLOOKUP(B72,home!$B$2:$E$405,3,FALSE)</f>
        <v>2.4708999999999999</v>
      </c>
      <c r="G72">
        <f>VLOOKUP(C72,away!$B$2:$E$405,4,FALSE)</f>
        <v>0.9103</v>
      </c>
      <c r="H72">
        <f>VLOOKUP(A72,away!$A$2:$E$405,3,FALSE)</f>
        <v>0.83499999999999996</v>
      </c>
      <c r="I72">
        <f>VLOOKUP(C72,away!$B$2:$E$405,3,FALSE)</f>
        <v>1.1976</v>
      </c>
      <c r="J72">
        <f>VLOOKUP(B72,home!$B$2:$E$405,4,FALSE)</f>
        <v>0.998</v>
      </c>
      <c r="K72" s="3">
        <f t="shared" si="168"/>
        <v>2.8826519620319999</v>
      </c>
      <c r="L72" s="3">
        <f t="shared" si="169"/>
        <v>0.99799600799999999</v>
      </c>
      <c r="M72" s="5">
        <f t="shared" si="224"/>
        <v>2.0637448400203554E-2</v>
      </c>
      <c r="N72" s="5">
        <f t="shared" si="225"/>
        <v>5.949058112218094E-2</v>
      </c>
      <c r="O72" s="5">
        <f t="shared" si="226"/>
        <v>2.059609111870913E-2</v>
      </c>
      <c r="P72" s="5">
        <f t="shared" si="227"/>
        <v>5.9371362473536735E-2</v>
      </c>
      <c r="Q72" s="5">
        <f t="shared" si="228"/>
        <v>8.574532019713936E-2</v>
      </c>
      <c r="R72" s="5">
        <f t="shared" si="229"/>
        <v>1.0277408358437981E-2</v>
      </c>
      <c r="S72" s="5">
        <f t="shared" si="230"/>
        <v>4.2700999338771417E-2</v>
      </c>
      <c r="T72" s="5">
        <f t="shared" si="231"/>
        <v>8.5573487261426856E-2</v>
      </c>
      <c r="U72" s="5">
        <f t="shared" si="232"/>
        <v>2.9626191369055328E-2</v>
      </c>
      <c r="V72" s="5">
        <f t="shared" si="233"/>
        <v>1.3649493766871797E-2</v>
      </c>
      <c r="W72" s="5">
        <f t="shared" si="234"/>
        <v>8.2391305167115278E-2</v>
      </c>
      <c r="X72" s="5">
        <f t="shared" si="235"/>
        <v>8.2226193650690824E-2</v>
      </c>
      <c r="Y72" s="5">
        <f t="shared" si="236"/>
        <v>4.1030706508212188E-2</v>
      </c>
      <c r="Z72" s="5">
        <f t="shared" si="237"/>
        <v>3.4189375047689805E-3</v>
      </c>
      <c r="AA72" s="5">
        <f t="shared" si="238"/>
        <v>9.8556069061870918E-3</v>
      </c>
      <c r="AB72" s="5">
        <f t="shared" si="239"/>
        <v>1.4205142292568175E-2</v>
      </c>
      <c r="AC72" s="5">
        <f t="shared" si="240"/>
        <v>2.4542430897284292E-3</v>
      </c>
      <c r="AD72" s="5">
        <f t="shared" si="241"/>
        <v>5.9376364373590527E-2</v>
      </c>
      <c r="AE72" s="5">
        <f t="shared" si="242"/>
        <v>5.9257374614396764E-2</v>
      </c>
      <c r="AF72" s="5">
        <f t="shared" si="243"/>
        <v>2.9569311654864251E-2</v>
      </c>
      <c r="AG72" s="5">
        <f t="shared" si="244"/>
        <v>9.8366849969541339E-3</v>
      </c>
      <c r="AH72" s="5">
        <f t="shared" si="245"/>
        <v>8.5302149534023078E-4</v>
      </c>
      <c r="AI72" s="5">
        <f t="shared" si="246"/>
        <v>2.4589640871979868E-3</v>
      </c>
      <c r="AJ72" s="5">
        <f t="shared" si="247"/>
        <v>3.5441688252637513E-3</v>
      </c>
      <c r="AK72" s="5">
        <f t="shared" si="248"/>
        <v>3.4055350726397335E-3</v>
      </c>
      <c r="AL72" s="5">
        <f t="shared" si="249"/>
        <v>2.8242203833106066E-4</v>
      </c>
      <c r="AM72" s="5">
        <f t="shared" si="250"/>
        <v>3.4232278651971544E-2</v>
      </c>
      <c r="AN72" s="5">
        <f t="shared" si="251"/>
        <v>3.4163677439411219E-2</v>
      </c>
      <c r="AO72" s="5">
        <f t="shared" si="252"/>
        <v>1.7047606851566026E-2</v>
      </c>
      <c r="AP72" s="5">
        <f t="shared" si="253"/>
        <v>5.6711478612721158E-3</v>
      </c>
      <c r="AQ72" s="5">
        <f t="shared" si="254"/>
        <v>1.4149457315818272E-3</v>
      </c>
      <c r="AR72" s="5">
        <f t="shared" si="255"/>
        <v>1.7026240941754819E-4</v>
      </c>
      <c r="AS72" s="5">
        <f t="shared" si="256"/>
        <v>4.9080726856779106E-4</v>
      </c>
      <c r="AT72" s="5">
        <f t="shared" si="257"/>
        <v>7.0741326785825473E-4</v>
      </c>
      <c r="AU72" s="5">
        <f t="shared" si="258"/>
        <v>6.7974208151968889E-4</v>
      </c>
      <c r="AV72" s="5">
        <f t="shared" si="259"/>
        <v>4.8986496124211164E-4</v>
      </c>
      <c r="AW72" s="5">
        <f t="shared" si="260"/>
        <v>2.2569248445708332E-5</v>
      </c>
      <c r="AX72" s="5">
        <f t="shared" si="261"/>
        <v>1.6446624203488653E-2</v>
      </c>
      <c r="AY72" s="5">
        <f t="shared" si="262"/>
        <v>1.6413665300157854E-2</v>
      </c>
      <c r="AZ72" s="5">
        <f t="shared" si="263"/>
        <v>8.1903862231028288E-3</v>
      </c>
      <c r="BA72" s="5">
        <f t="shared" si="264"/>
        <v>2.724657584878274E-3</v>
      </c>
      <c r="BB72" s="5">
        <f t="shared" si="265"/>
        <v>6.7979934821885959E-4</v>
      </c>
      <c r="BC72" s="5">
        <f t="shared" si="266"/>
        <v>1.3568740715268475E-4</v>
      </c>
      <c r="BD72" s="5">
        <f t="shared" si="267"/>
        <v>2.832020081852911E-5</v>
      </c>
      <c r="BE72" s="5">
        <f t="shared" si="268"/>
        <v>8.1637282454673194E-5</v>
      </c>
      <c r="BF72" s="5">
        <f t="shared" si="269"/>
        <v>1.1766593622146212E-4</v>
      </c>
      <c r="BG72" s="5">
        <f t="shared" si="270"/>
        <v>1.1306331397104332E-4</v>
      </c>
      <c r="BH72" s="5">
        <f t="shared" si="271"/>
        <v>8.1480545963117E-5</v>
      </c>
      <c r="BI72" s="5">
        <f t="shared" si="272"/>
        <v>4.6976011137603567E-5</v>
      </c>
      <c r="BJ72" s="8">
        <f t="shared" si="273"/>
        <v>0.73161780614937277</v>
      </c>
      <c r="BK72" s="8">
        <f t="shared" si="274"/>
        <v>0.15550963440760088</v>
      </c>
      <c r="BL72" s="8">
        <f t="shared" si="275"/>
        <v>9.7829362804571204E-2</v>
      </c>
      <c r="BM72" s="8">
        <f t="shared" si="276"/>
        <v>0.71586643314439413</v>
      </c>
      <c r="BN72" s="8">
        <f t="shared" si="277"/>
        <v>0.25611821167020771</v>
      </c>
    </row>
    <row r="73" spans="1:66" x14ac:dyDescent="0.25">
      <c r="A73" t="s">
        <v>348</v>
      </c>
      <c r="B73" t="s">
        <v>272</v>
      </c>
      <c r="C73" t="s">
        <v>266</v>
      </c>
      <c r="D73" t="s">
        <v>69</v>
      </c>
      <c r="E73">
        <f>VLOOKUP(A73,home!$A$2:$E$405,3,FALSE)</f>
        <v>1.4792000000000001</v>
      </c>
      <c r="F73">
        <f>VLOOKUP(B73,home!$B$2:$E$405,3,FALSE)</f>
        <v>0.38629999999999998</v>
      </c>
      <c r="G73">
        <f>VLOOKUP(C73,away!$B$2:$E$405,4,FALSE)</f>
        <v>0.67600000000000005</v>
      </c>
      <c r="H73">
        <f>VLOOKUP(A73,away!$A$2:$E$405,3,FALSE)</f>
        <v>1.1875</v>
      </c>
      <c r="I73">
        <f>VLOOKUP(C73,away!$B$2:$E$405,3,FALSE)</f>
        <v>1.5639000000000001</v>
      </c>
      <c r="J73">
        <f>VLOOKUP(B73,home!$B$2:$E$405,4,FALSE)</f>
        <v>0.84209999999999996</v>
      </c>
      <c r="K73" s="3">
        <f t="shared" si="168"/>
        <v>0.38627651296000004</v>
      </c>
      <c r="L73" s="3">
        <f t="shared" si="169"/>
        <v>1.563890225625</v>
      </c>
      <c r="M73" s="5">
        <f t="shared" si="224"/>
        <v>0.14225035098675959</v>
      </c>
      <c r="N73" s="5">
        <f t="shared" si="225"/>
        <v>5.4947969546501593E-2</v>
      </c>
      <c r="O73" s="5">
        <f t="shared" si="226"/>
        <v>0.22246393349991891</v>
      </c>
      <c r="P73" s="5">
        <f t="shared" si="227"/>
        <v>8.5932592491714005E-2</v>
      </c>
      <c r="Q73" s="5">
        <f t="shared" si="228"/>
        <v>1.0612555035327454E-2</v>
      </c>
      <c r="R73" s="5">
        <f t="shared" si="229"/>
        <v>0.17395458557730664</v>
      </c>
      <c r="S73" s="5">
        <f t="shared" si="230"/>
        <v>1.2977842235753625E-2</v>
      </c>
      <c r="T73" s="5">
        <f t="shared" si="231"/>
        <v>1.6596871088655981E-2</v>
      </c>
      <c r="U73" s="5">
        <f t="shared" si="232"/>
        <v>6.719457073020392E-2</v>
      </c>
      <c r="V73" s="5">
        <f t="shared" si="233"/>
        <v>8.7109304947286079E-4</v>
      </c>
      <c r="W73" s="5">
        <f t="shared" si="234"/>
        <v>1.3664602508807933E-3</v>
      </c>
      <c r="X73" s="5">
        <f t="shared" si="235"/>
        <v>2.1369938300575576E-3</v>
      </c>
      <c r="Y73" s="5">
        <f t="shared" si="236"/>
        <v>1.6710118815239738E-3</v>
      </c>
      <c r="Z73" s="5">
        <f t="shared" si="237"/>
        <v>9.0681958695665782E-2</v>
      </c>
      <c r="AA73" s="5">
        <f t="shared" si="238"/>
        <v>3.5028310793344529E-2</v>
      </c>
      <c r="AB73" s="5">
        <f t="shared" si="239"/>
        <v>6.7653068740661281E-3</v>
      </c>
      <c r="AC73" s="5">
        <f t="shared" si="240"/>
        <v>3.2888883719557229E-5</v>
      </c>
      <c r="AD73" s="5">
        <f t="shared" si="241"/>
        <v>1.3195787520216986E-4</v>
      </c>
      <c r="AE73" s="5">
        <f t="shared" si="242"/>
        <v>2.0636763122291703E-4</v>
      </c>
      <c r="AF73" s="5">
        <f t="shared" si="243"/>
        <v>1.613681606774523E-4</v>
      </c>
      <c r="AG73" s="5">
        <f t="shared" si="244"/>
        <v>8.4120696403517346E-5</v>
      </c>
      <c r="AH73" s="5">
        <f t="shared" si="245"/>
        <v>3.5454157211170435E-2</v>
      </c>
      <c r="AI73" s="5">
        <f t="shared" si="246"/>
        <v>1.3695108217466554E-2</v>
      </c>
      <c r="AJ73" s="5">
        <f t="shared" si="247"/>
        <v>2.6450493234264111E-3</v>
      </c>
      <c r="AK73" s="5">
        <f t="shared" si="248"/>
        <v>3.4057347642012052E-4</v>
      </c>
      <c r="AL73" s="5">
        <f t="shared" si="249"/>
        <v>7.9471917575602697E-7</v>
      </c>
      <c r="AM73" s="5">
        <f t="shared" si="250"/>
        <v>1.0194445578141012E-5</v>
      </c>
      <c r="AN73" s="5">
        <f t="shared" si="251"/>
        <v>1.5942993795320729E-5</v>
      </c>
      <c r="AO73" s="5">
        <f t="shared" si="252"/>
        <v>1.2466546081851059E-5</v>
      </c>
      <c r="AP73" s="5">
        <f t="shared" si="253"/>
        <v>6.4987698549035017E-6</v>
      </c>
      <c r="AQ73" s="5">
        <f t="shared" si="254"/>
        <v>2.5408406636674976E-6</v>
      </c>
      <c r="AR73" s="5">
        <f t="shared" si="255"/>
        <v>1.1089281984064303E-2</v>
      </c>
      <c r="AS73" s="5">
        <f t="shared" si="256"/>
        <v>4.2835291760345093E-3</v>
      </c>
      <c r="AT73" s="5">
        <f t="shared" si="257"/>
        <v>8.2731335664051615E-4</v>
      </c>
      <c r="AU73" s="5">
        <f t="shared" si="258"/>
        <v>1.065239061761105E-4</v>
      </c>
      <c r="AV73" s="5">
        <f t="shared" si="259"/>
        <v>1.0286920756146542E-5</v>
      </c>
      <c r="AW73" s="5">
        <f t="shared" si="260"/>
        <v>1.333569821754879E-8</v>
      </c>
      <c r="AX73" s="5">
        <f t="shared" si="261"/>
        <v>6.5631248158080004E-7</v>
      </c>
      <c r="AY73" s="5">
        <f t="shared" si="262"/>
        <v>1.0264006748999009E-6</v>
      </c>
      <c r="AZ73" s="5">
        <f t="shared" si="263"/>
        <v>8.025889915254295E-7</v>
      </c>
      <c r="BA73" s="5">
        <f t="shared" si="264"/>
        <v>4.1838702634694823E-7</v>
      </c>
      <c r="BB73" s="5">
        <f t="shared" si="265"/>
        <v>1.6357784525807548E-7</v>
      </c>
      <c r="BC73" s="5">
        <f t="shared" si="266"/>
        <v>5.1163558665580562E-8</v>
      </c>
      <c r="BD73" s="5">
        <f t="shared" si="267"/>
        <v>2.8904032840129297E-3</v>
      </c>
      <c r="BE73" s="5">
        <f t="shared" si="268"/>
        <v>1.1164949015966469E-3</v>
      </c>
      <c r="BF73" s="5">
        <f t="shared" si="269"/>
        <v>2.1563787866318555E-4</v>
      </c>
      <c r="BG73" s="5">
        <f t="shared" si="270"/>
        <v>2.7765282610702309E-5</v>
      </c>
      <c r="BH73" s="5">
        <f t="shared" si="271"/>
        <v>2.681269137052753E-6</v>
      </c>
      <c r="BI73" s="5">
        <f t="shared" si="272"/>
        <v>2.0714225851360126E-7</v>
      </c>
      <c r="BJ73" s="8">
        <f t="shared" si="273"/>
        <v>8.7966438023005578E-2</v>
      </c>
      <c r="BK73" s="8">
        <f t="shared" si="274"/>
        <v>0.24206658876727027</v>
      </c>
      <c r="BL73" s="8">
        <f t="shared" si="275"/>
        <v>0.5781117208052744</v>
      </c>
      <c r="BM73" s="8">
        <f t="shared" si="276"/>
        <v>0.30866370608871102</v>
      </c>
      <c r="BN73" s="8">
        <f t="shared" si="277"/>
        <v>0.69016198713752819</v>
      </c>
    </row>
    <row r="74" spans="1:66" x14ac:dyDescent="0.25">
      <c r="A74" t="s">
        <v>348</v>
      </c>
      <c r="B74" t="s">
        <v>326</v>
      </c>
      <c r="C74" t="s">
        <v>260</v>
      </c>
      <c r="D74" t="s">
        <v>69</v>
      </c>
      <c r="E74">
        <f>VLOOKUP(A74,home!$A$2:$E$405,3,FALSE)</f>
        <v>1.4792000000000001</v>
      </c>
      <c r="F74">
        <f>VLOOKUP(B74,home!$B$2:$E$405,3,FALSE)</f>
        <v>1.0817000000000001</v>
      </c>
      <c r="G74">
        <f>VLOOKUP(C74,away!$B$2:$E$405,4,FALSE)</f>
        <v>1.2394000000000001</v>
      </c>
      <c r="H74">
        <f>VLOOKUP(A74,away!$A$2:$E$405,3,FALSE)</f>
        <v>1.1875</v>
      </c>
      <c r="I74">
        <f>VLOOKUP(C74,away!$B$2:$E$405,3,FALSE)</f>
        <v>0.84209999999999996</v>
      </c>
      <c r="J74">
        <f>VLOOKUP(B74,home!$B$2:$E$405,4,FALSE)</f>
        <v>0.84209999999999996</v>
      </c>
      <c r="K74" s="3">
        <f t="shared" si="168"/>
        <v>1.9831027632160005</v>
      </c>
      <c r="L74" s="3">
        <f t="shared" si="169"/>
        <v>0.84209473687499992</v>
      </c>
      <c r="M74" s="5">
        <f t="shared" si="224"/>
        <v>5.9296944520946866E-2</v>
      </c>
      <c r="N74" s="5">
        <f t="shared" si="225"/>
        <v>0.11759193452975564</v>
      </c>
      <c r="O74" s="5">
        <f t="shared" si="226"/>
        <v>4.9933644893858223E-2</v>
      </c>
      <c r="P74" s="5">
        <f t="shared" si="227"/>
        <v>9.9023549166456795E-2</v>
      </c>
      <c r="Q74" s="5">
        <f t="shared" si="228"/>
        <v>0.11659844514893672</v>
      </c>
      <c r="R74" s="5">
        <f t="shared" si="229"/>
        <v>2.1024429779051612E-2</v>
      </c>
      <c r="S74" s="5">
        <f t="shared" si="230"/>
        <v>4.1341351433621498E-2</v>
      </c>
      <c r="T74" s="5">
        <f t="shared" si="231"/>
        <v>9.8186936987727985E-2</v>
      </c>
      <c r="U74" s="5">
        <f t="shared" si="232"/>
        <v>4.1693604789878019E-2</v>
      </c>
      <c r="V74" s="5">
        <f t="shared" si="233"/>
        <v>7.6709355288372173E-3</v>
      </c>
      <c r="W74" s="5">
        <f t="shared" si="234"/>
        <v>7.7075566253848565E-2</v>
      </c>
      <c r="X74" s="5">
        <f t="shared" si="235"/>
        <v>6.4904928684026239E-2</v>
      </c>
      <c r="Y74" s="5">
        <f t="shared" si="236"/>
        <v>2.7328049421032851E-2</v>
      </c>
      <c r="Z74" s="5">
        <f t="shared" si="237"/>
        <v>5.9015205542457929E-3</v>
      </c>
      <c r="AA74" s="5">
        <f t="shared" si="238"/>
        <v>1.1703321718300855E-2</v>
      </c>
      <c r="AB74" s="5">
        <f t="shared" si="239"/>
        <v>1.160444481918413E-2</v>
      </c>
      <c r="AC74" s="5">
        <f t="shared" si="240"/>
        <v>8.0063491005868742E-4</v>
      </c>
      <c r="AD74" s="5">
        <f t="shared" si="241"/>
        <v>3.8212192103611257E-2</v>
      </c>
      <c r="AE74" s="5">
        <f t="shared" si="242"/>
        <v>3.2178285854907472E-2</v>
      </c>
      <c r="AF74" s="5">
        <f t="shared" si="243"/>
        <v>1.354858258003842E-2</v>
      </c>
      <c r="AG74" s="5">
        <f t="shared" si="244"/>
        <v>3.8030633609222203E-3</v>
      </c>
      <c r="AH74" s="5">
        <f t="shared" si="245"/>
        <v>1.2424098495725036E-3</v>
      </c>
      <c r="AI74" s="5">
        <f t="shared" si="246"/>
        <v>2.4638264057340077E-3</v>
      </c>
      <c r="AJ74" s="5">
        <f t="shared" si="247"/>
        <v>2.4430104766478291E-3</v>
      </c>
      <c r="AK74" s="5">
        <f t="shared" si="248"/>
        <v>1.6149136089353162E-3</v>
      </c>
      <c r="AL74" s="5">
        <f t="shared" si="249"/>
        <v>5.3481143772979109E-5</v>
      </c>
      <c r="AM74" s="5">
        <f t="shared" si="250"/>
        <v>1.5155740749842422E-2</v>
      </c>
      <c r="AN74" s="5">
        <f t="shared" si="251"/>
        <v>1.2762569518884269E-2</v>
      </c>
      <c r="AO74" s="5">
        <f t="shared" si="252"/>
        <v>5.373646310426871E-3</v>
      </c>
      <c r="AP74" s="5">
        <f t="shared" si="253"/>
        <v>1.5083730919460765E-3</v>
      </c>
      <c r="AQ74" s="5">
        <f t="shared" si="254"/>
        <v>3.1754826049291534E-4</v>
      </c>
      <c r="AR74" s="5">
        <f t="shared" si="255"/>
        <v>2.0924535907333318E-4</v>
      </c>
      <c r="AS74" s="5">
        <f t="shared" si="256"/>
        <v>4.149550497684513E-4</v>
      </c>
      <c r="AT74" s="5">
        <f t="shared" si="257"/>
        <v>4.1144925290312448E-4</v>
      </c>
      <c r="AU74" s="5">
        <f t="shared" si="258"/>
        <v>2.7198205011844839E-4</v>
      </c>
      <c r="AV74" s="5">
        <f t="shared" si="259"/>
        <v>1.3484208878376195E-4</v>
      </c>
      <c r="AW74" s="5">
        <f t="shared" si="260"/>
        <v>2.4808720062629247E-6</v>
      </c>
      <c r="AX74" s="5">
        <f t="shared" si="261"/>
        <v>5.0092318932663102E-3</v>
      </c>
      <c r="AY74" s="5">
        <f t="shared" si="262"/>
        <v>4.2182478131059511E-3</v>
      </c>
      <c r="AZ74" s="5">
        <f t="shared" si="263"/>
        <v>1.7760821411255E-3</v>
      </c>
      <c r="BA74" s="5">
        <f t="shared" si="264"/>
        <v>4.9854314109982144E-4</v>
      </c>
      <c r="BB74" s="5">
        <f t="shared" si="265"/>
        <v>1.0495513880632252E-4</v>
      </c>
      <c r="BC74" s="5">
        <f t="shared" si="266"/>
        <v>1.7676433999357853E-5</v>
      </c>
      <c r="BD74" s="5">
        <f t="shared" si="267"/>
        <v>2.9367402598528881E-5</v>
      </c>
      <c r="BE74" s="5">
        <f t="shared" si="268"/>
        <v>5.8238577241619386E-5</v>
      </c>
      <c r="BF74" s="5">
        <f t="shared" si="269"/>
        <v>5.7746541726811954E-5</v>
      </c>
      <c r="BG74" s="5">
        <f t="shared" si="270"/>
        <v>3.8172442154869623E-5</v>
      </c>
      <c r="BH74" s="5">
        <f t="shared" si="271"/>
        <v>1.8924968879006224E-5</v>
      </c>
      <c r="BI74" s="5">
        <f t="shared" si="272"/>
        <v>7.5060316155468104E-6</v>
      </c>
      <c r="BJ74" s="8">
        <f t="shared" si="273"/>
        <v>0.63617059941780318</v>
      </c>
      <c r="BK74" s="8">
        <f t="shared" si="274"/>
        <v>0.21240514451680001</v>
      </c>
      <c r="BL74" s="8">
        <f t="shared" si="275"/>
        <v>0.14537603610602598</v>
      </c>
      <c r="BM74" s="8">
        <f t="shared" si="276"/>
        <v>0.53216858561476965</v>
      </c>
      <c r="BN74" s="8">
        <f t="shared" si="277"/>
        <v>0.46346894803900585</v>
      </c>
    </row>
    <row r="75" spans="1:66" x14ac:dyDescent="0.25">
      <c r="A75" t="s">
        <v>348</v>
      </c>
      <c r="B75" t="s">
        <v>262</v>
      </c>
      <c r="C75" t="s">
        <v>271</v>
      </c>
      <c r="D75" t="s">
        <v>69</v>
      </c>
      <c r="E75">
        <f>VLOOKUP(A75,home!$A$2:$E$405,3,FALSE)</f>
        <v>1.4792000000000001</v>
      </c>
      <c r="F75">
        <f>VLOOKUP(B75,home!$B$2:$E$405,3,FALSE)</f>
        <v>0.90139999999999998</v>
      </c>
      <c r="G75">
        <f>VLOOKUP(C75,away!$B$2:$E$405,4,FALSE)</f>
        <v>1.0817000000000001</v>
      </c>
      <c r="H75">
        <f>VLOOKUP(A75,away!$A$2:$E$405,3,FALSE)</f>
        <v>1.1875</v>
      </c>
      <c r="I75">
        <f>VLOOKUP(C75,away!$B$2:$E$405,3,FALSE)</f>
        <v>0.67369999999999997</v>
      </c>
      <c r="J75">
        <f>VLOOKUP(B75,home!$B$2:$E$405,4,FALSE)</f>
        <v>0.42109999999999997</v>
      </c>
      <c r="K75" s="3">
        <f t="shared" si="168"/>
        <v>1.4422856468960001</v>
      </c>
      <c r="L75" s="3">
        <f t="shared" si="169"/>
        <v>0.33688789562499999</v>
      </c>
      <c r="M75" s="5">
        <f t="shared" si="224"/>
        <v>0.16877757713514208</v>
      </c>
      <c r="N75" s="5">
        <f t="shared" si="225"/>
        <v>0.24342547701989797</v>
      </c>
      <c r="O75" s="5">
        <f t="shared" si="226"/>
        <v>5.6859122789744129E-2</v>
      </c>
      <c r="P75" s="5">
        <f t="shared" si="227"/>
        <v>8.2007096694745221E-2</v>
      </c>
      <c r="Q75" s="5">
        <f t="shared" si="228"/>
        <v>0.1755445357973055</v>
      </c>
      <c r="R75" s="5">
        <f t="shared" si="229"/>
        <v>9.5775751118601874E-3</v>
      </c>
      <c r="S75" s="5">
        <f t="shared" si="230"/>
        <v>9.961577868422028E-3</v>
      </c>
      <c r="T75" s="5">
        <f t="shared" si="231"/>
        <v>5.9138829253221732E-2</v>
      </c>
      <c r="U75" s="5">
        <f t="shared" si="232"/>
        <v>1.3813599115904303E-2</v>
      </c>
      <c r="V75" s="5">
        <f t="shared" si="233"/>
        <v>5.3780187665687543E-4</v>
      </c>
      <c r="W75" s="5">
        <f t="shared" si="234"/>
        <v>8.4395121457158301E-2</v>
      </c>
      <c r="X75" s="5">
        <f t="shared" si="235"/>
        <v>2.8431694868718341E-2</v>
      </c>
      <c r="Y75" s="5">
        <f t="shared" si="236"/>
        <v>4.7891469266873156E-3</v>
      </c>
      <c r="Z75" s="5">
        <f t="shared" si="237"/>
        <v>1.0755230415416511E-3</v>
      </c>
      <c r="AA75" s="5">
        <f t="shared" si="238"/>
        <v>1.5512114457214541E-3</v>
      </c>
      <c r="AB75" s="5">
        <f t="shared" si="239"/>
        <v>1.1186450017324236E-3</v>
      </c>
      <c r="AC75" s="5">
        <f t="shared" si="240"/>
        <v>1.6331986767080142E-5</v>
      </c>
      <c r="AD75" s="5">
        <f t="shared" si="241"/>
        <v>3.0430468086426014E-2</v>
      </c>
      <c r="AE75" s="5">
        <f t="shared" si="242"/>
        <v>1.025165635651978E-2</v>
      </c>
      <c r="AF75" s="5">
        <f t="shared" si="243"/>
        <v>1.7268294683093015E-3</v>
      </c>
      <c r="AG75" s="5">
        <f t="shared" si="244"/>
        <v>1.9391598189398611E-4</v>
      </c>
      <c r="AH75" s="5">
        <f t="shared" si="245"/>
        <v>9.0582673540291555E-5</v>
      </c>
      <c r="AI75" s="5">
        <f t="shared" si="246"/>
        <v>1.3064608990462861E-4</v>
      </c>
      <c r="AJ75" s="5">
        <f t="shared" si="247"/>
        <v>9.4214490146265144E-5</v>
      </c>
      <c r="AK75" s="5">
        <f t="shared" si="248"/>
        <v>4.5294735622527631E-5</v>
      </c>
      <c r="AL75" s="5">
        <f t="shared" si="249"/>
        <v>3.174210320492551E-7</v>
      </c>
      <c r="AM75" s="5">
        <f t="shared" si="250"/>
        <v>8.7778854698757937E-3</v>
      </c>
      <c r="AN75" s="5">
        <f t="shared" si="251"/>
        <v>2.9571633639837204E-3</v>
      </c>
      <c r="AO75" s="5">
        <f t="shared" si="252"/>
        <v>4.9811627135591067E-4</v>
      </c>
      <c r="AP75" s="5">
        <f t="shared" si="253"/>
        <v>5.5936447477888085E-5</v>
      </c>
      <c r="AQ75" s="5">
        <f t="shared" si="254"/>
        <v>4.7110780198910123E-6</v>
      </c>
      <c r="AR75" s="5">
        <f t="shared" si="255"/>
        <v>6.1032412538150396E-6</v>
      </c>
      <c r="AS75" s="5">
        <f t="shared" si="256"/>
        <v>8.80261725992098E-6</v>
      </c>
      <c r="AT75" s="5">
        <f t="shared" si="257"/>
        <v>6.3479442645515145E-6</v>
      </c>
      <c r="AU75" s="5">
        <f t="shared" si="258"/>
        <v>3.0518496333528122E-6</v>
      </c>
      <c r="AV75" s="5">
        <f t="shared" si="259"/>
        <v>1.1004097306673955E-6</v>
      </c>
      <c r="AW75" s="5">
        <f t="shared" si="260"/>
        <v>4.2842014834717388E-9</v>
      </c>
      <c r="AX75" s="5">
        <f t="shared" si="261"/>
        <v>2.1100363705498031E-3</v>
      </c>
      <c r="AY75" s="5">
        <f t="shared" si="262"/>
        <v>7.1084571256673586E-4</v>
      </c>
      <c r="AZ75" s="5">
        <f t="shared" si="263"/>
        <v>1.1973765811033062E-4</v>
      </c>
      <c r="BA75" s="5">
        <f t="shared" si="264"/>
        <v>1.3446055889285001E-5</v>
      </c>
      <c r="BB75" s="5">
        <f t="shared" si="265"/>
        <v>1.1324533682493402E-6</v>
      </c>
      <c r="BC75" s="5">
        <f t="shared" si="266"/>
        <v>7.6301966424592695E-8</v>
      </c>
      <c r="BD75" s="5">
        <f t="shared" si="267"/>
        <v>3.4268468374823909E-7</v>
      </c>
      <c r="BE75" s="5">
        <f t="shared" si="268"/>
        <v>4.942492007811803E-7</v>
      </c>
      <c r="BF75" s="5">
        <f t="shared" si="269"/>
        <v>3.5642426413825787E-7</v>
      </c>
      <c r="BG75" s="5">
        <f t="shared" si="270"/>
        <v>1.7135520012402608E-7</v>
      </c>
      <c r="BH75" s="5">
        <f t="shared" si="271"/>
        <v>6.1785786414968627E-8</v>
      </c>
      <c r="BI75" s="5">
        <f t="shared" si="272"/>
        <v>1.7822550585698199E-8</v>
      </c>
      <c r="BJ75" s="8">
        <f t="shared" si="273"/>
        <v>0.6535767623993024</v>
      </c>
      <c r="BK75" s="8">
        <f t="shared" si="274"/>
        <v>0.26201154869533211</v>
      </c>
      <c r="BL75" s="8">
        <f t="shared" si="275"/>
        <v>8.3307741838004323E-2</v>
      </c>
      <c r="BM75" s="8">
        <f t="shared" si="276"/>
        <v>0.26306934999712006</v>
      </c>
      <c r="BN75" s="8">
        <f t="shared" si="277"/>
        <v>0.73619138454869504</v>
      </c>
    </row>
    <row r="76" spans="1:66" x14ac:dyDescent="0.25">
      <c r="A76" t="s">
        <v>349</v>
      </c>
      <c r="B76" t="s">
        <v>282</v>
      </c>
      <c r="C76" t="s">
        <v>276</v>
      </c>
      <c r="D76" t="s">
        <v>69</v>
      </c>
      <c r="E76">
        <f>VLOOKUP(A76,home!$A$2:$E$405,3,FALSE)</f>
        <v>1.53</v>
      </c>
      <c r="F76">
        <f>VLOOKUP(B76,home!$B$2:$E$405,3,FALSE)</f>
        <v>0.85470000000000002</v>
      </c>
      <c r="G76">
        <f>VLOOKUP(C76,away!$B$2:$E$405,4,FALSE)</f>
        <v>0.59909999999999997</v>
      </c>
      <c r="H76">
        <f>VLOOKUP(A76,away!$A$2:$E$405,3,FALSE)</f>
        <v>1.075</v>
      </c>
      <c r="I76">
        <f>VLOOKUP(C76,away!$B$2:$E$405,3,FALSE)</f>
        <v>1.0078</v>
      </c>
      <c r="J76">
        <f>VLOOKUP(B76,home!$B$2:$E$405,4,FALSE)</f>
        <v>1.0018</v>
      </c>
      <c r="K76" s="3">
        <f t="shared" si="168"/>
        <v>0.78343767809999987</v>
      </c>
      <c r="L76" s="3">
        <f t="shared" si="169"/>
        <v>1.0853350930000001</v>
      </c>
      <c r="M76" s="5">
        <f t="shared" si="224"/>
        <v>0.15431292293669011</v>
      </c>
      <c r="N76" s="5">
        <f t="shared" si="225"/>
        <v>0.12089455804634471</v>
      </c>
      <c r="O76" s="5">
        <f t="shared" si="226"/>
        <v>0.16748123056659439</v>
      </c>
      <c r="P76" s="5">
        <f t="shared" si="227"/>
        <v>0.13121110640042344</v>
      </c>
      <c r="Q76" s="5">
        <f t="shared" si="228"/>
        <v>4.735667592537697E-2</v>
      </c>
      <c r="R76" s="5">
        <f t="shared" si="229"/>
        <v>9.088662847637459E-2</v>
      </c>
      <c r="S76" s="5">
        <f t="shared" si="230"/>
        <v>2.7891951813210393E-2</v>
      </c>
      <c r="T76" s="5">
        <f t="shared" si="231"/>
        <v>5.1397862269639875E-2</v>
      </c>
      <c r="U76" s="5">
        <f t="shared" si="232"/>
        <v>7.1204009183868239E-2</v>
      </c>
      <c r="V76" s="5">
        <f t="shared" si="233"/>
        <v>2.6351460881716957E-3</v>
      </c>
      <c r="W76" s="5">
        <f t="shared" si="234"/>
        <v>1.2367001409837167E-2</v>
      </c>
      <c r="X76" s="5">
        <f t="shared" si="235"/>
        <v>1.3422340625276754E-2</v>
      </c>
      <c r="Y76" s="5">
        <f t="shared" si="236"/>
        <v>7.2838686554062126E-3</v>
      </c>
      <c r="Z76" s="5">
        <f t="shared" si="237"/>
        <v>3.2880815789954158E-2</v>
      </c>
      <c r="AA76" s="5">
        <f t="shared" si="238"/>
        <v>2.57600699765155E-2</v>
      </c>
      <c r="AB76" s="5">
        <f t="shared" si="239"/>
        <v>1.0090704705047408E-2</v>
      </c>
      <c r="AC76" s="5">
        <f t="shared" si="240"/>
        <v>1.4004029408865953E-4</v>
      </c>
      <c r="AD76" s="5">
        <f t="shared" si="241"/>
        <v>2.4221937173955631E-3</v>
      </c>
      <c r="AE76" s="5">
        <f t="shared" si="242"/>
        <v>2.6288918435335294E-3</v>
      </c>
      <c r="AF76" s="5">
        <f t="shared" si="243"/>
        <v>1.4266142867442025E-3</v>
      </c>
      <c r="AG76" s="5">
        <f t="shared" si="244"/>
        <v>5.1611818319288261E-4</v>
      </c>
      <c r="AH76" s="5">
        <f t="shared" si="245"/>
        <v>8.9216758158264398E-3</v>
      </c>
      <c r="AI76" s="5">
        <f t="shared" si="246"/>
        <v>6.9895769859119883E-3</v>
      </c>
      <c r="AJ76" s="5">
        <f t="shared" si="247"/>
        <v>2.7379489823720414E-3</v>
      </c>
      <c r="AK76" s="5">
        <f t="shared" si="248"/>
        <v>7.1500413116860331E-4</v>
      </c>
      <c r="AL76" s="5">
        <f t="shared" si="249"/>
        <v>4.7630079395365607E-6</v>
      </c>
      <c r="AM76" s="5">
        <f t="shared" si="250"/>
        <v>3.7952756437295755E-4</v>
      </c>
      <c r="AN76" s="5">
        <f t="shared" si="251"/>
        <v>4.1191458437478737E-4</v>
      </c>
      <c r="AO76" s="5">
        <f t="shared" si="252"/>
        <v>2.2353267687023312E-4</v>
      </c>
      <c r="AP76" s="5">
        <f t="shared" si="253"/>
        <v>8.0869286213164484E-5</v>
      </c>
      <c r="AQ76" s="5">
        <f t="shared" si="254"/>
        <v>2.1942568568252119E-5</v>
      </c>
      <c r="AR76" s="5">
        <f t="shared" si="255"/>
        <v>1.936601570257169E-3</v>
      </c>
      <c r="AS76" s="5">
        <f t="shared" si="256"/>
        <v>1.5172066376070903E-3</v>
      </c>
      <c r="AT76" s="5">
        <f t="shared" si="257"/>
        <v>5.9431842268240322E-4</v>
      </c>
      <c r="AU76" s="5">
        <f t="shared" si="258"/>
        <v>1.5520381503945213E-4</v>
      </c>
      <c r="AV76" s="5">
        <f t="shared" si="259"/>
        <v>3.0398129121692548E-5</v>
      </c>
      <c r="AW76" s="5">
        <f t="shared" si="260"/>
        <v>1.1249859658311794E-7</v>
      </c>
      <c r="AX76" s="5">
        <f t="shared" si="261"/>
        <v>4.9556032301216326E-5</v>
      </c>
      <c r="AY76" s="5">
        <f t="shared" si="262"/>
        <v>5.3784900926351634E-5</v>
      </c>
      <c r="AZ76" s="5">
        <f t="shared" si="263"/>
        <v>2.9187320224448819E-5</v>
      </c>
      <c r="BA76" s="5">
        <f t="shared" si="264"/>
        <v>1.0559340970074315E-5</v>
      </c>
      <c r="BB76" s="5">
        <f t="shared" si="265"/>
        <v>2.8651058284435787E-6</v>
      </c>
      <c r="BC76" s="5">
        <f t="shared" si="266"/>
        <v>6.2191998015373095E-7</v>
      </c>
      <c r="BD76" s="5">
        <f t="shared" si="267"/>
        <v>3.5031027422650164E-4</v>
      </c>
      <c r="BE76" s="5">
        <f t="shared" si="268"/>
        <v>2.7444626785458467E-4</v>
      </c>
      <c r="BF76" s="5">
        <f t="shared" si="269"/>
        <v>1.0750577342560322E-4</v>
      </c>
      <c r="BG76" s="5">
        <f t="shared" si="270"/>
        <v>2.807469117163309E-5</v>
      </c>
      <c r="BH76" s="5">
        <f t="shared" si="271"/>
        <v>5.4986927162196964E-6</v>
      </c>
      <c r="BI76" s="5">
        <f t="shared" si="272"/>
        <v>8.6157661083610834E-7</v>
      </c>
      <c r="BJ76" s="8">
        <f t="shared" si="273"/>
        <v>0.26098048626337783</v>
      </c>
      <c r="BK76" s="8">
        <f t="shared" si="274"/>
        <v>0.31624971544145014</v>
      </c>
      <c r="BL76" s="8">
        <f t="shared" si="275"/>
        <v>0.38978727467439239</v>
      </c>
      <c r="BM76" s="8">
        <f t="shared" si="276"/>
        <v>0.28770149741504064</v>
      </c>
      <c r="BN76" s="8">
        <f t="shared" si="277"/>
        <v>0.71214312235180421</v>
      </c>
    </row>
    <row r="77" spans="1:66" x14ac:dyDescent="0.25">
      <c r="A77" t="s">
        <v>349</v>
      </c>
      <c r="B77" t="s">
        <v>279</v>
      </c>
      <c r="C77" t="s">
        <v>277</v>
      </c>
      <c r="D77" t="s">
        <v>69</v>
      </c>
      <c r="E77">
        <f>VLOOKUP(A77,home!$A$2:$E$405,3,FALSE)</f>
        <v>1.53</v>
      </c>
      <c r="F77">
        <f>VLOOKUP(B77,home!$B$2:$E$405,3,FALSE)</f>
        <v>1.4160999999999999</v>
      </c>
      <c r="G77">
        <f>VLOOKUP(C77,away!$B$2:$E$405,4,FALSE)</f>
        <v>0.70809999999999995</v>
      </c>
      <c r="H77">
        <f>VLOOKUP(A77,away!$A$2:$E$405,3,FALSE)</f>
        <v>1.075</v>
      </c>
      <c r="I77">
        <f>VLOOKUP(C77,away!$B$2:$E$405,3,FALSE)</f>
        <v>1.4729000000000001</v>
      </c>
      <c r="J77">
        <f>VLOOKUP(B77,home!$B$2:$E$405,4,FALSE)</f>
        <v>1.2403</v>
      </c>
      <c r="K77" s="3">
        <f t="shared" si="168"/>
        <v>1.5341928272999998</v>
      </c>
      <c r="L77" s="3">
        <f t="shared" si="169"/>
        <v>1.96385071025</v>
      </c>
      <c r="M77" s="5">
        <f t="shared" si="224"/>
        <v>3.0256521300728038E-2</v>
      </c>
      <c r="N77" s="5">
        <f t="shared" si="225"/>
        <v>4.6419337958626614E-2</v>
      </c>
      <c r="O77" s="5">
        <f t="shared" si="226"/>
        <v>5.9419290846129007E-2</v>
      </c>
      <c r="P77" s="5">
        <f t="shared" si="227"/>
        <v>9.1160649819383655E-2</v>
      </c>
      <c r="Q77" s="5">
        <f t="shared" si="228"/>
        <v>3.5608107672069796E-2</v>
      </c>
      <c r="R77" s="5">
        <f t="shared" si="229"/>
        <v>5.8345308265360898E-2</v>
      </c>
      <c r="S77" s="5">
        <f t="shared" si="230"/>
        <v>6.8665065564661718E-2</v>
      </c>
      <c r="T77" s="5">
        <f t="shared" si="231"/>
        <v>6.9929007542452737E-2</v>
      </c>
      <c r="U77" s="5">
        <f t="shared" si="232"/>
        <v>8.9512953447324087E-2</v>
      </c>
      <c r="V77" s="5">
        <f t="shared" si="233"/>
        <v>2.298697099066754E-2</v>
      </c>
      <c r="W77" s="5">
        <f t="shared" si="234"/>
        <v>1.8209901128071859E-2</v>
      </c>
      <c r="X77" s="5">
        <f t="shared" si="235"/>
        <v>3.5761527263946193E-2</v>
      </c>
      <c r="Y77" s="5">
        <f t="shared" si="236"/>
        <v>3.5115150358462743E-2</v>
      </c>
      <c r="Z77" s="5">
        <f t="shared" si="237"/>
        <v>3.8193825025561408E-2</v>
      </c>
      <c r="AA77" s="5">
        <f t="shared" si="238"/>
        <v>5.8596692401367542E-2</v>
      </c>
      <c r="AB77" s="5">
        <f t="shared" si="239"/>
        <v>4.494931259284126E-2</v>
      </c>
      <c r="AC77" s="5">
        <f t="shared" si="240"/>
        <v>4.3286271909383223E-3</v>
      </c>
      <c r="AD77" s="5">
        <f t="shared" si="241"/>
        <v>6.9843749241325056E-3</v>
      </c>
      <c r="AE77" s="5">
        <f t="shared" si="242"/>
        <v>1.371626965540991E-2</v>
      </c>
      <c r="AF77" s="5">
        <f t="shared" si="243"/>
        <v>1.3468352952378641E-2</v>
      </c>
      <c r="AG77" s="5">
        <f t="shared" si="244"/>
        <v>8.8166115038088282E-3</v>
      </c>
      <c r="AH77" s="5">
        <f t="shared" si="245"/>
        <v>1.8751742600903249E-2</v>
      </c>
      <c r="AI77" s="5">
        <f t="shared" si="246"/>
        <v>2.8768788997681611E-2</v>
      </c>
      <c r="AJ77" s="5">
        <f t="shared" si="247"/>
        <v>2.2068434865175145E-2</v>
      </c>
      <c r="AK77" s="5">
        <f t="shared" si="248"/>
        <v>1.128574482662965E-2</v>
      </c>
      <c r="AL77" s="5">
        <f t="shared" si="249"/>
        <v>5.2167327979280411E-4</v>
      </c>
      <c r="AM77" s="5">
        <f t="shared" si="250"/>
        <v>2.143075582355615E-3</v>
      </c>
      <c r="AN77" s="5">
        <f t="shared" si="251"/>
        <v>4.2086805045285069E-3</v>
      </c>
      <c r="AO77" s="5">
        <f t="shared" si="252"/>
        <v>4.1326100990168192E-3</v>
      </c>
      <c r="AP77" s="5">
        <f t="shared" si="253"/>
        <v>2.7052764260468349E-3</v>
      </c>
      <c r="AQ77" s="5">
        <f t="shared" si="254"/>
        <v>1.3281897576786646E-3</v>
      </c>
      <c r="AR77" s="5">
        <f t="shared" si="255"/>
        <v>7.3651246050418055E-3</v>
      </c>
      <c r="AS77" s="5">
        <f t="shared" si="256"/>
        <v>1.1299521341225882E-2</v>
      </c>
      <c r="AT77" s="5">
        <f t="shared" si="257"/>
        <v>8.6678222968160131E-3</v>
      </c>
      <c r="AU77" s="5">
        <f t="shared" si="258"/>
        <v>4.4327035986953794E-3</v>
      </c>
      <c r="AV77" s="5">
        <f t="shared" si="259"/>
        <v>1.7001555166663372E-3</v>
      </c>
      <c r="AW77" s="5">
        <f t="shared" si="260"/>
        <v>4.3660078274850759E-5</v>
      </c>
      <c r="AX77" s="5">
        <f t="shared" si="261"/>
        <v>5.4798186446862527E-4</v>
      </c>
      <c r="AY77" s="5">
        <f t="shared" si="262"/>
        <v>1.0761545737408289E-3</v>
      </c>
      <c r="AZ77" s="5">
        <f t="shared" si="263"/>
        <v>1.0567034619898567E-3</v>
      </c>
      <c r="BA77" s="5">
        <f t="shared" si="264"/>
        <v>6.9173594811747143E-4</v>
      </c>
      <c r="BB77" s="5">
        <f t="shared" si="265"/>
        <v>3.3961653325398838E-4</v>
      </c>
      <c r="BC77" s="5">
        <f t="shared" si="266"/>
        <v>1.3339123400869755E-4</v>
      </c>
      <c r="BD77" s="5">
        <f t="shared" si="267"/>
        <v>2.4106675311151822E-3</v>
      </c>
      <c r="BE77" s="5">
        <f t="shared" si="268"/>
        <v>3.6984288352419118E-3</v>
      </c>
      <c r="BF77" s="5">
        <f t="shared" si="269"/>
        <v>2.8370514956538181E-3</v>
      </c>
      <c r="BG77" s="5">
        <f t="shared" si="270"/>
        <v>1.4508613517709415E-3</v>
      </c>
      <c r="BH77" s="5">
        <f t="shared" si="271"/>
        <v>5.5647526982344003E-4</v>
      </c>
      <c r="BI77" s="5">
        <f t="shared" si="272"/>
        <v>1.7074807350659084E-4</v>
      </c>
      <c r="BJ77" s="8">
        <f t="shared" si="273"/>
        <v>0.30239205694456572</v>
      </c>
      <c r="BK77" s="8">
        <f t="shared" si="274"/>
        <v>0.21899566271991291</v>
      </c>
      <c r="BL77" s="8">
        <f t="shared" si="275"/>
        <v>0.4362878287589696</v>
      </c>
      <c r="BM77" s="8">
        <f t="shared" si="276"/>
        <v>0.67362766309124611</v>
      </c>
      <c r="BN77" s="8">
        <f t="shared" si="277"/>
        <v>0.321209215862298</v>
      </c>
    </row>
    <row r="78" spans="1:66" x14ac:dyDescent="0.25">
      <c r="A78" t="s">
        <v>349</v>
      </c>
      <c r="B78" t="s">
        <v>281</v>
      </c>
      <c r="C78" t="s">
        <v>285</v>
      </c>
      <c r="D78" t="s">
        <v>69</v>
      </c>
      <c r="E78">
        <f>VLOOKUP(A78,home!$A$2:$E$405,3,FALSE)</f>
        <v>1.53</v>
      </c>
      <c r="F78">
        <f>VLOOKUP(B78,home!$B$2:$E$405,3,FALSE)</f>
        <v>1.3574999999999999</v>
      </c>
      <c r="G78">
        <f>VLOOKUP(C78,away!$B$2:$E$405,4,FALSE)</f>
        <v>0.95530000000000004</v>
      </c>
      <c r="H78">
        <f>VLOOKUP(A78,away!$A$2:$E$405,3,FALSE)</f>
        <v>1.075</v>
      </c>
      <c r="I78">
        <f>VLOOKUP(C78,away!$B$2:$E$405,3,FALSE)</f>
        <v>1.1449</v>
      </c>
      <c r="J78">
        <f>VLOOKUP(B78,home!$B$2:$E$405,4,FALSE)</f>
        <v>1.0018</v>
      </c>
      <c r="K78" s="3">
        <f t="shared" ref="K78:K111" si="278">E78*F78*G78</f>
        <v>1.9841342175000001</v>
      </c>
      <c r="L78" s="3">
        <f t="shared" ref="L78:L111" si="279">H78*I78*J78</f>
        <v>1.2329828815000001</v>
      </c>
      <c r="M78" s="5">
        <f t="shared" si="224"/>
        <v>4.0070410933343854E-2</v>
      </c>
      <c r="N78" s="5">
        <f t="shared" si="225"/>
        <v>7.9505073442133659E-2</v>
      </c>
      <c r="O78" s="5">
        <f t="shared" si="226"/>
        <v>4.9406130735483417E-2</v>
      </c>
      <c r="P78" s="5">
        <f t="shared" si="227"/>
        <v>9.8028394546551087E-2</v>
      </c>
      <c r="Q78" s="5">
        <f t="shared" si="228"/>
        <v>7.8874368340693973E-2</v>
      </c>
      <c r="R78" s="5">
        <f t="shared" si="229"/>
        <v>3.0458456719001034E-2</v>
      </c>
      <c r="S78" s="5">
        <f t="shared" si="230"/>
        <v>5.9954252486701269E-2</v>
      </c>
      <c r="T78" s="5">
        <f t="shared" si="231"/>
        <v>9.7250745953201226E-2</v>
      </c>
      <c r="U78" s="5">
        <f t="shared" si="232"/>
        <v>6.0433666188412741E-2</v>
      </c>
      <c r="V78" s="5">
        <f t="shared" si="233"/>
        <v>1.6296921623196684E-2</v>
      </c>
      <c r="W78" s="5">
        <f t="shared" si="234"/>
        <v>5.2165777702823206E-2</v>
      </c>
      <c r="X78" s="5">
        <f t="shared" si="235"/>
        <v>6.4319510907715413E-2</v>
      </c>
      <c r="Y78" s="5">
        <f t="shared" si="236"/>
        <v>3.9652427947832823E-2</v>
      </c>
      <c r="Z78" s="5">
        <f t="shared" si="237"/>
        <v>1.251825191047898E-2</v>
      </c>
      <c r="AA78" s="5">
        <f t="shared" si="238"/>
        <v>2.4837891958866092E-2</v>
      </c>
      <c r="AB78" s="5">
        <f t="shared" si="239"/>
        <v>2.4640855663077162E-2</v>
      </c>
      <c r="AC78" s="5">
        <f t="shared" si="240"/>
        <v>2.4918029063740591E-3</v>
      </c>
      <c r="AD78" s="5">
        <f t="shared" si="241"/>
        <v>2.587597613066752E-2</v>
      </c>
      <c r="AE78" s="5">
        <f t="shared" si="242"/>
        <v>3.1904635611215662E-2</v>
      </c>
      <c r="AF78" s="5">
        <f t="shared" si="243"/>
        <v>1.9668934774562104E-2</v>
      </c>
      <c r="AG78" s="5">
        <f t="shared" si="244"/>
        <v>8.0838199581250471E-3</v>
      </c>
      <c r="AH78" s="5">
        <f t="shared" si="245"/>
        <v>3.8586975779813155E-3</v>
      </c>
      <c r="AI78" s="5">
        <f t="shared" si="246"/>
        <v>7.656173899457103E-3</v>
      </c>
      <c r="AJ78" s="5">
        <f t="shared" si="247"/>
        <v>7.5954383045216227E-3</v>
      </c>
      <c r="AK78" s="5">
        <f t="shared" si="248"/>
        <v>5.0234563456371794E-3</v>
      </c>
      <c r="AL78" s="5">
        <f t="shared" si="249"/>
        <v>2.4383821652801304E-4</v>
      </c>
      <c r="AM78" s="5">
        <f t="shared" si="250"/>
        <v>1.0268281930414135E-2</v>
      </c>
      <c r="AN78" s="5">
        <f t="shared" si="251"/>
        <v>1.2660615842616404E-2</v>
      </c>
      <c r="AO78" s="5">
        <f t="shared" si="252"/>
        <v>7.8051613015968644E-3</v>
      </c>
      <c r="AP78" s="5">
        <f t="shared" si="253"/>
        <v>3.2078767574050646E-3</v>
      </c>
      <c r="AQ78" s="5">
        <f t="shared" si="254"/>
        <v>9.8881428196054386E-4</v>
      </c>
      <c r="AR78" s="5">
        <f t="shared" si="255"/>
        <v>9.5154161170729493E-4</v>
      </c>
      <c r="AS78" s="5">
        <f t="shared" si="256"/>
        <v>1.8879862711635427E-3</v>
      </c>
      <c r="AT78" s="5">
        <f t="shared" si="257"/>
        <v>1.8730090813929097E-3</v>
      </c>
      <c r="AU78" s="5">
        <f t="shared" si="258"/>
        <v>1.2387671360266383E-3</v>
      </c>
      <c r="AV78" s="5">
        <f t="shared" si="259"/>
        <v>6.1447006552623265E-4</v>
      </c>
      <c r="AW78" s="5">
        <f t="shared" si="260"/>
        <v>1.6570185344144426E-5</v>
      </c>
      <c r="AX78" s="5">
        <f t="shared" si="261"/>
        <v>3.3956082555119402E-3</v>
      </c>
      <c r="AY78" s="5">
        <f t="shared" si="262"/>
        <v>4.1867268513263002E-3</v>
      </c>
      <c r="AZ78" s="5">
        <f t="shared" si="263"/>
        <v>2.5810812686008623E-3</v>
      </c>
      <c r="BA78" s="5">
        <f t="shared" si="264"/>
        <v>1.0608096733150559E-3</v>
      </c>
      <c r="BB78" s="5">
        <f t="shared" si="265"/>
        <v>3.2699004193176799E-4</v>
      </c>
      <c r="BC78" s="5">
        <f t="shared" si="266"/>
        <v>8.0634624824567453E-5</v>
      </c>
      <c r="BD78" s="5">
        <f t="shared" si="267"/>
        <v>1.9553908637833566E-4</v>
      </c>
      <c r="BE78" s="5">
        <f t="shared" si="268"/>
        <v>3.8797579214194398E-4</v>
      </c>
      <c r="BF78" s="5">
        <f t="shared" si="269"/>
        <v>3.8489802237524939E-4</v>
      </c>
      <c r="BG78" s="5">
        <f t="shared" si="270"/>
        <v>2.5456311214760432E-4</v>
      </c>
      <c r="BH78" s="5">
        <f t="shared" si="271"/>
        <v>1.2627184533133795E-4</v>
      </c>
      <c r="BI78" s="5">
        <f t="shared" si="272"/>
        <v>5.0108057805755044E-5</v>
      </c>
      <c r="BJ78" s="8">
        <f t="shared" si="273"/>
        <v>0.54386387159847416</v>
      </c>
      <c r="BK78" s="8">
        <f t="shared" si="274"/>
        <v>0.22127234756402125</v>
      </c>
      <c r="BL78" s="8">
        <f t="shared" si="275"/>
        <v>0.22187589747443454</v>
      </c>
      <c r="BM78" s="8">
        <f t="shared" si="276"/>
        <v>0.61901737716421967</v>
      </c>
      <c r="BN78" s="8">
        <f t="shared" si="277"/>
        <v>0.37634283471720709</v>
      </c>
    </row>
    <row r="79" spans="1:66" x14ac:dyDescent="0.25">
      <c r="A79" t="s">
        <v>357</v>
      </c>
      <c r="B79" t="s">
        <v>332</v>
      </c>
      <c r="C79" t="s">
        <v>333</v>
      </c>
      <c r="D79" t="s">
        <v>69</v>
      </c>
      <c r="E79">
        <f>VLOOKUP(A79,home!$A$2:$E$405,3,FALSE)</f>
        <v>1.9630000000000001</v>
      </c>
      <c r="F79">
        <f>VLOOKUP(B79,home!$B$2:$E$405,3,FALSE)</f>
        <v>0.61129999999999995</v>
      </c>
      <c r="G79">
        <f>VLOOKUP(C79,away!$B$2:$E$405,4,FALSE)</f>
        <v>1.1887000000000001</v>
      </c>
      <c r="H79">
        <f>VLOOKUP(A79,away!$A$2:$E$405,3,FALSE)</f>
        <v>1.5185</v>
      </c>
      <c r="I79">
        <f>VLOOKUP(C79,away!$B$2:$E$405,3,FALSE)</f>
        <v>1.3170999999999999</v>
      </c>
      <c r="J79">
        <f>VLOOKUP(B79,home!$B$2:$E$405,4,FALSE)</f>
        <v>0.65849999999999997</v>
      </c>
      <c r="K79" s="3">
        <f t="shared" si="278"/>
        <v>1.4264184845300001</v>
      </c>
      <c r="L79" s="3">
        <f t="shared" si="279"/>
        <v>1.3170107664749997</v>
      </c>
      <c r="M79" s="5">
        <f t="shared" ref="M79:M111" si="280">_xlfn.POISSON.DIST(0,K79,FALSE) * _xlfn.POISSON.DIST(0,L79,FALSE)</f>
        <v>6.4349298198544305E-2</v>
      </c>
      <c r="N79" s="5">
        <f t="shared" ref="N79:N111" si="281">_xlfn.POISSON.DIST(1,K79,FALSE) * _xlfn.POISSON.DIST(0,L79,FALSE)</f>
        <v>9.1789028416936647E-2</v>
      </c>
      <c r="O79" s="5">
        <f t="shared" ref="O79:O111" si="282">_xlfn.POISSON.DIST(0,K79,FALSE) * _xlfn.POISSON.DIST(1,L79,FALSE)</f>
        <v>8.4748718542593166E-2</v>
      </c>
      <c r="P79" s="5">
        <f t="shared" ref="P79:P111" si="283">_xlfn.POISSON.DIST(1,K79,FALSE) * _xlfn.POISSON.DIST(1,L79,FALSE)</f>
        <v>0.12088713866938526</v>
      </c>
      <c r="Q79" s="5">
        <f t="shared" ref="Q79:Q111" si="284">_xlfn.POISSON.DIST(2,K79,FALSE) * _xlfn.POISSON.DIST(0,L79,FALSE)</f>
        <v>6.5464783405483951E-2</v>
      </c>
      <c r="R79" s="5">
        <f t="shared" ref="R79:R111" si="285">_xlfn.POISSON.DIST(0,K79,FALSE) * _xlfn.POISSON.DIST(2,L79,FALSE)</f>
        <v>5.5807487382777327E-2</v>
      </c>
      <c r="S79" s="5">
        <f t="shared" ref="S79:S111" si="286">_xlfn.POISSON.DIST(2,K79,FALSE) * _xlfn.POISSON.DIST(2,L79,FALSE)</f>
        <v>5.6774901610355762E-2</v>
      </c>
      <c r="T79" s="5">
        <f t="shared" ref="T79:T111" si="287">_xlfn.POISSON.DIST(2,K79,FALSE) * _xlfn.POISSON.DIST(1,L79,FALSE)</f>
        <v>8.6217824569976259E-2</v>
      </c>
      <c r="U79" s="5">
        <f t="shared" ref="U79:U111" si="288">_xlfn.POISSON.DIST(1,K79,FALSE) * _xlfn.POISSON.DIST(2,L79,FALSE)</f>
        <v>7.9604831577968341E-2</v>
      </c>
      <c r="V79" s="5">
        <f t="shared" ref="V79:V111" si="289">_xlfn.POISSON.DIST(3,K79,FALSE) * _xlfn.POISSON.DIST(3,L79,FALSE)</f>
        <v>1.185086809379279E-2</v>
      </c>
      <c r="W79" s="5">
        <f t="shared" ref="W79:W111" si="290">_xlfn.POISSON.DIST(3,K79,FALSE) * _xlfn.POISSON.DIST(0,L79,FALSE)</f>
        <v>3.112672571177837E-2</v>
      </c>
      <c r="X79" s="5">
        <f t="shared" ref="X79:X111" si="291">_xlfn.POISSON.DIST(3,K79,FALSE) * _xlfn.POISSON.DIST(1,L79,FALSE)</f>
        <v>4.0994232887526315E-2</v>
      </c>
      <c r="Y79" s="5">
        <f t="shared" ref="Y79:Y111" si="292">_xlfn.POISSON.DIST(3,K79,FALSE) * _xlfn.POISSON.DIST(2,L79,FALSE)</f>
        <v>2.6994923038127838E-2</v>
      </c>
      <c r="Z79" s="5">
        <f t="shared" ref="Z79:Z111" si="293">_xlfn.POISSON.DIST(0,K79,FALSE) * _xlfn.POISSON.DIST(3,L79,FALSE)</f>
        <v>2.4499687244345147E-2</v>
      </c>
      <c r="AA79" s="5">
        <f t="shared" ref="AA79:AA111" si="294">_xlfn.POISSON.DIST(1,K79,FALSE) * _xlfn.POISSON.DIST(3,L79,FALSE)</f>
        <v>3.4946806750537775E-2</v>
      </c>
      <c r="AB79" s="5">
        <f t="shared" ref="AB79:AB111" si="295">_xlfn.POISSON.DIST(2,K79,FALSE) * _xlfn.POISSON.DIST(3,L79,FALSE)</f>
        <v>2.4924385562132442E-2</v>
      </c>
      <c r="AC79" s="5">
        <f t="shared" ref="AC79:AC111" si="296">_xlfn.POISSON.DIST(4,K79,FALSE) * _xlfn.POISSON.DIST(4,L79,FALSE)</f>
        <v>1.3914463470396966E-3</v>
      </c>
      <c r="AD79" s="5">
        <f t="shared" ref="AD79:AD111" si="297">_xlfn.POISSON.DIST(4,K79,FALSE) * _xlfn.POISSON.DIST(0,L79,FALSE)</f>
        <v>1.1099934229543969E-2</v>
      </c>
      <c r="AE79" s="5">
        <f t="shared" ref="AE79:AE111" si="298">_xlfn.POISSON.DIST(4,K79,FALSE) * _xlfn.POISSON.DIST(1,L79,FALSE)</f>
        <v>1.4618732887473788E-2</v>
      </c>
      <c r="AF79" s="5">
        <f t="shared" ref="AF79:AF111" si="299">_xlfn.POISSON.DIST(4,K79,FALSE) * _xlfn.POISSON.DIST(2,L79,FALSE)</f>
        <v>9.6265143025125715E-3</v>
      </c>
      <c r="AG79" s="5">
        <f t="shared" ref="AG79:AG111" si="300">_xlfn.POISSON.DIST(4,K79,FALSE) * _xlfn.POISSON.DIST(3,L79,FALSE)</f>
        <v>4.2260743266782095E-3</v>
      </c>
      <c r="AH79" s="5">
        <f t="shared" ref="AH79:AH111" si="301">_xlfn.POISSON.DIST(0,K79,FALSE) * _xlfn.POISSON.DIST(4,L79,FALSE)</f>
        <v>8.0665879690181939E-3</v>
      </c>
      <c r="AI79" s="5">
        <f t="shared" ref="AI79:AI111" si="302">_xlfn.POISSON.DIST(1,K79,FALSE) * _xlfn.POISSON.DIST(4,L79,FALSE)</f>
        <v>1.1506330186094864E-2</v>
      </c>
      <c r="AJ79" s="5">
        <f t="shared" ref="AJ79:AJ111" si="303">_xlfn.POISSON.DIST(2,K79,FALSE) * _xlfn.POISSON.DIST(4,L79,FALSE)</f>
        <v>8.2064210332756168E-3</v>
      </c>
      <c r="AK79" s="5">
        <f t="shared" ref="AK79:AK111" si="304">_xlfn.POISSON.DIST(3,K79,FALSE) * _xlfn.POISSON.DIST(4,L79,FALSE)</f>
        <v>3.9019302179000405E-3</v>
      </c>
      <c r="AL79" s="5">
        <f t="shared" ref="AL79:AL111" si="305">_xlfn.POISSON.DIST(5,K79,FALSE) * _xlfn.POISSON.DIST(5,L79,FALSE)</f>
        <v>1.0455931748415102E-4</v>
      </c>
      <c r="AM79" s="5">
        <f t="shared" ref="AM79:AM111" si="306">_xlfn.POISSON.DIST(5,K79,FALSE) * _xlfn.POISSON.DIST(0,L79,FALSE)</f>
        <v>3.1666302724177582E-3</v>
      </c>
      <c r="AN79" s="5">
        <f t="shared" ref="AN79:AN111" si="307">_xlfn.POISSON.DIST(5,K79,FALSE) * _xlfn.POISSON.DIST(1,L79,FALSE)</f>
        <v>4.1704861622198488E-3</v>
      </c>
      <c r="AO79" s="5">
        <f t="shared" ref="AO79:AO111" si="308">_xlfn.POISSON.DIST(5,K79,FALSE) * _xlfn.POISSON.DIST(2,L79,FALSE)</f>
        <v>2.746287588539272E-3</v>
      </c>
      <c r="AP79" s="5">
        <f t="shared" ref="AP79:AP111" si="309">_xlfn.POISSON.DIST(5,K79,FALSE) * _xlfn.POISSON.DIST(3,L79,FALSE)</f>
        <v>1.2056301073142951E-3</v>
      </c>
      <c r="AQ79" s="5">
        <f t="shared" ref="AQ79:AQ111" si="310">_xlfn.POISSON.DIST(5,K79,FALSE) * _xlfn.POISSON.DIST(4,L79,FALSE)</f>
        <v>3.9695695792983399E-4</v>
      </c>
      <c r="AR79" s="5">
        <f t="shared" ref="AR79:AR111" si="311">_xlfn.POISSON.DIST(0,K79,FALSE) * _xlfn.POISSON.DIST(5,L79,FALSE)</f>
        <v>2.1247566407829334E-3</v>
      </c>
      <c r="AS79" s="5">
        <f t="shared" ref="AS79:AS111" si="312">_xlfn.POISSON.DIST(1,K79,FALSE) * _xlfn.POISSON.DIST(5,L79,FALSE)</f>
        <v>3.030792147540646E-3</v>
      </c>
      <c r="AT79" s="5">
        <f t="shared" ref="AT79:AT111" si="313">_xlfn.POISSON.DIST(2,K79,FALSE) * _xlfn.POISSON.DIST(5,L79,FALSE)</f>
        <v>2.1615889710101767E-3</v>
      </c>
      <c r="AU79" s="5">
        <f t="shared" ref="AU79:AU111" si="314">_xlfn.POISSON.DIST(3,K79,FALSE) * _xlfn.POISSON.DIST(5,L79,FALSE)</f>
        <v>1.0277768214016995E-3</v>
      </c>
      <c r="AV79" s="5">
        <f t="shared" ref="AV79:AV111" si="315">_xlfn.POISSON.DIST(4,K79,FALSE) * _xlfn.POISSON.DIST(5,L79,FALSE)</f>
        <v>3.6650996400471806E-4</v>
      </c>
      <c r="AW79" s="5">
        <f t="shared" ref="AW79:AW111" si="316">_xlfn.POISSON.DIST(6,K79,FALSE) * _xlfn.POISSON.DIST(6,L79,FALSE)</f>
        <v>5.4562784097174789E-6</v>
      </c>
      <c r="AX79" s="5">
        <f t="shared" ref="AX79:AX111" si="317">_xlfn.POISSON.DIST(6,K79,FALSE) * _xlfn.POISSON.DIST(0,L79,FALSE)</f>
        <v>7.5282332570815924E-4</v>
      </c>
      <c r="AY79" s="5">
        <f t="shared" ref="AY79:AY111" si="318">_xlfn.POISSON.DIST(6,K79,FALSE) * _xlfn.POISSON.DIST(1,L79,FALSE)</f>
        <v>9.9147642521116124E-4</v>
      </c>
      <c r="AZ79" s="5">
        <f t="shared" ref="AZ79:AZ111" si="319">_xlfn.POISSON.DIST(6,K79,FALSE) * _xlfn.POISSON.DIST(2,L79,FALSE)</f>
        <v>6.5289256335462214E-4</v>
      </c>
      <c r="BA79" s="5">
        <f t="shared" ref="BA79:BA111" si="320">_xlfn.POISSON.DIST(6,K79,FALSE) * _xlfn.POISSON.DIST(3,L79,FALSE)</f>
        <v>2.866221784298327E-4</v>
      </c>
      <c r="BB79" s="5">
        <f t="shared" ref="BB79:BB111" si="321">_xlfn.POISSON.DIST(6,K79,FALSE) * _xlfn.POISSON.DIST(4,L79,FALSE)</f>
        <v>9.4371123725652033E-5</v>
      </c>
      <c r="BC79" s="5">
        <f t="shared" ref="BC79:BC111" si="322">_xlfn.POISSON.DIST(6,K79,FALSE) * _xlfn.POISSON.DIST(5,L79,FALSE)</f>
        <v>2.4857557198205614E-5</v>
      </c>
      <c r="BD79" s="5">
        <f t="shared" ref="BD79:BD111" si="323">_xlfn.POISSON.DIST(0,K79,FALSE) * _xlfn.POISSON.DIST(6,L79,FALSE)</f>
        <v>4.6638789534172884E-4</v>
      </c>
      <c r="BE79" s="5">
        <f t="shared" ref="BE79:BE111" si="324">_xlfn.POISSON.DIST(1,K79,FALSE) * _xlfn.POISSON.DIST(6,L79,FALSE)</f>
        <v>6.6526431487648507E-4</v>
      </c>
      <c r="BF79" s="5">
        <f t="shared" ref="BF79:BF111" si="325">_xlfn.POISSON.DIST(2,K79,FALSE) * _xlfn.POISSON.DIST(6,L79,FALSE)</f>
        <v>4.7447265791900246E-4</v>
      </c>
      <c r="BG79" s="5">
        <f t="shared" ref="BG79:BG111" si="326">_xlfn.POISSON.DIST(3,K79,FALSE) * _xlfn.POISSON.DIST(6,L79,FALSE)</f>
        <v>2.2559885655324817E-4</v>
      </c>
      <c r="BH79" s="5">
        <f t="shared" ref="BH79:BH111" si="327">_xlfn.POISSON.DIST(4,K79,FALSE) * _xlfn.POISSON.DIST(6,L79,FALSE)</f>
        <v>8.0449594769096267E-5</v>
      </c>
      <c r="BI79" s="5">
        <f t="shared" ref="BI79:BI111" si="328">_xlfn.POISSON.DIST(5,K79,FALSE) * _xlfn.POISSON.DIST(6,L79,FALSE)</f>
        <v>2.2950957810317396E-5</v>
      </c>
      <c r="BJ79" s="8">
        <f t="shared" ref="BJ79:BJ111" si="329">SUM(N79,Q79,T79,W79,X79,Y79,AD79,AE79,AF79,AG79,AM79,AN79,AO79,AP79,AQ79,AX79,AY79,AZ79,BA79,BB79,BC79)</f>
        <v>0.39664780803808647</v>
      </c>
      <c r="BK79" s="8">
        <f t="shared" ref="BK79:BK111" si="330">SUM(M79,P79,S79,V79,AC79,AL79,AY79)</f>
        <v>0.25634968866181307</v>
      </c>
      <c r="BL79" s="8">
        <f t="shared" ref="BL79:BL111" si="331">SUM(O79,R79,U79,AA79,AB79,AH79,AI79,AJ79,AK79,AR79,AS79,AT79,AU79,AV79,BD79,BE79,BF79,BG79,BH79,BI79)</f>
        <v>0.32236004804430785</v>
      </c>
      <c r="BM79" s="8">
        <f t="shared" ref="BM79:BM111" si="332">SUM(S79:BI79)</f>
        <v>0.51582475722603038</v>
      </c>
      <c r="BN79" s="8">
        <f t="shared" ref="BN79:BN111" si="333">SUM(M79:R79)</f>
        <v>0.4830464546157206</v>
      </c>
    </row>
    <row r="80" spans="1:66" x14ac:dyDescent="0.25">
      <c r="A80" t="s">
        <v>357</v>
      </c>
      <c r="B80" t="s">
        <v>334</v>
      </c>
      <c r="C80" t="s">
        <v>335</v>
      </c>
      <c r="D80" t="s">
        <v>69</v>
      </c>
      <c r="E80">
        <f>VLOOKUP(A80,home!$A$2:$E$405,3,FALSE)</f>
        <v>1.9630000000000001</v>
      </c>
      <c r="F80">
        <f>VLOOKUP(B80,home!$B$2:$E$405,3,FALSE)</f>
        <v>1.2736000000000001</v>
      </c>
      <c r="G80">
        <f>VLOOKUP(C80,away!$B$2:$E$405,4,FALSE)</f>
        <v>0.30570000000000003</v>
      </c>
      <c r="H80">
        <f>VLOOKUP(A80,away!$A$2:$E$405,3,FALSE)</f>
        <v>1.5185</v>
      </c>
      <c r="I80">
        <f>VLOOKUP(C80,away!$B$2:$E$405,3,FALSE)</f>
        <v>1.0537000000000001</v>
      </c>
      <c r="J80">
        <f>VLOOKUP(B80,home!$B$2:$E$405,4,FALSE)</f>
        <v>1.0975999999999999</v>
      </c>
      <c r="K80" s="3">
        <f t="shared" si="278"/>
        <v>0.76427347776000021</v>
      </c>
      <c r="L80" s="3">
        <f t="shared" si="279"/>
        <v>1.7562076907199999</v>
      </c>
      <c r="M80" s="5">
        <f t="shared" si="280"/>
        <v>8.0420901435486691E-2</v>
      </c>
      <c r="N80" s="5">
        <f t="shared" si="281"/>
        <v>6.1463562024693601E-2</v>
      </c>
      <c r="O80" s="5">
        <f t="shared" si="282"/>
        <v>0.14123580559563678</v>
      </c>
      <c r="P80" s="5">
        <f t="shared" si="283"/>
        <v>0.10794278032681262</v>
      </c>
      <c r="Q80" s="5">
        <f t="shared" si="284"/>
        <v>2.3487485152065026E-2</v>
      </c>
      <c r="R80" s="5">
        <f t="shared" si="285"/>
        <v>0.1240197039960461</v>
      </c>
      <c r="S80" s="5">
        <f t="shared" si="286"/>
        <v>3.6220819515525547E-2</v>
      </c>
      <c r="T80" s="5">
        <f t="shared" si="287"/>
        <v>4.12489020597284E-2</v>
      </c>
      <c r="U80" s="5">
        <f t="shared" si="288"/>
        <v>9.4784970483823949E-2</v>
      </c>
      <c r="V80" s="5">
        <f t="shared" si="289"/>
        <v>5.4018239515588691E-3</v>
      </c>
      <c r="W80" s="5">
        <f t="shared" si="290"/>
        <v>5.9836206536683697E-3</v>
      </c>
      <c r="X80" s="5">
        <f t="shared" si="291"/>
        <v>1.0508480610323423E-2</v>
      </c>
      <c r="Y80" s="5">
        <f t="shared" si="292"/>
        <v>9.2275372328160001E-3</v>
      </c>
      <c r="Z80" s="5">
        <f t="shared" si="293"/>
        <v>7.2601452652891363E-2</v>
      </c>
      <c r="AA80" s="5">
        <f t="shared" si="294"/>
        <v>5.5487364709453271E-2</v>
      </c>
      <c r="AB80" s="5">
        <f t="shared" si="295"/>
        <v>2.1203760599115676E-2</v>
      </c>
      <c r="AC80" s="5">
        <f t="shared" si="296"/>
        <v>4.5315325816991142E-4</v>
      </c>
      <c r="AD80" s="5">
        <f t="shared" si="297"/>
        <v>1.1432806416439224E-3</v>
      </c>
      <c r="AE80" s="5">
        <f t="shared" si="298"/>
        <v>2.0078382555063527E-3</v>
      </c>
      <c r="AF80" s="5">
        <f t="shared" si="299"/>
        <v>1.763090493021043E-3</v>
      </c>
      <c r="AG80" s="5">
        <f t="shared" si="300"/>
        <v>1.0321176944262907E-3</v>
      </c>
      <c r="AH80" s="5">
        <f t="shared" si="301"/>
        <v>3.187580737661292E-2</v>
      </c>
      <c r="AI80" s="5">
        <f t="shared" si="302"/>
        <v>2.4361834160131827E-2</v>
      </c>
      <c r="AJ80" s="5">
        <f t="shared" si="303"/>
        <v>9.309551859088161E-3</v>
      </c>
      <c r="AK80" s="5">
        <f t="shared" si="304"/>
        <v>2.3716811919107955E-3</v>
      </c>
      <c r="AL80" s="5">
        <f t="shared" si="305"/>
        <v>2.4329308290707609E-5</v>
      </c>
      <c r="AM80" s="5">
        <f t="shared" si="306"/>
        <v>1.7475581440897707E-4</v>
      </c>
      <c r="AN80" s="5">
        <f t="shared" si="307"/>
        <v>3.0690750526308249E-4</v>
      </c>
      <c r="AO80" s="5">
        <f t="shared" si="308"/>
        <v>2.6949666054135722E-4</v>
      </c>
      <c r="AP80" s="5">
        <f t="shared" si="309"/>
        <v>1.5776403595536292E-4</v>
      </c>
      <c r="AQ80" s="5">
        <f t="shared" si="310"/>
        <v>6.9266603315958712E-5</v>
      </c>
      <c r="AR80" s="5">
        <f t="shared" si="311"/>
        <v>1.1196107612543377E-2</v>
      </c>
      <c r="AS80" s="5">
        <f t="shared" si="312"/>
        <v>8.5568881024137393E-3</v>
      </c>
      <c r="AT80" s="5">
        <f t="shared" si="313"/>
        <v>3.2699013144174582E-3</v>
      </c>
      <c r="AU80" s="5">
        <f t="shared" si="314"/>
        <v>8.3303294983394244E-4</v>
      </c>
      <c r="AV80" s="5">
        <f t="shared" si="315"/>
        <v>1.5916624741456472E-4</v>
      </c>
      <c r="AW80" s="5">
        <f t="shared" si="316"/>
        <v>9.0709322709603242E-7</v>
      </c>
      <c r="AX80" s="5">
        <f t="shared" si="317"/>
        <v>2.2260205672855005E-5</v>
      </c>
      <c r="AY80" s="5">
        <f t="shared" si="318"/>
        <v>3.9093544399676929E-5</v>
      </c>
      <c r="AZ80" s="5">
        <f t="shared" si="319"/>
        <v>3.432819166610821E-5</v>
      </c>
      <c r="BA80" s="5">
        <f t="shared" si="320"/>
        <v>2.0095811404176484E-5</v>
      </c>
      <c r="BB80" s="5">
        <f t="shared" si="321"/>
        <v>8.8231046348183507E-6</v>
      </c>
      <c r="BC80" s="5">
        <f t="shared" si="322"/>
        <v>3.099040843139051E-6</v>
      </c>
      <c r="BD80" s="5">
        <f t="shared" si="323"/>
        <v>3.277115049212903E-3</v>
      </c>
      <c r="BE80" s="5">
        <f t="shared" si="324"/>
        <v>2.5046121156815796E-3</v>
      </c>
      <c r="BF80" s="5">
        <f t="shared" si="325"/>
        <v>9.5710430604589616E-4</v>
      </c>
      <c r="BG80" s="5">
        <f t="shared" si="326"/>
        <v>2.4382981218692295E-4</v>
      </c>
      <c r="BH80" s="5">
        <f t="shared" si="327"/>
        <v>4.6588164635416813E-5</v>
      </c>
      <c r="BI80" s="5">
        <f t="shared" si="328"/>
        <v>7.1212197216730934E-6</v>
      </c>
      <c r="BJ80" s="8">
        <f t="shared" si="329"/>
        <v>0.15897180533599792</v>
      </c>
      <c r="BK80" s="8">
        <f t="shared" si="330"/>
        <v>0.23050290134024404</v>
      </c>
      <c r="BL80" s="8">
        <f t="shared" si="331"/>
        <v>0.53570194686592698</v>
      </c>
      <c r="BM80" s="8">
        <f t="shared" si="332"/>
        <v>0.45916968121314683</v>
      </c>
      <c r="BN80" s="8">
        <f t="shared" si="333"/>
        <v>0.53857023853074082</v>
      </c>
    </row>
    <row r="81" spans="1:66" x14ac:dyDescent="0.25">
      <c r="A81" t="s">
        <v>357</v>
      </c>
      <c r="B81" t="s">
        <v>336</v>
      </c>
      <c r="C81" t="s">
        <v>337</v>
      </c>
      <c r="D81" t="s">
        <v>69</v>
      </c>
      <c r="E81">
        <f>VLOOKUP(A81,home!$A$2:$E$405,3,FALSE)</f>
        <v>1.9630000000000001</v>
      </c>
      <c r="F81">
        <f>VLOOKUP(B81,home!$B$2:$E$405,3,FALSE)</f>
        <v>0.61129999999999995</v>
      </c>
      <c r="G81">
        <f>VLOOKUP(C81,away!$B$2:$E$405,4,FALSE)</f>
        <v>1.1207</v>
      </c>
      <c r="H81">
        <f>VLOOKUP(A81,away!$A$2:$E$405,3,FALSE)</f>
        <v>1.5185</v>
      </c>
      <c r="I81">
        <f>VLOOKUP(C81,away!$B$2:$E$405,3,FALSE)</f>
        <v>0.92200000000000004</v>
      </c>
      <c r="J81">
        <f>VLOOKUP(B81,home!$B$2:$E$405,4,FALSE)</f>
        <v>0.7903</v>
      </c>
      <c r="K81" s="3">
        <f t="shared" si="278"/>
        <v>1.3448197153300001</v>
      </c>
      <c r="L81" s="3">
        <f t="shared" si="279"/>
        <v>1.1064650471000002</v>
      </c>
      <c r="M81" s="5">
        <f t="shared" si="280"/>
        <v>8.6182790929718853E-2</v>
      </c>
      <c r="N81" s="5">
        <f t="shared" si="281"/>
        <v>0.11590031636444942</v>
      </c>
      <c r="O81" s="5">
        <f t="shared" si="282"/>
        <v>9.535824582526084E-2</v>
      </c>
      <c r="P81" s="5">
        <f t="shared" si="283"/>
        <v>0.12823964900509544</v>
      </c>
      <c r="Q81" s="5">
        <f t="shared" si="284"/>
        <v>7.7932515229947916E-2</v>
      </c>
      <c r="R81" s="5">
        <f t="shared" si="285"/>
        <v>5.2755282979210325E-2</v>
      </c>
      <c r="S81" s="5">
        <f t="shared" si="286"/>
        <v>4.7705021500061243E-2</v>
      </c>
      <c r="T81" s="5">
        <f t="shared" si="287"/>
        <v>8.6229604134525795E-2</v>
      </c>
      <c r="U81" s="5">
        <f t="shared" si="288"/>
        <v>7.0946344638255221E-2</v>
      </c>
      <c r="V81" s="5">
        <f t="shared" si="289"/>
        <v>7.8872090703342376E-3</v>
      </c>
      <c r="W81" s="5">
        <f t="shared" si="290"/>
        <v>3.4935060982163139E-2</v>
      </c>
      <c r="X81" s="5">
        <f t="shared" si="291"/>
        <v>3.8654423895070511E-2</v>
      </c>
      <c r="Y81" s="5">
        <f t="shared" si="292"/>
        <v>2.1384884477841287E-2</v>
      </c>
      <c r="Z81" s="5">
        <f t="shared" si="293"/>
        <v>1.9457292222121923E-2</v>
      </c>
      <c r="AA81" s="5">
        <f t="shared" si="294"/>
        <v>2.6166550187246625E-2</v>
      </c>
      <c r="AB81" s="5">
        <f t="shared" si="295"/>
        <v>1.7594646286990586E-2</v>
      </c>
      <c r="AC81" s="5">
        <f t="shared" si="296"/>
        <v>7.3350847650250283E-4</v>
      </c>
      <c r="AD81" s="5">
        <f t="shared" si="297"/>
        <v>1.1745339691267212E-2</v>
      </c>
      <c r="AE81" s="5">
        <f t="shared" si="298"/>
        <v>1.2995807834703476E-2</v>
      </c>
      <c r="AF81" s="5">
        <f t="shared" si="299"/>
        <v>7.1897035639638673E-3</v>
      </c>
      <c r="AG81" s="5">
        <f t="shared" si="300"/>
        <v>2.6517185641787722E-3</v>
      </c>
      <c r="AH81" s="5">
        <f t="shared" si="301"/>
        <v>5.3822034387471518E-3</v>
      </c>
      <c r="AI81" s="5">
        <f t="shared" si="302"/>
        <v>7.2380932963440918E-3</v>
      </c>
      <c r="AJ81" s="5">
        <f t="shared" si="303"/>
        <v>4.8669652831607232E-3</v>
      </c>
      <c r="AK81" s="5">
        <f t="shared" si="304"/>
        <v>2.1817302888737311E-3</v>
      </c>
      <c r="AL81" s="5">
        <f t="shared" si="305"/>
        <v>4.3658307443606538E-5</v>
      </c>
      <c r="AM81" s="5">
        <f t="shared" si="306"/>
        <v>3.159072876012825E-3</v>
      </c>
      <c r="AN81" s="5">
        <f t="shared" si="307"/>
        <v>3.4954037185498635E-3</v>
      </c>
      <c r="AO81" s="5">
        <f t="shared" si="308"/>
        <v>1.9337710200393954E-3</v>
      </c>
      <c r="AP81" s="5">
        <f t="shared" si="309"/>
        <v>7.1321668092283474E-4</v>
      </c>
      <c r="AQ81" s="5">
        <f t="shared" si="310"/>
        <v>1.9728733211244763E-4</v>
      </c>
      <c r="AR81" s="5">
        <f t="shared" si="311"/>
        <v>1.1910439962710298E-3</v>
      </c>
      <c r="AS81" s="5">
        <f t="shared" si="312"/>
        <v>1.6017394480107119E-3</v>
      </c>
      <c r="AT81" s="5">
        <f t="shared" si="313"/>
        <v>1.0770253942532987E-3</v>
      </c>
      <c r="AU81" s="5">
        <f t="shared" si="314"/>
        <v>4.8280166136763388E-4</v>
      </c>
      <c r="AV81" s="5">
        <f t="shared" si="315"/>
        <v>1.623202982003182E-4</v>
      </c>
      <c r="AW81" s="5">
        <f t="shared" si="316"/>
        <v>1.804538535132052E-6</v>
      </c>
      <c r="AX81" s="5">
        <f t="shared" si="317"/>
        <v>7.0806391430438132E-4</v>
      </c>
      <c r="AY81" s="5">
        <f t="shared" si="318"/>
        <v>7.8344797229060767E-4</v>
      </c>
      <c r="AZ81" s="5">
        <f t="shared" si="319"/>
        <v>4.3342889878046349E-4</v>
      </c>
      <c r="BA81" s="5">
        <f t="shared" si="320"/>
        <v>1.5985797563454219E-4</v>
      </c>
      <c r="BB81" s="5">
        <f t="shared" si="321"/>
        <v>4.4219315634946122E-5</v>
      </c>
      <c r="BC81" s="5">
        <f t="shared" si="322"/>
        <v>9.7854254313500846E-6</v>
      </c>
      <c r="BD81" s="5">
        <f t="shared" si="323"/>
        <v>2.1964142523869961E-4</v>
      </c>
      <c r="BE81" s="5">
        <f t="shared" si="324"/>
        <v>2.9537811896418345E-4</v>
      </c>
      <c r="BF81" s="5">
        <f t="shared" si="325"/>
        <v>1.9861515893006209E-4</v>
      </c>
      <c r="BG81" s="5">
        <f t="shared" si="326"/>
        <v>8.9033860497516232E-5</v>
      </c>
      <c r="BH81" s="5">
        <f t="shared" si="327"/>
        <v>2.9933622732250196E-5</v>
      </c>
      <c r="BI81" s="5">
        <f t="shared" si="328"/>
        <v>8.051065200316066E-6</v>
      </c>
      <c r="BJ81" s="8">
        <f t="shared" si="329"/>
        <v>0.42125692986782504</v>
      </c>
      <c r="BK81" s="8">
        <f t="shared" si="330"/>
        <v>0.27157528526144653</v>
      </c>
      <c r="BL81" s="8">
        <f t="shared" si="331"/>
        <v>0.28784564627375531</v>
      </c>
      <c r="BM81" s="8">
        <f t="shared" si="332"/>
        <v>0.44298470985771066</v>
      </c>
      <c r="BN81" s="8">
        <f t="shared" si="333"/>
        <v>0.55636880033368274</v>
      </c>
    </row>
    <row r="82" spans="1:66" x14ac:dyDescent="0.25">
      <c r="A82" t="s">
        <v>290</v>
      </c>
      <c r="B82" t="s">
        <v>293</v>
      </c>
      <c r="C82" t="s">
        <v>316</v>
      </c>
      <c r="D82" t="s">
        <v>69</v>
      </c>
      <c r="E82">
        <f>VLOOKUP(A82,home!$A$2:$E$405,3,FALSE)</f>
        <v>1.6512</v>
      </c>
      <c r="F82">
        <f>VLOOKUP(B82,home!$B$2:$E$405,3,FALSE)</f>
        <v>0.81940000000000002</v>
      </c>
      <c r="G82">
        <f>VLOOKUP(C82,away!$B$2:$E$405,4,FALSE)</f>
        <v>1.4382999999999999</v>
      </c>
      <c r="H82">
        <f>VLOOKUP(A82,away!$A$2:$E$405,3,FALSE)</f>
        <v>1.1418999999999999</v>
      </c>
      <c r="I82">
        <f>VLOOKUP(C82,away!$B$2:$E$405,3,FALSE)</f>
        <v>0.76629999999999998</v>
      </c>
      <c r="J82">
        <f>VLOOKUP(B82,home!$B$2:$E$405,4,FALSE)</f>
        <v>0.92720000000000002</v>
      </c>
      <c r="K82" s="3">
        <f t="shared" si="278"/>
        <v>1.9460102346239998</v>
      </c>
      <c r="L82" s="3">
        <f t="shared" si="279"/>
        <v>0.81133520578399998</v>
      </c>
      <c r="M82" s="5">
        <f t="shared" si="280"/>
        <v>6.3460003326515399E-2</v>
      </c>
      <c r="N82" s="5">
        <f t="shared" si="281"/>
        <v>0.12349381596267202</v>
      </c>
      <c r="O82" s="5">
        <f t="shared" si="282"/>
        <v>5.1487334857971696E-2</v>
      </c>
      <c r="P82" s="5">
        <f t="shared" si="283"/>
        <v>0.10019488058712593</v>
      </c>
      <c r="Q82" s="5">
        <f t="shared" si="284"/>
        <v>0.12016011488806626</v>
      </c>
      <c r="R82" s="5">
        <f t="shared" si="285"/>
        <v>2.0886743711131087E-2</v>
      </c>
      <c r="S82" s="5">
        <f t="shared" si="286"/>
        <v>3.9548587967351403E-2</v>
      </c>
      <c r="T82" s="5">
        <f t="shared" si="287"/>
        <v>9.7490131539738317E-2</v>
      </c>
      <c r="U82" s="5">
        <f t="shared" si="288"/>
        <v>4.0645817029829556E-2</v>
      </c>
      <c r="V82" s="5">
        <f t="shared" si="289"/>
        <v>6.9379939087861591E-3</v>
      </c>
      <c r="W82" s="5">
        <f t="shared" si="290"/>
        <v>7.7944271121924188E-2</v>
      </c>
      <c r="X82" s="5">
        <f t="shared" si="291"/>
        <v>6.3238931250390248E-2</v>
      </c>
      <c r="Y82" s="5">
        <f t="shared" si="292"/>
        <v>2.5653985649797796E-2</v>
      </c>
      <c r="Z82" s="5">
        <f t="shared" si="293"/>
        <v>5.6487168356760689E-3</v>
      </c>
      <c r="AA82" s="5">
        <f t="shared" si="294"/>
        <v>1.0992460774718524E-2</v>
      </c>
      <c r="AB82" s="5">
        <f t="shared" si="295"/>
        <v>1.0695720585652558E-2</v>
      </c>
      <c r="AC82" s="5">
        <f t="shared" si="296"/>
        <v>6.8463543449203388E-4</v>
      </c>
      <c r="AD82" s="5">
        <f t="shared" si="297"/>
        <v>3.7920087333393103E-2</v>
      </c>
      <c r="AE82" s="5">
        <f t="shared" si="298"/>
        <v>3.0765901859985744E-2</v>
      </c>
      <c r="AF82" s="5">
        <f t="shared" si="299"/>
        <v>1.2480729658350939E-2</v>
      </c>
      <c r="AG82" s="5">
        <f t="shared" si="300"/>
        <v>3.3753517885642104E-3</v>
      </c>
      <c r="AH82" s="5">
        <f t="shared" si="301"/>
        <v>1.1457507090721971E-3</v>
      </c>
      <c r="AI82" s="5">
        <f t="shared" si="302"/>
        <v>2.2296426061822004E-3</v>
      </c>
      <c r="AJ82" s="5">
        <f t="shared" si="303"/>
        <v>2.1694536655921456E-3</v>
      </c>
      <c r="AK82" s="5">
        <f t="shared" si="304"/>
        <v>1.4072596789282889E-3</v>
      </c>
      <c r="AL82" s="5">
        <f t="shared" si="305"/>
        <v>4.3237921215792118E-5</v>
      </c>
      <c r="AM82" s="5">
        <f t="shared" si="306"/>
        <v>1.4758575609723778E-2</v>
      </c>
      <c r="AN82" s="5">
        <f t="shared" si="307"/>
        <v>1.1974151979393966E-2</v>
      </c>
      <c r="AO82" s="5">
        <f t="shared" si="308"/>
        <v>4.857525530145246E-3</v>
      </c>
      <c r="AP82" s="5">
        <f t="shared" si="309"/>
        <v>1.3136938252004756E-3</v>
      </c>
      <c r="AQ82" s="5">
        <f t="shared" si="310"/>
        <v>2.6646151250154945E-4</v>
      </c>
      <c r="AR82" s="5">
        <f t="shared" si="311"/>
        <v>1.8591757746445106E-4</v>
      </c>
      <c r="AS82" s="5">
        <f t="shared" si="312"/>
        <v>3.6179750854232199E-4</v>
      </c>
      <c r="AT82" s="5">
        <f t="shared" si="313"/>
        <v>3.5203082724241143E-4</v>
      </c>
      <c r="AU82" s="5">
        <f t="shared" si="314"/>
        <v>2.283518642389619E-4</v>
      </c>
      <c r="AV82" s="5">
        <f t="shared" si="315"/>
        <v>1.1109376622612255E-4</v>
      </c>
      <c r="AW82" s="5">
        <f t="shared" si="316"/>
        <v>1.8963030631547944E-6</v>
      </c>
      <c r="AX82" s="5">
        <f t="shared" si="317"/>
        <v>4.7867231974990975E-3</v>
      </c>
      <c r="AY82" s="5">
        <f t="shared" si="318"/>
        <v>3.8836370504739771E-3</v>
      </c>
      <c r="AZ82" s="5">
        <f t="shared" si="319"/>
        <v>1.5754657327683352E-3</v>
      </c>
      <c r="BA82" s="5">
        <f t="shared" si="320"/>
        <v>4.2607693816707918E-4</v>
      </c>
      <c r="BB82" s="5">
        <f t="shared" si="321"/>
        <v>8.6422805076900945E-5</v>
      </c>
      <c r="BC82" s="5">
        <f t="shared" si="322"/>
        <v>1.4023572868299594E-5</v>
      </c>
      <c r="BD82" s="5">
        <f t="shared" si="323"/>
        <v>2.5140245995163848E-5</v>
      </c>
      <c r="BE82" s="5">
        <f t="shared" si="324"/>
        <v>4.8923176007553867E-5</v>
      </c>
      <c r="BF82" s="5">
        <f t="shared" si="325"/>
        <v>4.7602500610505587E-5</v>
      </c>
      <c r="BG82" s="5">
        <f t="shared" si="326"/>
        <v>3.0878317793913016E-5</v>
      </c>
      <c r="BH82" s="5">
        <f t="shared" si="327"/>
        <v>1.5022380613731782E-5</v>
      </c>
      <c r="BI82" s="5">
        <f t="shared" si="328"/>
        <v>5.8467412845478437E-6</v>
      </c>
      <c r="BJ82" s="8">
        <f t="shared" si="329"/>
        <v>0.63646607880670159</v>
      </c>
      <c r="BK82" s="8">
        <f t="shared" si="330"/>
        <v>0.21475297619596073</v>
      </c>
      <c r="BL82" s="8">
        <f t="shared" si="331"/>
        <v>0.14307278852509794</v>
      </c>
      <c r="BM82" s="8">
        <f t="shared" si="332"/>
        <v>0.51637592628254314</v>
      </c>
      <c r="BN82" s="8">
        <f t="shared" si="333"/>
        <v>0.47968289333348241</v>
      </c>
    </row>
    <row r="83" spans="1:66" x14ac:dyDescent="0.25">
      <c r="A83" t="s">
        <v>290</v>
      </c>
      <c r="B83" t="s">
        <v>304</v>
      </c>
      <c r="C83" t="s">
        <v>311</v>
      </c>
      <c r="D83" t="s">
        <v>69</v>
      </c>
      <c r="E83">
        <f>VLOOKUP(A83,home!$A$2:$E$405,3,FALSE)</f>
        <v>1.6512</v>
      </c>
      <c r="F83">
        <f>VLOOKUP(B83,home!$B$2:$E$405,3,FALSE)</f>
        <v>0.8327</v>
      </c>
      <c r="G83">
        <f>VLOOKUP(C83,away!$B$2:$E$405,4,FALSE)</f>
        <v>1.0976999999999999</v>
      </c>
      <c r="H83">
        <f>VLOOKUP(A83,away!$A$2:$E$405,3,FALSE)</f>
        <v>1.1418999999999999</v>
      </c>
      <c r="I83">
        <f>VLOOKUP(C83,away!$B$2:$E$405,3,FALSE)</f>
        <v>0.98519999999999996</v>
      </c>
      <c r="J83">
        <f>VLOOKUP(B83,home!$B$2:$E$405,4,FALSE)</f>
        <v>0.71150000000000002</v>
      </c>
      <c r="K83" s="3">
        <f t="shared" si="278"/>
        <v>1.5092872692479997</v>
      </c>
      <c r="L83" s="3">
        <f t="shared" si="279"/>
        <v>0.80043741461999995</v>
      </c>
      <c r="M83" s="5">
        <f t="shared" si="280"/>
        <v>9.9288583545778283E-2</v>
      </c>
      <c r="N83" s="5">
        <f t="shared" si="281"/>
        <v>0.14985499512730957</v>
      </c>
      <c r="O83" s="5">
        <f t="shared" si="282"/>
        <v>7.9474297114664638E-2</v>
      </c>
      <c r="P83" s="5">
        <f t="shared" si="283"/>
        <v>0.11994954486759637</v>
      </c>
      <c r="Q83" s="5">
        <f t="shared" si="284"/>
        <v>0.1130871181894347</v>
      </c>
      <c r="R83" s="5">
        <f t="shared" si="285"/>
        <v>3.1807100455601936E-2</v>
      </c>
      <c r="S83" s="5">
        <f t="shared" si="286"/>
        <v>3.6227461406249675E-2</v>
      </c>
      <c r="T83" s="5">
        <f t="shared" si="287"/>
        <v>9.0519160510377492E-2</v>
      </c>
      <c r="U83" s="5">
        <f t="shared" si="288"/>
        <v>4.800605178933226E-2</v>
      </c>
      <c r="V83" s="5">
        <f t="shared" si="289"/>
        <v>4.8628926488864972E-3</v>
      </c>
      <c r="W83" s="5">
        <f t="shared" si="290"/>
        <v>5.6893649266419238E-2</v>
      </c>
      <c r="X83" s="5">
        <f t="shared" si="291"/>
        <v>4.5539805527109678E-2</v>
      </c>
      <c r="Y83" s="5">
        <f t="shared" si="292"/>
        <v>1.8225882099208626E-2</v>
      </c>
      <c r="Z83" s="5">
        <f t="shared" si="293"/>
        <v>8.486531085080214E-3</v>
      </c>
      <c r="AA83" s="5">
        <f t="shared" si="294"/>
        <v>1.2808613326788981E-2</v>
      </c>
      <c r="AB83" s="5">
        <f t="shared" si="295"/>
        <v>9.6659385154214406E-3</v>
      </c>
      <c r="AC83" s="5">
        <f t="shared" si="296"/>
        <v>3.6717574867568776E-4</v>
      </c>
      <c r="AD83" s="5">
        <f t="shared" si="297"/>
        <v>2.146721513471684E-2</v>
      </c>
      <c r="AE83" s="5">
        <f t="shared" si="298"/>
        <v>1.7183162181524082E-2</v>
      </c>
      <c r="AF83" s="5">
        <f t="shared" si="299"/>
        <v>6.8770229557876469E-3</v>
      </c>
      <c r="AG83" s="5">
        <f t="shared" si="300"/>
        <v>1.8348754916710185E-3</v>
      </c>
      <c r="AH83" s="5">
        <f t="shared" si="301"/>
        <v>1.6982342502084671E-3</v>
      </c>
      <c r="AI83" s="5">
        <f t="shared" si="302"/>
        <v>2.5631233340405618E-3</v>
      </c>
      <c r="AJ83" s="5">
        <f t="shared" si="303"/>
        <v>1.9342447087899544E-3</v>
      </c>
      <c r="AK83" s="5">
        <f t="shared" si="304"/>
        <v>9.7311030486232767E-4</v>
      </c>
      <c r="AL83" s="5">
        <f t="shared" si="305"/>
        <v>1.7743254004529662E-5</v>
      </c>
      <c r="AM83" s="5">
        <f t="shared" si="306"/>
        <v>6.4800389018072214E-3</v>
      </c>
      <c r="AN83" s="5">
        <f t="shared" si="307"/>
        <v>5.186865585199596E-3</v>
      </c>
      <c r="AO83" s="5">
        <f t="shared" si="308"/>
        <v>2.075880639499309E-3</v>
      </c>
      <c r="AP83" s="5">
        <f t="shared" si="309"/>
        <v>5.5387084404684645E-4</v>
      </c>
      <c r="AQ83" s="5">
        <f t="shared" si="310"/>
        <v>1.1083473661056371E-4</v>
      </c>
      <c r="AR83" s="5">
        <f t="shared" si="311"/>
        <v>2.7186604653120001E-4</v>
      </c>
      <c r="AS83" s="5">
        <f t="shared" si="312"/>
        <v>4.103239629703245E-4</v>
      </c>
      <c r="AT83" s="5">
        <f t="shared" si="313"/>
        <v>3.0964836678924924E-4</v>
      </c>
      <c r="AU83" s="5">
        <f t="shared" si="314"/>
        <v>1.5578277931281635E-4</v>
      </c>
      <c r="AV83" s="5">
        <f t="shared" si="315"/>
        <v>5.8780241396226098E-5</v>
      </c>
      <c r="AW83" s="5">
        <f t="shared" si="316"/>
        <v>5.9542910348024138E-7</v>
      </c>
      <c r="AX83" s="5">
        <f t="shared" si="317"/>
        <v>1.6300400364549048E-3</v>
      </c>
      <c r="AY83" s="5">
        <f t="shared" si="318"/>
        <v>1.3047450325070545E-3</v>
      </c>
      <c r="AZ83" s="5">
        <f t="shared" si="319"/>
        <v>5.2218337027911722E-4</v>
      </c>
      <c r="BA83" s="5">
        <f t="shared" si="320"/>
        <v>1.3932503562125826E-4</v>
      </c>
      <c r="BB83" s="5">
        <f t="shared" si="321"/>
        <v>2.7880242826129837E-5</v>
      </c>
      <c r="BC83" s="5">
        <f t="shared" si="322"/>
        <v>4.4632778973450354E-6</v>
      </c>
      <c r="BD83" s="5">
        <f t="shared" si="323"/>
        <v>3.6268625901399048E-5</v>
      </c>
      <c r="BE83" s="5">
        <f t="shared" si="324"/>
        <v>5.4739775346099843E-5</v>
      </c>
      <c r="BF83" s="5">
        <f t="shared" si="325"/>
        <v>4.1309023025682008E-5</v>
      </c>
      <c r="BG83" s="5">
        <f t="shared" si="326"/>
        <v>2.078239418591145E-5</v>
      </c>
      <c r="BH83" s="5">
        <f t="shared" si="327"/>
        <v>7.8416507423224494E-6</v>
      </c>
      <c r="BI83" s="5">
        <f t="shared" si="328"/>
        <v>2.36706072705528E-6</v>
      </c>
      <c r="BJ83" s="8">
        <f t="shared" si="329"/>
        <v>0.53951901418630854</v>
      </c>
      <c r="BK83" s="8">
        <f t="shared" si="330"/>
        <v>0.26201814650369809</v>
      </c>
      <c r="BL83" s="8">
        <f t="shared" si="331"/>
        <v>0.19030042372663886</v>
      </c>
      <c r="BM83" s="8">
        <f t="shared" si="332"/>
        <v>0.40555832659793606</v>
      </c>
      <c r="BN83" s="8">
        <f t="shared" si="333"/>
        <v>0.59346163930038554</v>
      </c>
    </row>
    <row r="84" spans="1:66" x14ac:dyDescent="0.25">
      <c r="A84" t="s">
        <v>290</v>
      </c>
      <c r="B84" t="s">
        <v>299</v>
      </c>
      <c r="C84" t="s">
        <v>303</v>
      </c>
      <c r="D84" t="s">
        <v>69</v>
      </c>
      <c r="E84">
        <f>VLOOKUP(A84,home!$A$2:$E$405,3,FALSE)</f>
        <v>1.6512</v>
      </c>
      <c r="F84">
        <f>VLOOKUP(B84,home!$B$2:$E$405,3,FALSE)</f>
        <v>0.87060000000000004</v>
      </c>
      <c r="G84">
        <f>VLOOKUP(C84,away!$B$2:$E$405,4,FALSE)</f>
        <v>1.1734</v>
      </c>
      <c r="H84">
        <f>VLOOKUP(A84,away!$A$2:$E$405,3,FALSE)</f>
        <v>1.1418999999999999</v>
      </c>
      <c r="I84">
        <f>VLOOKUP(C84,away!$B$2:$E$405,3,FALSE)</f>
        <v>1.0947</v>
      </c>
      <c r="J84">
        <f>VLOOKUP(B84,home!$B$2:$E$405,4,FALSE)</f>
        <v>1.0947</v>
      </c>
      <c r="K84" s="3">
        <f t="shared" si="278"/>
        <v>1.6868032404480002</v>
      </c>
      <c r="L84" s="3">
        <f t="shared" si="279"/>
        <v>1.3684165219710001</v>
      </c>
      <c r="M84" s="5">
        <f t="shared" si="280"/>
        <v>4.7112366105046377E-2</v>
      </c>
      <c r="N84" s="5">
        <f t="shared" si="281"/>
        <v>7.9469291811164744E-2</v>
      </c>
      <c r="O84" s="5">
        <f t="shared" si="282"/>
        <v>6.4469340167291986E-2</v>
      </c>
      <c r="P84" s="5">
        <f t="shared" si="283"/>
        <v>0.10874709190373252</v>
      </c>
      <c r="Q84" s="5">
        <f t="shared" si="284"/>
        <v>6.7024529471590252E-2</v>
      </c>
      <c r="R84" s="5">
        <f t="shared" si="285"/>
        <v>4.4110455122745508E-2</v>
      </c>
      <c r="S84" s="5">
        <f t="shared" si="286"/>
        <v>6.2753853049699312E-2</v>
      </c>
      <c r="T84" s="5">
        <f t="shared" si="287"/>
        <v>9.1717473506256295E-2</v>
      </c>
      <c r="U84" s="5">
        <f t="shared" si="288"/>
        <v>7.4405658638683203E-2</v>
      </c>
      <c r="V84" s="5">
        <f t="shared" si="289"/>
        <v>1.6094616125231907E-2</v>
      </c>
      <c r="W84" s="5">
        <f t="shared" si="290"/>
        <v>3.7685731167393634E-2</v>
      </c>
      <c r="X84" s="5">
        <f t="shared" si="291"/>
        <v>5.1569777172018896E-2</v>
      </c>
      <c r="Y84" s="5">
        <f t="shared" si="292"/>
        <v>3.52844675582768E-2</v>
      </c>
      <c r="Z84" s="5">
        <f t="shared" si="293"/>
        <v>2.0120491860541764E-2</v>
      </c>
      <c r="AA84" s="5">
        <f t="shared" si="294"/>
        <v>3.3939310869769451E-2</v>
      </c>
      <c r="AB84" s="5">
        <f t="shared" si="295"/>
        <v>2.8624469776849588E-2</v>
      </c>
      <c r="AC84" s="5">
        <f t="shared" si="296"/>
        <v>2.321899274576043E-3</v>
      </c>
      <c r="AD84" s="5">
        <f t="shared" si="297"/>
        <v>1.589210336295295E-2</v>
      </c>
      <c r="AE84" s="5">
        <f t="shared" si="298"/>
        <v>2.1747016810735705E-2</v>
      </c>
      <c r="AF84" s="5">
        <f t="shared" si="299"/>
        <v>1.4879488553695915E-2</v>
      </c>
      <c r="AG84" s="5">
        <f t="shared" si="300"/>
        <v>6.7871126584519567E-3</v>
      </c>
      <c r="AH84" s="5">
        <f t="shared" si="301"/>
        <v>6.883303373037092E-3</v>
      </c>
      <c r="AI84" s="5">
        <f t="shared" si="302"/>
        <v>1.1610778434625615E-2</v>
      </c>
      <c r="AJ84" s="5">
        <f t="shared" si="303"/>
        <v>9.7925493438251274E-3</v>
      </c>
      <c r="AK84" s="5">
        <f t="shared" si="304"/>
        <v>5.5060346551370539E-3</v>
      </c>
      <c r="AL84" s="5">
        <f t="shared" si="305"/>
        <v>2.1438090648262693E-4</v>
      </c>
      <c r="AM84" s="5">
        <f t="shared" si="306"/>
        <v>5.3613702900327147E-3</v>
      </c>
      <c r="AN84" s="5">
        <f t="shared" si="307"/>
        <v>7.3365876852852178E-3</v>
      </c>
      <c r="AO84" s="5">
        <f t="shared" si="308"/>
        <v>5.0197539017166354E-3</v>
      </c>
      <c r="AP84" s="5">
        <f t="shared" si="309"/>
        <v>2.2897047251124788E-3</v>
      </c>
      <c r="AQ84" s="5">
        <f t="shared" si="310"/>
        <v>7.8331744406974556E-4</v>
      </c>
      <c r="AR84" s="5">
        <f t="shared" si="311"/>
        <v>1.8838452122805344E-3</v>
      </c>
      <c r="AS84" s="5">
        <f t="shared" si="312"/>
        <v>3.1776762085772557E-3</v>
      </c>
      <c r="AT84" s="5">
        <f t="shared" si="313"/>
        <v>2.6800572628613165E-3</v>
      </c>
      <c r="AU84" s="5">
        <f t="shared" si="314"/>
        <v>1.5069097585268885E-3</v>
      </c>
      <c r="AV84" s="5">
        <f t="shared" si="315"/>
        <v>6.3546506593646754E-4</v>
      </c>
      <c r="AW84" s="5">
        <f t="shared" si="316"/>
        <v>1.374568343908905E-5</v>
      </c>
      <c r="AX84" s="5">
        <f t="shared" si="317"/>
        <v>1.5072627964114692E-3</v>
      </c>
      <c r="AY84" s="5">
        <f t="shared" si="318"/>
        <v>2.0625633135616657E-3</v>
      </c>
      <c r="AZ84" s="5">
        <f t="shared" si="319"/>
        <v>1.4112228579445186E-3</v>
      </c>
      <c r="BA84" s="5">
        <f t="shared" si="320"/>
        <v>6.4371355833147087E-4</v>
      </c>
      <c r="BB84" s="5">
        <f t="shared" si="321"/>
        <v>2.2021706715938191E-4</v>
      </c>
      <c r="BC84" s="5">
        <f t="shared" si="322"/>
        <v>6.026973462417911E-5</v>
      </c>
      <c r="BD84" s="5">
        <f t="shared" si="323"/>
        <v>4.2964748555344127E-4</v>
      </c>
      <c r="BE84" s="5">
        <f t="shared" si="324"/>
        <v>7.2473077088188007E-4</v>
      </c>
      <c r="BF84" s="5">
        <f t="shared" si="325"/>
        <v>6.1123910638796655E-4</v>
      </c>
      <c r="BG84" s="5">
        <f t="shared" si="326"/>
        <v>3.436800351145872E-4</v>
      </c>
      <c r="BH84" s="5">
        <f t="shared" si="327"/>
        <v>1.449301492271421E-4</v>
      </c>
      <c r="BI84" s="5">
        <f t="shared" si="328"/>
        <v>4.8893729070991066E-5</v>
      </c>
      <c r="BJ84" s="8">
        <f t="shared" si="329"/>
        <v>0.44875297544678661</v>
      </c>
      <c r="BK84" s="8">
        <f t="shared" si="330"/>
        <v>0.23930677067833045</v>
      </c>
      <c r="BL84" s="8">
        <f t="shared" si="331"/>
        <v>0.29152897516638299</v>
      </c>
      <c r="BM84" s="8">
        <f t="shared" si="332"/>
        <v>0.58672732094034785</v>
      </c>
      <c r="BN84" s="8">
        <f t="shared" si="333"/>
        <v>0.41093307458157147</v>
      </c>
    </row>
    <row r="85" spans="1:66" x14ac:dyDescent="0.25">
      <c r="A85" t="s">
        <v>290</v>
      </c>
      <c r="B85" t="s">
        <v>305</v>
      </c>
      <c r="C85" t="s">
        <v>298</v>
      </c>
      <c r="D85" t="s">
        <v>69</v>
      </c>
      <c r="E85">
        <f>VLOOKUP(A85,home!$A$2:$E$405,3,FALSE)</f>
        <v>1.6512</v>
      </c>
      <c r="F85">
        <f>VLOOKUP(B85,home!$B$2:$E$405,3,FALSE)</f>
        <v>1.2868999999999999</v>
      </c>
      <c r="G85">
        <f>VLOOKUP(C85,away!$B$2:$E$405,4,FALSE)</f>
        <v>1.6275999999999999</v>
      </c>
      <c r="H85">
        <f>VLOOKUP(A85,away!$A$2:$E$405,3,FALSE)</f>
        <v>1.1418999999999999</v>
      </c>
      <c r="I85">
        <f>VLOOKUP(C85,away!$B$2:$E$405,3,FALSE)</f>
        <v>1.0947</v>
      </c>
      <c r="J85">
        <f>VLOOKUP(B85,home!$B$2:$E$405,4,FALSE)</f>
        <v>0.93049999999999999</v>
      </c>
      <c r="K85" s="3">
        <f t="shared" si="278"/>
        <v>3.4585348961279996</v>
      </c>
      <c r="L85" s="3">
        <f t="shared" si="279"/>
        <v>1.1631602938649999</v>
      </c>
      <c r="M85" s="5">
        <f t="shared" si="280"/>
        <v>9.8361078487430031E-3</v>
      </c>
      <c r="N85" s="5">
        <f t="shared" si="281"/>
        <v>3.4018522236956186E-2</v>
      </c>
      <c r="O85" s="5">
        <f t="shared" si="282"/>
        <v>1.1440970095831742E-2</v>
      </c>
      <c r="P85" s="5">
        <f t="shared" si="283"/>
        <v>3.9568994321990986E-2</v>
      </c>
      <c r="Q85" s="5">
        <f t="shared" si="284"/>
        <v>5.8827123135609657E-2</v>
      </c>
      <c r="R85" s="5">
        <f t="shared" si="285"/>
        <v>6.653841069384164E-3</v>
      </c>
      <c r="S85" s="5">
        <f t="shared" si="286"/>
        <v>3.9794838968084396E-2</v>
      </c>
      <c r="T85" s="5">
        <f t="shared" si="287"/>
        <v>6.8425373833648259E-2</v>
      </c>
      <c r="U85" s="5">
        <f t="shared" si="288"/>
        <v>2.301254153175478E-2</v>
      </c>
      <c r="V85" s="5">
        <f t="shared" si="289"/>
        <v>1.7787543399472527E-2</v>
      </c>
      <c r="W85" s="5">
        <f t="shared" si="290"/>
        <v>6.7818552734441609E-2</v>
      </c>
      <c r="X85" s="5">
        <f t="shared" si="291"/>
        <v>7.888384772809208E-2</v>
      </c>
      <c r="Y85" s="5">
        <f t="shared" si="292"/>
        <v>4.5877279752304753E-2</v>
      </c>
      <c r="Z85" s="5">
        <f t="shared" si="293"/>
        <v>2.579827911198629E-3</v>
      </c>
      <c r="AA85" s="5">
        <f t="shared" si="294"/>
        <v>8.9224248568854653E-3</v>
      </c>
      <c r="AB85" s="5">
        <f t="shared" si="295"/>
        <v>1.5429258862809127E-2</v>
      </c>
      <c r="AC85" s="5">
        <f t="shared" si="296"/>
        <v>4.4722669690547556E-3</v>
      </c>
      <c r="AD85" s="5">
        <f t="shared" si="297"/>
        <v>5.8638207809240811E-2</v>
      </c>
      <c r="AE85" s="5">
        <f t="shared" si="298"/>
        <v>6.8205635027113465E-2</v>
      </c>
      <c r="AF85" s="5">
        <f t="shared" si="299"/>
        <v>3.9667043240693124E-2</v>
      </c>
      <c r="AG85" s="5">
        <f t="shared" si="300"/>
        <v>1.537970989086675E-2</v>
      </c>
      <c r="AH85" s="5">
        <f t="shared" si="301"/>
        <v>7.5018834782773183E-4</v>
      </c>
      <c r="AI85" s="5">
        <f t="shared" si="302"/>
        <v>2.5945525796308203E-3</v>
      </c>
      <c r="AJ85" s="5">
        <f t="shared" si="303"/>
        <v>4.486675318246057E-3</v>
      </c>
      <c r="AK85" s="5">
        <f t="shared" si="304"/>
        <v>5.1724410519167286E-3</v>
      </c>
      <c r="AL85" s="5">
        <f t="shared" si="305"/>
        <v>7.1964687262989055E-4</v>
      </c>
      <c r="AM85" s="5">
        <f t="shared" si="306"/>
        <v>4.0560457590932963E-2</v>
      </c>
      <c r="AN85" s="5">
        <f t="shared" si="307"/>
        <v>4.7178313770768442E-2</v>
      </c>
      <c r="AO85" s="5">
        <f t="shared" si="308"/>
        <v>2.7437970654831102E-2</v>
      </c>
      <c r="AP85" s="5">
        <f t="shared" si="309"/>
        <v>1.0638252669977526E-2</v>
      </c>
      <c r="AQ85" s="5">
        <f t="shared" si="310"/>
        <v>3.0934982754552962E-3</v>
      </c>
      <c r="AR85" s="5">
        <f t="shared" si="311"/>
        <v>1.7451785982268067E-4</v>
      </c>
      <c r="AS85" s="5">
        <f t="shared" si="312"/>
        <v>6.0357610819431579E-4</v>
      </c>
      <c r="AT85" s="5">
        <f t="shared" si="313"/>
        <v>1.0437445163295851E-3</v>
      </c>
      <c r="AU85" s="5">
        <f t="shared" si="314"/>
        <v>1.2032756107893704E-3</v>
      </c>
      <c r="AV85" s="5">
        <f t="shared" si="315"/>
        <v>1.0403926723936926E-3</v>
      </c>
      <c r="AW85" s="5">
        <f t="shared" si="316"/>
        <v>8.0417149001815849E-5</v>
      </c>
      <c r="AX85" s="5">
        <f t="shared" si="317"/>
        <v>2.3379959663526888E-2</v>
      </c>
      <c r="AY85" s="5">
        <f t="shared" si="318"/>
        <v>2.7194640752779775E-2</v>
      </c>
      <c r="AZ85" s="5">
        <f t="shared" si="319"/>
        <v>1.5815863164778215E-2</v>
      </c>
      <c r="BA85" s="5">
        <f t="shared" si="320"/>
        <v>6.1321280154906831E-3</v>
      </c>
      <c r="BB85" s="5">
        <f t="shared" si="321"/>
        <v>1.7831619561289862E-3</v>
      </c>
      <c r="BC85" s="5">
        <f t="shared" si="322"/>
        <v>4.1482063697997597E-4</v>
      </c>
      <c r="BD85" s="5">
        <f t="shared" si="323"/>
        <v>3.383204085267334E-5</v>
      </c>
      <c r="BE85" s="5">
        <f t="shared" si="324"/>
        <v>1.1700929389619884E-4</v>
      </c>
      <c r="BF85" s="5">
        <f t="shared" si="325"/>
        <v>2.0234036305565031E-4</v>
      </c>
      <c r="BG85" s="5">
        <f t="shared" si="326"/>
        <v>2.3326706884105845E-4</v>
      </c>
      <c r="BH85" s="5">
        <f t="shared" si="327"/>
        <v>2.0169057442607325E-4</v>
      </c>
      <c r="BI85" s="5">
        <f t="shared" si="328"/>
        <v>1.3951077797453521E-4</v>
      </c>
      <c r="BJ85" s="8">
        <f t="shared" si="329"/>
        <v>0.7393703625406165</v>
      </c>
      <c r="BK85" s="8">
        <f t="shared" si="330"/>
        <v>0.13937403913275531</v>
      </c>
      <c r="BL85" s="8">
        <f t="shared" si="331"/>
        <v>8.3456050600862461E-2</v>
      </c>
      <c r="BM85" s="8">
        <f t="shared" si="332"/>
        <v>0.77732049787313939</v>
      </c>
      <c r="BN85" s="8">
        <f t="shared" si="333"/>
        <v>0.16034555870851575</v>
      </c>
    </row>
    <row r="86" spans="1:66" x14ac:dyDescent="0.25">
      <c r="A86" t="s">
        <v>290</v>
      </c>
      <c r="B86" t="s">
        <v>312</v>
      </c>
      <c r="C86" t="s">
        <v>295</v>
      </c>
      <c r="D86" t="s">
        <v>69</v>
      </c>
      <c r="E86">
        <f>VLOOKUP(A86,home!$A$2:$E$405,3,FALSE)</f>
        <v>1.6512</v>
      </c>
      <c r="F86">
        <f>VLOOKUP(B86,home!$B$2:$E$405,3,FALSE)</f>
        <v>1.0497000000000001</v>
      </c>
      <c r="G86">
        <f>VLOOKUP(C86,away!$B$2:$E$405,4,FALSE)</f>
        <v>0.79490000000000005</v>
      </c>
      <c r="H86">
        <f>VLOOKUP(A86,away!$A$2:$E$405,3,FALSE)</f>
        <v>1.1418999999999999</v>
      </c>
      <c r="I86">
        <f>VLOOKUP(C86,away!$B$2:$E$405,3,FALSE)</f>
        <v>1.0399</v>
      </c>
      <c r="J86">
        <f>VLOOKUP(B86,home!$B$2:$E$405,4,FALSE)</f>
        <v>0.81740000000000002</v>
      </c>
      <c r="K86" s="3">
        <f t="shared" si="278"/>
        <v>1.3777720623360001</v>
      </c>
      <c r="L86" s="3">
        <f t="shared" si="279"/>
        <v>0.97063128349400007</v>
      </c>
      <c r="M86" s="5">
        <f t="shared" si="280"/>
        <v>9.5521555413333098E-2</v>
      </c>
      <c r="N86" s="5">
        <f t="shared" si="281"/>
        <v>0.13160693039937046</v>
      </c>
      <c r="O86" s="5">
        <f t="shared" si="282"/>
        <v>9.2716209932186752E-2</v>
      </c>
      <c r="P86" s="5">
        <f t="shared" si="283"/>
        <v>0.12774180377024646</v>
      </c>
      <c r="Q86" s="5">
        <f t="shared" si="284"/>
        <v>9.0662175957025554E-2</v>
      </c>
      <c r="R86" s="5">
        <f t="shared" si="285"/>
        <v>4.4996626923588787E-2</v>
      </c>
      <c r="S86" s="5">
        <f t="shared" si="286"/>
        <v>4.2707555273431154E-2</v>
      </c>
      <c r="T86" s="5">
        <f t="shared" si="287"/>
        <v>8.7999544213526584E-2</v>
      </c>
      <c r="U86" s="5">
        <f t="shared" si="288"/>
        <v>6.1995095474676513E-2</v>
      </c>
      <c r="V86" s="5">
        <f t="shared" si="289"/>
        <v>6.3459093042040251E-3</v>
      </c>
      <c r="W86" s="5">
        <f t="shared" si="290"/>
        <v>4.1637271048060136E-2</v>
      </c>
      <c r="X86" s="5">
        <f t="shared" si="291"/>
        <v>4.0414437838566172E-2</v>
      </c>
      <c r="Y86" s="5">
        <f t="shared" si="292"/>
        <v>1.9613758835467981E-2</v>
      </c>
      <c r="Z86" s="5">
        <f t="shared" si="293"/>
        <v>1.4558377914581224E-2</v>
      </c>
      <c r="AA86" s="5">
        <f t="shared" si="294"/>
        <v>2.0058126363639451E-2</v>
      </c>
      <c r="AB86" s="5">
        <f t="shared" si="295"/>
        <v>1.3817763063313813E-2</v>
      </c>
      <c r="AC86" s="5">
        <f t="shared" si="296"/>
        <v>5.3040246882868857E-4</v>
      </c>
      <c r="AD86" s="5">
        <f t="shared" si="297"/>
        <v>1.4341667200482215E-2</v>
      </c>
      <c r="AE86" s="5">
        <f t="shared" si="298"/>
        <v>1.3920470842247854E-2</v>
      </c>
      <c r="AF86" s="5">
        <f t="shared" si="299"/>
        <v>6.7558222402259189E-3</v>
      </c>
      <c r="AG86" s="5">
        <f t="shared" si="300"/>
        <v>2.1858041373625983E-3</v>
      </c>
      <c r="AH86" s="5">
        <f t="shared" si="301"/>
        <v>3.5327042602051688E-3</v>
      </c>
      <c r="AI86" s="5">
        <f t="shared" si="302"/>
        <v>4.867261234206049E-3</v>
      </c>
      <c r="AJ86" s="5">
        <f t="shared" si="303"/>
        <v>3.3529882742900675E-3</v>
      </c>
      <c r="AK86" s="5">
        <f t="shared" si="304"/>
        <v>1.5398845232190172E-3</v>
      </c>
      <c r="AL86" s="5">
        <f t="shared" si="305"/>
        <v>2.8372472704903749E-5</v>
      </c>
      <c r="AM86" s="5">
        <f t="shared" si="306"/>
        <v>3.9519096792289881E-3</v>
      </c>
      <c r="AN86" s="5">
        <f t="shared" si="307"/>
        <v>3.835847164202395E-3</v>
      </c>
      <c r="AO86" s="5">
        <f t="shared" si="308"/>
        <v>1.8615966281382954E-3</v>
      </c>
      <c r="AP86" s="5">
        <f t="shared" si="309"/>
        <v>6.0230797483932553E-4</v>
      </c>
      <c r="AQ86" s="5">
        <f t="shared" si="310"/>
        <v>1.4615474066924161E-4</v>
      </c>
      <c r="AR86" s="5">
        <f t="shared" si="311"/>
        <v>6.8579065405753321E-4</v>
      </c>
      <c r="AS86" s="5">
        <f t="shared" si="312"/>
        <v>9.4486320377160202E-4</v>
      </c>
      <c r="AT86" s="5">
        <f t="shared" si="313"/>
        <v>6.5090306244290034E-4</v>
      </c>
      <c r="AU86" s="5">
        <f t="shared" si="314"/>
        <v>2.989320182409243E-4</v>
      </c>
      <c r="AV86" s="5">
        <f t="shared" si="315"/>
        <v>1.029650458175153E-4</v>
      </c>
      <c r="AW86" s="5">
        <f t="shared" si="316"/>
        <v>1.0539653778387435E-6</v>
      </c>
      <c r="AX86" s="5">
        <f t="shared" si="317"/>
        <v>9.074717914861548E-4</v>
      </c>
      <c r="AY86" s="5">
        <f t="shared" si="318"/>
        <v>8.8082050970480596E-4</v>
      </c>
      <c r="AZ86" s="5">
        <f t="shared" si="319"/>
        <v>4.274759709313076E-4</v>
      </c>
      <c r="BA86" s="5">
        <f t="shared" si="320"/>
        <v>1.3830718344263299E-4</v>
      </c>
      <c r="BB86" s="5">
        <f t="shared" si="321"/>
        <v>3.3561319745340738E-5</v>
      </c>
      <c r="BC86" s="5">
        <f t="shared" si="322"/>
        <v>6.5151333720345242E-6</v>
      </c>
      <c r="BD86" s="5">
        <f t="shared" si="323"/>
        <v>1.1094164379267549E-4</v>
      </c>
      <c r="BE86" s="5">
        <f t="shared" si="324"/>
        <v>1.5285229736718045E-4</v>
      </c>
      <c r="BF86" s="5">
        <f t="shared" si="325"/>
        <v>1.052978124881879E-4</v>
      </c>
      <c r="BG86" s="5">
        <f t="shared" si="326"/>
        <v>4.8358794757106684E-5</v>
      </c>
      <c r="BH86" s="5">
        <f t="shared" si="327"/>
        <v>1.6656849096145561E-5</v>
      </c>
      <c r="BI86" s="5">
        <f t="shared" si="328"/>
        <v>4.5898682662431998E-6</v>
      </c>
      <c r="BJ86" s="8">
        <f t="shared" si="329"/>
        <v>0.4619298508080959</v>
      </c>
      <c r="BK86" s="8">
        <f t="shared" si="330"/>
        <v>0.27375641921245314</v>
      </c>
      <c r="BL86" s="8">
        <f t="shared" si="331"/>
        <v>0.24999881129942364</v>
      </c>
      <c r="BM86" s="8">
        <f t="shared" si="332"/>
        <v>0.416118390294476</v>
      </c>
      <c r="BN86" s="8">
        <f t="shared" si="333"/>
        <v>0.58324530239575112</v>
      </c>
    </row>
    <row r="87" spans="1:66" x14ac:dyDescent="0.25">
      <c r="A87" t="s">
        <v>290</v>
      </c>
      <c r="B87" t="s">
        <v>313</v>
      </c>
      <c r="C87" t="s">
        <v>300</v>
      </c>
      <c r="D87" t="s">
        <v>69</v>
      </c>
      <c r="E87">
        <f>VLOOKUP(A87,home!$A$2:$E$405,3,FALSE)</f>
        <v>1.6512</v>
      </c>
      <c r="F87">
        <f>VLOOKUP(B87,home!$B$2:$E$405,3,FALSE)</f>
        <v>0.90839999999999999</v>
      </c>
      <c r="G87">
        <f>VLOOKUP(C87,away!$B$2:$E$405,4,FALSE)</f>
        <v>1.1355</v>
      </c>
      <c r="H87">
        <f>VLOOKUP(A87,away!$A$2:$E$405,3,FALSE)</f>
        <v>1.1418999999999999</v>
      </c>
      <c r="I87">
        <f>VLOOKUP(C87,away!$B$2:$E$405,3,FALSE)</f>
        <v>0.82099999999999995</v>
      </c>
      <c r="J87">
        <f>VLOOKUP(B87,home!$B$2:$E$405,4,FALSE)</f>
        <v>1.2588999999999999</v>
      </c>
      <c r="K87" s="3">
        <f t="shared" si="278"/>
        <v>1.7031933158400001</v>
      </c>
      <c r="L87" s="3">
        <f t="shared" si="279"/>
        <v>1.1802186241099997</v>
      </c>
      <c r="M87" s="5">
        <f t="shared" si="280"/>
        <v>5.5943560764712998E-2</v>
      </c>
      <c r="N87" s="5">
        <f t="shared" si="281"/>
        <v>9.5282698758748063E-2</v>
      </c>
      <c r="O87" s="5">
        <f t="shared" si="282"/>
        <v>6.6025632313543747E-2</v>
      </c>
      <c r="P87" s="5">
        <f t="shared" si="283"/>
        <v>0.11245441563053722</v>
      </c>
      <c r="Q87" s="5">
        <f t="shared" si="284"/>
        <v>8.1142427820548008E-2</v>
      </c>
      <c r="R87" s="5">
        <f t="shared" si="285"/>
        <v>3.8962340462541663E-2</v>
      </c>
      <c r="S87" s="5">
        <f t="shared" si="286"/>
        <v>5.6512293023284879E-2</v>
      </c>
      <c r="T87" s="5">
        <f t="shared" si="287"/>
        <v>9.5765804519312131E-2</v>
      </c>
      <c r="U87" s="5">
        <f t="shared" si="288"/>
        <v>6.6360397845283345E-2</v>
      </c>
      <c r="V87" s="5">
        <f t="shared" si="289"/>
        <v>1.2621960817902081E-2</v>
      </c>
      <c r="W87" s="5">
        <f t="shared" si="290"/>
        <v>4.6067080231662345E-2</v>
      </c>
      <c r="X87" s="5">
        <f t="shared" si="291"/>
        <v>5.4369226047777504E-2</v>
      </c>
      <c r="Y87" s="5">
        <f t="shared" si="292"/>
        <v>3.208378658001676E-2</v>
      </c>
      <c r="Z87" s="5">
        <f t="shared" si="293"/>
        <v>1.5328026617602093E-2</v>
      </c>
      <c r="AA87" s="5">
        <f t="shared" si="294"/>
        <v>2.6106592480117489E-2</v>
      </c>
      <c r="AB87" s="5">
        <f t="shared" si="295"/>
        <v>2.2232286905747464E-2</v>
      </c>
      <c r="AC87" s="5">
        <f t="shared" si="296"/>
        <v>1.5857446421072461E-3</v>
      </c>
      <c r="AD87" s="5">
        <f t="shared" si="297"/>
        <v>1.9615285782708072E-2</v>
      </c>
      <c r="AE87" s="5">
        <f t="shared" si="298"/>
        <v>2.3150325597992159E-2</v>
      </c>
      <c r="AF87" s="5">
        <f t="shared" si="299"/>
        <v>1.3661222712480405E-2</v>
      </c>
      <c r="AG87" s="5">
        <f t="shared" si="300"/>
        <v>5.3744098244612988E-3</v>
      </c>
      <c r="AH87" s="5">
        <f t="shared" si="301"/>
        <v>4.5226056212369524E-3</v>
      </c>
      <c r="AI87" s="5">
        <f t="shared" si="302"/>
        <v>7.7028716642711876E-3</v>
      </c>
      <c r="AJ87" s="5">
        <f t="shared" si="303"/>
        <v>6.5597397656800144E-3</v>
      </c>
      <c r="AK87" s="5">
        <f t="shared" si="304"/>
        <v>3.7241683075186828E-3</v>
      </c>
      <c r="AL87" s="5">
        <f t="shared" si="305"/>
        <v>1.2750277932248137E-4</v>
      </c>
      <c r="AM87" s="5">
        <f t="shared" si="306"/>
        <v>6.6817247266799523E-3</v>
      </c>
      <c r="AN87" s="5">
        <f t="shared" si="307"/>
        <v>7.8858959636039765E-3</v>
      </c>
      <c r="AO87" s="5">
        <f t="shared" si="308"/>
        <v>4.6535406420196426E-3</v>
      </c>
      <c r="AP87" s="5">
        <f t="shared" si="309"/>
        <v>1.830731777921462E-3</v>
      </c>
      <c r="AQ87" s="5">
        <f t="shared" si="310"/>
        <v>5.401659350132308E-4</v>
      </c>
      <c r="AR87" s="5">
        <f t="shared" si="311"/>
        <v>1.0675326767376856E-3</v>
      </c>
      <c r="AS87" s="5">
        <f t="shared" si="312"/>
        <v>1.8182145194604094E-3</v>
      </c>
      <c r="AT87" s="5">
        <f t="shared" si="313"/>
        <v>1.548385408154104E-3</v>
      </c>
      <c r="AU87" s="5">
        <f t="shared" si="314"/>
        <v>8.790665591707535E-4</v>
      </c>
      <c r="AV87" s="5">
        <f t="shared" si="315"/>
        <v>3.7430507193952369E-4</v>
      </c>
      <c r="AW87" s="5">
        <f t="shared" si="316"/>
        <v>7.1194026940247967E-6</v>
      </c>
      <c r="AX87" s="5">
        <f t="shared" si="317"/>
        <v>1.8967114821273579E-3</v>
      </c>
      <c r="AY87" s="5">
        <f t="shared" si="318"/>
        <v>2.2385342157699886E-3</v>
      </c>
      <c r="AZ87" s="5">
        <f t="shared" si="319"/>
        <v>1.3209798860796065E-3</v>
      </c>
      <c r="BA87" s="5">
        <f t="shared" si="320"/>
        <v>5.1968168787528562E-4</v>
      </c>
      <c r="BB87" s="5">
        <f t="shared" si="321"/>
        <v>1.5333450165983312E-4</v>
      </c>
      <c r="BC87" s="5">
        <f t="shared" si="322"/>
        <v>3.619364691551215E-5</v>
      </c>
      <c r="BD87" s="5">
        <f t="shared" si="323"/>
        <v>2.0998699115530221E-4</v>
      </c>
      <c r="BE87" s="5">
        <f t="shared" si="324"/>
        <v>3.5764843974906395E-4</v>
      </c>
      <c r="BF87" s="5">
        <f t="shared" si="325"/>
        <v>3.0457221600060545E-4</v>
      </c>
      <c r="BG87" s="5">
        <f t="shared" si="326"/>
        <v>1.7291512082760264E-4</v>
      </c>
      <c r="BH87" s="5">
        <f t="shared" si="327"/>
        <v>7.3626969500309667E-5</v>
      </c>
      <c r="BI87" s="5">
        <f t="shared" si="328"/>
        <v>2.5080192463696588E-5</v>
      </c>
      <c r="BJ87" s="8">
        <f t="shared" si="329"/>
        <v>0.49426976234137249</v>
      </c>
      <c r="BK87" s="8">
        <f t="shared" si="330"/>
        <v>0.24148401187363688</v>
      </c>
      <c r="BL87" s="8">
        <f t="shared" si="331"/>
        <v>0.2490279695310996</v>
      </c>
      <c r="BM87" s="8">
        <f t="shared" si="332"/>
        <v>0.54806727980000347</v>
      </c>
      <c r="BN87" s="8">
        <f t="shared" si="333"/>
        <v>0.44981107575063173</v>
      </c>
    </row>
    <row r="88" spans="1:66" x14ac:dyDescent="0.25">
      <c r="A88" t="s">
        <v>290</v>
      </c>
      <c r="B88" t="s">
        <v>302</v>
      </c>
      <c r="C88" t="s">
        <v>317</v>
      </c>
      <c r="D88" t="s">
        <v>69</v>
      </c>
      <c r="E88">
        <f>VLOOKUP(A88,home!$A$2:$E$405,3,FALSE)</f>
        <v>1.6512</v>
      </c>
      <c r="F88">
        <f>VLOOKUP(B88,home!$B$2:$E$405,3,FALSE)</f>
        <v>1.2491000000000001</v>
      </c>
      <c r="G88">
        <f>VLOOKUP(C88,away!$B$2:$E$405,4,FALSE)</f>
        <v>1.022</v>
      </c>
      <c r="H88">
        <f>VLOOKUP(A88,away!$A$2:$E$405,3,FALSE)</f>
        <v>1.1418999999999999</v>
      </c>
      <c r="I88">
        <f>VLOOKUP(C88,away!$B$2:$E$405,3,FALSE)</f>
        <v>1.0399</v>
      </c>
      <c r="J88">
        <f>VLOOKUP(B88,home!$B$2:$E$405,4,FALSE)</f>
        <v>1.2040999999999999</v>
      </c>
      <c r="K88" s="3">
        <f t="shared" si="278"/>
        <v>2.1078892262400002</v>
      </c>
      <c r="L88" s="3">
        <f t="shared" si="279"/>
        <v>1.4298227654210001</v>
      </c>
      <c r="M88" s="5">
        <f t="shared" si="280"/>
        <v>2.907978581657996E-2</v>
      </c>
      <c r="N88" s="5">
        <f t="shared" si="281"/>
        <v>6.1296967224135662E-2</v>
      </c>
      <c r="O88" s="5">
        <f t="shared" si="282"/>
        <v>4.1578939774112728E-2</v>
      </c>
      <c r="P88" s="5">
        <f t="shared" si="283"/>
        <v>8.7643799188334051E-2</v>
      </c>
      <c r="Q88" s="5">
        <f t="shared" si="284"/>
        <v>6.4603608406471003E-2</v>
      </c>
      <c r="R88" s="5">
        <f t="shared" si="285"/>
        <v>2.9725257325547542E-2</v>
      </c>
      <c r="S88" s="5">
        <f t="shared" si="286"/>
        <v>6.6037586939390602E-2</v>
      </c>
      <c r="T88" s="5">
        <f t="shared" si="287"/>
        <v>9.2371710027915721E-2</v>
      </c>
      <c r="U88" s="5">
        <f t="shared" si="288"/>
        <v>6.2657549663733311E-2</v>
      </c>
      <c r="V88" s="5">
        <f t="shared" si="289"/>
        <v>2.2114579083691469E-2</v>
      </c>
      <c r="W88" s="5">
        <f t="shared" si="290"/>
        <v>4.5392416712076035E-2</v>
      </c>
      <c r="X88" s="5">
        <f t="shared" si="291"/>
        <v>6.4903110792402977E-2</v>
      </c>
      <c r="Y88" s="5">
        <f t="shared" si="292"/>
        <v>4.6399972678809596E-2</v>
      </c>
      <c r="Z88" s="5">
        <f t="shared" si="293"/>
        <v>1.4167283210688414E-2</v>
      </c>
      <c r="AA88" s="5">
        <f t="shared" si="294"/>
        <v>2.9863063644900944E-2</v>
      </c>
      <c r="AB88" s="5">
        <f t="shared" si="295"/>
        <v>3.1474015059803073E-2</v>
      </c>
      <c r="AC88" s="5">
        <f t="shared" si="296"/>
        <v>4.1657066797421878E-3</v>
      </c>
      <c r="AD88" s="5">
        <f t="shared" si="297"/>
        <v>2.3920546535095413E-2</v>
      </c>
      <c r="AE88" s="5">
        <f t="shared" si="298"/>
        <v>3.4202141997191848E-2</v>
      </c>
      <c r="AF88" s="5">
        <f t="shared" si="299"/>
        <v>2.445150062687329E-2</v>
      </c>
      <c r="AG88" s="5">
        <f t="shared" si="300"/>
        <v>1.1653770748336432E-2</v>
      </c>
      <c r="AH88" s="5">
        <f t="shared" si="301"/>
        <v>5.0641760147022525E-3</v>
      </c>
      <c r="AI88" s="5">
        <f t="shared" si="302"/>
        <v>1.0674722061173899E-2</v>
      </c>
      <c r="AJ88" s="5">
        <f t="shared" si="303"/>
        <v>1.1250565812927457E-2</v>
      </c>
      <c r="AK88" s="5">
        <f t="shared" si="304"/>
        <v>7.9049821553912845E-3</v>
      </c>
      <c r="AL88" s="5">
        <f t="shared" si="305"/>
        <v>5.0220226795296883E-4</v>
      </c>
      <c r="AM88" s="5">
        <f t="shared" si="306"/>
        <v>1.0084372465420032E-2</v>
      </c>
      <c r="AN88" s="5">
        <f t="shared" si="307"/>
        <v>1.4418865326042257E-2</v>
      </c>
      <c r="AO88" s="5">
        <f t="shared" si="308"/>
        <v>1.0308210947357356E-2</v>
      </c>
      <c r="AP88" s="5">
        <f t="shared" si="309"/>
        <v>4.9129715610978422E-3</v>
      </c>
      <c r="AQ88" s="5">
        <f t="shared" si="310"/>
        <v>1.7561696459809108E-3</v>
      </c>
      <c r="AR88" s="5">
        <f t="shared" si="311"/>
        <v>1.4481748307840544E-3</v>
      </c>
      <c r="AS88" s="5">
        <f t="shared" si="312"/>
        <v>3.0525921235216437E-3</v>
      </c>
      <c r="AT88" s="5">
        <f t="shared" si="313"/>
        <v>3.2172630246381788E-3</v>
      </c>
      <c r="AU88" s="5">
        <f t="shared" si="314"/>
        <v>2.2605446892050443E-3</v>
      </c>
      <c r="AV88" s="5">
        <f t="shared" si="315"/>
        <v>1.1912444489523412E-3</v>
      </c>
      <c r="AW88" s="5">
        <f t="shared" si="316"/>
        <v>4.2044206509424089E-5</v>
      </c>
      <c r="AX88" s="5">
        <f t="shared" si="317"/>
        <v>3.5427900122083685E-3</v>
      </c>
      <c r="AY88" s="5">
        <f t="shared" si="318"/>
        <v>5.0655618125616678E-3</v>
      </c>
      <c r="AZ88" s="5">
        <f t="shared" si="319"/>
        <v>3.6214277996239694E-3</v>
      </c>
      <c r="BA88" s="5">
        <f t="shared" si="320"/>
        <v>1.7259999704102777E-3</v>
      </c>
      <c r="BB88" s="5">
        <f t="shared" si="321"/>
        <v>6.1696851270214676E-4</v>
      </c>
      <c r="BC88" s="5">
        <f t="shared" si="322"/>
        <v>1.7643112500189296E-4</v>
      </c>
      <c r="BD88" s="5">
        <f t="shared" si="323"/>
        <v>3.4510555689412398E-4</v>
      </c>
      <c r="BE88" s="5">
        <f t="shared" si="324"/>
        <v>7.274442852926794E-4</v>
      </c>
      <c r="BF88" s="5">
        <f t="shared" si="325"/>
        <v>7.6668598582914805E-4</v>
      </c>
      <c r="BG88" s="5">
        <f t="shared" si="326"/>
        <v>5.3869637647948481E-4</v>
      </c>
      <c r="BH88" s="5">
        <f t="shared" si="327"/>
        <v>2.8387807204890845E-4</v>
      </c>
      <c r="BI88" s="5">
        <f t="shared" si="328"/>
        <v>1.1967670592753524E-4</v>
      </c>
      <c r="BJ88" s="8">
        <f t="shared" si="329"/>
        <v>0.5254255149277145</v>
      </c>
      <c r="BK88" s="8">
        <f t="shared" si="330"/>
        <v>0.21460922178825292</v>
      </c>
      <c r="BL88" s="8">
        <f t="shared" si="331"/>
        <v>0.24414457761186559</v>
      </c>
      <c r="BM88" s="8">
        <f t="shared" si="332"/>
        <v>0.67939472219728836</v>
      </c>
      <c r="BN88" s="8">
        <f t="shared" si="333"/>
        <v>0.31392835773518096</v>
      </c>
    </row>
    <row r="89" spans="1:66" x14ac:dyDescent="0.25">
      <c r="A89" t="s">
        <v>290</v>
      </c>
      <c r="B89" t="s">
        <v>306</v>
      </c>
      <c r="C89" t="s">
        <v>294</v>
      </c>
      <c r="D89" t="s">
        <v>69</v>
      </c>
      <c r="E89">
        <f>VLOOKUP(A89,home!$A$2:$E$405,3,FALSE)</f>
        <v>1.6512</v>
      </c>
      <c r="F89">
        <f>VLOOKUP(B89,home!$B$2:$E$405,3,FALSE)</f>
        <v>1.1734</v>
      </c>
      <c r="G89">
        <f>VLOOKUP(C89,away!$B$2:$E$405,4,FALSE)</f>
        <v>0.75700000000000001</v>
      </c>
      <c r="H89">
        <f>VLOOKUP(A89,away!$A$2:$E$405,3,FALSE)</f>
        <v>1.1418999999999999</v>
      </c>
      <c r="I89">
        <f>VLOOKUP(C89,away!$B$2:$E$405,3,FALSE)</f>
        <v>0.93049999999999999</v>
      </c>
      <c r="J89">
        <f>VLOOKUP(B89,home!$B$2:$E$405,4,FALSE)</f>
        <v>0.93049999999999999</v>
      </c>
      <c r="K89" s="3">
        <f t="shared" si="278"/>
        <v>1.4667011865599999</v>
      </c>
      <c r="L89" s="3">
        <f t="shared" si="279"/>
        <v>0.9886915624749999</v>
      </c>
      <c r="M89" s="5">
        <f t="shared" si="280"/>
        <v>8.5829479375424844E-2</v>
      </c>
      <c r="N89" s="5">
        <f t="shared" si="281"/>
        <v>0.12588619924176267</v>
      </c>
      <c r="O89" s="5">
        <f t="shared" si="282"/>
        <v>8.4858882070104558E-2</v>
      </c>
      <c r="P89" s="5">
        <f t="shared" si="283"/>
        <v>0.12446262302237748</v>
      </c>
      <c r="Q89" s="5">
        <f t="shared" si="284"/>
        <v>9.2318718899710953E-2</v>
      </c>
      <c r="R89" s="5">
        <f t="shared" si="285"/>
        <v>4.1949630351886716E-2</v>
      </c>
      <c r="S89" s="5">
        <f t="shared" si="286"/>
        <v>4.5121281878723309E-2</v>
      </c>
      <c r="T89" s="5">
        <f t="shared" si="287"/>
        <v>9.1274738434645522E-2</v>
      </c>
      <c r="U89" s="5">
        <f t="shared" si="288"/>
        <v>6.1527572612865643E-2</v>
      </c>
      <c r="V89" s="5">
        <f t="shared" si="289"/>
        <v>7.2701168482548562E-3</v>
      </c>
      <c r="W89" s="5">
        <f t="shared" si="290"/>
        <v>4.5134658183968369E-2</v>
      </c>
      <c r="X89" s="5">
        <f t="shared" si="291"/>
        <v>4.4624255721682729E-2</v>
      </c>
      <c r="Y89" s="5">
        <f t="shared" si="292"/>
        <v>2.2059812556877226E-2</v>
      </c>
      <c r="Z89" s="5">
        <f t="shared" si="293"/>
        <v>1.3825081859285188E-2</v>
      </c>
      <c r="AA89" s="5">
        <f t="shared" si="294"/>
        <v>2.0277263967302717E-2</v>
      </c>
      <c r="AB89" s="5">
        <f t="shared" si="295"/>
        <v>1.4870343560516617E-2</v>
      </c>
      <c r="AC89" s="5">
        <f t="shared" si="296"/>
        <v>6.5890663324358865E-4</v>
      </c>
      <c r="AD89" s="5">
        <f t="shared" si="297"/>
        <v>1.6549764178351613E-2</v>
      </c>
      <c r="AE89" s="5">
        <f t="shared" si="298"/>
        <v>1.6362612204087239E-2</v>
      </c>
      <c r="AF89" s="5">
        <f t="shared" si="299"/>
        <v>8.0887883131157568E-3</v>
      </c>
      <c r="AG89" s="5">
        <f t="shared" si="300"/>
        <v>2.6657722519413123E-3</v>
      </c>
      <c r="AH89" s="5">
        <f t="shared" si="301"/>
        <v>3.4171854462003615E-3</v>
      </c>
      <c r="AI89" s="5">
        <f t="shared" si="302"/>
        <v>5.0119899486376343E-3</v>
      </c>
      <c r="AJ89" s="5">
        <f t="shared" si="303"/>
        <v>3.6755458023468063E-3</v>
      </c>
      <c r="AK89" s="5">
        <f t="shared" si="304"/>
        <v>1.7969757965192287E-3</v>
      </c>
      <c r="AL89" s="5">
        <f t="shared" si="305"/>
        <v>3.8219618013352192E-5</v>
      </c>
      <c r="AM89" s="5">
        <f t="shared" si="306"/>
        <v>4.8547117515352961E-3</v>
      </c>
      <c r="AN89" s="5">
        <f t="shared" si="307"/>
        <v>4.799812546991176E-3</v>
      </c>
      <c r="AO89" s="5">
        <f t="shared" si="308"/>
        <v>2.3727670833359072E-3</v>
      </c>
      <c r="AP89" s="5">
        <f t="shared" si="309"/>
        <v>7.819782650042088E-4</v>
      </c>
      <c r="AQ89" s="5">
        <f t="shared" si="310"/>
        <v>1.9328382816212518E-4</v>
      </c>
      <c r="AR89" s="5">
        <f t="shared" si="311"/>
        <v>6.7570848361413324E-4</v>
      </c>
      <c r="AS89" s="5">
        <f t="shared" si="312"/>
        <v>9.9106243468550766E-4</v>
      </c>
      <c r="AT89" s="5">
        <f t="shared" si="313"/>
        <v>7.2679622445413837E-4</v>
      </c>
      <c r="AU89" s="5">
        <f t="shared" si="314"/>
        <v>3.5533096159807087E-4</v>
      </c>
      <c r="AV89" s="5">
        <f t="shared" si="315"/>
        <v>1.3029108574934913E-4</v>
      </c>
      <c r="AW89" s="5">
        <f t="shared" si="316"/>
        <v>1.5395234647786031E-6</v>
      </c>
      <c r="AX89" s="5">
        <f t="shared" si="317"/>
        <v>1.1867352477305986E-3</v>
      </c>
      <c r="AY89" s="5">
        <f t="shared" si="318"/>
        <v>1.1733151263229216E-3</v>
      </c>
      <c r="AZ89" s="5">
        <f t="shared" si="319"/>
        <v>5.8002338275988058E-4</v>
      </c>
      <c r="BA89" s="5">
        <f t="shared" si="320"/>
        <v>1.9115474152430042E-4</v>
      </c>
      <c r="BB89" s="5">
        <f t="shared" si="321"/>
        <v>4.7248270018041325E-5</v>
      </c>
      <c r="BC89" s="5">
        <f t="shared" si="322"/>
        <v>9.3427931816755963E-6</v>
      </c>
      <c r="BD89" s="5">
        <f t="shared" si="323"/>
        <v>1.1134454607367834E-4</v>
      </c>
      <c r="BE89" s="5">
        <f t="shared" si="324"/>
        <v>1.6330917784324861E-4</v>
      </c>
      <c r="BF89" s="5">
        <f t="shared" si="325"/>
        <v>1.1976288245941542E-4</v>
      </c>
      <c r="BG89" s="5">
        <f t="shared" si="326"/>
        <v>5.8552120603023449E-5</v>
      </c>
      <c r="BH89" s="5">
        <f t="shared" si="327"/>
        <v>2.1469616191014687E-5</v>
      </c>
      <c r="BI89" s="5">
        <f t="shared" si="328"/>
        <v>6.2979023084698032E-6</v>
      </c>
      <c r="BJ89" s="8">
        <f t="shared" si="329"/>
        <v>0.48115569302270955</v>
      </c>
      <c r="BK89" s="8">
        <f t="shared" si="330"/>
        <v>0.26455394250236036</v>
      </c>
      <c r="BL89" s="8">
        <f t="shared" si="331"/>
        <v>0.24074531499196031</v>
      </c>
      <c r="BM89" s="8">
        <f t="shared" si="332"/>
        <v>0.44380272381219005</v>
      </c>
      <c r="BN89" s="8">
        <f t="shared" si="333"/>
        <v>0.55530553296126717</v>
      </c>
    </row>
    <row r="90" spans="1:66" x14ac:dyDescent="0.25">
      <c r="A90" t="s">
        <v>290</v>
      </c>
      <c r="B90" t="s">
        <v>307</v>
      </c>
      <c r="C90" t="s">
        <v>309</v>
      </c>
      <c r="D90" t="s">
        <v>69</v>
      </c>
      <c r="E90">
        <f>VLOOKUP(A90,home!$A$2:$E$405,3,FALSE)</f>
        <v>1.6512</v>
      </c>
      <c r="F90">
        <f>VLOOKUP(B90,home!$B$2:$E$405,3,FALSE)</f>
        <v>1.3626</v>
      </c>
      <c r="G90">
        <f>VLOOKUP(C90,away!$B$2:$E$405,4,FALSE)</f>
        <v>1.1355</v>
      </c>
      <c r="H90">
        <f>VLOOKUP(A90,away!$A$2:$E$405,3,FALSE)</f>
        <v>1.1418999999999999</v>
      </c>
      <c r="I90">
        <f>VLOOKUP(C90,away!$B$2:$E$405,3,FALSE)</f>
        <v>1.0399</v>
      </c>
      <c r="J90">
        <f>VLOOKUP(B90,home!$B$2:$E$405,4,FALSE)</f>
        <v>0.65680000000000005</v>
      </c>
      <c r="K90" s="3">
        <f t="shared" si="278"/>
        <v>2.5547899737599997</v>
      </c>
      <c r="L90" s="3">
        <f t="shared" si="279"/>
        <v>0.77992491680800013</v>
      </c>
      <c r="M90" s="5">
        <f t="shared" si="280"/>
        <v>3.5624741713463429E-2</v>
      </c>
      <c r="N90" s="5">
        <f t="shared" si="281"/>
        <v>9.1013732947345993E-2</v>
      </c>
      <c r="O90" s="5">
        <f t="shared" si="282"/>
        <v>2.7784623717179456E-2</v>
      </c>
      <c r="P90" s="5">
        <f t="shared" si="283"/>
        <v>7.0983878097344355E-2</v>
      </c>
      <c r="Q90" s="5">
        <f t="shared" si="284"/>
        <v>0.1162604862041749</v>
      </c>
      <c r="R90" s="5">
        <f t="shared" si="285"/>
        <v>1.0834960170581389E-2</v>
      </c>
      <c r="S90" s="5">
        <f t="shared" si="286"/>
        <v>3.5359631448460438E-2</v>
      </c>
      <c r="T90" s="5">
        <f t="shared" si="287"/>
        <v>9.0674450030848744E-2</v>
      </c>
      <c r="U90" s="5">
        <f t="shared" si="288"/>
        <v>2.7681047609890264E-2</v>
      </c>
      <c r="V90" s="5">
        <f t="shared" si="289"/>
        <v>7.8284037927368808E-3</v>
      </c>
      <c r="W90" s="5">
        <f t="shared" si="290"/>
        <v>9.9007041499629578E-2</v>
      </c>
      <c r="X90" s="5">
        <f t="shared" si="291"/>
        <v>7.7218058605004816E-2</v>
      </c>
      <c r="Y90" s="5">
        <f t="shared" si="292"/>
        <v>3.0112143966791832E-2</v>
      </c>
      <c r="Z90" s="5">
        <f t="shared" si="293"/>
        <v>2.816818469886228E-3</v>
      </c>
      <c r="AA90" s="5">
        <f t="shared" si="294"/>
        <v>7.1963795847673189E-3</v>
      </c>
      <c r="AB90" s="5">
        <f t="shared" si="295"/>
        <v>9.1926192052673526E-3</v>
      </c>
      <c r="AC90" s="5">
        <f t="shared" si="296"/>
        <v>9.7490261296128637E-4</v>
      </c>
      <c r="AD90" s="5">
        <f t="shared" si="297"/>
        <v>6.323554923872346E-2</v>
      </c>
      <c r="AE90" s="5">
        <f t="shared" si="298"/>
        <v>4.9318980479319582E-2</v>
      </c>
      <c r="AF90" s="5">
        <f t="shared" si="299"/>
        <v>1.9232550873694354E-2</v>
      </c>
      <c r="AG90" s="5">
        <f t="shared" si="300"/>
        <v>4.9999818800572342E-3</v>
      </c>
      <c r="AH90" s="5">
        <f t="shared" si="301"/>
        <v>5.4922672769731353E-4</v>
      </c>
      <c r="AI90" s="5">
        <f t="shared" si="302"/>
        <v>1.4031589372421101E-3</v>
      </c>
      <c r="AJ90" s="5">
        <f t="shared" si="303"/>
        <v>1.7923881922289405E-3</v>
      </c>
      <c r="AK90" s="5">
        <f t="shared" si="304"/>
        <v>1.5263917941974359E-3</v>
      </c>
      <c r="AL90" s="5">
        <f t="shared" si="305"/>
        <v>7.7701468032340294E-5</v>
      </c>
      <c r="AM90" s="5">
        <f t="shared" si="306"/>
        <v>3.2310709436059494E-2</v>
      </c>
      <c r="AN90" s="5">
        <f t="shared" si="307"/>
        <v>2.5199927368926164E-2</v>
      </c>
      <c r="AO90" s="5">
        <f t="shared" si="308"/>
        <v>9.8270256283886932E-3</v>
      </c>
      <c r="AP90" s="5">
        <f t="shared" si="309"/>
        <v>2.5547807152303788E-3</v>
      </c>
      <c r="AQ90" s="5">
        <f t="shared" si="310"/>
        <v>4.9813428419718392E-4</v>
      </c>
      <c r="AR90" s="5">
        <f t="shared" si="311"/>
        <v>8.5671121981611498E-5</v>
      </c>
      <c r="AS90" s="5">
        <f t="shared" si="312"/>
        <v>2.1887172347939096E-4</v>
      </c>
      <c r="AT90" s="5">
        <f t="shared" si="313"/>
        <v>2.795856423423597E-4</v>
      </c>
      <c r="AU90" s="5">
        <f t="shared" si="314"/>
        <v>2.3809419862116989E-4</v>
      </c>
      <c r="AV90" s="5">
        <f t="shared" si="315"/>
        <v>1.5207016786194667E-4</v>
      </c>
      <c r="AW90" s="5">
        <f t="shared" si="316"/>
        <v>4.3006561587909379E-6</v>
      </c>
      <c r="AX90" s="5">
        <f t="shared" si="317"/>
        <v>1.3757846085386239E-2</v>
      </c>
      <c r="AY90" s="5">
        <f t="shared" si="318"/>
        <v>1.0730086963602132E-2</v>
      </c>
      <c r="AZ90" s="5">
        <f t="shared" si="319"/>
        <v>4.1843310912150003E-3</v>
      </c>
      <c r="BA90" s="5">
        <f t="shared" si="320"/>
        <v>1.0878213594043293E-3</v>
      </c>
      <c r="BB90" s="5">
        <f t="shared" si="321"/>
        <v>2.1210474580884672E-4</v>
      </c>
      <c r="BC90" s="5">
        <f t="shared" si="322"/>
        <v>3.3085155245909368E-5</v>
      </c>
      <c r="BD90" s="5">
        <f t="shared" si="323"/>
        <v>1.1136173780726061E-5</v>
      </c>
      <c r="BE90" s="5">
        <f t="shared" si="324"/>
        <v>2.8450585121047927E-5</v>
      </c>
      <c r="BF90" s="5">
        <f t="shared" si="325"/>
        <v>3.6342634807429352E-5</v>
      </c>
      <c r="BG90" s="5">
        <f t="shared" si="326"/>
        <v>3.0949266342013892E-5</v>
      </c>
      <c r="BH90" s="5">
        <f t="shared" si="327"/>
        <v>1.9767218836451224E-5</v>
      </c>
      <c r="BI90" s="5">
        <f t="shared" si="328"/>
        <v>1.010021849849708E-5</v>
      </c>
      <c r="BJ90" s="8">
        <f t="shared" si="329"/>
        <v>0.74146882855905472</v>
      </c>
      <c r="BK90" s="8">
        <f t="shared" si="330"/>
        <v>0.16157934609660088</v>
      </c>
      <c r="BL90" s="8">
        <f t="shared" si="331"/>
        <v>8.9071834890724247E-2</v>
      </c>
      <c r="BM90" s="8">
        <f t="shared" si="332"/>
        <v>0.63170861885873308</v>
      </c>
      <c r="BN90" s="8">
        <f t="shared" si="333"/>
        <v>0.35250242285008948</v>
      </c>
    </row>
    <row r="91" spans="1:66" x14ac:dyDescent="0.25">
      <c r="A91" t="s">
        <v>338</v>
      </c>
      <c r="B91" t="s">
        <v>80</v>
      </c>
      <c r="C91" t="s">
        <v>84</v>
      </c>
      <c r="D91" t="s">
        <v>70</v>
      </c>
      <c r="E91">
        <f>VLOOKUP(A91,home!$A$2:$E$405,3,FALSE)</f>
        <v>1.3033999999999999</v>
      </c>
      <c r="F91">
        <f>VLOOKUP(B91,home!$B$2:$E$405,3,FALSE)</f>
        <v>1.1508</v>
      </c>
      <c r="G91">
        <f>VLOOKUP(C91,away!$B$2:$E$405,4,FALSE)</f>
        <v>0.86309999999999998</v>
      </c>
      <c r="H91">
        <f>VLOOKUP(A91,away!$A$2:$E$405,3,FALSE)</f>
        <v>1.0085</v>
      </c>
      <c r="I91">
        <f>VLOOKUP(C91,away!$B$2:$E$405,3,FALSE)</f>
        <v>1.1154999999999999</v>
      </c>
      <c r="J91">
        <f>VLOOKUP(B91,home!$B$2:$E$405,4,FALSE)</f>
        <v>0.74370000000000003</v>
      </c>
      <c r="K91" s="3">
        <f t="shared" si="278"/>
        <v>1.294609192632</v>
      </c>
      <c r="L91" s="3">
        <f t="shared" si="279"/>
        <v>0.83664892747499997</v>
      </c>
      <c r="M91" s="5">
        <f t="shared" si="280"/>
        <v>0.11868787627589014</v>
      </c>
      <c r="N91" s="5">
        <f t="shared" si="281"/>
        <v>0.15365441568073684</v>
      </c>
      <c r="O91" s="5">
        <f t="shared" si="282"/>
        <v>9.9300084390508969E-2</v>
      </c>
      <c r="P91" s="5">
        <f t="shared" si="283"/>
        <v>0.12855480208108627</v>
      </c>
      <c r="Q91" s="5">
        <f t="shared" si="284"/>
        <v>9.9461209514390261E-2</v>
      </c>
      <c r="R91" s="5">
        <f t="shared" si="285"/>
        <v>4.1539654551748156E-2</v>
      </c>
      <c r="S91" s="5">
        <f t="shared" si="286"/>
        <v>3.4810499725540164E-2</v>
      </c>
      <c r="T91" s="5">
        <f t="shared" si="287"/>
        <v>8.3214114265580869E-2</v>
      </c>
      <c r="U91" s="5">
        <f t="shared" si="288"/>
        <v>5.3777618641450864E-2</v>
      </c>
      <c r="V91" s="5">
        <f t="shared" si="289"/>
        <v>4.1893794069845745E-3</v>
      </c>
      <c r="W91" s="5">
        <f t="shared" si="290"/>
        <v>4.2921132049208985E-2</v>
      </c>
      <c r="X91" s="5">
        <f t="shared" si="291"/>
        <v>3.590991909498354E-2</v>
      </c>
      <c r="Y91" s="5">
        <f t="shared" si="292"/>
        <v>1.5021997648266E-2</v>
      </c>
      <c r="Z91" s="5">
        <f t="shared" si="293"/>
        <v>1.1584702476134034E-2</v>
      </c>
      <c r="AA91" s="5">
        <f t="shared" si="294"/>
        <v>1.4997662319509811E-2</v>
      </c>
      <c r="AB91" s="5">
        <f t="shared" si="295"/>
        <v>9.7080557534139876E-3</v>
      </c>
      <c r="AC91" s="5">
        <f t="shared" si="296"/>
        <v>2.8360354560118793E-4</v>
      </c>
      <c r="AD91" s="5">
        <f t="shared" si="297"/>
        <v>1.3891523027269486E-2</v>
      </c>
      <c r="AE91" s="5">
        <f t="shared" si="298"/>
        <v>1.162232784175928E-2</v>
      </c>
      <c r="AF91" s="5">
        <f t="shared" si="299"/>
        <v>4.8619040617853661E-3</v>
      </c>
      <c r="AG91" s="5">
        <f t="shared" si="300"/>
        <v>1.3559022729263577E-3</v>
      </c>
      <c r="AH91" s="5">
        <f t="shared" si="301"/>
        <v>2.4230822254436282E-3</v>
      </c>
      <c r="AI91" s="5">
        <f t="shared" si="302"/>
        <v>3.1369445235625254E-3</v>
      </c>
      <c r="AJ91" s="5">
        <f t="shared" si="303"/>
        <v>2.0305586084903285E-3</v>
      </c>
      <c r="AK91" s="5">
        <f t="shared" si="304"/>
        <v>8.7625994690987365E-4</v>
      </c>
      <c r="AL91" s="5">
        <f t="shared" si="305"/>
        <v>1.2287218819050047E-5</v>
      </c>
      <c r="AM91" s="5">
        <f t="shared" si="306"/>
        <v>3.5968186821524338E-3</v>
      </c>
      <c r="AN91" s="5">
        <f t="shared" si="307"/>
        <v>3.0092744927448763E-3</v>
      </c>
      <c r="AO91" s="5">
        <f t="shared" si="308"/>
        <v>1.2588531384164377E-3</v>
      </c>
      <c r="AP91" s="5">
        <f t="shared" si="309"/>
        <v>3.510727093682168E-4</v>
      </c>
      <c r="AQ91" s="5">
        <f t="shared" si="310"/>
        <v>7.343115143966522E-5</v>
      </c>
      <c r="AR91" s="5">
        <f t="shared" si="311"/>
        <v>4.0545382902022975E-4</v>
      </c>
      <c r="AS91" s="5">
        <f t="shared" si="312"/>
        <v>5.2490425423743262E-4</v>
      </c>
      <c r="AT91" s="5">
        <f t="shared" si="313"/>
        <v>3.3977293639371247E-4</v>
      </c>
      <c r="AU91" s="5">
        <f t="shared" si="314"/>
        <v>1.4662438895428931E-4</v>
      </c>
      <c r="AV91" s="5">
        <f t="shared" si="315"/>
        <v>4.7455320451068247E-5</v>
      </c>
      <c r="AW91" s="5">
        <f t="shared" si="316"/>
        <v>3.6968602789027283E-7</v>
      </c>
      <c r="AX91" s="5">
        <f t="shared" si="317"/>
        <v>7.7607908835750853E-4</v>
      </c>
      <c r="AY91" s="5">
        <f t="shared" si="318"/>
        <v>6.4930573691008523E-4</v>
      </c>
      <c r="AZ91" s="5">
        <f t="shared" si="319"/>
        <v>2.7162047419459367E-4</v>
      </c>
      <c r="BA91" s="5">
        <f t="shared" si="320"/>
        <v>7.5750326138385908E-5</v>
      </c>
      <c r="BB91" s="5">
        <f t="shared" si="321"/>
        <v>1.5844107279890503E-5</v>
      </c>
      <c r="BC91" s="5">
        <f t="shared" si="322"/>
        <v>2.6511910725038469E-6</v>
      </c>
      <c r="BD91" s="5">
        <f t="shared" si="323"/>
        <v>5.6537085198401175E-5</v>
      </c>
      <c r="BE91" s="5">
        <f t="shared" si="324"/>
        <v>7.3193430222468736E-5</v>
      </c>
      <c r="BF91" s="5">
        <f t="shared" si="325"/>
        <v>4.7378443803138464E-5</v>
      </c>
      <c r="BG91" s="5">
        <f t="shared" si="326"/>
        <v>2.044552296004722E-5</v>
      </c>
      <c r="BH91" s="5">
        <f t="shared" si="327"/>
        <v>6.6172404930614431E-6</v>
      </c>
      <c r="BI91" s="5">
        <f t="shared" si="328"/>
        <v>1.7133480744348086E-6</v>
      </c>
      <c r="BJ91" s="8">
        <f t="shared" si="329"/>
        <v>0.47199514655498165</v>
      </c>
      <c r="BK91" s="8">
        <f t="shared" si="330"/>
        <v>0.28718775399083146</v>
      </c>
      <c r="BL91" s="8">
        <f t="shared" si="331"/>
        <v>0.22946001676084643</v>
      </c>
      <c r="BM91" s="8">
        <f t="shared" si="332"/>
        <v>0.35838064123755081</v>
      </c>
      <c r="BN91" s="8">
        <f t="shared" si="333"/>
        <v>0.64119804249436063</v>
      </c>
    </row>
    <row r="92" spans="1:66" x14ac:dyDescent="0.25">
      <c r="A92" t="s">
        <v>338</v>
      </c>
      <c r="B92" t="s">
        <v>94</v>
      </c>
      <c r="C92" t="s">
        <v>73</v>
      </c>
      <c r="D92" t="s">
        <v>70</v>
      </c>
      <c r="E92">
        <f>VLOOKUP(A92,home!$A$2:$E$405,3,FALSE)</f>
        <v>1.3033999999999999</v>
      </c>
      <c r="F92">
        <f>VLOOKUP(B92,home!$B$2:$E$405,3,FALSE)</f>
        <v>1.3426</v>
      </c>
      <c r="G92">
        <f>VLOOKUP(C92,away!$B$2:$E$405,4,FALSE)</f>
        <v>1.3640000000000001</v>
      </c>
      <c r="H92">
        <f>VLOOKUP(A92,away!$A$2:$E$405,3,FALSE)</f>
        <v>1.0085</v>
      </c>
      <c r="I92">
        <f>VLOOKUP(C92,away!$B$2:$E$405,3,FALSE)</f>
        <v>0.2203</v>
      </c>
      <c r="J92">
        <f>VLOOKUP(B92,home!$B$2:$E$405,4,FALSE)</f>
        <v>0.49580000000000002</v>
      </c>
      <c r="K92" s="3">
        <f t="shared" si="278"/>
        <v>2.38692476176</v>
      </c>
      <c r="L92" s="3">
        <f t="shared" si="279"/>
        <v>0.11015315029</v>
      </c>
      <c r="M92" s="5">
        <f t="shared" si="280"/>
        <v>8.232520899624908E-2</v>
      </c>
      <c r="N92" s="5">
        <f t="shared" si="281"/>
        <v>0.19650407987021407</v>
      </c>
      <c r="O92" s="5">
        <f t="shared" si="282"/>
        <v>9.0683811192194871E-3</v>
      </c>
      <c r="P92" s="5">
        <f t="shared" si="283"/>
        <v>2.1645543442541857E-2</v>
      </c>
      <c r="Q92" s="5">
        <f t="shared" si="284"/>
        <v>0.23452022701453937</v>
      </c>
      <c r="R92" s="5">
        <f t="shared" si="285"/>
        <v>4.9945537415619138E-4</v>
      </c>
      <c r="S92" s="5">
        <f t="shared" si="286"/>
        <v>1.42280097626085E-3</v>
      </c>
      <c r="T92" s="5">
        <f t="shared" si="287"/>
        <v>2.5833141812377478E-2</v>
      </c>
      <c r="U92" s="5">
        <f t="shared" si="288"/>
        <v>1.1921623999675188E-3</v>
      </c>
      <c r="V92" s="5">
        <f t="shared" si="289"/>
        <v>4.1565910392645614E-5</v>
      </c>
      <c r="W92" s="5">
        <f t="shared" si="290"/>
        <v>0.18659404566486018</v>
      </c>
      <c r="X92" s="5">
        <f t="shared" si="291"/>
        <v>2.0553921955340469E-2</v>
      </c>
      <c r="Y92" s="5">
        <f t="shared" si="292"/>
        <v>1.132039627097775E-3</v>
      </c>
      <c r="Z92" s="5">
        <f t="shared" si="293"/>
        <v>1.8338860964191721E-5</v>
      </c>
      <c r="AA92" s="5">
        <f t="shared" si="294"/>
        <v>4.3773481337903091E-5</v>
      </c>
      <c r="AB92" s="5">
        <f t="shared" si="295"/>
        <v>5.2242003256940079E-5</v>
      </c>
      <c r="AC92" s="5">
        <f t="shared" si="296"/>
        <v>6.8305074024607493E-7</v>
      </c>
      <c r="AD92" s="5">
        <f t="shared" si="297"/>
        <v>0.11134648699860772</v>
      </c>
      <c r="AE92" s="5">
        <f t="shared" si="298"/>
        <v>1.2265166316621169E-2</v>
      </c>
      <c r="AF92" s="5">
        <f t="shared" si="299"/>
        <v>6.7552335430330884E-4</v>
      </c>
      <c r="AG92" s="5">
        <f t="shared" si="300"/>
        <v>2.4803675190325782E-5</v>
      </c>
      <c r="AH92" s="5">
        <f t="shared" si="301"/>
        <v>5.050208269840061E-7</v>
      </c>
      <c r="AI92" s="5">
        <f t="shared" si="302"/>
        <v>1.205446717132637E-6</v>
      </c>
      <c r="AJ92" s="5">
        <f t="shared" si="303"/>
        <v>1.4386553090530972E-6</v>
      </c>
      <c r="AK92" s="5">
        <f t="shared" si="304"/>
        <v>1.144653993605441E-6</v>
      </c>
      <c r="AL92" s="5">
        <f t="shared" si="305"/>
        <v>7.1837069843966837E-9</v>
      </c>
      <c r="AM92" s="5">
        <f t="shared" si="306"/>
        <v>5.3155137390392918E-2</v>
      </c>
      <c r="AN92" s="5">
        <f t="shared" si="307"/>
        <v>5.8552058376495509E-3</v>
      </c>
      <c r="AO92" s="5">
        <f t="shared" si="308"/>
        <v>3.224846843067482E-4</v>
      </c>
      <c r="AP92" s="5">
        <f t="shared" si="309"/>
        <v>1.1840901298888154E-5</v>
      </c>
      <c r="AQ92" s="5">
        <f t="shared" si="310"/>
        <v>3.2607814508637069E-7</v>
      </c>
      <c r="AR92" s="5">
        <f t="shared" si="311"/>
        <v>1.1125927010869864E-8</v>
      </c>
      <c r="AS92" s="5">
        <f t="shared" si="312"/>
        <v>2.6556750679779701E-8</v>
      </c>
      <c r="AT92" s="5">
        <f t="shared" si="313"/>
        <v>3.1694482894726448E-8</v>
      </c>
      <c r="AU92" s="5">
        <f t="shared" si="314"/>
        <v>2.521744867753377E-8</v>
      </c>
      <c r="AV92" s="5">
        <f t="shared" si="315"/>
        <v>1.504803816920433E-8</v>
      </c>
      <c r="AW92" s="5">
        <f t="shared" si="316"/>
        <v>5.2466459782937318E-11</v>
      </c>
      <c r="AX92" s="5">
        <f t="shared" si="317"/>
        <v>2.1146218941980627E-2</v>
      </c>
      <c r="AY92" s="5">
        <f t="shared" si="318"/>
        <v>2.3293226331812375E-3</v>
      </c>
      <c r="AZ92" s="5">
        <f t="shared" si="319"/>
        <v>1.282911130433557E-4</v>
      </c>
      <c r="BA92" s="5">
        <f t="shared" si="320"/>
        <v>4.7105567519787167E-6</v>
      </c>
      <c r="BB92" s="5">
        <f t="shared" si="321"/>
        <v>1.2972066646257142E-7</v>
      </c>
      <c r="BC92" s="5">
        <f t="shared" si="322"/>
        <v>2.857828013714119E-9</v>
      </c>
      <c r="BD92" s="5">
        <f t="shared" si="323"/>
        <v>2.0425931835732001E-10</v>
      </c>
      <c r="BE92" s="5">
        <f t="shared" si="324"/>
        <v>4.8755162480730604E-10</v>
      </c>
      <c r="BF92" s="5">
        <f t="shared" si="325"/>
        <v>5.8187452294444002E-10</v>
      </c>
      <c r="BG92" s="5">
        <f t="shared" si="326"/>
        <v>4.6296356901779044E-10</v>
      </c>
      <c r="BH92" s="5">
        <f t="shared" si="327"/>
        <v>2.7626480167033715E-10</v>
      </c>
      <c r="BI92" s="5">
        <f t="shared" si="328"/>
        <v>1.318846591819286E-10</v>
      </c>
      <c r="BJ92" s="8">
        <f t="shared" si="329"/>
        <v>0.87240310700439661</v>
      </c>
      <c r="BK92" s="8">
        <f t="shared" si="330"/>
        <v>0.1077651321930729</v>
      </c>
      <c r="BL92" s="8">
        <f t="shared" si="331"/>
        <v>1.0860419942230743E-2</v>
      </c>
      <c r="BM92" s="8">
        <f t="shared" si="332"/>
        <v>0.44415477960302974</v>
      </c>
      <c r="BN92" s="8">
        <f t="shared" si="333"/>
        <v>0.54456289581692008</v>
      </c>
    </row>
    <row r="93" spans="1:66" x14ac:dyDescent="0.25">
      <c r="A93" t="s">
        <v>339</v>
      </c>
      <c r="B93" t="s">
        <v>128</v>
      </c>
      <c r="C93" t="s">
        <v>115</v>
      </c>
      <c r="D93" t="s">
        <v>70</v>
      </c>
      <c r="E93">
        <f>VLOOKUP(A93,home!$A$2:$E$405,3,FALSE)</f>
        <v>1.2199</v>
      </c>
      <c r="F93">
        <f>VLOOKUP(B93,home!$B$2:$E$405,3,FALSE)</f>
        <v>0.32790000000000002</v>
      </c>
      <c r="G93">
        <f>VLOOKUP(C93,away!$B$2:$E$405,4,FALSE)</f>
        <v>1.054</v>
      </c>
      <c r="H93">
        <f>VLOOKUP(A93,away!$A$2:$E$405,3,FALSE)</f>
        <v>1.0142</v>
      </c>
      <c r="I93">
        <f>VLOOKUP(C93,away!$B$2:$E$405,3,FALSE)</f>
        <v>0.56340000000000001</v>
      </c>
      <c r="J93">
        <f>VLOOKUP(B93,home!$B$2:$E$405,4,FALSE)</f>
        <v>0.72309999999999997</v>
      </c>
      <c r="K93" s="3">
        <f t="shared" si="278"/>
        <v>0.42160549134000003</v>
      </c>
      <c r="L93" s="3">
        <f t="shared" si="279"/>
        <v>0.41317954246799998</v>
      </c>
      <c r="M93" s="5">
        <f t="shared" si="280"/>
        <v>0.43396775980355939</v>
      </c>
      <c r="N93" s="5">
        <f t="shared" si="281"/>
        <v>0.18296319059769878</v>
      </c>
      <c r="O93" s="5">
        <f t="shared" si="282"/>
        <v>0.1793066004414976</v>
      </c>
      <c r="P93" s="5">
        <f t="shared" si="283"/>
        <v>7.5596647379642654E-2</v>
      </c>
      <c r="Q93" s="5">
        <f t="shared" si="284"/>
        <v>3.8569142934538427E-2</v>
      </c>
      <c r="R93" s="5">
        <f t="shared" si="285"/>
        <v>3.7042909565955219E-2</v>
      </c>
      <c r="S93" s="5">
        <f t="shared" si="286"/>
        <v>3.2922106342812923E-3</v>
      </c>
      <c r="T93" s="5">
        <f t="shared" si="287"/>
        <v>1.5935980831075482E-2</v>
      </c>
      <c r="U93" s="5">
        <f t="shared" si="288"/>
        <v>1.561749408821774E-2</v>
      </c>
      <c r="V93" s="5">
        <f t="shared" si="289"/>
        <v>6.372211370723102E-5</v>
      </c>
      <c r="W93" s="5">
        <f t="shared" si="290"/>
        <v>5.4203208191595893E-3</v>
      </c>
      <c r="X93" s="5">
        <f t="shared" si="291"/>
        <v>2.2395656760901342E-3</v>
      </c>
      <c r="Y93" s="5">
        <f t="shared" si="292"/>
        <v>4.6267136068697926E-4</v>
      </c>
      <c r="Z93" s="5">
        <f t="shared" si="293"/>
        <v>5.1017908087149597E-3</v>
      </c>
      <c r="AA93" s="5">
        <f t="shared" si="294"/>
        <v>2.1509430206221665E-3</v>
      </c>
      <c r="AB93" s="5">
        <f t="shared" si="295"/>
        <v>4.5342469452687613E-4</v>
      </c>
      <c r="AC93" s="5">
        <f t="shared" si="296"/>
        <v>6.9376959050938311E-7</v>
      </c>
      <c r="AD93" s="5">
        <f t="shared" si="297"/>
        <v>5.7130925554555226E-4</v>
      </c>
      <c r="AE93" s="5">
        <f t="shared" si="298"/>
        <v>2.3605329681404501E-4</v>
      </c>
      <c r="AF93" s="5">
        <f t="shared" si="299"/>
        <v>4.8766196587845043E-5</v>
      </c>
      <c r="AG93" s="5">
        <f t="shared" si="300"/>
        <v>6.7163982646901195E-6</v>
      </c>
      <c r="AH93" s="5">
        <f t="shared" si="301"/>
        <v>5.2698889802807361E-4</v>
      </c>
      <c r="AI93" s="5">
        <f t="shared" si="302"/>
        <v>2.2218141328385116E-4</v>
      </c>
      <c r="AJ93" s="5">
        <f t="shared" si="303"/>
        <v>4.6836451957076829E-5</v>
      </c>
      <c r="AK93" s="5">
        <f t="shared" si="304"/>
        <v>6.5821684466618956E-6</v>
      </c>
      <c r="AL93" s="5">
        <f t="shared" si="305"/>
        <v>4.8341522070853845E-9</v>
      </c>
      <c r="AM93" s="5">
        <f t="shared" si="306"/>
        <v>4.8173423878274441E-5</v>
      </c>
      <c r="AN93" s="5">
        <f t="shared" si="307"/>
        <v>1.990427323714246E-5</v>
      </c>
      <c r="AO93" s="5">
        <f t="shared" si="308"/>
        <v>4.1120192546402887E-6</v>
      </c>
      <c r="AP93" s="5">
        <f t="shared" si="309"/>
        <v>5.6633407808396027E-7</v>
      </c>
      <c r="AQ93" s="5">
        <f t="shared" si="310"/>
        <v>5.8499413816691819E-8</v>
      </c>
      <c r="AR93" s="5">
        <f t="shared" si="311"/>
        <v>4.3548206354590998E-5</v>
      </c>
      <c r="AS93" s="5">
        <f t="shared" si="312"/>
        <v>1.836016293710305E-5</v>
      </c>
      <c r="AT93" s="5">
        <f t="shared" si="313"/>
        <v>3.8703727580898938E-6</v>
      </c>
      <c r="AU93" s="5">
        <f t="shared" si="314"/>
        <v>5.4392346944781372E-7</v>
      </c>
      <c r="AV93" s="5">
        <f t="shared" si="315"/>
        <v>5.733028039697573E-8</v>
      </c>
      <c r="AW93" s="5">
        <f t="shared" si="316"/>
        <v>2.3391759431364873E-11</v>
      </c>
      <c r="AX93" s="5">
        <f t="shared" si="317"/>
        <v>3.3850300072883316E-6</v>
      </c>
      <c r="AY93" s="5">
        <f t="shared" si="318"/>
        <v>1.3986251496518436E-6</v>
      </c>
      <c r="AZ93" s="5">
        <f t="shared" si="319"/>
        <v>2.8894164970869335E-7</v>
      </c>
      <c r="BA93" s="5">
        <f t="shared" si="320"/>
        <v>3.979492620886234E-8</v>
      </c>
      <c r="BB93" s="5">
        <f t="shared" si="321"/>
        <v>4.1106123508813908E-9</v>
      </c>
      <c r="BC93" s="5">
        <f t="shared" si="322"/>
        <v>3.3968418608009661E-10</v>
      </c>
      <c r="BD93" s="5">
        <f t="shared" si="323"/>
        <v>2.9988713294819921E-6</v>
      </c>
      <c r="BE93" s="5">
        <f t="shared" si="324"/>
        <v>1.2643406203316944E-6</v>
      </c>
      <c r="BF93" s="5">
        <f t="shared" si="325"/>
        <v>2.6652647422803219E-7</v>
      </c>
      <c r="BG93" s="5">
        <f t="shared" si="326"/>
        <v>3.7456341707342465E-8</v>
      </c>
      <c r="BH93" s="5">
        <f t="shared" si="327"/>
        <v>3.9479498373307625E-9</v>
      </c>
      <c r="BI93" s="5">
        <f t="shared" si="328"/>
        <v>3.3289546619070185E-10</v>
      </c>
      <c r="BJ93" s="8">
        <f t="shared" si="329"/>
        <v>0.24653164875835284</v>
      </c>
      <c r="BK93" s="8">
        <f t="shared" si="330"/>
        <v>0.51292243716008301</v>
      </c>
      <c r="BL93" s="8">
        <f t="shared" si="331"/>
        <v>0.23544491221394592</v>
      </c>
      <c r="BM93" s="8">
        <f t="shared" si="332"/>
        <v>5.2553139616446767E-2</v>
      </c>
      <c r="BN93" s="8">
        <f t="shared" si="333"/>
        <v>0.94744625072289201</v>
      </c>
    </row>
    <row r="94" spans="1:66" x14ac:dyDescent="0.25">
      <c r="A94" t="s">
        <v>339</v>
      </c>
      <c r="B94" t="s">
        <v>124</v>
      </c>
      <c r="C94" t="s">
        <v>116</v>
      </c>
      <c r="D94" t="s">
        <v>70</v>
      </c>
      <c r="E94">
        <f>VLOOKUP(A94,home!$A$2:$E$405,3,FALSE)</f>
        <v>1.2199</v>
      </c>
      <c r="F94">
        <f>VLOOKUP(B94,home!$B$2:$E$405,3,FALSE)</f>
        <v>0.81969999999999998</v>
      </c>
      <c r="G94">
        <f>VLOOKUP(C94,away!$B$2:$E$405,4,FALSE)</f>
        <v>1.5224</v>
      </c>
      <c r="H94">
        <f>VLOOKUP(A94,away!$A$2:$E$405,3,FALSE)</f>
        <v>1.0142</v>
      </c>
      <c r="I94">
        <f>VLOOKUP(C94,away!$B$2:$E$405,3,FALSE)</f>
        <v>0.98599999999999999</v>
      </c>
      <c r="J94">
        <f>VLOOKUP(B94,home!$B$2:$E$405,4,FALSE)</f>
        <v>0.98599999999999999</v>
      </c>
      <c r="K94" s="3">
        <f t="shared" si="278"/>
        <v>1.5223269704719999</v>
      </c>
      <c r="L94" s="3">
        <f t="shared" si="279"/>
        <v>0.98600118320000008</v>
      </c>
      <c r="M94" s="5">
        <f t="shared" si="280"/>
        <v>8.140422088678409E-2</v>
      </c>
      <c r="N94" s="5">
        <f t="shared" si="281"/>
        <v>0.12392384096621152</v>
      </c>
      <c r="O94" s="5">
        <f t="shared" si="282"/>
        <v>8.0264658111843273E-2</v>
      </c>
      <c r="P94" s="5">
        <f t="shared" si="283"/>
        <v>0.1221890538193732</v>
      </c>
      <c r="Q94" s="5">
        <f t="shared" si="284"/>
        <v>9.4326302693673383E-2</v>
      </c>
      <c r="R94" s="5">
        <f t="shared" si="285"/>
        <v>3.9570523933710473E-2</v>
      </c>
      <c r="S94" s="5">
        <f t="shared" si="286"/>
        <v>4.5851937131240285E-2</v>
      </c>
      <c r="T94" s="5">
        <f t="shared" si="287"/>
        <v>9.3005846062843303E-2</v>
      </c>
      <c r="U94" s="5">
        <f t="shared" si="288"/>
        <v>6.0239275819995233E-2</v>
      </c>
      <c r="V94" s="5">
        <f t="shared" si="289"/>
        <v>7.6471666849965425E-3</v>
      </c>
      <c r="W94" s="5">
        <f t="shared" si="290"/>
        <v>4.7865158205161545E-2</v>
      </c>
      <c r="X94" s="5">
        <f t="shared" si="291"/>
        <v>4.7195102624344475E-2</v>
      </c>
      <c r="Y94" s="5">
        <f t="shared" si="292"/>
        <v>2.326721351442454E-2</v>
      </c>
      <c r="Z94" s="5">
        <f t="shared" si="293"/>
        <v>1.3005527806160816E-2</v>
      </c>
      <c r="AA94" s="5">
        <f t="shared" si="294"/>
        <v>1.979866574454215E-2</v>
      </c>
      <c r="AB94" s="5">
        <f t="shared" si="295"/>
        <v>1.5070021421138313E-2</v>
      </c>
      <c r="AC94" s="5">
        <f t="shared" si="296"/>
        <v>7.1740756457388687E-4</v>
      </c>
      <c r="AD94" s="5">
        <f t="shared" si="297"/>
        <v>1.8216605320406639E-2</v>
      </c>
      <c r="AE94" s="5">
        <f t="shared" si="298"/>
        <v>1.7961594399808361E-2</v>
      </c>
      <c r="AF94" s="5">
        <f t="shared" si="299"/>
        <v>8.85507666518477E-3</v>
      </c>
      <c r="AG94" s="5">
        <f t="shared" si="300"/>
        <v>2.910372023066298E-3</v>
      </c>
      <c r="AH94" s="5">
        <f t="shared" si="301"/>
        <v>3.205866451253766E-3</v>
      </c>
      <c r="AI94" s="5">
        <f t="shared" si="302"/>
        <v>4.8803769624749674E-3</v>
      </c>
      <c r="AJ94" s="5">
        <f t="shared" si="303"/>
        <v>3.7147647380229303E-3</v>
      </c>
      <c r="AK94" s="5">
        <f t="shared" si="304"/>
        <v>1.885028849883553E-3</v>
      </c>
      <c r="AL94" s="5">
        <f t="shared" si="305"/>
        <v>4.3073614887886287E-5</v>
      </c>
      <c r="AM94" s="5">
        <f t="shared" si="306"/>
        <v>5.5463259179397524E-3</v>
      </c>
      <c r="AN94" s="5">
        <f t="shared" si="307"/>
        <v>5.4686839175014223E-3</v>
      </c>
      <c r="AO94" s="5">
        <f t="shared" si="308"/>
        <v>2.6960644066016067E-3</v>
      </c>
      <c r="AP94" s="5">
        <f t="shared" si="309"/>
        <v>8.8610756496419686E-4</v>
      </c>
      <c r="AQ94" s="5">
        <f t="shared" si="310"/>
        <v>2.1842577687429223E-4</v>
      </c>
      <c r="AR94" s="5">
        <f t="shared" si="311"/>
        <v>6.3219762282348E-4</v>
      </c>
      <c r="AS94" s="5">
        <f t="shared" si="312"/>
        <v>9.6241149189246831E-4</v>
      </c>
      <c r="AT94" s="5">
        <f t="shared" si="313"/>
        <v>7.3255248540004983E-4</v>
      </c>
      <c r="AU94" s="5">
        <f t="shared" si="314"/>
        <v>3.7172813527026389E-4</v>
      </c>
      <c r="AV94" s="5">
        <f t="shared" si="315"/>
        <v>1.4147294150129665E-4</v>
      </c>
      <c r="AW94" s="5">
        <f t="shared" si="316"/>
        <v>1.7959498190349679E-6</v>
      </c>
      <c r="AX94" s="5">
        <f t="shared" si="317"/>
        <v>1.4072202553179257E-3</v>
      </c>
      <c r="AY94" s="5">
        <f t="shared" si="318"/>
        <v>1.3875208367664809E-3</v>
      </c>
      <c r="AZ94" s="5">
        <f t="shared" si="319"/>
        <v>6.840485933832022E-4</v>
      </c>
      <c r="BA94" s="5">
        <f t="shared" si="320"/>
        <v>2.2482424081404437E-4</v>
      </c>
      <c r="BB94" s="5">
        <f t="shared" si="321"/>
        <v>5.5419241863672366E-5</v>
      </c>
      <c r="BC94" s="5">
        <f t="shared" si="322"/>
        <v>1.092868760992559E-5</v>
      </c>
      <c r="BD94" s="5">
        <f t="shared" si="323"/>
        <v>1.0389126735336307E-4</v>
      </c>
      <c r="BE94" s="5">
        <f t="shared" si="324"/>
        <v>1.5815647828854178E-4</v>
      </c>
      <c r="BF94" s="5">
        <f t="shared" si="325"/>
        <v>1.2038293622675826E-4</v>
      </c>
      <c r="BG94" s="5">
        <f t="shared" si="326"/>
        <v>6.1087396867534949E-5</v>
      </c>
      <c r="BH94" s="5">
        <f t="shared" si="327"/>
        <v>2.3248747951843803E-5</v>
      </c>
      <c r="BI94" s="5">
        <f t="shared" si="328"/>
        <v>7.0784392073594997E-6</v>
      </c>
      <c r="BJ94" s="8">
        <f t="shared" si="329"/>
        <v>0.49611268191476138</v>
      </c>
      <c r="BK94" s="8">
        <f t="shared" si="330"/>
        <v>0.25924038053862231</v>
      </c>
      <c r="BL94" s="8">
        <f t="shared" si="331"/>
        <v>0.23194338997564762</v>
      </c>
      <c r="BM94" s="8">
        <f t="shared" si="332"/>
        <v>0.45723765493664886</v>
      </c>
      <c r="BN94" s="8">
        <f t="shared" si="333"/>
        <v>0.54167860041159599</v>
      </c>
    </row>
    <row r="95" spans="1:66" x14ac:dyDescent="0.25">
      <c r="A95" t="s">
        <v>341</v>
      </c>
      <c r="B95" t="s">
        <v>153</v>
      </c>
      <c r="C95" t="s">
        <v>154</v>
      </c>
      <c r="D95" t="s">
        <v>70</v>
      </c>
      <c r="E95">
        <f>VLOOKUP(A95,home!$A$2:$E$405,3,FALSE)</f>
        <v>1.5127999999999999</v>
      </c>
      <c r="F95">
        <f>VLOOKUP(B95,home!$B$2:$E$405,3,FALSE)</f>
        <v>0.55089999999999995</v>
      </c>
      <c r="G95">
        <f>VLOOKUP(C95,away!$B$2:$E$405,4,FALSE)</f>
        <v>1.9831000000000001</v>
      </c>
      <c r="H95">
        <f>VLOOKUP(A95,away!$A$2:$E$405,3,FALSE)</f>
        <v>1.2179</v>
      </c>
      <c r="I95">
        <f>VLOOKUP(C95,away!$B$2:$E$405,3,FALSE)</f>
        <v>0.5474</v>
      </c>
      <c r="J95">
        <f>VLOOKUP(B95,home!$B$2:$E$405,4,FALSE)</f>
        <v>0.95789999999999997</v>
      </c>
      <c r="K95" s="3">
        <f t="shared" si="278"/>
        <v>1.6527185543119998</v>
      </c>
      <c r="L95" s="3">
        <f t="shared" si="279"/>
        <v>0.63861129683399998</v>
      </c>
      <c r="M95" s="5">
        <f t="shared" si="280"/>
        <v>0.10113188203893</v>
      </c>
      <c r="N95" s="5">
        <f t="shared" si="281"/>
        <v>0.16714253787823208</v>
      </c>
      <c r="O95" s="5">
        <f t="shared" si="282"/>
        <v>6.4583962340144199E-2</v>
      </c>
      <c r="P95" s="5">
        <f t="shared" si="283"/>
        <v>0.10673911287054375</v>
      </c>
      <c r="Q95" s="5">
        <f t="shared" si="284"/>
        <v>0.13811978678307521</v>
      </c>
      <c r="R95" s="5">
        <f t="shared" si="285"/>
        <v>2.0622023972358849E-2</v>
      </c>
      <c r="S95" s="5">
        <f t="shared" si="286"/>
        <v>2.816430878841188E-2</v>
      </c>
      <c r="T95" s="5">
        <f t="shared" si="287"/>
        <v>8.8204856155975217E-2</v>
      </c>
      <c r="U95" s="5">
        <f t="shared" si="288"/>
        <v>3.4082401646584319E-2</v>
      </c>
      <c r="V95" s="5">
        <f t="shared" si="289"/>
        <v>3.3028746162141851E-3</v>
      </c>
      <c r="W95" s="5">
        <f t="shared" si="290"/>
        <v>7.6091044778001882E-2</v>
      </c>
      <c r="X95" s="5">
        <f t="shared" si="291"/>
        <v>4.8592600783133738E-2</v>
      </c>
      <c r="Y95" s="5">
        <f t="shared" si="292"/>
        <v>1.5515891901326939E-2</v>
      </c>
      <c r="Z95" s="5">
        <f t="shared" si="293"/>
        <v>4.3898191574433063E-3</v>
      </c>
      <c r="AA95" s="5">
        <f t="shared" si="294"/>
        <v>7.2551355715808228E-3</v>
      </c>
      <c r="AB95" s="5">
        <f t="shared" si="295"/>
        <v>5.995348586600311E-3</v>
      </c>
      <c r="AC95" s="5">
        <f t="shared" si="296"/>
        <v>2.1787510238464517E-4</v>
      </c>
      <c r="AD95" s="5">
        <f t="shared" si="297"/>
        <v>3.1439270380397226E-2</v>
      </c>
      <c r="AE95" s="5">
        <f t="shared" si="298"/>
        <v>2.0077473229140236E-2</v>
      </c>
      <c r="AF95" s="5">
        <f t="shared" si="299"/>
        <v>6.4108506080055808E-3</v>
      </c>
      <c r="AG95" s="5">
        <f t="shared" si="300"/>
        <v>1.3646805401958271E-3</v>
      </c>
      <c r="AH95" s="5">
        <f t="shared" si="301"/>
        <v>7.0084702625040169E-4</v>
      </c>
      <c r="AI95" s="5">
        <f t="shared" si="302"/>
        <v>1.1583028840184281E-3</v>
      </c>
      <c r="AJ95" s="5">
        <f t="shared" si="303"/>
        <v>9.5717433396517819E-4</v>
      </c>
      <c r="AK95" s="5">
        <f t="shared" si="304"/>
        <v>5.2731326048516009E-4</v>
      </c>
      <c r="AL95" s="5">
        <f t="shared" si="305"/>
        <v>9.1982052251984184E-6</v>
      </c>
      <c r="AM95" s="5">
        <f t="shared" si="306"/>
        <v>1.0392053098342829E-2</v>
      </c>
      <c r="AN95" s="5">
        <f t="shared" si="307"/>
        <v>6.6364825059005011E-3</v>
      </c>
      <c r="AO95" s="5">
        <f t="shared" si="308"/>
        <v>2.1190663497546365E-3</v>
      </c>
      <c r="AP95" s="5">
        <f t="shared" si="309"/>
        <v>4.5108656989803296E-4</v>
      </c>
      <c r="AQ95" s="5">
        <f t="shared" si="310"/>
        <v>7.201724484674589E-5</v>
      </c>
      <c r="AR95" s="5">
        <f t="shared" si="311"/>
        <v>8.9513765663204288E-5</v>
      </c>
      <c r="AS95" s="5">
        <f t="shared" si="312"/>
        <v>1.479410613779141E-4</v>
      </c>
      <c r="AT95" s="5">
        <f t="shared" si="313"/>
        <v>1.2225246854194452E-4</v>
      </c>
      <c r="AU95" s="5">
        <f t="shared" si="314"/>
        <v>6.7349641023238581E-5</v>
      </c>
      <c r="AV95" s="5">
        <f t="shared" si="315"/>
        <v>2.7827500336339755E-5</v>
      </c>
      <c r="AW95" s="5">
        <f t="shared" si="316"/>
        <v>2.6967214765746841E-7</v>
      </c>
      <c r="AX95" s="5">
        <f t="shared" si="317"/>
        <v>2.8625231621711199E-3</v>
      </c>
      <c r="AY95" s="5">
        <f t="shared" si="318"/>
        <v>1.8280396288114613E-3</v>
      </c>
      <c r="AZ95" s="5">
        <f t="shared" si="319"/>
        <v>5.8370337900961555E-4</v>
      </c>
      <c r="BA95" s="5">
        <f t="shared" si="320"/>
        <v>1.2425319061190615E-4</v>
      </c>
      <c r="BB95" s="5">
        <f t="shared" si="321"/>
        <v>1.9837372798107888E-5</v>
      </c>
      <c r="BC95" s="5">
        <f t="shared" si="322"/>
        <v>2.5336740736758385E-6</v>
      </c>
      <c r="BD95" s="5">
        <f t="shared" si="323"/>
        <v>9.5274169957789412E-6</v>
      </c>
      <c r="BE95" s="5">
        <f t="shared" si="324"/>
        <v>1.5746138843591346E-5</v>
      </c>
      <c r="BF95" s="5">
        <f t="shared" si="325"/>
        <v>1.3011967912788159E-5</v>
      </c>
      <c r="BG95" s="5">
        <f t="shared" si="326"/>
        <v>7.1683735991924564E-6</v>
      </c>
      <c r="BH95" s="5">
        <f t="shared" si="327"/>
        <v>2.9618260129064155E-6</v>
      </c>
      <c r="BI95" s="5">
        <f t="shared" si="328"/>
        <v>9.7901296123487247E-7</v>
      </c>
      <c r="BJ95" s="8">
        <f t="shared" si="329"/>
        <v>0.61805058921370259</v>
      </c>
      <c r="BK95" s="8">
        <f t="shared" si="330"/>
        <v>0.24139329125052109</v>
      </c>
      <c r="BL95" s="8">
        <f t="shared" si="331"/>
        <v>0.13638678879525576</v>
      </c>
      <c r="BM95" s="8">
        <f t="shared" si="332"/>
        <v>0.4000534125769748</v>
      </c>
      <c r="BN95" s="8">
        <f t="shared" si="333"/>
        <v>0.59833930588328399</v>
      </c>
    </row>
    <row r="96" spans="1:66" x14ac:dyDescent="0.25">
      <c r="A96" t="s">
        <v>344</v>
      </c>
      <c r="B96" t="s">
        <v>206</v>
      </c>
      <c r="C96" t="s">
        <v>209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344</v>
      </c>
      <c r="B97" t="s">
        <v>201</v>
      </c>
      <c r="C97" t="s">
        <v>213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346</v>
      </c>
      <c r="B98" t="s">
        <v>243</v>
      </c>
      <c r="C98" t="s">
        <v>245</v>
      </c>
      <c r="D98" t="s">
        <v>70</v>
      </c>
      <c r="E98">
        <f>VLOOKUP(A98,home!$A$2:$E$405,3,FALSE)</f>
        <v>1.619</v>
      </c>
      <c r="F98">
        <f>VLOOKUP(B98,home!$B$2:$E$405,3,FALSE)</f>
        <v>0.72060000000000002</v>
      </c>
      <c r="G98">
        <f>VLOOKUP(C98,away!$B$2:$E$405,4,FALSE)</f>
        <v>1.3589</v>
      </c>
      <c r="H98">
        <f>VLOOKUP(A98,away!$A$2:$E$405,3,FALSE)</f>
        <v>1.181</v>
      </c>
      <c r="I98">
        <f>VLOOKUP(C98,away!$B$2:$E$405,3,FALSE)</f>
        <v>0.84670000000000001</v>
      </c>
      <c r="J98">
        <f>VLOOKUP(B98,home!$B$2:$E$405,4,FALSE)</f>
        <v>1.4112</v>
      </c>
      <c r="K98" s="3">
        <f t="shared" si="278"/>
        <v>1.5853625874600001</v>
      </c>
      <c r="L98" s="3">
        <f t="shared" si="279"/>
        <v>1.41113325024</v>
      </c>
      <c r="M98" s="5">
        <f t="shared" si="280"/>
        <v>4.9961836364745535E-2</v>
      </c>
      <c r="N98" s="5">
        <f t="shared" si="281"/>
        <v>7.9207626173466106E-2</v>
      </c>
      <c r="O98" s="5">
        <f t="shared" si="282"/>
        <v>7.0502808537342379E-2</v>
      </c>
      <c r="P98" s="5">
        <f t="shared" si="283"/>
        <v>0.11177251496595811</v>
      </c>
      <c r="Q98" s="5">
        <f t="shared" si="284"/>
        <v>6.2786403588465337E-2</v>
      </c>
      <c r="R98" s="5">
        <f t="shared" si="285"/>
        <v>4.9744428681174201E-2</v>
      </c>
      <c r="S98" s="5">
        <f t="shared" si="286"/>
        <v>6.2513190120803946E-2</v>
      </c>
      <c r="T98" s="5">
        <f t="shared" si="287"/>
        <v>8.8599981766671485E-2</v>
      </c>
      <c r="U98" s="5">
        <f t="shared" si="288"/>
        <v>7.8862956165705766E-2</v>
      </c>
      <c r="V98" s="5">
        <f t="shared" si="289"/>
        <v>1.5539097187294452E-2</v>
      </c>
      <c r="W98" s="5">
        <f t="shared" si="290"/>
        <v>3.3179738416772422E-2</v>
      </c>
      <c r="X98" s="5">
        <f t="shared" si="291"/>
        <v>4.6821032114173058E-2</v>
      </c>
      <c r="Y98" s="5">
        <f t="shared" si="292"/>
        <v>3.303535761343223E-2</v>
      </c>
      <c r="Z98" s="5">
        <f t="shared" si="293"/>
        <v>2.3398672442065744E-2</v>
      </c>
      <c r="AA98" s="5">
        <f t="shared" si="294"/>
        <v>3.7095379885882344E-2</v>
      </c>
      <c r="AB98" s="5">
        <f t="shared" si="295"/>
        <v>2.9404813719347046E-2</v>
      </c>
      <c r="AC98" s="5">
        <f t="shared" si="296"/>
        <v>2.1727133389430327E-3</v>
      </c>
      <c r="AD98" s="5">
        <f t="shared" si="297"/>
        <v>1.3150478986915074E-2</v>
      </c>
      <c r="AE98" s="5">
        <f t="shared" si="298"/>
        <v>1.8557078155018288E-2</v>
      </c>
      <c r="AF98" s="5">
        <f t="shared" si="299"/>
        <v>1.3093255005924334E-2</v>
      </c>
      <c r="AG98" s="5">
        <f t="shared" si="300"/>
        <v>6.1587758309103856E-3</v>
      </c>
      <c r="AH98" s="5">
        <f t="shared" si="301"/>
        <v>8.2546611736183401E-3</v>
      </c>
      <c r="AI98" s="5">
        <f t="shared" si="302"/>
        <v>1.3086630996813174E-2</v>
      </c>
      <c r="AJ98" s="5">
        <f t="shared" si="303"/>
        <v>1.0373527589120989E-2</v>
      </c>
      <c r="AK98" s="5">
        <f t="shared" si="304"/>
        <v>5.4819341799255171E-3</v>
      </c>
      <c r="AL98" s="5">
        <f t="shared" si="305"/>
        <v>1.9442810902371751E-4</v>
      </c>
      <c r="AM98" s="5">
        <f t="shared" si="306"/>
        <v>4.1696554786068091E-3</v>
      </c>
      <c r="AN98" s="5">
        <f t="shared" si="307"/>
        <v>5.8839394879074492E-3</v>
      </c>
      <c r="AO98" s="5">
        <f t="shared" si="308"/>
        <v>4.1515113268931611E-3</v>
      </c>
      <c r="AP98" s="5">
        <f t="shared" si="309"/>
        <v>1.9527785573756405E-3</v>
      </c>
      <c r="AQ98" s="5">
        <f t="shared" si="310"/>
        <v>6.8890768816711671E-4</v>
      </c>
      <c r="AR98" s="5">
        <f t="shared" si="311"/>
        <v>2.3296853703115958E-3</v>
      </c>
      <c r="AS98" s="5">
        <f t="shared" si="312"/>
        <v>3.6933960266449001E-3</v>
      </c>
      <c r="AT98" s="5">
        <f t="shared" si="313"/>
        <v>2.9276859406581219E-3</v>
      </c>
      <c r="AU98" s="5">
        <f t="shared" si="314"/>
        <v>1.5471479193840086E-3</v>
      </c>
      <c r="AV98" s="5">
        <f t="shared" si="315"/>
        <v>6.1319760716449685E-4</v>
      </c>
      <c r="AW98" s="5">
        <f t="shared" si="316"/>
        <v>1.2082399235357442E-5</v>
      </c>
      <c r="AX98" s="5">
        <f t="shared" si="317"/>
        <v>1.1017359663968085E-3</v>
      </c>
      <c r="AY98" s="5">
        <f t="shared" si="318"/>
        <v>1.5546962551678356E-3</v>
      </c>
      <c r="AZ98" s="5">
        <f t="shared" si="319"/>
        <v>1.0969417898454724E-3</v>
      </c>
      <c r="BA98" s="5">
        <f t="shared" si="320"/>
        <v>5.1597701107624152E-4</v>
      </c>
      <c r="BB98" s="5">
        <f t="shared" si="321"/>
        <v>1.8202807917228433E-4</v>
      </c>
      <c r="BC98" s="5">
        <f t="shared" si="322"/>
        <v>5.1373174999465925E-5</v>
      </c>
      <c r="BD98" s="5">
        <f t="shared" si="323"/>
        <v>5.479160814407301E-4</v>
      </c>
      <c r="BE98" s="5">
        <f t="shared" si="324"/>
        <v>8.6864565658381989E-4</v>
      </c>
      <c r="BF98" s="5">
        <f t="shared" si="325"/>
        <v>6.8855916285380785E-4</v>
      </c>
      <c r="BG98" s="5">
        <f t="shared" si="326"/>
        <v>3.6387197868040157E-4</v>
      </c>
      <c r="BH98" s="5">
        <f t="shared" si="327"/>
        <v>1.4421725540623786E-4</v>
      </c>
      <c r="BI98" s="5">
        <f t="shared" si="328"/>
        <v>4.5727328237442595E-5</v>
      </c>
      <c r="BJ98" s="8">
        <f t="shared" si="329"/>
        <v>0.41593927246735701</v>
      </c>
      <c r="BK98" s="8">
        <f t="shared" si="330"/>
        <v>0.24370847634193663</v>
      </c>
      <c r="BL98" s="8">
        <f t="shared" si="331"/>
        <v>0.3165771912562953</v>
      </c>
      <c r="BM98" s="8">
        <f t="shared" si="332"/>
        <v>0.57410538034057068</v>
      </c>
      <c r="BN98" s="8">
        <f t="shared" si="333"/>
        <v>0.42397561831115166</v>
      </c>
    </row>
    <row r="99" spans="1:66" x14ac:dyDescent="0.25">
      <c r="A99" t="s">
        <v>347</v>
      </c>
      <c r="B99" t="s">
        <v>248</v>
      </c>
      <c r="C99" t="s">
        <v>257</v>
      </c>
      <c r="D99" t="s">
        <v>70</v>
      </c>
      <c r="E99">
        <f>VLOOKUP(A99,home!$A$2:$E$405,3,FALSE)</f>
        <v>1.2816000000000001</v>
      </c>
      <c r="F99">
        <f>VLOOKUP(B99,home!$B$2:$E$405,3,FALSE)</f>
        <v>0.78029999999999999</v>
      </c>
      <c r="G99">
        <f>VLOOKUP(C99,away!$B$2:$E$405,4,FALSE)</f>
        <v>0.78029999999999999</v>
      </c>
      <c r="H99">
        <f>VLOOKUP(A99,away!$A$2:$E$405,3,FALSE)</f>
        <v>0.83499999999999996</v>
      </c>
      <c r="I99">
        <f>VLOOKUP(C99,away!$B$2:$E$405,3,FALSE)</f>
        <v>0.5988</v>
      </c>
      <c r="J99">
        <f>VLOOKUP(B99,home!$B$2:$E$405,4,FALSE)</f>
        <v>0.998</v>
      </c>
      <c r="K99" s="3">
        <f t="shared" si="278"/>
        <v>0.78032534414400001</v>
      </c>
      <c r="L99" s="3">
        <f t="shared" si="279"/>
        <v>0.498998004</v>
      </c>
      <c r="M99" s="5">
        <f t="shared" si="280"/>
        <v>0.2782254985737061</v>
      </c>
      <c r="N99" s="5">
        <f t="shared" si="281"/>
        <v>0.21710640792416322</v>
      </c>
      <c r="O99" s="5">
        <f t="shared" si="282"/>
        <v>0.1388339684501842</v>
      </c>
      <c r="P99" s="5">
        <f t="shared" si="283"/>
        <v>0.10833566420976724</v>
      </c>
      <c r="Q99" s="5">
        <f t="shared" si="284"/>
        <v>8.4706816239645141E-2</v>
      </c>
      <c r="R99" s="5">
        <f t="shared" si="285"/>
        <v>3.4638936572020447E-2</v>
      </c>
      <c r="S99" s="5">
        <f t="shared" si="286"/>
        <v>1.0545956607084876E-2</v>
      </c>
      <c r="T99" s="5">
        <f t="shared" si="287"/>
        <v>4.2268532228777717E-2</v>
      </c>
      <c r="U99" s="5">
        <f t="shared" si="288"/>
        <v>2.7029640101344041E-2</v>
      </c>
      <c r="V99" s="5">
        <f t="shared" si="289"/>
        <v>4.5626587850216877E-4</v>
      </c>
      <c r="W99" s="5">
        <f t="shared" si="290"/>
        <v>2.2032958511181221E-2</v>
      </c>
      <c r="X99" s="5">
        <f t="shared" si="291"/>
        <v>1.0994402319294242E-2</v>
      </c>
      <c r="Y99" s="5">
        <f t="shared" si="292"/>
        <v>2.7430924062503987E-3</v>
      </c>
      <c r="Z99" s="5">
        <f t="shared" si="293"/>
        <v>5.761586736706935E-3</v>
      </c>
      <c r="AA99" s="5">
        <f t="shared" si="294"/>
        <v>4.4959121531363451E-3</v>
      </c>
      <c r="AB99" s="5">
        <f t="shared" si="295"/>
        <v>1.7541370990686552E-3</v>
      </c>
      <c r="AC99" s="5">
        <f t="shared" si="296"/>
        <v>1.1103822990969201E-5</v>
      </c>
      <c r="AD99" s="5">
        <f t="shared" si="297"/>
        <v>4.2982189831869896E-3</v>
      </c>
      <c r="AE99" s="5">
        <f t="shared" si="298"/>
        <v>2.1448026933652176E-3</v>
      </c>
      <c r="AF99" s="5">
        <f t="shared" si="299"/>
        <v>5.3512613148153369E-4</v>
      </c>
      <c r="AG99" s="5">
        <f t="shared" si="300"/>
        <v>8.9008957165842312E-5</v>
      </c>
      <c r="AH99" s="5">
        <f t="shared" si="301"/>
        <v>7.1875507037240849E-4</v>
      </c>
      <c r="AI99" s="5">
        <f t="shared" si="302"/>
        <v>5.6086279764359459E-4</v>
      </c>
      <c r="AJ99" s="5">
        <f t="shared" si="303"/>
        <v>2.1882772779440227E-4</v>
      </c>
      <c r="AK99" s="5">
        <f t="shared" si="304"/>
        <v>5.6918940666472171E-5</v>
      </c>
      <c r="AL99" s="5">
        <f t="shared" si="305"/>
        <v>1.7294461437374778E-7</v>
      </c>
      <c r="AM99" s="5">
        <f t="shared" si="306"/>
        <v>6.7080184145233246E-4</v>
      </c>
      <c r="AN99" s="5">
        <f t="shared" si="307"/>
        <v>3.3472877996423839E-4</v>
      </c>
      <c r="AO99" s="5">
        <f t="shared" si="308"/>
        <v>8.351449654175506E-5</v>
      </c>
      <c r="AP99" s="5">
        <f t="shared" si="309"/>
        <v>1.3891189026466895E-5</v>
      </c>
      <c r="AQ99" s="5">
        <f t="shared" si="310"/>
        <v>1.7329188993484207E-6</v>
      </c>
      <c r="AR99" s="5">
        <f t="shared" si="311"/>
        <v>7.1731469096142283E-5</v>
      </c>
      <c r="AS99" s="5">
        <f t="shared" si="312"/>
        <v>5.5973883308401928E-5</v>
      </c>
      <c r="AT99" s="5">
        <f t="shared" si="313"/>
        <v>2.1838919877852411E-5</v>
      </c>
      <c r="AU99" s="5">
        <f t="shared" si="314"/>
        <v>5.680487556472809E-6</v>
      </c>
      <c r="AV99" s="5">
        <f t="shared" si="315"/>
        <v>1.1081571018525884E-6</v>
      </c>
      <c r="AW99" s="5">
        <f t="shared" si="316"/>
        <v>1.8705919564576328E-9</v>
      </c>
      <c r="AX99" s="5">
        <f t="shared" si="317"/>
        <v>8.7240612963953356E-5</v>
      </c>
      <c r="AY99" s="5">
        <f t="shared" si="318"/>
        <v>4.3532891736749257E-5</v>
      </c>
      <c r="AZ99" s="5">
        <f t="shared" si="319"/>
        <v>1.0861413042492985E-5</v>
      </c>
      <c r="BA99" s="5">
        <f t="shared" si="320"/>
        <v>1.8066078096078559E-6</v>
      </c>
      <c r="BB99" s="5">
        <f t="shared" si="321"/>
        <v>2.2537342275128298E-7</v>
      </c>
      <c r="BC99" s="5">
        <f t="shared" si="322"/>
        <v>2.2492177621507683E-8</v>
      </c>
      <c r="BD99" s="5">
        <f t="shared" si="323"/>
        <v>5.9656433171604446E-6</v>
      </c>
      <c r="BE99" s="5">
        <f t="shared" si="324"/>
        <v>4.6551426745035782E-6</v>
      </c>
      <c r="BF99" s="5">
        <f t="shared" si="325"/>
        <v>1.8162629047607122E-6</v>
      </c>
      <c r="BG99" s="5">
        <f t="shared" si="326"/>
        <v>4.7242532540446134E-7</v>
      </c>
      <c r="BH99" s="5">
        <f t="shared" si="327"/>
        <v>9.2161363657144354E-8</v>
      </c>
      <c r="BI99" s="5">
        <f t="shared" si="328"/>
        <v>1.4383169562508303E-8</v>
      </c>
      <c r="BJ99" s="8">
        <f t="shared" si="329"/>
        <v>0.38816772501154884</v>
      </c>
      <c r="BK99" s="8">
        <f t="shared" si="330"/>
        <v>0.39761819492840245</v>
      </c>
      <c r="BL99" s="8">
        <f t="shared" si="331"/>
        <v>0.20847730784792642</v>
      </c>
      <c r="BM99" s="8">
        <f t="shared" si="332"/>
        <v>0.13813399153395359</v>
      </c>
      <c r="BN99" s="8">
        <f t="shared" si="333"/>
        <v>0.86184729196948628</v>
      </c>
    </row>
    <row r="100" spans="1:66" s="15" customFormat="1" x14ac:dyDescent="0.25">
      <c r="A100" t="s">
        <v>347</v>
      </c>
      <c r="B100" t="s">
        <v>325</v>
      </c>
      <c r="C100" t="s">
        <v>249</v>
      </c>
      <c r="D100" t="s">
        <v>70</v>
      </c>
      <c r="E100">
        <f>VLOOKUP(A100,home!$A$2:$E$405,3,FALSE)</f>
        <v>1.2816000000000001</v>
      </c>
      <c r="F100">
        <f>VLOOKUP(B100,home!$B$2:$E$405,3,FALSE)</f>
        <v>0.5202</v>
      </c>
      <c r="G100">
        <f>VLOOKUP(C100,away!$B$2:$E$405,4,FALSE)</f>
        <v>2.3408000000000002</v>
      </c>
      <c r="H100">
        <f>VLOOKUP(A100,away!$A$2:$E$405,3,FALSE)</f>
        <v>0.83499999999999996</v>
      </c>
      <c r="I100">
        <f>VLOOKUP(C100,away!$B$2:$E$405,3,FALSE)</f>
        <v>0.1996</v>
      </c>
      <c r="J100">
        <f>VLOOKUP(B100,home!$B$2:$E$405,4,FALSE)</f>
        <v>0.7984</v>
      </c>
      <c r="K100" s="3">
        <f t="shared" si="278"/>
        <v>1.5605840194560001</v>
      </c>
      <c r="L100" s="3">
        <f t="shared" si="279"/>
        <v>0.13306613439999998</v>
      </c>
      <c r="M100" s="5">
        <f t="shared" si="280"/>
        <v>0.18384722708101414</v>
      </c>
      <c r="N100" s="5">
        <f t="shared" si="281"/>
        <v>0.28690904460392908</v>
      </c>
      <c r="O100" s="5">
        <f t="shared" si="282"/>
        <v>2.4463839827829546E-2</v>
      </c>
      <c r="P100" s="5">
        <f t="shared" si="283"/>
        <v>3.817787748984202E-2</v>
      </c>
      <c r="Q100" s="5">
        <f t="shared" si="284"/>
        <v>0.22387283502314026</v>
      </c>
      <c r="R100" s="5">
        <f t="shared" si="285"/>
        <v>1.627654299235019E-3</v>
      </c>
      <c r="S100" s="5">
        <f t="shared" si="286"/>
        <v>1.982012936462595E-3</v>
      </c>
      <c r="T100" s="5">
        <f t="shared" si="287"/>
        <v>2.9789892753698203E-2</v>
      </c>
      <c r="U100" s="5">
        <f t="shared" si="288"/>
        <v>2.5400912885850256E-3</v>
      </c>
      <c r="V100" s="5">
        <f t="shared" si="289"/>
        <v>4.5731839584037188E-5</v>
      </c>
      <c r="W100" s="5">
        <f t="shared" si="290"/>
        <v>0.11645745624247406</v>
      </c>
      <c r="X100" s="5">
        <f t="shared" si="291"/>
        <v>1.5496543524243171E-2</v>
      </c>
      <c r="Y100" s="5">
        <f t="shared" si="292"/>
        <v>1.0310325716661954E-3</v>
      </c>
      <c r="Z100" s="5">
        <f t="shared" si="293"/>
        <v>7.2195221912914933E-5</v>
      </c>
      <c r="AA100" s="5">
        <f t="shared" si="294"/>
        <v>1.1266670959837471E-4</v>
      </c>
      <c r="AB100" s="5">
        <f t="shared" si="295"/>
        <v>8.7912933261956764E-5</v>
      </c>
      <c r="AC100" s="5">
        <f t="shared" si="296"/>
        <v>5.9354463647115248E-7</v>
      </c>
      <c r="AD100" s="5">
        <f t="shared" si="297"/>
        <v>4.5435411289625374E-2</v>
      </c>
      <c r="AE100" s="5">
        <f t="shared" si="298"/>
        <v>6.0459145451845662E-3</v>
      </c>
      <c r="AF100" s="5">
        <f t="shared" si="299"/>
        <v>4.0225323872022207E-4</v>
      </c>
      <c r="AG100" s="5">
        <f t="shared" si="300"/>
        <v>1.7842094508793447E-5</v>
      </c>
      <c r="AH100" s="5">
        <f t="shared" si="301"/>
        <v>2.4016847755254401E-6</v>
      </c>
      <c r="AI100" s="5">
        <f t="shared" si="302"/>
        <v>3.7480308804557729E-6</v>
      </c>
      <c r="AJ100" s="5">
        <f t="shared" si="303"/>
        <v>2.9245585482334409E-6</v>
      </c>
      <c r="AK100" s="5">
        <f t="shared" si="304"/>
        <v>1.5213397781121823E-6</v>
      </c>
      <c r="AL100" s="5">
        <f t="shared" si="305"/>
        <v>4.9302401294228952E-9</v>
      </c>
      <c r="AM100" s="5">
        <f t="shared" si="306"/>
        <v>1.4181155355200026E-2</v>
      </c>
      <c r="AN100" s="5">
        <f t="shared" si="307"/>
        <v>1.8870315244423263E-3</v>
      </c>
      <c r="AO100" s="5">
        <f t="shared" si="308"/>
        <v>1.2554999522423969E-4</v>
      </c>
      <c r="AP100" s="5">
        <f t="shared" si="309"/>
        <v>5.568817512809345E-6</v>
      </c>
      <c r="AQ100" s="5">
        <f t="shared" si="310"/>
        <v>1.8525525490214043E-7</v>
      </c>
      <c r="AR100" s="5">
        <f t="shared" si="311"/>
        <v>6.3916581825300403E-8</v>
      </c>
      <c r="AS100" s="5">
        <f t="shared" si="312"/>
        <v>9.9747196174815645E-8</v>
      </c>
      <c r="AT100" s="5">
        <f t="shared" si="313"/>
        <v>7.7831940167979987E-8</v>
      </c>
      <c r="AU100" s="5">
        <f t="shared" si="314"/>
        <v>4.0487760676468366E-8</v>
      </c>
      <c r="AV100" s="5">
        <f t="shared" si="315"/>
        <v>1.5796138073813904E-8</v>
      </c>
      <c r="AW100" s="5">
        <f t="shared" si="316"/>
        <v>2.8439389390661241E-11</v>
      </c>
      <c r="AX100" s="5">
        <f t="shared" si="317"/>
        <v>3.6884807374580083E-3</v>
      </c>
      <c r="AY100" s="5">
        <f t="shared" si="318"/>
        <v>4.9081187354239842E-4</v>
      </c>
      <c r="AZ100" s="5">
        <f t="shared" si="319"/>
        <v>3.265521936495428E-5</v>
      </c>
      <c r="BA100" s="5">
        <f t="shared" si="320"/>
        <v>1.4484346029594962E-6</v>
      </c>
      <c r="BB100" s="5">
        <f t="shared" si="321"/>
        <v>4.8184398386754719E-8</v>
      </c>
      <c r="BC100" s="5">
        <f t="shared" si="322"/>
        <v>1.2823423263430093E-9</v>
      </c>
      <c r="BD100" s="5">
        <f t="shared" si="323"/>
        <v>1.4175220779256693E-9</v>
      </c>
      <c r="BE100" s="5">
        <f t="shared" si="324"/>
        <v>2.212162302036863E-9</v>
      </c>
      <c r="BF100" s="5">
        <f t="shared" si="325"/>
        <v>1.7261325685008629E-9</v>
      </c>
      <c r="BG100" s="5">
        <f t="shared" si="326"/>
        <v>8.9792496728832861E-10</v>
      </c>
      <c r="BH100" s="5">
        <f t="shared" si="327"/>
        <v>3.5032183865517944E-10</v>
      </c>
      <c r="BI100" s="5">
        <f t="shared" si="328"/>
        <v>1.0934133261434333E-10</v>
      </c>
      <c r="BJ100" s="8">
        <f t="shared" si="329"/>
        <v>0.74587116256653319</v>
      </c>
      <c r="BK100" s="8">
        <f t="shared" si="330"/>
        <v>0.2245442596953218</v>
      </c>
      <c r="BL100" s="8">
        <f t="shared" si="331"/>
        <v>2.8843065165514253E-2</v>
      </c>
      <c r="BM100" s="8">
        <f t="shared" si="332"/>
        <v>0.23994139247918911</v>
      </c>
      <c r="BN100" s="8">
        <f t="shared" si="333"/>
        <v>0.75889847832499013</v>
      </c>
    </row>
    <row r="101" spans="1:66" x14ac:dyDescent="0.25">
      <c r="A101" t="s">
        <v>348</v>
      </c>
      <c r="B101" t="s">
        <v>327</v>
      </c>
      <c r="C101" t="s">
        <v>269</v>
      </c>
      <c r="D101" t="s">
        <v>70</v>
      </c>
      <c r="E101">
        <f>VLOOKUP(A101,home!$A$2:$E$405,3,FALSE)</f>
        <v>1.4792000000000001</v>
      </c>
      <c r="F101">
        <f>VLOOKUP(B101,home!$B$2:$E$405,3,FALSE)</f>
        <v>0.67600000000000005</v>
      </c>
      <c r="G101">
        <f>VLOOKUP(C101,away!$B$2:$E$405,4,FALSE)</f>
        <v>0.96579999999999999</v>
      </c>
      <c r="H101">
        <f>VLOOKUP(A101,away!$A$2:$E$405,3,FALSE)</f>
        <v>1.1875</v>
      </c>
      <c r="I101">
        <f>VLOOKUP(C101,away!$B$2:$E$405,3,FALSE)</f>
        <v>0.84209999999999996</v>
      </c>
      <c r="J101">
        <f>VLOOKUP(B101,home!$B$2:$E$405,4,FALSE)</f>
        <v>1.8246</v>
      </c>
      <c r="K101" s="3">
        <f t="shared" si="278"/>
        <v>0.96574127936000009</v>
      </c>
      <c r="L101" s="3">
        <f t="shared" si="279"/>
        <v>1.8245885962499999</v>
      </c>
      <c r="M101" s="5">
        <f t="shared" si="280"/>
        <v>6.1400955896089848E-2</v>
      </c>
      <c r="N101" s="5">
        <f t="shared" si="281"/>
        <v>5.9297437701016746E-2</v>
      </c>
      <c r="O101" s="5">
        <f t="shared" si="282"/>
        <v>0.11203148392685473</v>
      </c>
      <c r="P101" s="5">
        <f t="shared" si="283"/>
        <v>0.10819342861611997</v>
      </c>
      <c r="Q101" s="5">
        <f t="shared" si="284"/>
        <v>2.8632991674074907E-2</v>
      </c>
      <c r="R101" s="5">
        <f t="shared" si="285"/>
        <v>0.10220568399695217</v>
      </c>
      <c r="S101" s="5">
        <f t="shared" si="286"/>
        <v>4.7661383381072502E-2</v>
      </c>
      <c r="T101" s="5">
        <f t="shared" si="287"/>
        <v>5.2243430085038269E-2</v>
      </c>
      <c r="U101" s="5">
        <f t="shared" si="288"/>
        <v>9.8704248021080465E-2</v>
      </c>
      <c r="V101" s="5">
        <f t="shared" si="289"/>
        <v>9.3314661624636988E-3</v>
      </c>
      <c r="W101" s="5">
        <f t="shared" si="290"/>
        <v>9.2173540037417782E-3</v>
      </c>
      <c r="X101" s="5">
        <f t="shared" si="291"/>
        <v>1.6817879002826528E-2</v>
      </c>
      <c r="Y101" s="5">
        <f t="shared" si="292"/>
        <v>1.5342855120834803E-2</v>
      </c>
      <c r="Z101" s="5">
        <f t="shared" si="293"/>
        <v>6.2161108497590004E-2</v>
      </c>
      <c r="AA101" s="5">
        <f t="shared" si="294"/>
        <v>6.0031548446898342E-2</v>
      </c>
      <c r="AB101" s="5">
        <f t="shared" si="295"/>
        <v>2.8987472199534715E-2</v>
      </c>
      <c r="AC101" s="5">
        <f t="shared" si="296"/>
        <v>1.0276746748055811E-3</v>
      </c>
      <c r="AD101" s="5">
        <f t="shared" si="297"/>
        <v>2.2253948119719006E-3</v>
      </c>
      <c r="AE101" s="5">
        <f t="shared" si="298"/>
        <v>4.0604299960778434E-3</v>
      </c>
      <c r="AF101" s="5">
        <f t="shared" si="299"/>
        <v>3.7043071333575325E-3</v>
      </c>
      <c r="AG101" s="5">
        <f t="shared" si="300"/>
        <v>2.2529455175105601E-3</v>
      </c>
      <c r="AH101" s="5">
        <f t="shared" si="301"/>
        <v>2.8354612423740429E-2</v>
      </c>
      <c r="AI101" s="5">
        <f t="shared" si="302"/>
        <v>2.7383219677860036E-2</v>
      </c>
      <c r="AJ101" s="5">
        <f t="shared" si="303"/>
        <v>1.3222552802346238E-2</v>
      </c>
      <c r="AK101" s="5">
        <f t="shared" si="304"/>
        <v>4.2565216865810048E-3</v>
      </c>
      <c r="AL101" s="5">
        <f t="shared" si="305"/>
        <v>7.2433821230625227E-5</v>
      </c>
      <c r="AM101" s="5">
        <f t="shared" si="306"/>
        <v>4.2983112655897016E-4</v>
      </c>
      <c r="AN101" s="5">
        <f t="shared" si="307"/>
        <v>7.8426497183278743E-4</v>
      </c>
      <c r="AO101" s="5">
        <f t="shared" si="308"/>
        <v>7.1548046202221573E-4</v>
      </c>
      <c r="AP101" s="5">
        <f t="shared" si="309"/>
        <v>4.3515249728180532E-4</v>
      </c>
      <c r="AQ101" s="5">
        <f t="shared" si="310"/>
        <v>1.9849357104252281E-4</v>
      </c>
      <c r="AR101" s="5">
        <f t="shared" si="311"/>
        <v>1.0347100495889066E-2</v>
      </c>
      <c r="AS101" s="5">
        <f t="shared" si="312"/>
        <v>9.9926220705663978E-3</v>
      </c>
      <c r="AT101" s="5">
        <f t="shared" si="313"/>
        <v>4.8251438112948825E-3</v>
      </c>
      <c r="AU101" s="5">
        <f t="shared" si="314"/>
        <v>1.5532801858053025E-3</v>
      </c>
      <c r="AV101" s="5">
        <f t="shared" si="315"/>
        <v>3.750166984610378E-4</v>
      </c>
      <c r="AW101" s="5">
        <f t="shared" si="316"/>
        <v>3.545395159994168E-6</v>
      </c>
      <c r="AX101" s="5">
        <f t="shared" si="317"/>
        <v>6.9184277011968303E-5</v>
      </c>
      <c r="AY101" s="5">
        <f t="shared" si="318"/>
        <v>1.262328428758384E-4</v>
      </c>
      <c r="AZ101" s="5">
        <f t="shared" si="319"/>
        <v>1.1516150279173639E-4</v>
      </c>
      <c r="BA101" s="5">
        <f t="shared" si="320"/>
        <v>7.0040788240271584E-5</v>
      </c>
      <c r="BB101" s="5">
        <f t="shared" si="321"/>
        <v>3.1948905873890169E-5</v>
      </c>
      <c r="BC101" s="5">
        <f t="shared" si="322"/>
        <v>1.165872186403292E-5</v>
      </c>
      <c r="BD101" s="5">
        <f t="shared" si="323"/>
        <v>3.1465335948419847E-3</v>
      </c>
      <c r="BE101" s="5">
        <f t="shared" si="324"/>
        <v>3.0387373794319183E-3</v>
      </c>
      <c r="BF101" s="5">
        <f t="shared" si="325"/>
        <v>1.4673170622258173E-3</v>
      </c>
      <c r="BG101" s="5">
        <f t="shared" si="326"/>
        <v>4.7234955230023929E-4</v>
      </c>
      <c r="BH101" s="5">
        <f t="shared" si="327"/>
        <v>1.1404186523588908E-4</v>
      </c>
      <c r="BI101" s="5">
        <f t="shared" si="328"/>
        <v>2.2026987366701653E-5</v>
      </c>
      <c r="BJ101" s="8">
        <f t="shared" si="329"/>
        <v>0.19678247471384686</v>
      </c>
      <c r="BK101" s="8">
        <f t="shared" si="330"/>
        <v>0.22781357539465805</v>
      </c>
      <c r="BL101" s="8">
        <f t="shared" si="331"/>
        <v>0.51053151288526744</v>
      </c>
      <c r="BM101" s="8">
        <f t="shared" si="332"/>
        <v>0.52540400223253814</v>
      </c>
      <c r="BN101" s="8">
        <f t="shared" si="333"/>
        <v>0.4717619818111084</v>
      </c>
    </row>
    <row r="102" spans="1:66" x14ac:dyDescent="0.25">
      <c r="A102" t="s">
        <v>349</v>
      </c>
      <c r="B102" t="s">
        <v>286</v>
      </c>
      <c r="C102" t="s">
        <v>274</v>
      </c>
      <c r="D102" t="s">
        <v>70</v>
      </c>
      <c r="E102">
        <f>VLOOKUP(A102,home!$A$2:$E$405,3,FALSE)</f>
        <v>1.53</v>
      </c>
      <c r="F102">
        <f>VLOOKUP(B102,home!$B$2:$E$405,3,FALSE)</f>
        <v>0.54469999999999996</v>
      </c>
      <c r="G102">
        <f>VLOOKUP(C102,away!$B$2:$E$405,4,FALSE)</f>
        <v>0.76249999999999996</v>
      </c>
      <c r="H102">
        <f>VLOOKUP(A102,away!$A$2:$E$405,3,FALSE)</f>
        <v>1.075</v>
      </c>
      <c r="I102">
        <f>VLOOKUP(C102,away!$B$2:$E$405,3,FALSE)</f>
        <v>0.85270000000000001</v>
      </c>
      <c r="J102">
        <f>VLOOKUP(B102,home!$B$2:$E$405,4,FALSE)</f>
        <v>1.3953</v>
      </c>
      <c r="K102" s="3">
        <f t="shared" si="278"/>
        <v>0.63546063749999993</v>
      </c>
      <c r="L102" s="3">
        <f t="shared" si="279"/>
        <v>1.2790052332499999</v>
      </c>
      <c r="M102" s="5">
        <f t="shared" si="280"/>
        <v>0.14742055319031191</v>
      </c>
      <c r="N102" s="5">
        <f t="shared" si="281"/>
        <v>9.3679958710918276E-2</v>
      </c>
      <c r="O102" s="5">
        <f t="shared" si="282"/>
        <v>0.18855165901901888</v>
      </c>
      <c r="P102" s="5">
        <f t="shared" si="283"/>
        <v>0.11981715744190838</v>
      </c>
      <c r="Q102" s="5">
        <f t="shared" si="284"/>
        <v>2.9764963141706895E-2</v>
      </c>
      <c r="R102" s="5">
        <f t="shared" si="285"/>
        <v>0.12057927931164737</v>
      </c>
      <c r="S102" s="5">
        <f t="shared" si="286"/>
        <v>2.4345572762378066E-2</v>
      </c>
      <c r="T102" s="5">
        <f t="shared" si="287"/>
        <v>3.8069543625736474E-2</v>
      </c>
      <c r="U102" s="5">
        <f t="shared" si="288"/>
        <v>7.662338570067001E-2</v>
      </c>
      <c r="V102" s="5">
        <f t="shared" si="289"/>
        <v>2.198560709899852E-3</v>
      </c>
      <c r="W102" s="5">
        <f t="shared" si="290"/>
        <v>6.304820817731021E-3</v>
      </c>
      <c r="X102" s="5">
        <f t="shared" si="291"/>
        <v>8.0638988205815193E-3</v>
      </c>
      <c r="Y102" s="5">
        <f t="shared" si="292"/>
        <v>5.1568843959611333E-3</v>
      </c>
      <c r="Z102" s="5">
        <f t="shared" si="293"/>
        <v>5.1407176420370154E-2</v>
      </c>
      <c r="AA102" s="5">
        <f t="shared" si="294"/>
        <v>3.2667237100163393E-2</v>
      </c>
      <c r="AB102" s="5">
        <f t="shared" si="295"/>
        <v>1.0379371656516737E-2</v>
      </c>
      <c r="AC102" s="5">
        <f t="shared" si="296"/>
        <v>1.116810415096922E-4</v>
      </c>
      <c r="AD102" s="5">
        <f t="shared" si="297"/>
        <v>1.0016163640396564E-3</v>
      </c>
      <c r="AE102" s="5">
        <f t="shared" si="298"/>
        <v>1.2810725713155574E-3</v>
      </c>
      <c r="AF102" s="5">
        <f t="shared" si="299"/>
        <v>8.1924926144281605E-4</v>
      </c>
      <c r="AG102" s="5">
        <f t="shared" si="300"/>
        <v>3.4927469757385307E-4</v>
      </c>
      <c r="AH102" s="5">
        <f t="shared" si="301"/>
        <v>1.6437511917064846E-2</v>
      </c>
      <c r="AI102" s="5">
        <f t="shared" si="302"/>
        <v>1.0445391801731874E-2</v>
      </c>
      <c r="AJ102" s="5">
        <f t="shared" si="303"/>
        <v>3.3188176666329042E-3</v>
      </c>
      <c r="AK102" s="5">
        <f t="shared" si="304"/>
        <v>7.0299266339493582E-4</v>
      </c>
      <c r="AL102" s="5">
        <f t="shared" si="305"/>
        <v>3.6307840784096235E-6</v>
      </c>
      <c r="AM102" s="5">
        <f t="shared" si="306"/>
        <v>1.272975546446144E-4</v>
      </c>
      <c r="AN102" s="5">
        <f t="shared" si="307"/>
        <v>1.6281423857038966E-4</v>
      </c>
      <c r="AO102" s="5">
        <f t="shared" si="308"/>
        <v>1.0412013158957119E-4</v>
      </c>
      <c r="AP102" s="5">
        <f t="shared" si="309"/>
        <v>4.4390064396580076E-5</v>
      </c>
      <c r="AQ102" s="5">
        <f t="shared" si="310"/>
        <v>1.4193781166882593E-5</v>
      </c>
      <c r="AR102" s="5">
        <f t="shared" si="311"/>
        <v>4.2047327527070331E-3</v>
      </c>
      <c r="AS102" s="5">
        <f t="shared" si="312"/>
        <v>2.6719421555523415E-3</v>
      </c>
      <c r="AT102" s="5">
        <f t="shared" si="313"/>
        <v>8.4895703276520733E-4</v>
      </c>
      <c r="AU102" s="5">
        <f t="shared" si="314"/>
        <v>1.7982625908369564E-4</v>
      </c>
      <c r="AV102" s="5">
        <f t="shared" si="315"/>
        <v>2.8568127309141346E-5</v>
      </c>
      <c r="AW102" s="5">
        <f t="shared" si="316"/>
        <v>8.1970747811455574E-8</v>
      </c>
      <c r="AX102" s="5">
        <f t="shared" si="317"/>
        <v>1.3482097537776288E-5</v>
      </c>
      <c r="AY102" s="5">
        <f t="shared" si="318"/>
        <v>1.7243673306002811E-5</v>
      </c>
      <c r="AZ102" s="5">
        <f t="shared" si="319"/>
        <v>1.1027374199415463E-5</v>
      </c>
      <c r="BA102" s="5">
        <f t="shared" si="320"/>
        <v>4.701356436686136E-6</v>
      </c>
      <c r="BB102" s="5">
        <f t="shared" si="321"/>
        <v>1.5032648714737839E-6</v>
      </c>
      <c r="BC102" s="5">
        <f t="shared" si="322"/>
        <v>3.8453672751517143E-7</v>
      </c>
      <c r="BD102" s="5">
        <f t="shared" si="323"/>
        <v>8.9631253252166209E-4</v>
      </c>
      <c r="BE102" s="5">
        <f t="shared" si="324"/>
        <v>5.6957133331545493E-4</v>
      </c>
      <c r="BF102" s="5">
        <f t="shared" si="325"/>
        <v>1.8097008128518195E-4</v>
      </c>
      <c r="BG102" s="5">
        <f t="shared" si="326"/>
        <v>3.8333121073969508E-5</v>
      </c>
      <c r="BH102" s="5">
        <f t="shared" si="327"/>
        <v>6.0897973887573364E-6</v>
      </c>
      <c r="BI102" s="5">
        <f t="shared" si="328"/>
        <v>7.7396530618111444E-7</v>
      </c>
      <c r="BJ102" s="8">
        <f t="shared" si="329"/>
        <v>0.18499244048045402</v>
      </c>
      <c r="BK102" s="8">
        <f t="shared" si="330"/>
        <v>0.29391439960339238</v>
      </c>
      <c r="BL102" s="8">
        <f t="shared" si="331"/>
        <v>0.46933172399514961</v>
      </c>
      <c r="BM102" s="8">
        <f t="shared" si="332"/>
        <v>0.29981500798129629</v>
      </c>
      <c r="BN102" s="8">
        <f t="shared" si="333"/>
        <v>0.69981357081551165</v>
      </c>
    </row>
    <row r="103" spans="1:66" x14ac:dyDescent="0.25">
      <c r="A103" t="s">
        <v>349</v>
      </c>
      <c r="B103" t="s">
        <v>287</v>
      </c>
      <c r="C103" t="s">
        <v>280</v>
      </c>
      <c r="D103" t="s">
        <v>70</v>
      </c>
      <c r="E103">
        <f>VLOOKUP(A103,home!$A$2:$E$405,3,FALSE)</f>
        <v>1.53</v>
      </c>
      <c r="F103">
        <f>VLOOKUP(B103,home!$B$2:$E$405,3,FALSE)</f>
        <v>0.90500000000000003</v>
      </c>
      <c r="G103">
        <f>VLOOKUP(C103,away!$B$2:$E$405,4,FALSE)</f>
        <v>0.8044</v>
      </c>
      <c r="H103">
        <f>VLOOKUP(A103,away!$A$2:$E$405,3,FALSE)</f>
        <v>1.075</v>
      </c>
      <c r="I103">
        <f>VLOOKUP(C103,away!$B$2:$E$405,3,FALSE)</f>
        <v>0.78710000000000002</v>
      </c>
      <c r="J103">
        <f>VLOOKUP(B103,home!$B$2:$E$405,4,FALSE)</f>
        <v>1.4311</v>
      </c>
      <c r="K103" s="3">
        <f t="shared" si="278"/>
        <v>1.1138124600000001</v>
      </c>
      <c r="L103" s="3">
        <f t="shared" si="279"/>
        <v>1.2109002207499999</v>
      </c>
      <c r="M103" s="5">
        <f t="shared" si="280"/>
        <v>9.7811543153670508E-2</v>
      </c>
      <c r="N103" s="5">
        <f t="shared" si="281"/>
        <v>0.1089437154963859</v>
      </c>
      <c r="O103" s="5">
        <f t="shared" si="282"/>
        <v>0.11844001919667776</v>
      </c>
      <c r="P103" s="5">
        <f t="shared" si="283"/>
        <v>0.13191996914389886</v>
      </c>
      <c r="Q103" s="5">
        <f t="shared" si="284"/>
        <v>6.0671433879284885E-2</v>
      </c>
      <c r="R103" s="5">
        <f t="shared" si="285"/>
        <v>7.1709522695445685E-2</v>
      </c>
      <c r="S103" s="5">
        <f t="shared" si="286"/>
        <v>4.4480635152606168E-2</v>
      </c>
      <c r="T103" s="5">
        <f t="shared" si="287"/>
        <v>7.3467052677645084E-2</v>
      </c>
      <c r="U103" s="5">
        <f t="shared" si="288"/>
        <v>7.9870959878840186E-2</v>
      </c>
      <c r="V103" s="5">
        <f t="shared" si="289"/>
        <v>6.6657481515969624E-3</v>
      </c>
      <c r="W103" s="5">
        <f t="shared" si="290"/>
        <v>2.2525533006937881E-2</v>
      </c>
      <c r="X103" s="5">
        <f t="shared" si="291"/>
        <v>2.7276172890612491E-2</v>
      </c>
      <c r="Y103" s="5">
        <f t="shared" si="292"/>
        <v>1.6514361887228921E-2</v>
      </c>
      <c r="Z103" s="5">
        <f t="shared" si="293"/>
        <v>2.8944358953930775E-2</v>
      </c>
      <c r="AA103" s="5">
        <f t="shared" si="294"/>
        <v>3.2238587649600664E-2</v>
      </c>
      <c r="AB103" s="5">
        <f t="shared" si="295"/>
        <v>1.7953870308463675E-2</v>
      </c>
      <c r="AC103" s="5">
        <f t="shared" si="296"/>
        <v>5.6188747138601004E-4</v>
      </c>
      <c r="AD103" s="5">
        <f t="shared" si="297"/>
        <v>6.2723048328171731E-3</v>
      </c>
      <c r="AE103" s="5">
        <f t="shared" si="298"/>
        <v>7.5951353066696058E-3</v>
      </c>
      <c r="AF103" s="5">
        <f t="shared" si="299"/>
        <v>4.5984755097361737E-3</v>
      </c>
      <c r="AG103" s="5">
        <f t="shared" si="300"/>
        <v>1.8560983366176674E-3</v>
      </c>
      <c r="AH103" s="5">
        <f t="shared" si="301"/>
        <v>8.762182661695499E-3</v>
      </c>
      <c r="AI103" s="5">
        <f t="shared" si="302"/>
        <v>9.7594282253924119E-3</v>
      </c>
      <c r="AJ103" s="5">
        <f t="shared" si="303"/>
        <v>5.4350863799588808E-3</v>
      </c>
      <c r="AK103" s="5">
        <f t="shared" si="304"/>
        <v>2.0178889770581655E-3</v>
      </c>
      <c r="AL103" s="5">
        <f t="shared" si="305"/>
        <v>3.0313059378331305E-5</v>
      </c>
      <c r="AM103" s="5">
        <f t="shared" si="306"/>
        <v>1.3972342551419957E-3</v>
      </c>
      <c r="AN103" s="5">
        <f t="shared" si="307"/>
        <v>1.6919112679909044E-3</v>
      </c>
      <c r="AO103" s="5">
        <f t="shared" si="308"/>
        <v>1.0243678639497995E-3</v>
      </c>
      <c r="AP103" s="5">
        <f t="shared" si="309"/>
        <v>4.1346909086200609E-4</v>
      </c>
      <c r="AQ103" s="5">
        <f t="shared" si="310"/>
        <v>1.2516745334952619E-4</v>
      </c>
      <c r="AR103" s="5">
        <f t="shared" si="311"/>
        <v>2.1220257838597796E-3</v>
      </c>
      <c r="AS103" s="5">
        <f t="shared" si="312"/>
        <v>2.3635387585042894E-3</v>
      </c>
      <c r="AT103" s="5">
        <f t="shared" si="313"/>
        <v>1.3162694594575049E-3</v>
      </c>
      <c r="AU103" s="5">
        <f t="shared" si="314"/>
        <v>4.8869244155374473E-4</v>
      </c>
      <c r="AV103" s="5">
        <f t="shared" si="315"/>
        <v>1.3607793262759572E-4</v>
      </c>
      <c r="AW103" s="5">
        <f t="shared" si="316"/>
        <v>1.1356583535010621E-6</v>
      </c>
      <c r="AX103" s="5">
        <f t="shared" si="317"/>
        <v>2.5937615381932925E-4</v>
      </c>
      <c r="AY103" s="5">
        <f t="shared" si="318"/>
        <v>3.1407864191711172E-4</v>
      </c>
      <c r="AZ103" s="5">
        <f t="shared" si="319"/>
        <v>1.9015894841514544E-4</v>
      </c>
      <c r="BA103" s="5">
        <f t="shared" si="320"/>
        <v>7.6754504204495827E-5</v>
      </c>
      <c r="BB103" s="5">
        <f t="shared" si="321"/>
        <v>2.323551152119519E-5</v>
      </c>
      <c r="BC103" s="5">
        <f t="shared" si="322"/>
        <v>5.6271772060508827E-6</v>
      </c>
      <c r="BD103" s="5">
        <f t="shared" si="323"/>
        <v>4.2826024835216595E-4</v>
      </c>
      <c r="BE103" s="5">
        <f t="shared" si="324"/>
        <v>4.7700160073733689E-4</v>
      </c>
      <c r="BF103" s="5">
        <f t="shared" si="325"/>
        <v>2.6564516317059564E-4</v>
      </c>
      <c r="BG103" s="5">
        <f t="shared" si="326"/>
        <v>9.8626297559380863E-5</v>
      </c>
      <c r="BH103" s="5">
        <f t="shared" si="327"/>
        <v>2.7462799776326511E-5</v>
      </c>
      <c r="BI103" s="5">
        <f t="shared" si="328"/>
        <v>6.1176817154715311E-6</v>
      </c>
      <c r="BJ103" s="8">
        <f t="shared" si="329"/>
        <v>0.33524166469231326</v>
      </c>
      <c r="BK103" s="8">
        <f t="shared" si="330"/>
        <v>0.281784174774454</v>
      </c>
      <c r="BL103" s="8">
        <f t="shared" si="331"/>
        <v>0.35391726414044716</v>
      </c>
      <c r="BM103" s="8">
        <f t="shared" si="332"/>
        <v>0.41007831601221789</v>
      </c>
      <c r="BN103" s="8">
        <f t="shared" si="333"/>
        <v>0.5894962035653637</v>
      </c>
    </row>
    <row r="104" spans="1:66" s="10" customFormat="1" x14ac:dyDescent="0.25">
      <c r="A104" t="s">
        <v>349</v>
      </c>
      <c r="B104" t="s">
        <v>289</v>
      </c>
      <c r="C104" t="s">
        <v>278</v>
      </c>
      <c r="D104" t="s">
        <v>70</v>
      </c>
      <c r="E104">
        <f>VLOOKUP(A104,home!$A$2:$E$405,3,FALSE)</f>
        <v>1.53</v>
      </c>
      <c r="F104">
        <f>VLOOKUP(B104,home!$B$2:$E$405,3,FALSE)</f>
        <v>0.65359999999999996</v>
      </c>
      <c r="G104">
        <f>VLOOKUP(C104,away!$B$2:$E$405,4,FALSE)</f>
        <v>0.98040000000000005</v>
      </c>
      <c r="H104">
        <f>VLOOKUP(A104,away!$A$2:$E$405,3,FALSE)</f>
        <v>1.075</v>
      </c>
      <c r="I104">
        <f>VLOOKUP(C104,away!$B$2:$E$405,3,FALSE)</f>
        <v>1.0078</v>
      </c>
      <c r="J104">
        <f>VLOOKUP(B104,home!$B$2:$E$405,4,FALSE)</f>
        <v>1.0078</v>
      </c>
      <c r="K104" s="3">
        <f t="shared" si="278"/>
        <v>0.98040784320000007</v>
      </c>
      <c r="L104" s="3">
        <f t="shared" si="279"/>
        <v>1.0918354030000001</v>
      </c>
      <c r="M104" s="5">
        <f t="shared" si="280"/>
        <v>0.12590303318557527</v>
      </c>
      <c r="N104" s="5">
        <f t="shared" si="281"/>
        <v>0.12343632121780787</v>
      </c>
      <c r="O104" s="5">
        <f t="shared" si="282"/>
        <v>0.13746538897709495</v>
      </c>
      <c r="P104" s="5">
        <f t="shared" si="283"/>
        <v>0.13477214552168273</v>
      </c>
      <c r="Q104" s="5">
        <f t="shared" si="284"/>
        <v>6.0508968728846715E-2</v>
      </c>
      <c r="R104" s="5">
        <f t="shared" si="285"/>
        <v>7.5044789186179114E-2</v>
      </c>
      <c r="S104" s="5">
        <f t="shared" si="286"/>
        <v>3.6066508385356799E-2</v>
      </c>
      <c r="T104" s="5">
        <f t="shared" si="287"/>
        <v>6.6065834257174758E-2</v>
      </c>
      <c r="U104" s="5">
        <f t="shared" si="288"/>
        <v>7.3574499909420554E-2</v>
      </c>
      <c r="V104" s="5">
        <f t="shared" si="289"/>
        <v>4.2896863594009439E-3</v>
      </c>
      <c r="W104" s="5">
        <f t="shared" si="290"/>
        <v>1.9774489175234954E-2</v>
      </c>
      <c r="X104" s="5">
        <f t="shared" si="291"/>
        <v>2.1590487357761798E-2</v>
      </c>
      <c r="Y104" s="5">
        <f t="shared" si="292"/>
        <v>1.1786629232614129E-2</v>
      </c>
      <c r="Z104" s="5">
        <f t="shared" si="293"/>
        <v>2.7312185881380648E-2</v>
      </c>
      <c r="AA104" s="5">
        <f t="shared" si="294"/>
        <v>2.6777081253041894E-2</v>
      </c>
      <c r="AB104" s="5">
        <f t="shared" si="295"/>
        <v>1.3126230239242979E-2</v>
      </c>
      <c r="AC104" s="5">
        <f t="shared" si="296"/>
        <v>2.8699181209331155E-4</v>
      </c>
      <c r="AD104" s="5">
        <f t="shared" si="297"/>
        <v>4.8467660706684621E-3</v>
      </c>
      <c r="AE104" s="5">
        <f t="shared" si="298"/>
        <v>5.2918707860150271E-3</v>
      </c>
      <c r="AF104" s="5">
        <f t="shared" si="299"/>
        <v>2.8889259361363218E-3</v>
      </c>
      <c r="AG104" s="5">
        <f t="shared" si="300"/>
        <v>1.0514105379061849E-3</v>
      </c>
      <c r="AH104" s="5">
        <f t="shared" si="301"/>
        <v>7.4551028696520387E-3</v>
      </c>
      <c r="AI104" s="5">
        <f t="shared" si="302"/>
        <v>7.3090413252696858E-3</v>
      </c>
      <c r="AJ104" s="5">
        <f t="shared" si="303"/>
        <v>3.5829207207836613E-3</v>
      </c>
      <c r="AK104" s="5">
        <f t="shared" si="304"/>
        <v>1.1709078587400332E-3</v>
      </c>
      <c r="AL104" s="5">
        <f t="shared" si="305"/>
        <v>1.2288346447050532E-5</v>
      </c>
      <c r="AM104" s="5">
        <f t="shared" si="306"/>
        <v>9.5036149396780139E-4</v>
      </c>
      <c r="AN104" s="5">
        <f t="shared" si="307"/>
        <v>1.0376383247620166E-3</v>
      </c>
      <c r="AO104" s="5">
        <f t="shared" si="308"/>
        <v>5.6646512924239071E-4</v>
      </c>
      <c r="AP104" s="5">
        <f t="shared" si="309"/>
        <v>2.0616222755727098E-4</v>
      </c>
      <c r="AQ104" s="5">
        <f t="shared" si="310"/>
        <v>5.6273804702092668E-5</v>
      </c>
      <c r="AR104" s="5">
        <f t="shared" si="311"/>
        <v>1.6279490492185982E-3</v>
      </c>
      <c r="AS104" s="5">
        <f t="shared" si="312"/>
        <v>1.5960540161838966E-3</v>
      </c>
      <c r="AT104" s="5">
        <f t="shared" si="313"/>
        <v>7.8239193781877599E-4</v>
      </c>
      <c r="AU104" s="5">
        <f t="shared" si="314"/>
        <v>2.5568773076465831E-4</v>
      </c>
      <c r="AV104" s="5">
        <f t="shared" si="315"/>
        <v>6.266956416292023E-5</v>
      </c>
      <c r="AW104" s="5">
        <f t="shared" si="316"/>
        <v>3.653885175845542E-7</v>
      </c>
      <c r="AX104" s="5">
        <f t="shared" si="317"/>
        <v>1.5529031042688362E-4</v>
      </c>
      <c r="AY104" s="5">
        <f t="shared" si="318"/>
        <v>1.695514586669316E-4</v>
      </c>
      <c r="AZ104" s="5">
        <f t="shared" si="319"/>
        <v>9.2561142601423546E-5</v>
      </c>
      <c r="BA104" s="5">
        <f t="shared" si="320"/>
        <v>3.3687177478121932E-5</v>
      </c>
      <c r="BB104" s="5">
        <f t="shared" si="321"/>
        <v>9.1952132494394464E-6</v>
      </c>
      <c r="BC104" s="5">
        <f t="shared" si="322"/>
        <v>2.0079318727745319E-6</v>
      </c>
      <c r="BD104" s="5">
        <f t="shared" si="323"/>
        <v>2.9624206770284246E-4</v>
      </c>
      <c r="BE104" s="5">
        <f t="shared" si="324"/>
        <v>2.9043804666165215E-4</v>
      </c>
      <c r="BF104" s="5">
        <f t="shared" si="325"/>
        <v>1.423738694553857E-4</v>
      </c>
      <c r="BG104" s="5">
        <f t="shared" si="326"/>
        <v>4.6528152760264357E-5</v>
      </c>
      <c r="BH104" s="5">
        <f t="shared" si="327"/>
        <v>1.1404141473942725E-5</v>
      </c>
      <c r="BI104" s="5">
        <f t="shared" si="328"/>
        <v>2.2361419492031724E-6</v>
      </c>
      <c r="BJ104" s="8">
        <f t="shared" si="329"/>
        <v>0.32052089751469343</v>
      </c>
      <c r="BK104" s="8">
        <f t="shared" si="330"/>
        <v>0.30150020506922304</v>
      </c>
      <c r="BL104" s="8">
        <f t="shared" si="331"/>
        <v>0.35061993705757699</v>
      </c>
      <c r="BM104" s="8">
        <f t="shared" si="332"/>
        <v>0.34265339263553807</v>
      </c>
      <c r="BN104" s="8">
        <f t="shared" si="333"/>
        <v>0.65713064681718658</v>
      </c>
    </row>
    <row r="105" spans="1:66" x14ac:dyDescent="0.25">
      <c r="A105" t="s">
        <v>290</v>
      </c>
      <c r="B105" t="s">
        <v>301</v>
      </c>
      <c r="C105" t="s">
        <v>310</v>
      </c>
      <c r="D105" t="s">
        <v>70</v>
      </c>
      <c r="E105">
        <f>VLOOKUP(A105,home!$A$2:$E$405,3,FALSE)</f>
        <v>1.6512</v>
      </c>
      <c r="F105">
        <f>VLOOKUP(B105,home!$B$2:$E$405,3,FALSE)</f>
        <v>0.94630000000000003</v>
      </c>
      <c r="G105">
        <f>VLOOKUP(C105,away!$B$2:$E$405,4,FALSE)</f>
        <v>0.90839999999999999</v>
      </c>
      <c r="H105">
        <f>VLOOKUP(A105,away!$A$2:$E$405,3,FALSE)</f>
        <v>1.1418999999999999</v>
      </c>
      <c r="I105">
        <f>VLOOKUP(C105,away!$B$2:$E$405,3,FALSE)</f>
        <v>1.2040999999999999</v>
      </c>
      <c r="J105">
        <f>VLOOKUP(B105,home!$B$2:$E$405,4,FALSE)</f>
        <v>1.7515000000000001</v>
      </c>
      <c r="K105" s="3">
        <f t="shared" si="278"/>
        <v>1.4194027607040001</v>
      </c>
      <c r="L105" s="3">
        <f t="shared" si="279"/>
        <v>2.4082455751849996</v>
      </c>
      <c r="M105" s="5">
        <f t="shared" si="280"/>
        <v>2.1760729431479012E-2</v>
      </c>
      <c r="N105" s="5">
        <f t="shared" si="281"/>
        <v>3.0887239429974091E-2</v>
      </c>
      <c r="O105" s="5">
        <f t="shared" si="282"/>
        <v>5.2405180366157322E-2</v>
      </c>
      <c r="P105" s="5">
        <f t="shared" si="283"/>
        <v>7.4384057686914751E-2</v>
      </c>
      <c r="Q105" s="5">
        <f t="shared" si="284"/>
        <v>2.1920716458715343E-2</v>
      </c>
      <c r="R105" s="5">
        <f t="shared" si="285"/>
        <v>6.3102271866785103E-2</v>
      </c>
      <c r="S105" s="5">
        <f t="shared" si="286"/>
        <v>6.3566205988093621E-2</v>
      </c>
      <c r="T105" s="5">
        <f t="shared" si="287"/>
        <v>5.2790468416586217E-2</v>
      </c>
      <c r="U105" s="5">
        <f t="shared" si="288"/>
        <v>8.9567538894409118E-2</v>
      </c>
      <c r="V105" s="5">
        <f t="shared" si="289"/>
        <v>2.4142942389486773E-2</v>
      </c>
      <c r="W105" s="5">
        <f t="shared" si="290"/>
        <v>1.0371441819370058E-2</v>
      </c>
      <c r="X105" s="5">
        <f t="shared" si="291"/>
        <v>2.4976978869786604E-2</v>
      </c>
      <c r="Y105" s="5">
        <f t="shared" si="292"/>
        <v>3.0075349422326415E-2</v>
      </c>
      <c r="Z105" s="5">
        <f t="shared" si="293"/>
        <v>5.0655255669102034E-2</v>
      </c>
      <c r="AA105" s="5">
        <f t="shared" si="294"/>
        <v>7.190020974089037E-2</v>
      </c>
      <c r="AB105" s="5">
        <f t="shared" si="295"/>
        <v>5.1027678100708233E-2</v>
      </c>
      <c r="AC105" s="5">
        <f t="shared" si="296"/>
        <v>5.157944110646317E-3</v>
      </c>
      <c r="AD105" s="5">
        <f t="shared" si="297"/>
        <v>3.6803132877236923E-3</v>
      </c>
      <c r="AE105" s="5">
        <f t="shared" si="298"/>
        <v>8.8630981904551411E-3</v>
      </c>
      <c r="AF105" s="5">
        <f t="shared" si="299"/>
        <v>1.0672258499796887E-2</v>
      </c>
      <c r="AG105" s="5">
        <f t="shared" si="300"/>
        <v>8.5671397697887845E-3</v>
      </c>
      <c r="AH105" s="5">
        <f t="shared" si="301"/>
        <v>3.0497573831244951E-2</v>
      </c>
      <c r="AI105" s="5">
        <f t="shared" si="302"/>
        <v>4.3288340490843145E-2</v>
      </c>
      <c r="AJ105" s="5">
        <f t="shared" si="303"/>
        <v>3.0721794999498765E-2</v>
      </c>
      <c r="AK105" s="5">
        <f t="shared" si="304"/>
        <v>1.4535533545356966E-2</v>
      </c>
      <c r="AL105" s="5">
        <f t="shared" si="305"/>
        <v>7.0524991081812472E-4</v>
      </c>
      <c r="AM105" s="5">
        <f t="shared" si="306"/>
        <v>1.0447693681701245E-3</v>
      </c>
      <c r="AN105" s="5">
        <f t="shared" si="307"/>
        <v>2.5160612079845302E-3</v>
      </c>
      <c r="AO105" s="5">
        <f t="shared" si="308"/>
        <v>3.0296466355116854E-3</v>
      </c>
      <c r="AP105" s="5">
        <f t="shared" si="309"/>
        <v>2.4320443681150458E-3</v>
      </c>
      <c r="AQ105" s="5">
        <f t="shared" si="310"/>
        <v>1.4642400220416637E-3</v>
      </c>
      <c r="AR105" s="5">
        <f t="shared" si="311"/>
        <v>1.4689129446594701E-2</v>
      </c>
      <c r="AS105" s="5">
        <f t="shared" si="312"/>
        <v>2.0849790888834936E-2</v>
      </c>
      <c r="AT105" s="5">
        <f t="shared" si="313"/>
        <v>1.4797125373856712E-2</v>
      </c>
      <c r="AU105" s="5">
        <f t="shared" si="314"/>
        <v>7.0010268687118096E-3</v>
      </c>
      <c r="AV105" s="5">
        <f t="shared" si="315"/>
        <v>2.4843192163031048E-3</v>
      </c>
      <c r="AW105" s="5">
        <f t="shared" si="316"/>
        <v>6.6964858537655781E-5</v>
      </c>
      <c r="AX105" s="5">
        <f t="shared" si="317"/>
        <v>2.4715808757994187E-4</v>
      </c>
      <c r="AY105" s="5">
        <f t="shared" si="318"/>
        <v>5.9521737078558159E-4</v>
      </c>
      <c r="AZ105" s="5">
        <f t="shared" si="319"/>
        <v>7.1671479973381316E-4</v>
      </c>
      <c r="BA105" s="5">
        <f t="shared" si="320"/>
        <v>5.7534174837618616E-4</v>
      </c>
      <c r="BB105" s="5">
        <f t="shared" si="321"/>
        <v>3.4639105493653783E-4</v>
      </c>
      <c r="BC105" s="5">
        <f t="shared" si="322"/>
        <v>1.6683894506691629E-4</v>
      </c>
      <c r="BD105" s="5">
        <f t="shared" si="323"/>
        <v>5.8958384988468983E-3</v>
      </c>
      <c r="BE105" s="5">
        <f t="shared" si="324"/>
        <v>8.3685694419282138E-3</v>
      </c>
      <c r="BF105" s="5">
        <f t="shared" si="325"/>
        <v>5.9391852845080218E-3</v>
      </c>
      <c r="BG105" s="5">
        <f t="shared" si="326"/>
        <v>2.8100319963877533E-3</v>
      </c>
      <c r="BH105" s="5">
        <f t="shared" si="327"/>
        <v>9.9714179333483684E-4</v>
      </c>
      <c r="BI105" s="5">
        <f t="shared" si="328"/>
        <v>2.8306916285456094E-4</v>
      </c>
      <c r="BJ105" s="8">
        <f t="shared" si="329"/>
        <v>0.21593942777282524</v>
      </c>
      <c r="BK105" s="8">
        <f t="shared" si="330"/>
        <v>0.19031234688822421</v>
      </c>
      <c r="BL105" s="8">
        <f t="shared" si="331"/>
        <v>0.53116134980805552</v>
      </c>
      <c r="BM105" s="8">
        <f t="shared" si="332"/>
        <v>0.72307993238593349</v>
      </c>
      <c r="BN105" s="8">
        <f t="shared" si="333"/>
        <v>0.26446019524002562</v>
      </c>
    </row>
    <row r="106" spans="1:66" x14ac:dyDescent="0.25">
      <c r="A106" t="s">
        <v>290</v>
      </c>
      <c r="B106" t="s">
        <v>297</v>
      </c>
      <c r="C106" t="s">
        <v>308</v>
      </c>
      <c r="D106" t="s">
        <v>70</v>
      </c>
      <c r="E106">
        <f>VLOOKUP(A106,home!$A$2:$E$405,3,FALSE)</f>
        <v>1.6512</v>
      </c>
      <c r="F106">
        <f>VLOOKUP(B106,home!$B$2:$E$405,3,FALSE)</f>
        <v>1.1734</v>
      </c>
      <c r="G106">
        <f>VLOOKUP(C106,away!$B$2:$E$405,4,FALSE)</f>
        <v>0.79490000000000005</v>
      </c>
      <c r="H106">
        <f>VLOOKUP(A106,away!$A$2:$E$405,3,FALSE)</f>
        <v>1.1418999999999999</v>
      </c>
      <c r="I106">
        <f>VLOOKUP(C106,away!$B$2:$E$405,3,FALSE)</f>
        <v>1.0399</v>
      </c>
      <c r="J106">
        <f>VLOOKUP(B106,home!$B$2:$E$405,4,FALSE)</f>
        <v>0.76629999999999998</v>
      </c>
      <c r="K106" s="3">
        <f t="shared" si="278"/>
        <v>1.540133121792</v>
      </c>
      <c r="L106" s="3">
        <f t="shared" si="279"/>
        <v>0.90995198500300001</v>
      </c>
      <c r="M106" s="5">
        <f t="shared" si="280"/>
        <v>8.6286242641305036E-2</v>
      </c>
      <c r="N106" s="5">
        <f t="shared" si="281"/>
        <v>0.13289230024685511</v>
      </c>
      <c r="O106" s="5">
        <f t="shared" si="282"/>
        <v>7.8516337769906019E-2</v>
      </c>
      <c r="P106" s="5">
        <f t="shared" si="283"/>
        <v>0.12092561240124047</v>
      </c>
      <c r="Q106" s="5">
        <f t="shared" si="284"/>
        <v>0.1023359166206544</v>
      </c>
      <c r="R106" s="5">
        <f t="shared" si="285"/>
        <v>3.5723048704445995E-2</v>
      </c>
      <c r="S106" s="5">
        <f t="shared" si="286"/>
        <v>4.2367714965302727E-2</v>
      </c>
      <c r="T106" s="5">
        <f t="shared" si="287"/>
        <v>9.3120770466065969E-2</v>
      </c>
      <c r="U106" s="5">
        <f t="shared" si="288"/>
        <v>5.501825052110608E-2</v>
      </c>
      <c r="V106" s="5">
        <f t="shared" si="289"/>
        <v>6.5973461268628176E-3</v>
      </c>
      <c r="W106" s="5">
        <f t="shared" si="290"/>
        <v>5.2536978245471405E-2</v>
      </c>
      <c r="X106" s="5">
        <f t="shared" si="291"/>
        <v>4.7806127640526129E-2</v>
      </c>
      <c r="Y106" s="5">
        <f t="shared" si="292"/>
        <v>2.1750640370901766E-2</v>
      </c>
      <c r="Z106" s="5">
        <f t="shared" si="293"/>
        <v>1.0835419692989829E-2</v>
      </c>
      <c r="AA106" s="5">
        <f t="shared" si="294"/>
        <v>1.6687988757690942E-2</v>
      </c>
      <c r="AB106" s="5">
        <f t="shared" si="295"/>
        <v>1.2850862110906178E-2</v>
      </c>
      <c r="AC106" s="5">
        <f t="shared" si="296"/>
        <v>5.7786451248830015E-4</v>
      </c>
      <c r="AD106" s="5">
        <f t="shared" si="297"/>
        <v>2.0228485078679078E-2</v>
      </c>
      <c r="AE106" s="5">
        <f t="shared" si="298"/>
        <v>1.8406950150947593E-2</v>
      </c>
      <c r="AF106" s="5">
        <f t="shared" si="299"/>
        <v>8.3747204138530148E-3</v>
      </c>
      <c r="AG106" s="5">
        <f t="shared" si="300"/>
        <v>2.5401978214768992E-3</v>
      </c>
      <c r="AH106" s="5">
        <f t="shared" si="301"/>
        <v>2.4649279144941727E-3</v>
      </c>
      <c r="AI106" s="5">
        <f t="shared" si="302"/>
        <v>3.7963171239421543E-3</v>
      </c>
      <c r="AJ106" s="5">
        <f t="shared" si="303"/>
        <v>2.9234168717047291E-3</v>
      </c>
      <c r="AK106" s="5">
        <f t="shared" si="304"/>
        <v>1.5008170509726684E-3</v>
      </c>
      <c r="AL106" s="5">
        <f t="shared" si="305"/>
        <v>3.2393863920152281E-5</v>
      </c>
      <c r="AM106" s="5">
        <f t="shared" si="306"/>
        <v>6.2309119746697724E-3</v>
      </c>
      <c r="AN106" s="5">
        <f t="shared" si="307"/>
        <v>5.6698307197297218E-3</v>
      </c>
      <c r="AO106" s="5">
        <f t="shared" si="308"/>
        <v>2.579636859024524E-3</v>
      </c>
      <c r="AP106" s="5">
        <f t="shared" si="309"/>
        <v>7.8244856015209001E-4</v>
      </c>
      <c r="AQ106" s="5">
        <f t="shared" si="310"/>
        <v>1.7799765511828335E-4</v>
      </c>
      <c r="AR106" s="5">
        <f t="shared" si="311"/>
        <v>4.4859320973665567E-4</v>
      </c>
      <c r="AS106" s="5">
        <f t="shared" si="312"/>
        <v>6.9089326052640886E-4</v>
      </c>
      <c r="AT106" s="5">
        <f t="shared" si="313"/>
        <v>5.3203379707979595E-4</v>
      </c>
      <c r="AU106" s="5">
        <f t="shared" si="314"/>
        <v>2.7313429093178573E-4</v>
      </c>
      <c r="AV106" s="5">
        <f t="shared" si="315"/>
        <v>1.0516579204030395E-4</v>
      </c>
      <c r="AW106" s="5">
        <f t="shared" si="316"/>
        <v>1.261063600212802E-6</v>
      </c>
      <c r="AX106" s="5">
        <f t="shared" si="317"/>
        <v>1.5994056518598859E-3</v>
      </c>
      <c r="AY106" s="5">
        <f t="shared" si="318"/>
        <v>1.4553823477349201E-3</v>
      </c>
      <c r="AZ106" s="5">
        <f t="shared" si="319"/>
        <v>6.6216402812985839E-4</v>
      </c>
      <c r="BA106" s="5">
        <f t="shared" si="320"/>
        <v>2.0084582393144903E-4</v>
      </c>
      <c r="BB106" s="5">
        <f t="shared" si="321"/>
        <v>4.5690014041496262E-5</v>
      </c>
      <c r="BC106" s="5">
        <f t="shared" si="322"/>
        <v>8.3151437943748964E-6</v>
      </c>
      <c r="BD106" s="5">
        <f t="shared" si="323"/>
        <v>6.8033046943122787E-5</v>
      </c>
      <c r="BE106" s="5">
        <f t="shared" si="324"/>
        <v>1.0477994897353339E-4</v>
      </c>
      <c r="BF106" s="5">
        <f t="shared" si="325"/>
        <v>8.0687534956907245E-5</v>
      </c>
      <c r="BG106" s="5">
        <f t="shared" si="326"/>
        <v>4.1423181700960877E-5</v>
      </c>
      <c r="BH106" s="5">
        <f t="shared" si="327"/>
        <v>1.5949303536914539E-5</v>
      </c>
      <c r="BI106" s="5">
        <f t="shared" si="328"/>
        <v>4.9128101293432698E-6</v>
      </c>
      <c r="BJ106" s="8">
        <f t="shared" si="329"/>
        <v>0.51940571583361772</v>
      </c>
      <c r="BK106" s="8">
        <f t="shared" si="330"/>
        <v>0.25824255685885444</v>
      </c>
      <c r="BL106" s="8">
        <f t="shared" si="331"/>
        <v>0.21184757300172469</v>
      </c>
      <c r="BM106" s="8">
        <f t="shared" si="332"/>
        <v>0.44219768571864487</v>
      </c>
      <c r="BN106" s="8">
        <f t="shared" si="333"/>
        <v>0.55667945838440702</v>
      </c>
    </row>
    <row r="107" spans="1:66" x14ac:dyDescent="0.25">
      <c r="A107" t="s">
        <v>290</v>
      </c>
      <c r="B107" t="s">
        <v>314</v>
      </c>
      <c r="C107" t="s">
        <v>315</v>
      </c>
      <c r="D107" t="s">
        <v>70</v>
      </c>
      <c r="E107">
        <f>VLOOKUP(A107,home!$A$2:$E$405,3,FALSE)</f>
        <v>1.6512</v>
      </c>
      <c r="F107">
        <f>VLOOKUP(B107,home!$B$2:$E$405,3,FALSE)</f>
        <v>1.022</v>
      </c>
      <c r="G107">
        <f>VLOOKUP(C107,away!$B$2:$E$405,4,FALSE)</f>
        <v>0.72670000000000001</v>
      </c>
      <c r="H107">
        <f>VLOOKUP(A107,away!$A$2:$E$405,3,FALSE)</f>
        <v>1.1418999999999999</v>
      </c>
      <c r="I107">
        <f>VLOOKUP(C107,away!$B$2:$E$405,3,FALSE)</f>
        <v>1.4012</v>
      </c>
      <c r="J107">
        <f>VLOOKUP(B107,home!$B$2:$E$405,4,FALSE)</f>
        <v>0.76629999999999998</v>
      </c>
      <c r="K107" s="3">
        <f t="shared" si="278"/>
        <v>1.2263254348800001</v>
      </c>
      <c r="L107" s="3">
        <f t="shared" si="279"/>
        <v>1.2261032035639998</v>
      </c>
      <c r="M107" s="5">
        <f t="shared" si="280"/>
        <v>8.6084264863899584E-2</v>
      </c>
      <c r="N107" s="5">
        <f t="shared" si="281"/>
        <v>0.10556732354554677</v>
      </c>
      <c r="O107" s="5">
        <f t="shared" si="282"/>
        <v>0.10554819292607914</v>
      </c>
      <c r="P107" s="5">
        <f t="shared" si="283"/>
        <v>0.12943643359087215</v>
      </c>
      <c r="Q107" s="5">
        <f t="shared" si="284"/>
        <v>6.4729946978055161E-2</v>
      </c>
      <c r="R107" s="5">
        <f t="shared" si="285"/>
        <v>6.4706488738528384E-2</v>
      </c>
      <c r="S107" s="5">
        <f t="shared" si="286"/>
        <v>4.8655205359574828E-2</v>
      </c>
      <c r="T107" s="5">
        <f t="shared" si="287"/>
        <v>7.9365595356321289E-2</v>
      </c>
      <c r="U107" s="5">
        <f t="shared" si="288"/>
        <v>7.9351212941833643E-2</v>
      </c>
      <c r="V107" s="5">
        <f t="shared" si="289"/>
        <v>8.1286713241983111E-3</v>
      </c>
      <c r="W107" s="5">
        <f t="shared" si="290"/>
        <v>2.6459993459207624E-2</v>
      </c>
      <c r="X107" s="5">
        <f t="shared" si="291"/>
        <v>3.2442682746616949E-2</v>
      </c>
      <c r="Y107" s="5">
        <f t="shared" si="292"/>
        <v>1.9889038623918776E-2</v>
      </c>
      <c r="Z107" s="5">
        <f t="shared" si="293"/>
        <v>2.6445611044562507E-2</v>
      </c>
      <c r="AA107" s="5">
        <f t="shared" si="294"/>
        <v>3.2430925464890452E-2</v>
      </c>
      <c r="AB107" s="5">
        <f t="shared" si="295"/>
        <v>1.9885434387146329E-2</v>
      </c>
      <c r="AC107" s="5">
        <f t="shared" si="296"/>
        <v>7.6389267227007171E-4</v>
      </c>
      <c r="AD107" s="5">
        <f t="shared" si="297"/>
        <v>8.1121407464461864E-3</v>
      </c>
      <c r="AE107" s="5">
        <f t="shared" si="298"/>
        <v>9.9463217569797265E-3</v>
      </c>
      <c r="AF107" s="5">
        <f t="shared" si="299"/>
        <v>6.0976084849555783E-3</v>
      </c>
      <c r="AG107" s="5">
        <f t="shared" si="300"/>
        <v>2.4920990991610203E-3</v>
      </c>
      <c r="AH107" s="5">
        <f t="shared" si="301"/>
        <v>8.1062621054864004E-3</v>
      </c>
      <c r="AI107" s="5">
        <f t="shared" si="302"/>
        <v>9.9409154017618753E-3</v>
      </c>
      <c r="AJ107" s="5">
        <f t="shared" si="303"/>
        <v>6.0953987015854626E-3</v>
      </c>
      <c r="AK107" s="5">
        <f t="shared" si="304"/>
        <v>2.491647487829594E-3</v>
      </c>
      <c r="AL107" s="5">
        <f t="shared" si="305"/>
        <v>4.5943608068751015E-5</v>
      </c>
      <c r="AM107" s="5">
        <f t="shared" si="306"/>
        <v>1.9896249057386756E-3</v>
      </c>
      <c r="AN107" s="5">
        <f t="shared" si="307"/>
        <v>2.4394854708169114E-3</v>
      </c>
      <c r="AO107" s="5">
        <f t="shared" si="308"/>
        <v>1.495530475408224E-3</v>
      </c>
      <c r="AP107" s="5">
        <f t="shared" si="309"/>
        <v>6.1122490230853827E-4</v>
      </c>
      <c r="AQ107" s="5">
        <f t="shared" si="310"/>
        <v>1.87356202704648E-4</v>
      </c>
      <c r="AR107" s="5">
        <f t="shared" si="311"/>
        <v>1.9878227872932664E-3</v>
      </c>
      <c r="AS107" s="5">
        <f t="shared" si="312"/>
        <v>2.4377176440917889E-3</v>
      </c>
      <c r="AT107" s="5">
        <f t="shared" si="313"/>
        <v>1.4947175750027561E-3</v>
      </c>
      <c r="AU107" s="5">
        <f t="shared" si="314"/>
        <v>6.1100339339601156E-4</v>
      </c>
      <c r="AV107" s="5">
        <f t="shared" si="315"/>
        <v>1.8732225052987993E-4</v>
      </c>
      <c r="AW107" s="5">
        <f t="shared" si="316"/>
        <v>1.918913334548128E-6</v>
      </c>
      <c r="AX107" s="5">
        <f t="shared" si="317"/>
        <v>4.0665460462967733E-4</v>
      </c>
      <c r="AY107" s="5">
        <f t="shared" si="318"/>
        <v>4.9860051348049909E-4</v>
      </c>
      <c r="AZ107" s="5">
        <f t="shared" si="319"/>
        <v>3.0566784343854765E-4</v>
      </c>
      <c r="BA107" s="5">
        <f t="shared" si="320"/>
        <v>1.2492677402216746E-4</v>
      </c>
      <c r="BB107" s="5">
        <f t="shared" si="321"/>
        <v>3.8293279459873869E-5</v>
      </c>
      <c r="BC107" s="5">
        <f t="shared" si="322"/>
        <v>9.3903025241445749E-6</v>
      </c>
      <c r="BD107" s="5">
        <f t="shared" si="323"/>
        <v>4.0621264793629862E-4</v>
      </c>
      <c r="BE107" s="5">
        <f t="shared" si="324"/>
        <v>4.9814890213423777E-4</v>
      </c>
      <c r="BF107" s="5">
        <f t="shared" si="325"/>
        <v>3.0544633452238187E-4</v>
      </c>
      <c r="BG107" s="5">
        <f t="shared" si="326"/>
        <v>1.2485886967188736E-4</v>
      </c>
      <c r="BH107" s="5">
        <f t="shared" si="327"/>
        <v>3.8279401912250629E-5</v>
      </c>
      <c r="BI107" s="5">
        <f t="shared" si="328"/>
        <v>9.3886008393974028E-6</v>
      </c>
      <c r="BJ107" s="8">
        <f t="shared" si="329"/>
        <v>0.36320950607174096</v>
      </c>
      <c r="BK107" s="8">
        <f t="shared" si="330"/>
        <v>0.2736130119323642</v>
      </c>
      <c r="BL107" s="8">
        <f t="shared" si="331"/>
        <v>0.33665739656247146</v>
      </c>
      <c r="BM107" s="8">
        <f t="shared" si="332"/>
        <v>0.44335619336801202</v>
      </c>
      <c r="BN107" s="8">
        <f t="shared" si="333"/>
        <v>0.55607265064298117</v>
      </c>
    </row>
    <row r="108" spans="1:66" x14ac:dyDescent="0.25">
      <c r="A108" t="s">
        <v>338</v>
      </c>
      <c r="B108" t="s">
        <v>72</v>
      </c>
      <c r="C108" t="s">
        <v>86</v>
      </c>
      <c r="D108" t="s">
        <v>352</v>
      </c>
      <c r="E108">
        <f>VLOOKUP(A108,home!$A$2:$E$405,3,FALSE)</f>
        <v>1.3033999999999999</v>
      </c>
      <c r="F108">
        <f>VLOOKUP(B108,home!$B$2:$E$405,3,FALSE)</f>
        <v>1.0548999999999999</v>
      </c>
      <c r="G108">
        <f>VLOOKUP(C108,away!$B$2:$E$405,4,FALSE)</f>
        <v>1.0229999999999999</v>
      </c>
      <c r="H108">
        <f>VLOOKUP(A108,away!$A$2:$E$405,3,FALSE)</f>
        <v>1.0085</v>
      </c>
      <c r="I108">
        <f>VLOOKUP(C108,away!$B$2:$E$405,3,FALSE)</f>
        <v>0.66100000000000003</v>
      </c>
      <c r="J108">
        <f>VLOOKUP(B108,home!$B$2:$E$405,4,FALSE)</f>
        <v>0.86760000000000004</v>
      </c>
      <c r="K108" s="3">
        <f t="shared" si="278"/>
        <v>1.4065806631799997</v>
      </c>
      <c r="L108" s="3">
        <f t="shared" si="279"/>
        <v>0.57835821060000003</v>
      </c>
      <c r="M108" s="5">
        <f t="shared" si="280"/>
        <v>0.13738901193125724</v>
      </c>
      <c r="N108" s="5">
        <f t="shared" si="281"/>
        <v>0.19324872751591268</v>
      </c>
      <c r="O108" s="5">
        <f t="shared" si="282"/>
        <v>7.9460063096663994E-2</v>
      </c>
      <c r="P108" s="5">
        <f t="shared" si="283"/>
        <v>0.11176698824683025</v>
      </c>
      <c r="Q108" s="5">
        <f t="shared" si="284"/>
        <v>0.13590996165401181</v>
      </c>
      <c r="R108" s="5">
        <f t="shared" si="285"/>
        <v>2.2978189953374837E-2</v>
      </c>
      <c r="S108" s="5">
        <f t="shared" si="286"/>
        <v>2.2730820111031533E-2</v>
      </c>
      <c r="T108" s="5">
        <f t="shared" si="287"/>
        <v>7.8604642224928883E-2</v>
      </c>
      <c r="U108" s="5">
        <f t="shared" si="288"/>
        <v>3.2320677663293981E-2</v>
      </c>
      <c r="V108" s="5">
        <f t="shared" si="289"/>
        <v>2.0546324536424476E-3</v>
      </c>
      <c r="W108" s="5">
        <f t="shared" si="290"/>
        <v>6.3722774665356099E-2</v>
      </c>
      <c r="X108" s="5">
        <f t="shared" si="291"/>
        <v>3.6854589929922368E-2</v>
      </c>
      <c r="Y108" s="5">
        <f t="shared" si="292"/>
        <v>1.0657577342133339E-2</v>
      </c>
      <c r="Z108" s="5">
        <f t="shared" si="293"/>
        <v>4.4298749414202563E-3</v>
      </c>
      <c r="AA108" s="5">
        <f t="shared" si="294"/>
        <v>6.2309764329073663E-3</v>
      </c>
      <c r="AB108" s="5">
        <f t="shared" si="295"/>
        <v>4.3821854816288976E-3</v>
      </c>
      <c r="AC108" s="5">
        <f t="shared" si="296"/>
        <v>1.0446617876758953E-4</v>
      </c>
      <c r="AD108" s="5">
        <f t="shared" si="297"/>
        <v>2.2407805662116562E-2</v>
      </c>
      <c r="AE108" s="5">
        <f t="shared" si="298"/>
        <v>1.2959738386214283E-2</v>
      </c>
      <c r="AF108" s="5">
        <f t="shared" si="299"/>
        <v>3.747685551447512E-3</v>
      </c>
      <c r="AG108" s="5">
        <f t="shared" si="300"/>
        <v>7.225015698088858E-4</v>
      </c>
      <c r="AH108" s="5">
        <f t="shared" si="301"/>
        <v>6.4051363607539971E-4</v>
      </c>
      <c r="AI108" s="5">
        <f t="shared" si="302"/>
        <v>9.0093409500676866E-4</v>
      </c>
      <c r="AJ108" s="5">
        <f t="shared" si="303"/>
        <v>6.3361823841804699E-4</v>
      </c>
      <c r="AK108" s="5">
        <f t="shared" si="304"/>
        <v>2.970783873323333E-4</v>
      </c>
      <c r="AL108" s="5">
        <f t="shared" si="305"/>
        <v>3.3993606942454718E-6</v>
      </c>
      <c r="AM108" s="5">
        <f t="shared" si="306"/>
        <v>6.3036772297256913E-3</v>
      </c>
      <c r="AN108" s="5">
        <f t="shared" si="307"/>
        <v>3.6457834827841157E-3</v>
      </c>
      <c r="AO108" s="5">
        <f t="shared" si="308"/>
        <v>1.0542844056690285E-3</v>
      </c>
      <c r="AP108" s="5">
        <f t="shared" si="309"/>
        <v>2.0325134744207462E-4</v>
      </c>
      <c r="AQ108" s="5">
        <f t="shared" si="310"/>
        <v>2.9388021402159285E-5</v>
      </c>
      <c r="AR108" s="5">
        <f t="shared" si="311"/>
        <v>7.4089264085093611E-5</v>
      </c>
      <c r="AS108" s="5">
        <f t="shared" si="312"/>
        <v>1.0421252621132909E-4</v>
      </c>
      <c r="AT108" s="5">
        <f t="shared" si="313"/>
        <v>7.3291662114997216E-5</v>
      </c>
      <c r="AU108" s="5">
        <f t="shared" si="314"/>
        <v>3.4363544901092424E-5</v>
      </c>
      <c r="AV108" s="5">
        <f t="shared" si="315"/>
        <v>1.2083774444048567E-5</v>
      </c>
      <c r="AW108" s="5">
        <f t="shared" si="316"/>
        <v>7.6816814900616323E-8</v>
      </c>
      <c r="AX108" s="5">
        <f t="shared" si="317"/>
        <v>1.4777717497100385E-3</v>
      </c>
      <c r="AY108" s="5">
        <f t="shared" si="318"/>
        <v>8.5468142483752891E-4</v>
      </c>
      <c r="AZ108" s="5">
        <f t="shared" si="319"/>
        <v>2.4715600975104579E-4</v>
      </c>
      <c r="BA108" s="5">
        <f t="shared" si="320"/>
        <v>4.7648235846217002E-5</v>
      </c>
      <c r="BB108" s="5">
        <f t="shared" si="321"/>
        <v>6.8894371055662092E-6</v>
      </c>
      <c r="BC108" s="5">
        <f t="shared" si="322"/>
        <v>7.9691250328330381E-7</v>
      </c>
      <c r="BD108" s="5">
        <f t="shared" si="323"/>
        <v>7.1416890334875938E-6</v>
      </c>
      <c r="BE108" s="5">
        <f t="shared" si="324"/>
        <v>1.004536169694831E-5</v>
      </c>
      <c r="BF108" s="5">
        <f t="shared" si="325"/>
        <v>7.0648057587882629E-6</v>
      </c>
      <c r="BG108" s="5">
        <f t="shared" si="326"/>
        <v>3.3124063898114263E-6</v>
      </c>
      <c r="BH108" s="5">
        <f t="shared" si="327"/>
        <v>1.1647916941256558E-6</v>
      </c>
      <c r="BI108" s="5">
        <f t="shared" si="328"/>
        <v>3.2767469471796398E-7</v>
      </c>
      <c r="BJ108" s="8">
        <f t="shared" si="329"/>
        <v>0.57270733275862939</v>
      </c>
      <c r="BK108" s="8">
        <f t="shared" si="330"/>
        <v>0.27490399970706086</v>
      </c>
      <c r="BL108" s="8">
        <f t="shared" si="331"/>
        <v>0.14817133448572606</v>
      </c>
      <c r="BM108" s="8">
        <f t="shared" si="332"/>
        <v>0.31860499488676308</v>
      </c>
      <c r="BN108" s="8">
        <f t="shared" si="333"/>
        <v>0.68075294239805084</v>
      </c>
    </row>
    <row r="109" spans="1:66" x14ac:dyDescent="0.25">
      <c r="A109" t="s">
        <v>339</v>
      </c>
      <c r="B109" t="s">
        <v>118</v>
      </c>
      <c r="C109" t="s">
        <v>117</v>
      </c>
      <c r="D109" t="s">
        <v>352</v>
      </c>
      <c r="E109">
        <f>VLOOKUP(A109,home!$A$2:$E$405,3,FALSE)</f>
        <v>1.2199</v>
      </c>
      <c r="F109">
        <f>VLOOKUP(B109,home!$B$2:$E$405,3,FALSE)</f>
        <v>0.81969999999999998</v>
      </c>
      <c r="G109">
        <f>VLOOKUP(C109,away!$B$2:$E$405,4,FALSE)</f>
        <v>0.60109999999999997</v>
      </c>
      <c r="H109">
        <f>VLOOKUP(A109,away!$A$2:$E$405,3,FALSE)</f>
        <v>1.0142</v>
      </c>
      <c r="I109">
        <f>VLOOKUP(C109,away!$B$2:$E$405,3,FALSE)</f>
        <v>0.85450000000000004</v>
      </c>
      <c r="J109">
        <f>VLOOKUP(B109,home!$B$2:$E$405,4,FALSE)</f>
        <v>1.1973</v>
      </c>
      <c r="K109" s="3">
        <f t="shared" si="278"/>
        <v>0.60107116523299997</v>
      </c>
      <c r="L109" s="3">
        <f t="shared" si="279"/>
        <v>1.0376207684700001</v>
      </c>
      <c r="M109" s="5">
        <f t="shared" si="280"/>
        <v>0.19423394707244354</v>
      </c>
      <c r="N109" s="5">
        <f t="shared" si="281"/>
        <v>0.11674842489463851</v>
      </c>
      <c r="O109" s="5">
        <f t="shared" si="282"/>
        <v>0.20154117742427019</v>
      </c>
      <c r="P109" s="5">
        <f t="shared" si="283"/>
        <v>0.12114059035683689</v>
      </c>
      <c r="Q109" s="5">
        <f t="shared" si="284"/>
        <v>3.5087055895268865E-2</v>
      </c>
      <c r="R109" s="5">
        <f t="shared" si="285"/>
        <v>0.10456165569865991</v>
      </c>
      <c r="S109" s="5">
        <f t="shared" si="286"/>
        <v>1.8888359698690564E-2</v>
      </c>
      <c r="T109" s="5">
        <f t="shared" si="287"/>
        <v>3.6407057901398726E-2</v>
      </c>
      <c r="U109" s="5">
        <f t="shared" si="288"/>
        <v>6.2848996229485282E-2</v>
      </c>
      <c r="V109" s="5">
        <f t="shared" si="289"/>
        <v>1.3089295890968075E-3</v>
      </c>
      <c r="W109" s="5">
        <f t="shared" si="290"/>
        <v>7.0299391905215541E-3</v>
      </c>
      <c r="X109" s="5">
        <f t="shared" si="291"/>
        <v>7.294410905166345E-3</v>
      </c>
      <c r="Y109" s="5">
        <f t="shared" si="292"/>
        <v>3.7844161244773252E-3</v>
      </c>
      <c r="Z109" s="5">
        <f t="shared" si="293"/>
        <v>3.6165115179513027E-2</v>
      </c>
      <c r="AA109" s="5">
        <f t="shared" si="294"/>
        <v>2.1737807921735554E-2</v>
      </c>
      <c r="AB109" s="5">
        <f t="shared" si="295"/>
        <v>6.5329847685643618E-3</v>
      </c>
      <c r="AC109" s="5">
        <f t="shared" si="296"/>
        <v>5.1022396428589805E-5</v>
      </c>
      <c r="AD109" s="5">
        <f t="shared" si="297"/>
        <v>1.0563734351909807E-3</v>
      </c>
      <c r="AE109" s="5">
        <f t="shared" si="298"/>
        <v>1.0961150156141592E-3</v>
      </c>
      <c r="AF109" s="5">
        <f t="shared" si="299"/>
        <v>5.6867585241653486E-4</v>
      </c>
      <c r="AG109" s="5">
        <f t="shared" si="300"/>
        <v>1.9668995833159247E-4</v>
      </c>
      <c r="AH109" s="5">
        <f t="shared" si="301"/>
        <v>9.3814186510930899E-3</v>
      </c>
      <c r="AI109" s="5">
        <f t="shared" si="302"/>
        <v>5.6389002401511235E-3</v>
      </c>
      <c r="AJ109" s="5">
        <f t="shared" si="303"/>
        <v>1.6946901689901394E-3</v>
      </c>
      <c r="AK109" s="5">
        <f t="shared" si="304"/>
        <v>3.3954313152793761E-4</v>
      </c>
      <c r="AL109" s="5">
        <f t="shared" si="305"/>
        <v>1.2728739374224123E-6</v>
      </c>
      <c r="AM109" s="5">
        <f t="shared" si="306"/>
        <v>1.2699112232228603E-4</v>
      </c>
      <c r="AN109" s="5">
        <f t="shared" si="307"/>
        <v>1.317686259329182E-4</v>
      </c>
      <c r="AO109" s="5">
        <f t="shared" si="308"/>
        <v>6.8362931450375265E-5</v>
      </c>
      <c r="AP109" s="5">
        <f t="shared" si="309"/>
        <v>2.364493248880011E-5</v>
      </c>
      <c r="AQ109" s="5">
        <f t="shared" si="310"/>
        <v>6.1336182548625095E-6</v>
      </c>
      <c r="AR109" s="5">
        <f t="shared" si="311"/>
        <v>1.9468709660172021E-3</v>
      </c>
      <c r="AS109" s="5">
        <f t="shared" si="312"/>
        <v>1.1702080001022561E-3</v>
      </c>
      <c r="AT109" s="5">
        <f t="shared" si="313"/>
        <v>3.5168914309322073E-4</v>
      </c>
      <c r="AU109" s="5">
        <f t="shared" si="314"/>
        <v>7.0463401012945824E-5</v>
      </c>
      <c r="AV109" s="5">
        <f t="shared" si="315"/>
        <v>1.0588379638282874E-5</v>
      </c>
      <c r="AW109" s="5">
        <f t="shared" si="316"/>
        <v>2.2051972570146644E-8</v>
      </c>
      <c r="AX109" s="5">
        <f t="shared" si="317"/>
        <v>1.2721783644750472E-5</v>
      </c>
      <c r="AY109" s="5">
        <f t="shared" si="318"/>
        <v>1.3200386921775063E-5</v>
      </c>
      <c r="AZ109" s="5">
        <f t="shared" si="319"/>
        <v>6.8484978109367888E-6</v>
      </c>
      <c r="BA109" s="5">
        <f t="shared" si="320"/>
        <v>2.368714520483115E-6</v>
      </c>
      <c r="BB109" s="5">
        <f t="shared" si="321"/>
        <v>6.1445684525743423E-7</v>
      </c>
      <c r="BC109" s="5">
        <f t="shared" si="322"/>
        <v>1.2751463679353423E-7</v>
      </c>
      <c r="BD109" s="5">
        <f t="shared" si="323"/>
        <v>3.3668562464511654E-4</v>
      </c>
      <c r="BE109" s="5">
        <f t="shared" si="324"/>
        <v>2.0237202072264068E-4</v>
      </c>
      <c r="BF109" s="5">
        <f t="shared" si="325"/>
        <v>6.0819993153157209E-5</v>
      </c>
      <c r="BG109" s="5">
        <f t="shared" si="326"/>
        <v>1.2185714718010432E-5</v>
      </c>
      <c r="BH109" s="5">
        <f t="shared" si="327"/>
        <v>1.8311204361878617E-6</v>
      </c>
      <c r="BI109" s="5">
        <f t="shared" si="328"/>
        <v>2.2012673885227957E-7</v>
      </c>
      <c r="BJ109" s="8">
        <f t="shared" si="329"/>
        <v>0.20966194175785383</v>
      </c>
      <c r="BK109" s="8">
        <f t="shared" si="330"/>
        <v>0.33563732237435556</v>
      </c>
      <c r="BL109" s="8">
        <f t="shared" si="331"/>
        <v>0.41844110872475548</v>
      </c>
      <c r="BM109" s="8">
        <f t="shared" si="332"/>
        <v>0.22657945835941079</v>
      </c>
      <c r="BN109" s="8">
        <f t="shared" si="333"/>
        <v>0.77331285134211791</v>
      </c>
    </row>
    <row r="110" spans="1:66" x14ac:dyDescent="0.25">
      <c r="A110" t="s">
        <v>343</v>
      </c>
      <c r="B110" t="s">
        <v>180</v>
      </c>
      <c r="C110" t="s">
        <v>186</v>
      </c>
      <c r="D110" t="s">
        <v>352</v>
      </c>
      <c r="E110">
        <f>VLOOKUP(A110,home!$A$2:$E$405,3,FALSE)</f>
        <v>1.3151999999999999</v>
      </c>
      <c r="F110">
        <f>VLOOKUP(B110,home!$B$2:$E$405,3,FALSE)</f>
        <v>0.71560000000000001</v>
      </c>
      <c r="G110">
        <f>VLOOKUP(C110,away!$B$2:$E$405,4,FALSE)</f>
        <v>1.4732000000000001</v>
      </c>
      <c r="H110">
        <f>VLOOKUP(A110,away!$A$2:$E$405,3,FALSE)</f>
        <v>1.1212</v>
      </c>
      <c r="I110">
        <f>VLOOKUP(C110,away!$B$2:$E$405,3,FALSE)</f>
        <v>0.50170000000000003</v>
      </c>
      <c r="J110">
        <f>VLOOKUP(B110,home!$B$2:$E$405,4,FALSE)</f>
        <v>1.3116000000000001</v>
      </c>
      <c r="K110" s="3">
        <f t="shared" si="278"/>
        <v>1.386512669184</v>
      </c>
      <c r="L110" s="3">
        <f t="shared" si="279"/>
        <v>0.73778292206400009</v>
      </c>
      <c r="M110" s="5">
        <f t="shared" si="280"/>
        <v>0.11951712753262585</v>
      </c>
      <c r="N110" s="5">
        <f t="shared" si="281"/>
        <v>0.16571201150846557</v>
      </c>
      <c r="O110" s="5">
        <f t="shared" si="282"/>
        <v>8.8177695587716445E-2</v>
      </c>
      <c r="P110" s="5">
        <f t="shared" si="283"/>
        <v>0.12225949207181894</v>
      </c>
      <c r="Q110" s="5">
        <f t="shared" si="284"/>
        <v>0.1148809016962262</v>
      </c>
      <c r="R110" s="5">
        <f t="shared" si="285"/>
        <v>3.252799895578766E-2</v>
      </c>
      <c r="S110" s="5">
        <f t="shared" si="286"/>
        <v>3.1266195294015114E-2</v>
      </c>
      <c r="T110" s="5">
        <f t="shared" si="287"/>
        <v>8.4757167342788903E-2</v>
      </c>
      <c r="U110" s="5">
        <f t="shared" si="288"/>
        <v>4.5100482655403507E-2</v>
      </c>
      <c r="V110" s="5">
        <f t="shared" si="289"/>
        <v>3.5537344075746171E-3</v>
      </c>
      <c r="W110" s="5">
        <f t="shared" si="290"/>
        <v>5.3094608549699752E-2</v>
      </c>
      <c r="X110" s="5">
        <f t="shared" si="291"/>
        <v>3.9172295441641726E-2</v>
      </c>
      <c r="Y110" s="5">
        <f t="shared" si="292"/>
        <v>1.4450325297444371E-2</v>
      </c>
      <c r="Z110" s="5">
        <f t="shared" si="293"/>
        <v>7.9995340394985893E-3</v>
      </c>
      <c r="AA110" s="5">
        <f t="shared" si="294"/>
        <v>1.1091455293333455E-2</v>
      </c>
      <c r="AB110" s="5">
        <f t="shared" si="295"/>
        <v>7.6892216419473889E-3</v>
      </c>
      <c r="AC110" s="5">
        <f t="shared" si="296"/>
        <v>2.2720475958017765E-4</v>
      </c>
      <c r="AD110" s="5">
        <f t="shared" si="297"/>
        <v>1.8404086854880954E-2</v>
      </c>
      <c r="AE110" s="5">
        <f t="shared" si="298"/>
        <v>1.3578220977713724E-2</v>
      </c>
      <c r="AF110" s="5">
        <f t="shared" si="299"/>
        <v>5.0088897746841674E-3</v>
      </c>
      <c r="AG110" s="5">
        <f t="shared" si="300"/>
        <v>1.2318244447543257E-3</v>
      </c>
      <c r="AH110" s="5">
        <f t="shared" si="301"/>
        <v>1.4754798997029257E-3</v>
      </c>
      <c r="AI110" s="5">
        <f t="shared" si="302"/>
        <v>2.045771574064444E-3</v>
      </c>
      <c r="AJ110" s="5">
        <f t="shared" si="303"/>
        <v>1.4182441028484231E-3</v>
      </c>
      <c r="AK110" s="5">
        <f t="shared" si="304"/>
        <v>6.5547113886494464E-4</v>
      </c>
      <c r="AL110" s="5">
        <f t="shared" si="305"/>
        <v>9.2967222609962557E-6</v>
      </c>
      <c r="AM110" s="5">
        <f t="shared" si="306"/>
        <v>5.1034999178110338E-3</v>
      </c>
      <c r="AN110" s="5">
        <f t="shared" si="307"/>
        <v>3.7652750821160087E-3</v>
      </c>
      <c r="AO110" s="5">
        <f t="shared" si="308"/>
        <v>1.3889778262291582E-3</v>
      </c>
      <c r="AP110" s="5">
        <f t="shared" si="309"/>
        <v>3.4158803977248385E-4</v>
      </c>
      <c r="AQ110" s="5">
        <f t="shared" si="310"/>
        <v>6.3004455531364239E-5</v>
      </c>
      <c r="AR110" s="5">
        <f t="shared" si="311"/>
        <v>2.1771677436990453E-4</v>
      </c>
      <c r="AS110" s="5">
        <f t="shared" si="312"/>
        <v>3.0186706595774701E-4</v>
      </c>
      <c r="AT110" s="5">
        <f t="shared" si="313"/>
        <v>2.0927125567990923E-4</v>
      </c>
      <c r="AU110" s="5">
        <f t="shared" si="314"/>
        <v>9.6719082432079412E-5</v>
      </c>
      <c r="AV110" s="5">
        <f t="shared" si="315"/>
        <v>3.3525558285982428E-5</v>
      </c>
      <c r="AW110" s="5">
        <f t="shared" si="316"/>
        <v>2.6416774943265369E-7</v>
      </c>
      <c r="AX110" s="5">
        <f t="shared" si="317"/>
        <v>1.179344548870748E-3</v>
      </c>
      <c r="AY110" s="5">
        <f t="shared" si="318"/>
        <v>8.7010026738611039E-4</v>
      </c>
      <c r="AZ110" s="5">
        <f t="shared" si="319"/>
        <v>3.2097255888039611E-4</v>
      </c>
      <c r="BA110" s="5">
        <f t="shared" si="320"/>
        <v>7.8936024131046002E-5</v>
      </c>
      <c r="BB110" s="5">
        <f t="shared" si="321"/>
        <v>1.4559412634879384E-5</v>
      </c>
      <c r="BC110" s="5">
        <f t="shared" si="322"/>
        <v>2.1483371994593678E-6</v>
      </c>
      <c r="BD110" s="5">
        <f t="shared" si="323"/>
        <v>2.6771286329496115E-5</v>
      </c>
      <c r="BE110" s="5">
        <f t="shared" si="324"/>
        <v>3.7118727666198787E-5</v>
      </c>
      <c r="BF110" s="5">
        <f t="shared" si="325"/>
        <v>2.5732793086587641E-5</v>
      </c>
      <c r="BG110" s="5">
        <f t="shared" si="326"/>
        <v>1.1892947876014735E-5</v>
      </c>
      <c r="BH110" s="5">
        <f t="shared" si="327"/>
        <v>4.1224307260098429E-6</v>
      </c>
      <c r="BI110" s="5">
        <f t="shared" si="328"/>
        <v>1.1431604858892087E-6</v>
      </c>
      <c r="BJ110" s="8">
        <f t="shared" si="329"/>
        <v>0.52341873835886221</v>
      </c>
      <c r="BK110" s="8">
        <f t="shared" si="330"/>
        <v>0.27770315105526183</v>
      </c>
      <c r="BL110" s="8">
        <f t="shared" si="331"/>
        <v>0.19114770193256497</v>
      </c>
      <c r="BM110" s="8">
        <f t="shared" si="332"/>
        <v>0.35632406193391053</v>
      </c>
      <c r="BN110" s="8">
        <f t="shared" si="333"/>
        <v>0.64307522735264067</v>
      </c>
    </row>
    <row r="111" spans="1:66" s="15" customFormat="1" x14ac:dyDescent="0.25">
      <c r="A111" s="15" t="s">
        <v>344</v>
      </c>
      <c r="B111" s="15" t="s">
        <v>202</v>
      </c>
      <c r="C111" s="15" t="s">
        <v>205</v>
      </c>
      <c r="D111" s="15" t="s">
        <v>352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6">
        <f t="shared" si="278"/>
        <v>2.471561603694</v>
      </c>
      <c r="L111" s="16">
        <f t="shared" si="279"/>
        <v>0.90945208575000003</v>
      </c>
      <c r="M111" s="17">
        <f t="shared" si="280"/>
        <v>3.4012958676238839E-2</v>
      </c>
      <c r="N111" s="17">
        <f t="shared" si="281"/>
        <v>8.4065122692222605E-2</v>
      </c>
      <c r="O111" s="17">
        <f t="shared" si="282"/>
        <v>3.0933156210633972E-2</v>
      </c>
      <c r="P111" s="17">
        <f t="shared" si="283"/>
        <v>7.6453201171271509E-2</v>
      </c>
      <c r="Q111" s="17">
        <f t="shared" si="284"/>
        <v>0.10388606472796129</v>
      </c>
      <c r="R111" s="17">
        <f t="shared" si="285"/>
        <v>1.4066111717295814E-2</v>
      </c>
      <c r="S111" s="17">
        <f t="shared" si="286"/>
        <v>4.2962242898162237E-2</v>
      </c>
      <c r="T111" s="17">
        <f t="shared" si="287"/>
        <v>9.4479398247203916E-2</v>
      </c>
      <c r="U111" s="17">
        <f t="shared" si="288"/>
        <v>3.4765261633738602E-2</v>
      </c>
      <c r="V111" s="17">
        <f t="shared" si="289"/>
        <v>1.0729900625123353E-2</v>
      </c>
      <c r="W111" s="17">
        <f t="shared" si="290"/>
        <v>8.5586936246832904E-2</v>
      </c>
      <c r="X111" s="17">
        <f t="shared" si="291"/>
        <v>7.7837217682634463E-2</v>
      </c>
      <c r="Y111" s="17">
        <f t="shared" si="292"/>
        <v>3.539460998522434E-2</v>
      </c>
      <c r="Z111" s="17">
        <f t="shared" si="293"/>
        <v>4.2641515465623985E-3</v>
      </c>
      <c r="AA111" s="17">
        <f t="shared" si="294"/>
        <v>1.053911323481601E-2</v>
      </c>
      <c r="AB111" s="17">
        <f t="shared" si="295"/>
        <v>1.302403380407726E-2</v>
      </c>
      <c r="AC111" s="17">
        <f t="shared" si="296"/>
        <v>1.5073946867737993E-3</v>
      </c>
      <c r="AD111" s="17">
        <f t="shared" si="297"/>
        <v>5.2883346351369619E-2</v>
      </c>
      <c r="AE111" s="17">
        <f t="shared" si="298"/>
        <v>4.8094869640692761E-2</v>
      </c>
      <c r="AF111" s="17">
        <f t="shared" si="299"/>
        <v>2.1869989754301187E-2</v>
      </c>
      <c r="AG111" s="17">
        <f t="shared" si="300"/>
        <v>6.6299025991267829E-3</v>
      </c>
      <c r="AH111" s="17">
        <f t="shared" si="301"/>
        <v>9.6951037949381509E-4</v>
      </c>
      <c r="AI111" s="17">
        <f t="shared" si="302"/>
        <v>2.3962046283397117E-3</v>
      </c>
      <c r="AJ111" s="17">
        <f t="shared" si="303"/>
        <v>2.9611836769991421E-3</v>
      </c>
      <c r="AK111" s="17">
        <f t="shared" si="304"/>
        <v>2.4395826258521648E-3</v>
      </c>
      <c r="AL111" s="17">
        <f t="shared" si="305"/>
        <v>1.3553087260583706E-4</v>
      </c>
      <c r="AM111" s="17">
        <f t="shared" si="306"/>
        <v>2.6140889663379272E-2</v>
      </c>
      <c r="AN111" s="17">
        <f t="shared" si="307"/>
        <v>2.3773886627720897E-2</v>
      </c>
      <c r="AO111" s="17">
        <f t="shared" si="308"/>
        <v>1.08106053899824E-2</v>
      </c>
      <c r="AP111" s="17">
        <f t="shared" si="309"/>
        <v>3.2772425400465627E-3</v>
      </c>
      <c r="AQ111" s="17">
        <f t="shared" si="310"/>
        <v>7.4512376588849335E-4</v>
      </c>
      <c r="AR111" s="17">
        <f t="shared" si="311"/>
        <v>1.7634464735738492E-4</v>
      </c>
      <c r="AS111" s="17">
        <f t="shared" si="312"/>
        <v>4.3584665942547114E-4</v>
      </c>
      <c r="AT111" s="17">
        <f t="shared" si="313"/>
        <v>5.3861093426714511E-4</v>
      </c>
      <c r="AU111" s="17">
        <f t="shared" si="314"/>
        <v>4.4373670148814288E-4</v>
      </c>
      <c r="AV111" s="17">
        <f t="shared" si="315"/>
        <v>2.7418064838698013E-4</v>
      </c>
      <c r="AW111" s="17">
        <f t="shared" si="316"/>
        <v>8.4622723151582189E-6</v>
      </c>
      <c r="AX111" s="17">
        <f t="shared" si="317"/>
        <v>1.0768136529734936E-2</v>
      </c>
      <c r="AY111" s="17">
        <f t="shared" si="318"/>
        <v>9.7931042266082048E-3</v>
      </c>
      <c r="AZ111" s="17">
        <f t="shared" si="319"/>
        <v>4.4531795324279852E-3</v>
      </c>
      <c r="BA111" s="17">
        <f t="shared" si="320"/>
        <v>1.349984471328614E-3</v>
      </c>
      <c r="BB111" s="17">
        <f t="shared" si="321"/>
        <v>3.0693654829497968E-4</v>
      </c>
      <c r="BC111" s="17">
        <f t="shared" si="322"/>
        <v>5.5828816807955008E-5</v>
      </c>
      <c r="BD111" s="17">
        <f t="shared" si="323"/>
        <v>2.6729501225003645E-5</v>
      </c>
      <c r="BE111" s="17">
        <f t="shared" si="324"/>
        <v>6.6063608913610744E-5</v>
      </c>
      <c r="BF111" s="17">
        <f t="shared" si="325"/>
        <v>8.1640139596168512E-5</v>
      </c>
      <c r="BG111" s="17">
        <f t="shared" si="326"/>
        <v>6.725954478203608E-5</v>
      </c>
      <c r="BH111" s="17">
        <f t="shared" si="327"/>
        <v>4.1559027091304385E-5</v>
      </c>
      <c r="BI111" s="17">
        <f t="shared" si="328"/>
        <v>2.0543139129149336E-5</v>
      </c>
      <c r="BJ111" s="18">
        <f t="shared" si="329"/>
        <v>0.70220237603979008</v>
      </c>
      <c r="BK111" s="18">
        <f t="shared" si="330"/>
        <v>0.1755943331567838</v>
      </c>
      <c r="BL111" s="18">
        <f t="shared" si="331"/>
        <v>0.11426667246290891</v>
      </c>
      <c r="BM111" s="18">
        <f t="shared" si="332"/>
        <v>0.64312627605612793</v>
      </c>
      <c r="BN111" s="18">
        <f t="shared" si="333"/>
        <v>0.34341661519562405</v>
      </c>
    </row>
    <row r="112" spans="1:66" x14ac:dyDescent="0.25">
      <c r="A112" t="s">
        <v>338</v>
      </c>
      <c r="B112" t="s">
        <v>88</v>
      </c>
      <c r="C112" t="s">
        <v>84</v>
      </c>
      <c r="D112" s="11">
        <v>44204</v>
      </c>
      <c r="E112">
        <f>VLOOKUP(A112,home!$A$2:$E$405,3,FALSE)</f>
        <v>1.3033999999999999</v>
      </c>
      <c r="F112">
        <f>VLOOKUP(B112,home!$B$2:$E$405,3,FALSE)</f>
        <v>0.57540000000000002</v>
      </c>
      <c r="G112">
        <f>VLOOKUP(C112,away!$B$2:$E$405,4,FALSE)</f>
        <v>0.86309999999999998</v>
      </c>
      <c r="H112">
        <f>VLOOKUP(A112,away!$A$2:$E$405,3,FALSE)</f>
        <v>1.0085</v>
      </c>
      <c r="I112">
        <f>VLOOKUP(C112,away!$B$2:$E$405,3,FALSE)</f>
        <v>1.1154999999999999</v>
      </c>
      <c r="J112">
        <f>VLOOKUP(B112,home!$B$2:$E$405,4,FALSE)</f>
        <v>0.99160000000000004</v>
      </c>
      <c r="K112" s="3">
        <f t="shared" ref="K112:K175" si="334">E112*F112*G112</f>
        <v>0.64730459631600001</v>
      </c>
      <c r="L112" s="3">
        <f t="shared" ref="L112:L175" si="335">H112*I112*J112</f>
        <v>1.1155319033</v>
      </c>
      <c r="M112" s="5">
        <f t="shared" ref="M112:M175" si="336">_xlfn.POISSON.DIST(0,K112,FALSE) * _xlfn.POISSON.DIST(0,L112,FALSE)</f>
        <v>0.17155755009221971</v>
      </c>
      <c r="N112" s="5">
        <f t="shared" ref="N112:N175" si="337">_xlfn.POISSON.DIST(1,K112,FALSE) * _xlfn.POISSON.DIST(0,L112,FALSE)</f>
        <v>0.11104999070740625</v>
      </c>
      <c r="O112" s="5">
        <f t="shared" ref="O112:O175" si="338">_xlfn.POISSON.DIST(0,K112,FALSE) * _xlfn.POISSON.DIST(1,L112,FALSE)</f>
        <v>0.19137792037985896</v>
      </c>
      <c r="P112" s="5">
        <f t="shared" ref="P112:P175" si="339">_xlfn.POISSON.DIST(1,K112,FALSE) * _xlfn.POISSON.DIST(1,L112,FALSE)</f>
        <v>0.1238798074952802</v>
      </c>
      <c r="Q112" s="5">
        <f t="shared" ref="Q112:Q175" si="340">_xlfn.POISSON.DIST(2,K112,FALSE) * _xlfn.POISSON.DIST(0,L112,FALSE)</f>
        <v>3.5941584702876568E-2</v>
      </c>
      <c r="R112" s="5">
        <f t="shared" ref="R112:R175" si="341">_xlfn.POISSON.DIST(0,K112,FALSE) * _xlfn.POISSON.DIST(2,L112,FALSE)</f>
        <v>0.10674408788546998</v>
      </c>
      <c r="S112" s="5">
        <f t="shared" ref="S112:S175" si="342">_xlfn.POISSON.DIST(2,K112,FALSE) * _xlfn.POISSON.DIST(2,L112,FALSE)</f>
        <v>2.2363059359407994E-2</v>
      </c>
      <c r="T112" s="5">
        <f t="shared" ref="T112:T175" si="343">_xlfn.POISSON.DIST(2,K112,FALSE) * _xlfn.POISSON.DIST(1,L112,FALSE)</f>
        <v>4.0093984391218064E-2</v>
      </c>
      <c r="U112" s="5">
        <f t="shared" ref="U112:U175" si="344">_xlfn.POISSON.DIST(1,K112,FALSE) * _xlfn.POISSON.DIST(2,L112,FALSE)</f>
        <v>6.9095938717823782E-2</v>
      </c>
      <c r="V112" s="5">
        <f t="shared" ref="V112:V175" si="345">_xlfn.POISSON.DIST(3,K112,FALSE) * _xlfn.POISSON.DIST(3,L112,FALSE)</f>
        <v>1.7942352852567634E-3</v>
      </c>
      <c r="W112" s="5">
        <f t="shared" ref="W112:W175" si="346">_xlfn.POISSON.DIST(3,K112,FALSE) * _xlfn.POISSON.DIST(0,L112,FALSE)</f>
        <v>7.7550509923509474E-3</v>
      </c>
      <c r="X112" s="5">
        <f t="shared" ref="X112:X175" si="347">_xlfn.POISSON.DIST(3,K112,FALSE) * _xlfn.POISSON.DIST(1,L112,FALSE)</f>
        <v>8.6510067936858056E-3</v>
      </c>
      <c r="Y112" s="5">
        <f t="shared" ref="Y112:Y175" si="348">_xlfn.POISSON.DIST(3,K112,FALSE) * _xlfn.POISSON.DIST(2,L112,FALSE)</f>
        <v>4.8252370370107803E-3</v>
      </c>
      <c r="Z112" s="5">
        <f t="shared" ref="Z112:Z175" si="349">_xlfn.POISSON.DIST(0,K112,FALSE) * _xlfn.POISSON.DIST(3,L112,FALSE)</f>
        <v>3.9692145174966949E-2</v>
      </c>
      <c r="AA112" s="5">
        <f t="shared" ref="AA112:AA175" si="350">_xlfn.POISSON.DIST(1,K112,FALSE) * _xlfn.POISSON.DIST(3,L112,FALSE)</f>
        <v>2.5692908009398052E-2</v>
      </c>
      <c r="AB112" s="5">
        <f t="shared" ref="AB112:AB175" si="351">_xlfn.POISSON.DIST(2,K112,FALSE) * _xlfn.POISSON.DIST(3,L112,FALSE)</f>
        <v>8.3155687236037626E-3</v>
      </c>
      <c r="AC112" s="5">
        <f t="shared" ref="AC112:AC175" si="352">_xlfn.POISSON.DIST(4,K112,FALSE) * _xlfn.POISSON.DIST(4,L112,FALSE)</f>
        <v>8.097483964541609E-5</v>
      </c>
      <c r="AD112" s="5">
        <f t="shared" ref="AD112:AD175" si="353">_xlfn.POISSON.DIST(4,K112,FALSE) * _xlfn.POISSON.DIST(0,L112,FALSE)</f>
        <v>1.2549700380034311E-3</v>
      </c>
      <c r="AE112" s="5">
        <f t="shared" ref="AE112:AE175" si="354">_xlfn.POISSON.DIST(4,K112,FALSE) * _xlfn.POISSON.DIST(1,L112,FALSE)</f>
        <v>1.3999591150784408E-3</v>
      </c>
      <c r="AF112" s="5">
        <f t="shared" ref="AF112:AF175" si="355">_xlfn.POISSON.DIST(4,K112,FALSE) * _xlfn.POISSON.DIST(2,L112,FALSE)</f>
        <v>7.8084952809281852E-4</v>
      </c>
      <c r="AG112" s="5">
        <f t="shared" ref="AG112:AG175" si="356">_xlfn.POISSON.DIST(4,K112,FALSE) * _xlfn.POISSON.DIST(3,L112,FALSE)</f>
        <v>2.9035418675476301E-4</v>
      </c>
      <c r="AH112" s="5">
        <f t="shared" ref="AH112:AH175" si="357">_xlfn.POISSON.DIST(0,K112,FALSE) * _xlfn.POISSON.DIST(4,L112,FALSE)</f>
        <v>1.1069463563272694E-2</v>
      </c>
      <c r="AI112" s="5">
        <f t="shared" ref="AI112:AI175" si="358">_xlfn.POISSON.DIST(1,K112,FALSE) * _xlfn.POISSON.DIST(4,L112,FALSE)</f>
        <v>7.1653146432589026E-3</v>
      </c>
      <c r="AJ112" s="5">
        <f t="shared" ref="AJ112:AJ175" si="359">_xlfn.POISSON.DIST(2,K112,FALSE) * _xlfn.POISSON.DIST(4,L112,FALSE)</f>
        <v>2.3190705513159134E-3</v>
      </c>
      <c r="AK112" s="5">
        <f t="shared" ref="AK112:AK175" si="360">_xlfn.POISSON.DIST(3,K112,FALSE) * _xlfn.POISSON.DIST(4,L112,FALSE)</f>
        <v>5.0038167568262372E-4</v>
      </c>
      <c r="AL112" s="5">
        <f t="shared" ref="AL112:AL175" si="361">_xlfn.POISSON.DIST(5,K112,FALSE) * _xlfn.POISSON.DIST(5,L112,FALSE)</f>
        <v>2.3388414072929208E-6</v>
      </c>
      <c r="AM112" s="5">
        <f t="shared" ref="AM112:AM175" si="362">_xlfn.POISSON.DIST(5,K112,FALSE) * _xlfn.POISSON.DIST(0,L112,FALSE)</f>
        <v>1.6246957476769732E-4</v>
      </c>
      <c r="AN112" s="5">
        <f t="shared" ref="AN112:AN175" si="363">_xlfn.POISSON.DIST(5,K112,FALSE) * _xlfn.POISSON.DIST(1,L112,FALSE)</f>
        <v>1.8123999396895104E-4</v>
      </c>
      <c r="AO112" s="5">
        <f t="shared" ref="AO112:AO175" si="364">_xlfn.POISSON.DIST(5,K112,FALSE) * _xlfn.POISSON.DIST(2,L112,FALSE)</f>
        <v>1.0108949771313226E-4</v>
      </c>
      <c r="AP112" s="5">
        <f t="shared" ref="AP112:AP175" si="365">_xlfn.POISSON.DIST(5,K112,FALSE) * _xlfn.POISSON.DIST(3,L112,FALSE)</f>
        <v>3.7589519929190496E-5</v>
      </c>
      <c r="AQ112" s="5">
        <f t="shared" ref="AQ112:AQ175" si="366">_xlfn.POISSON.DIST(5,K112,FALSE) * _xlfn.POISSON.DIST(4,L112,FALSE)</f>
        <v>1.0483077177685784E-5</v>
      </c>
      <c r="AR112" s="5">
        <f t="shared" ref="AR112:AR175" si="367">_xlfn.POISSON.DIST(0,K112,FALSE) * _xlfn.POISSON.DIST(5,L112,FALSE)</f>
        <v>2.4696679514495151E-3</v>
      </c>
      <c r="AS112" s="5">
        <f t="shared" ref="AS112:AS175" si="368">_xlfn.POISSON.DIST(1,K112,FALSE) * _xlfn.POISSON.DIST(5,L112,FALSE)</f>
        <v>1.5986274163475912E-3</v>
      </c>
      <c r="AT112" s="5">
        <f t="shared" ref="AT112:AT175" si="369">_xlfn.POISSON.DIST(2,K112,FALSE) * _xlfn.POISSON.DIST(5,L112,FALSE)</f>
        <v>5.173994371992837E-4</v>
      </c>
      <c r="AU112" s="5">
        <f t="shared" ref="AU112:AU175" si="370">_xlfn.POISSON.DIST(3,K112,FALSE) * _xlfn.POISSON.DIST(5,L112,FALSE)</f>
        <v>1.11638344610136E-4</v>
      </c>
      <c r="AV112" s="5">
        <f t="shared" ref="AV112:AV175" si="371">_xlfn.POISSON.DIST(4,K112,FALSE) * _xlfn.POISSON.DIST(5,L112,FALSE)</f>
        <v>1.806600339781264E-5</v>
      </c>
      <c r="AW112" s="5">
        <f t="shared" ref="AW112:AW175" si="372">_xlfn.POISSON.DIST(6,K112,FALSE) * _xlfn.POISSON.DIST(6,L112,FALSE)</f>
        <v>4.6912541259914092E-8</v>
      </c>
      <c r="AX112" s="5">
        <f t="shared" ref="AX112:AX175" si="373">_xlfn.POISSON.DIST(6,K112,FALSE) * _xlfn.POISSON.DIST(0,L112,FALSE)</f>
        <v>1.7527883751439406E-5</v>
      </c>
      <c r="AY112" s="5">
        <f t="shared" ref="AY112:AY175" si="374">_xlfn.POISSON.DIST(6,K112,FALSE) * _xlfn.POISSON.DIST(1,L112,FALSE)</f>
        <v>1.9552913522064345E-5</v>
      </c>
      <c r="AZ112" s="5">
        <f t="shared" ref="AZ112:AZ175" si="375">_xlfn.POISSON.DIST(6,K112,FALSE) * _xlfn.POISSON.DIST(2,L112,FALSE)</f>
        <v>1.0905949418164375E-5</v>
      </c>
      <c r="BA112" s="5">
        <f t="shared" ref="BA112:BA175" si="376">_xlfn.POISSON.DIST(6,K112,FALSE) * _xlfn.POISSON.DIST(3,L112,FALSE)</f>
        <v>4.0553115039128125E-6</v>
      </c>
      <c r="BB112" s="5">
        <f t="shared" ref="BB112:BB175" si="377">_xlfn.POISSON.DIST(6,K112,FALSE) * _xlfn.POISSON.DIST(4,L112,FALSE)</f>
        <v>1.1309573401085609E-6</v>
      </c>
      <c r="BC112" s="5">
        <f t="shared" ref="BC112:BC175" si="378">_xlfn.POISSON.DIST(6,K112,FALSE) * _xlfn.POISSON.DIST(5,L112,FALSE)</f>
        <v>2.5232379883248138E-7</v>
      </c>
      <c r="BD112" s="5">
        <f t="shared" ref="BD112:BD175" si="379">_xlfn.POISSON.DIST(0,K112,FALSE) * _xlfn.POISSON.DIST(6,L112,FALSE)</f>
        <v>4.59165565066582E-4</v>
      </c>
      <c r="BE112" s="5">
        <f t="shared" ref="BE112:BE175" si="380">_xlfn.POISSON.DIST(1,K112,FALSE) * _xlfn.POISSON.DIST(6,L112,FALSE)</f>
        <v>2.9721998073763194E-4</v>
      </c>
      <c r="BF112" s="5">
        <f t="shared" ref="BF112:BF175" si="381">_xlfn.POISSON.DIST(2,K112,FALSE) * _xlfn.POISSON.DIST(6,L112,FALSE)</f>
        <v>9.6195929824211045E-5</v>
      </c>
      <c r="BG112" s="5">
        <f t="shared" ref="BG112:BG175" si="382">_xlfn.POISSON.DIST(3,K112,FALSE) * _xlfn.POISSON.DIST(6,L112,FALSE)</f>
        <v>2.0756022507367737E-5</v>
      </c>
      <c r="BH112" s="5">
        <f t="shared" ref="BH112:BH175" si="383">_xlfn.POISSON.DIST(4,K112,FALSE) * _xlfn.POISSON.DIST(6,L112,FALSE)</f>
        <v>3.3588671925643701E-6</v>
      </c>
      <c r="BI112" s="5">
        <f t="shared" ref="BI112:BI175" si="384">_xlfn.POISSON.DIST(5,K112,FALSE) * _xlfn.POISSON.DIST(6,L112,FALSE)</f>
        <v>4.3484203443238741E-7</v>
      </c>
      <c r="BJ112" s="8">
        <f t="shared" ref="BJ112:BJ175" si="385">SUM(N112,Q112,T112,W112,X112,Y112,AD112,AE112,AF112,AG112,AM112,AN112,AO112,AP112,AQ112,AX112,AY112,AZ112,BA112,BB112,BC112)</f>
        <v>0.21258928449536907</v>
      </c>
      <c r="BK112" s="8">
        <f t="shared" ref="BK112:BK175" si="386">SUM(M112,P112,S112,V112,AC112,AL112,AY112)</f>
        <v>0.31969751882673936</v>
      </c>
      <c r="BL112" s="8">
        <f t="shared" ref="BL112:BL175" si="387">SUM(O112,R112,U112,AA112,AB112,AH112,AI112,AJ112,AK112,AR112,AS112,AT112,AU112,AV112,BD112,BE112,BF112,BG112,BH112,BI112)</f>
        <v>0.42787318451005185</v>
      </c>
      <c r="BM112" s="8">
        <f t="shared" ref="BM112:BM175" si="388">SUM(S112:BI112)</f>
        <v>0.2592816857430349</v>
      </c>
      <c r="BN112" s="8">
        <f t="shared" ref="BN112:BN175" si="389">SUM(M112:R112)</f>
        <v>0.74055094126311161</v>
      </c>
    </row>
    <row r="113" spans="1:66" x14ac:dyDescent="0.25">
      <c r="A113" t="s">
        <v>338</v>
      </c>
      <c r="B113" t="s">
        <v>90</v>
      </c>
      <c r="C113" t="s">
        <v>83</v>
      </c>
      <c r="D113" s="11">
        <v>44204</v>
      </c>
      <c r="E113">
        <f>VLOOKUP(A113,home!$A$2:$E$405,3,FALSE)</f>
        <v>1.3033999999999999</v>
      </c>
      <c r="F113">
        <f>VLOOKUP(B113,home!$B$2:$E$405,3,FALSE)</f>
        <v>1.5344</v>
      </c>
      <c r="G113">
        <f>VLOOKUP(C113,away!$B$2:$E$405,4,FALSE)</f>
        <v>0.47949999999999998</v>
      </c>
      <c r="H113">
        <f>VLOOKUP(A113,away!$A$2:$E$405,3,FALSE)</f>
        <v>1.0085</v>
      </c>
      <c r="I113">
        <f>VLOOKUP(C113,away!$B$2:$E$405,3,FALSE)</f>
        <v>1.1154999999999999</v>
      </c>
      <c r="J113">
        <f>VLOOKUP(B113,home!$B$2:$E$405,4,FALSE)</f>
        <v>0.59489999999999998</v>
      </c>
      <c r="K113" s="3">
        <f t="shared" si="334"/>
        <v>0.95896977231999991</v>
      </c>
      <c r="L113" s="3">
        <f t="shared" si="335"/>
        <v>0.66925164307499996</v>
      </c>
      <c r="M113" s="5">
        <f t="shared" si="336"/>
        <v>0.19627836153312617</v>
      </c>
      <c r="N113" s="5">
        <f t="shared" si="337"/>
        <v>0.18822501567076461</v>
      </c>
      <c r="O113" s="5">
        <f t="shared" si="338"/>
        <v>0.13135961595611356</v>
      </c>
      <c r="P113" s="5">
        <f t="shared" si="339"/>
        <v>0.12596990100547684</v>
      </c>
      <c r="Q113" s="5">
        <f t="shared" si="340"/>
        <v>9.0251050211360775E-2</v>
      </c>
      <c r="R113" s="5">
        <f t="shared" si="341"/>
        <v>4.3956319406164984E-2</v>
      </c>
      <c r="S113" s="5">
        <f t="shared" si="342"/>
        <v>2.0211621693015176E-2</v>
      </c>
      <c r="T113" s="5">
        <f t="shared" si="343"/>
        <v>6.0400663643197523E-2</v>
      </c>
      <c r="U113" s="5">
        <f t="shared" si="344"/>
        <v>4.2152781612955229E-2</v>
      </c>
      <c r="V113" s="5">
        <f t="shared" si="345"/>
        <v>1.4412954495068922E-3</v>
      </c>
      <c r="W113" s="5">
        <f t="shared" si="346"/>
        <v>2.8849343024276511E-2</v>
      </c>
      <c r="X113" s="5">
        <f t="shared" si="347"/>
        <v>1.9307470220631343E-2</v>
      </c>
      <c r="Y113" s="5">
        <f t="shared" si="348"/>
        <v>6.4607780843895781E-3</v>
      </c>
      <c r="Z113" s="5">
        <f t="shared" si="349"/>
        <v>9.8059463287018082E-3</v>
      </c>
      <c r="AA113" s="5">
        <f t="shared" si="350"/>
        <v>9.4036061182173128E-3</v>
      </c>
      <c r="AB113" s="5">
        <f t="shared" si="351"/>
        <v>4.5088870090869071E-3</v>
      </c>
      <c r="AC113" s="5">
        <f t="shared" si="352"/>
        <v>5.7813251698973333E-5</v>
      </c>
      <c r="AD113" s="5">
        <f t="shared" si="353"/>
        <v>6.9164119778930035E-3</v>
      </c>
      <c r="AE113" s="5">
        <f t="shared" si="354"/>
        <v>4.6288200803885028E-3</v>
      </c>
      <c r="AF113" s="5">
        <f t="shared" si="355"/>
        <v>1.5489227221492793E-3</v>
      </c>
      <c r="AG113" s="5">
        <f t="shared" si="356"/>
        <v>3.4553969226486898E-4</v>
      </c>
      <c r="AH113" s="5">
        <f t="shared" si="357"/>
        <v>1.6406614230972368E-3</v>
      </c>
      <c r="AI113" s="5">
        <f t="shared" si="358"/>
        <v>1.5733447113617642E-3</v>
      </c>
      <c r="AJ113" s="5">
        <f t="shared" si="359"/>
        <v>7.5439500981773337E-4</v>
      </c>
      <c r="AK113" s="5">
        <f t="shared" si="360"/>
        <v>2.4114733693475198E-4</v>
      </c>
      <c r="AL113" s="5">
        <f t="shared" si="361"/>
        <v>1.4841635188798493E-6</v>
      </c>
      <c r="AM113" s="5">
        <f t="shared" si="362"/>
        <v>1.3265260039422753E-3</v>
      </c>
      <c r="AN113" s="5">
        <f t="shared" si="363"/>
        <v>8.8777970772008165E-4</v>
      </c>
      <c r="AO113" s="5">
        <f t="shared" si="364"/>
        <v>2.970740140401539E-4</v>
      </c>
      <c r="AP113" s="5">
        <f t="shared" si="365"/>
        <v>6.6272424003752876E-5</v>
      </c>
      <c r="AQ113" s="5">
        <f t="shared" si="366"/>
        <v>1.1088232163768666E-5</v>
      </c>
      <c r="AR113" s="5">
        <f t="shared" si="367"/>
        <v>2.196030706275188E-4</v>
      </c>
      <c r="AS113" s="5">
        <f t="shared" si="368"/>
        <v>2.1059270664044454E-4</v>
      </c>
      <c r="AT113" s="5">
        <f t="shared" si="369"/>
        <v>1.0097601996961982E-4</v>
      </c>
      <c r="AU113" s="5">
        <f t="shared" si="370"/>
        <v>3.2277650293348693E-5</v>
      </c>
      <c r="AV113" s="5">
        <f t="shared" si="371"/>
        <v>7.7383227382092919E-6</v>
      </c>
      <c r="AW113" s="5">
        <f t="shared" si="372"/>
        <v>2.6459011535240972E-8</v>
      </c>
      <c r="AX113" s="5">
        <f t="shared" si="373"/>
        <v>2.1201638999618043E-4</v>
      </c>
      <c r="AY113" s="5">
        <f t="shared" si="374"/>
        <v>1.4189231736377373E-4</v>
      </c>
      <c r="AZ113" s="5">
        <f t="shared" si="375"/>
        <v>4.7480833267712452E-5</v>
      </c>
      <c r="BA113" s="5">
        <f t="shared" si="376"/>
        <v>1.0592208559662228E-5</v>
      </c>
      <c r="BB113" s="5">
        <f t="shared" si="377"/>
        <v>1.7722132455867556E-6</v>
      </c>
      <c r="BC113" s="5">
        <f t="shared" si="378"/>
        <v>2.3721132529764307E-7</v>
      </c>
      <c r="BD113" s="5">
        <f t="shared" si="379"/>
        <v>2.449495264029702E-5</v>
      </c>
      <c r="BE113" s="5">
        <f t="shared" si="380"/>
        <v>2.3489919156454814E-5</v>
      </c>
      <c r="BF113" s="5">
        <f t="shared" si="381"/>
        <v>1.1263061212640339E-5</v>
      </c>
      <c r="BG113" s="5">
        <f t="shared" si="382"/>
        <v>3.6003117489039759E-6</v>
      </c>
      <c r="BH113" s="5">
        <f t="shared" si="383"/>
        <v>8.6314753453186639E-7</v>
      </c>
      <c r="BI113" s="5">
        <f t="shared" si="384"/>
        <v>1.655464789337187E-7</v>
      </c>
      <c r="BJ113" s="8">
        <f t="shared" si="385"/>
        <v>0.40993674688294424</v>
      </c>
      <c r="BK113" s="8">
        <f t="shared" si="386"/>
        <v>0.34410236941370664</v>
      </c>
      <c r="BL113" s="8">
        <f t="shared" si="387"/>
        <v>0.23622582329279035</v>
      </c>
      <c r="BM113" s="8">
        <f t="shared" si="388"/>
        <v>0.22388875627678401</v>
      </c>
      <c r="BN113" s="8">
        <f t="shared" si="389"/>
        <v>0.77604026378300694</v>
      </c>
    </row>
    <row r="114" spans="1:66" x14ac:dyDescent="0.25">
      <c r="A114" t="s">
        <v>350</v>
      </c>
      <c r="B114" t="s">
        <v>100</v>
      </c>
      <c r="C114" t="s">
        <v>107</v>
      </c>
      <c r="D114" s="11">
        <v>44204</v>
      </c>
      <c r="E114">
        <f>VLOOKUP(A114,home!$A$2:$E$405,3,FALSE)</f>
        <v>1.6667000000000001</v>
      </c>
      <c r="F114">
        <f>VLOOKUP(B114,home!$B$2:$E$405,3,FALSE)</f>
        <v>0.9</v>
      </c>
      <c r="G114">
        <f>VLOOKUP(C114,away!$B$2:$E$405,4,FALSE)</f>
        <v>1.5</v>
      </c>
      <c r="H114">
        <f>VLOOKUP(A114,away!$A$2:$E$405,3,FALSE)</f>
        <v>1.3193999999999999</v>
      </c>
      <c r="I114">
        <f>VLOOKUP(C114,away!$B$2:$E$405,3,FALSE)</f>
        <v>0.88419999999999999</v>
      </c>
      <c r="J114">
        <f>VLOOKUP(B114,home!$B$2:$E$405,4,FALSE)</f>
        <v>0.75790000000000002</v>
      </c>
      <c r="K114" s="3">
        <f t="shared" si="334"/>
        <v>2.2500450000000001</v>
      </c>
      <c r="L114" s="3">
        <f t="shared" si="335"/>
        <v>0.88417635649199988</v>
      </c>
      <c r="M114" s="5">
        <f t="shared" si="336"/>
        <v>4.3533637820284389E-2</v>
      </c>
      <c r="N114" s="5">
        <f t="shared" si="337"/>
        <v>9.7952644109341777E-2</v>
      </c>
      <c r="O114" s="5">
        <f t="shared" si="338"/>
        <v>3.8491413272781383E-2</v>
      </c>
      <c r="P114" s="5">
        <f t="shared" si="339"/>
        <v>8.6607411977355386E-2</v>
      </c>
      <c r="Q114" s="5">
        <f t="shared" si="340"/>
        <v>0.11019892855750198</v>
      </c>
      <c r="R114" s="5">
        <f t="shared" si="341"/>
        <v>1.7016598771877819E-2</v>
      </c>
      <c r="S114" s="5">
        <f t="shared" si="342"/>
        <v>4.3074988589170693E-2</v>
      </c>
      <c r="T114" s="5">
        <f t="shared" si="343"/>
        <v>9.7435287141294305E-2</v>
      </c>
      <c r="U114" s="5">
        <f t="shared" si="344"/>
        <v>3.8288112983669825E-2</v>
      </c>
      <c r="V114" s="5">
        <f t="shared" si="345"/>
        <v>9.5216620461091896E-3</v>
      </c>
      <c r="W114" s="5">
        <f t="shared" si="346"/>
        <v>8.2650849402054846E-2</v>
      </c>
      <c r="X114" s="5">
        <f t="shared" si="347"/>
        <v>7.3077926885277852E-2</v>
      </c>
      <c r="Y114" s="5">
        <f t="shared" si="348"/>
        <v>3.2306887566706861E-2</v>
      </c>
      <c r="Z114" s="5">
        <f t="shared" si="349"/>
        <v>5.0152247673350579E-3</v>
      </c>
      <c r="AA114" s="5">
        <f t="shared" si="350"/>
        <v>1.1284481411618408E-2</v>
      </c>
      <c r="AB114" s="5">
        <f t="shared" si="351"/>
        <v>1.2695295488902473E-2</v>
      </c>
      <c r="AC114" s="5">
        <f t="shared" si="352"/>
        <v>1.1839214295346074E-3</v>
      </c>
      <c r="AD114" s="5">
        <f t="shared" si="353"/>
        <v>4.6492032610711637E-2</v>
      </c>
      <c r="AE114" s="5">
        <f t="shared" si="354"/>
        <v>4.1107155999646261E-2</v>
      </c>
      <c r="AF114" s="5">
        <f t="shared" si="355"/>
        <v>1.8172987708757738E-2</v>
      </c>
      <c r="AG114" s="5">
        <f t="shared" si="356"/>
        <v>5.3560420196344391E-3</v>
      </c>
      <c r="AH114" s="5">
        <f t="shared" si="357"/>
        <v>1.108585790442687E-3</v>
      </c>
      <c r="AI114" s="5">
        <f t="shared" si="358"/>
        <v>2.4943679148566157E-3</v>
      </c>
      <c r="AJ114" s="5">
        <f t="shared" si="359"/>
        <v>2.806220027491777E-3</v>
      </c>
      <c r="AK114" s="5">
        <f t="shared" si="360"/>
        <v>2.1047071139192451E-3</v>
      </c>
      <c r="AL114" s="5">
        <f t="shared" si="361"/>
        <v>9.4213464466088529E-5</v>
      </c>
      <c r="AM114" s="5">
        <f t="shared" si="362"/>
        <v>2.0921833103113734E-2</v>
      </c>
      <c r="AN114" s="5">
        <f t="shared" si="363"/>
        <v>1.8498590164244814E-2</v>
      </c>
      <c r="AO114" s="5">
        <f t="shared" si="364"/>
        <v>8.1780080258303609E-3</v>
      </c>
      <c r="AP114" s="5">
        <f t="shared" si="365"/>
        <v>2.4102671132136743E-3</v>
      </c>
      <c r="AQ114" s="5">
        <f t="shared" si="366"/>
        <v>5.327752985834391E-4</v>
      </c>
      <c r="AR114" s="5">
        <f t="shared" si="367"/>
        <v>1.9603706901048378E-4</v>
      </c>
      <c r="AS114" s="5">
        <f t="shared" si="368"/>
        <v>4.4109222694169398E-4</v>
      </c>
      <c r="AT114" s="5">
        <f t="shared" si="369"/>
        <v>4.9623867988451194E-4</v>
      </c>
      <c r="AU114" s="5">
        <f t="shared" si="370"/>
        <v>3.7218645349358225E-4</v>
      </c>
      <c r="AV114" s="5">
        <f t="shared" si="371"/>
        <v>2.0935906718774186E-4</v>
      </c>
      <c r="AW114" s="5">
        <f t="shared" si="372"/>
        <v>5.2064364856543397E-6</v>
      </c>
      <c r="AX114" s="5">
        <f t="shared" si="373"/>
        <v>7.8458443274159149E-3</v>
      </c>
      <c r="AY114" s="5">
        <f t="shared" si="374"/>
        <v>6.937110051018029E-3</v>
      </c>
      <c r="AZ114" s="5">
        <f t="shared" si="375"/>
        <v>3.0668143447465756E-3</v>
      </c>
      <c r="BA114" s="5">
        <f t="shared" si="376"/>
        <v>9.0386824445847587E-4</v>
      </c>
      <c r="BB114" s="5">
        <f t="shared" si="377"/>
        <v>1.9979473278352881E-4</v>
      </c>
      <c r="BC114" s="5">
        <f t="shared" si="378"/>
        <v>3.5330755775766652E-5</v>
      </c>
      <c r="BD114" s="5">
        <f t="shared" si="379"/>
        <v>2.8888556902510047E-5</v>
      </c>
      <c r="BE114" s="5">
        <f t="shared" si="380"/>
        <v>6.5000553015708213E-5</v>
      </c>
      <c r="BF114" s="5">
        <f t="shared" si="381"/>
        <v>7.3127084655114603E-5</v>
      </c>
      <c r="BG114" s="5">
        <f t="shared" si="382"/>
        <v>5.4846410397605781E-5</v>
      </c>
      <c r="BH114" s="5">
        <f t="shared" si="383"/>
        <v>3.0851722870770234E-5</v>
      </c>
      <c r="BI114" s="5">
        <f t="shared" si="384"/>
        <v>1.3883552957352442E-5</v>
      </c>
      <c r="BJ114" s="8">
        <f t="shared" si="385"/>
        <v>0.67428097816211197</v>
      </c>
      <c r="BK114" s="8">
        <f t="shared" si="386"/>
        <v>0.19095294537793836</v>
      </c>
      <c r="BL114" s="8">
        <f t="shared" si="387"/>
        <v>0.12827129415287725</v>
      </c>
      <c r="BM114" s="8">
        <f t="shared" si="388"/>
        <v>0.59778790433658746</v>
      </c>
      <c r="BN114" s="8">
        <f t="shared" si="389"/>
        <v>0.39380063450914271</v>
      </c>
    </row>
    <row r="115" spans="1:66" x14ac:dyDescent="0.25">
      <c r="A115" t="s">
        <v>350</v>
      </c>
      <c r="B115" t="s">
        <v>105</v>
      </c>
      <c r="C115" t="s">
        <v>104</v>
      </c>
      <c r="D115" s="11">
        <v>44204</v>
      </c>
      <c r="E115">
        <f>VLOOKUP(A115,home!$A$2:$E$405,3,FALSE)</f>
        <v>1.6667000000000001</v>
      </c>
      <c r="F115">
        <f>VLOOKUP(B115,home!$B$2:$E$405,3,FALSE)</f>
        <v>2</v>
      </c>
      <c r="G115">
        <f>VLOOKUP(C115,away!$B$2:$E$405,4,FALSE)</f>
        <v>1.8</v>
      </c>
      <c r="H115">
        <f>VLOOKUP(A115,away!$A$2:$E$405,3,FALSE)</f>
        <v>1.3193999999999999</v>
      </c>
      <c r="I115">
        <f>VLOOKUP(C115,away!$B$2:$E$405,3,FALSE)</f>
        <v>0.64959999999999996</v>
      </c>
      <c r="J115">
        <f>VLOOKUP(B115,home!$B$2:$E$405,4,FALSE)</f>
        <v>0.50529999999999997</v>
      </c>
      <c r="K115" s="3">
        <f t="shared" si="334"/>
        <v>6.0001200000000008</v>
      </c>
      <c r="L115" s="3">
        <f t="shared" si="335"/>
        <v>0.43308365587199993</v>
      </c>
      <c r="M115" s="5">
        <f t="shared" si="336"/>
        <v>1.6072933626959647E-3</v>
      </c>
      <c r="N115" s="5">
        <f t="shared" si="337"/>
        <v>9.6439530513793125E-3</v>
      </c>
      <c r="O115" s="5">
        <f t="shared" si="338"/>
        <v>6.9609248557516866E-4</v>
      </c>
      <c r="P115" s="5">
        <f t="shared" si="339"/>
        <v>4.1766384445492818E-3</v>
      </c>
      <c r="Q115" s="5">
        <f t="shared" si="340"/>
        <v>2.8932437791321031E-2</v>
      </c>
      <c r="R115" s="5">
        <f t="shared" si="341"/>
        <v>1.507331392389607E-4</v>
      </c>
      <c r="S115" s="5">
        <f t="shared" si="342"/>
        <v>2.713305035246825E-3</v>
      </c>
      <c r="T115" s="5">
        <f t="shared" si="343"/>
        <v>1.2530165931954523E-2</v>
      </c>
      <c r="U115" s="5">
        <f t="shared" si="344"/>
        <v>9.0441692341047309E-4</v>
      </c>
      <c r="V115" s="5">
        <f t="shared" si="345"/>
        <v>7.8340771061458894E-4</v>
      </c>
      <c r="W115" s="5">
        <f t="shared" si="346"/>
        <v>5.7866032880153705E-2</v>
      </c>
      <c r="X115" s="5">
        <f t="shared" si="347"/>
        <v>2.506083307054632E-2</v>
      </c>
      <c r="Y115" s="5">
        <f t="shared" si="348"/>
        <v>5.4267186026950584E-3</v>
      </c>
      <c r="Z115" s="5">
        <f t="shared" si="349"/>
        <v>2.1760019667557434E-5</v>
      </c>
      <c r="AA115" s="5">
        <f t="shared" si="350"/>
        <v>1.3056272920770472E-4</v>
      </c>
      <c r="AB115" s="5">
        <f t="shared" si="351"/>
        <v>3.916960213868668E-4</v>
      </c>
      <c r="AC115" s="5">
        <f t="shared" si="352"/>
        <v>1.2723294786479519E-4</v>
      </c>
      <c r="AD115" s="5">
        <f t="shared" si="353"/>
        <v>8.6800785301217015E-2</v>
      </c>
      <c r="AE115" s="5">
        <f t="shared" si="354"/>
        <v>3.7592001430811615E-2</v>
      </c>
      <c r="AF115" s="5">
        <f t="shared" si="355"/>
        <v>8.1402407056006734E-3</v>
      </c>
      <c r="AG115" s="5">
        <f t="shared" si="356"/>
        <v>1.1751350681532026E-3</v>
      </c>
      <c r="AH115" s="5">
        <f t="shared" si="357"/>
        <v>2.3559772173680987E-6</v>
      </c>
      <c r="AI115" s="5">
        <f t="shared" si="358"/>
        <v>1.4136146021474678E-5</v>
      </c>
      <c r="AJ115" s="5">
        <f t="shared" si="359"/>
        <v>4.240928623318534E-5</v>
      </c>
      <c r="AK115" s="5">
        <f t="shared" si="360"/>
        <v>8.4820268837819984E-5</v>
      </c>
      <c r="AL115" s="5">
        <f t="shared" si="361"/>
        <v>1.3224866942126695E-5</v>
      </c>
      <c r="AM115" s="5">
        <f t="shared" si="362"/>
        <v>0.10416302558030761</v>
      </c>
      <c r="AN115" s="5">
        <f t="shared" si="363"/>
        <v>4.511130392500827E-2</v>
      </c>
      <c r="AO115" s="5">
        <f t="shared" si="364"/>
        <v>9.7684842124977408E-3</v>
      </c>
      <c r="AP115" s="5">
        <f t="shared" si="365"/>
        <v>1.4101902850254784E-3</v>
      </c>
      <c r="AQ115" s="5">
        <f t="shared" si="366"/>
        <v>1.5268259102850295E-4</v>
      </c>
      <c r="AR115" s="5">
        <f t="shared" si="367"/>
        <v>2.0406704528978353E-7</v>
      </c>
      <c r="AS115" s="5">
        <f t="shared" si="368"/>
        <v>1.2244267597841359E-6</v>
      </c>
      <c r="AT115" s="5">
        <f t="shared" si="369"/>
        <v>3.6733537449579966E-6</v>
      </c>
      <c r="AU115" s="5">
        <f t="shared" si="370"/>
        <v>7.3468544240657905E-6</v>
      </c>
      <c r="AV115" s="5">
        <f t="shared" si="371"/>
        <v>1.1020502041731414E-5</v>
      </c>
      <c r="AW115" s="5">
        <f t="shared" si="372"/>
        <v>9.5459804553190994E-7</v>
      </c>
      <c r="AX115" s="5">
        <f t="shared" si="373"/>
        <v>0.10416510884081924</v>
      </c>
      <c r="AY115" s="5">
        <f t="shared" si="374"/>
        <v>4.511220615108677E-2</v>
      </c>
      <c r="AZ115" s="5">
        <f t="shared" si="375"/>
        <v>9.7686795821819907E-3</v>
      </c>
      <c r="BA115" s="5">
        <f t="shared" si="376"/>
        <v>1.4102184888311791E-3</v>
      </c>
      <c r="BB115" s="5">
        <f t="shared" si="377"/>
        <v>1.5268564468032354E-4</v>
      </c>
      <c r="BC115" s="5">
        <f t="shared" si="378"/>
        <v>1.3225131439465538E-5</v>
      </c>
      <c r="BD115" s="5">
        <f t="shared" si="379"/>
        <v>1.472968366951607E-8</v>
      </c>
      <c r="BE115" s="5">
        <f t="shared" si="380"/>
        <v>8.8379869579136771E-8</v>
      </c>
      <c r="BF115" s="5">
        <f t="shared" si="381"/>
        <v>2.651449115295852E-7</v>
      </c>
      <c r="BG115" s="5">
        <f t="shared" si="382"/>
        <v>5.3030042885563149E-7</v>
      </c>
      <c r="BH115" s="5">
        <f t="shared" si="383"/>
        <v>7.9546655229631325E-7</v>
      </c>
      <c r="BI115" s="5">
        <f t="shared" si="384"/>
        <v>9.5457895395283089E-7</v>
      </c>
      <c r="BJ115" s="8">
        <f t="shared" si="385"/>
        <v>0.594396114266739</v>
      </c>
      <c r="BK115" s="8">
        <f t="shared" si="386"/>
        <v>5.4533308519000352E-2</v>
      </c>
      <c r="BL115" s="8">
        <f t="shared" si="387"/>
        <v>2.4433407815447339E-3</v>
      </c>
      <c r="BM115" s="8">
        <f t="shared" si="388"/>
        <v>0.56107612375915084</v>
      </c>
      <c r="BN115" s="8">
        <f t="shared" si="389"/>
        <v>4.5207148274759724E-2</v>
      </c>
    </row>
    <row r="116" spans="1:66" x14ac:dyDescent="0.25">
      <c r="A116" t="s">
        <v>350</v>
      </c>
      <c r="B116" t="s">
        <v>108</v>
      </c>
      <c r="C116" t="s">
        <v>106</v>
      </c>
      <c r="D116" s="11">
        <v>44204</v>
      </c>
      <c r="E116">
        <f>VLOOKUP(A116,home!$A$2:$E$405,3,FALSE)</f>
        <v>1.6667000000000001</v>
      </c>
      <c r="F116">
        <f>VLOOKUP(B116,home!$B$2:$E$405,3,FALSE)</f>
        <v>0.85709999999999997</v>
      </c>
      <c r="G116">
        <f>VLOOKUP(C116,away!$B$2:$E$405,4,FALSE)</f>
        <v>1</v>
      </c>
      <c r="H116">
        <f>VLOOKUP(A116,away!$A$2:$E$405,3,FALSE)</f>
        <v>1.3193999999999999</v>
      </c>
      <c r="I116">
        <f>VLOOKUP(C116,away!$B$2:$E$405,3,FALSE)</f>
        <v>1.7685</v>
      </c>
      <c r="J116">
        <f>VLOOKUP(B116,home!$B$2:$E$405,4,FALSE)</f>
        <v>1.2992999999999999</v>
      </c>
      <c r="K116" s="3">
        <f t="shared" si="334"/>
        <v>1.4285285700000001</v>
      </c>
      <c r="L116" s="3">
        <f t="shared" si="335"/>
        <v>3.0317332187699995</v>
      </c>
      <c r="M116" s="5">
        <f t="shared" si="336"/>
        <v>1.1559336786774451E-2</v>
      </c>
      <c r="N116" s="5">
        <f t="shared" si="337"/>
        <v>1.6512842850159304E-2</v>
      </c>
      <c r="O116" s="5">
        <f t="shared" si="338"/>
        <v>3.5044825323414172E-2</v>
      </c>
      <c r="P116" s="5">
        <f t="shared" si="339"/>
        <v>5.006253420515664E-2</v>
      </c>
      <c r="Q116" s="5">
        <f t="shared" si="340"/>
        <v>1.1794533891686401E-2</v>
      </c>
      <c r="R116" s="5">
        <f t="shared" si="341"/>
        <v>5.3123280539493424E-2</v>
      </c>
      <c r="S116" s="5">
        <f t="shared" si="342"/>
        <v>5.4204176616559852E-2</v>
      </c>
      <c r="T116" s="5">
        <f t="shared" si="343"/>
        <v>3.5757880199334263E-2</v>
      </c>
      <c r="U116" s="5">
        <f t="shared" si="344"/>
        <v>7.5888123982791378E-2</v>
      </c>
      <c r="V116" s="5">
        <f t="shared" si="345"/>
        <v>2.6083757571759146E-2</v>
      </c>
      <c r="W116" s="5">
        <f t="shared" si="346"/>
        <v>5.6162762113691044E-3</v>
      </c>
      <c r="X116" s="5">
        <f t="shared" si="347"/>
        <v>1.702705115579543E-2</v>
      </c>
      <c r="Y116" s="5">
        <f t="shared" si="348"/>
        <v>2.5810738303360566E-2</v>
      </c>
      <c r="Z116" s="5">
        <f t="shared" si="349"/>
        <v>5.3685204767206687E-2</v>
      </c>
      <c r="AA116" s="5">
        <f t="shared" si="350"/>
        <v>7.6690848796254971E-2</v>
      </c>
      <c r="AB116" s="5">
        <f t="shared" si="351"/>
        <v>5.477753428150018E-2</v>
      </c>
      <c r="AC116" s="5">
        <f t="shared" si="352"/>
        <v>7.060412665333725E-3</v>
      </c>
      <c r="AD116" s="5">
        <f t="shared" si="353"/>
        <v>2.0057527562380318E-3</v>
      </c>
      <c r="AE116" s="5">
        <f t="shared" si="354"/>
        <v>6.0809072597263264E-3</v>
      </c>
      <c r="AF116" s="5">
        <f t="shared" si="355"/>
        <v>9.2178442697859776E-3</v>
      </c>
      <c r="AG116" s="5">
        <f t="shared" si="356"/>
        <v>9.3153482260529448E-3</v>
      </c>
      <c r="AH116" s="5">
        <f t="shared" si="357"/>
        <v>4.0689804662302514E-2</v>
      </c>
      <c r="AI116" s="5">
        <f t="shared" si="358"/>
        <v>5.8126548467818354E-2</v>
      </c>
      <c r="AJ116" s="5">
        <f t="shared" si="359"/>
        <v>4.1517717580884128E-2</v>
      </c>
      <c r="AK116" s="5">
        <f t="shared" si="360"/>
        <v>1.9769748575161426E-2</v>
      </c>
      <c r="AL116" s="5">
        <f t="shared" si="361"/>
        <v>1.2231225963247371E-3</v>
      </c>
      <c r="AM116" s="5">
        <f t="shared" si="362"/>
        <v>5.7305502332845413E-4</v>
      </c>
      <c r="AN116" s="5">
        <f t="shared" si="363"/>
        <v>1.7373499504078915E-3</v>
      </c>
      <c r="AO116" s="5">
        <f t="shared" si="364"/>
        <v>2.6335907786400083E-3</v>
      </c>
      <c r="AP116" s="5">
        <f t="shared" si="365"/>
        <v>2.661448216083087E-3</v>
      </c>
      <c r="AQ116" s="5">
        <f t="shared" si="366"/>
        <v>2.0172002416838125E-3</v>
      </c>
      <c r="AR116" s="5">
        <f t="shared" si="367"/>
        <v>2.4672126491992984E-2</v>
      </c>
      <c r="AS116" s="5">
        <f t="shared" si="368"/>
        <v>3.5244837576465862E-2</v>
      </c>
      <c r="AT116" s="5">
        <f t="shared" si="369"/>
        <v>2.5174128711495526E-2</v>
      </c>
      <c r="AU116" s="5">
        <f t="shared" si="370"/>
        <v>1.1987320696409551E-2</v>
      </c>
      <c r="AV116" s="5">
        <f t="shared" si="371"/>
        <v>4.2810575231433364E-3</v>
      </c>
      <c r="AW116" s="5">
        <f t="shared" si="372"/>
        <v>1.4714564114109375E-4</v>
      </c>
      <c r="AX116" s="5">
        <f t="shared" si="373"/>
        <v>1.3643757883445245E-4</v>
      </c>
      <c r="AY116" s="5">
        <f t="shared" si="374"/>
        <v>4.1364234004096005E-4</v>
      </c>
      <c r="AZ116" s="5">
        <f t="shared" si="375"/>
        <v>6.2702661149596729E-4</v>
      </c>
      <c r="BA116" s="5">
        <f t="shared" si="376"/>
        <v>6.3365913570837169E-4</v>
      </c>
      <c r="BB116" s="5">
        <f t="shared" si="377"/>
        <v>4.802713627760394E-4</v>
      </c>
      <c r="BC116" s="5">
        <f t="shared" si="378"/>
        <v>2.9121092891041118E-4</v>
      </c>
      <c r="BD116" s="5">
        <f t="shared" si="379"/>
        <v>1.2466550910578415E-2</v>
      </c>
      <c r="BE116" s="5">
        <f t="shared" si="380"/>
        <v>1.7808824145120784E-2</v>
      </c>
      <c r="BF116" s="5">
        <f t="shared" si="381"/>
        <v>1.2720207044705435E-2</v>
      </c>
      <c r="BG116" s="5">
        <f t="shared" si="382"/>
        <v>6.0570597265589944E-3</v>
      </c>
      <c r="BH116" s="5">
        <f t="shared" si="383"/>
        <v>2.1631707173964789E-3</v>
      </c>
      <c r="BI116" s="5">
        <f t="shared" si="384"/>
        <v>6.1803023431765251E-4</v>
      </c>
      <c r="BJ116" s="8">
        <f t="shared" si="385"/>
        <v>0.15134406729141781</v>
      </c>
      <c r="BK116" s="8">
        <f t="shared" si="386"/>
        <v>0.15060698278194951</v>
      </c>
      <c r="BL116" s="8">
        <f t="shared" si="387"/>
        <v>0.60882174598780547</v>
      </c>
      <c r="BM116" s="8">
        <f t="shared" si="388"/>
        <v>0.78609415053279519</v>
      </c>
      <c r="BN116" s="8">
        <f t="shared" si="389"/>
        <v>0.17809735359668441</v>
      </c>
    </row>
    <row r="117" spans="1:66" x14ac:dyDescent="0.25">
      <c r="A117" t="s">
        <v>339</v>
      </c>
      <c r="B117" t="s">
        <v>123</v>
      </c>
      <c r="C117" t="s">
        <v>118</v>
      </c>
      <c r="D117" s="11">
        <v>44204</v>
      </c>
      <c r="E117">
        <f>VLOOKUP(A117,home!$A$2:$E$405,3,FALSE)</f>
        <v>1.2199</v>
      </c>
      <c r="F117">
        <f>VLOOKUP(B117,home!$B$2:$E$405,3,FALSE)</f>
        <v>1.3662000000000001</v>
      </c>
      <c r="G117">
        <f>VLOOKUP(C117,away!$B$2:$E$405,4,FALSE)</f>
        <v>0.64410000000000001</v>
      </c>
      <c r="H117">
        <f>VLOOKUP(A117,away!$A$2:$E$405,3,FALSE)</f>
        <v>1.0142</v>
      </c>
      <c r="I117">
        <f>VLOOKUP(C117,away!$B$2:$E$405,3,FALSE)</f>
        <v>0.91559999999999997</v>
      </c>
      <c r="J117">
        <f>VLOOKUP(B117,home!$B$2:$E$405,4,FALSE)</f>
        <v>1.1174999999999999</v>
      </c>
      <c r="K117" s="3">
        <f t="shared" si="334"/>
        <v>1.0734746954579999</v>
      </c>
      <c r="L117" s="3">
        <f t="shared" si="335"/>
        <v>1.0377121986</v>
      </c>
      <c r="M117" s="5">
        <f t="shared" si="336"/>
        <v>0.12109415517266575</v>
      </c>
      <c r="N117" s="5">
        <f t="shared" si="337"/>
        <v>0.12999151134572112</v>
      </c>
      <c r="O117" s="5">
        <f t="shared" si="338"/>
        <v>0.12566088200183656</v>
      </c>
      <c r="P117" s="5">
        <f t="shared" si="339"/>
        <v>0.13489377703790514</v>
      </c>
      <c r="Q117" s="5">
        <f t="shared" si="340"/>
        <v>6.9771299026986575E-2</v>
      </c>
      <c r="R117" s="5">
        <f t="shared" si="341"/>
        <v>6.5199915070070474E-2</v>
      </c>
      <c r="S117" s="5">
        <f t="shared" si="342"/>
        <v>3.7566493315895955E-2</v>
      </c>
      <c r="T117" s="5">
        <f t="shared" si="343"/>
        <v>7.2402528112472289E-2</v>
      </c>
      <c r="U117" s="5">
        <f t="shared" si="344"/>
        <v>6.9990458973731351E-2</v>
      </c>
      <c r="V117" s="5">
        <f t="shared" si="345"/>
        <v>4.6497208595197822E-3</v>
      </c>
      <c r="W117" s="5">
        <f t="shared" si="346"/>
        <v>2.4965907991567823E-2</v>
      </c>
      <c r="X117" s="5">
        <f t="shared" si="347"/>
        <v>2.5907427271975158E-2</v>
      </c>
      <c r="Y117" s="5">
        <f t="shared" si="348"/>
        <v>1.3442226657235467E-2</v>
      </c>
      <c r="Z117" s="5">
        <f t="shared" si="349"/>
        <v>2.2552915738632037E-2</v>
      </c>
      <c r="AA117" s="5">
        <f t="shared" si="350"/>
        <v>2.4209984354217954E-2</v>
      </c>
      <c r="AB117" s="5">
        <f t="shared" si="351"/>
        <v>1.2994402790843533E-2</v>
      </c>
      <c r="AC117" s="5">
        <f t="shared" si="352"/>
        <v>3.2372454724291793E-4</v>
      </c>
      <c r="AD117" s="5">
        <f t="shared" si="353"/>
        <v>6.700067619520177E-3</v>
      </c>
      <c r="AE117" s="5">
        <f t="shared" si="354"/>
        <v>6.9527419002209517E-3</v>
      </c>
      <c r="AF117" s="5">
        <f t="shared" si="355"/>
        <v>3.6074725417883122E-3</v>
      </c>
      <c r="AG117" s="5">
        <f t="shared" si="356"/>
        <v>1.2478394209094266E-3</v>
      </c>
      <c r="AH117" s="5">
        <f t="shared" si="357"/>
        <v>5.8508589439940969E-3</v>
      </c>
      <c r="AI117" s="5">
        <f t="shared" si="358"/>
        <v>6.2807490230717775E-3</v>
      </c>
      <c r="AJ117" s="5">
        <f t="shared" si="359"/>
        <v>3.371112572395054E-3</v>
      </c>
      <c r="AK117" s="5">
        <f t="shared" si="360"/>
        <v>1.2062680140021383E-3</v>
      </c>
      <c r="AL117" s="5">
        <f t="shared" si="361"/>
        <v>1.4424619201551735E-5</v>
      </c>
      <c r="AM117" s="5">
        <f t="shared" si="362"/>
        <v>1.4384706094824863E-3</v>
      </c>
      <c r="AN117" s="5">
        <f t="shared" si="363"/>
        <v>1.492718498787553E-3</v>
      </c>
      <c r="AO117" s="5">
        <f t="shared" si="364"/>
        <v>7.7450609763386128E-4</v>
      </c>
      <c r="AP117" s="5">
        <f t="shared" si="365"/>
        <v>2.6790480846824685E-4</v>
      </c>
      <c r="AQ117" s="5">
        <f t="shared" si="366"/>
        <v>6.9502021952774071E-5</v>
      </c>
      <c r="AR117" s="5">
        <f t="shared" si="367"/>
        <v>1.2143015396941183E-3</v>
      </c>
      <c r="AS117" s="5">
        <f t="shared" si="368"/>
        <v>1.3035219755173238E-3</v>
      </c>
      <c r="AT117" s="5">
        <f t="shared" si="369"/>
        <v>6.9964892784563494E-4</v>
      </c>
      <c r="AU117" s="5">
        <f t="shared" si="370"/>
        <v>2.5035180658220305E-4</v>
      </c>
      <c r="AV117" s="5">
        <f t="shared" si="371"/>
        <v>6.7186582332047617E-5</v>
      </c>
      <c r="AW117" s="5">
        <f t="shared" si="372"/>
        <v>4.463449131922589E-7</v>
      </c>
      <c r="AX117" s="5">
        <f t="shared" si="373"/>
        <v>2.5736029990658247E-4</v>
      </c>
      <c r="AY117" s="5">
        <f t="shared" si="374"/>
        <v>2.6706592264841511E-4</v>
      </c>
      <c r="AZ117" s="5">
        <f t="shared" si="375"/>
        <v>1.3856878288131215E-4</v>
      </c>
      <c r="BA117" s="5">
        <f t="shared" si="376"/>
        <v>4.7931505447030827E-5</v>
      </c>
      <c r="BB117" s="5">
        <f t="shared" si="377"/>
        <v>1.2434776974911557E-5</v>
      </c>
      <c r="BC117" s="5">
        <f t="shared" si="378"/>
        <v>2.5807439507472267E-6</v>
      </c>
      <c r="BD117" s="5">
        <f t="shared" si="379"/>
        <v>2.10015920086558E-4</v>
      </c>
      <c r="BE117" s="5">
        <f t="shared" si="380"/>
        <v>2.2544677585624947E-4</v>
      </c>
      <c r="BF117" s="5">
        <f t="shared" si="381"/>
        <v>1.2100570452713769E-4</v>
      </c>
      <c r="BG117" s="5">
        <f t="shared" si="382"/>
        <v>4.3298853938649953E-5</v>
      </c>
      <c r="BH117" s="5">
        <f t="shared" si="383"/>
        <v>1.1620056011368169E-5</v>
      </c>
      <c r="BI117" s="5">
        <f t="shared" si="384"/>
        <v>2.4947672176016697E-6</v>
      </c>
      <c r="BJ117" s="8">
        <f t="shared" si="385"/>
        <v>0.35975806595653131</v>
      </c>
      <c r="BK117" s="8">
        <f t="shared" si="386"/>
        <v>0.29880936147507953</v>
      </c>
      <c r="BL117" s="8">
        <f t="shared" si="387"/>
        <v>0.31891352465377182</v>
      </c>
      <c r="BM117" s="8">
        <f t="shared" si="388"/>
        <v>0.35315570859109374</v>
      </c>
      <c r="BN117" s="8">
        <f t="shared" si="389"/>
        <v>0.64661153965518559</v>
      </c>
    </row>
    <row r="118" spans="1:66" x14ac:dyDescent="0.25">
      <c r="A118" t="s">
        <v>339</v>
      </c>
      <c r="B118" t="s">
        <v>114</v>
      </c>
      <c r="C118" t="s">
        <v>122</v>
      </c>
      <c r="D118" s="11">
        <v>44204</v>
      </c>
      <c r="E118">
        <f>VLOOKUP(A118,home!$A$2:$E$405,3,FALSE)</f>
        <v>1.2199</v>
      </c>
      <c r="F118">
        <f>VLOOKUP(B118,home!$B$2:$E$405,3,FALSE)</f>
        <v>1.2568999999999999</v>
      </c>
      <c r="G118">
        <f>VLOOKUP(C118,away!$B$2:$E$405,4,FALSE)</f>
        <v>1.1980999999999999</v>
      </c>
      <c r="H118">
        <f>VLOOKUP(A118,away!$A$2:$E$405,3,FALSE)</f>
        <v>1.0142</v>
      </c>
      <c r="I118">
        <f>VLOOKUP(C118,away!$B$2:$E$405,3,FALSE)</f>
        <v>0.60680000000000001</v>
      </c>
      <c r="J118">
        <f>VLOOKUP(B118,home!$B$2:$E$405,4,FALSE)</f>
        <v>1.1174999999999999</v>
      </c>
      <c r="K118" s="3">
        <f t="shared" si="334"/>
        <v>1.8370375166109996</v>
      </c>
      <c r="L118" s="3">
        <f t="shared" si="335"/>
        <v>0.68772800579999993</v>
      </c>
      <c r="M118" s="5">
        <f t="shared" si="336"/>
        <v>8.0077086867846842E-2</v>
      </c>
      <c r="N118" s="5">
        <f t="shared" si="337"/>
        <v>0.14710461279715262</v>
      </c>
      <c r="O118" s="5">
        <f t="shared" si="338"/>
        <v>5.507125526189767E-2</v>
      </c>
      <c r="P118" s="5">
        <f t="shared" si="339"/>
        <v>0.10116796200296693</v>
      </c>
      <c r="Q118" s="5">
        <f t="shared" si="340"/>
        <v>0.13511834628745198</v>
      </c>
      <c r="R118" s="5">
        <f t="shared" si="341"/>
        <v>1.893702227908382E-2</v>
      </c>
      <c r="S118" s="5">
        <f t="shared" si="342"/>
        <v>3.1953449282953933E-2</v>
      </c>
      <c r="T118" s="5">
        <f t="shared" si="343"/>
        <v>9.2924670839263174E-2</v>
      </c>
      <c r="U118" s="5">
        <f t="shared" si="344"/>
        <v>3.4788020379575305E-2</v>
      </c>
      <c r="V118" s="5">
        <f t="shared" si="345"/>
        <v>4.4854908208033792E-3</v>
      </c>
      <c r="W118" s="5">
        <f t="shared" si="346"/>
        <v>8.2739157104161978E-2</v>
      </c>
      <c r="X118" s="5">
        <f t="shared" si="347"/>
        <v>5.6902035516818217E-2</v>
      </c>
      <c r="Y118" s="5">
        <f t="shared" si="348"/>
        <v>1.956656170597108E-2</v>
      </c>
      <c r="Z118" s="5">
        <f t="shared" si="349"/>
        <v>4.3411735225948288E-3</v>
      </c>
      <c r="AA118" s="5">
        <f t="shared" si="350"/>
        <v>7.9748986271250284E-3</v>
      </c>
      <c r="AB118" s="5">
        <f t="shared" si="351"/>
        <v>7.3250939845991171E-3</v>
      </c>
      <c r="AC118" s="5">
        <f t="shared" si="352"/>
        <v>3.5418056421728861E-4</v>
      </c>
      <c r="AD118" s="5">
        <f t="shared" si="353"/>
        <v>3.7998733923279272E-2</v>
      </c>
      <c r="AE118" s="5">
        <f t="shared" si="354"/>
        <v>2.6132793503981663E-2</v>
      </c>
      <c r="AF118" s="5">
        <f t="shared" si="355"/>
        <v>8.9861269812382509E-3</v>
      </c>
      <c r="AG118" s="5">
        <f t="shared" si="356"/>
        <v>2.0600037295575189E-3</v>
      </c>
      <c r="AH118" s="5">
        <f t="shared" si="357"/>
        <v>7.4638665238147548E-4</v>
      </c>
      <c r="AI118" s="5">
        <f t="shared" si="358"/>
        <v>1.371140282322463E-3</v>
      </c>
      <c r="AJ118" s="5">
        <f t="shared" si="359"/>
        <v>1.2594180695814812E-3</v>
      </c>
      <c r="AK118" s="5">
        <f t="shared" si="360"/>
        <v>7.7119941430632804E-4</v>
      </c>
      <c r="AL118" s="5">
        <f t="shared" si="361"/>
        <v>1.7898616078308645E-5</v>
      </c>
      <c r="AM118" s="5">
        <f t="shared" si="362"/>
        <v>1.396101996015661E-2</v>
      </c>
      <c r="AN118" s="5">
        <f t="shared" si="363"/>
        <v>9.601384416132501E-3</v>
      </c>
      <c r="AO118" s="5">
        <f t="shared" si="364"/>
        <v>3.3015704787130004E-3</v>
      </c>
      <c r="AP118" s="5">
        <f t="shared" si="365"/>
        <v>7.5686082711114784E-4</v>
      </c>
      <c r="AQ118" s="5">
        <f t="shared" si="366"/>
        <v>1.3012859682432203E-4</v>
      </c>
      <c r="AR118" s="5">
        <f t="shared" si="367"/>
        <v>1.0266220079961003E-4</v>
      </c>
      <c r="AS118" s="5">
        <f t="shared" si="368"/>
        <v>1.8859431440673536E-4</v>
      </c>
      <c r="AT118" s="5">
        <f t="shared" si="369"/>
        <v>1.7322741549235162E-4</v>
      </c>
      <c r="AU118" s="5">
        <f t="shared" si="370"/>
        <v>1.0607508705500383E-4</v>
      </c>
      <c r="AV118" s="5">
        <f t="shared" si="371"/>
        <v>4.8715978624454968E-5</v>
      </c>
      <c r="AW118" s="5">
        <f t="shared" si="372"/>
        <v>6.2813311180747895E-7</v>
      </c>
      <c r="AX118" s="5">
        <f t="shared" si="373"/>
        <v>4.2744862394937886E-3</v>
      </c>
      <c r="AY118" s="5">
        <f t="shared" si="374"/>
        <v>2.9396838973066038E-3</v>
      </c>
      <c r="AZ118" s="5">
        <f t="shared" si="375"/>
        <v>1.0108514721885212E-3</v>
      </c>
      <c r="BA118" s="5">
        <f t="shared" si="376"/>
        <v>2.3173028904273534E-4</v>
      </c>
      <c r="BB118" s="5">
        <f t="shared" si="377"/>
        <v>3.9841852391704475E-5</v>
      </c>
      <c r="BC118" s="5">
        <f t="shared" si="378"/>
        <v>5.4800715385449778E-6</v>
      </c>
      <c r="BD118" s="5">
        <f t="shared" si="379"/>
        <v>1.1767278437825825E-5</v>
      </c>
      <c r="BE118" s="5">
        <f t="shared" si="380"/>
        <v>2.161693195869371E-5</v>
      </c>
      <c r="BF118" s="5">
        <f t="shared" si="381"/>
        <v>1.9855557501073825E-5</v>
      </c>
      <c r="BG118" s="5">
        <f t="shared" si="382"/>
        <v>1.2158468014233192E-5</v>
      </c>
      <c r="BH118" s="5">
        <f t="shared" si="383"/>
        <v>5.5838904716653044E-6</v>
      </c>
      <c r="BI118" s="5">
        <f t="shared" si="384"/>
        <v>2.0515632570191696E-6</v>
      </c>
      <c r="BJ118" s="8">
        <f t="shared" si="385"/>
        <v>0.64578608048977515</v>
      </c>
      <c r="BK118" s="8">
        <f t="shared" si="386"/>
        <v>0.22099575205217331</v>
      </c>
      <c r="BL118" s="8">
        <f t="shared" si="387"/>
        <v>0.12893674363689142</v>
      </c>
      <c r="BM118" s="8">
        <f t="shared" si="388"/>
        <v>0.45964440844083987</v>
      </c>
      <c r="BN118" s="8">
        <f t="shared" si="389"/>
        <v>0.53747628549639981</v>
      </c>
    </row>
    <row r="119" spans="1:66" x14ac:dyDescent="0.25">
      <c r="A119" t="s">
        <v>339</v>
      </c>
      <c r="B119" t="s">
        <v>111</v>
      </c>
      <c r="C119" t="s">
        <v>110</v>
      </c>
      <c r="D119" s="11">
        <v>44204</v>
      </c>
      <c r="E119">
        <f>VLOOKUP(A119,home!$A$2:$E$405,3,FALSE)</f>
        <v>1.2199</v>
      </c>
      <c r="F119">
        <f>VLOOKUP(B119,home!$B$2:$E$405,3,FALSE)</f>
        <v>1.7565999999999999</v>
      </c>
      <c r="G119">
        <f>VLOOKUP(C119,away!$B$2:$E$405,4,FALSE)</f>
        <v>1.093</v>
      </c>
      <c r="H119">
        <f>VLOOKUP(A119,away!$A$2:$E$405,3,FALSE)</f>
        <v>1.0142</v>
      </c>
      <c r="I119">
        <f>VLOOKUP(C119,away!$B$2:$E$405,3,FALSE)</f>
        <v>1.0517000000000001</v>
      </c>
      <c r="J119">
        <f>VLOOKUP(B119,home!$B$2:$E$405,4,FALSE)</f>
        <v>0.56340000000000001</v>
      </c>
      <c r="K119" s="3">
        <f t="shared" si="334"/>
        <v>2.34216383962</v>
      </c>
      <c r="L119" s="3">
        <f t="shared" si="335"/>
        <v>0.60094167447600011</v>
      </c>
      <c r="M119" s="5">
        <f t="shared" si="336"/>
        <v>5.2701808133173586E-2</v>
      </c>
      <c r="N119" s="5">
        <f t="shared" si="337"/>
        <v>0.12343626929211038</v>
      </c>
      <c r="O119" s="5">
        <f t="shared" si="338"/>
        <v>3.1670712827462214E-2</v>
      </c>
      <c r="P119" s="5">
        <f t="shared" si="339"/>
        <v>7.4177998359471267E-2</v>
      </c>
      <c r="Q119" s="5">
        <f t="shared" si="340"/>
        <v>0.14455398321678878</v>
      </c>
      <c r="R119" s="5">
        <f t="shared" si="341"/>
        <v>9.5161255991918388E-3</v>
      </c>
      <c r="S119" s="5">
        <f t="shared" si="342"/>
        <v>2.6101454748543102E-2</v>
      </c>
      <c r="T119" s="5">
        <f t="shared" si="343"/>
        <v>8.6868512726472669E-2</v>
      </c>
      <c r="U119" s="5">
        <f t="shared" si="344"/>
        <v>2.2288325271709326E-2</v>
      </c>
      <c r="V119" s="5">
        <f t="shared" si="345"/>
        <v>4.0819887001994461E-3</v>
      </c>
      <c r="W119" s="5">
        <f t="shared" si="346"/>
        <v>0.11285637078779968</v>
      </c>
      <c r="X119" s="5">
        <f t="shared" si="347"/>
        <v>6.7820096436504676E-2</v>
      </c>
      <c r="Y119" s="5">
        <f t="shared" si="348"/>
        <v>2.0377961157838465E-2</v>
      </c>
      <c r="Z119" s="5">
        <f t="shared" si="349"/>
        <v>1.9062121507007581E-3</v>
      </c>
      <c r="AA119" s="5">
        <f t="shared" si="350"/>
        <v>4.4646611700155849E-3</v>
      </c>
      <c r="AB119" s="5">
        <f t="shared" si="351"/>
        <v>5.2284839742830127E-3</v>
      </c>
      <c r="AC119" s="5">
        <f t="shared" si="352"/>
        <v>3.5908842816839102E-4</v>
      </c>
      <c r="AD119" s="5">
        <f t="shared" si="353"/>
        <v>6.608202768248285E-2</v>
      </c>
      <c r="AE119" s="5">
        <f t="shared" si="354"/>
        <v>3.9711444368280634E-2</v>
      </c>
      <c r="AF119" s="5">
        <f t="shared" si="355"/>
        <v>1.1932130937267544E-2</v>
      </c>
      <c r="AG119" s="5">
        <f t="shared" si="356"/>
        <v>2.3901715818361478E-3</v>
      </c>
      <c r="AH119" s="5">
        <f t="shared" si="357"/>
        <v>2.8638058043715269E-4</v>
      </c>
      <c r="AI119" s="5">
        <f t="shared" si="358"/>
        <v>6.7075023986928569E-4</v>
      </c>
      <c r="AJ119" s="5">
        <f t="shared" si="359"/>
        <v>7.8550347861914118E-4</v>
      </c>
      <c r="AK119" s="5">
        <f t="shared" si="360"/>
        <v>6.1325928117249144E-4</v>
      </c>
      <c r="AL119" s="5">
        <f t="shared" si="361"/>
        <v>2.021673394451413E-5</v>
      </c>
      <c r="AM119" s="5">
        <f t="shared" si="362"/>
        <v>3.0954987137335823E-2</v>
      </c>
      <c r="AN119" s="5">
        <f t="shared" si="363"/>
        <v>1.8602141803693635E-2</v>
      </c>
      <c r="AO119" s="5">
        <f t="shared" si="364"/>
        <v>5.5894011221758258E-3</v>
      </c>
      <c r="AP119" s="5">
        <f t="shared" si="365"/>
        <v>1.119634689892792E-3</v>
      </c>
      <c r="AQ119" s="5">
        <f t="shared" si="366"/>
        <v>1.6820878633639781E-4</v>
      </c>
      <c r="AR119" s="5">
        <f t="shared" si="367"/>
        <v>3.441960510906228E-5</v>
      </c>
      <c r="AS119" s="5">
        <f t="shared" si="368"/>
        <v>8.0616354460445467E-5</v>
      </c>
      <c r="AT119" s="5">
        <f t="shared" si="369"/>
        <v>9.4408355149621945E-5</v>
      </c>
      <c r="AU119" s="5">
        <f t="shared" si="370"/>
        <v>7.3706611863149043E-5</v>
      </c>
      <c r="AV119" s="5">
        <f t="shared" si="371"/>
        <v>4.3158240261693566E-5</v>
      </c>
      <c r="AW119" s="5">
        <f t="shared" si="372"/>
        <v>7.9042030713873728E-7</v>
      </c>
      <c r="AX119" s="5">
        <f t="shared" si="373"/>
        <v>1.208360858816169E-2</v>
      </c>
      <c r="AY119" s="5">
        <f t="shared" si="374"/>
        <v>7.2615439786824611E-3</v>
      </c>
      <c r="AZ119" s="5">
        <f t="shared" si="375"/>
        <v>2.1818821989152771E-3</v>
      </c>
      <c r="BA119" s="5">
        <f t="shared" si="376"/>
        <v>4.3706131404184129E-4</v>
      </c>
      <c r="BB119" s="5">
        <f t="shared" si="377"/>
        <v>6.5662089477246246E-5</v>
      </c>
      <c r="BC119" s="5">
        <f t="shared" si="378"/>
        <v>7.8918172000098621E-6</v>
      </c>
      <c r="BD119" s="5">
        <f t="shared" si="379"/>
        <v>3.4473625215070942E-6</v>
      </c>
      <c r="BE119" s="5">
        <f t="shared" si="380"/>
        <v>8.0742878399351392E-6</v>
      </c>
      <c r="BF119" s="5">
        <f t="shared" si="381"/>
        <v>9.4556525046897826E-6</v>
      </c>
      <c r="BG119" s="5">
        <f t="shared" si="382"/>
        <v>7.3822291254988972E-6</v>
      </c>
      <c r="BH119" s="5">
        <f t="shared" si="383"/>
        <v>4.3225975283832742E-6</v>
      </c>
      <c r="BI119" s="5">
        <f t="shared" si="384"/>
        <v>2.0248463248420176E-6</v>
      </c>
      <c r="BJ119" s="8">
        <f t="shared" si="385"/>
        <v>0.7545009917132951</v>
      </c>
      <c r="BK119" s="8">
        <f t="shared" si="386"/>
        <v>0.16470409908218275</v>
      </c>
      <c r="BL119" s="8">
        <f t="shared" si="387"/>
        <v>7.5885218565448859E-2</v>
      </c>
      <c r="BM119" s="8">
        <f t="shared" si="388"/>
        <v>0.55367887052505382</v>
      </c>
      <c r="BN119" s="8">
        <f t="shared" si="389"/>
        <v>0.43605689742819803</v>
      </c>
    </row>
    <row r="120" spans="1:66" x14ac:dyDescent="0.25">
      <c r="A120" t="s">
        <v>339</v>
      </c>
      <c r="B120" t="s">
        <v>117</v>
      </c>
      <c r="C120" t="s">
        <v>119</v>
      </c>
      <c r="D120" s="11">
        <v>44204</v>
      </c>
      <c r="E120">
        <f>VLOOKUP(A120,home!$A$2:$E$405,3,FALSE)</f>
        <v>1.2199</v>
      </c>
      <c r="F120">
        <f>VLOOKUP(B120,home!$B$2:$E$405,3,FALSE)</f>
        <v>1.0720000000000001</v>
      </c>
      <c r="G120">
        <f>VLOOKUP(C120,away!$B$2:$E$405,4,FALSE)</f>
        <v>0.69359999999999999</v>
      </c>
      <c r="H120">
        <f>VLOOKUP(A120,away!$A$2:$E$405,3,FALSE)</f>
        <v>1.0142</v>
      </c>
      <c r="I120">
        <f>VLOOKUP(C120,away!$B$2:$E$405,3,FALSE)</f>
        <v>2.1236999999999999</v>
      </c>
      <c r="J120">
        <f>VLOOKUP(B120,home!$B$2:$E$405,4,FALSE)</f>
        <v>1.1376999999999999</v>
      </c>
      <c r="K120" s="3">
        <f t="shared" si="334"/>
        <v>0.90704347008000008</v>
      </c>
      <c r="L120" s="3">
        <f t="shared" si="335"/>
        <v>2.4504425855580001</v>
      </c>
      <c r="M120" s="5">
        <f t="shared" si="336"/>
        <v>3.4822691307125432E-2</v>
      </c>
      <c r="N120" s="5">
        <f t="shared" si="337"/>
        <v>3.1585694760739705E-2</v>
      </c>
      <c r="O120" s="5">
        <f t="shared" si="338"/>
        <v>8.5331005722720538E-2</v>
      </c>
      <c r="P120" s="5">
        <f t="shared" si="339"/>
        <v>7.7398931536152765E-2</v>
      </c>
      <c r="Q120" s="5">
        <f t="shared" si="340"/>
        <v>1.432479909033451E-2</v>
      </c>
      <c r="R120" s="5">
        <f t="shared" si="341"/>
        <v>0.10454936514572392</v>
      </c>
      <c r="S120" s="5">
        <f t="shared" si="342"/>
        <v>4.3007837548388085E-2</v>
      </c>
      <c r="T120" s="5">
        <f t="shared" si="343"/>
        <v>3.5102097720518179E-2</v>
      </c>
      <c r="U120" s="5">
        <f t="shared" si="344"/>
        <v>9.483081895643844E-2</v>
      </c>
      <c r="V120" s="5">
        <f t="shared" si="345"/>
        <v>1.0621301318751632E-2</v>
      </c>
      <c r="W120" s="5">
        <f t="shared" si="346"/>
        <v>4.3310718250319487E-3</v>
      </c>
      <c r="X120" s="5">
        <f t="shared" si="347"/>
        <v>1.0613042841168693E-2</v>
      </c>
      <c r="Y120" s="5">
        <f t="shared" si="348"/>
        <v>1.3003326070175621E-2</v>
      </c>
      <c r="Z120" s="5">
        <f t="shared" si="349"/>
        <v>8.5397405548711738E-2</v>
      </c>
      <c r="AA120" s="5">
        <f t="shared" si="350"/>
        <v>7.7459159064732538E-2</v>
      </c>
      <c r="AB120" s="5">
        <f t="shared" si="351"/>
        <v>3.5129412213776849E-2</v>
      </c>
      <c r="AC120" s="5">
        <f t="shared" si="352"/>
        <v>1.4754699858355955E-3</v>
      </c>
      <c r="AD120" s="5">
        <f t="shared" si="353"/>
        <v>9.8211760433567397E-4</v>
      </c>
      <c r="AE120" s="5">
        <f t="shared" si="354"/>
        <v>2.406622801690338E-3</v>
      </c>
      <c r="AF120" s="5">
        <f t="shared" si="355"/>
        <v>2.9486455003184557E-3</v>
      </c>
      <c r="AG120" s="5">
        <f t="shared" si="356"/>
        <v>2.4084955012314397E-3</v>
      </c>
      <c r="AH120" s="5">
        <f t="shared" si="357"/>
        <v>5.2315359813182589E-2</v>
      </c>
      <c r="AI120" s="5">
        <f t="shared" si="358"/>
        <v>4.7452305503432914E-2</v>
      </c>
      <c r="AJ120" s="5">
        <f t="shared" si="359"/>
        <v>2.1520651923565039E-2</v>
      </c>
      <c r="AK120" s="5">
        <f t="shared" si="360"/>
        <v>6.5067222663780892E-3</v>
      </c>
      <c r="AL120" s="5">
        <f t="shared" si="361"/>
        <v>1.3117860352622419E-4</v>
      </c>
      <c r="AM120" s="5">
        <f t="shared" si="362"/>
        <v>1.7816467197265734E-4</v>
      </c>
      <c r="AN120" s="5">
        <f t="shared" si="363"/>
        <v>4.365822994437714E-4</v>
      </c>
      <c r="AO120" s="5">
        <f t="shared" si="364"/>
        <v>5.3490992932892628E-4</v>
      </c>
      <c r="AP120" s="5">
        <f t="shared" si="365"/>
        <v>4.3692202342180704E-4</v>
      </c>
      <c r="AQ120" s="5">
        <f t="shared" si="366"/>
        <v>2.6766308319024155E-4</v>
      </c>
      <c r="AR120" s="5">
        <f t="shared" si="367"/>
        <v>2.5639157113002423E-2</v>
      </c>
      <c r="AS120" s="5">
        <f t="shared" si="368"/>
        <v>2.3255830037704033E-2</v>
      </c>
      <c r="AT120" s="5">
        <f t="shared" si="369"/>
        <v>1.0547024388494882E-2</v>
      </c>
      <c r="AU120" s="5">
        <f t="shared" si="370"/>
        <v>3.1888698667862639E-3</v>
      </c>
      <c r="AV120" s="5">
        <f t="shared" si="371"/>
        <v>7.2311089740083984E-4</v>
      </c>
      <c r="AW120" s="5">
        <f t="shared" si="372"/>
        <v>8.0990323743753413E-6</v>
      </c>
      <c r="AX120" s="5">
        <f t="shared" si="373"/>
        <v>2.6933850385290659E-5</v>
      </c>
      <c r="AY120" s="5">
        <f t="shared" si="374"/>
        <v>6.599985397716397E-5</v>
      </c>
      <c r="AZ120" s="5">
        <f t="shared" si="375"/>
        <v>8.0864426413126099E-5</v>
      </c>
      <c r="BA120" s="5">
        <f t="shared" si="376"/>
        <v>6.6051211379815122E-5</v>
      </c>
      <c r="BB120" s="5">
        <f t="shared" si="377"/>
        <v>4.0463675298198053E-5</v>
      </c>
      <c r="BC120" s="5">
        <f t="shared" si="378"/>
        <v>1.9830782623779143E-5</v>
      </c>
      <c r="BD120" s="5">
        <f t="shared" si="379"/>
        <v>1.0471213741252245E-2</v>
      </c>
      <c r="BE120" s="5">
        <f t="shared" si="380"/>
        <v>9.4978460478148171E-3</v>
      </c>
      <c r="BF120" s="5">
        <f t="shared" si="381"/>
        <v>4.3074796187477825E-3</v>
      </c>
      <c r="BG120" s="5">
        <f t="shared" si="382"/>
        <v>1.3023570868959551E-3</v>
      </c>
      <c r="BH120" s="5">
        <f t="shared" si="383"/>
        <v>2.9532362284534675E-4</v>
      </c>
      <c r="BI120" s="5">
        <f t="shared" si="384"/>
        <v>5.3574272732448129E-5</v>
      </c>
      <c r="BJ120" s="8">
        <f t="shared" si="385"/>
        <v>0.11986029952297934</v>
      </c>
      <c r="BK120" s="8">
        <f t="shared" si="386"/>
        <v>0.16752341015375688</v>
      </c>
      <c r="BL120" s="8">
        <f t="shared" si="387"/>
        <v>0.61437658730362787</v>
      </c>
      <c r="BM120" s="8">
        <f t="shared" si="388"/>
        <v>0.63908731414467623</v>
      </c>
      <c r="BN120" s="8">
        <f t="shared" si="389"/>
        <v>0.3480124875627969</v>
      </c>
    </row>
    <row r="121" spans="1:66" x14ac:dyDescent="0.25">
      <c r="A121" t="s">
        <v>339</v>
      </c>
      <c r="B121" t="s">
        <v>113</v>
      </c>
      <c r="C121" t="s">
        <v>128</v>
      </c>
      <c r="D121" s="11">
        <v>44204</v>
      </c>
      <c r="E121">
        <f>VLOOKUP(A121,home!$A$2:$E$405,3,FALSE)</f>
        <v>1.2199</v>
      </c>
      <c r="F121">
        <f>VLOOKUP(B121,home!$B$2:$E$405,3,FALSE)</f>
        <v>1.1125</v>
      </c>
      <c r="G121">
        <f>VLOOKUP(C121,away!$B$2:$E$405,4,FALSE)</f>
        <v>1.0383</v>
      </c>
      <c r="H121">
        <f>VLOOKUP(A121,away!$A$2:$E$405,3,FALSE)</f>
        <v>1.0142</v>
      </c>
      <c r="I121">
        <f>VLOOKUP(C121,away!$B$2:$E$405,3,FALSE)</f>
        <v>0.59160000000000001</v>
      </c>
      <c r="J121">
        <f>VLOOKUP(B121,home!$B$2:$E$405,4,FALSE)</f>
        <v>1.2677</v>
      </c>
      <c r="K121" s="3">
        <f t="shared" si="334"/>
        <v>1.409117164125</v>
      </c>
      <c r="L121" s="3">
        <f t="shared" si="335"/>
        <v>0.76062091274400012</v>
      </c>
      <c r="M121" s="5">
        <f t="shared" si="336"/>
        <v>0.11420752658659485</v>
      </c>
      <c r="N121" s="5">
        <f t="shared" si="337"/>
        <v>0.16093178598543306</v>
      </c>
      <c r="O121" s="5">
        <f t="shared" si="338"/>
        <v>8.6868633114530427E-2</v>
      </c>
      <c r="P121" s="5">
        <f t="shared" si="339"/>
        <v>0.12240808194576218</v>
      </c>
      <c r="Q121" s="5">
        <f t="shared" si="340"/>
        <v>0.11338587094268246</v>
      </c>
      <c r="R121" s="5">
        <f t="shared" si="341"/>
        <v>3.3037049504198904E-2</v>
      </c>
      <c r="S121" s="5">
        <f t="shared" si="342"/>
        <v>3.2799367461739504E-2</v>
      </c>
      <c r="T121" s="5">
        <f t="shared" si="343"/>
        <v>8.6243664648696525E-2</v>
      </c>
      <c r="U121" s="5">
        <f t="shared" si="344"/>
        <v>4.6553073508413992E-2</v>
      </c>
      <c r="V121" s="5">
        <f t="shared" si="345"/>
        <v>3.9060547447871633E-3</v>
      </c>
      <c r="W121" s="5">
        <f t="shared" si="346"/>
        <v>5.3257992304865304E-2</v>
      </c>
      <c r="X121" s="5">
        <f t="shared" si="347"/>
        <v>4.0509142717839577E-2</v>
      </c>
      <c r="Y121" s="5">
        <f t="shared" si="348"/>
        <v>1.5406050554260052E-2</v>
      </c>
      <c r="Z121" s="5">
        <f t="shared" si="349"/>
        <v>8.3762235827508288E-3</v>
      </c>
      <c r="AA121" s="5">
        <f t="shared" si="350"/>
        <v>1.1803080421002794E-2</v>
      </c>
      <c r="AB121" s="5">
        <f t="shared" si="351"/>
        <v>8.3159616053913865E-3</v>
      </c>
      <c r="AC121" s="5">
        <f t="shared" si="352"/>
        <v>2.6165781471176132E-4</v>
      </c>
      <c r="AD121" s="5">
        <f t="shared" si="353"/>
        <v>1.8761687770905727E-2</v>
      </c>
      <c r="AE121" s="5">
        <f t="shared" si="354"/>
        <v>1.4270532076924258E-2</v>
      </c>
      <c r="AF121" s="5">
        <f t="shared" si="355"/>
        <v>5.4272325668463309E-3</v>
      </c>
      <c r="AG121" s="5">
        <f t="shared" si="356"/>
        <v>1.3760221962228728E-3</v>
      </c>
      <c r="AH121" s="5">
        <f t="shared" si="357"/>
        <v>1.5927827067149386E-3</v>
      </c>
      <c r="AI121" s="5">
        <f t="shared" si="358"/>
        <v>2.2444174507534956E-3</v>
      </c>
      <c r="AJ121" s="5">
        <f t="shared" si="359"/>
        <v>1.5813235766592142E-3</v>
      </c>
      <c r="AK121" s="5">
        <f t="shared" si="360"/>
        <v>7.4275673130201115E-4</v>
      </c>
      <c r="AL121" s="5">
        <f t="shared" si="361"/>
        <v>1.1217835525297408E-5</v>
      </c>
      <c r="AM121" s="5">
        <f t="shared" si="362"/>
        <v>5.2874832531874666E-3</v>
      </c>
      <c r="AN121" s="5">
        <f t="shared" si="363"/>
        <v>4.0217703381580658E-3</v>
      </c>
      <c r="AO121" s="5">
        <f t="shared" si="364"/>
        <v>1.5295213127282669E-3</v>
      </c>
      <c r="AP121" s="5">
        <f t="shared" si="365"/>
        <v>3.8779529898292525E-4</v>
      </c>
      <c r="AQ121" s="5">
        <f t="shared" si="366"/>
        <v>7.3741303567556249E-5</v>
      </c>
      <c r="AR121" s="5">
        <f t="shared" si="367"/>
        <v>2.4230076723687517E-4</v>
      </c>
      <c r="AS121" s="5">
        <f t="shared" si="368"/>
        <v>3.4143016999413725E-4</v>
      </c>
      <c r="AT121" s="5">
        <f t="shared" si="369"/>
        <v>2.4055755644442772E-4</v>
      </c>
      <c r="AU121" s="5">
        <f t="shared" si="370"/>
        <v>1.1299126058193719E-4</v>
      </c>
      <c r="AV121" s="5">
        <f t="shared" si="371"/>
        <v>3.9804481170532076E-5</v>
      </c>
      <c r="AW121" s="5">
        <f t="shared" si="372"/>
        <v>3.3398113340861686E-7</v>
      </c>
      <c r="AX121" s="5">
        <f t="shared" si="373"/>
        <v>1.2417805678483238E-3</v>
      </c>
      <c r="AY121" s="5">
        <f t="shared" si="374"/>
        <v>9.4452426894455464E-4</v>
      </c>
      <c r="AZ121" s="5">
        <f t="shared" si="375"/>
        <v>3.5921245577673333E-4</v>
      </c>
      <c r="BA121" s="5">
        <f t="shared" si="376"/>
        <v>9.1074835327304224E-5</v>
      </c>
      <c r="BB121" s="5">
        <f t="shared" si="377"/>
        <v>1.7318356093665913E-5</v>
      </c>
      <c r="BC121" s="5">
        <f t="shared" si="378"/>
        <v>2.6345407638379571E-6</v>
      </c>
      <c r="BD121" s="5">
        <f t="shared" si="379"/>
        <v>3.0716505122380571E-5</v>
      </c>
      <c r="BE121" s="5">
        <f t="shared" si="380"/>
        <v>4.3283154589879945E-5</v>
      </c>
      <c r="BF121" s="5">
        <f t="shared" si="381"/>
        <v>3.0495518025037808E-5</v>
      </c>
      <c r="BG121" s="5">
        <f t="shared" si="382"/>
        <v>1.4323919292654695E-5</v>
      </c>
      <c r="BH121" s="5">
        <f t="shared" si="383"/>
        <v>5.0460201332052434E-6</v>
      </c>
      <c r="BI121" s="5">
        <f t="shared" si="384"/>
        <v>1.4220867160439633E-6</v>
      </c>
      <c r="BJ121" s="8">
        <f t="shared" si="385"/>
        <v>0.52352683829605495</v>
      </c>
      <c r="BK121" s="8">
        <f t="shared" si="386"/>
        <v>0.27453843065806532</v>
      </c>
      <c r="BL121" s="8">
        <f t="shared" si="387"/>
        <v>0.19384145005827425</v>
      </c>
      <c r="BM121" s="8">
        <f t="shared" si="388"/>
        <v>0.36849980422813228</v>
      </c>
      <c r="BN121" s="8">
        <f t="shared" si="389"/>
        <v>0.63083894807920193</v>
      </c>
    </row>
    <row r="122" spans="1:66" x14ac:dyDescent="0.25">
      <c r="A122" t="s">
        <v>339</v>
      </c>
      <c r="B122" t="s">
        <v>116</v>
      </c>
      <c r="C122" t="s">
        <v>126</v>
      </c>
      <c r="D122" s="11">
        <v>44204</v>
      </c>
      <c r="E122">
        <f>VLOOKUP(A122,home!$A$2:$E$405,3,FALSE)</f>
        <v>1.2199</v>
      </c>
      <c r="F122">
        <f>VLOOKUP(B122,home!$B$2:$E$405,3,FALSE)</f>
        <v>0.58550000000000002</v>
      </c>
      <c r="G122">
        <f>VLOOKUP(C122,away!$B$2:$E$405,4,FALSE)</f>
        <v>1.3467</v>
      </c>
      <c r="H122">
        <f>VLOOKUP(A122,away!$A$2:$E$405,3,FALSE)</f>
        <v>1.0142</v>
      </c>
      <c r="I122">
        <f>VLOOKUP(C122,away!$B$2:$E$405,3,FALSE)</f>
        <v>0.77470000000000006</v>
      </c>
      <c r="J122">
        <f>VLOOKUP(B122,home!$B$2:$E$405,4,FALSE)</f>
        <v>1.6198999999999999</v>
      </c>
      <c r="K122" s="3">
        <f t="shared" si="334"/>
        <v>0.96188242771499999</v>
      </c>
      <c r="L122" s="3">
        <f t="shared" si="335"/>
        <v>1.2727566287259999</v>
      </c>
      <c r="M122" s="5">
        <f t="shared" si="336"/>
        <v>0.10703075494356812</v>
      </c>
      <c r="N122" s="5">
        <f t="shared" si="337"/>
        <v>0.10295100240528852</v>
      </c>
      <c r="O122" s="5">
        <f t="shared" si="338"/>
        <v>0.13622410283197439</v>
      </c>
      <c r="P122" s="5">
        <f t="shared" si="339"/>
        <v>0.13103157074531732</v>
      </c>
      <c r="Q122" s="5">
        <f t="shared" si="340"/>
        <v>4.9513380064645861E-2</v>
      </c>
      <c r="R122" s="5">
        <f t="shared" si="341"/>
        <v>8.6690064935823874E-2</v>
      </c>
      <c r="S122" s="5">
        <f t="shared" si="342"/>
        <v>4.0103595786644672E-2</v>
      </c>
      <c r="T122" s="5">
        <f t="shared" si="343"/>
        <v>6.3018482687907787E-2</v>
      </c>
      <c r="U122" s="5">
        <f t="shared" si="344"/>
        <v>8.3385650119241247E-2</v>
      </c>
      <c r="V122" s="5">
        <f t="shared" si="345"/>
        <v>5.4551684194052985E-3</v>
      </c>
      <c r="W122" s="5">
        <f t="shared" si="346"/>
        <v>1.5875350073652351E-2</v>
      </c>
      <c r="X122" s="5">
        <f t="shared" si="347"/>
        <v>2.0205457039586823E-2</v>
      </c>
      <c r="Y122" s="5">
        <f t="shared" si="348"/>
        <v>1.2858314691786277E-2</v>
      </c>
      <c r="Z122" s="5">
        <f t="shared" si="349"/>
        <v>3.6778451597252397E-2</v>
      </c>
      <c r="AA122" s="5">
        <f t="shared" si="350"/>
        <v>3.5376546309963751E-2</v>
      </c>
      <c r="AB122" s="5">
        <f t="shared" si="351"/>
        <v>1.7014039124400027E-2</v>
      </c>
      <c r="AC122" s="5">
        <f t="shared" si="352"/>
        <v>4.1740297394648627E-4</v>
      </c>
      <c r="AD122" s="5">
        <f t="shared" si="353"/>
        <v>3.8175550674175566E-3</v>
      </c>
      <c r="AE122" s="5">
        <f t="shared" si="354"/>
        <v>4.8588185175822262E-3</v>
      </c>
      <c r="AF122" s="5">
        <f t="shared" si="355"/>
        <v>3.0920467380147086E-3</v>
      </c>
      <c r="AG122" s="5">
        <f t="shared" si="356"/>
        <v>1.3118076607129417E-3</v>
      </c>
      <c r="AH122" s="5">
        <f t="shared" si="357"/>
        <v>1.170250451617034E-2</v>
      </c>
      <c r="AI122" s="5">
        <f t="shared" si="358"/>
        <v>1.1256433454359675E-2</v>
      </c>
      <c r="AJ122" s="5">
        <f t="shared" si="359"/>
        <v>5.4136827692459139E-3</v>
      </c>
      <c r="AK122" s="5">
        <f t="shared" si="360"/>
        <v>1.7357754416537083E-3</v>
      </c>
      <c r="AL122" s="5">
        <f t="shared" si="361"/>
        <v>2.0440094004311799E-5</v>
      </c>
      <c r="AM122" s="5">
        <f t="shared" si="362"/>
        <v>7.3440782723666E-4</v>
      </c>
      <c r="AN122" s="5">
        <f t="shared" si="363"/>
        <v>9.3472243030371792E-4</v>
      </c>
      <c r="AO122" s="5">
        <f t="shared" si="364"/>
        <v>5.94837084593967E-4</v>
      </c>
      <c r="AP122" s="5">
        <f t="shared" si="365"/>
        <v>2.5236094747633993E-4</v>
      </c>
      <c r="AQ122" s="5">
        <f t="shared" si="366"/>
        <v>8.0298517183021435E-5</v>
      </c>
      <c r="AR122" s="5">
        <f t="shared" si="367"/>
        <v>2.9788880391303464E-3</v>
      </c>
      <c r="AS122" s="5">
        <f t="shared" si="368"/>
        <v>2.8653400589698729E-3</v>
      </c>
      <c r="AT122" s="5">
        <f t="shared" si="369"/>
        <v>1.3780601260754912E-3</v>
      </c>
      <c r="AU122" s="5">
        <f t="shared" si="370"/>
        <v>4.4184393986891092E-4</v>
      </c>
      <c r="AV122" s="5">
        <f t="shared" si="371"/>
        <v>1.062504803880671E-4</v>
      </c>
      <c r="AW122" s="5">
        <f t="shared" si="372"/>
        <v>6.9510073295678431E-7</v>
      </c>
      <c r="AX122" s="5">
        <f t="shared" si="373"/>
        <v>1.1773566396588279E-4</v>
      </c>
      <c r="AY122" s="5">
        <f t="shared" si="374"/>
        <v>1.4984884675003416E-4</v>
      </c>
      <c r="AZ122" s="5">
        <f t="shared" si="375"/>
        <v>9.5360556504026274E-5</v>
      </c>
      <c r="BA122" s="5">
        <f t="shared" si="376"/>
        <v>4.0456926803166561E-5</v>
      </c>
      <c r="BB122" s="5">
        <f t="shared" si="377"/>
        <v>1.2872955441653213E-5</v>
      </c>
      <c r="BC122" s="5">
        <f t="shared" si="378"/>
        <v>3.2768278739317073E-6</v>
      </c>
      <c r="BD122" s="5">
        <f t="shared" si="379"/>
        <v>6.3189991633929069E-4</v>
      </c>
      <c r="BE122" s="5">
        <f t="shared" si="380"/>
        <v>6.0781342560134216E-4</v>
      </c>
      <c r="BF122" s="5">
        <f t="shared" si="381"/>
        <v>2.9232252670759477E-4</v>
      </c>
      <c r="BG122" s="5">
        <f t="shared" si="382"/>
        <v>9.3726633888428093E-5</v>
      </c>
      <c r="BH122" s="5">
        <f t="shared" si="383"/>
        <v>2.2538500536539046E-5</v>
      </c>
      <c r="BI122" s="5">
        <f t="shared" si="384"/>
        <v>4.3358775226284017E-6</v>
      </c>
      <c r="BJ122" s="8">
        <f t="shared" si="385"/>
        <v>0.28051839353072744</v>
      </c>
      <c r="BK122" s="8">
        <f t="shared" si="386"/>
        <v>0.28420878180963621</v>
      </c>
      <c r="BL122" s="8">
        <f t="shared" si="387"/>
        <v>0.39822181902786136</v>
      </c>
      <c r="BM122" s="8">
        <f t="shared" si="388"/>
        <v>0.38613741629284226</v>
      </c>
      <c r="BN122" s="8">
        <f t="shared" si="389"/>
        <v>0.61344087592661811</v>
      </c>
    </row>
    <row r="123" spans="1:66" x14ac:dyDescent="0.25">
      <c r="A123" t="s">
        <v>341</v>
      </c>
      <c r="B123" t="s">
        <v>146</v>
      </c>
      <c r="C123" t="s">
        <v>152</v>
      </c>
      <c r="D123" s="11">
        <v>44204</v>
      </c>
      <c r="E123">
        <f>VLOOKUP(A123,home!$A$2:$E$405,3,FALSE)</f>
        <v>1.5127999999999999</v>
      </c>
      <c r="F123">
        <f>VLOOKUP(B123,home!$B$2:$E$405,3,FALSE)</f>
        <v>0.75549999999999995</v>
      </c>
      <c r="G123">
        <f>VLOOKUP(C123,away!$B$2:$E$405,4,FALSE)</f>
        <v>0.66100000000000003</v>
      </c>
      <c r="H123">
        <f>VLOOKUP(A123,away!$A$2:$E$405,3,FALSE)</f>
        <v>1.2179</v>
      </c>
      <c r="I123">
        <f>VLOOKUP(C123,away!$B$2:$E$405,3,FALSE)</f>
        <v>1.2316</v>
      </c>
      <c r="J123">
        <f>VLOOKUP(B123,home!$B$2:$E$405,4,FALSE)</f>
        <v>0.93840000000000001</v>
      </c>
      <c r="K123" s="3">
        <f t="shared" si="334"/>
        <v>0.75547038440000003</v>
      </c>
      <c r="L123" s="3">
        <f t="shared" si="335"/>
        <v>1.4075677565760001</v>
      </c>
      <c r="M123" s="5">
        <f t="shared" si="336"/>
        <v>0.11497527876644063</v>
      </c>
      <c r="N123" s="5">
        <f t="shared" si="337"/>
        <v>8.6860418046180055E-2</v>
      </c>
      <c r="O123" s="5">
        <f t="shared" si="338"/>
        <v>0.16183549519497906</v>
      </c>
      <c r="P123" s="5">
        <f t="shared" si="339"/>
        <v>0.12226192376451518</v>
      </c>
      <c r="Q123" s="5">
        <f t="shared" si="340"/>
        <v>3.2810236705246167E-2</v>
      </c>
      <c r="R123" s="5">
        <f t="shared" si="341"/>
        <v>0.11389721245298137</v>
      </c>
      <c r="S123" s="5">
        <f t="shared" si="342"/>
        <v>3.2502591346104191E-2</v>
      </c>
      <c r="T123" s="5">
        <f t="shared" si="343"/>
        <v>4.6182631271930882E-2</v>
      </c>
      <c r="U123" s="5">
        <f t="shared" si="344"/>
        <v>8.6045970873942307E-2</v>
      </c>
      <c r="V123" s="5">
        <f t="shared" si="345"/>
        <v>3.8402741759807836E-3</v>
      </c>
      <c r="W123" s="5">
        <f t="shared" si="346"/>
        <v>8.2623873786557729E-3</v>
      </c>
      <c r="X123" s="5">
        <f t="shared" si="347"/>
        <v>1.1629870066536365E-2</v>
      </c>
      <c r="Y123" s="5">
        <f t="shared" si="348"/>
        <v>8.1849150594124863E-3</v>
      </c>
      <c r="Z123" s="5">
        <f t="shared" si="349"/>
        <v>5.3439347937567681E-2</v>
      </c>
      <c r="AA123" s="5">
        <f t="shared" si="350"/>
        <v>4.0371844728479607E-2</v>
      </c>
      <c r="AB123" s="5">
        <f t="shared" si="351"/>
        <v>1.5249866527980799E-2</v>
      </c>
      <c r="AC123" s="5">
        <f t="shared" si="352"/>
        <v>2.552284029967295E-4</v>
      </c>
      <c r="AD123" s="5">
        <f t="shared" si="353"/>
        <v>1.5604972422536962E-3</v>
      </c>
      <c r="AE123" s="5">
        <f t="shared" si="354"/>
        <v>2.1965056024220698E-3</v>
      </c>
      <c r="AF123" s="5">
        <f t="shared" si="355"/>
        <v>1.5458652315539245E-3</v>
      </c>
      <c r="AG123" s="5">
        <f t="shared" si="356"/>
        <v>7.253033519823988E-4</v>
      </c>
      <c r="AH123" s="5">
        <f t="shared" si="357"/>
        <v>1.8804875772341609E-2</v>
      </c>
      <c r="AI123" s="5">
        <f t="shared" si="358"/>
        <v>1.4206526728325163E-2</v>
      </c>
      <c r="AJ123" s="5">
        <f t="shared" si="359"/>
        <v>5.3663051042183423E-3</v>
      </c>
      <c r="AK123" s="5">
        <f t="shared" si="360"/>
        <v>1.3513615266305048E-3</v>
      </c>
      <c r="AL123" s="5">
        <f t="shared" si="361"/>
        <v>1.0856147820476778E-5</v>
      </c>
      <c r="AM123" s="5">
        <f t="shared" si="362"/>
        <v>2.3578189029210803E-4</v>
      </c>
      <c r="AN123" s="5">
        <f t="shared" si="363"/>
        <v>3.3187898635971111E-4</v>
      </c>
      <c r="AO123" s="5">
        <f t="shared" si="364"/>
        <v>2.3357108014252778E-4</v>
      </c>
      <c r="AP123" s="5">
        <f t="shared" si="365"/>
        <v>1.0958904042575031E-4</v>
      </c>
      <c r="AQ123" s="5">
        <f t="shared" si="366"/>
        <v>3.8563499944347487E-5</v>
      </c>
      <c r="AR123" s="5">
        <f t="shared" si="367"/>
        <v>5.2938273607130507E-3</v>
      </c>
      <c r="AS123" s="5">
        <f t="shared" si="368"/>
        <v>3.9993297911451262E-3</v>
      </c>
      <c r="AT123" s="5">
        <f t="shared" si="369"/>
        <v>1.5106876073293898E-3</v>
      </c>
      <c r="AU123" s="5">
        <f t="shared" si="370"/>
        <v>3.8042658247248355E-4</v>
      </c>
      <c r="AV123" s="5">
        <f t="shared" si="371"/>
        <v>7.1850254124116347E-5</v>
      </c>
      <c r="AW123" s="5">
        <f t="shared" si="372"/>
        <v>3.2067123265391621E-7</v>
      </c>
      <c r="AX123" s="5">
        <f t="shared" si="373"/>
        <v>2.9687705882256237E-5</v>
      </c>
      <c r="AY123" s="5">
        <f t="shared" si="374"/>
        <v>4.1787457566575536E-5</v>
      </c>
      <c r="AZ123" s="5">
        <f t="shared" si="375"/>
        <v>2.9409338949999767E-5</v>
      </c>
      <c r="BA123" s="5">
        <f t="shared" si="376"/>
        <v>1.379854574941145E-5</v>
      </c>
      <c r="BB123" s="5">
        <f t="shared" si="377"/>
        <v>4.8555970211275943E-6</v>
      </c>
      <c r="BC123" s="5">
        <f t="shared" si="378"/>
        <v>1.3669163611731352E-6</v>
      </c>
      <c r="BD123" s="5">
        <f t="shared" si="379"/>
        <v>1.2419034503032514E-3</v>
      </c>
      <c r="BE123" s="5">
        <f t="shared" si="380"/>
        <v>9.382212769882837E-4</v>
      </c>
      <c r="BF123" s="5">
        <f t="shared" si="381"/>
        <v>3.5439919438929869E-4</v>
      </c>
      <c r="BG123" s="5">
        <f t="shared" si="382"/>
        <v>8.9246031872111306E-5</v>
      </c>
      <c r="BH123" s="5">
        <f t="shared" si="383"/>
        <v>1.6855683501149641E-5</v>
      </c>
      <c r="BI123" s="5">
        <f t="shared" si="384"/>
        <v>2.5467939387876527E-6</v>
      </c>
      <c r="BJ123" s="8">
        <f t="shared" si="385"/>
        <v>0.2010289200148688</v>
      </c>
      <c r="BK123" s="8">
        <f t="shared" si="386"/>
        <v>0.27388794006142453</v>
      </c>
      <c r="BL123" s="8">
        <f t="shared" si="387"/>
        <v>0.47102875293665575</v>
      </c>
      <c r="BM123" s="8">
        <f t="shared" si="388"/>
        <v>0.36670292923384046</v>
      </c>
      <c r="BN123" s="8">
        <f t="shared" si="389"/>
        <v>0.63264056493034249</v>
      </c>
    </row>
    <row r="124" spans="1:66" x14ac:dyDescent="0.25">
      <c r="A124" t="s">
        <v>341</v>
      </c>
      <c r="B124" t="s">
        <v>318</v>
      </c>
      <c r="C124" t="s">
        <v>145</v>
      </c>
      <c r="D124" s="11">
        <v>44204</v>
      </c>
      <c r="E124">
        <f>VLOOKUP(A124,home!$A$2:$E$405,3,FALSE)</f>
        <v>1.5127999999999999</v>
      </c>
      <c r="F124">
        <f>VLOOKUP(B124,home!$B$2:$E$405,3,FALSE)</f>
        <v>1.0387999999999999</v>
      </c>
      <c r="G124">
        <f>VLOOKUP(C124,away!$B$2:$E$405,4,FALSE)</f>
        <v>0.75549999999999995</v>
      </c>
      <c r="H124">
        <f>VLOOKUP(A124,away!$A$2:$E$405,3,FALSE)</f>
        <v>1.2179</v>
      </c>
      <c r="I124">
        <f>VLOOKUP(C124,away!$B$2:$E$405,3,FALSE)</f>
        <v>0.93840000000000001</v>
      </c>
      <c r="J124">
        <f>VLOOKUP(B124,home!$B$2:$E$405,4,FALSE)</f>
        <v>0.70379999999999998</v>
      </c>
      <c r="K124" s="3">
        <f t="shared" si="334"/>
        <v>1.1872657115199998</v>
      </c>
      <c r="L124" s="3">
        <f t="shared" si="335"/>
        <v>0.80435708596799993</v>
      </c>
      <c r="M124" s="5">
        <f t="shared" si="336"/>
        <v>0.13647377634693222</v>
      </c>
      <c r="N124" s="5">
        <f t="shared" si="337"/>
        <v>0.1620306351783618</v>
      </c>
      <c r="O124" s="5">
        <f t="shared" si="338"/>
        <v>0.10977364905346697</v>
      </c>
      <c r="P124" s="5">
        <f t="shared" si="339"/>
        <v>0.13033048954961121</v>
      </c>
      <c r="Q124" s="5">
        <f t="shared" si="340"/>
        <v>9.6186708681537628E-2</v>
      </c>
      <c r="R124" s="5">
        <f t="shared" si="341"/>
        <v>4.4148606234360288E-2</v>
      </c>
      <c r="S124" s="5">
        <f t="shared" si="342"/>
        <v>3.1115934798823242E-2</v>
      </c>
      <c r="T124" s="5">
        <f t="shared" si="343"/>
        <v>7.7368460703934522E-2</v>
      </c>
      <c r="U124" s="5">
        <f t="shared" si="344"/>
        <v>5.2416126393454061E-2</v>
      </c>
      <c r="V124" s="5">
        <f t="shared" si="345"/>
        <v>3.301696587738775E-3</v>
      </c>
      <c r="W124" s="5">
        <f t="shared" si="346"/>
        <v>3.8066393707184253E-2</v>
      </c>
      <c r="X124" s="5">
        <f t="shared" si="347"/>
        <v>3.0618973515621331E-2</v>
      </c>
      <c r="Y124" s="5">
        <f t="shared" si="348"/>
        <v>1.231429415617827E-2</v>
      </c>
      <c r="Z124" s="5">
        <f t="shared" si="349"/>
        <v>1.1837081420072906E-2</v>
      </c>
      <c r="AA124" s="5">
        <f t="shared" si="350"/>
        <v>1.4053760894523029E-2</v>
      </c>
      <c r="AB124" s="5">
        <f t="shared" si="351"/>
        <v>8.3427742139839181E-3</v>
      </c>
      <c r="AC124" s="5">
        <f t="shared" si="352"/>
        <v>1.9706704107497037E-4</v>
      </c>
      <c r="AD124" s="5">
        <f t="shared" si="353"/>
        <v>1.1298731002440139E-2</v>
      </c>
      <c r="AE124" s="5">
        <f t="shared" si="354"/>
        <v>9.0882143442590491E-3</v>
      </c>
      <c r="AF124" s="5">
        <f t="shared" si="355"/>
        <v>3.6550848033003926E-3</v>
      </c>
      <c r="AG124" s="5">
        <f t="shared" si="356"/>
        <v>9.7999778711620818E-4</v>
      </c>
      <c r="AH124" s="5">
        <f t="shared" si="357"/>
        <v>2.3803100793539493E-3</v>
      </c>
      <c r="AI124" s="5">
        <f t="shared" si="358"/>
        <v>2.8260605400023935E-3</v>
      </c>
      <c r="AJ124" s="5">
        <f t="shared" si="359"/>
        <v>1.6776423889122685E-3</v>
      </c>
      <c r="AK124" s="5">
        <f t="shared" si="360"/>
        <v>6.639357615160124E-4</v>
      </c>
      <c r="AL124" s="5">
        <f t="shared" si="361"/>
        <v>7.5278473637610448E-6</v>
      </c>
      <c r="AM124" s="5">
        <f t="shared" si="362"/>
        <v>2.6829191805770322E-3</v>
      </c>
      <c r="AN124" s="5">
        <f t="shared" si="363"/>
        <v>2.1580250539765958E-3</v>
      </c>
      <c r="AO124" s="5">
        <f t="shared" si="364"/>
        <v>8.6791137193127502E-4</v>
      </c>
      <c r="AP124" s="5">
        <f t="shared" si="365"/>
        <v>2.3270355400170983E-4</v>
      </c>
      <c r="AQ124" s="5">
        <f t="shared" si="366"/>
        <v>4.6794188147803103E-5</v>
      </c>
      <c r="AR124" s="5">
        <f t="shared" si="367"/>
        <v>3.8292385582588029E-4</v>
      </c>
      <c r="AS124" s="5">
        <f t="shared" si="368"/>
        <v>4.5463236414509554E-4</v>
      </c>
      <c r="AT124" s="5">
        <f t="shared" si="369"/>
        <v>2.6988470864837329E-4</v>
      </c>
      <c r="AU124" s="5">
        <f t="shared" si="370"/>
        <v>1.0680828688059294E-4</v>
      </c>
      <c r="AV124" s="5">
        <f t="shared" si="371"/>
        <v>3.1702454179879865E-5</v>
      </c>
      <c r="AW124" s="5">
        <f t="shared" si="372"/>
        <v>1.9969404836013583E-7</v>
      </c>
      <c r="AX124" s="5">
        <f t="shared" si="373"/>
        <v>5.308896583130744E-4</v>
      </c>
      <c r="AY124" s="5">
        <f t="shared" si="374"/>
        <v>4.270248585312517E-4</v>
      </c>
      <c r="AZ124" s="5">
        <f t="shared" si="375"/>
        <v>1.717402354220475E-4</v>
      </c>
      <c r="BA124" s="5">
        <f t="shared" si="376"/>
        <v>4.6046825102512145E-5</v>
      </c>
      <c r="BB124" s="5">
        <f t="shared" si="377"/>
        <v>9.2595225143837036E-6</v>
      </c>
      <c r="BC124" s="5">
        <f t="shared" si="378"/>
        <v>1.4895925094249528E-6</v>
      </c>
      <c r="BD124" s="5">
        <f t="shared" si="379"/>
        <v>5.1334586136622582E-5</v>
      </c>
      <c r="BE124" s="5">
        <f t="shared" si="380"/>
        <v>6.0947793935081921E-5</v>
      </c>
      <c r="BF124" s="5">
        <f t="shared" si="381"/>
        <v>3.6180612965954689E-5</v>
      </c>
      <c r="BG124" s="5">
        <f t="shared" si="382"/>
        <v>1.4318667065417978E-5</v>
      </c>
      <c r="BH124" s="5">
        <f t="shared" si="383"/>
        <v>4.2500156103603664E-6</v>
      </c>
      <c r="BI124" s="5">
        <f t="shared" si="384"/>
        <v>1.0091795615211204E-6</v>
      </c>
      <c r="BJ124" s="8">
        <f t="shared" si="385"/>
        <v>0.44878229792096075</v>
      </c>
      <c r="BK124" s="8">
        <f t="shared" si="386"/>
        <v>0.3018535170300754</v>
      </c>
      <c r="BL124" s="8">
        <f t="shared" si="387"/>
        <v>0.23769685808452767</v>
      </c>
      <c r="BM124" s="8">
        <f t="shared" si="388"/>
        <v>0.32079906424688381</v>
      </c>
      <c r="BN124" s="8">
        <f t="shared" si="389"/>
        <v>0.67894386504427029</v>
      </c>
    </row>
    <row r="125" spans="1:66" x14ac:dyDescent="0.25">
      <c r="A125" t="s">
        <v>341</v>
      </c>
      <c r="B125" t="s">
        <v>154</v>
      </c>
      <c r="C125" t="s">
        <v>147</v>
      </c>
      <c r="D125" s="11">
        <v>44204</v>
      </c>
      <c r="E125">
        <f>VLOOKUP(A125,home!$A$2:$E$405,3,FALSE)</f>
        <v>1.5127999999999999</v>
      </c>
      <c r="F125">
        <f>VLOOKUP(B125,home!$B$2:$E$405,3,FALSE)</f>
        <v>0.66100000000000003</v>
      </c>
      <c r="G125">
        <f>VLOOKUP(C125,away!$B$2:$E$405,4,FALSE)</f>
        <v>1.2119</v>
      </c>
      <c r="H125">
        <f>VLOOKUP(A125,away!$A$2:$E$405,3,FALSE)</f>
        <v>1.2179</v>
      </c>
      <c r="I125">
        <f>VLOOKUP(C125,away!$B$2:$E$405,3,FALSE)</f>
        <v>1.0948</v>
      </c>
      <c r="J125">
        <f>VLOOKUP(B125,home!$B$2:$E$405,4,FALSE)</f>
        <v>1.6422000000000001</v>
      </c>
      <c r="K125" s="3">
        <f t="shared" si="334"/>
        <v>1.2118524935199999</v>
      </c>
      <c r="L125" s="3">
        <f t="shared" si="335"/>
        <v>2.1896387340240002</v>
      </c>
      <c r="M125" s="5">
        <f t="shared" si="336"/>
        <v>3.3323539909554264E-2</v>
      </c>
      <c r="N125" s="5">
        <f t="shared" si="337"/>
        <v>4.0383214932306573E-2</v>
      </c>
      <c r="O125" s="5">
        <f t="shared" si="338"/>
        <v>7.2966513740754649E-2</v>
      </c>
      <c r="P125" s="5">
        <f t="shared" si="339"/>
        <v>8.8424651620194861E-2</v>
      </c>
      <c r="Q125" s="5">
        <f t="shared" si="340"/>
        <v>2.4469249856034912E-2</v>
      </c>
      <c r="R125" s="5">
        <f t="shared" si="341"/>
        <v>7.988515238672543E-2</v>
      </c>
      <c r="S125" s="5">
        <f t="shared" si="342"/>
        <v>5.865912681676904E-2</v>
      </c>
      <c r="T125" s="5">
        <f t="shared" si="343"/>
        <v>5.3578817277285223E-2</v>
      </c>
      <c r="U125" s="5">
        <f t="shared" si="344"/>
        <v>9.6809021115078386E-2</v>
      </c>
      <c r="V125" s="5">
        <f t="shared" si="345"/>
        <v>1.7294790766846608E-2</v>
      </c>
      <c r="W125" s="5">
        <f t="shared" si="346"/>
        <v>9.8843738175332686E-3</v>
      </c>
      <c r="X125" s="5">
        <f t="shared" si="347"/>
        <v>2.1643207772443517E-2</v>
      </c>
      <c r="Y125" s="5">
        <f t="shared" si="348"/>
        <v>2.369540303353582E-2</v>
      </c>
      <c r="Z125" s="5">
        <f t="shared" si="349"/>
        <v>5.830654131312793E-2</v>
      </c>
      <c r="AA125" s="5">
        <f t="shared" si="350"/>
        <v>7.0658927478840977E-2</v>
      </c>
      <c r="AB125" s="5">
        <f t="shared" si="351"/>
        <v>4.2814098727341141E-2</v>
      </c>
      <c r="AC125" s="5">
        <f t="shared" si="352"/>
        <v>2.8682536664646732E-3</v>
      </c>
      <c r="AD125" s="5">
        <f t="shared" si="353"/>
        <v>2.9946007644153731E-3</v>
      </c>
      <c r="AE125" s="5">
        <f t="shared" si="354"/>
        <v>6.5570938267017808E-3</v>
      </c>
      <c r="AF125" s="5">
        <f t="shared" si="355"/>
        <v>7.1788333127879387E-3</v>
      </c>
      <c r="AG125" s="5">
        <f t="shared" si="356"/>
        <v>5.239683828927433E-3</v>
      </c>
      <c r="AH125" s="5">
        <f t="shared" si="357"/>
        <v>3.191756532654888E-2</v>
      </c>
      <c r="AI125" s="5">
        <f t="shared" si="358"/>
        <v>3.8679381128065751E-2</v>
      </c>
      <c r="AJ125" s="5">
        <f t="shared" si="359"/>
        <v>2.3436852233928458E-2</v>
      </c>
      <c r="AK125" s="5">
        <f t="shared" si="360"/>
        <v>9.4673359399819936E-3</v>
      </c>
      <c r="AL125" s="5">
        <f t="shared" si="361"/>
        <v>3.0443864235776266E-4</v>
      </c>
      <c r="AM125" s="5">
        <f t="shared" si="362"/>
        <v>7.2580288069073377E-4</v>
      </c>
      <c r="AN125" s="5">
        <f t="shared" si="363"/>
        <v>1.5892461008266306E-3</v>
      </c>
      <c r="AO125" s="5">
        <f t="shared" si="364"/>
        <v>1.7399374101333014E-3</v>
      </c>
      <c r="AP125" s="5">
        <f t="shared" si="365"/>
        <v>1.2699447826684264E-3</v>
      </c>
      <c r="AQ125" s="5">
        <f t="shared" si="366"/>
        <v>6.9518007155061948E-4</v>
      </c>
      <c r="AR125" s="5">
        <f t="shared" si="367"/>
        <v>1.3977587466950572E-2</v>
      </c>
      <c r="AS125" s="5">
        <f t="shared" si="368"/>
        <v>1.6938774225217952E-2</v>
      </c>
      <c r="AT125" s="5">
        <f t="shared" si="369"/>
        <v>1.0263647891001341E-2</v>
      </c>
      <c r="AU125" s="5">
        <f t="shared" si="370"/>
        <v>4.1460090964404207E-3</v>
      </c>
      <c r="AV125" s="5">
        <f t="shared" si="371"/>
        <v>1.2560878654194817E-3</v>
      </c>
      <c r="AW125" s="5">
        <f t="shared" si="372"/>
        <v>2.2439826957222792E-5</v>
      </c>
      <c r="AX125" s="5">
        <f t="shared" si="373"/>
        <v>1.4659433846151061E-4</v>
      </c>
      <c r="AY125" s="5">
        <f t="shared" si="374"/>
        <v>3.2098864168394786E-4</v>
      </c>
      <c r="AZ125" s="5">
        <f t="shared" si="375"/>
        <v>3.5142458150646161E-4</v>
      </c>
      <c r="BA125" s="5">
        <f t="shared" si="376"/>
        <v>2.5649762525157416E-4</v>
      </c>
      <c r="BB125" s="5">
        <f t="shared" si="377"/>
        <v>1.4040928385900485E-4</v>
      </c>
      <c r="BC125" s="5">
        <f t="shared" si="378"/>
        <v>6.1489121310849611E-5</v>
      </c>
      <c r="BD125" s="5">
        <f t="shared" si="379"/>
        <v>5.1009778209738909E-3</v>
      </c>
      <c r="BE125" s="5">
        <f t="shared" si="380"/>
        <v>6.1816326917374254E-3</v>
      </c>
      <c r="BF125" s="5">
        <f t="shared" si="381"/>
        <v>3.7456134957533746E-3</v>
      </c>
      <c r="BG125" s="5">
        <f t="shared" si="382"/>
        <v>1.5130436848636302E-3</v>
      </c>
      <c r="BH125" s="5">
        <f t="shared" si="383"/>
        <v>4.5839644057666984E-4</v>
      </c>
      <c r="BI125" s="5">
        <f t="shared" si="384"/>
        <v>1.1110177390670599E-4</v>
      </c>
      <c r="BJ125" s="8">
        <f t="shared" si="385"/>
        <v>0.20292199325991492</v>
      </c>
      <c r="BK125" s="8">
        <f t="shared" si="386"/>
        <v>0.20119579006387117</v>
      </c>
      <c r="BL125" s="8">
        <f t="shared" si="387"/>
        <v>0.53032772053010724</v>
      </c>
      <c r="BM125" s="8">
        <f t="shared" si="388"/>
        <v>0.65300117390672396</v>
      </c>
      <c r="BN125" s="8">
        <f t="shared" si="389"/>
        <v>0.33945232244557072</v>
      </c>
    </row>
    <row r="126" spans="1:66" x14ac:dyDescent="0.25">
      <c r="A126" t="s">
        <v>341</v>
      </c>
      <c r="B126" t="s">
        <v>151</v>
      </c>
      <c r="C126" t="s">
        <v>148</v>
      </c>
      <c r="D126" s="11">
        <v>44204</v>
      </c>
      <c r="E126">
        <f>VLOOKUP(A126,home!$A$2:$E$405,3,FALSE)</f>
        <v>1.5127999999999999</v>
      </c>
      <c r="F126">
        <f>VLOOKUP(B126,home!$B$2:$E$405,3,FALSE)</f>
        <v>1.3221000000000001</v>
      </c>
      <c r="G126">
        <f>VLOOKUP(C126,away!$B$2:$E$405,4,FALSE)</f>
        <v>0.47220000000000001</v>
      </c>
      <c r="H126">
        <f>VLOOKUP(A126,away!$A$2:$E$405,3,FALSE)</f>
        <v>1.2179</v>
      </c>
      <c r="I126">
        <f>VLOOKUP(C126,away!$B$2:$E$405,3,FALSE)</f>
        <v>2.1114000000000002</v>
      </c>
      <c r="J126">
        <f>VLOOKUP(B126,home!$B$2:$E$405,4,FALSE)</f>
        <v>1.0948</v>
      </c>
      <c r="K126" s="3">
        <f t="shared" si="334"/>
        <v>0.94443441393599992</v>
      </c>
      <c r="L126" s="3">
        <f t="shared" si="335"/>
        <v>2.8152498008880005</v>
      </c>
      <c r="M126" s="5">
        <f t="shared" si="336"/>
        <v>2.3291094196001956E-2</v>
      </c>
      <c r="N126" s="5">
        <f t="shared" si="337"/>
        <v>2.1996910896929272E-2</v>
      </c>
      <c r="O126" s="5">
        <f t="shared" si="338"/>
        <v>6.5570248297758163E-2</v>
      </c>
      <c r="P126" s="5">
        <f t="shared" si="339"/>
        <v>6.1926799022731217E-2</v>
      </c>
      <c r="Q126" s="5">
        <f t="shared" si="340"/>
        <v>1.0387319825671903E-2</v>
      </c>
      <c r="R126" s="5">
        <f t="shared" si="341"/>
        <v>9.2298314232220235E-2</v>
      </c>
      <c r="S126" s="5">
        <f t="shared" si="342"/>
        <v>4.1163034301111026E-2</v>
      </c>
      <c r="T126" s="5">
        <f t="shared" si="343"/>
        <v>2.9242900070982802E-2</v>
      </c>
      <c r="U126" s="5">
        <f t="shared" si="344"/>
        <v>8.7169704309187676E-2</v>
      </c>
      <c r="V126" s="5">
        <f t="shared" si="345"/>
        <v>1.2160561032371196E-2</v>
      </c>
      <c r="W126" s="5">
        <f t="shared" si="346"/>
        <v>3.2700474373080794E-3</v>
      </c>
      <c r="X126" s="5">
        <f t="shared" si="347"/>
        <v>9.2060003967758854E-3</v>
      </c>
      <c r="Y126" s="5">
        <f t="shared" si="348"/>
        <v>1.2958595391999088E-2</v>
      </c>
      <c r="Z126" s="5">
        <f t="shared" si="349"/>
        <v>8.6614270254852035E-2</v>
      </c>
      <c r="AA126" s="5">
        <f t="shared" si="350"/>
        <v>8.1801497566635475E-2</v>
      </c>
      <c r="AB126" s="5">
        <f t="shared" si="351"/>
        <v>3.8628074706716246E-2</v>
      </c>
      <c r="AC126" s="5">
        <f t="shared" si="352"/>
        <v>2.0207955150100244E-3</v>
      </c>
      <c r="AD126" s="5">
        <f t="shared" si="353"/>
        <v>7.7208633374924358E-4</v>
      </c>
      <c r="AE126" s="5">
        <f t="shared" si="354"/>
        <v>2.1736158973559038E-3</v>
      </c>
      <c r="AF126" s="5">
        <f t="shared" si="355"/>
        <v>3.059635861119102E-3</v>
      </c>
      <c r="AG126" s="5">
        <f t="shared" si="356"/>
        <v>2.871213082935112E-3</v>
      </c>
      <c r="AH126" s="5">
        <f t="shared" si="357"/>
        <v>6.0960201772257916E-2</v>
      </c>
      <c r="AI126" s="5">
        <f t="shared" si="358"/>
        <v>5.7572912434202698E-2</v>
      </c>
      <c r="AJ126" s="5">
        <f t="shared" si="359"/>
        <v>2.7186919906692433E-2</v>
      </c>
      <c r="AK126" s="5">
        <f t="shared" si="360"/>
        <v>8.5587542562673476E-3</v>
      </c>
      <c r="AL126" s="5">
        <f t="shared" si="361"/>
        <v>2.1491716390987527E-4</v>
      </c>
      <c r="AM126" s="5">
        <f t="shared" si="362"/>
        <v>1.4583698082449236E-4</v>
      </c>
      <c r="AN126" s="5">
        <f t="shared" si="363"/>
        <v>4.1056753122825922E-4</v>
      </c>
      <c r="AO126" s="5">
        <f t="shared" si="364"/>
        <v>5.7792508027071756E-4</v>
      </c>
      <c r="AP126" s="5">
        <f t="shared" si="365"/>
        <v>5.4233448905343967E-4</v>
      </c>
      <c r="AQ126" s="5">
        <f t="shared" si="366"/>
        <v>3.8170176558059791E-4</v>
      </c>
      <c r="AR126" s="5">
        <f t="shared" si="367"/>
        <v>3.432363918028828E-2</v>
      </c>
      <c r="AS126" s="5">
        <f t="shared" si="368"/>
        <v>3.241642605338628E-2</v>
      </c>
      <c r="AT126" s="5">
        <f t="shared" si="369"/>
        <v>1.5307594170814775E-2</v>
      </c>
      <c r="AU126" s="5">
        <f t="shared" si="370"/>
        <v>4.8190062431611941E-3</v>
      </c>
      <c r="AV126" s="5">
        <f t="shared" si="371"/>
        <v>1.1378088342534668E-3</v>
      </c>
      <c r="AW126" s="5">
        <f t="shared" si="372"/>
        <v>1.5872938748344535E-5</v>
      </c>
      <c r="AX126" s="5">
        <f t="shared" si="373"/>
        <v>2.2955577252529173E-5</v>
      </c>
      <c r="AY126" s="5">
        <f t="shared" si="374"/>
        <v>6.4625684289451856E-5</v>
      </c>
      <c r="AZ126" s="5">
        <f t="shared" si="375"/>
        <v>9.0968722414065092E-5</v>
      </c>
      <c r="BA126" s="5">
        <f t="shared" si="376"/>
        <v>8.5366559221077508E-5</v>
      </c>
      <c r="BB126" s="5">
        <f t="shared" si="377"/>
        <v>6.008204721240804E-5</v>
      </c>
      <c r="BC126" s="5">
        <f t="shared" si="378"/>
        <v>3.3829194290335032E-5</v>
      </c>
      <c r="BD126" s="5">
        <f t="shared" si="379"/>
        <v>1.6104936394676361E-2</v>
      </c>
      <c r="BE126" s="5">
        <f t="shared" si="380"/>
        <v>1.5210056165382724E-2</v>
      </c>
      <c r="BF126" s="5">
        <f t="shared" si="381"/>
        <v>7.1824502402434371E-3</v>
      </c>
      <c r="BG126" s="5">
        <f t="shared" si="382"/>
        <v>2.2611177277562645E-3</v>
      </c>
      <c r="BH126" s="5">
        <f t="shared" si="383"/>
        <v>5.3386934901344691E-4</v>
      </c>
      <c r="BI126" s="5">
        <f t="shared" si="384"/>
        <v>1.0084091715078172E-4</v>
      </c>
      <c r="BJ126" s="8">
        <f t="shared" si="385"/>
        <v>9.8354518826463747E-2</v>
      </c>
      <c r="BK126" s="8">
        <f t="shared" si="386"/>
        <v>0.14084182691542474</v>
      </c>
      <c r="BL126" s="8">
        <f t="shared" si="387"/>
        <v>0.64914437275806525</v>
      </c>
      <c r="BM126" s="8">
        <f t="shared" si="388"/>
        <v>0.69943554953795195</v>
      </c>
      <c r="BN126" s="8">
        <f t="shared" si="389"/>
        <v>0.27547068647131273</v>
      </c>
    </row>
    <row r="127" spans="1:66" x14ac:dyDescent="0.25">
      <c r="A127" t="s">
        <v>344</v>
      </c>
      <c r="B127" t="s">
        <v>199</v>
      </c>
      <c r="C127" t="s">
        <v>207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344</v>
      </c>
      <c r="B128" t="s">
        <v>206</v>
      </c>
      <c r="C128" t="s">
        <v>214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344</v>
      </c>
      <c r="B129" t="s">
        <v>198</v>
      </c>
      <c r="C129" t="s">
        <v>204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344</v>
      </c>
      <c r="B130" t="s">
        <v>212</v>
      </c>
      <c r="C130" t="s">
        <v>213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346</v>
      </c>
      <c r="B131" t="s">
        <v>242</v>
      </c>
      <c r="C131" t="s">
        <v>238</v>
      </c>
      <c r="D131" s="11">
        <v>44204</v>
      </c>
      <c r="E131">
        <f>VLOOKUP(A131,home!$A$2:$E$405,3,FALSE)</f>
        <v>1.619</v>
      </c>
      <c r="F131">
        <f>VLOOKUP(B131,home!$B$2:$E$405,3,FALSE)</f>
        <v>0.2059</v>
      </c>
      <c r="G131">
        <f>VLOOKUP(C131,away!$B$2:$E$405,4,FALSE)</f>
        <v>0.61770000000000003</v>
      </c>
      <c r="H131">
        <f>VLOOKUP(A131,away!$A$2:$E$405,3,FALSE)</f>
        <v>1.181</v>
      </c>
      <c r="I131">
        <f>VLOOKUP(C131,away!$B$2:$E$405,3,FALSE)</f>
        <v>0.5645</v>
      </c>
      <c r="J131">
        <f>VLOOKUP(B131,home!$B$2:$E$405,4,FALSE)</f>
        <v>0.84670000000000001</v>
      </c>
      <c r="K131" s="3">
        <f t="shared" si="334"/>
        <v>0.20591159216999999</v>
      </c>
      <c r="L131" s="3">
        <f t="shared" si="335"/>
        <v>0.56447329915000011</v>
      </c>
      <c r="M131" s="5">
        <f t="shared" si="336"/>
        <v>0.46283489289147434</v>
      </c>
      <c r="N131" s="5">
        <f t="shared" si="337"/>
        <v>9.5303069707114885E-2</v>
      </c>
      <c r="O131" s="5">
        <f t="shared" si="338"/>
        <v>0.26125793895218741</v>
      </c>
      <c r="P131" s="5">
        <f t="shared" si="339"/>
        <v>5.3796038176697571E-2</v>
      </c>
      <c r="Q131" s="5">
        <f t="shared" si="340"/>
        <v>9.8120034110402588E-3</v>
      </c>
      <c r="R131" s="5">
        <f t="shared" si="341"/>
        <v>7.3736565364735274E-2</v>
      </c>
      <c r="S131" s="5">
        <f t="shared" si="342"/>
        <v>1.5631998407838773E-3</v>
      </c>
      <c r="T131" s="5">
        <f t="shared" si="343"/>
        <v>5.5386139367009498E-3</v>
      </c>
      <c r="U131" s="5">
        <f t="shared" si="344"/>
        <v>1.5183213575399916E-2</v>
      </c>
      <c r="V131" s="5">
        <f t="shared" si="345"/>
        <v>2.0188134666063888E-5</v>
      </c>
      <c r="W131" s="5">
        <f t="shared" si="346"/>
        <v>6.7346841491492358E-4</v>
      </c>
      <c r="X131" s="5">
        <f t="shared" si="347"/>
        <v>3.8015493804034804E-4</v>
      </c>
      <c r="Y131" s="5">
        <f t="shared" si="348"/>
        <v>1.0729365603189957E-4</v>
      </c>
      <c r="Z131" s="5">
        <f t="shared" si="349"/>
        <v>1.3874107439807251E-2</v>
      </c>
      <c r="AA131" s="5">
        <f t="shared" si="350"/>
        <v>2.8568395528683534E-3</v>
      </c>
      <c r="AB131" s="5">
        <f t="shared" si="351"/>
        <v>2.9412819045267674E-4</v>
      </c>
      <c r="AC131" s="5">
        <f t="shared" si="352"/>
        <v>1.4665619423524914E-7</v>
      </c>
      <c r="AD131" s="5">
        <f t="shared" si="353"/>
        <v>3.4668738397834529E-5</v>
      </c>
      <c r="AE131" s="5">
        <f t="shared" si="354"/>
        <v>1.9569577140793945E-5</v>
      </c>
      <c r="AF131" s="5">
        <f t="shared" si="355"/>
        <v>5.5232518858171919E-6</v>
      </c>
      <c r="AG131" s="5">
        <f t="shared" si="356"/>
        <v>1.0392427380078968E-6</v>
      </c>
      <c r="AH131" s="5">
        <f t="shared" si="357"/>
        <v>1.9578907998273895E-3</v>
      </c>
      <c r="AI131" s="5">
        <f t="shared" si="358"/>
        <v>4.0315241188745252E-4</v>
      </c>
      <c r="AJ131" s="5">
        <f t="shared" si="359"/>
        <v>4.1506877509460486E-5</v>
      </c>
      <c r="AK131" s="5">
        <f t="shared" si="360"/>
        <v>2.8489157446593913E-6</v>
      </c>
      <c r="AL131" s="5">
        <f t="shared" si="361"/>
        <v>6.8184333939391038E-10</v>
      </c>
      <c r="AM131" s="5">
        <f t="shared" si="362"/>
        <v>1.4277390244046653E-6</v>
      </c>
      <c r="AN131" s="5">
        <f t="shared" si="363"/>
        <v>8.0592055743090399E-7</v>
      </c>
      <c r="AO131" s="5">
        <f t="shared" si="364"/>
        <v>2.2746031795291472E-7</v>
      </c>
      <c r="AP131" s="5">
        <f t="shared" si="365"/>
        <v>4.2798425366863261E-8</v>
      </c>
      <c r="AQ131" s="5">
        <f t="shared" si="366"/>
        <v>6.0396420913145877E-9</v>
      </c>
      <c r="AR131" s="5">
        <f t="shared" si="367"/>
        <v>2.2103541583079982E-4</v>
      </c>
      <c r="AS131" s="5">
        <f t="shared" si="368"/>
        <v>4.5513754399678011E-5</v>
      </c>
      <c r="AT131" s="5">
        <f t="shared" si="369"/>
        <v>4.6859048170360204E-6</v>
      </c>
      <c r="AU131" s="5">
        <f t="shared" si="370"/>
        <v>3.2162737387765319E-7</v>
      </c>
      <c r="AV131" s="5">
        <f t="shared" si="371"/>
        <v>1.655670116015086E-8</v>
      </c>
      <c r="AW131" s="5">
        <f t="shared" si="372"/>
        <v>2.2014372055495361E-12</v>
      </c>
      <c r="AX131" s="5">
        <f t="shared" si="373"/>
        <v>4.8998002619734482E-8</v>
      </c>
      <c r="AY131" s="5">
        <f t="shared" si="374"/>
        <v>2.7658064190521869E-8</v>
      </c>
      <c r="AZ131" s="5">
        <f t="shared" si="375"/>
        <v>7.8061193708631772E-9</v>
      </c>
      <c r="BA131" s="5">
        <f t="shared" si="376"/>
        <v>1.4687819849432873E-9</v>
      </c>
      <c r="BB131" s="5">
        <f t="shared" si="377"/>
        <v>2.0727205319325572E-10</v>
      </c>
      <c r="BC131" s="5">
        <f t="shared" si="378"/>
        <v>2.3399907937518276E-11</v>
      </c>
      <c r="BD131" s="5">
        <f t="shared" si="379"/>
        <v>2.0794765067167291E-5</v>
      </c>
      <c r="BE131" s="5">
        <f t="shared" si="380"/>
        <v>4.2818831837815142E-6</v>
      </c>
      <c r="BF131" s="5">
        <f t="shared" si="381"/>
        <v>4.4084469192920006E-7</v>
      </c>
      <c r="BG131" s="5">
        <f t="shared" si="382"/>
        <v>3.0258344138278244E-8</v>
      </c>
      <c r="BH131" s="5">
        <f t="shared" si="383"/>
        <v>1.5576359544851654E-9</v>
      </c>
      <c r="BI131" s="5">
        <f t="shared" si="384"/>
        <v>6.4147059881855643E-11</v>
      </c>
      <c r="BJ131" s="8">
        <f t="shared" si="385"/>
        <v>0.11187800099361307</v>
      </c>
      <c r="BK131" s="8">
        <f t="shared" si="386"/>
        <v>0.51821449403972364</v>
      </c>
      <c r="BL131" s="8">
        <f t="shared" si="387"/>
        <v>0.35603120727280524</v>
      </c>
      <c r="BM131" s="8">
        <f t="shared" si="388"/>
        <v>4.3257273586836661E-2</v>
      </c>
      <c r="BN131" s="8">
        <f t="shared" si="389"/>
        <v>0.95674050850324965</v>
      </c>
    </row>
    <row r="132" spans="1:66" x14ac:dyDescent="0.25">
      <c r="A132" t="s">
        <v>346</v>
      </c>
      <c r="B132" t="s">
        <v>231</v>
      </c>
      <c r="C132" t="s">
        <v>240</v>
      </c>
      <c r="D132" s="11">
        <v>44204</v>
      </c>
      <c r="E132">
        <f>VLOOKUP(A132,home!$A$2:$E$405,3,FALSE)</f>
        <v>1.619</v>
      </c>
      <c r="F132">
        <f>VLOOKUP(B132,home!$B$2:$E$405,3,FALSE)</f>
        <v>1.2353000000000001</v>
      </c>
      <c r="G132">
        <f>VLOOKUP(C132,away!$B$2:$E$405,4,FALSE)</f>
        <v>0.8236</v>
      </c>
      <c r="H132">
        <f>VLOOKUP(A132,away!$A$2:$E$405,3,FALSE)</f>
        <v>1.181</v>
      </c>
      <c r="I132">
        <f>VLOOKUP(C132,away!$B$2:$E$405,3,FALSE)</f>
        <v>1.6935</v>
      </c>
      <c r="J132">
        <f>VLOOKUP(B132,home!$B$2:$E$405,4,FALSE)</f>
        <v>1.3548</v>
      </c>
      <c r="K132" s="3">
        <f t="shared" si="334"/>
        <v>1.64715939652</v>
      </c>
      <c r="L132" s="3">
        <f t="shared" si="335"/>
        <v>2.7096318378000004</v>
      </c>
      <c r="M132" s="5">
        <f t="shared" si="336"/>
        <v>1.2819456355961625E-2</v>
      </c>
      <c r="N132" s="5">
        <f t="shared" si="337"/>
        <v>2.1115687995000229E-2</v>
      </c>
      <c r="O132" s="5">
        <f t="shared" si="338"/>
        <v>3.4736007085401199E-2</v>
      </c>
      <c r="P132" s="5">
        <f t="shared" si="339"/>
        <v>5.7215740468303876E-2</v>
      </c>
      <c r="Q132" s="5">
        <f t="shared" si="340"/>
        <v>1.7390451947474597E-2</v>
      </c>
      <c r="R132" s="5">
        <f t="shared" si="341"/>
        <v>4.706089535832475E-2</v>
      </c>
      <c r="S132" s="5">
        <f t="shared" si="342"/>
        <v>6.3841259458204652E-2</v>
      </c>
      <c r="T132" s="5">
        <f t="shared" si="343"/>
        <v>4.7121722270608186E-2</v>
      </c>
      <c r="U132" s="5">
        <f t="shared" si="344"/>
        <v>7.7516795998109053E-2</v>
      </c>
      <c r="V132" s="5">
        <f t="shared" si="345"/>
        <v>3.1659558295210694E-2</v>
      </c>
      <c r="W132" s="5">
        <f t="shared" si="346"/>
        <v>9.5482821116707715E-3</v>
      </c>
      <c r="X132" s="5">
        <f t="shared" si="347"/>
        <v>2.5872329206079344E-2</v>
      </c>
      <c r="Y132" s="5">
        <f t="shared" si="348"/>
        <v>3.5052243467417706E-2</v>
      </c>
      <c r="Z132" s="5">
        <f t="shared" si="349"/>
        <v>4.2505900126096993E-2</v>
      </c>
      <c r="AA132" s="5">
        <f t="shared" si="350"/>
        <v>7.0013992800241315E-2</v>
      </c>
      <c r="AB132" s="5">
        <f t="shared" si="351"/>
        <v>5.7662103064400561E-2</v>
      </c>
      <c r="AC132" s="5">
        <f t="shared" si="352"/>
        <v>8.8314249667728589E-3</v>
      </c>
      <c r="AD132" s="5">
        <f t="shared" si="353"/>
        <v>3.9318856502155849E-3</v>
      </c>
      <c r="AE132" s="5">
        <f t="shared" si="354"/>
        <v>1.0653962540413104E-2</v>
      </c>
      <c r="AF132" s="5">
        <f t="shared" si="355"/>
        <v>1.4434158049115964E-2</v>
      </c>
      <c r="AG132" s="5">
        <f t="shared" si="356"/>
        <v>1.303708473390725E-2</v>
      </c>
      <c r="AH132" s="5">
        <f t="shared" si="357"/>
        <v>2.8793835069004872E-2</v>
      </c>
      <c r="AI132" s="5">
        <f t="shared" si="358"/>
        <v>4.7428035995758469E-2</v>
      </c>
      <c r="AJ132" s="5">
        <f t="shared" si="359"/>
        <v>3.9060767574451184E-2</v>
      </c>
      <c r="AK132" s="5">
        <f t="shared" si="360"/>
        <v>2.1446436781847003E-2</v>
      </c>
      <c r="AL132" s="5">
        <f t="shared" si="361"/>
        <v>1.5766550619104511E-3</v>
      </c>
      <c r="AM132" s="5">
        <f t="shared" si="362"/>
        <v>1.2952884789589494E-3</v>
      </c>
      <c r="AN132" s="5">
        <f t="shared" si="363"/>
        <v>3.5097549017227055E-3</v>
      </c>
      <c r="AO132" s="5">
        <f t="shared" si="364"/>
        <v>4.7550718122912278E-3</v>
      </c>
      <c r="AP132" s="5">
        <f t="shared" si="365"/>
        <v>4.294831324536552E-3</v>
      </c>
      <c r="AQ132" s="5">
        <f t="shared" si="366"/>
        <v>2.9093529237362472E-3</v>
      </c>
      <c r="AR132" s="5">
        <f t="shared" si="367"/>
        <v>1.5604138447067558E-2</v>
      </c>
      <c r="AS132" s="5">
        <f t="shared" si="368"/>
        <v>2.570250326768633E-2</v>
      </c>
      <c r="AT132" s="5">
        <f t="shared" si="369"/>
        <v>2.1168059885727775E-2</v>
      </c>
      <c r="AU132" s="5">
        <f t="shared" si="370"/>
        <v>1.1622389582291528E-2</v>
      </c>
      <c r="AV132" s="5">
        <f t="shared" si="371"/>
        <v>4.7859820526219114E-3</v>
      </c>
      <c r="AW132" s="5">
        <f t="shared" si="372"/>
        <v>1.954699956877882E-4</v>
      </c>
      <c r="AX132" s="5">
        <f t="shared" si="373"/>
        <v>3.5559109822022188E-4</v>
      </c>
      <c r="AY132" s="5">
        <f t="shared" si="374"/>
        <v>9.6352096097578033E-4</v>
      </c>
      <c r="AZ132" s="5">
        <f t="shared" si="375"/>
        <v>1.3053935361238133E-3</v>
      </c>
      <c r="BA132" s="5">
        <f t="shared" si="376"/>
        <v>1.1790452954464697E-3</v>
      </c>
      <c r="BB132" s="5">
        <f t="shared" si="377"/>
        <v>7.9869466768751559E-4</v>
      </c>
      <c r="BC132" s="5">
        <f t="shared" si="378"/>
        <v>4.3283370004943686E-4</v>
      </c>
      <c r="BD132" s="5">
        <f t="shared" si="379"/>
        <v>7.0469117229355494E-3</v>
      </c>
      <c r="BE132" s="5">
        <f t="shared" si="380"/>
        <v>1.1607386860880232E-2</v>
      </c>
      <c r="BF132" s="5">
        <f t="shared" si="381"/>
        <v>9.5596081684708317E-3</v>
      </c>
      <c r="BG132" s="5">
        <f t="shared" si="382"/>
        <v>5.2487328072486931E-3</v>
      </c>
      <c r="BH132" s="5">
        <f t="shared" si="383"/>
        <v>2.1613748908206206E-3</v>
      </c>
      <c r="BI132" s="5">
        <f t="shared" si="384"/>
        <v>7.120257921635145E-4</v>
      </c>
      <c r="BJ132" s="8">
        <f t="shared" si="385"/>
        <v>0.21995718667165162</v>
      </c>
      <c r="BK132" s="8">
        <f t="shared" si="386"/>
        <v>0.17690761556733992</v>
      </c>
      <c r="BL132" s="8">
        <f t="shared" si="387"/>
        <v>0.53893798320545283</v>
      </c>
      <c r="BM132" s="8">
        <f t="shared" si="388"/>
        <v>0.78720239539478731</v>
      </c>
      <c r="BN132" s="8">
        <f t="shared" si="389"/>
        <v>0.19033823921046628</v>
      </c>
    </row>
    <row r="133" spans="1:66" x14ac:dyDescent="0.25">
      <c r="A133" t="s">
        <v>346</v>
      </c>
      <c r="B133" t="s">
        <v>233</v>
      </c>
      <c r="C133" t="s">
        <v>239</v>
      </c>
      <c r="D133" s="11">
        <v>44204</v>
      </c>
      <c r="E133">
        <f>VLOOKUP(A133,home!$A$2:$E$405,3,FALSE)</f>
        <v>1.619</v>
      </c>
      <c r="F133">
        <f>VLOOKUP(B133,home!$B$2:$E$405,3,FALSE)</f>
        <v>0.79410000000000003</v>
      </c>
      <c r="G133">
        <f>VLOOKUP(C133,away!$B$2:$E$405,4,FALSE)</f>
        <v>0.88239999999999996</v>
      </c>
      <c r="H133">
        <f>VLOOKUP(A133,away!$A$2:$E$405,3,FALSE)</f>
        <v>1.181</v>
      </c>
      <c r="I133">
        <f>VLOOKUP(C133,away!$B$2:$E$405,3,FALSE)</f>
        <v>1.6935</v>
      </c>
      <c r="J133">
        <f>VLOOKUP(B133,home!$B$2:$E$405,4,FALSE)</f>
        <v>0.7258</v>
      </c>
      <c r="K133" s="3">
        <f t="shared" si="334"/>
        <v>1.1344557069600001</v>
      </c>
      <c r="L133" s="3">
        <f t="shared" si="335"/>
        <v>1.4516170563000002</v>
      </c>
      <c r="M133" s="5">
        <f t="shared" si="336"/>
        <v>7.5315240825170618E-2</v>
      </c>
      <c r="N133" s="5">
        <f t="shared" si="337"/>
        <v>8.5441804775181596E-2</v>
      </c>
      <c r="O133" s="5">
        <f t="shared" si="338"/>
        <v>0.10932888818115975</v>
      </c>
      <c r="P133" s="5">
        <f t="shared" si="339"/>
        <v>0.12402878113270839</v>
      </c>
      <c r="Q133" s="5">
        <f t="shared" si="340"/>
        <v>4.8464971520083479E-2</v>
      </c>
      <c r="R133" s="5">
        <f t="shared" si="341"/>
        <v>7.9351839415043521E-2</v>
      </c>
      <c r="S133" s="5">
        <f t="shared" si="342"/>
        <v>5.1062502027226432E-2</v>
      </c>
      <c r="T133" s="5">
        <f t="shared" si="343"/>
        <v>7.0352579291646913E-2</v>
      </c>
      <c r="U133" s="5">
        <f t="shared" si="344"/>
        <v>9.00211470821696E-2</v>
      </c>
      <c r="V133" s="5">
        <f t="shared" si="345"/>
        <v>9.343276220848051E-3</v>
      </c>
      <c r="W133" s="5">
        <f t="shared" si="346"/>
        <v>1.8327121176204192E-2</v>
      </c>
      <c r="X133" s="5">
        <f t="shared" si="347"/>
        <v>2.6603961692254922E-2</v>
      </c>
      <c r="Y133" s="5">
        <f t="shared" si="348"/>
        <v>1.9309382278814534E-2</v>
      </c>
      <c r="Z133" s="5">
        <f t="shared" si="349"/>
        <v>3.8396161181218615E-2</v>
      </c>
      <c r="AA133" s="5">
        <f t="shared" si="350"/>
        <v>4.3558744177389475E-2</v>
      </c>
      <c r="AB133" s="5">
        <f t="shared" si="351"/>
        <v>2.4707732960025083E-2</v>
      </c>
      <c r="AC133" s="5">
        <f t="shared" si="352"/>
        <v>9.6165393348804991E-4</v>
      </c>
      <c r="AD133" s="5">
        <f t="shared" si="353"/>
        <v>5.1978268026230774E-3</v>
      </c>
      <c r="AE133" s="5">
        <f t="shared" si="354"/>
        <v>7.5452540423809524E-3</v>
      </c>
      <c r="AF133" s="5">
        <f t="shared" si="355"/>
        <v>5.4764097310183585E-3</v>
      </c>
      <c r="AG133" s="5">
        <f t="shared" si="356"/>
        <v>2.6498832576111828E-3</v>
      </c>
      <c r="AH133" s="5">
        <f t="shared" si="357"/>
        <v>1.3934130616775224E-2</v>
      </c>
      <c r="AI133" s="5">
        <f t="shared" si="358"/>
        <v>1.5807653999726719E-2</v>
      </c>
      <c r="AJ133" s="5">
        <f t="shared" si="359"/>
        <v>8.9665416468195248E-3</v>
      </c>
      <c r="AK133" s="5">
        <f t="shared" si="360"/>
        <v>3.3907147809763096E-3</v>
      </c>
      <c r="AL133" s="5">
        <f t="shared" si="361"/>
        <v>6.3345885340187891E-5</v>
      </c>
      <c r="AM133" s="5">
        <f t="shared" si="362"/>
        <v>1.1793408560050794E-3</v>
      </c>
      <c r="AN133" s="5">
        <f t="shared" si="363"/>
        <v>1.7119513017684158E-3</v>
      </c>
      <c r="AO133" s="5">
        <f t="shared" si="364"/>
        <v>1.2425488546010106E-3</v>
      </c>
      <c r="AP133" s="5">
        <f t="shared" si="365"/>
        <v>6.012350368749523E-4</v>
      </c>
      <c r="AQ133" s="5">
        <f t="shared" si="366"/>
        <v>2.1819075859321003E-4</v>
      </c>
      <c r="AR133" s="5">
        <f t="shared" si="367"/>
        <v>4.0454043336045908E-3</v>
      </c>
      <c r="AS133" s="5">
        <f t="shared" si="368"/>
        <v>4.5893320332184443E-3</v>
      </c>
      <c r="AT133" s="5">
        <f t="shared" si="369"/>
        <v>2.6031969581095022E-3</v>
      </c>
      <c r="AU133" s="5">
        <f t="shared" si="370"/>
        <v>9.8440388182274591E-4</v>
      </c>
      <c r="AV133" s="5">
        <f t="shared" si="371"/>
        <v>2.791906504218478E-4</v>
      </c>
      <c r="AW133" s="5">
        <f t="shared" si="372"/>
        <v>2.897713981347638E-6</v>
      </c>
      <c r="AX133" s="5">
        <f t="shared" si="373"/>
        <v>2.2298499409100902E-4</v>
      </c>
      <c r="AY133" s="5">
        <f t="shared" si="374"/>
        <v>3.2368882072146337E-4</v>
      </c>
      <c r="AZ133" s="5">
        <f t="shared" si="375"/>
        <v>2.3493610654645464E-4</v>
      </c>
      <c r="BA133" s="5">
        <f t="shared" si="376"/>
        <v>1.1367908646784927E-4</v>
      </c>
      <c r="BB133" s="5">
        <f t="shared" si="377"/>
        <v>4.1254625215333134E-5</v>
      </c>
      <c r="BC133" s="5">
        <f t="shared" si="378"/>
        <v>1.1977183522768326E-5</v>
      </c>
      <c r="BD133" s="5">
        <f t="shared" si="379"/>
        <v>9.7872965504839358E-4</v>
      </c>
      <c r="BE133" s="5">
        <f t="shared" si="380"/>
        <v>1.1103254427406424E-3</v>
      </c>
      <c r="BF133" s="5">
        <f t="shared" si="381"/>
        <v>6.2980751755000526E-4</v>
      </c>
      <c r="BG133" s="5">
        <f t="shared" si="382"/>
        <v>2.3816291085697132E-4</v>
      </c>
      <c r="BH133" s="5">
        <f t="shared" si="383"/>
        <v>6.7546318351974197E-5</v>
      </c>
      <c r="BI133" s="5">
        <f t="shared" si="384"/>
        <v>1.5325661267706818E-5</v>
      </c>
      <c r="BJ133" s="8">
        <f t="shared" si="385"/>
        <v>0.29527098219222675</v>
      </c>
      <c r="BK133" s="8">
        <f t="shared" si="386"/>
        <v>0.26109848884550324</v>
      </c>
      <c r="BL133" s="8">
        <f t="shared" si="387"/>
        <v>0.40460881822307815</v>
      </c>
      <c r="BM133" s="8">
        <f t="shared" si="388"/>
        <v>0.47712213348593918</v>
      </c>
      <c r="BN133" s="8">
        <f t="shared" si="389"/>
        <v>0.52193152584934732</v>
      </c>
    </row>
    <row r="134" spans="1:66" x14ac:dyDescent="0.25">
      <c r="A134" t="s">
        <v>347</v>
      </c>
      <c r="B134" t="s">
        <v>258</v>
      </c>
      <c r="C134" t="s">
        <v>251</v>
      </c>
      <c r="D134" s="11">
        <v>44204</v>
      </c>
      <c r="E134">
        <f>VLOOKUP(A134,home!$A$2:$E$405,3,FALSE)</f>
        <v>1.2816000000000001</v>
      </c>
      <c r="F134">
        <f>VLOOKUP(B134,home!$B$2:$E$405,3,FALSE)</f>
        <v>1.895</v>
      </c>
      <c r="G134">
        <f>VLOOKUP(C134,away!$B$2:$E$405,4,FALSE)</f>
        <v>0.55730000000000002</v>
      </c>
      <c r="H134">
        <f>VLOOKUP(A134,away!$A$2:$E$405,3,FALSE)</f>
        <v>0.83499999999999996</v>
      </c>
      <c r="I134">
        <f>VLOOKUP(C134,away!$B$2:$E$405,3,FALSE)</f>
        <v>1.5398000000000001</v>
      </c>
      <c r="J134">
        <f>VLOOKUP(B134,home!$B$2:$E$405,4,FALSE)</f>
        <v>0.51329999999999998</v>
      </c>
      <c r="K134" s="3">
        <f t="shared" si="334"/>
        <v>1.3534766136000003</v>
      </c>
      <c r="L134" s="3">
        <f t="shared" si="335"/>
        <v>0.65996674889999996</v>
      </c>
      <c r="M134" s="5">
        <f t="shared" si="336"/>
        <v>0.13352809651487718</v>
      </c>
      <c r="N134" s="5">
        <f t="shared" si="337"/>
        <v>0.18072715589140997</v>
      </c>
      <c r="O134" s="5">
        <f t="shared" si="338"/>
        <v>8.8124103743728907E-2</v>
      </c>
      <c r="P134" s="5">
        <f t="shared" si="339"/>
        <v>0.1192739135115973</v>
      </c>
      <c r="Q134" s="5">
        <f t="shared" si="340"/>
        <v>0.12230498947073248</v>
      </c>
      <c r="R134" s="5">
        <f t="shared" si="341"/>
        <v>2.9079489123737538E-2</v>
      </c>
      <c r="S134" s="5">
        <f t="shared" si="342"/>
        <v>2.6635342702550548E-2</v>
      </c>
      <c r="T134" s="5">
        <f t="shared" si="343"/>
        <v>8.0717226275248036E-2</v>
      </c>
      <c r="U134" s="5">
        <f t="shared" si="344"/>
        <v>3.9358408464414324E-2</v>
      </c>
      <c r="V134" s="5">
        <f t="shared" si="345"/>
        <v>2.6435564622093602E-3</v>
      </c>
      <c r="W134" s="5">
        <f t="shared" si="346"/>
        <v>5.5178980991743565E-2</v>
      </c>
      <c r="X134" s="5">
        <f t="shared" si="347"/>
        <v>3.6416292692735892E-2</v>
      </c>
      <c r="Y134" s="5">
        <f t="shared" si="348"/>
        <v>1.2016771147707866E-2</v>
      </c>
      <c r="Z134" s="5">
        <f t="shared" si="349"/>
        <v>6.3971652988886567E-3</v>
      </c>
      <c r="AA134" s="5">
        <f t="shared" si="350"/>
        <v>8.6584136253792521E-3</v>
      </c>
      <c r="AB134" s="5">
        <f t="shared" si="351"/>
        <v>5.8594801764132072E-3</v>
      </c>
      <c r="AC134" s="5">
        <f t="shared" si="352"/>
        <v>1.475847279833785E-4</v>
      </c>
      <c r="AD134" s="5">
        <f t="shared" si="353"/>
        <v>1.8670865083650966E-2</v>
      </c>
      <c r="AE134" s="5">
        <f t="shared" si="354"/>
        <v>1.2322150128407653E-2</v>
      </c>
      <c r="AF134" s="5">
        <f t="shared" si="355"/>
        <v>4.0661046798514582E-3</v>
      </c>
      <c r="AG134" s="5">
        <f t="shared" si="356"/>
        <v>8.9449796208288055E-4</v>
      </c>
      <c r="AH134" s="5">
        <f t="shared" si="357"/>
        <v>1.0554790961208606E-3</v>
      </c>
      <c r="AI134" s="5">
        <f t="shared" si="358"/>
        <v>1.4285662727432516E-3</v>
      </c>
      <c r="AJ134" s="5">
        <f t="shared" si="359"/>
        <v>9.667655205678556E-4</v>
      </c>
      <c r="AK134" s="5">
        <f t="shared" si="360"/>
        <v>4.361648409744742E-4</v>
      </c>
      <c r="AL134" s="5">
        <f t="shared" si="361"/>
        <v>5.2731997356558917E-6</v>
      </c>
      <c r="AM134" s="5">
        <f t="shared" si="362"/>
        <v>5.0541158492804807E-3</v>
      </c>
      <c r="AN134" s="5">
        <f t="shared" si="363"/>
        <v>3.3355484056136011E-3</v>
      </c>
      <c r="AO134" s="5">
        <f t="shared" si="364"/>
        <v>1.1006755185256933E-3</v>
      </c>
      <c r="AP134" s="5">
        <f t="shared" si="365"/>
        <v>2.421364145184078E-4</v>
      </c>
      <c r="AQ134" s="5">
        <f t="shared" si="366"/>
        <v>3.9950495570004082E-5</v>
      </c>
      <c r="AR134" s="5">
        <f t="shared" si="367"/>
        <v>1.3931622151975908E-4</v>
      </c>
      <c r="AS134" s="5">
        <f t="shared" si="368"/>
        <v>1.8856124772211098E-4</v>
      </c>
      <c r="AT134" s="5">
        <f t="shared" si="369"/>
        <v>1.276066195115568E-4</v>
      </c>
      <c r="AU134" s="5">
        <f t="shared" si="370"/>
        <v>5.7570858416481878E-5</v>
      </c>
      <c r="AV134" s="5">
        <f t="shared" si="371"/>
        <v>1.9480202622896241E-5</v>
      </c>
      <c r="AW134" s="5">
        <f t="shared" si="372"/>
        <v>1.3084120404783579E-7</v>
      </c>
      <c r="AX134" s="5">
        <f t="shared" si="373"/>
        <v>1.1401046007377047E-3</v>
      </c>
      <c r="AY134" s="5">
        <f t="shared" si="374"/>
        <v>7.5243112675479548E-4</v>
      </c>
      <c r="AZ134" s="5">
        <f t="shared" si="375"/>
        <v>2.4828976224776307E-4</v>
      </c>
      <c r="BA134" s="5">
        <f t="shared" si="376"/>
        <v>5.4620995725270034E-5</v>
      </c>
      <c r="BB134" s="5">
        <f t="shared" si="377"/>
        <v>9.0120102426218136E-6</v>
      </c>
      <c r="BC134" s="5">
        <f t="shared" si="378"/>
        <v>1.1895254201753243E-6</v>
      </c>
      <c r="BD134" s="5">
        <f t="shared" si="379"/>
        <v>1.5324012297571257E-5</v>
      </c>
      <c r="BE134" s="5">
        <f t="shared" si="380"/>
        <v>2.0740692271281503E-5</v>
      </c>
      <c r="BF134" s="5">
        <f t="shared" si="381"/>
        <v>1.4036020969526897E-5</v>
      </c>
      <c r="BG134" s="5">
        <f t="shared" si="382"/>
        <v>6.3324753767512856E-6</v>
      </c>
      <c r="BH134" s="5">
        <f t="shared" si="383"/>
        <v>2.1427143321576791E-6</v>
      </c>
      <c r="BI134" s="5">
        <f t="shared" si="384"/>
        <v>5.8002274764019257E-7</v>
      </c>
      <c r="BJ134" s="8">
        <f t="shared" si="385"/>
        <v>0.53529310902820726</v>
      </c>
      <c r="BK134" s="8">
        <f t="shared" si="386"/>
        <v>0.2829861982457082</v>
      </c>
      <c r="BL134" s="8">
        <f t="shared" si="387"/>
        <v>0.17555856195186742</v>
      </c>
      <c r="BM134" s="8">
        <f t="shared" si="388"/>
        <v>0.32644498598303745</v>
      </c>
      <c r="BN134" s="8">
        <f t="shared" si="389"/>
        <v>0.67303774825608342</v>
      </c>
    </row>
    <row r="135" spans="1:66" x14ac:dyDescent="0.25">
      <c r="A135" t="s">
        <v>347</v>
      </c>
      <c r="B135" t="s">
        <v>259</v>
      </c>
      <c r="C135" t="s">
        <v>254</v>
      </c>
      <c r="D135" s="11">
        <v>44204</v>
      </c>
      <c r="E135">
        <f>VLOOKUP(A135,home!$A$2:$E$405,3,FALSE)</f>
        <v>1.2816000000000001</v>
      </c>
      <c r="F135">
        <f>VLOOKUP(B135,home!$B$2:$E$405,3,FALSE)</f>
        <v>0.78029999999999999</v>
      </c>
      <c r="G135" t="e">
        <f>VLOOKUP(C135,away!$B$2:$E$405,4,FALSE)</f>
        <v>#N/A</v>
      </c>
      <c r="H135">
        <f>VLOOKUP(A135,away!$A$2:$E$405,3,FALSE)</f>
        <v>0.83499999999999996</v>
      </c>
      <c r="I135" t="e">
        <f>VLOOKUP(C135,away!$B$2:$E$405,3,FALSE)</f>
        <v>#N/A</v>
      </c>
      <c r="J135">
        <f>VLOOKUP(B135,home!$B$2:$E$405,4,FALSE)</f>
        <v>0.68430000000000002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348</v>
      </c>
      <c r="B136" t="s">
        <v>272</v>
      </c>
      <c r="C136" t="s">
        <v>327</v>
      </c>
      <c r="D136" s="11">
        <v>44204</v>
      </c>
      <c r="E136">
        <f>VLOOKUP(A136,home!$A$2:$E$405,3,FALSE)</f>
        <v>1.4792000000000001</v>
      </c>
      <c r="F136">
        <f>VLOOKUP(B136,home!$B$2:$E$405,3,FALSE)</f>
        <v>0.38629999999999998</v>
      </c>
      <c r="G136">
        <f>VLOOKUP(C136,away!$B$2:$E$405,4,FALSE)</f>
        <v>0.67600000000000005</v>
      </c>
      <c r="H136">
        <f>VLOOKUP(A136,away!$A$2:$E$405,3,FALSE)</f>
        <v>1.1875</v>
      </c>
      <c r="I136">
        <f>VLOOKUP(C136,away!$B$2:$E$405,3,FALSE)</f>
        <v>0.98250000000000004</v>
      </c>
      <c r="J136">
        <f>VLOOKUP(B136,home!$B$2:$E$405,4,FALSE)</f>
        <v>0.84209999999999996</v>
      </c>
      <c r="K136" s="3">
        <f t="shared" si="334"/>
        <v>0.38627651296000004</v>
      </c>
      <c r="L136" s="3">
        <f t="shared" si="335"/>
        <v>0.982493859375</v>
      </c>
      <c r="M136" s="5">
        <f t="shared" si="336"/>
        <v>0.25441960868175129</v>
      </c>
      <c r="N136" s="5">
        <f t="shared" si="337"/>
        <v>9.8276319270234627E-2</v>
      </c>
      <c r="O136" s="5">
        <f t="shared" si="338"/>
        <v>0.24996570323441103</v>
      </c>
      <c r="P136" s="5">
        <f t="shared" si="339"/>
        <v>9.6555880204982486E-2</v>
      </c>
      <c r="Q136" s="5">
        <f t="shared" si="340"/>
        <v>1.8980916957124939E-2</v>
      </c>
      <c r="R136" s="5">
        <f t="shared" si="341"/>
        <v>0.1227948842410812</v>
      </c>
      <c r="S136" s="5">
        <f t="shared" si="342"/>
        <v>9.1610843700936431E-3</v>
      </c>
      <c r="T136" s="5">
        <f t="shared" si="343"/>
        <v>1.8648634355682061E-2</v>
      </c>
      <c r="U136" s="5">
        <f t="shared" si="344"/>
        <v>4.7432779693971708E-2</v>
      </c>
      <c r="V136" s="5">
        <f t="shared" si="345"/>
        <v>3.8630694892397E-4</v>
      </c>
      <c r="W136" s="5">
        <f t="shared" si="346"/>
        <v>2.4439608049938526E-3</v>
      </c>
      <c r="X136" s="5">
        <f t="shared" si="347"/>
        <v>2.4011764834596418E-3</v>
      </c>
      <c r="Y136" s="5">
        <f t="shared" si="348"/>
        <v>1.1795705751373772E-3</v>
      </c>
      <c r="Z136" s="5">
        <f t="shared" si="349"/>
        <v>4.0215073243175414E-2</v>
      </c>
      <c r="AA136" s="5">
        <f t="shared" si="350"/>
        <v>1.5534138260804797E-2</v>
      </c>
      <c r="AB136" s="5">
        <f t="shared" si="351"/>
        <v>3.0002363796110981E-3</v>
      </c>
      <c r="AC136" s="5">
        <f t="shared" si="352"/>
        <v>9.1630632550106588E-6</v>
      </c>
      <c r="AD136" s="5">
        <f t="shared" si="353"/>
        <v>2.3601116439098496E-4</v>
      </c>
      <c r="AE136" s="5">
        <f t="shared" si="354"/>
        <v>2.3187951975808636E-4</v>
      </c>
      <c r="AF136" s="5">
        <f t="shared" si="355"/>
        <v>1.139101021385719E-4</v>
      </c>
      <c r="AG136" s="5">
        <f t="shared" si="356"/>
        <v>3.7305325290641987E-5</v>
      </c>
      <c r="AH136" s="5">
        <f t="shared" si="357"/>
        <v>9.8777656289339259E-3</v>
      </c>
      <c r="AI136" s="5">
        <f t="shared" si="358"/>
        <v>3.8155488629807383E-3</v>
      </c>
      <c r="AJ136" s="5">
        <f t="shared" si="359"/>
        <v>7.3692845491034624E-4</v>
      </c>
      <c r="AK136" s="5">
        <f t="shared" si="360"/>
        <v>9.4886051287923059E-5</v>
      </c>
      <c r="AL136" s="5">
        <f t="shared" si="361"/>
        <v>1.3910054221775039E-7</v>
      </c>
      <c r="AM136" s="5">
        <f t="shared" si="362"/>
        <v>1.8233113920115806E-5</v>
      </c>
      <c r="AN136" s="5">
        <f t="shared" si="363"/>
        <v>1.7913922463798614E-5</v>
      </c>
      <c r="AO136" s="5">
        <f t="shared" si="364"/>
        <v>8.8001594090010042E-6</v>
      </c>
      <c r="AP136" s="5">
        <f t="shared" si="365"/>
        <v>2.8820341936215383E-6</v>
      </c>
      <c r="AQ136" s="5">
        <f t="shared" si="366"/>
        <v>7.0789522443548523E-7</v>
      </c>
      <c r="AR136" s="5">
        <f t="shared" si="367"/>
        <v>1.9409688149546042E-3</v>
      </c>
      <c r="AS136" s="5">
        <f t="shared" si="368"/>
        <v>7.4975066560476801E-4</v>
      </c>
      <c r="AT136" s="5">
        <f t="shared" si="369"/>
        <v>1.448055363496244E-4</v>
      </c>
      <c r="AU136" s="5">
        <f t="shared" si="370"/>
        <v>1.864499254614515E-5</v>
      </c>
      <c r="AV136" s="5">
        <f t="shared" si="371"/>
        <v>1.8005306762225351E-6</v>
      </c>
      <c r="AW136" s="5">
        <f t="shared" si="372"/>
        <v>1.4664068107818254E-9</v>
      </c>
      <c r="AX136" s="5">
        <f t="shared" si="373"/>
        <v>1.1738372775774612E-6</v>
      </c>
      <c r="AY136" s="5">
        <f t="shared" si="374"/>
        <v>1.1532879171253231E-6</v>
      </c>
      <c r="AZ136" s="5">
        <f t="shared" si="375"/>
        <v>5.6654914833350692E-7</v>
      </c>
      <c r="BA136" s="5">
        <f t="shared" si="376"/>
        <v>1.855436864239355E-7</v>
      </c>
      <c r="BB136" s="5">
        <f t="shared" si="377"/>
        <v>4.5573883139329291E-8</v>
      </c>
      <c r="BC136" s="5">
        <f t="shared" si="378"/>
        <v>8.9552120664529785E-9</v>
      </c>
      <c r="BD136" s="5">
        <f t="shared" si="379"/>
        <v>3.1783165698854476E-4</v>
      </c>
      <c r="BE136" s="5">
        <f t="shared" si="380"/>
        <v>1.2277090416983389E-4</v>
      </c>
      <c r="BF136" s="5">
        <f t="shared" si="381"/>
        <v>2.3711758377834876E-5</v>
      </c>
      <c r="BG136" s="5">
        <f t="shared" si="382"/>
        <v>3.0530984474467083E-6</v>
      </c>
      <c r="BH136" s="5">
        <f t="shared" si="383"/>
        <v>2.9483505550082604E-7</v>
      </c>
      <c r="BI136" s="5">
        <f t="shared" si="384"/>
        <v>2.2777571427445442E-8</v>
      </c>
      <c r="BJ136" s="8">
        <f t="shared" si="385"/>
        <v>0.14260135543054642</v>
      </c>
      <c r="BK136" s="8">
        <f t="shared" si="386"/>
        <v>0.3605333356574657</v>
      </c>
      <c r="BL136" s="8">
        <f t="shared" si="387"/>
        <v>0.4565765263787348</v>
      </c>
      <c r="BM136" s="8">
        <f t="shared" si="388"/>
        <v>0.15893182629882646</v>
      </c>
      <c r="BN136" s="8">
        <f t="shared" si="389"/>
        <v>0.84099331258958554</v>
      </c>
    </row>
    <row r="137" spans="1:66" x14ac:dyDescent="0.25">
      <c r="A137" t="s">
        <v>348</v>
      </c>
      <c r="B137" t="s">
        <v>264</v>
      </c>
      <c r="C137" t="s">
        <v>273</v>
      </c>
      <c r="D137" s="11">
        <v>44204</v>
      </c>
      <c r="E137">
        <f>VLOOKUP(A137,home!$A$2:$E$405,3,FALSE)</f>
        <v>1.4792000000000001</v>
      </c>
      <c r="F137">
        <f>VLOOKUP(B137,home!$B$2:$E$405,3,FALSE)</f>
        <v>1.0141</v>
      </c>
      <c r="G137">
        <f>VLOOKUP(C137,away!$B$2:$E$405,4,FALSE)</f>
        <v>0.90139999999999998</v>
      </c>
      <c r="H137">
        <f>VLOOKUP(A137,away!$A$2:$E$405,3,FALSE)</f>
        <v>1.1875</v>
      </c>
      <c r="I137">
        <f>VLOOKUP(C137,away!$B$2:$E$405,3,FALSE)</f>
        <v>1.8246</v>
      </c>
      <c r="J137">
        <f>VLOOKUP(B137,home!$B$2:$E$405,4,FALSE)</f>
        <v>1.6841999999999999</v>
      </c>
      <c r="K137" s="3">
        <f t="shared" si="334"/>
        <v>1.352151127408</v>
      </c>
      <c r="L137" s="3">
        <f t="shared" si="335"/>
        <v>3.6491771924999998</v>
      </c>
      <c r="M137" s="5">
        <f t="shared" si="336"/>
        <v>6.7290027916470556E-3</v>
      </c>
      <c r="N137" s="5">
        <f t="shared" si="337"/>
        <v>9.0986287110571464E-3</v>
      </c>
      <c r="O137" s="5">
        <f t="shared" si="338"/>
        <v>2.4555323515547262E-2</v>
      </c>
      <c r="P137" s="5">
        <f t="shared" si="339"/>
        <v>3.3202508375415406E-2</v>
      </c>
      <c r="Q137" s="5">
        <f t="shared" si="340"/>
        <v>6.1513605347613609E-3</v>
      </c>
      <c r="R137" s="5">
        <f t="shared" si="341"/>
        <v>4.4803363263697014E-2</v>
      </c>
      <c r="S137" s="5">
        <f t="shared" si="342"/>
        <v>4.0957278387073436E-2</v>
      </c>
      <c r="T137" s="5">
        <f t="shared" si="343"/>
        <v>2.2447404566295757E-2</v>
      </c>
      <c r="U137" s="5">
        <f t="shared" si="344"/>
        <v>6.0580918148678095E-2</v>
      </c>
      <c r="V137" s="5">
        <f t="shared" si="345"/>
        <v>2.245477806688612E-2</v>
      </c>
      <c r="W137" s="5">
        <f t="shared" si="346"/>
        <v>2.7725230273902175E-3</v>
      </c>
      <c r="X137" s="5">
        <f t="shared" si="347"/>
        <v>1.0117427797233432E-2</v>
      </c>
      <c r="Y137" s="5">
        <f t="shared" si="348"/>
        <v>1.8460143382214887E-2</v>
      </c>
      <c r="Z137" s="5">
        <f t="shared" si="349"/>
        <v>5.449847045639182E-2</v>
      </c>
      <c r="AA137" s="5">
        <f t="shared" si="350"/>
        <v>7.3690168269621784E-2</v>
      </c>
      <c r="AB137" s="5">
        <f t="shared" si="351"/>
        <v>4.9820122052327172E-2</v>
      </c>
      <c r="AC137" s="5">
        <f t="shared" si="352"/>
        <v>6.9248276817421173E-3</v>
      </c>
      <c r="AD137" s="5">
        <f t="shared" si="353"/>
        <v>9.3721753431258046E-4</v>
      </c>
      <c r="AE137" s="5">
        <f t="shared" si="354"/>
        <v>3.4200728506245544E-3</v>
      </c>
      <c r="AF137" s="5">
        <f t="shared" si="355"/>
        <v>6.2402259215937946E-3</v>
      </c>
      <c r="AG137" s="5">
        <f t="shared" si="356"/>
        <v>7.5905633697091199E-3</v>
      </c>
      <c r="AH137" s="5">
        <f t="shared" si="357"/>
        <v>4.9718643853900027E-2</v>
      </c>
      <c r="AI137" s="5">
        <f t="shared" si="358"/>
        <v>6.7227120340247762E-2</v>
      </c>
      <c r="AJ137" s="5">
        <f t="shared" si="359"/>
        <v>4.545061328022966E-2</v>
      </c>
      <c r="AK137" s="5">
        <f t="shared" si="360"/>
        <v>2.0485365996082517E-2</v>
      </c>
      <c r="AL137" s="5">
        <f t="shared" si="361"/>
        <v>1.3667502078421531E-3</v>
      </c>
      <c r="AM137" s="5">
        <f t="shared" si="362"/>
        <v>2.5345194912946033E-4</v>
      </c>
      <c r="AN137" s="5">
        <f t="shared" si="363"/>
        <v>9.2489107215789658E-4</v>
      </c>
      <c r="AO137" s="5">
        <f t="shared" si="364"/>
        <v>1.6875457030327348E-3</v>
      </c>
      <c r="AP137" s="5">
        <f t="shared" si="365"/>
        <v>2.0527177636028107E-3</v>
      </c>
      <c r="AQ137" s="5">
        <f t="shared" si="366"/>
        <v>1.8726827113947461E-3</v>
      </c>
      <c r="AR137" s="5">
        <f t="shared" si="367"/>
        <v>3.628642823873645E-2</v>
      </c>
      <c r="AS137" s="5">
        <f t="shared" si="368"/>
        <v>4.9064734852616983E-2</v>
      </c>
      <c r="AT137" s="5">
        <f t="shared" si="369"/>
        <v>3.3171468273470325E-2</v>
      </c>
      <c r="AU137" s="5">
        <f t="shared" si="370"/>
        <v>1.4950946074583868E-2</v>
      </c>
      <c r="AV137" s="5">
        <f t="shared" si="371"/>
        <v>5.0539846476411951E-3</v>
      </c>
      <c r="AW137" s="5">
        <f t="shared" si="372"/>
        <v>1.8732978483045518E-4</v>
      </c>
      <c r="AX137" s="5">
        <f t="shared" si="373"/>
        <v>5.7117556459859225E-5</v>
      </c>
      <c r="AY137" s="5">
        <f t="shared" si="374"/>
        <v>2.084320843246493E-4</v>
      </c>
      <c r="AZ137" s="5">
        <f t="shared" si="375"/>
        <v>3.803028041513737E-4</v>
      </c>
      <c r="BA137" s="5">
        <f t="shared" si="376"/>
        <v>4.6259743971766221E-4</v>
      </c>
      <c r="BB137" s="5">
        <f t="shared" si="377"/>
        <v>4.2202500658164671E-4</v>
      </c>
      <c r="BC137" s="5">
        <f t="shared" si="378"/>
        <v>3.0800880573648141E-4</v>
      </c>
      <c r="BD137" s="5">
        <f t="shared" si="379"/>
        <v>2.2069267721014162E-2</v>
      </c>
      <c r="BE137" s="5">
        <f t="shared" si="380"/>
        <v>2.9840985230038284E-2</v>
      </c>
      <c r="BF137" s="5">
        <f t="shared" si="381"/>
        <v>2.0174760910880874E-2</v>
      </c>
      <c r="BG137" s="5">
        <f t="shared" si="382"/>
        <v>9.0931085702781415E-3</v>
      </c>
      <c r="BH137" s="5">
        <f t="shared" si="383"/>
        <v>3.0738142512362326E-3</v>
      </c>
      <c r="BI137" s="5">
        <f t="shared" si="384"/>
        <v>8.3125228105036982E-4</v>
      </c>
      <c r="BJ137" s="8">
        <f t="shared" si="385"/>
        <v>9.5865340591482148E-2</v>
      </c>
      <c r="BK137" s="8">
        <f t="shared" si="386"/>
        <v>0.11184357759493092</v>
      </c>
      <c r="BL137" s="8">
        <f t="shared" si="387"/>
        <v>0.65994238977187814</v>
      </c>
      <c r="BM137" s="8">
        <f t="shared" si="388"/>
        <v>0.79758848892306367</v>
      </c>
      <c r="BN137" s="8">
        <f t="shared" si="389"/>
        <v>0.12454018719212523</v>
      </c>
    </row>
    <row r="138" spans="1:66" x14ac:dyDescent="0.25">
      <c r="A138" t="s">
        <v>348</v>
      </c>
      <c r="B138" t="s">
        <v>266</v>
      </c>
      <c r="C138" t="s">
        <v>265</v>
      </c>
      <c r="D138" s="11">
        <v>44204</v>
      </c>
      <c r="E138">
        <f>VLOOKUP(A138,home!$A$2:$E$405,3,FALSE)</f>
        <v>1.4792000000000001</v>
      </c>
      <c r="F138">
        <f>VLOOKUP(B138,home!$B$2:$E$405,3,FALSE)</f>
        <v>1.2169000000000001</v>
      </c>
      <c r="G138">
        <f>VLOOKUP(C138,away!$B$2:$E$405,4,FALSE)</f>
        <v>1.4648000000000001</v>
      </c>
      <c r="H138">
        <f>VLOOKUP(A138,away!$A$2:$E$405,3,FALSE)</f>
        <v>1.1875</v>
      </c>
      <c r="I138">
        <f>VLOOKUP(C138,away!$B$2:$E$405,3,FALSE)</f>
        <v>0.70179999999999998</v>
      </c>
      <c r="J138">
        <f>VLOOKUP(B138,home!$B$2:$E$405,4,FALSE)</f>
        <v>0.67369999999999997</v>
      </c>
      <c r="K138" s="3">
        <f t="shared" si="334"/>
        <v>2.6366963655040005</v>
      </c>
      <c r="L138" s="3">
        <f t="shared" si="335"/>
        <v>0.5614531587499999</v>
      </c>
      <c r="M138" s="5">
        <f t="shared" si="336"/>
        <v>4.083770328145217E-2</v>
      </c>
      <c r="N138" s="5">
        <f t="shared" si="337"/>
        <v>0.10767662381773571</v>
      </c>
      <c r="O138" s="5">
        <f t="shared" si="338"/>
        <v>2.2928457503466549E-2</v>
      </c>
      <c r="P138" s="5">
        <f t="shared" si="339"/>
        <v>6.0455380566003178E-2</v>
      </c>
      <c r="Q138" s="5">
        <f t="shared" si="340"/>
        <v>0.14195528133498267</v>
      </c>
      <c r="R138" s="5">
        <f t="shared" si="341"/>
        <v>6.4366274452932149E-3</v>
      </c>
      <c r="S138" s="5">
        <f t="shared" si="342"/>
        <v>2.2374256787845926E-2</v>
      </c>
      <c r="T138" s="5">
        <f t="shared" si="343"/>
        <v>7.9701241106770904E-2</v>
      </c>
      <c r="U138" s="5">
        <f t="shared" si="344"/>
        <v>1.6971432191107916E-2</v>
      </c>
      <c r="V138" s="5">
        <f t="shared" si="345"/>
        <v>3.6802706548687905E-3</v>
      </c>
      <c r="W138" s="5">
        <f t="shared" si="346"/>
        <v>0.12476432478668223</v>
      </c>
      <c r="X138" s="5">
        <f t="shared" si="347"/>
        <v>7.0049324250793632E-2</v>
      </c>
      <c r="Y138" s="5">
        <f t="shared" si="348"/>
        <v>1.9664707184455524E-2</v>
      </c>
      <c r="Z138" s="5">
        <f t="shared" si="349"/>
        <v>1.2046216036189395E-3</v>
      </c>
      <c r="AA138" s="5">
        <f t="shared" si="350"/>
        <v>3.1762214040696578E-3</v>
      </c>
      <c r="AB138" s="5">
        <f t="shared" si="351"/>
        <v>4.1873657160732408E-3</v>
      </c>
      <c r="AC138" s="5">
        <f t="shared" si="352"/>
        <v>3.4051278773652115E-4</v>
      </c>
      <c r="AD138" s="5">
        <f t="shared" si="353"/>
        <v>8.2241410427401407E-2</v>
      </c>
      <c r="AE138" s="5">
        <f t="shared" si="354"/>
        <v>4.6174699664519689E-2</v>
      </c>
      <c r="AF138" s="5">
        <f t="shared" si="355"/>
        <v>1.2962465490488569E-2</v>
      </c>
      <c r="AG138" s="5">
        <f t="shared" si="356"/>
        <v>2.4259390649408914E-3</v>
      </c>
      <c r="AH138" s="5">
        <f t="shared" si="357"/>
        <v>1.6908465111258592E-4</v>
      </c>
      <c r="AI138" s="5">
        <f t="shared" si="358"/>
        <v>4.458248850510672E-4</v>
      </c>
      <c r="AJ138" s="5">
        <f t="shared" si="359"/>
        <v>5.8775242703269402E-4</v>
      </c>
      <c r="AK138" s="5">
        <f t="shared" si="360"/>
        <v>5.1657489605775318E-4</v>
      </c>
      <c r="AL138" s="5">
        <f t="shared" si="361"/>
        <v>2.0163553301051396E-5</v>
      </c>
      <c r="AM138" s="5">
        <f t="shared" si="362"/>
        <v>4.3369125593570423E-2</v>
      </c>
      <c r="AN138" s="5">
        <f t="shared" si="363"/>
        <v>2.4349732556735573E-2</v>
      </c>
      <c r="AO138" s="5">
        <f t="shared" si="364"/>
        <v>6.8356171293484482E-3</v>
      </c>
      <c r="AP138" s="5">
        <f t="shared" si="365"/>
        <v>1.2792929430927645E-3</v>
      </c>
      <c r="AQ138" s="5">
        <f t="shared" si="366"/>
        <v>1.7956576596650408E-4</v>
      </c>
      <c r="AR138" s="5">
        <f t="shared" si="367"/>
        <v>1.8986622292660616E-5</v>
      </c>
      <c r="AS138" s="5">
        <f t="shared" si="368"/>
        <v>5.0061957992255477E-5</v>
      </c>
      <c r="AT138" s="5">
        <f t="shared" si="369"/>
        <v>6.5999091344097003E-5</v>
      </c>
      <c r="AU138" s="5">
        <f t="shared" si="370"/>
        <v>5.80065214245157E-5</v>
      </c>
      <c r="AV138" s="5">
        <f t="shared" si="371"/>
        <v>3.8236396053887614E-5</v>
      </c>
      <c r="AW138" s="5">
        <f t="shared" si="372"/>
        <v>8.2915975953280402E-7</v>
      </c>
      <c r="AX138" s="5">
        <f t="shared" si="373"/>
        <v>1.9058535971275613E-2</v>
      </c>
      <c r="AY138" s="5">
        <f t="shared" si="374"/>
        <v>1.0700475222223189E-2</v>
      </c>
      <c r="AZ138" s="5">
        <f t="shared" si="375"/>
        <v>3.0039078068216578E-3</v>
      </c>
      <c r="BA138" s="5">
        <f t="shared" si="376"/>
        <v>5.6218450891126813E-4</v>
      </c>
      <c r="BB138" s="5">
        <f t="shared" si="377"/>
        <v>7.8910067082137237E-5</v>
      </c>
      <c r="BC138" s="5">
        <f t="shared" si="378"/>
        <v>8.8608612840880693E-6</v>
      </c>
      <c r="BD138" s="5">
        <f t="shared" si="379"/>
        <v>1.7766831767012438E-6</v>
      </c>
      <c r="BE138" s="5">
        <f t="shared" si="380"/>
        <v>4.6845740746602704E-6</v>
      </c>
      <c r="BF138" s="5">
        <f t="shared" si="381"/>
        <v>6.1758997182955023E-6</v>
      </c>
      <c r="BG138" s="5">
        <f t="shared" si="382"/>
        <v>5.4279907803156447E-6</v>
      </c>
      <c r="BH138" s="5">
        <f t="shared" si="383"/>
        <v>3.57799089061187E-6</v>
      </c>
      <c r="BI138" s="5">
        <f t="shared" si="384"/>
        <v>1.8868151154165479E-6</v>
      </c>
      <c r="BJ138" s="8">
        <f t="shared" si="385"/>
        <v>0.79704222555508297</v>
      </c>
      <c r="BK138" s="8">
        <f t="shared" si="386"/>
        <v>0.13840876285343084</v>
      </c>
      <c r="BL138" s="8">
        <f t="shared" si="387"/>
        <v>5.5674161662128095E-2</v>
      </c>
      <c r="BM138" s="8">
        <f t="shared" si="388"/>
        <v>0.60134005166286364</v>
      </c>
      <c r="BN138" s="8">
        <f t="shared" si="389"/>
        <v>0.38029007394893349</v>
      </c>
    </row>
    <row r="139" spans="1:66" x14ac:dyDescent="0.25">
      <c r="A139" t="s">
        <v>349</v>
      </c>
      <c r="B139" t="s">
        <v>276</v>
      </c>
      <c r="C139" t="s">
        <v>279</v>
      </c>
      <c r="D139" s="11">
        <v>44204</v>
      </c>
      <c r="E139">
        <f>VLOOKUP(A139,home!$A$2:$E$405,3,FALSE)</f>
        <v>1.53</v>
      </c>
      <c r="F139">
        <f>VLOOKUP(B139,home!$B$2:$E$405,3,FALSE)</f>
        <v>1.3574999999999999</v>
      </c>
      <c r="G139">
        <f>VLOOKUP(C139,away!$B$2:$E$405,4,FALSE)</f>
        <v>1.0055000000000001</v>
      </c>
      <c r="H139">
        <f>VLOOKUP(A139,away!$A$2:$E$405,3,FALSE)</f>
        <v>1.075</v>
      </c>
      <c r="I139">
        <f>VLOOKUP(C139,away!$B$2:$E$405,3,FALSE)</f>
        <v>1.0732999999999999</v>
      </c>
      <c r="J139">
        <f>VLOOKUP(B139,home!$B$2:$E$405,4,FALSE)</f>
        <v>1.0732999999999999</v>
      </c>
      <c r="K139" s="3">
        <f t="shared" si="334"/>
        <v>2.0883983625</v>
      </c>
      <c r="L139" s="3">
        <f t="shared" si="335"/>
        <v>1.2383708567499998</v>
      </c>
      <c r="M139" s="5">
        <f t="shared" si="336"/>
        <v>3.590893174704432E-2</v>
      </c>
      <c r="N139" s="5">
        <f t="shared" si="337"/>
        <v>7.4992154259651611E-2</v>
      </c>
      <c r="O139" s="5">
        <f t="shared" si="338"/>
        <v>4.4468574572564541E-2</v>
      </c>
      <c r="P139" s="5">
        <f t="shared" si="339"/>
        <v>9.2868098320052911E-2</v>
      </c>
      <c r="Q139" s="5">
        <f t="shared" si="340"/>
        <v>7.8306746078101938E-2</v>
      </c>
      <c r="R139" s="5">
        <f t="shared" si="341"/>
        <v>2.7534293395939012E-2</v>
      </c>
      <c r="S139" s="5">
        <f t="shared" si="342"/>
        <v>6.0044139897679538E-2</v>
      </c>
      <c r="T139" s="5">
        <f t="shared" si="343"/>
        <v>9.6972792230043778E-2</v>
      </c>
      <c r="U139" s="5">
        <f t="shared" si="344"/>
        <v>5.7502573240673586E-2</v>
      </c>
      <c r="V139" s="5">
        <f t="shared" si="345"/>
        <v>1.7254095031414493E-2</v>
      </c>
      <c r="W139" s="5">
        <f t="shared" si="346"/>
        <v>5.4511893427403799E-2</v>
      </c>
      <c r="X139" s="5">
        <f t="shared" si="347"/>
        <v>6.7505940166758718E-2</v>
      </c>
      <c r="Y139" s="5">
        <f t="shared" si="348"/>
        <v>4.1798694480011625E-2</v>
      </c>
      <c r="Z139" s="5">
        <f t="shared" si="349"/>
        <v>1.1365888834244952E-2</v>
      </c>
      <c r="AA139" s="5">
        <f t="shared" si="350"/>
        <v>2.3736503629794192E-2</v>
      </c>
      <c r="AB139" s="5">
        <f t="shared" si="351"/>
        <v>2.4785637655968754E-2</v>
      </c>
      <c r="AC139" s="5">
        <f t="shared" si="352"/>
        <v>2.788921369703564E-3</v>
      </c>
      <c r="AD139" s="5">
        <f t="shared" si="353"/>
        <v>2.8460637242641147E-2</v>
      </c>
      <c r="AE139" s="5">
        <f t="shared" si="354"/>
        <v>3.5244823725820468E-2</v>
      </c>
      <c r="AF139" s="5">
        <f t="shared" si="355"/>
        <v>2.1823081276673515E-2</v>
      </c>
      <c r="AG139" s="5">
        <f t="shared" si="356"/>
        <v>9.0083559525063542E-3</v>
      </c>
      <c r="AH139" s="5">
        <f t="shared" si="357"/>
        <v>3.5187963733472952E-3</v>
      </c>
      <c r="AI139" s="5">
        <f t="shared" si="358"/>
        <v>7.3486485840694293E-3</v>
      </c>
      <c r="AJ139" s="5">
        <f t="shared" si="359"/>
        <v>7.6734528347792716E-3</v>
      </c>
      <c r="AK139" s="5">
        <f t="shared" si="360"/>
        <v>5.3417421116246713E-3</v>
      </c>
      <c r="AL139" s="5">
        <f t="shared" si="361"/>
        <v>2.8850963965514894E-4</v>
      </c>
      <c r="AM139" s="5">
        <f t="shared" si="362"/>
        <v>1.1887429642647664E-2</v>
      </c>
      <c r="AN139" s="5">
        <f t="shared" si="363"/>
        <v>1.472104643112093E-2</v>
      </c>
      <c r="AO139" s="5">
        <f t="shared" si="364"/>
        <v>9.1150574405818793E-3</v>
      </c>
      <c r="AP139" s="5">
        <f t="shared" si="365"/>
        <v>3.7626071640062815E-3</v>
      </c>
      <c r="AQ139" s="5">
        <f t="shared" si="366"/>
        <v>1.1648757643260366E-3</v>
      </c>
      <c r="AR139" s="5">
        <f t="shared" si="367"/>
        <v>8.7151497591817645E-4</v>
      </c>
      <c r="AS139" s="5">
        <f t="shared" si="368"/>
        <v>1.8200704486017463E-3</v>
      </c>
      <c r="AT139" s="5">
        <f t="shared" si="369"/>
        <v>1.9005160722472643E-3</v>
      </c>
      <c r="AU139" s="5">
        <f t="shared" si="370"/>
        <v>1.3230115510620396E-3</v>
      </c>
      <c r="AV139" s="5">
        <f t="shared" si="371"/>
        <v>6.9074378920163705E-4</v>
      </c>
      <c r="AW139" s="5">
        <f t="shared" si="372"/>
        <v>2.0726305466994707E-5</v>
      </c>
      <c r="AX139" s="5">
        <f t="shared" si="373"/>
        <v>4.1376147666732184E-3</v>
      </c>
      <c r="AY139" s="5">
        <f t="shared" si="374"/>
        <v>5.1239015435065637E-3</v>
      </c>
      <c r="AZ139" s="5">
        <f t="shared" si="375"/>
        <v>3.1726451721674357E-3</v>
      </c>
      <c r="BA139" s="5">
        <f t="shared" si="376"/>
        <v>1.3096371066735795E-3</v>
      </c>
      <c r="BB139" s="5">
        <f t="shared" si="377"/>
        <v>4.0545410645573791E-4</v>
      </c>
      <c r="BC139" s="5">
        <f t="shared" si="378"/>
        <v>1.0042050983687956E-4</v>
      </c>
      <c r="BD139" s="5">
        <f t="shared" si="379"/>
        <v>1.798764578997078E-4</v>
      </c>
      <c r="BE139" s="5">
        <f t="shared" si="380"/>
        <v>3.7565370013004995E-4</v>
      </c>
      <c r="BF139" s="5">
        <f t="shared" si="381"/>
        <v>3.9225728610933129E-4</v>
      </c>
      <c r="BG139" s="5">
        <f t="shared" si="382"/>
        <v>2.730631579964738E-4</v>
      </c>
      <c r="BH139" s="5">
        <f t="shared" si="383"/>
        <v>1.4256616300472867E-4</v>
      </c>
      <c r="BI139" s="5">
        <f t="shared" si="384"/>
        <v>5.9546988273396714E-5</v>
      </c>
      <c r="BJ139" s="8">
        <f t="shared" si="385"/>
        <v>0.56352580848760903</v>
      </c>
      <c r="BK139" s="8">
        <f t="shared" si="386"/>
        <v>0.21427659754905656</v>
      </c>
      <c r="BL139" s="8">
        <f t="shared" si="387"/>
        <v>0.20993904298920527</v>
      </c>
      <c r="BM139" s="8">
        <f t="shared" si="388"/>
        <v>0.63992536424872193</v>
      </c>
      <c r="BN139" s="8">
        <f t="shared" si="389"/>
        <v>0.35407879837335432</v>
      </c>
    </row>
    <row r="140" spans="1:66" x14ac:dyDescent="0.25">
      <c r="A140" t="s">
        <v>349</v>
      </c>
      <c r="B140" t="s">
        <v>282</v>
      </c>
      <c r="C140" t="s">
        <v>284</v>
      </c>
      <c r="D140" s="11">
        <v>44204</v>
      </c>
      <c r="E140">
        <f>VLOOKUP(A140,home!$A$2:$E$405,3,FALSE)</f>
        <v>1.53</v>
      </c>
      <c r="F140">
        <f>VLOOKUP(B140,home!$B$2:$E$405,3,FALSE)</f>
        <v>0.85470000000000002</v>
      </c>
      <c r="G140">
        <f>VLOOKUP(C140,away!$B$2:$E$405,4,FALSE)</f>
        <v>0.8044</v>
      </c>
      <c r="H140">
        <f>VLOOKUP(A140,away!$A$2:$E$405,3,FALSE)</f>
        <v>1.075</v>
      </c>
      <c r="I140">
        <f>VLOOKUP(C140,away!$B$2:$E$405,3,FALSE)</f>
        <v>0.93020000000000003</v>
      </c>
      <c r="J140">
        <f>VLOOKUP(B140,home!$B$2:$E$405,4,FALSE)</f>
        <v>1.0018</v>
      </c>
      <c r="K140" s="3">
        <f t="shared" si="334"/>
        <v>1.0519066403999999</v>
      </c>
      <c r="L140" s="3">
        <f t="shared" si="335"/>
        <v>1.0017649369999999</v>
      </c>
      <c r="M140" s="5">
        <f t="shared" si="336"/>
        <v>0.12826311006841187</v>
      </c>
      <c r="N140" s="5">
        <f t="shared" si="337"/>
        <v>0.13492081719931853</v>
      </c>
      <c r="O140" s="5">
        <f t="shared" si="338"/>
        <v>0.12848948637710667</v>
      </c>
      <c r="P140" s="5">
        <f t="shared" si="339"/>
        <v>0.13515894394166383</v>
      </c>
      <c r="Q140" s="5">
        <f t="shared" si="340"/>
        <v>7.0962051770078832E-2</v>
      </c>
      <c r="R140" s="5">
        <f t="shared" si="341"/>
        <v>6.4358131112862302E-2</v>
      </c>
      <c r="S140" s="5">
        <f t="shared" si="342"/>
        <v>3.5606379959292715E-2</v>
      </c>
      <c r="T140" s="5">
        <f t="shared" si="343"/>
        <v>7.1087295320843749E-2</v>
      </c>
      <c r="U140" s="5">
        <f t="shared" si="344"/>
        <v>6.7698745481353698E-2</v>
      </c>
      <c r="V140" s="5">
        <f t="shared" si="345"/>
        <v>4.1689658341243227E-3</v>
      </c>
      <c r="W140" s="5">
        <f t="shared" si="346"/>
        <v>2.4881817824451504E-2</v>
      </c>
      <c r="X140" s="5">
        <f t="shared" si="347"/>
        <v>2.4925732665357133E-2</v>
      </c>
      <c r="Y140" s="5">
        <f t="shared" si="348"/>
        <v>1.2484862506595164E-2</v>
      </c>
      <c r="Z140" s="5">
        <f t="shared" si="349"/>
        <v>2.1490573053238083E-2</v>
      </c>
      <c r="AA140" s="5">
        <f t="shared" si="350"/>
        <v>2.2606076500702441E-2</v>
      </c>
      <c r="AB140" s="5">
        <f t="shared" si="351"/>
        <v>1.1889740992239644E-2</v>
      </c>
      <c r="AC140" s="5">
        <f t="shared" si="352"/>
        <v>2.7456892085367558E-4</v>
      </c>
      <c r="AD140" s="5">
        <f t="shared" si="353"/>
        <v>6.5433373486909023E-3</v>
      </c>
      <c r="AE140" s="5">
        <f t="shared" si="354"/>
        <v>6.5548859268810883E-3</v>
      </c>
      <c r="AF140" s="5">
        <f t="shared" si="355"/>
        <v>3.2832274437921095E-3</v>
      </c>
      <c r="AG140" s="5">
        <f t="shared" si="356"/>
        <v>1.0963407111290247E-3</v>
      </c>
      <c r="AH140" s="5">
        <f t="shared" si="357"/>
        <v>5.3821256401927345E-3</v>
      </c>
      <c r="AI140" s="5">
        <f t="shared" si="358"/>
        <v>5.6614937003858388E-3</v>
      </c>
      <c r="AJ140" s="5">
        <f t="shared" si="359"/>
        <v>2.9776814090093154E-3</v>
      </c>
      <c r="AK140" s="5">
        <f t="shared" si="360"/>
        <v>1.0440809490441759E-3</v>
      </c>
      <c r="AL140" s="5">
        <f t="shared" si="361"/>
        <v>1.1573224869408344E-5</v>
      </c>
      <c r="AM140" s="5">
        <f t="shared" si="362"/>
        <v>1.3765960014930586E-3</v>
      </c>
      <c r="AN140" s="5">
        <f t="shared" si="363"/>
        <v>1.3790256067101455E-3</v>
      </c>
      <c r="AO140" s="5">
        <f t="shared" si="364"/>
        <v>6.9072975001368783E-4</v>
      </c>
      <c r="AP140" s="5">
        <f t="shared" si="365"/>
        <v>2.3064961483549592E-4</v>
      </c>
      <c r="AQ140" s="5">
        <f t="shared" si="366"/>
        <v>5.7764174218688695E-5</v>
      </c>
      <c r="AR140" s="5">
        <f t="shared" si="367"/>
        <v>1.0783249505747522E-3</v>
      </c>
      <c r="AS140" s="5">
        <f t="shared" si="368"/>
        <v>1.1342971760185836E-3</v>
      </c>
      <c r="AT140" s="5">
        <f t="shared" si="369"/>
        <v>5.9658736582045779E-4</v>
      </c>
      <c r="AU140" s="5">
        <f t="shared" si="370"/>
        <v>2.0918473722842786E-4</v>
      </c>
      <c r="AV140" s="5">
        <f t="shared" si="371"/>
        <v>5.5010703540228073E-5</v>
      </c>
      <c r="AW140" s="5">
        <f t="shared" si="372"/>
        <v>3.3876217637373974E-7</v>
      </c>
      <c r="AX140" s="5">
        <f t="shared" si="373"/>
        <v>2.4134174585310595E-4</v>
      </c>
      <c r="AY140" s="5">
        <f t="shared" si="374"/>
        <v>2.4176769883000666E-4</v>
      </c>
      <c r="AZ140" s="5">
        <f t="shared" si="375"/>
        <v>1.210972017935383E-4</v>
      </c>
      <c r="BA140" s="5">
        <f t="shared" si="376"/>
        <v>4.0436976908526726E-5</v>
      </c>
      <c r="BB140" s="5">
        <f t="shared" si="377"/>
        <v>1.012708640631018E-5</v>
      </c>
      <c r="BC140" s="5">
        <f t="shared" si="378"/>
        <v>2.0289920151621754E-6</v>
      </c>
      <c r="BD140" s="5">
        <f t="shared" si="379"/>
        <v>1.8003802102967403E-4</v>
      </c>
      <c r="BE140" s="5">
        <f t="shared" si="380"/>
        <v>1.8938318984558896E-4</v>
      </c>
      <c r="BF140" s="5">
        <f t="shared" si="381"/>
        <v>9.9606717489354423E-5</v>
      </c>
      <c r="BG140" s="5">
        <f t="shared" si="382"/>
        <v>3.4925655851832914E-5</v>
      </c>
      <c r="BH140" s="5">
        <f t="shared" si="383"/>
        <v>9.1846323277170381E-6</v>
      </c>
      <c r="BI140" s="5">
        <f t="shared" si="384"/>
        <v>1.9322751470316128E-6</v>
      </c>
      <c r="BJ140" s="8">
        <f t="shared" si="385"/>
        <v>0.3611319335662157</v>
      </c>
      <c r="BK140" s="8">
        <f t="shared" si="386"/>
        <v>0.30372530964804584</v>
      </c>
      <c r="BL140" s="8">
        <f t="shared" si="387"/>
        <v>0.31369603758777059</v>
      </c>
      <c r="BM140" s="8">
        <f t="shared" si="388"/>
        <v>0.33764988444917454</v>
      </c>
      <c r="BN140" s="8">
        <f t="shared" si="389"/>
        <v>0.66215254046944205</v>
      </c>
    </row>
    <row r="141" spans="1:66" x14ac:dyDescent="0.25">
      <c r="A141" t="s">
        <v>349</v>
      </c>
      <c r="B141" t="s">
        <v>287</v>
      </c>
      <c r="C141" t="s">
        <v>281</v>
      </c>
      <c r="D141" s="11">
        <v>44204</v>
      </c>
      <c r="E141">
        <f>VLOOKUP(A141,home!$A$2:$E$405,3,FALSE)</f>
        <v>1.53</v>
      </c>
      <c r="F141">
        <f>VLOOKUP(B141,home!$B$2:$E$405,3,FALSE)</f>
        <v>0.90500000000000003</v>
      </c>
      <c r="G141">
        <f>VLOOKUP(C141,away!$B$2:$E$405,4,FALSE)</f>
        <v>1.0348999999999999</v>
      </c>
      <c r="H141">
        <f>VLOOKUP(A141,away!$A$2:$E$405,3,FALSE)</f>
        <v>1.075</v>
      </c>
      <c r="I141">
        <f>VLOOKUP(C141,away!$B$2:$E$405,3,FALSE)</f>
        <v>1.1628000000000001</v>
      </c>
      <c r="J141">
        <f>VLOOKUP(B141,home!$B$2:$E$405,4,FALSE)</f>
        <v>1.4311</v>
      </c>
      <c r="K141" s="3">
        <f t="shared" si="334"/>
        <v>1.432974285</v>
      </c>
      <c r="L141" s="3">
        <f t="shared" si="335"/>
        <v>1.7888893110000001</v>
      </c>
      <c r="M141" s="5">
        <f t="shared" si="336"/>
        <v>3.9880667512579709E-2</v>
      </c>
      <c r="N141" s="5">
        <f t="shared" si="337"/>
        <v>5.7147971014161636E-2</v>
      </c>
      <c r="O141" s="5">
        <f t="shared" si="338"/>
        <v>7.1342099828798813E-2</v>
      </c>
      <c r="P141" s="5">
        <f t="shared" si="339"/>
        <v>0.1022313944925716</v>
      </c>
      <c r="Q141" s="5">
        <f t="shared" si="340"/>
        <v>4.0945786451609505E-2</v>
      </c>
      <c r="R141" s="5">
        <f t="shared" si="341"/>
        <v>6.3811559904016574E-2</v>
      </c>
      <c r="S141" s="5">
        <f t="shared" si="342"/>
        <v>6.5515816758828824E-2</v>
      </c>
      <c r="T141" s="5">
        <f t="shared" si="343"/>
        <v>7.3247479713772864E-2</v>
      </c>
      <c r="U141" s="5">
        <f t="shared" si="344"/>
        <v>9.1440324428192818E-2</v>
      </c>
      <c r="V141" s="5">
        <f t="shared" si="345"/>
        <v>1.8660596241307933E-2</v>
      </c>
      <c r="W141" s="5">
        <f t="shared" si="346"/>
        <v>1.9558086354752608E-2</v>
      </c>
      <c r="X141" s="5">
        <f t="shared" si="347"/>
        <v>3.49872516236319E-2</v>
      </c>
      <c r="Y141" s="5">
        <f t="shared" si="348"/>
        <v>3.1294160225391256E-2</v>
      </c>
      <c r="Z141" s="5">
        <f t="shared" si="349"/>
        <v>3.8050605810177163E-2</v>
      </c>
      <c r="AA141" s="5">
        <f t="shared" si="350"/>
        <v>5.4525539654655467E-2</v>
      </c>
      <c r="AB141" s="5">
        <f t="shared" si="351"/>
        <v>3.9066848100434537E-2</v>
      </c>
      <c r="AC141" s="5">
        <f t="shared" si="352"/>
        <v>2.9896985412950954E-3</v>
      </c>
      <c r="AD141" s="5">
        <f t="shared" si="353"/>
        <v>7.0065587025424682E-3</v>
      </c>
      <c r="AE141" s="5">
        <f t="shared" si="354"/>
        <v>1.253395796987225E-2</v>
      </c>
      <c r="AF141" s="5">
        <f t="shared" si="355"/>
        <v>1.1210931718413867E-2</v>
      </c>
      <c r="AG141" s="5">
        <f t="shared" si="356"/>
        <v>6.6850386391404792E-3</v>
      </c>
      <c r="AH141" s="5">
        <f t="shared" si="357"/>
        <v>1.7017080502725095E-2</v>
      </c>
      <c r="AI141" s="5">
        <f t="shared" si="358"/>
        <v>2.438503876617993E-2</v>
      </c>
      <c r="AJ141" s="5">
        <f t="shared" si="359"/>
        <v>1.7471566745331988E-2</v>
      </c>
      <c r="AK141" s="5">
        <f t="shared" si="360"/>
        <v>8.3454352882406276E-3</v>
      </c>
      <c r="AL141" s="5">
        <f t="shared" si="361"/>
        <v>3.0655560205214275E-4</v>
      </c>
      <c r="AM141" s="5">
        <f t="shared" si="362"/>
        <v>2.0080436894172648E-3</v>
      </c>
      <c r="AN141" s="5">
        <f t="shared" si="363"/>
        <v>3.5921678920195488E-3</v>
      </c>
      <c r="AO141" s="5">
        <f t="shared" si="364"/>
        <v>3.2129953726755876E-3</v>
      </c>
      <c r="AP141" s="5">
        <f t="shared" si="365"/>
        <v>1.9158976928239408E-3</v>
      </c>
      <c r="AQ141" s="5">
        <f t="shared" si="366"/>
        <v>8.5683222591557669E-4</v>
      </c>
      <c r="AR141" s="5">
        <f t="shared" si="367"/>
        <v>6.0883346831502915E-3</v>
      </c>
      <c r="AS141" s="5">
        <f t="shared" si="368"/>
        <v>8.7244270394279903E-3</v>
      </c>
      <c r="AT141" s="5">
        <f t="shared" si="369"/>
        <v>6.2509397994294962E-3</v>
      </c>
      <c r="AU141" s="5">
        <f t="shared" si="370"/>
        <v>2.9858119965551757E-3</v>
      </c>
      <c r="AV141" s="5">
        <f t="shared" si="371"/>
        <v>1.0696479527270188E-3</v>
      </c>
      <c r="AW141" s="5">
        <f t="shared" si="372"/>
        <v>2.1828737694227107E-5</v>
      </c>
      <c r="AX141" s="5">
        <f t="shared" si="373"/>
        <v>4.7957916168191053E-4</v>
      </c>
      <c r="AY141" s="5">
        <f t="shared" si="374"/>
        <v>8.5791403611111062E-4</v>
      </c>
      <c r="AZ141" s="5">
        <f t="shared" si="375"/>
        <v>7.6735662447801711E-4</v>
      </c>
      <c r="BA141" s="5">
        <f t="shared" si="376"/>
        <v>4.5757202108458878E-4</v>
      </c>
      <c r="BB141" s="5">
        <f t="shared" si="377"/>
        <v>2.0463642438272174E-4</v>
      </c>
      <c r="BC141" s="5">
        <f t="shared" si="378"/>
        <v>7.3214382443902211E-5</v>
      </c>
      <c r="BD141" s="5">
        <f t="shared" si="379"/>
        <v>1.8152261394130203E-3</v>
      </c>
      <c r="BE141" s="5">
        <f t="shared" si="380"/>
        <v>2.6011723792386831E-3</v>
      </c>
      <c r="BF141" s="5">
        <f t="shared" si="381"/>
        <v>1.8637065651506506E-3</v>
      </c>
      <c r="BG141" s="5">
        <f t="shared" si="382"/>
        <v>8.902145275488533E-4</v>
      </c>
      <c r="BH141" s="5">
        <f t="shared" si="383"/>
        <v>3.1891363152773266E-4</v>
      </c>
      <c r="BI141" s="5">
        <f t="shared" si="384"/>
        <v>9.1399006623041251E-5</v>
      </c>
      <c r="BJ141" s="8">
        <f t="shared" si="385"/>
        <v>0.30904343193632311</v>
      </c>
      <c r="BK141" s="8">
        <f t="shared" si="386"/>
        <v>0.23044264318474644</v>
      </c>
      <c r="BL141" s="8">
        <f t="shared" si="387"/>
        <v>0.42010528693936783</v>
      </c>
      <c r="BM141" s="8">
        <f t="shared" si="388"/>
        <v>0.6214464033684598</v>
      </c>
      <c r="BN141" s="8">
        <f t="shared" si="389"/>
        <v>0.3753594792037378</v>
      </c>
    </row>
    <row r="142" spans="1:66" x14ac:dyDescent="0.25">
      <c r="A142" t="s">
        <v>357</v>
      </c>
      <c r="B142" t="s">
        <v>331</v>
      </c>
      <c r="C142" t="s">
        <v>328</v>
      </c>
      <c r="D142" s="11">
        <v>44204</v>
      </c>
      <c r="E142">
        <f>VLOOKUP(A142,home!$A$2:$E$405,3,FALSE)</f>
        <v>1.9630000000000001</v>
      </c>
      <c r="F142">
        <f>VLOOKUP(B142,home!$B$2:$E$405,3,FALSE)</f>
        <v>0.81510000000000005</v>
      </c>
      <c r="G142">
        <f>VLOOKUP(C142,away!$B$2:$E$405,4,FALSE)</f>
        <v>0.91700000000000004</v>
      </c>
      <c r="H142">
        <f>VLOOKUP(A142,away!$A$2:$E$405,3,FALSE)</f>
        <v>1.5185</v>
      </c>
      <c r="I142">
        <f>VLOOKUP(C142,away!$B$2:$E$405,3,FALSE)</f>
        <v>0.7903</v>
      </c>
      <c r="J142">
        <f>VLOOKUP(B142,home!$B$2:$E$405,4,FALSE)</f>
        <v>1.1854</v>
      </c>
      <c r="K142" s="3">
        <f t="shared" si="334"/>
        <v>1.4672378721000003</v>
      </c>
      <c r="L142" s="3">
        <f t="shared" si="335"/>
        <v>1.42256362997</v>
      </c>
      <c r="M142" s="5">
        <f t="shared" si="336"/>
        <v>5.5587245469607194E-2</v>
      </c>
      <c r="N142" s="5">
        <f t="shared" si="337"/>
        <v>8.1559711758726838E-2</v>
      </c>
      <c r="O142" s="5">
        <f t="shared" si="338"/>
        <v>7.9076393695277844E-2</v>
      </c>
      <c r="P142" s="5">
        <f t="shared" si="339"/>
        <v>0.11602387961880135</v>
      </c>
      <c r="Q142" s="5">
        <f t="shared" si="340"/>
        <v>5.9833748964981878E-2</v>
      </c>
      <c r="R142" s="5">
        <f t="shared" si="341"/>
        <v>5.624560083004565E-2</v>
      </c>
      <c r="S142" s="5">
        <f t="shared" si="342"/>
        <v>6.0542398386867022E-2</v>
      </c>
      <c r="T142" s="5">
        <f t="shared" si="343"/>
        <v>8.5117315122338347E-2</v>
      </c>
      <c r="U142" s="5">
        <f t="shared" si="344"/>
        <v>8.2525675676862184E-2</v>
      </c>
      <c r="V142" s="5">
        <f t="shared" si="345"/>
        <v>1.4040718799447148E-2</v>
      </c>
      <c r="W142" s="5">
        <f t="shared" si="346"/>
        <v>2.9263447503715213E-2</v>
      </c>
      <c r="X142" s="5">
        <f t="shared" si="347"/>
        <v>4.1629116106321647E-2</v>
      </c>
      <c r="Y142" s="5">
        <f t="shared" si="348"/>
        <v>2.9610033260325762E-2</v>
      </c>
      <c r="Z142" s="5">
        <f t="shared" si="349"/>
        <v>2.6670982028877788E-2</v>
      </c>
      <c r="AA142" s="5">
        <f t="shared" si="350"/>
        <v>3.9132674918867995E-2</v>
      </c>
      <c r="AB142" s="5">
        <f t="shared" si="351"/>
        <v>2.8708471338770469E-2</v>
      </c>
      <c r="AC142" s="5">
        <f t="shared" si="352"/>
        <v>1.8316461964273795E-3</v>
      </c>
      <c r="AD142" s="5">
        <f t="shared" si="353"/>
        <v>1.0734109611415297E-2</v>
      </c>
      <c r="AE142" s="5">
        <f t="shared" si="354"/>
        <v>1.5269953933310812E-2</v>
      </c>
      <c r="AF142" s="5">
        <f t="shared" si="355"/>
        <v>1.0861240548422656E-2</v>
      </c>
      <c r="AG142" s="5">
        <f t="shared" si="356"/>
        <v>5.1502685935138279E-3</v>
      </c>
      <c r="AH142" s="5">
        <f t="shared" si="357"/>
        <v>9.4852922524662573E-3</v>
      </c>
      <c r="AI142" s="5">
        <f t="shared" si="358"/>
        <v>1.391718002075521E-2</v>
      </c>
      <c r="AJ142" s="5">
        <f t="shared" si="359"/>
        <v>1.0209906799642756E-2</v>
      </c>
      <c r="AK142" s="5">
        <f t="shared" si="360"/>
        <v>4.9934539756823892E-3</v>
      </c>
      <c r="AL142" s="5">
        <f t="shared" si="361"/>
        <v>1.5292335211300925E-4</v>
      </c>
      <c r="AM142" s="5">
        <f t="shared" si="362"/>
        <v>3.1498984290282256E-3</v>
      </c>
      <c r="AN142" s="5">
        <f t="shared" si="363"/>
        <v>4.4809309432351924E-3</v>
      </c>
      <c r="AO142" s="5">
        <f t="shared" si="364"/>
        <v>3.1872046941267764E-3</v>
      </c>
      <c r="AP142" s="5">
        <f t="shared" si="365"/>
        <v>1.5113338263781366E-3</v>
      </c>
      <c r="AQ142" s="5">
        <f t="shared" si="366"/>
        <v>5.3749213353723301E-4</v>
      </c>
      <c r="AR142" s="5">
        <f t="shared" si="367"/>
        <v>2.6986863555989436E-3</v>
      </c>
      <c r="AS142" s="5">
        <f t="shared" si="368"/>
        <v>3.9596148258542983E-3</v>
      </c>
      <c r="AT142" s="5">
        <f t="shared" si="369"/>
        <v>2.9048484157110374E-3</v>
      </c>
      <c r="AU142" s="5">
        <f t="shared" si="370"/>
        <v>1.4207012027469736E-3</v>
      </c>
      <c r="AV142" s="5">
        <f t="shared" si="371"/>
        <v>5.2112665240209536E-4</v>
      </c>
      <c r="AW142" s="5">
        <f t="shared" si="372"/>
        <v>8.8663227841059992E-6</v>
      </c>
      <c r="AX142" s="5">
        <f t="shared" si="373"/>
        <v>7.7027504472308554E-4</v>
      </c>
      <c r="AY142" s="5">
        <f t="shared" si="374"/>
        <v>1.0957652636965766E-3</v>
      </c>
      <c r="AZ142" s="5">
        <f t="shared" si="375"/>
        <v>7.7939790555961832E-4</v>
      </c>
      <c r="BA142" s="5">
        <f t="shared" si="376"/>
        <v>3.6958103790796855E-4</v>
      </c>
      <c r="BB142" s="5">
        <f t="shared" si="377"/>
        <v>1.3143813571361E-4</v>
      </c>
      <c r="BC142" s="5">
        <f t="shared" si="378"/>
        <v>3.7395822291448512E-5</v>
      </c>
      <c r="BD142" s="5">
        <f t="shared" si="379"/>
        <v>6.3984217636188999E-4</v>
      </c>
      <c r="BE142" s="5">
        <f t="shared" si="380"/>
        <v>9.3880067332505267E-4</v>
      </c>
      <c r="BF142" s="5">
        <f t="shared" si="381"/>
        <v>6.8872195112774893E-4</v>
      </c>
      <c r="BG142" s="5">
        <f t="shared" si="382"/>
        <v>3.3683964334707968E-4</v>
      </c>
      <c r="BH142" s="5">
        <f t="shared" si="383"/>
        <v>1.235559703858731E-4</v>
      </c>
      <c r="BI142" s="5">
        <f t="shared" si="384"/>
        <v>3.6257199814843784E-5</v>
      </c>
      <c r="BJ142" s="8">
        <f t="shared" si="385"/>
        <v>0.38507965863927013</v>
      </c>
      <c r="BK142" s="8">
        <f t="shared" si="386"/>
        <v>0.24927457708695966</v>
      </c>
      <c r="BL142" s="8">
        <f t="shared" si="387"/>
        <v>0.33856364457504662</v>
      </c>
      <c r="BM142" s="8">
        <f t="shared" si="388"/>
        <v>0.55017538305180091</v>
      </c>
      <c r="BN142" s="8">
        <f t="shared" si="389"/>
        <v>0.44832658033744077</v>
      </c>
    </row>
    <row r="143" spans="1:66" x14ac:dyDescent="0.25">
      <c r="A143" t="s">
        <v>357</v>
      </c>
      <c r="B143" t="s">
        <v>335</v>
      </c>
      <c r="C143" t="s">
        <v>336</v>
      </c>
      <c r="D143" s="11">
        <v>44204</v>
      </c>
      <c r="E143">
        <f>VLOOKUP(A143,home!$A$2:$E$405,3,FALSE)</f>
        <v>1.9630000000000001</v>
      </c>
      <c r="F143">
        <f>VLOOKUP(B143,home!$B$2:$E$405,3,FALSE)</f>
        <v>1.5283</v>
      </c>
      <c r="G143">
        <f>VLOOKUP(C143,away!$B$2:$E$405,4,FALSE)</f>
        <v>1.5283</v>
      </c>
      <c r="H143">
        <f>VLOOKUP(A143,away!$A$2:$E$405,3,FALSE)</f>
        <v>1.5185</v>
      </c>
      <c r="I143">
        <f>VLOOKUP(C143,away!$B$2:$E$405,3,FALSE)</f>
        <v>0.87809999999999999</v>
      </c>
      <c r="J143">
        <f>VLOOKUP(B143,home!$B$2:$E$405,4,FALSE)</f>
        <v>0.54879999999999995</v>
      </c>
      <c r="K143" s="3">
        <f t="shared" si="334"/>
        <v>4.5849808470699998</v>
      </c>
      <c r="L143" s="3">
        <f t="shared" si="335"/>
        <v>0.73176709367999992</v>
      </c>
      <c r="M143" s="5">
        <f t="shared" si="336"/>
        <v>4.9086911509298994E-3</v>
      </c>
      <c r="N143" s="5">
        <f t="shared" si="337"/>
        <v>2.2506254911195588E-2</v>
      </c>
      <c r="O143" s="5">
        <f t="shared" si="338"/>
        <v>3.5920186572887067E-3</v>
      </c>
      <c r="P143" s="5">
        <f t="shared" si="339"/>
        <v>1.6469336745986822E-2</v>
      </c>
      <c r="Q143" s="5">
        <f t="shared" si="340"/>
        <v>5.1595373853553436E-2</v>
      </c>
      <c r="R143" s="5">
        <f t="shared" si="341"/>
        <v>1.314260526644246E-3</v>
      </c>
      <c r="S143" s="5">
        <f t="shared" si="342"/>
        <v>1.3814224836763679E-2</v>
      </c>
      <c r="T143" s="5">
        <f t="shared" si="343"/>
        <v>3.7755796772147861E-2</v>
      </c>
      <c r="U143" s="5">
        <f t="shared" si="344"/>
        <v>6.0258593427240008E-3</v>
      </c>
      <c r="V143" s="5">
        <f t="shared" si="345"/>
        <v>5.1498480218508001E-3</v>
      </c>
      <c r="W143" s="5">
        <f t="shared" si="346"/>
        <v>7.8854600305319586E-2</v>
      </c>
      <c r="X143" s="5">
        <f t="shared" si="347"/>
        <v>5.7703201688721756E-2</v>
      </c>
      <c r="Y143" s="5">
        <f t="shared" si="348"/>
        <v>2.1112652097893387E-2</v>
      </c>
      <c r="Z143" s="5">
        <f t="shared" si="349"/>
        <v>3.2057753530693539E-4</v>
      </c>
      <c r="AA143" s="5">
        <f t="shared" si="350"/>
        <v>1.4698418593832058E-3</v>
      </c>
      <c r="AB143" s="5">
        <f t="shared" si="351"/>
        <v>3.3695983867468768E-3</v>
      </c>
      <c r="AC143" s="5">
        <f t="shared" si="352"/>
        <v>1.079903209616881E-3</v>
      </c>
      <c r="AD143" s="5">
        <f t="shared" si="353"/>
        <v>9.0386708025812626E-2</v>
      </c>
      <c r="AE143" s="5">
        <f t="shared" si="354"/>
        <v>6.6142018639351638E-2</v>
      </c>
      <c r="AF143" s="5">
        <f t="shared" si="355"/>
        <v>2.4200276374923359E-2</v>
      </c>
      <c r="AG143" s="5">
        <f t="shared" si="356"/>
        <v>5.9029886363768111E-3</v>
      </c>
      <c r="AH143" s="5">
        <f t="shared" si="357"/>
        <v>5.8647022827663407E-5</v>
      </c>
      <c r="AI143" s="5">
        <f t="shared" si="358"/>
        <v>2.6889547640251385E-4</v>
      </c>
      <c r="AJ143" s="5">
        <f t="shared" si="359"/>
        <v>6.1644030458464451E-4</v>
      </c>
      <c r="AK143" s="5">
        <f t="shared" si="360"/>
        <v>9.4212232996086407E-4</v>
      </c>
      <c r="AL143" s="5">
        <f t="shared" si="361"/>
        <v>1.4492897650635994E-4</v>
      </c>
      <c r="AM143" s="5">
        <f t="shared" si="362"/>
        <v>8.2884265025611803E-2</v>
      </c>
      <c r="AN143" s="5">
        <f t="shared" si="363"/>
        <v>6.0651977729594825E-2</v>
      </c>
      <c r="AO143" s="5">
        <f t="shared" si="364"/>
        <v>2.2191560734564839E-2</v>
      </c>
      <c r="AP143" s="5">
        <f t="shared" si="365"/>
        <v>5.4130179676519065E-3</v>
      </c>
      <c r="AQ143" s="5">
        <f t="shared" si="366"/>
        <v>9.9026710655656367E-4</v>
      </c>
      <c r="AR143" s="5">
        <f t="shared" si="367"/>
        <v>8.583192289516777E-6</v>
      </c>
      <c r="AS143" s="5">
        <f t="shared" si="368"/>
        <v>3.9353772254153333E-5</v>
      </c>
      <c r="AT143" s="5">
        <f t="shared" si="369"/>
        <v>9.0218146022623879E-5</v>
      </c>
      <c r="AU143" s="5">
        <f t="shared" si="370"/>
        <v>1.3788282385729833E-4</v>
      </c>
      <c r="AV143" s="5">
        <f t="shared" si="371"/>
        <v>1.5804752663140984E-4</v>
      </c>
      <c r="AW143" s="5">
        <f t="shared" si="372"/>
        <v>1.3507131449458008E-5</v>
      </c>
      <c r="AX143" s="5">
        <f t="shared" si="373"/>
        <v>6.333712794431734E-2</v>
      </c>
      <c r="AY143" s="5">
        <f t="shared" si="374"/>
        <v>4.634802603785141E-2</v>
      </c>
      <c r="AZ143" s="5">
        <f t="shared" si="375"/>
        <v>1.6957980155761741E-2</v>
      </c>
      <c r="BA143" s="5">
        <f t="shared" si="376"/>
        <v>4.1364306177549617E-3</v>
      </c>
      <c r="BB143" s="5">
        <f t="shared" si="377"/>
        <v>7.5672595284087855E-4</v>
      </c>
      <c r="BC143" s="5">
        <f t="shared" si="378"/>
        <v>1.1074943024451973E-4</v>
      </c>
      <c r="BD143" s="5">
        <f t="shared" si="379"/>
        <v>1.0468162793660454E-6</v>
      </c>
      <c r="BE143" s="5">
        <f t="shared" si="380"/>
        <v>4.7996325912943981E-6</v>
      </c>
      <c r="BF143" s="5">
        <f t="shared" si="381"/>
        <v>1.1003111752028881E-5</v>
      </c>
      <c r="BG143" s="5">
        <f t="shared" si="382"/>
        <v>1.6816352213741086E-5</v>
      </c>
      <c r="BH143" s="5">
        <f t="shared" si="383"/>
        <v>1.9275663204396515E-5</v>
      </c>
      <c r="BI143" s="5">
        <f t="shared" si="384"/>
        <v>1.7675709321345993E-5</v>
      </c>
      <c r="BJ143" s="8">
        <f t="shared" si="385"/>
        <v>0.7599380000080469</v>
      </c>
      <c r="BK143" s="8">
        <f t="shared" si="386"/>
        <v>8.7914958979505853E-2</v>
      </c>
      <c r="BL143" s="8">
        <f t="shared" si="387"/>
        <v>1.8162386652979895E-2</v>
      </c>
      <c r="BM143" s="8">
        <f t="shared" si="388"/>
        <v>0.71961546842383872</v>
      </c>
      <c r="BN143" s="8">
        <f t="shared" si="389"/>
        <v>0.10038593584559868</v>
      </c>
    </row>
    <row r="144" spans="1:66" x14ac:dyDescent="0.25">
      <c r="A144" t="s">
        <v>357</v>
      </c>
      <c r="B144" t="s">
        <v>337</v>
      </c>
      <c r="C144" t="s">
        <v>332</v>
      </c>
      <c r="D144" s="11">
        <v>44204</v>
      </c>
      <c r="E144">
        <f>VLOOKUP(A144,home!$A$2:$E$405,3,FALSE)</f>
        <v>1.9630000000000001</v>
      </c>
      <c r="F144">
        <f>VLOOKUP(B144,home!$B$2:$E$405,3,FALSE)</f>
        <v>0.93389999999999995</v>
      </c>
      <c r="G144">
        <f>VLOOKUP(C144,away!$B$2:$E$405,4,FALSE)</f>
        <v>0.81510000000000005</v>
      </c>
      <c r="H144">
        <f>VLOOKUP(A144,away!$A$2:$E$405,3,FALSE)</f>
        <v>1.5185</v>
      </c>
      <c r="I144">
        <f>VLOOKUP(C144,away!$B$2:$E$405,3,FALSE)</f>
        <v>0.92200000000000004</v>
      </c>
      <c r="J144">
        <f>VLOOKUP(B144,home!$B$2:$E$405,4,FALSE)</f>
        <v>1.4268000000000001</v>
      </c>
      <c r="K144" s="3">
        <f t="shared" si="334"/>
        <v>1.4942785700700001</v>
      </c>
      <c r="L144" s="3">
        <f t="shared" si="335"/>
        <v>1.9976013276000002</v>
      </c>
      <c r="M144" s="5">
        <f t="shared" si="336"/>
        <v>3.0443587514206862E-2</v>
      </c>
      <c r="N144" s="5">
        <f t="shared" si="337"/>
        <v>4.5491200418529935E-2</v>
      </c>
      <c r="O144" s="5">
        <f t="shared" si="338"/>
        <v>6.0814150835286421E-2</v>
      </c>
      <c r="P144" s="5">
        <f t="shared" si="339"/>
        <v>9.0873282350173099E-2</v>
      </c>
      <c r="Q144" s="5">
        <f t="shared" si="340"/>
        <v>3.3988262956084356E-2</v>
      </c>
      <c r="R144" s="5">
        <f t="shared" si="341"/>
        <v>6.0741214222717416E-2</v>
      </c>
      <c r="S144" s="5">
        <f t="shared" si="342"/>
        <v>6.7813570273547841E-2</v>
      </c>
      <c r="T144" s="5">
        <f t="shared" si="343"/>
        <v>6.7894999203892026E-2</v>
      </c>
      <c r="U144" s="5">
        <f t="shared" si="344"/>
        <v>9.0764294733037723E-2</v>
      </c>
      <c r="V144" s="5">
        <f t="shared" si="345"/>
        <v>2.2491296276964154E-2</v>
      </c>
      <c r="W144" s="5">
        <f t="shared" si="346"/>
        <v>1.6929310989726967E-2</v>
      </c>
      <c r="X144" s="5">
        <f t="shared" si="347"/>
        <v>3.3818014108431861E-2</v>
      </c>
      <c r="Y144" s="5">
        <f t="shared" si="348"/>
        <v>3.3777454939899518E-2</v>
      </c>
      <c r="Z144" s="5">
        <f t="shared" si="349"/>
        <v>4.0445576723778777E-2</v>
      </c>
      <c r="AA144" s="5">
        <f t="shared" si="350"/>
        <v>6.0436958552464629E-2</v>
      </c>
      <c r="AB144" s="5">
        <f t="shared" si="351"/>
        <v>4.5154826002578363E-2</v>
      </c>
      <c r="AC144" s="5">
        <f t="shared" si="352"/>
        <v>4.1959943043099173E-3</v>
      </c>
      <c r="AD144" s="5">
        <f t="shared" si="353"/>
        <v>6.3242766544998859E-3</v>
      </c>
      <c r="AE144" s="5">
        <f t="shared" si="354"/>
        <v>1.263338344113866E-2</v>
      </c>
      <c r="AF144" s="5">
        <f t="shared" si="355"/>
        <v>1.2618231767049225E-2</v>
      </c>
      <c r="AG144" s="5">
        <f t="shared" si="356"/>
        <v>8.4020655099406767E-3</v>
      </c>
      <c r="AH144" s="5">
        <f t="shared" si="357"/>
        <v>2.0198534439742042E-2</v>
      </c>
      <c r="AI144" s="5">
        <f t="shared" si="358"/>
        <v>3.0182237160127388E-2</v>
      </c>
      <c r="AJ144" s="5">
        <f t="shared" si="359"/>
        <v>2.255033509257439E-2</v>
      </c>
      <c r="AK144" s="5">
        <f t="shared" si="360"/>
        <v>1.1232160825577136E-2</v>
      </c>
      <c r="AL144" s="5">
        <f t="shared" si="361"/>
        <v>5.0099716398710654E-4</v>
      </c>
      <c r="AM144" s="5">
        <f t="shared" si="362"/>
        <v>1.8900462152026335E-3</v>
      </c>
      <c r="AN144" s="5">
        <f t="shared" si="363"/>
        <v>3.7755588287141368E-3</v>
      </c>
      <c r="AO144" s="5">
        <f t="shared" si="364"/>
        <v>3.7710306643356311E-3</v>
      </c>
      <c r="AP144" s="5">
        <f t="shared" si="365"/>
        <v>2.5110052871657224E-3</v>
      </c>
      <c r="AQ144" s="5">
        <f t="shared" si="366"/>
        <v>1.2539968738132169E-3</v>
      </c>
      <c r="AR144" s="5">
        <f t="shared" si="367"/>
        <v>8.069723842480607E-3</v>
      </c>
      <c r="AS144" s="5">
        <f t="shared" si="368"/>
        <v>1.2058415404201708E-2</v>
      </c>
      <c r="AT144" s="5">
        <f t="shared" si="369"/>
        <v>9.0093158637502956E-3</v>
      </c>
      <c r="AU144" s="5">
        <f t="shared" si="370"/>
        <v>4.4874758753979211E-3</v>
      </c>
      <c r="AV144" s="5">
        <f t="shared" si="371"/>
        <v>1.6763847585783065E-3</v>
      </c>
      <c r="AW144" s="5">
        <f t="shared" si="372"/>
        <v>4.1540637086719614E-5</v>
      </c>
      <c r="AX144" s="5">
        <f t="shared" si="373"/>
        <v>4.7070925930320232E-4</v>
      </c>
      <c r="AY144" s="5">
        <f t="shared" si="374"/>
        <v>9.4028944129768977E-4</v>
      </c>
      <c r="AZ144" s="5">
        <f t="shared" si="375"/>
        <v>9.3916171813226382E-4</v>
      </c>
      <c r="BA144" s="5">
        <f t="shared" si="376"/>
        <v>6.2535689832403591E-4</v>
      </c>
      <c r="BB144" s="5">
        <f t="shared" si="377"/>
        <v>3.1230344257897813E-4</v>
      </c>
      <c r="BC144" s="5">
        <f t="shared" si="378"/>
        <v>1.2477155430196346E-4</v>
      </c>
      <c r="BD144" s="5">
        <f t="shared" si="379"/>
        <v>2.6866818435174388E-3</v>
      </c>
      <c r="BE144" s="5">
        <f t="shared" si="380"/>
        <v>4.0146511033642696E-3</v>
      </c>
      <c r="BF144" s="5">
        <f t="shared" si="381"/>
        <v>2.9995035550325552E-3</v>
      </c>
      <c r="BG144" s="5">
        <f t="shared" si="382"/>
        <v>1.4940312943779765E-3</v>
      </c>
      <c r="BH144" s="5">
        <f t="shared" si="383"/>
        <v>5.5812473655073838E-4</v>
      </c>
      <c r="BI144" s="5">
        <f t="shared" si="384"/>
        <v>1.6679876665074648E-4</v>
      </c>
      <c r="BJ144" s="8">
        <f t="shared" si="385"/>
        <v>0.28849143017236256</v>
      </c>
      <c r="BK144" s="8">
        <f t="shared" si="386"/>
        <v>0.21725901732448666</v>
      </c>
      <c r="BL144" s="8">
        <f t="shared" si="387"/>
        <v>0.44929581890800818</v>
      </c>
      <c r="BM144" s="8">
        <f t="shared" si="388"/>
        <v>0.67224139602742683</v>
      </c>
      <c r="BN144" s="8">
        <f t="shared" si="389"/>
        <v>0.32235169829699806</v>
      </c>
    </row>
    <row r="145" spans="1:66" x14ac:dyDescent="0.25">
      <c r="A145" t="s">
        <v>290</v>
      </c>
      <c r="B145" t="s">
        <v>298</v>
      </c>
      <c r="C145" t="s">
        <v>297</v>
      </c>
      <c r="D145" s="11">
        <v>44204</v>
      </c>
      <c r="E145">
        <f>VLOOKUP(A145,home!$A$2:$E$405,3,FALSE)</f>
        <v>1.6512</v>
      </c>
      <c r="F145">
        <f>VLOOKUP(B145,home!$B$2:$E$405,3,FALSE)</f>
        <v>0.60560000000000003</v>
      </c>
      <c r="G145">
        <f>VLOOKUP(C145,away!$B$2:$E$405,4,FALSE)</f>
        <v>1.3626</v>
      </c>
      <c r="H145">
        <f>VLOOKUP(A145,away!$A$2:$E$405,3,FALSE)</f>
        <v>1.1418999999999999</v>
      </c>
      <c r="I145">
        <f>VLOOKUP(C145,away!$B$2:$E$405,3,FALSE)</f>
        <v>1.1494</v>
      </c>
      <c r="J145">
        <f>VLOOKUP(B145,home!$B$2:$E$405,4,FALSE)</f>
        <v>1.4778</v>
      </c>
      <c r="K145" s="3">
        <f t="shared" si="334"/>
        <v>1.362554652672</v>
      </c>
      <c r="L145" s="3">
        <f t="shared" si="335"/>
        <v>1.939612293108</v>
      </c>
      <c r="M145" s="5">
        <f t="shared" si="336"/>
        <v>3.6803330110068137E-2</v>
      </c>
      <c r="N145" s="5">
        <f t="shared" si="337"/>
        <v>5.0146548675296852E-2</v>
      </c>
      <c r="O145" s="5">
        <f t="shared" si="338"/>
        <v>7.138419150879996E-2</v>
      </c>
      <c r="P145" s="5">
        <f t="shared" si="339"/>
        <v>9.7264862267544466E-2</v>
      </c>
      <c r="Q145" s="5">
        <f t="shared" si="340"/>
        <v>3.4163706606484337E-2</v>
      </c>
      <c r="R145" s="5">
        <f t="shared" si="341"/>
        <v>6.9228827692022057E-2</v>
      </c>
      <c r="S145" s="5">
        <f t="shared" si="342"/>
        <v>6.4263569381024177E-2</v>
      </c>
      <c r="T145" s="5">
        <f t="shared" si="343"/>
        <v>6.6264345312072009E-2</v>
      </c>
      <c r="U145" s="5">
        <f t="shared" si="344"/>
        <v>9.4328061270792865E-2</v>
      </c>
      <c r="V145" s="5">
        <f t="shared" si="345"/>
        <v>1.8870838306003529E-2</v>
      </c>
      <c r="W145" s="5">
        <f t="shared" si="346"/>
        <v>1.5516639129728787E-2</v>
      </c>
      <c r="X145" s="5">
        <f t="shared" si="347"/>
        <v>3.0096264003742573E-2</v>
      </c>
      <c r="Y145" s="5">
        <f t="shared" si="348"/>
        <v>2.9187541819141447E-2</v>
      </c>
      <c r="Z145" s="5">
        <f t="shared" si="349"/>
        <v>4.475902840963384E-2</v>
      </c>
      <c r="AA145" s="5">
        <f t="shared" si="350"/>
        <v>6.0986622408624819E-2</v>
      </c>
      <c r="AB145" s="5">
        <f t="shared" si="351"/>
        <v>4.1548803056811114E-2</v>
      </c>
      <c r="AC145" s="5">
        <f t="shared" si="352"/>
        <v>3.1170234514396817E-3</v>
      </c>
      <c r="AD145" s="5">
        <f t="shared" si="353"/>
        <v>5.2855672100110933E-3</v>
      </c>
      <c r="AE145" s="5">
        <f t="shared" si="354"/>
        <v>1.0251951136586071E-2</v>
      </c>
      <c r="AF145" s="5">
        <f t="shared" si="355"/>
        <v>9.9424052264324384E-3</v>
      </c>
      <c r="AG145" s="5">
        <f t="shared" si="356"/>
        <v>6.4281371334165283E-3</v>
      </c>
      <c r="AH145" s="5">
        <f t="shared" si="357"/>
        <v>2.1703790432724017E-2</v>
      </c>
      <c r="AI145" s="5">
        <f t="shared" si="358"/>
        <v>2.9572600634726151E-2</v>
      </c>
      <c r="AJ145" s="5">
        <f t="shared" si="359"/>
        <v>2.0147142293228535E-2</v>
      </c>
      <c r="AK145" s="5">
        <f t="shared" si="360"/>
        <v>9.1505274898944534E-3</v>
      </c>
      <c r="AL145" s="5">
        <f t="shared" si="361"/>
        <v>3.2951024353749717E-4</v>
      </c>
      <c r="AM145" s="5">
        <f t="shared" si="362"/>
        <v>1.440374838802235E-3</v>
      </c>
      <c r="AN145" s="5">
        <f t="shared" si="363"/>
        <v>2.7937687440242687E-3</v>
      </c>
      <c r="AO145" s="5">
        <f t="shared" si="364"/>
        <v>2.709414100005185E-3</v>
      </c>
      <c r="AP145" s="5">
        <f t="shared" si="365"/>
        <v>1.751737631830068E-3</v>
      </c>
      <c r="AQ145" s="5">
        <f t="shared" si="366"/>
        <v>8.4942296124937455E-4</v>
      </c>
      <c r="AR145" s="5">
        <f t="shared" si="367"/>
        <v>8.4193877460702546E-3</v>
      </c>
      <c r="AS145" s="5">
        <f t="shared" si="368"/>
        <v>1.1471875946057648E-2</v>
      </c>
      <c r="AT145" s="5">
        <f t="shared" si="369"/>
        <v>7.8155289725884286E-3</v>
      </c>
      <c r="AU145" s="5">
        <f t="shared" si="370"/>
        <v>3.5496951215643921E-3</v>
      </c>
      <c r="AV145" s="5">
        <f t="shared" si="371"/>
        <v>1.2091634008636659E-3</v>
      </c>
      <c r="AW145" s="5">
        <f t="shared" si="372"/>
        <v>2.4189967137913352E-5</v>
      </c>
      <c r="AX145" s="5">
        <f t="shared" si="373"/>
        <v>3.2709823970027813E-4</v>
      </c>
      <c r="AY145" s="5">
        <f t="shared" si="374"/>
        <v>6.3444376677664668E-4</v>
      </c>
      <c r="AZ145" s="5">
        <f t="shared" si="375"/>
        <v>6.1528746466286445E-4</v>
      </c>
      <c r="BA145" s="5">
        <f t="shared" si="376"/>
        <v>3.9780637675178201E-4</v>
      </c>
      <c r="BB145" s="5">
        <f t="shared" si="377"/>
        <v>1.9289753465612735E-4</v>
      </c>
      <c r="BC145" s="5">
        <f t="shared" si="378"/>
        <v>7.4829285905850154E-5</v>
      </c>
      <c r="BD145" s="5">
        <f t="shared" si="379"/>
        <v>2.7217246621201192E-3</v>
      </c>
      <c r="BE145" s="5">
        <f t="shared" si="380"/>
        <v>3.708498601663896E-3</v>
      </c>
      <c r="BF145" s="5">
        <f t="shared" si="381"/>
        <v>2.5265160120623745E-3</v>
      </c>
      <c r="BG145" s="5">
        <f t="shared" si="382"/>
        <v>1.1475053824286314E-3</v>
      </c>
      <c r="BH145" s="5">
        <f t="shared" si="383"/>
        <v>3.9088469944857364E-4</v>
      </c>
      <c r="BI145" s="5">
        <f t="shared" si="384"/>
        <v>1.0652035317839003E-4</v>
      </c>
      <c r="BJ145" s="8">
        <f t="shared" si="385"/>
        <v>0.26907018719727677</v>
      </c>
      <c r="BK145" s="8">
        <f t="shared" si="386"/>
        <v>0.22128357752639416</v>
      </c>
      <c r="BL145" s="8">
        <f t="shared" si="387"/>
        <v>0.46111786768567048</v>
      </c>
      <c r="BM145" s="8">
        <f t="shared" si="388"/>
        <v>0.63662894015912042</v>
      </c>
      <c r="BN145" s="8">
        <f t="shared" si="389"/>
        <v>0.35899146686021577</v>
      </c>
    </row>
    <row r="146" spans="1:66" x14ac:dyDescent="0.25">
      <c r="A146" t="s">
        <v>290</v>
      </c>
      <c r="B146" t="s">
        <v>301</v>
      </c>
      <c r="C146" t="s">
        <v>294</v>
      </c>
      <c r="D146" s="11">
        <v>44204</v>
      </c>
      <c r="E146">
        <f>VLOOKUP(A146,home!$A$2:$E$405,3,FALSE)</f>
        <v>1.6512</v>
      </c>
      <c r="F146">
        <f>VLOOKUP(B146,home!$B$2:$E$405,3,FALSE)</f>
        <v>0.94630000000000003</v>
      </c>
      <c r="G146">
        <f>VLOOKUP(C146,away!$B$2:$E$405,4,FALSE)</f>
        <v>0.75700000000000001</v>
      </c>
      <c r="H146">
        <f>VLOOKUP(A146,away!$A$2:$E$405,3,FALSE)</f>
        <v>1.1418999999999999</v>
      </c>
      <c r="I146">
        <f>VLOOKUP(C146,away!$B$2:$E$405,3,FALSE)</f>
        <v>0.93049999999999999</v>
      </c>
      <c r="J146">
        <f>VLOOKUP(B146,home!$B$2:$E$405,4,FALSE)</f>
        <v>1.7515000000000001</v>
      </c>
      <c r="K146" s="3">
        <f t="shared" si="334"/>
        <v>1.1828356339200001</v>
      </c>
      <c r="L146" s="3">
        <f t="shared" si="335"/>
        <v>1.8610352194249997</v>
      </c>
      <c r="M146" s="5">
        <f t="shared" si="336"/>
        <v>4.7650085557411341E-2</v>
      </c>
      <c r="N146" s="5">
        <f t="shared" si="337"/>
        <v>5.6362219156642877E-2</v>
      </c>
      <c r="O146" s="5">
        <f t="shared" si="338"/>
        <v>8.867848743095702E-2</v>
      </c>
      <c r="P146" s="5">
        <f t="shared" si="339"/>
        <v>0.10489207489546279</v>
      </c>
      <c r="Q146" s="5">
        <f t="shared" si="340"/>
        <v>3.3333620612642841E-2</v>
      </c>
      <c r="R146" s="5">
        <f t="shared" si="341"/>
        <v>8.2516894157174114E-2</v>
      </c>
      <c r="S146" s="5">
        <f t="shared" si="342"/>
        <v>5.7724698954733124E-2</v>
      </c>
      <c r="T146" s="5">
        <f t="shared" si="343"/>
        <v>6.203504195107945E-2</v>
      </c>
      <c r="U146" s="5">
        <f t="shared" si="344"/>
        <v>9.7603922809510593E-2</v>
      </c>
      <c r="V146" s="5">
        <f t="shared" si="345"/>
        <v>1.4118812112292803E-2</v>
      </c>
      <c r="W146" s="5">
        <f t="shared" si="346"/>
        <v>1.3142731422734723E-2</v>
      </c>
      <c r="X146" s="5">
        <f t="shared" si="347"/>
        <v>2.445908605715295E-2</v>
      </c>
      <c r="Y146" s="5">
        <f t="shared" si="348"/>
        <v>2.2759610293654305E-2</v>
      </c>
      <c r="Z146" s="5">
        <f t="shared" si="349"/>
        <v>5.1188948741355322E-2</v>
      </c>
      <c r="AA146" s="5">
        <f t="shared" si="350"/>
        <v>6.0548112634179405E-2</v>
      </c>
      <c r="AB146" s="5">
        <f t="shared" si="351"/>
        <v>3.5809232595154596E-2</v>
      </c>
      <c r="AC146" s="5">
        <f t="shared" si="352"/>
        <v>1.9424827366433272E-3</v>
      </c>
      <c r="AD146" s="5">
        <f t="shared" si="353"/>
        <v>3.8864227634626846E-3</v>
      </c>
      <c r="AE146" s="5">
        <f t="shared" si="354"/>
        <v>7.23276964037909E-3</v>
      </c>
      <c r="AF146" s="5">
        <f t="shared" si="355"/>
        <v>6.7302195173666911E-3</v>
      </c>
      <c r="AG146" s="5">
        <f t="shared" si="356"/>
        <v>4.1750585187603105E-3</v>
      </c>
      <c r="AH146" s="5">
        <f t="shared" si="357"/>
        <v>2.3816109113250817E-2</v>
      </c>
      <c r="AI146" s="5">
        <f t="shared" si="358"/>
        <v>2.8170542520479919E-2</v>
      </c>
      <c r="AJ146" s="5">
        <f t="shared" si="359"/>
        <v>1.6660560760041097E-2</v>
      </c>
      <c r="AK146" s="5">
        <f t="shared" si="360"/>
        <v>6.5689016493552955E-3</v>
      </c>
      <c r="AL146" s="5">
        <f t="shared" si="361"/>
        <v>1.7103939462995949E-4</v>
      </c>
      <c r="AM146" s="5">
        <f t="shared" si="362"/>
        <v>9.1939986662030015E-4</v>
      </c>
      <c r="AN146" s="5">
        <f t="shared" si="363"/>
        <v>1.7110355325150256E-3</v>
      </c>
      <c r="AO146" s="5">
        <f t="shared" si="364"/>
        <v>1.5921486938490366E-3</v>
      </c>
      <c r="AP146" s="5">
        <f t="shared" si="365"/>
        <v>9.8768159793818922E-4</v>
      </c>
      <c r="AQ146" s="5">
        <f t="shared" si="366"/>
        <v>4.5952755983523312E-4</v>
      </c>
      <c r="AR146" s="5">
        <f t="shared" si="367"/>
        <v>8.8645235698856916E-3</v>
      </c>
      <c r="AS146" s="5">
        <f t="shared" si="368"/>
        <v>1.0485274356184522E-2</v>
      </c>
      <c r="AT146" s="5">
        <f t="shared" si="369"/>
        <v>6.2011780699613222E-3</v>
      </c>
      <c r="AU146" s="5">
        <f t="shared" si="370"/>
        <v>2.4449914644778343E-3</v>
      </c>
      <c r="AV146" s="5">
        <f t="shared" si="371"/>
        <v>7.230057572036575E-4</v>
      </c>
      <c r="AW146" s="5">
        <f t="shared" si="372"/>
        <v>1.0458578045051423E-5</v>
      </c>
      <c r="AX146" s="5">
        <f t="shared" si="373"/>
        <v>1.8124982067663095E-4</v>
      </c>
      <c r="AY146" s="5">
        <f t="shared" si="374"/>
        <v>3.3731229979367571E-4</v>
      </c>
      <c r="AZ146" s="5">
        <f t="shared" si="375"/>
        <v>3.138750349306374E-4</v>
      </c>
      <c r="BA146" s="5">
        <f t="shared" si="376"/>
        <v>1.9471083150138935E-4</v>
      </c>
      <c r="BB146" s="5">
        <f t="shared" si="377"/>
        <v>9.0590928756903075E-5</v>
      </c>
      <c r="BC146" s="5">
        <f t="shared" si="378"/>
        <v>3.3718581795403518E-5</v>
      </c>
      <c r="BD146" s="5">
        <f t="shared" si="379"/>
        <v>2.749531761163381E-3</v>
      </c>
      <c r="BE146" s="5">
        <f t="shared" si="380"/>
        <v>3.2522441436988615E-3</v>
      </c>
      <c r="BF146" s="5">
        <f t="shared" si="381"/>
        <v>1.923435131687326E-3</v>
      </c>
      <c r="BG146" s="5">
        <f t="shared" si="382"/>
        <v>7.5836920443112562E-4</v>
      </c>
      <c r="BH146" s="5">
        <f t="shared" si="383"/>
        <v>2.2425652966717429E-4</v>
      </c>
      <c r="BI146" s="5">
        <f t="shared" si="384"/>
        <v>5.3051722885914252E-5</v>
      </c>
      <c r="BJ146" s="8">
        <f t="shared" si="385"/>
        <v>0.24093803068208833</v>
      </c>
      <c r="BK146" s="8">
        <f t="shared" si="386"/>
        <v>0.22683650595096699</v>
      </c>
      <c r="BL146" s="8">
        <f t="shared" si="387"/>
        <v>0.47805262538134963</v>
      </c>
      <c r="BM146" s="8">
        <f t="shared" si="388"/>
        <v>0.58325587522372069</v>
      </c>
      <c r="BN146" s="8">
        <f t="shared" si="389"/>
        <v>0.41343338181029093</v>
      </c>
    </row>
    <row r="147" spans="1:66" x14ac:dyDescent="0.25">
      <c r="A147" t="s">
        <v>290</v>
      </c>
      <c r="B147" t="s">
        <v>300</v>
      </c>
      <c r="C147" t="s">
        <v>312</v>
      </c>
      <c r="D147" s="11">
        <v>44204</v>
      </c>
      <c r="E147">
        <f>VLOOKUP(A147,home!$A$2:$E$405,3,FALSE)</f>
        <v>1.6512</v>
      </c>
      <c r="F147">
        <f>VLOOKUP(B147,home!$B$2:$E$405,3,FALSE)</f>
        <v>0.79490000000000005</v>
      </c>
      <c r="G147">
        <f>VLOOKUP(C147,away!$B$2:$E$405,4,FALSE)</f>
        <v>1.2491000000000001</v>
      </c>
      <c r="H147">
        <f>VLOOKUP(A147,away!$A$2:$E$405,3,FALSE)</f>
        <v>1.1418999999999999</v>
      </c>
      <c r="I147">
        <f>VLOOKUP(C147,away!$B$2:$E$405,3,FALSE)</f>
        <v>1.3136000000000001</v>
      </c>
      <c r="J147">
        <f>VLOOKUP(B147,home!$B$2:$E$405,4,FALSE)</f>
        <v>1.1494</v>
      </c>
      <c r="K147" s="3">
        <f t="shared" si="334"/>
        <v>1.6394923150080003</v>
      </c>
      <c r="L147" s="3">
        <f t="shared" si="335"/>
        <v>1.7240998160960002</v>
      </c>
      <c r="M147" s="5">
        <f t="shared" si="336"/>
        <v>3.4610709174156436E-2</v>
      </c>
      <c r="N147" s="5">
        <f t="shared" si="337"/>
        <v>5.6743991708006362E-2</v>
      </c>
      <c r="O147" s="5">
        <f t="shared" si="338"/>
        <v>5.9672317322115254E-2</v>
      </c>
      <c r="P147" s="5">
        <f t="shared" si="339"/>
        <v>9.7832305668326722E-2</v>
      </c>
      <c r="Q147" s="5">
        <f t="shared" si="340"/>
        <v>4.6515669164077081E-2</v>
      </c>
      <c r="R147" s="5">
        <f t="shared" si="341"/>
        <v>5.1440515660540538E-2</v>
      </c>
      <c r="S147" s="5">
        <f t="shared" si="342"/>
        <v>6.9134382541976597E-2</v>
      </c>
      <c r="T147" s="5">
        <f t="shared" si="343"/>
        <v>8.0197656651367674E-2</v>
      </c>
      <c r="U147" s="5">
        <f t="shared" si="344"/>
        <v>8.4336330105504898E-2</v>
      </c>
      <c r="V147" s="5">
        <f t="shared" si="345"/>
        <v>2.1713176857115015E-2</v>
      </c>
      <c r="W147" s="5">
        <f t="shared" si="346"/>
        <v>2.5420694040652989E-2</v>
      </c>
      <c r="X147" s="5">
        <f t="shared" si="347"/>
        <v>4.3827813920522506E-2</v>
      </c>
      <c r="Y147" s="5">
        <f t="shared" si="348"/>
        <v>3.778176296013129E-2</v>
      </c>
      <c r="Z147" s="5">
        <f t="shared" si="349"/>
        <v>2.956286119674046E-2</v>
      </c>
      <c r="AA147" s="5">
        <f t="shared" si="350"/>
        <v>4.84680837417042E-2</v>
      </c>
      <c r="AB147" s="5">
        <f t="shared" si="351"/>
        <v>3.9731525408844136E-2</v>
      </c>
      <c r="AC147" s="5">
        <f t="shared" si="352"/>
        <v>3.8359697872462897E-3</v>
      </c>
      <c r="AD147" s="5">
        <f t="shared" si="353"/>
        <v>1.0419258130455061E-2</v>
      </c>
      <c r="AE147" s="5">
        <f t="shared" si="354"/>
        <v>1.7963841026574324E-2</v>
      </c>
      <c r="AF147" s="5">
        <f t="shared" si="355"/>
        <v>1.5485727505147288E-2</v>
      </c>
      <c r="AG147" s="5">
        <f t="shared" si="356"/>
        <v>8.8996466479124067E-3</v>
      </c>
      <c r="AH147" s="5">
        <f t="shared" si="357"/>
        <v>1.2742330888142948E-2</v>
      </c>
      <c r="AI147" s="5">
        <f t="shared" si="358"/>
        <v>2.0890953566399431E-2</v>
      </c>
      <c r="AJ147" s="5">
        <f t="shared" si="359"/>
        <v>1.7125278912650428E-2</v>
      </c>
      <c r="AK147" s="5">
        <f t="shared" si="360"/>
        <v>9.3589210565529785E-3</v>
      </c>
      <c r="AL147" s="5">
        <f t="shared" si="361"/>
        <v>4.3371751427799754E-4</v>
      </c>
      <c r="AM147" s="5">
        <f t="shared" si="362"/>
        <v>3.4164587265931396E-3</v>
      </c>
      <c r="AN147" s="5">
        <f t="shared" si="363"/>
        <v>5.8903158622188069E-3</v>
      </c>
      <c r="AO147" s="5">
        <f t="shared" si="364"/>
        <v>5.0777462473993997E-3</v>
      </c>
      <c r="AP147" s="5">
        <f t="shared" si="365"/>
        <v>2.9181804571078206E-3</v>
      </c>
      <c r="AQ147" s="5">
        <f t="shared" si="366"/>
        <v>1.2578085973586335E-3</v>
      </c>
      <c r="AR147" s="5">
        <f t="shared" si="367"/>
        <v>4.393810068176328E-3</v>
      </c>
      <c r="AS147" s="5">
        <f t="shared" si="368"/>
        <v>7.2036178403798671E-3</v>
      </c>
      <c r="AT147" s="5">
        <f t="shared" si="369"/>
        <v>5.9051380447786624E-3</v>
      </c>
      <c r="AU147" s="5">
        <f t="shared" si="370"/>
        <v>3.2271428144919944E-3</v>
      </c>
      <c r="AV147" s="5">
        <f t="shared" si="371"/>
        <v>1.3227189609482282E-3</v>
      </c>
      <c r="AW147" s="5">
        <f t="shared" si="372"/>
        <v>3.4054636590659042E-5</v>
      </c>
      <c r="AX147" s="5">
        <f t="shared" si="373"/>
        <v>9.3354297113191185E-4</v>
      </c>
      <c r="AY147" s="5">
        <f t="shared" si="374"/>
        <v>1.6095212648462429E-3</v>
      </c>
      <c r="AZ147" s="5">
        <f t="shared" si="375"/>
        <v>1.3874876583620046E-3</v>
      </c>
      <c r="BA147" s="5">
        <f t="shared" si="376"/>
        <v>7.9738907220580082E-4</v>
      </c>
      <c r="BB147" s="5">
        <f t="shared" si="377"/>
        <v>3.4369458818674526E-4</v>
      </c>
      <c r="BC147" s="5">
        <f t="shared" si="378"/>
        <v>1.1851275525719159E-4</v>
      </c>
      <c r="BD147" s="5">
        <f t="shared" si="379"/>
        <v>1.2625611884172598E-3</v>
      </c>
      <c r="BE147" s="5">
        <f t="shared" si="380"/>
        <v>2.0699593656374653E-3</v>
      </c>
      <c r="BF147" s="5">
        <f t="shared" si="381"/>
        <v>1.6968412361707305E-3</v>
      </c>
      <c r="BG147" s="5">
        <f t="shared" si="382"/>
        <v>9.2731938883019581E-4</v>
      </c>
      <c r="BH147" s="5">
        <f t="shared" si="383"/>
        <v>3.8008325288625537E-4</v>
      </c>
      <c r="BI147" s="5">
        <f t="shared" si="384"/>
        <v>1.2462871443405163E-4</v>
      </c>
      <c r="BJ147" s="8">
        <f t="shared" si="385"/>
        <v>0.3670067199555147</v>
      </c>
      <c r="BK147" s="8">
        <f t="shared" si="386"/>
        <v>0.22916978280794531</v>
      </c>
      <c r="BL147" s="8">
        <f t="shared" si="387"/>
        <v>0.37228007753760584</v>
      </c>
      <c r="BM147" s="8">
        <f t="shared" si="388"/>
        <v>0.64962846617232839</v>
      </c>
      <c r="BN147" s="8">
        <f t="shared" si="389"/>
        <v>0.34681550869722239</v>
      </c>
    </row>
    <row r="148" spans="1:66" x14ac:dyDescent="0.25">
      <c r="A148" t="s">
        <v>290</v>
      </c>
      <c r="B148" t="s">
        <v>315</v>
      </c>
      <c r="C148" t="s">
        <v>299</v>
      </c>
      <c r="D148" s="11">
        <v>44204</v>
      </c>
      <c r="E148">
        <f>VLOOKUP(A148,home!$A$2:$E$405,3,FALSE)</f>
        <v>1.6512</v>
      </c>
      <c r="F148">
        <f>VLOOKUP(B148,home!$B$2:$E$405,3,FALSE)</f>
        <v>1.2112000000000001</v>
      </c>
      <c r="G148">
        <f>VLOOKUP(C148,away!$B$2:$E$405,4,FALSE)</f>
        <v>1.2868999999999999</v>
      </c>
      <c r="H148">
        <f>VLOOKUP(A148,away!$A$2:$E$405,3,FALSE)</f>
        <v>1.1418999999999999</v>
      </c>
      <c r="I148">
        <f>VLOOKUP(C148,away!$B$2:$E$405,3,FALSE)</f>
        <v>1.1494</v>
      </c>
      <c r="J148">
        <f>VLOOKUP(B148,home!$B$2:$E$405,4,FALSE)</f>
        <v>0.87570000000000003</v>
      </c>
      <c r="K148" s="3">
        <f t="shared" si="334"/>
        <v>2.573714343936</v>
      </c>
      <c r="L148" s="3">
        <f t="shared" si="335"/>
        <v>1.1493561274020001</v>
      </c>
      <c r="M148" s="5">
        <f t="shared" si="336"/>
        <v>2.415967226161591E-2</v>
      </c>
      <c r="N148" s="5">
        <f t="shared" si="337"/>
        <v>6.2180095044513564E-2</v>
      </c>
      <c r="O148" s="5">
        <f t="shared" si="338"/>
        <v>2.7768067349912384E-2</v>
      </c>
      <c r="P148" s="5">
        <f t="shared" si="339"/>
        <v>7.1467073241850407E-2</v>
      </c>
      <c r="Q148" s="5">
        <f t="shared" si="340"/>
        <v>8.0016901261684203E-2</v>
      </c>
      <c r="R148" s="5">
        <f t="shared" si="341"/>
        <v>1.595769917736661E-2</v>
      </c>
      <c r="S148" s="5">
        <f t="shared" si="342"/>
        <v>5.2851943752054827E-2</v>
      </c>
      <c r="T148" s="5">
        <f t="shared" si="343"/>
        <v>9.1967915760837571E-2</v>
      </c>
      <c r="U148" s="5">
        <f t="shared" si="344"/>
        <v>4.1070559269004152E-2</v>
      </c>
      <c r="V148" s="5">
        <f t="shared" si="345"/>
        <v>1.7371343701284434E-2</v>
      </c>
      <c r="W148" s="5">
        <f t="shared" si="346"/>
        <v>6.8646882178169069E-2</v>
      </c>
      <c r="X148" s="5">
        <f t="shared" si="347"/>
        <v>7.8899714658521775E-2</v>
      </c>
      <c r="Y148" s="5">
        <f t="shared" si="348"/>
        <v>4.5341935246520707E-2</v>
      </c>
      <c r="Z148" s="5">
        <f t="shared" si="349"/>
        <v>6.1136931095813907E-3</v>
      </c>
      <c r="AA148" s="5">
        <f t="shared" si="350"/>
        <v>1.573489965055231E-2</v>
      </c>
      <c r="AB148" s="5">
        <f t="shared" si="351"/>
        <v>2.0248568465510024E-2</v>
      </c>
      <c r="AC148" s="5">
        <f t="shared" si="352"/>
        <v>3.2116513191009677E-3</v>
      </c>
      <c r="AD148" s="5">
        <f t="shared" si="353"/>
        <v>4.4169366332109591E-2</v>
      </c>
      <c r="AE148" s="5">
        <f t="shared" si="354"/>
        <v>5.0766331837273762E-2</v>
      </c>
      <c r="AF148" s="5">
        <f t="shared" si="355"/>
        <v>2.9174297281446923E-2</v>
      </c>
      <c r="AG148" s="5">
        <f t="shared" si="356"/>
        <v>1.1177219114359512E-2</v>
      </c>
      <c r="AH148" s="5">
        <f t="shared" si="357"/>
        <v>1.7567026591381908E-3</v>
      </c>
      <c r="AI148" s="5">
        <f t="shared" si="358"/>
        <v>4.5212508318544752E-3</v>
      </c>
      <c r="AJ148" s="5">
        <f t="shared" si="359"/>
        <v>5.8182040592382189E-3</v>
      </c>
      <c r="AK148" s="5">
        <f t="shared" si="360"/>
        <v>4.991465081069354E-3</v>
      </c>
      <c r="AL148" s="5">
        <f t="shared" si="361"/>
        <v>3.8001727434711845E-4</v>
      </c>
      <c r="AM148" s="5">
        <f t="shared" si="362"/>
        <v>2.2735866338302851E-2</v>
      </c>
      <c r="AN148" s="5">
        <f t="shared" si="363"/>
        <v>2.6131607287721254E-2</v>
      </c>
      <c r="AO148" s="5">
        <f t="shared" si="364"/>
        <v>1.5017261477502595E-2</v>
      </c>
      <c r="AP148" s="5">
        <f t="shared" si="365"/>
        <v>5.7533938319885413E-3</v>
      </c>
      <c r="AQ148" s="5">
        <f t="shared" si="366"/>
        <v>1.6531746135382268E-3</v>
      </c>
      <c r="AR148" s="5">
        <f t="shared" si="367"/>
        <v>4.0381539306077292E-4</v>
      </c>
      <c r="AS148" s="5">
        <f t="shared" si="368"/>
        <v>1.0393054694226649E-3</v>
      </c>
      <c r="AT148" s="5">
        <f t="shared" si="369"/>
        <v>1.3374376971921258E-3</v>
      </c>
      <c r="AU148" s="5">
        <f t="shared" si="370"/>
        <v>1.1473941951280352E-3</v>
      </c>
      <c r="AV148" s="5">
        <f t="shared" si="371"/>
        <v>7.3826622453748182E-4</v>
      </c>
      <c r="AW148" s="5">
        <f t="shared" si="372"/>
        <v>3.1225959806125616E-5</v>
      </c>
      <c r="AX148" s="5">
        <f t="shared" si="373"/>
        <v>9.7526042194502807E-3</v>
      </c>
      <c r="AY148" s="5">
        <f t="shared" si="374"/>
        <v>1.1209215417751781E-2</v>
      </c>
      <c r="AZ148" s="5">
        <f t="shared" si="375"/>
        <v>6.441690211880991E-3</v>
      </c>
      <c r="BA148" s="5">
        <f t="shared" si="376"/>
        <v>2.4679320386169685E-3</v>
      </c>
      <c r="BB148" s="5">
        <f t="shared" si="377"/>
        <v>7.0913320264903094E-4</v>
      </c>
      <c r="BC148" s="5">
        <f t="shared" si="378"/>
        <v>1.6300931832177341E-4</v>
      </c>
      <c r="BD148" s="5">
        <f t="shared" si="379"/>
        <v>7.7354616058941198E-5</v>
      </c>
      <c r="BE148" s="5">
        <f t="shared" si="380"/>
        <v>1.9908868492055898E-4</v>
      </c>
      <c r="BF148" s="5">
        <f t="shared" si="381"/>
        <v>2.5619870204769885E-4</v>
      </c>
      <c r="BG148" s="5">
        <f t="shared" si="382"/>
        <v>2.1979409145264926E-4</v>
      </c>
      <c r="BH148" s="5">
        <f t="shared" si="383"/>
        <v>1.4142180147101615E-4</v>
      </c>
      <c r="BI148" s="5">
        <f t="shared" si="384"/>
        <v>7.2795863798244694E-5</v>
      </c>
      <c r="BJ148" s="8">
        <f t="shared" si="385"/>
        <v>0.6643755466731609</v>
      </c>
      <c r="BK148" s="8">
        <f t="shared" si="386"/>
        <v>0.18065091696800542</v>
      </c>
      <c r="BL148" s="8">
        <f t="shared" si="387"/>
        <v>0.14350028928273589</v>
      </c>
      <c r="BM148" s="8">
        <f t="shared" si="388"/>
        <v>0.70191294823859507</v>
      </c>
      <c r="BN148" s="8">
        <f t="shared" si="389"/>
        <v>0.28154950833694309</v>
      </c>
    </row>
    <row r="149" spans="1:66" x14ac:dyDescent="0.25">
      <c r="A149" t="s">
        <v>290</v>
      </c>
      <c r="B149" t="s">
        <v>292</v>
      </c>
      <c r="C149" t="s">
        <v>295</v>
      </c>
      <c r="D149" s="11">
        <v>44204</v>
      </c>
      <c r="E149">
        <f>VLOOKUP(A149,home!$A$2:$E$405,3,FALSE)</f>
        <v>1.6512</v>
      </c>
      <c r="F149">
        <f>VLOOKUP(B149,home!$B$2:$E$405,3,FALSE)</f>
        <v>0.90839999999999999</v>
      </c>
      <c r="G149">
        <f>VLOOKUP(C149,away!$B$2:$E$405,4,FALSE)</f>
        <v>0.79490000000000005</v>
      </c>
      <c r="H149">
        <f>VLOOKUP(A149,away!$A$2:$E$405,3,FALSE)</f>
        <v>1.1418999999999999</v>
      </c>
      <c r="I149">
        <f>VLOOKUP(C149,away!$B$2:$E$405,3,FALSE)</f>
        <v>1.0399</v>
      </c>
      <c r="J149">
        <f>VLOOKUP(B149,home!$B$2:$E$405,4,FALSE)</f>
        <v>1.3136000000000001</v>
      </c>
      <c r="K149" s="3">
        <f t="shared" si="334"/>
        <v>1.1923103185920001</v>
      </c>
      <c r="L149" s="3">
        <f t="shared" si="335"/>
        <v>1.5598498336160003</v>
      </c>
      <c r="M149" s="5">
        <f t="shared" si="336"/>
        <v>6.3789916340763045E-2</v>
      </c>
      <c r="N149" s="5">
        <f t="shared" si="337"/>
        <v>7.6057375475212227E-2</v>
      </c>
      <c r="O149" s="5">
        <f t="shared" si="338"/>
        <v>9.9502690390517817E-2</v>
      </c>
      <c r="P149" s="5">
        <f t="shared" si="339"/>
        <v>0.11863808448027945</v>
      </c>
      <c r="Q149" s="5">
        <f t="shared" si="340"/>
        <v>4.5341996792060843E-2</v>
      </c>
      <c r="R149" s="5">
        <f t="shared" si="341"/>
        <v>7.7604627524996833E-2</v>
      </c>
      <c r="S149" s="5">
        <f t="shared" si="342"/>
        <v>5.5161520411634891E-2</v>
      </c>
      <c r="T149" s="5">
        <f t="shared" si="343"/>
        <v>7.0726706151913316E-2</v>
      </c>
      <c r="U149" s="5">
        <f t="shared" si="344"/>
        <v>9.2528798168542481E-2</v>
      </c>
      <c r="V149" s="5">
        <f t="shared" si="345"/>
        <v>1.1398975285785595E-2</v>
      </c>
      <c r="W149" s="5">
        <f t="shared" si="346"/>
        <v>1.8020576880246501E-2</v>
      </c>
      <c r="X149" s="5">
        <f t="shared" si="347"/>
        <v>2.8109393848316844E-2</v>
      </c>
      <c r="Y149" s="5">
        <f t="shared" si="348"/>
        <v>2.1923216658671831E-2</v>
      </c>
      <c r="Z149" s="5">
        <f t="shared" si="349"/>
        <v>4.0350521777565998E-2</v>
      </c>
      <c r="AA149" s="5">
        <f t="shared" si="350"/>
        <v>4.8110343475963158E-2</v>
      </c>
      <c r="AB149" s="5">
        <f t="shared" si="351"/>
        <v>2.8681229478698098E-2</v>
      </c>
      <c r="AC149" s="5">
        <f t="shared" si="352"/>
        <v>1.3250062377800423E-3</v>
      </c>
      <c r="AD149" s="5">
        <f t="shared" si="353"/>
        <v>5.3715299403245872E-3</v>
      </c>
      <c r="AE149" s="5">
        <f t="shared" si="354"/>
        <v>8.3787800836786705E-3</v>
      </c>
      <c r="AF149" s="5">
        <f t="shared" si="355"/>
        <v>6.5348193597156183E-3</v>
      </c>
      <c r="AG149" s="5">
        <f t="shared" si="356"/>
        <v>3.3977789636543418E-3</v>
      </c>
      <c r="AH149" s="5">
        <f t="shared" si="357"/>
        <v>1.5735188670263772E-2</v>
      </c>
      <c r="AI149" s="5">
        <f t="shared" si="358"/>
        <v>1.8761227816547432E-2</v>
      </c>
      <c r="AJ149" s="5">
        <f t="shared" si="359"/>
        <v>1.1184602757562383E-2</v>
      </c>
      <c r="AK149" s="5">
        <f t="shared" si="360"/>
        <v>4.4451724257313883E-3</v>
      </c>
      <c r="AL149" s="5">
        <f t="shared" si="361"/>
        <v>9.8571191807125415E-5</v>
      </c>
      <c r="AM149" s="5">
        <f t="shared" si="362"/>
        <v>1.2809061148949751E-3</v>
      </c>
      <c r="AN149" s="5">
        <f t="shared" si="363"/>
        <v>1.998021190196644E-3</v>
      </c>
      <c r="AO149" s="5">
        <f t="shared" si="364"/>
        <v>1.5583065105447395E-3</v>
      </c>
      <c r="AP149" s="5">
        <f t="shared" si="365"/>
        <v>8.1024138373198072E-4</v>
      </c>
      <c r="AQ149" s="5">
        <f t="shared" si="366"/>
        <v>3.1596372190078188E-4</v>
      </c>
      <c r="AR149" s="5">
        <f t="shared" si="367"/>
        <v>4.9089062858454664E-3</v>
      </c>
      <c r="AS149" s="5">
        <f t="shared" si="368"/>
        <v>5.8529396176146805E-3</v>
      </c>
      <c r="AT149" s="5">
        <f t="shared" si="369"/>
        <v>3.4892601500889501E-3</v>
      </c>
      <c r="AU149" s="5">
        <f t="shared" si="370"/>
        <v>1.3867602937343085E-3</v>
      </c>
      <c r="AV149" s="5">
        <f t="shared" si="371"/>
        <v>4.1336215190827249E-4</v>
      </c>
      <c r="AW149" s="5">
        <f t="shared" si="372"/>
        <v>5.0923658871033204E-6</v>
      </c>
      <c r="AX149" s="5">
        <f t="shared" si="373"/>
        <v>2.5453959632281103E-4</v>
      </c>
      <c r="AY149" s="5">
        <f t="shared" si="374"/>
        <v>3.9704354697282063E-4</v>
      </c>
      <c r="AZ149" s="5">
        <f t="shared" si="375"/>
        <v>3.0966415534193053E-4</v>
      </c>
      <c r="BA149" s="5">
        <f t="shared" si="376"/>
        <v>1.6100986039564987E-4</v>
      </c>
      <c r="BB149" s="5">
        <f t="shared" si="377"/>
        <v>6.2787800987172457E-5</v>
      </c>
      <c r="BC149" s="5">
        <f t="shared" si="378"/>
        <v>1.958790818459111E-5</v>
      </c>
      <c r="BD149" s="5">
        <f t="shared" si="379"/>
        <v>1.276192775535431E-3</v>
      </c>
      <c r="BE149" s="5">
        <f t="shared" si="380"/>
        <v>1.5216178147834589E-3</v>
      </c>
      <c r="BF149" s="5">
        <f t="shared" si="381"/>
        <v>9.0712031075986454E-4</v>
      </c>
      <c r="BG149" s="5">
        <f t="shared" si="382"/>
        <v>3.6052296890778934E-4</v>
      </c>
      <c r="BH149" s="5">
        <f t="shared" si="383"/>
        <v>1.0746381397954509E-4</v>
      </c>
      <c r="BI149" s="5">
        <f t="shared" si="384"/>
        <v>2.5626042856612561E-5</v>
      </c>
      <c r="BJ149" s="8">
        <f t="shared" si="385"/>
        <v>0.29103024594326882</v>
      </c>
      <c r="BK149" s="8">
        <f t="shared" si="386"/>
        <v>0.25080911749502299</v>
      </c>
      <c r="BL149" s="8">
        <f t="shared" si="387"/>
        <v>0.41680365293483768</v>
      </c>
      <c r="BM149" s="8">
        <f t="shared" si="388"/>
        <v>0.51766689596577953</v>
      </c>
      <c r="BN149" s="8">
        <f t="shared" si="389"/>
        <v>0.48093469100383024</v>
      </c>
    </row>
    <row r="150" spans="1:66" x14ac:dyDescent="0.25">
      <c r="A150" t="s">
        <v>290</v>
      </c>
      <c r="B150" t="s">
        <v>317</v>
      </c>
      <c r="C150" t="s">
        <v>304</v>
      </c>
      <c r="D150" s="11">
        <v>44204</v>
      </c>
      <c r="E150">
        <f>VLOOKUP(A150,home!$A$2:$E$405,3,FALSE)</f>
        <v>1.6512</v>
      </c>
      <c r="F150">
        <f>VLOOKUP(B150,home!$B$2:$E$405,3,FALSE)</f>
        <v>0.90839999999999999</v>
      </c>
      <c r="G150">
        <f>VLOOKUP(C150,away!$B$2:$E$405,4,FALSE)</f>
        <v>1.022</v>
      </c>
      <c r="H150">
        <f>VLOOKUP(A150,away!$A$2:$E$405,3,FALSE)</f>
        <v>1.1418999999999999</v>
      </c>
      <c r="I150">
        <f>VLOOKUP(C150,away!$B$2:$E$405,3,FALSE)</f>
        <v>0.82099999999999995</v>
      </c>
      <c r="J150">
        <f>VLOOKUP(B150,home!$B$2:$E$405,4,FALSE)</f>
        <v>0.87570000000000003</v>
      </c>
      <c r="K150" s="3">
        <f t="shared" si="334"/>
        <v>1.5329489817600002</v>
      </c>
      <c r="L150" s="3">
        <f t="shared" si="335"/>
        <v>0.82096866242999988</v>
      </c>
      <c r="M150" s="5">
        <f t="shared" si="336"/>
        <v>9.4996270676402789E-2</v>
      </c>
      <c r="N150" s="5">
        <f t="shared" si="337"/>
        <v>0.14562443640438902</v>
      </c>
      <c r="O150" s="5">
        <f t="shared" si="338"/>
        <v>7.7988961273044624E-2</v>
      </c>
      <c r="P150" s="5">
        <f t="shared" si="339"/>
        <v>0.11955309877203385</v>
      </c>
      <c r="Q150" s="5">
        <f t="shared" si="340"/>
        <v>0.11161741575274102</v>
      </c>
      <c r="R150" s="5">
        <f t="shared" si="341"/>
        <v>3.2013246610318249E-2</v>
      </c>
      <c r="S150" s="5">
        <f t="shared" si="342"/>
        <v>3.7614485611449547E-2</v>
      </c>
      <c r="T150" s="5">
        <f t="shared" si="343"/>
        <v>9.1634400514421011E-2</v>
      </c>
      <c r="U150" s="5">
        <f t="shared" si="344"/>
        <v>4.9074673794119138E-2</v>
      </c>
      <c r="V150" s="5">
        <f t="shared" si="345"/>
        <v>5.2597717568224926E-3</v>
      </c>
      <c r="W150" s="5">
        <f t="shared" si="346"/>
        <v>5.7034601274948978E-2</v>
      </c>
      <c r="X150" s="5">
        <f t="shared" si="347"/>
        <v>4.6823620320923236E-2</v>
      </c>
      <c r="Y150" s="5">
        <f t="shared" si="348"/>
        <v>1.9220362472499253E-2</v>
      </c>
      <c r="Z150" s="5">
        <f t="shared" si="349"/>
        <v>8.7606240832382339E-3</v>
      </c>
      <c r="AA150" s="5">
        <f t="shared" si="350"/>
        <v>1.3429589767982187E-2</v>
      </c>
      <c r="AB150" s="5">
        <f t="shared" si="351"/>
        <v>1.0293437980141406E-2</v>
      </c>
      <c r="AC150" s="5">
        <f t="shared" si="352"/>
        <v>4.1371493315234021E-4</v>
      </c>
      <c r="AD150" s="5">
        <f t="shared" si="353"/>
        <v>2.185778348738017E-2</v>
      </c>
      <c r="AE150" s="5">
        <f t="shared" si="354"/>
        <v>1.7944555273319038E-2</v>
      </c>
      <c r="AF150" s="5">
        <f t="shared" si="355"/>
        <v>7.3659587703189646E-3</v>
      </c>
      <c r="AG150" s="5">
        <f t="shared" si="356"/>
        <v>2.0157404397277627E-3</v>
      </c>
      <c r="AH150" s="5">
        <f t="shared" si="357"/>
        <v>1.7980494589170341E-3</v>
      </c>
      <c r="AI150" s="5">
        <f t="shared" si="358"/>
        <v>2.7563180872009867E-3</v>
      </c>
      <c r="AJ150" s="5">
        <f t="shared" si="359"/>
        <v>2.1126475025907122E-3</v>
      </c>
      <c r="AK150" s="5">
        <f t="shared" si="360"/>
        <v>1.0795269459714129E-3</v>
      </c>
      <c r="AL150" s="5">
        <f t="shared" si="361"/>
        <v>2.0826460623959304E-5</v>
      </c>
      <c r="AM150" s="5">
        <f t="shared" si="362"/>
        <v>6.7013733881019872E-3</v>
      </c>
      <c r="AN150" s="5">
        <f t="shared" si="363"/>
        <v>5.5016175468740854E-3</v>
      </c>
      <c r="AO150" s="5">
        <f t="shared" si="364"/>
        <v>2.2583277993293172E-3</v>
      </c>
      <c r="AP150" s="5">
        <f t="shared" si="365"/>
        <v>6.18005450914625E-4</v>
      </c>
      <c r="AQ150" s="5">
        <f t="shared" si="366"/>
        <v>1.2684077710295712E-4</v>
      </c>
      <c r="AR150" s="5">
        <f t="shared" si="367"/>
        <v>2.9522845185402064E-4</v>
      </c>
      <c r="AS150" s="5">
        <f t="shared" si="368"/>
        <v>4.5257015465620214E-4</v>
      </c>
      <c r="AT150" s="5">
        <f t="shared" si="369"/>
        <v>3.4688347887759543E-4</v>
      </c>
      <c r="AU150" s="5">
        <f t="shared" si="370"/>
        <v>1.772515585782588E-4</v>
      </c>
      <c r="AV150" s="5">
        <f t="shared" si="371"/>
        <v>6.7929399059478746E-5</v>
      </c>
      <c r="AW150" s="5">
        <f t="shared" si="372"/>
        <v>7.2806013164734839E-7</v>
      </c>
      <c r="AX150" s="5">
        <f t="shared" si="373"/>
        <v>1.7121439186140867E-3</v>
      </c>
      <c r="AY150" s="5">
        <f t="shared" si="374"/>
        <v>1.4056165027522653E-3</v>
      </c>
      <c r="AZ150" s="5">
        <f t="shared" si="375"/>
        <v>5.7698355007703068E-4</v>
      </c>
      <c r="BA150" s="5">
        <f t="shared" si="376"/>
        <v>1.578951377836176E-4</v>
      </c>
      <c r="BB150" s="5">
        <f t="shared" si="377"/>
        <v>3.2406740017604264E-5</v>
      </c>
      <c r="BC150" s="5">
        <f t="shared" si="378"/>
        <v>5.3209836011938669E-6</v>
      </c>
      <c r="BD150" s="5">
        <f t="shared" si="379"/>
        <v>4.039555120497913E-5</v>
      </c>
      <c r="BE150" s="5">
        <f t="shared" si="380"/>
        <v>6.1924319087306706E-5</v>
      </c>
      <c r="BF150" s="5">
        <f t="shared" si="381"/>
        <v>4.7463410945534081E-5</v>
      </c>
      <c r="BG150" s="5">
        <f t="shared" si="382"/>
        <v>2.4252995826604304E-5</v>
      </c>
      <c r="BH150" s="5">
        <f t="shared" si="383"/>
        <v>9.2946513142556544E-6</v>
      </c>
      <c r="BI150" s="5">
        <f t="shared" si="384"/>
        <v>2.849645253600487E-6</v>
      </c>
      <c r="BJ150" s="8">
        <f t="shared" si="385"/>
        <v>0.54023540650583723</v>
      </c>
      <c r="BK150" s="8">
        <f t="shared" si="386"/>
        <v>0.2592637847132373</v>
      </c>
      <c r="BL150" s="8">
        <f t="shared" si="387"/>
        <v>0.19207249503694354</v>
      </c>
      <c r="BM150" s="8">
        <f t="shared" si="388"/>
        <v>0.41713399240770616</v>
      </c>
      <c r="BN150" s="8">
        <f t="shared" si="389"/>
        <v>0.58179342948892954</v>
      </c>
    </row>
    <row r="151" spans="1:66" x14ac:dyDescent="0.25">
      <c r="A151" t="s">
        <v>290</v>
      </c>
      <c r="B151" t="s">
        <v>310</v>
      </c>
      <c r="C151" t="s">
        <v>293</v>
      </c>
      <c r="D151" s="11">
        <v>44204</v>
      </c>
      <c r="E151">
        <f>VLOOKUP(A151,home!$A$2:$E$405,3,FALSE)</f>
        <v>1.6512</v>
      </c>
      <c r="F151">
        <f>VLOOKUP(B151,home!$B$2:$E$405,3,FALSE)</f>
        <v>0.87060000000000004</v>
      </c>
      <c r="G151">
        <f>VLOOKUP(C151,away!$B$2:$E$405,4,FALSE)</f>
        <v>1.2868999999999999</v>
      </c>
      <c r="H151">
        <f>VLOOKUP(A151,away!$A$2:$E$405,3,FALSE)</f>
        <v>1.1418999999999999</v>
      </c>
      <c r="I151">
        <f>VLOOKUP(C151,away!$B$2:$E$405,3,FALSE)</f>
        <v>0.71150000000000002</v>
      </c>
      <c r="J151">
        <f>VLOOKUP(B151,home!$B$2:$E$405,4,FALSE)</f>
        <v>0.54730000000000001</v>
      </c>
      <c r="K151" s="3">
        <f t="shared" si="334"/>
        <v>1.849963431168</v>
      </c>
      <c r="L151" s="3">
        <f t="shared" si="335"/>
        <v>0.44466037050499996</v>
      </c>
      <c r="M151" s="5">
        <f t="shared" si="336"/>
        <v>0.10079930666690888</v>
      </c>
      <c r="N151" s="5">
        <f t="shared" si="337"/>
        <v>0.1864750312208702</v>
      </c>
      <c r="O151" s="5">
        <f t="shared" si="338"/>
        <v>4.4821457049154814E-2</v>
      </c>
      <c r="P151" s="5">
        <f t="shared" si="339"/>
        <v>8.2918056472603585E-2</v>
      </c>
      <c r="Q151" s="5">
        <f t="shared" si="340"/>
        <v>0.1724859942922605</v>
      </c>
      <c r="R151" s="5">
        <f t="shared" si="341"/>
        <v>9.9651628490255596E-3</v>
      </c>
      <c r="S151" s="5">
        <f t="shared" si="342"/>
        <v>1.7052210765480847E-2</v>
      </c>
      <c r="T151" s="5">
        <f t="shared" si="343"/>
        <v>7.6697686128919862E-2</v>
      </c>
      <c r="U151" s="5">
        <f t="shared" si="344"/>
        <v>1.8435186856331207E-2</v>
      </c>
      <c r="V151" s="5">
        <f t="shared" si="345"/>
        <v>1.5585823421354686E-3</v>
      </c>
      <c r="W151" s="5">
        <f t="shared" si="346"/>
        <v>0.10636426060977811</v>
      </c>
      <c r="X151" s="5">
        <f t="shared" si="347"/>
        <v>4.7295971531234306E-2</v>
      </c>
      <c r="Y151" s="5">
        <f t="shared" si="348"/>
        <v>1.0515322112236287E-2</v>
      </c>
      <c r="Z151" s="5">
        <f t="shared" si="349"/>
        <v>1.4770376681967885E-3</v>
      </c>
      <c r="AA151" s="5">
        <f t="shared" si="350"/>
        <v>2.732465672621713E-3</v>
      </c>
      <c r="AB151" s="5">
        <f t="shared" si="351"/>
        <v>2.5274807856360206E-3</v>
      </c>
      <c r="AC151" s="5">
        <f t="shared" si="352"/>
        <v>8.0131143094966373E-5</v>
      </c>
      <c r="AD151" s="5">
        <f t="shared" si="353"/>
        <v>4.9192498127828138E-2</v>
      </c>
      <c r="AE151" s="5">
        <f t="shared" si="354"/>
        <v>2.1873954443586578E-2</v>
      </c>
      <c r="AF151" s="5">
        <f t="shared" si="355"/>
        <v>4.863240343647348E-3</v>
      </c>
      <c r="AG151" s="5">
        <f t="shared" si="356"/>
        <v>7.2083008435369763E-4</v>
      </c>
      <c r="AH151" s="5">
        <f t="shared" si="357"/>
        <v>1.6419502919755627E-4</v>
      </c>
      <c r="AI151" s="5">
        <f t="shared" si="358"/>
        <v>3.0375479959504116E-4</v>
      </c>
      <c r="AJ151" s="5">
        <f t="shared" si="359"/>
        <v>2.8096763564629528E-4</v>
      </c>
      <c r="AK151" s="5">
        <f t="shared" si="360"/>
        <v>1.7325995042912699E-4</v>
      </c>
      <c r="AL151" s="5">
        <f t="shared" si="361"/>
        <v>2.6366525199697387E-6</v>
      </c>
      <c r="AM151" s="5">
        <f t="shared" si="362"/>
        <v>1.8200864524856454E-2</v>
      </c>
      <c r="AN151" s="5">
        <f t="shared" si="363"/>
        <v>8.0932031631339805E-3</v>
      </c>
      <c r="AO151" s="5">
        <f t="shared" si="364"/>
        <v>1.7993633585456964E-3</v>
      </c>
      <c r="AP151" s="5">
        <f t="shared" si="365"/>
        <v>2.667018592280168E-4</v>
      </c>
      <c r="AQ151" s="5">
        <f t="shared" si="366"/>
        <v>2.9647936884675569E-5</v>
      </c>
      <c r="AR151" s="5">
        <f t="shared" si="367"/>
        <v>1.4602204503612934E-5</v>
      </c>
      <c r="AS151" s="5">
        <f t="shared" si="368"/>
        <v>2.7013544346120605E-5</v>
      </c>
      <c r="AT151" s="5">
        <f t="shared" si="369"/>
        <v>2.4987034593279101E-5</v>
      </c>
      <c r="AU151" s="5">
        <f t="shared" si="370"/>
        <v>1.5408366750298708E-5</v>
      </c>
      <c r="AV151" s="5">
        <f t="shared" si="371"/>
        <v>7.1262287555193844E-6</v>
      </c>
      <c r="AW151" s="5">
        <f t="shared" si="372"/>
        <v>6.0247907389970916E-8</v>
      </c>
      <c r="AX151" s="5">
        <f t="shared" si="373"/>
        <v>5.611822297771232E-3</v>
      </c>
      <c r="AY151" s="5">
        <f t="shared" si="374"/>
        <v>2.4953549821351761E-3</v>
      </c>
      <c r="AZ151" s="5">
        <f t="shared" si="375"/>
        <v>5.5479273544886242E-4</v>
      </c>
      <c r="BA151" s="5">
        <f t="shared" si="376"/>
        <v>8.2231447766057853E-5</v>
      </c>
      <c r="BB151" s="5">
        <f t="shared" si="377"/>
        <v>9.1412665077044576E-6</v>
      </c>
      <c r="BC151" s="5">
        <f t="shared" si="378"/>
        <v>8.1295179044016228E-7</v>
      </c>
      <c r="BD151" s="5">
        <f t="shared" si="379"/>
        <v>1.0821702774610507E-6</v>
      </c>
      <c r="BE151" s="5">
        <f t="shared" si="380"/>
        <v>2.0019754395998717E-6</v>
      </c>
      <c r="BF151" s="5">
        <f t="shared" si="381"/>
        <v>1.8517906766781219E-6</v>
      </c>
      <c r="BG151" s="5">
        <f t="shared" si="382"/>
        <v>1.1419150113441238E-6</v>
      </c>
      <c r="BH151" s="5">
        <f t="shared" si="383"/>
        <v>5.2812525312210551E-7</v>
      </c>
      <c r="BI151" s="5">
        <f t="shared" si="384"/>
        <v>1.9540248107044756E-7</v>
      </c>
      <c r="BJ151" s="8">
        <f t="shared" si="385"/>
        <v>0.71362872541878342</v>
      </c>
      <c r="BK151" s="8">
        <f t="shared" si="386"/>
        <v>0.20490627902487893</v>
      </c>
      <c r="BL151" s="8">
        <f t="shared" si="387"/>
        <v>7.9499869385725452E-2</v>
      </c>
      <c r="BM151" s="8">
        <f t="shared" si="388"/>
        <v>0.3995516082125331</v>
      </c>
      <c r="BN151" s="8">
        <f t="shared" si="389"/>
        <v>0.59746500855082352</v>
      </c>
    </row>
    <row r="152" spans="1:66" x14ac:dyDescent="0.25">
      <c r="A152" t="s">
        <v>338</v>
      </c>
      <c r="B152" t="s">
        <v>92</v>
      </c>
      <c r="C152" t="s">
        <v>75</v>
      </c>
      <c r="D152" s="11">
        <v>44235</v>
      </c>
      <c r="E152">
        <f>VLOOKUP(A152,home!$A$2:$E$405,3,FALSE)</f>
        <v>1.3033999999999999</v>
      </c>
      <c r="F152">
        <f>VLOOKUP(B152,home!$B$2:$E$405,3,FALSE)</f>
        <v>0.95899999999999996</v>
      </c>
      <c r="G152">
        <f>VLOOKUP(C152,away!$B$2:$E$405,4,FALSE)</f>
        <v>0.61380000000000001</v>
      </c>
      <c r="H152">
        <f>VLOOKUP(A152,away!$A$2:$E$405,3,FALSE)</f>
        <v>1.0085</v>
      </c>
      <c r="I152">
        <f>VLOOKUP(C152,away!$B$2:$E$405,3,FALSE)</f>
        <v>0.59489999999999998</v>
      </c>
      <c r="J152">
        <f>VLOOKUP(B152,home!$B$2:$E$405,4,FALSE)</f>
        <v>1.1154999999999999</v>
      </c>
      <c r="K152" s="3">
        <f t="shared" si="334"/>
        <v>0.76722581627999997</v>
      </c>
      <c r="L152" s="3">
        <f t="shared" si="335"/>
        <v>0.66925164307499996</v>
      </c>
      <c r="M152" s="5">
        <f t="shared" si="336"/>
        <v>0.23776381800397417</v>
      </c>
      <c r="N152" s="5">
        <f t="shared" si="337"/>
        <v>0.18241853934994845</v>
      </c>
      <c r="O152" s="5">
        <f t="shared" si="338"/>
        <v>0.15912382586294496</v>
      </c>
      <c r="P152" s="5">
        <f t="shared" si="339"/>
        <v>0.12208390718729453</v>
      </c>
      <c r="Q152" s="5">
        <f t="shared" si="340"/>
        <v>6.9978106378684748E-2</v>
      </c>
      <c r="R152" s="5">
        <f t="shared" si="341"/>
        <v>5.324694095557804E-2</v>
      </c>
      <c r="S152" s="5">
        <f t="shared" si="342"/>
        <v>1.56715186095586E-2</v>
      </c>
      <c r="T152" s="5">
        <f t="shared" si="343"/>
        <v>4.6832962673211902E-2</v>
      </c>
      <c r="U152" s="5">
        <f t="shared" si="344"/>
        <v>4.0852427739056327E-2</v>
      </c>
      <c r="V152" s="5">
        <f t="shared" si="345"/>
        <v>8.9408997899911846E-4</v>
      </c>
      <c r="W152" s="5">
        <f t="shared" si="346"/>
        <v>1.7896336596038356E-2</v>
      </c>
      <c r="X152" s="5">
        <f t="shared" si="347"/>
        <v>1.1977152671921922E-2</v>
      </c>
      <c r="Y152" s="5">
        <f t="shared" si="348"/>
        <v>4.0078645525219361E-3</v>
      </c>
      <c r="Z152" s="5">
        <f t="shared" si="349"/>
        <v>1.1878534241079373E-2</v>
      </c>
      <c r="AA152" s="5">
        <f t="shared" si="350"/>
        <v>9.1135181293220523E-3</v>
      </c>
      <c r="AB152" s="5">
        <f t="shared" si="351"/>
        <v>3.4960631929758447E-3</v>
      </c>
      <c r="AC152" s="5">
        <f t="shared" si="352"/>
        <v>2.8692863923105918E-5</v>
      </c>
      <c r="AD152" s="5">
        <f t="shared" si="353"/>
        <v>3.4326328633292906E-3</v>
      </c>
      <c r="AE152" s="5">
        <f t="shared" si="354"/>
        <v>2.2972951838563693E-3</v>
      </c>
      <c r="AF152" s="5">
        <f t="shared" si="355"/>
        <v>7.6873428821207961E-4</v>
      </c>
      <c r="AG152" s="5">
        <f t="shared" si="356"/>
        <v>1.7149222849134163E-4</v>
      </c>
      <c r="AH152" s="5">
        <f t="shared" si="357"/>
        <v>1.9874321395412539E-3</v>
      </c>
      <c r="AI152" s="5">
        <f t="shared" si="358"/>
        <v>1.5248092455606452E-3</v>
      </c>
      <c r="AJ152" s="5">
        <f t="shared" si="359"/>
        <v>5.8493650904827845E-4</v>
      </c>
      <c r="AK152" s="5">
        <f t="shared" si="360"/>
        <v>1.4959279687551302E-4</v>
      </c>
      <c r="AL152" s="5">
        <f t="shared" si="361"/>
        <v>5.8931370896266256E-7</v>
      </c>
      <c r="AM152" s="5">
        <f t="shared" si="362"/>
        <v>5.2672091011147387E-4</v>
      </c>
      <c r="AN152" s="5">
        <f t="shared" si="363"/>
        <v>3.5250883453406319E-4</v>
      </c>
      <c r="AO152" s="5">
        <f t="shared" si="364"/>
        <v>1.1795855835518754E-4</v>
      </c>
      <c r="AP152" s="5">
        <f t="shared" si="365"/>
        <v>2.6314652997989176E-5</v>
      </c>
      <c r="AQ152" s="5">
        <f t="shared" si="366"/>
        <v>4.402781188963181E-6</v>
      </c>
      <c r="AR152" s="5">
        <f t="shared" si="367"/>
        <v>2.6601844497760947E-4</v>
      </c>
      <c r="AS152" s="5">
        <f t="shared" si="368"/>
        <v>2.0409621859348269E-4</v>
      </c>
      <c r="AT152" s="5">
        <f t="shared" si="369"/>
        <v>7.8293943955023038E-5</v>
      </c>
      <c r="AU152" s="5">
        <f t="shared" si="370"/>
        <v>2.0023045020224373E-5</v>
      </c>
      <c r="AV152" s="5">
        <f t="shared" si="371"/>
        <v>3.8405492650132071E-6</v>
      </c>
      <c r="AW152" s="5">
        <f t="shared" si="372"/>
        <v>8.4053673226815549E-9</v>
      </c>
      <c r="AX152" s="5">
        <f t="shared" si="373"/>
        <v>6.7352313368669963E-5</v>
      </c>
      <c r="AY152" s="5">
        <f t="shared" si="374"/>
        <v>4.5075646386884662E-5</v>
      </c>
      <c r="AZ152" s="5">
        <f t="shared" si="375"/>
        <v>1.5083475203545121E-5</v>
      </c>
      <c r="BA152" s="5">
        <f t="shared" si="376"/>
        <v>3.3648801877511975E-6</v>
      </c>
      <c r="BB152" s="5">
        <f t="shared" si="377"/>
        <v>5.6298789860075069E-7</v>
      </c>
      <c r="BC152" s="5">
        <f t="shared" si="378"/>
        <v>7.535611523397882E-8</v>
      </c>
      <c r="BD152" s="5">
        <f t="shared" si="379"/>
        <v>2.9672213564920251E-5</v>
      </c>
      <c r="BE152" s="5">
        <f t="shared" si="380"/>
        <v>2.2765288273180429E-5</v>
      </c>
      <c r="BF152" s="5">
        <f t="shared" si="381"/>
        <v>8.7330584391201821E-6</v>
      </c>
      <c r="BG152" s="5">
        <f t="shared" si="382"/>
        <v>2.2334092965249748E-6</v>
      </c>
      <c r="BH152" s="5">
        <f t="shared" si="383"/>
        <v>4.283823176534285E-7</v>
      </c>
      <c r="BI152" s="5">
        <f t="shared" si="384"/>
        <v>6.5733194668313998E-8</v>
      </c>
      <c r="BJ152" s="8">
        <f t="shared" si="385"/>
        <v>0.34094053718256473</v>
      </c>
      <c r="BK152" s="8">
        <f t="shared" si="386"/>
        <v>0.37648769160384538</v>
      </c>
      <c r="BL152" s="8">
        <f t="shared" si="387"/>
        <v>0.27071571685780033</v>
      </c>
      <c r="BM152" s="8">
        <f t="shared" si="388"/>
        <v>0.17536227490584541</v>
      </c>
      <c r="BN152" s="8">
        <f t="shared" si="389"/>
        <v>0.82461513773842487</v>
      </c>
    </row>
    <row r="153" spans="1:66" x14ac:dyDescent="0.25">
      <c r="A153" t="s">
        <v>339</v>
      </c>
      <c r="B153" t="s">
        <v>112</v>
      </c>
      <c r="C153" t="s">
        <v>109</v>
      </c>
      <c r="D153" s="11">
        <v>44235</v>
      </c>
      <c r="E153">
        <f>VLOOKUP(A153,home!$A$2:$E$405,3,FALSE)</f>
        <v>1.2199</v>
      </c>
      <c r="F153">
        <f>VLOOKUP(B153,home!$B$2:$E$405,3,FALSE)</f>
        <v>0.71040000000000003</v>
      </c>
      <c r="G153">
        <f>VLOOKUP(C153,away!$B$2:$E$405,4,FALSE)</f>
        <v>1.1711</v>
      </c>
      <c r="H153">
        <f>VLOOKUP(A153,away!$A$2:$E$405,3,FALSE)</f>
        <v>1.0142</v>
      </c>
      <c r="I153">
        <f>VLOOKUP(C153,away!$B$2:$E$405,3,FALSE)</f>
        <v>1.0564</v>
      </c>
      <c r="J153">
        <f>VLOOKUP(B153,home!$B$2:$E$405,4,FALSE)</f>
        <v>0.78879999999999995</v>
      </c>
      <c r="K153" s="3">
        <f t="shared" si="334"/>
        <v>1.0148951218560001</v>
      </c>
      <c r="L153" s="3">
        <f t="shared" si="335"/>
        <v>0.84512101414399987</v>
      </c>
      <c r="M153" s="5">
        <f t="shared" si="336"/>
        <v>0.15567011845469989</v>
      </c>
      <c r="N153" s="5">
        <f t="shared" si="337"/>
        <v>0.15798884383842057</v>
      </c>
      <c r="O153" s="5">
        <f t="shared" si="338"/>
        <v>0.13156008838035255</v>
      </c>
      <c r="P153" s="5">
        <f t="shared" si="339"/>
        <v>0.13351969192816401</v>
      </c>
      <c r="Q153" s="5">
        <f t="shared" si="340"/>
        <v>8.0171053459641206E-2</v>
      </c>
      <c r="R153" s="5">
        <f t="shared" si="341"/>
        <v>5.5592097656438896E-2</v>
      </c>
      <c r="S153" s="5">
        <f t="shared" si="342"/>
        <v>2.8630266857829312E-2</v>
      </c>
      <c r="T153" s="5">
        <f t="shared" si="343"/>
        <v>6.7754242004804802E-2</v>
      </c>
      <c r="U153" s="5">
        <f t="shared" si="344"/>
        <v>5.6420148725262201E-2</v>
      </c>
      <c r="V153" s="5">
        <f t="shared" si="345"/>
        <v>2.7284936809721387E-3</v>
      </c>
      <c r="W153" s="5">
        <f t="shared" si="346"/>
        <v>2.7121737023415495E-2</v>
      </c>
      <c r="X153" s="5">
        <f t="shared" si="347"/>
        <v>2.2921149898575768E-2</v>
      </c>
      <c r="Y153" s="5">
        <f t="shared" si="348"/>
        <v>9.6855727238154971E-3</v>
      </c>
      <c r="Z153" s="5">
        <f t="shared" si="349"/>
        <v>1.566068331660064E-2</v>
      </c>
      <c r="AA153" s="5">
        <f t="shared" si="350"/>
        <v>1.5893951102949631E-2</v>
      </c>
      <c r="AB153" s="5">
        <f t="shared" si="351"/>
        <v>8.0653467207006859E-3</v>
      </c>
      <c r="AC153" s="5">
        <f t="shared" si="352"/>
        <v>1.4626588235419597E-4</v>
      </c>
      <c r="AD153" s="5">
        <f t="shared" si="353"/>
        <v>6.8814296503314117E-3</v>
      </c>
      <c r="AE153" s="5">
        <f t="shared" si="354"/>
        <v>5.8156408048486725E-3</v>
      </c>
      <c r="AF153" s="5">
        <f t="shared" si="355"/>
        <v>2.457460127445469E-3</v>
      </c>
      <c r="AG153" s="5">
        <f t="shared" si="356"/>
        <v>6.9228373170838607E-4</v>
      </c>
      <c r="AH153" s="5">
        <f t="shared" si="357"/>
        <v>3.3087931416783882E-3</v>
      </c>
      <c r="AI153" s="5">
        <f t="shared" si="358"/>
        <v>3.3580780187199843E-3</v>
      </c>
      <c r="AJ153" s="5">
        <f t="shared" si="359"/>
        <v>1.7040485000053868E-3</v>
      </c>
      <c r="AK153" s="5">
        <f t="shared" si="360"/>
        <v>5.7647683668716728E-4</v>
      </c>
      <c r="AL153" s="5">
        <f t="shared" si="361"/>
        <v>5.0181436862505902E-6</v>
      </c>
      <c r="AM153" s="5">
        <f t="shared" si="362"/>
        <v>1.3967858767033184E-3</v>
      </c>
      <c r="AN153" s="5">
        <f t="shared" si="363"/>
        <v>1.1804530966615244E-3</v>
      </c>
      <c r="AO153" s="5">
        <f t="shared" si="364"/>
        <v>4.9881285910000626E-4</v>
      </c>
      <c r="AP153" s="5">
        <f t="shared" si="365"/>
        <v>1.4051907645022183E-4</v>
      </c>
      <c r="AQ153" s="5">
        <f t="shared" si="366"/>
        <v>2.9688906099047428E-5</v>
      </c>
      <c r="AR153" s="5">
        <f t="shared" si="367"/>
        <v>5.5926612309759028E-4</v>
      </c>
      <c r="AS153" s="5">
        <f t="shared" si="368"/>
        <v>5.6759646015106153E-4</v>
      </c>
      <c r="AT153" s="5">
        <f t="shared" si="369"/>
        <v>2.8802543929502296E-4</v>
      </c>
      <c r="AU153" s="5">
        <f t="shared" si="370"/>
        <v>9.7438537770316787E-5</v>
      </c>
      <c r="AV153" s="5">
        <f t="shared" si="371"/>
        <v>2.4722474165969023E-5</v>
      </c>
      <c r="AW153" s="5">
        <f t="shared" si="372"/>
        <v>1.1955855499126015E-7</v>
      </c>
      <c r="AX153" s="5">
        <f t="shared" si="373"/>
        <v>2.3626519542392562E-4</v>
      </c>
      <c r="AY153" s="5">
        <f t="shared" si="374"/>
        <v>1.9967268156359831E-4</v>
      </c>
      <c r="AZ153" s="5">
        <f t="shared" si="375"/>
        <v>8.4373789569940083E-5</v>
      </c>
      <c r="BA153" s="5">
        <f t="shared" si="376"/>
        <v>2.37686875361734E-5</v>
      </c>
      <c r="BB153" s="5">
        <f t="shared" si="377"/>
        <v>5.0218543288606783E-6</v>
      </c>
      <c r="BC153" s="5">
        <f t="shared" si="378"/>
        <v>8.4881492465803465E-7</v>
      </c>
      <c r="BD153" s="5">
        <f t="shared" si="379"/>
        <v>7.8774592188103067E-5</v>
      </c>
      <c r="BE153" s="5">
        <f t="shared" si="380"/>
        <v>7.994794933790157E-5</v>
      </c>
      <c r="BF153" s="5">
        <f t="shared" si="381"/>
        <v>4.0569391892713461E-5</v>
      </c>
      <c r="BG153" s="5">
        <f t="shared" si="382"/>
        <v>1.372455930952642E-5</v>
      </c>
      <c r="BH153" s="5">
        <f t="shared" si="383"/>
        <v>3.4822470732154283E-6</v>
      </c>
      <c r="BI153" s="5">
        <f t="shared" si="384"/>
        <v>7.0682311354073455E-7</v>
      </c>
      <c r="BJ153" s="8">
        <f t="shared" si="385"/>
        <v>0.38528562410136863</v>
      </c>
      <c r="BK153" s="8">
        <f t="shared" si="386"/>
        <v>0.32089952762926943</v>
      </c>
      <c r="BL153" s="8">
        <f t="shared" si="387"/>
        <v>0.27823328368018985</v>
      </c>
      <c r="BM153" s="8">
        <f t="shared" si="388"/>
        <v>0.28537767188670282</v>
      </c>
      <c r="BN153" s="8">
        <f t="shared" si="389"/>
        <v>0.71450189371771711</v>
      </c>
    </row>
    <row r="154" spans="1:66" x14ac:dyDescent="0.25">
      <c r="A154" t="s">
        <v>339</v>
      </c>
      <c r="B154" t="s">
        <v>115</v>
      </c>
      <c r="C154" t="s">
        <v>121</v>
      </c>
      <c r="D154" s="11">
        <v>44235</v>
      </c>
      <c r="E154">
        <f>VLOOKUP(A154,home!$A$2:$E$405,3,FALSE)</f>
        <v>1.2199</v>
      </c>
      <c r="F154">
        <f>VLOOKUP(B154,home!$B$2:$E$405,3,FALSE)</f>
        <v>0.98370000000000002</v>
      </c>
      <c r="G154">
        <f>VLOOKUP(C154,away!$B$2:$E$405,4,FALSE)</f>
        <v>1.0383</v>
      </c>
      <c r="H154">
        <f>VLOOKUP(A154,away!$A$2:$E$405,3,FALSE)</f>
        <v>1.0142</v>
      </c>
      <c r="I154">
        <f>VLOOKUP(C154,away!$B$2:$E$405,3,FALSE)</f>
        <v>1.1174999999999999</v>
      </c>
      <c r="J154">
        <f>VLOOKUP(B154,home!$B$2:$E$405,4,FALSE)</f>
        <v>0.92030000000000001</v>
      </c>
      <c r="K154" s="3">
        <f t="shared" si="334"/>
        <v>1.2459762286289999</v>
      </c>
      <c r="L154" s="3">
        <f t="shared" si="335"/>
        <v>1.0430390305499999</v>
      </c>
      <c r="M154" s="5">
        <f t="shared" si="336"/>
        <v>0.10136623218856743</v>
      </c>
      <c r="N154" s="5">
        <f t="shared" si="337"/>
        <v>0.12629991569264276</v>
      </c>
      <c r="O154" s="5">
        <f t="shared" si="338"/>
        <v>0.10572893655246957</v>
      </c>
      <c r="P154" s="5">
        <f t="shared" si="339"/>
        <v>0.13173574162260082</v>
      </c>
      <c r="Q154" s="5">
        <f t="shared" si="340"/>
        <v>7.868334631543987E-2</v>
      </c>
      <c r="R154" s="5">
        <f t="shared" si="341"/>
        <v>5.5139703741385153E-2</v>
      </c>
      <c r="S154" s="5">
        <f t="shared" si="342"/>
        <v>4.2801002972501612E-2</v>
      </c>
      <c r="T154" s="5">
        <f t="shared" si="343"/>
        <v>8.206980126128631E-2</v>
      </c>
      <c r="U154" s="5">
        <f t="shared" si="344"/>
        <v>6.8702760115411418E-2</v>
      </c>
      <c r="V154" s="5">
        <f t="shared" si="345"/>
        <v>6.1804735682311936E-3</v>
      </c>
      <c r="W154" s="5">
        <f t="shared" si="346"/>
        <v>3.2679193032673762E-2</v>
      </c>
      <c r="X154" s="5">
        <f t="shared" si="347"/>
        <v>3.408567381995635E-2</v>
      </c>
      <c r="Y154" s="5">
        <f t="shared" si="348"/>
        <v>1.7776344088405394E-2</v>
      </c>
      <c r="Z154" s="5">
        <f t="shared" si="349"/>
        <v>1.9170954378409523E-2</v>
      </c>
      <c r="AA154" s="5">
        <f t="shared" si="350"/>
        <v>2.3886553435629308E-2</v>
      </c>
      <c r="AB154" s="5">
        <f t="shared" si="351"/>
        <v>1.4881038882335249E-2</v>
      </c>
      <c r="AC154" s="5">
        <f t="shared" si="352"/>
        <v>5.0200967540601658E-4</v>
      </c>
      <c r="AD154" s="5">
        <f t="shared" si="353"/>
        <v>1.0179374422372486E-2</v>
      </c>
      <c r="AE154" s="5">
        <f t="shared" si="354"/>
        <v>1.0617484829116864E-2</v>
      </c>
      <c r="AF154" s="5">
        <f t="shared" si="355"/>
        <v>5.5372255415206918E-3</v>
      </c>
      <c r="AG154" s="5">
        <f t="shared" si="356"/>
        <v>1.9251807869214803E-3</v>
      </c>
      <c r="AH154" s="5">
        <f t="shared" si="357"/>
        <v>4.9990134173936353E-3</v>
      </c>
      <c r="AI154" s="5">
        <f t="shared" si="358"/>
        <v>6.2286518846698894E-3</v>
      </c>
      <c r="AJ154" s="5">
        <f t="shared" si="359"/>
        <v>3.8803760923519521E-3</v>
      </c>
      <c r="AK154" s="5">
        <f t="shared" si="360"/>
        <v>1.6116187897369403E-3</v>
      </c>
      <c r="AL154" s="5">
        <f t="shared" si="361"/>
        <v>2.6096507865976069E-5</v>
      </c>
      <c r="AM154" s="5">
        <f t="shared" si="362"/>
        <v>2.5366517105180316E-3</v>
      </c>
      <c r="AN154" s="5">
        <f t="shared" si="363"/>
        <v>2.6458267409817265E-3</v>
      </c>
      <c r="AO154" s="5">
        <f t="shared" si="364"/>
        <v>1.3798502794584229E-3</v>
      </c>
      <c r="AP154" s="5">
        <f t="shared" si="365"/>
        <v>4.7974589926348666E-4</v>
      </c>
      <c r="AQ154" s="5">
        <f t="shared" si="366"/>
        <v>1.2509842441953123E-4</v>
      </c>
      <c r="AR154" s="5">
        <f t="shared" si="367"/>
        <v>1.0428332217169403E-3</v>
      </c>
      <c r="AS154" s="5">
        <f t="shared" si="368"/>
        <v>1.2993454046839029E-3</v>
      </c>
      <c r="AT154" s="5">
        <f t="shared" si="369"/>
        <v>8.0947674350723576E-4</v>
      </c>
      <c r="AU154" s="5">
        <f t="shared" si="370"/>
        <v>3.3619626001267662E-4</v>
      </c>
      <c r="AV154" s="5">
        <f t="shared" si="371"/>
        <v>1.0472313703244238E-4</v>
      </c>
      <c r="AW154" s="5">
        <f t="shared" si="372"/>
        <v>9.4208526604169654E-7</v>
      </c>
      <c r="AX154" s="5">
        <f t="shared" si="373"/>
        <v>5.2676795526942653E-4</v>
      </c>
      <c r="AY154" s="5">
        <f t="shared" si="374"/>
        <v>5.4943953738902844E-4</v>
      </c>
      <c r="AZ154" s="5">
        <f t="shared" si="375"/>
        <v>2.8654344121204633E-4</v>
      </c>
      <c r="BA154" s="5">
        <f t="shared" si="376"/>
        <v>9.9625331044091224E-5</v>
      </c>
      <c r="BB154" s="5">
        <f t="shared" si="377"/>
        <v>2.5978277177612925E-5</v>
      </c>
      <c r="BC154" s="5">
        <f t="shared" si="378"/>
        <v>5.4192714085393173E-6</v>
      </c>
      <c r="BD154" s="5">
        <f t="shared" si="379"/>
        <v>1.8128595876749503E-4</v>
      </c>
      <c r="BE154" s="5">
        <f t="shared" si="380"/>
        <v>2.2587799520851581E-4</v>
      </c>
      <c r="BF154" s="5">
        <f t="shared" si="381"/>
        <v>1.4071930630009296E-4</v>
      </c>
      <c r="BG154" s="5">
        <f t="shared" si="382"/>
        <v>5.8444303519692972E-5</v>
      </c>
      <c r="BH154" s="5">
        <f t="shared" si="383"/>
        <v>1.8205053221078907E-5</v>
      </c>
      <c r="BI154" s="5">
        <f t="shared" si="384"/>
        <v>4.5366127108780187E-6</v>
      </c>
      <c r="BJ154" s="8">
        <f t="shared" si="385"/>
        <v>0.40851448665847784</v>
      </c>
      <c r="BK154" s="8">
        <f t="shared" si="386"/>
        <v>0.28316099607256212</v>
      </c>
      <c r="BL154" s="8">
        <f t="shared" si="387"/>
        <v>0.28928029690806412</v>
      </c>
      <c r="BM154" s="8">
        <f t="shared" si="388"/>
        <v>0.400624360452285</v>
      </c>
      <c r="BN154" s="8">
        <f t="shared" si="389"/>
        <v>0.59895387611310558</v>
      </c>
    </row>
    <row r="155" spans="1:66" s="10" customFormat="1" x14ac:dyDescent="0.25">
      <c r="A155" t="s">
        <v>341</v>
      </c>
      <c r="B155" t="s">
        <v>153</v>
      </c>
      <c r="C155" t="s">
        <v>150</v>
      </c>
      <c r="D155" s="11">
        <v>44235</v>
      </c>
      <c r="E155">
        <f>VLOOKUP(A155,home!$A$2:$E$405,3,FALSE)</f>
        <v>1.5127999999999999</v>
      </c>
      <c r="F155">
        <f>VLOOKUP(B155,home!$B$2:$E$405,3,FALSE)</f>
        <v>0.55089999999999995</v>
      </c>
      <c r="G155">
        <f>VLOOKUP(C155,away!$B$2:$E$405,4,FALSE)</f>
        <v>1.2276</v>
      </c>
      <c r="H155">
        <f>VLOOKUP(A155,away!$A$2:$E$405,3,FALSE)</f>
        <v>1.2179</v>
      </c>
      <c r="I155">
        <f>VLOOKUP(C155,away!$B$2:$E$405,3,FALSE)</f>
        <v>0.82110000000000005</v>
      </c>
      <c r="J155">
        <f>VLOOKUP(B155,home!$B$2:$E$405,4,FALSE)</f>
        <v>0.95789999999999997</v>
      </c>
      <c r="K155" s="3">
        <f t="shared" si="334"/>
        <v>1.0230837059519999</v>
      </c>
      <c r="L155" s="3">
        <f t="shared" si="335"/>
        <v>0.95791694525099991</v>
      </c>
      <c r="M155" s="5">
        <f t="shared" si="336"/>
        <v>0.13793114726398867</v>
      </c>
      <c r="N155" s="5">
        <f t="shared" si="337"/>
        <v>0.14111510930905258</v>
      </c>
      <c r="O155" s="5">
        <f t="shared" si="338"/>
        <v>0.13212658324208584</v>
      </c>
      <c r="P155" s="5">
        <f t="shared" si="339"/>
        <v>0.1351765544380886</v>
      </c>
      <c r="Q155" s="5">
        <f t="shared" si="340"/>
        <v>7.2186284498863537E-2</v>
      </c>
      <c r="R155" s="5">
        <f t="shared" si="341"/>
        <v>6.3283146502855395E-2</v>
      </c>
      <c r="S155" s="5">
        <f t="shared" si="342"/>
        <v>3.3119243246018074E-2</v>
      </c>
      <c r="T155" s="5">
        <f t="shared" si="343"/>
        <v>6.9148465136170956E-2</v>
      </c>
      <c r="U155" s="5">
        <f t="shared" si="344"/>
        <v>6.4743956048444642E-2</v>
      </c>
      <c r="V155" s="5">
        <f t="shared" si="345"/>
        <v>3.6064251189400908E-3</v>
      </c>
      <c r="W155" s="5">
        <f t="shared" si="346"/>
        <v>2.4617537154667576E-2</v>
      </c>
      <c r="X155" s="5">
        <f t="shared" si="347"/>
        <v>2.3581555990802156E-2</v>
      </c>
      <c r="Y155" s="5">
        <f t="shared" si="348"/>
        <v>1.1294586039487306E-2</v>
      </c>
      <c r="Z155" s="5">
        <f t="shared" si="349"/>
        <v>2.020666612796225E-2</v>
      </c>
      <c r="AA155" s="5">
        <f t="shared" si="350"/>
        <v>2.0673110867130369E-2</v>
      </c>
      <c r="AB155" s="5">
        <f t="shared" si="351"/>
        <v>1.0575161439750149E-2</v>
      </c>
      <c r="AC155" s="5">
        <f t="shared" si="352"/>
        <v>2.2090012439515073E-4</v>
      </c>
      <c r="AD155" s="5">
        <f t="shared" si="353"/>
        <v>6.2964502859020888E-3</v>
      </c>
      <c r="AE155" s="5">
        <f t="shared" si="354"/>
        <v>6.0314764237961137E-3</v>
      </c>
      <c r="AF155" s="5">
        <f t="shared" si="355"/>
        <v>2.8888267356180987E-3</v>
      </c>
      <c r="AG155" s="5">
        <f t="shared" si="356"/>
        <v>9.2241869398090252E-4</v>
      </c>
      <c r="AH155" s="5">
        <f t="shared" si="357"/>
        <v>4.8390769727511117E-3</v>
      </c>
      <c r="AI155" s="5">
        <f t="shared" si="358"/>
        <v>4.9507808026691925E-3</v>
      </c>
      <c r="AJ155" s="5">
        <f t="shared" si="359"/>
        <v>2.5325315854754066E-3</v>
      </c>
      <c r="AK155" s="5">
        <f t="shared" si="360"/>
        <v>8.6366393330289122E-4</v>
      </c>
      <c r="AL155" s="5">
        <f t="shared" si="361"/>
        <v>8.6595430497017808E-6</v>
      </c>
      <c r="AM155" s="5">
        <f t="shared" si="362"/>
        <v>1.2883591385686479E-3</v>
      </c>
      <c r="AN155" s="5">
        <f t="shared" si="363"/>
        <v>1.2341410504038888E-3</v>
      </c>
      <c r="AO155" s="5">
        <f t="shared" si="364"/>
        <v>5.9110231250587657E-4</v>
      </c>
      <c r="AP155" s="5">
        <f t="shared" si="365"/>
        <v>1.8874230717547713E-4</v>
      </c>
      <c r="AQ155" s="5">
        <f t="shared" si="366"/>
        <v>4.5199863582289723E-5</v>
      </c>
      <c r="AR155" s="5">
        <f t="shared" si="367"/>
        <v>9.2708676631444043E-4</v>
      </c>
      <c r="AS155" s="5">
        <f t="shared" si="368"/>
        <v>9.4848736462003352E-4</v>
      </c>
      <c r="AT155" s="5">
        <f t="shared" si="369"/>
        <v>4.8519098402205479E-4</v>
      </c>
      <c r="AU155" s="5">
        <f t="shared" si="370"/>
        <v>1.6546366334259385E-4</v>
      </c>
      <c r="AV155" s="5">
        <f t="shared" si="371"/>
        <v>4.2320794473233743E-5</v>
      </c>
      <c r="AW155" s="5">
        <f t="shared" si="372"/>
        <v>2.3573903350541019E-7</v>
      </c>
      <c r="AX155" s="5">
        <f t="shared" si="373"/>
        <v>2.1968320701398964E-4</v>
      </c>
      <c r="AY155" s="5">
        <f t="shared" si="374"/>
        <v>2.1043826658578399E-4</v>
      </c>
      <c r="AZ155" s="5">
        <f t="shared" si="375"/>
        <v>1.0079119074588486E-4</v>
      </c>
      <c r="BA155" s="5">
        <f t="shared" si="376"/>
        <v>3.2183196515836298E-5</v>
      </c>
      <c r="BB155" s="5">
        <f t="shared" si="377"/>
        <v>7.707207323715632E-6</v>
      </c>
      <c r="BC155" s="5">
        <f t="shared" si="378"/>
        <v>1.4765728991899628E-6</v>
      </c>
      <c r="BD155" s="5">
        <f t="shared" si="379"/>
        <v>1.4801202052842598E-4</v>
      </c>
      <c r="BE155" s="5">
        <f t="shared" si="380"/>
        <v>1.5142868648766557E-4</v>
      </c>
      <c r="BF155" s="5">
        <f t="shared" si="381"/>
        <v>7.74621108796222E-5</v>
      </c>
      <c r="BG155" s="5">
        <f t="shared" si="382"/>
        <v>2.6416741156529543E-5</v>
      </c>
      <c r="BH155" s="5">
        <f t="shared" si="383"/>
        <v>6.7566343603992413E-6</v>
      </c>
      <c r="BI155" s="5">
        <f t="shared" si="384"/>
        <v>1.3825205042399754E-6</v>
      </c>
      <c r="BJ155" s="8">
        <f t="shared" si="385"/>
        <v>0.36200253458166187</v>
      </c>
      <c r="BK155" s="8">
        <f t="shared" si="386"/>
        <v>0.31027336800106603</v>
      </c>
      <c r="BL155" s="8">
        <f t="shared" si="387"/>
        <v>0.30756801968115421</v>
      </c>
      <c r="BM155" s="8">
        <f t="shared" si="388"/>
        <v>0.31802156060935749</v>
      </c>
      <c r="BN155" s="8">
        <f t="shared" si="389"/>
        <v>0.68181882525493465</v>
      </c>
    </row>
    <row r="156" spans="1:66" x14ac:dyDescent="0.25">
      <c r="A156" t="s">
        <v>351</v>
      </c>
      <c r="B156" t="s">
        <v>161</v>
      </c>
      <c r="C156" t="s">
        <v>159</v>
      </c>
      <c r="D156" s="11">
        <v>44235</v>
      </c>
      <c r="E156">
        <f>VLOOKUP(A156,home!$A$2:$E$405,3,FALSE)</f>
        <v>1.3077000000000001</v>
      </c>
      <c r="F156">
        <f>VLOOKUP(B156,home!$B$2:$E$405,3,FALSE)</f>
        <v>1.4117999999999999</v>
      </c>
      <c r="G156">
        <f>VLOOKUP(C156,away!$B$2:$E$405,4,FALSE)</f>
        <v>1.1471</v>
      </c>
      <c r="H156">
        <f>VLOOKUP(A156,away!$A$2:$E$405,3,FALSE)</f>
        <v>1.1667000000000001</v>
      </c>
      <c r="I156">
        <f>VLOOKUP(C156,away!$B$2:$E$405,3,FALSE)</f>
        <v>1.1428</v>
      </c>
      <c r="J156">
        <f>VLOOKUP(B156,home!$B$2:$E$405,4,FALSE)</f>
        <v>0.79120000000000001</v>
      </c>
      <c r="K156" s="3">
        <f t="shared" si="334"/>
        <v>2.1177884775060001</v>
      </c>
      <c r="L156" s="3">
        <f t="shared" si="335"/>
        <v>1.0549107261120001</v>
      </c>
      <c r="M156" s="5">
        <f t="shared" si="336"/>
        <v>4.1890374515247707E-2</v>
      </c>
      <c r="N156" s="5">
        <f t="shared" si="337"/>
        <v>8.8714952466802582E-2</v>
      </c>
      <c r="O156" s="5">
        <f t="shared" si="338"/>
        <v>4.4190605396983579E-2</v>
      </c>
      <c r="P156" s="5">
        <f t="shared" si="339"/>
        <v>9.3586354923746271E-2</v>
      </c>
      <c r="Q156" s="5">
        <f t="shared" si="340"/>
        <v>9.393975205834354E-2</v>
      </c>
      <c r="R156" s="5">
        <f t="shared" si="341"/>
        <v>2.3308571813330407E-2</v>
      </c>
      <c r="S156" s="5">
        <f t="shared" si="342"/>
        <v>5.2269799024626973E-2</v>
      </c>
      <c r="T156" s="5">
        <f t="shared" si="343"/>
        <v>9.9098052054648431E-2</v>
      </c>
      <c r="U156" s="5">
        <f t="shared" si="344"/>
        <v>4.9362624813392264E-2</v>
      </c>
      <c r="V156" s="5">
        <f t="shared" si="345"/>
        <v>1.297497739945825E-2</v>
      </c>
      <c r="W156" s="5">
        <f t="shared" si="346"/>
        <v>6.6314841496310159E-2</v>
      </c>
      <c r="X156" s="5">
        <f t="shared" si="347"/>
        <v>6.9956237594874737E-2</v>
      </c>
      <c r="Y156" s="5">
        <f t="shared" si="348"/>
        <v>3.6898792698636447E-2</v>
      </c>
      <c r="Z156" s="5">
        <f t="shared" si="349"/>
        <v>8.1961541387446935E-3</v>
      </c>
      <c r="AA156" s="5">
        <f t="shared" si="350"/>
        <v>1.7357720794896624E-2</v>
      </c>
      <c r="AB156" s="5">
        <f t="shared" si="351"/>
        <v>1.8379990547599187E-2</v>
      </c>
      <c r="AC156" s="5">
        <f t="shared" si="352"/>
        <v>1.8116942944603231E-3</v>
      </c>
      <c r="AD156" s="5">
        <f t="shared" si="353"/>
        <v>3.5110201802130606E-2</v>
      </c>
      <c r="AE156" s="5">
        <f t="shared" si="354"/>
        <v>3.7038128477024444E-2</v>
      </c>
      <c r="AF156" s="5">
        <f t="shared" si="355"/>
        <v>1.9535959502763701E-2</v>
      </c>
      <c r="AG156" s="5">
        <f t="shared" si="356"/>
        <v>6.8695644081183628E-3</v>
      </c>
      <c r="AH156" s="5">
        <f t="shared" si="357"/>
        <v>2.1615527284572595E-3</v>
      </c>
      <c r="AI156" s="5">
        <f t="shared" si="358"/>
        <v>4.5777114618484396E-3</v>
      </c>
      <c r="AJ156" s="5">
        <f t="shared" si="359"/>
        <v>4.8473122936248886E-3</v>
      </c>
      <c r="AK156" s="5">
        <f t="shared" si="360"/>
        <v>3.4218607074373228E-3</v>
      </c>
      <c r="AL156" s="5">
        <f t="shared" si="361"/>
        <v>1.618986387366629E-4</v>
      </c>
      <c r="AM156" s="5">
        <f t="shared" si="362"/>
        <v>1.4871196163892516E-2</v>
      </c>
      <c r="AN156" s="5">
        <f t="shared" si="363"/>
        <v>1.5687784343405842E-2</v>
      </c>
      <c r="AO156" s="5">
        <f t="shared" si="364"/>
        <v>8.2746059863953621E-3</v>
      </c>
      <c r="AP156" s="5">
        <f t="shared" si="365"/>
        <v>2.9096568697996785E-3</v>
      </c>
      <c r="AQ156" s="5">
        <f t="shared" si="366"/>
        <v>7.6735706031428685E-4</v>
      </c>
      <c r="AR156" s="5">
        <f t="shared" si="367"/>
        <v>4.5604903166124468E-4</v>
      </c>
      <c r="AS156" s="5">
        <f t="shared" si="368"/>
        <v>9.6581538442995301E-4</v>
      </c>
      <c r="AT156" s="5">
        <f t="shared" si="369"/>
        <v>1.0226963462718916E-3</v>
      </c>
      <c r="AU156" s="5">
        <f t="shared" si="370"/>
        <v>7.2195151270736601E-4</v>
      </c>
      <c r="AV156" s="5">
        <f t="shared" si="371"/>
        <v>3.8223514873242159E-4</v>
      </c>
      <c r="AW156" s="5">
        <f t="shared" si="372"/>
        <v>1.0047059764002255E-5</v>
      </c>
      <c r="AX156" s="5">
        <f t="shared" si="373"/>
        <v>5.2490079804371663E-3</v>
      </c>
      <c r="AY156" s="5">
        <f t="shared" si="374"/>
        <v>5.5372348200106543E-3</v>
      </c>
      <c r="AZ156" s="5">
        <f t="shared" si="375"/>
        <v>2.9206442023150441E-3</v>
      </c>
      <c r="BA156" s="5">
        <f t="shared" si="376"/>
        <v>1.0270062987263223E-3</v>
      </c>
      <c r="BB156" s="5">
        <f t="shared" si="377"/>
        <v>2.7084999007774557E-4</v>
      </c>
      <c r="BC156" s="5">
        <f t="shared" si="378"/>
        <v>5.7144511940068537E-5</v>
      </c>
      <c r="BD156" s="5">
        <f t="shared" si="379"/>
        <v>8.018183585540633E-5</v>
      </c>
      <c r="BE156" s="5">
        <f t="shared" si="380"/>
        <v>1.6980816807985694E-4</v>
      </c>
      <c r="BF156" s="5">
        <f t="shared" si="381"/>
        <v>1.7980889087296169E-4</v>
      </c>
      <c r="BG156" s="5">
        <f t="shared" si="382"/>
        <v>1.2693239908129732E-4</v>
      </c>
      <c r="BH156" s="5">
        <f t="shared" si="383"/>
        <v>6.7203993049141169E-5</v>
      </c>
      <c r="BI156" s="5">
        <f t="shared" si="384"/>
        <v>2.8464768424372893E-5</v>
      </c>
      <c r="BJ156" s="8">
        <f t="shared" si="385"/>
        <v>0.61104897078696774</v>
      </c>
      <c r="BK156" s="8">
        <f t="shared" si="386"/>
        <v>0.20823233361628682</v>
      </c>
      <c r="BL156" s="8">
        <f t="shared" si="387"/>
        <v>0.17180909803673583</v>
      </c>
      <c r="BM156" s="8">
        <f t="shared" si="388"/>
        <v>0.60812875764403473</v>
      </c>
      <c r="BN156" s="8">
        <f t="shared" si="389"/>
        <v>0.38563061117445407</v>
      </c>
    </row>
    <row r="157" spans="1:66" x14ac:dyDescent="0.25">
      <c r="A157" t="s">
        <v>342</v>
      </c>
      <c r="B157" t="s">
        <v>171</v>
      </c>
      <c r="C157" t="s">
        <v>167</v>
      </c>
      <c r="D157" s="11">
        <v>44235</v>
      </c>
      <c r="E157">
        <f>VLOOKUP(A157,home!$A$2:$E$405,3,FALSE)</f>
        <v>1.3717999999999999</v>
      </c>
      <c r="F157">
        <f>VLOOKUP(B157,home!$B$2:$E$405,3,FALSE)</f>
        <v>0.82620000000000005</v>
      </c>
      <c r="G157">
        <f>VLOOKUP(C157,away!$B$2:$E$405,4,FALSE)</f>
        <v>0.97199999999999998</v>
      </c>
      <c r="H157">
        <f>VLOOKUP(A157,away!$A$2:$E$405,3,FALSE)</f>
        <v>1.1667000000000001</v>
      </c>
      <c r="I157">
        <f>VLOOKUP(C157,away!$B$2:$E$405,3,FALSE)</f>
        <v>1.0285</v>
      </c>
      <c r="J157">
        <f>VLOOKUP(B157,home!$B$2:$E$405,4,FALSE)</f>
        <v>1.2</v>
      </c>
      <c r="K157" s="3">
        <f t="shared" si="334"/>
        <v>1.1016464875199998</v>
      </c>
      <c r="L157" s="3">
        <f t="shared" si="335"/>
        <v>1.43994114</v>
      </c>
      <c r="M157" s="5">
        <f t="shared" si="336"/>
        <v>7.8741288665176101E-2</v>
      </c>
      <c r="N157" s="5">
        <f t="shared" si="337"/>
        <v>8.6745064080789622E-2</v>
      </c>
      <c r="O157" s="5">
        <f t="shared" si="338"/>
        <v>0.11338282096560273</v>
      </c>
      <c r="P157" s="5">
        <f t="shared" si="339"/>
        <v>0.12490778646186525</v>
      </c>
      <c r="Q157" s="5">
        <f t="shared" si="340"/>
        <v>4.778119757714961E-2</v>
      </c>
      <c r="R157" s="5">
        <f t="shared" si="341"/>
        <v>8.1632294238812977E-2</v>
      </c>
      <c r="S157" s="5">
        <f t="shared" si="342"/>
        <v>4.9535495872900973E-2</v>
      </c>
      <c r="T157" s="5">
        <f t="shared" si="343"/>
        <v>6.8802112109806038E-2</v>
      </c>
      <c r="U157" s="5">
        <f t="shared" si="344"/>
        <v>8.9929930216387427E-2</v>
      </c>
      <c r="V157" s="5">
        <f t="shared" si="345"/>
        <v>8.7309399139939084E-3</v>
      </c>
      <c r="W157" s="5">
        <f t="shared" si="346"/>
        <v>1.7545996160121993E-2</v>
      </c>
      <c r="X157" s="5">
        <f t="shared" si="347"/>
        <v>2.5265201713241685E-2</v>
      </c>
      <c r="Y157" s="5">
        <f t="shared" si="348"/>
        <v>1.8190201678647596E-2</v>
      </c>
      <c r="Z157" s="5">
        <f t="shared" si="349"/>
        <v>3.9181899609017252E-2</v>
      </c>
      <c r="AA157" s="5">
        <f t="shared" si="350"/>
        <v>4.3164602078635109E-2</v>
      </c>
      <c r="AB157" s="5">
        <f t="shared" si="351"/>
        <v>2.3776066132563431E-2</v>
      </c>
      <c r="AC157" s="5">
        <f t="shared" si="352"/>
        <v>8.6562145228678876E-4</v>
      </c>
      <c r="AD157" s="5">
        <f t="shared" si="353"/>
        <v>4.8323712599594526E-3</v>
      </c>
      <c r="AE157" s="5">
        <f t="shared" si="354"/>
        <v>6.9583301809692496E-3</v>
      </c>
      <c r="AF157" s="5">
        <f t="shared" si="355"/>
        <v>5.0097929466406347E-3</v>
      </c>
      <c r="AG157" s="5">
        <f t="shared" si="356"/>
        <v>2.4046023222498909E-3</v>
      </c>
      <c r="AH157" s="5">
        <f t="shared" si="357"/>
        <v>1.4104907297593462E-2</v>
      </c>
      <c r="AI157" s="5">
        <f t="shared" si="358"/>
        <v>1.5538621581189051E-2</v>
      </c>
      <c r="AJ157" s="5">
        <f t="shared" si="359"/>
        <v>8.5590339429096936E-3</v>
      </c>
      <c r="AK157" s="5">
        <f t="shared" si="360"/>
        <v>3.1430098932569723E-3</v>
      </c>
      <c r="AL157" s="5">
        <f t="shared" si="361"/>
        <v>5.4925623571546097E-5</v>
      </c>
      <c r="AM157" s="5">
        <f t="shared" si="362"/>
        <v>1.0647129649853848E-3</v>
      </c>
      <c r="AN157" s="5">
        <f t="shared" si="363"/>
        <v>1.5331240005738349E-3</v>
      </c>
      <c r="AO157" s="5">
        <f t="shared" si="364"/>
        <v>1.1038041605738245E-3</v>
      </c>
      <c r="AP157" s="5">
        <f t="shared" si="365"/>
        <v>5.2980434043780516E-4</v>
      </c>
      <c r="AQ157" s="5">
        <f t="shared" si="366"/>
        <v>1.9072176648674029E-4</v>
      </c>
      <c r="AR157" s="5">
        <f t="shared" si="367"/>
        <v>4.062047258738208E-3</v>
      </c>
      <c r="AS157" s="5">
        <f t="shared" si="368"/>
        <v>4.4749400947291908E-3</v>
      </c>
      <c r="AT157" s="5">
        <f t="shared" si="369"/>
        <v>2.4649010186104147E-3</v>
      </c>
      <c r="AU157" s="5">
        <f t="shared" si="370"/>
        <v>9.0514984974554417E-4</v>
      </c>
      <c r="AV157" s="5">
        <f t="shared" si="371"/>
        <v>2.4928878816285872E-4</v>
      </c>
      <c r="AW157" s="5">
        <f t="shared" si="372"/>
        <v>2.4202458797034128E-6</v>
      </c>
      <c r="AX157" s="5">
        <f t="shared" si="373"/>
        <v>1.954895496821922E-4</v>
      </c>
      <c r="AY157" s="5">
        <f t="shared" si="374"/>
        <v>2.8149344502746243E-4</v>
      </c>
      <c r="AZ157" s="5">
        <f t="shared" si="375"/>
        <v>2.0266699606768585E-4</v>
      </c>
      <c r="BA157" s="5">
        <f t="shared" si="376"/>
        <v>9.7276181786026331E-5</v>
      </c>
      <c r="BB157" s="5">
        <f t="shared" si="377"/>
        <v>3.5017994023954498E-5</v>
      </c>
      <c r="BC157" s="5">
        <f t="shared" si="378"/>
        <v>1.0084770047073239E-5</v>
      </c>
      <c r="BD157" s="5">
        <f t="shared" si="379"/>
        <v>9.7485149341356044E-4</v>
      </c>
      <c r="BE157" s="5">
        <f t="shared" si="380"/>
        <v>1.073941723572675E-3</v>
      </c>
      <c r="BF157" s="5">
        <f t="shared" si="381"/>
        <v>5.9155206378750627E-4</v>
      </c>
      <c r="BG157" s="5">
        <f t="shared" si="382"/>
        <v>2.1722708441890433E-4</v>
      </c>
      <c r="BH157" s="5">
        <f t="shared" si="383"/>
        <v>5.982686363607414E-5</v>
      </c>
      <c r="BI157" s="5">
        <f t="shared" si="384"/>
        <v>1.318161083680381E-5</v>
      </c>
      <c r="BJ157" s="8">
        <f t="shared" si="385"/>
        <v>0.28877906619926763</v>
      </c>
      <c r="BK157" s="8">
        <f t="shared" si="386"/>
        <v>0.26311755143482207</v>
      </c>
      <c r="BL157" s="8">
        <f t="shared" si="387"/>
        <v>0.4083181941966027</v>
      </c>
      <c r="BM157" s="8">
        <f t="shared" si="388"/>
        <v>0.46592718625116569</v>
      </c>
      <c r="BN157" s="8">
        <f t="shared" si="389"/>
        <v>0.5331904519893963</v>
      </c>
    </row>
    <row r="158" spans="1:66" x14ac:dyDescent="0.25">
      <c r="A158" t="s">
        <v>342</v>
      </c>
      <c r="B158" t="s">
        <v>174</v>
      </c>
      <c r="C158" t="s">
        <v>170</v>
      </c>
      <c r="D158" s="11">
        <v>44235</v>
      </c>
      <c r="E158">
        <f>VLOOKUP(A158,home!$A$2:$E$405,3,FALSE)</f>
        <v>1.3717999999999999</v>
      </c>
      <c r="F158">
        <f>VLOOKUP(B158,home!$B$2:$E$405,3,FALSE)</f>
        <v>0.97199999999999998</v>
      </c>
      <c r="G158">
        <f>VLOOKUP(C158,away!$B$2:$E$405,4,FALSE)</f>
        <v>1.0290999999999999</v>
      </c>
      <c r="H158">
        <f>VLOOKUP(A158,away!$A$2:$E$405,3,FALSE)</f>
        <v>1.1667000000000001</v>
      </c>
      <c r="I158">
        <f>VLOOKUP(C158,away!$B$2:$E$405,3,FALSE)</f>
        <v>0.95799999999999996</v>
      </c>
      <c r="J158">
        <f>VLOOKUP(B158,home!$B$2:$E$405,4,FALSE)</f>
        <v>0.68569999999999998</v>
      </c>
      <c r="K158" s="3">
        <f t="shared" si="334"/>
        <v>1.3721912373599998</v>
      </c>
      <c r="L158" s="3">
        <f t="shared" si="335"/>
        <v>0.76640593002000001</v>
      </c>
      <c r="M158" s="5">
        <f t="shared" si="336"/>
        <v>0.11782000889642312</v>
      </c>
      <c r="N158" s="5">
        <f t="shared" si="337"/>
        <v>0.16167158379334903</v>
      </c>
      <c r="O158" s="5">
        <f t="shared" si="338"/>
        <v>9.0297953493227834E-2</v>
      </c>
      <c r="P158" s="5">
        <f t="shared" si="339"/>
        <v>0.12390606053494801</v>
      </c>
      <c r="Q158" s="5">
        <f t="shared" si="340"/>
        <v>0.11092216530567325</v>
      </c>
      <c r="R158" s="5">
        <f t="shared" si="341"/>
        <v>3.4602443512939986E-2</v>
      </c>
      <c r="S158" s="5">
        <f t="shared" si="342"/>
        <v>3.2576622555653814E-2</v>
      </c>
      <c r="T158" s="5">
        <f t="shared" si="343"/>
        <v>8.5011405260926695E-2</v>
      </c>
      <c r="U158" s="5">
        <f t="shared" si="344"/>
        <v>4.748116977970062E-2</v>
      </c>
      <c r="V158" s="5">
        <f t="shared" si="345"/>
        <v>3.806598258755367E-3</v>
      </c>
      <c r="W158" s="5">
        <f t="shared" si="346"/>
        <v>5.0735474420480722E-2</v>
      </c>
      <c r="X158" s="5">
        <f t="shared" si="347"/>
        <v>3.8883968458234448E-2</v>
      </c>
      <c r="Y158" s="5">
        <f t="shared" si="348"/>
        <v>1.4900452004550757E-2</v>
      </c>
      <c r="Z158" s="5">
        <f t="shared" si="349"/>
        <v>8.8398393004997661E-3</v>
      </c>
      <c r="AA158" s="5">
        <f t="shared" si="350"/>
        <v>1.2129950027816328E-2</v>
      </c>
      <c r="AB158" s="5">
        <f t="shared" si="351"/>
        <v>8.3223055688921264E-3</v>
      </c>
      <c r="AC158" s="5">
        <f t="shared" si="352"/>
        <v>2.5020187503561712E-4</v>
      </c>
      <c r="AD158" s="5">
        <f t="shared" si="353"/>
        <v>1.7404693355771529E-2</v>
      </c>
      <c r="AE158" s="5">
        <f t="shared" si="354"/>
        <v>1.3339060198042993E-2</v>
      </c>
      <c r="AF158" s="5">
        <f t="shared" si="355"/>
        <v>5.1115674183369519E-3</v>
      </c>
      <c r="AG158" s="5">
        <f t="shared" si="356"/>
        <v>1.3058451937034876E-3</v>
      </c>
      <c r="AH158" s="5">
        <f t="shared" si="357"/>
        <v>1.693726315081717E-3</v>
      </c>
      <c r="AI158" s="5">
        <f t="shared" si="358"/>
        <v>2.324116408041174E-3</v>
      </c>
      <c r="AJ158" s="5">
        <f t="shared" si="359"/>
        <v>1.5945660848593487E-3</v>
      </c>
      <c r="AK158" s="5">
        <f t="shared" si="360"/>
        <v>7.2934986967847974E-4</v>
      </c>
      <c r="AL158" s="5">
        <f t="shared" si="361"/>
        <v>1.0525047134014202E-5</v>
      </c>
      <c r="AM158" s="5">
        <f t="shared" si="362"/>
        <v>4.7765135423454962E-3</v>
      </c>
      <c r="AN158" s="5">
        <f t="shared" si="363"/>
        <v>3.6607483036744247E-3</v>
      </c>
      <c r="AO158" s="5">
        <f t="shared" si="364"/>
        <v>1.4028096041233671E-3</v>
      </c>
      <c r="AP158" s="5">
        <f t="shared" si="365"/>
        <v>3.583738664297192E-4</v>
      </c>
      <c r="AQ158" s="5">
        <f t="shared" si="366"/>
        <v>6.8664964098983039E-5</v>
      </c>
      <c r="AR158" s="5">
        <f t="shared" si="367"/>
        <v>2.5961637834191021E-4</v>
      </c>
      <c r="AS158" s="5">
        <f t="shared" si="368"/>
        <v>3.5624331943590759E-4</v>
      </c>
      <c r="AT158" s="5">
        <f t="shared" si="369"/>
        <v>2.4441698064899589E-4</v>
      </c>
      <c r="AU158" s="5">
        <f t="shared" si="370"/>
        <v>1.1179561303618023E-4</v>
      </c>
      <c r="AV158" s="5">
        <f t="shared" si="371"/>
        <v>3.8351240145883992E-5</v>
      </c>
      <c r="AW158" s="5">
        <f t="shared" si="372"/>
        <v>3.0746454781500335E-7</v>
      </c>
      <c r="AX158" s="5">
        <f t="shared" si="373"/>
        <v>1.0923816713229754E-3</v>
      </c>
      <c r="AY158" s="5">
        <f t="shared" si="374"/>
        <v>8.3720779074708692E-4</v>
      </c>
      <c r="AZ158" s="5">
        <f t="shared" si="375"/>
        <v>3.2082050774375528E-4</v>
      </c>
      <c r="BA158" s="5">
        <f t="shared" si="376"/>
        <v>8.1959579868947163E-5</v>
      </c>
      <c r="BB158" s="5">
        <f t="shared" si="377"/>
        <v>1.5703577008377227E-5</v>
      </c>
      <c r="BC158" s="5">
        <f t="shared" si="378"/>
        <v>2.4070629083492079E-6</v>
      </c>
      <c r="BD158" s="5">
        <f t="shared" si="379"/>
        <v>3.3161921981925969E-5</v>
      </c>
      <c r="BE158" s="5">
        <f t="shared" si="380"/>
        <v>4.5504498757614768E-5</v>
      </c>
      <c r="BF158" s="5">
        <f t="shared" si="381"/>
        <v>3.1220437227828998E-5</v>
      </c>
      <c r="BG158" s="5">
        <f t="shared" si="382"/>
        <v>1.4280136796858286E-5</v>
      </c>
      <c r="BH158" s="5">
        <f t="shared" si="383"/>
        <v>4.8987696452377616E-6</v>
      </c>
      <c r="BI158" s="5">
        <f t="shared" si="384"/>
        <v>1.3444097562080813E-6</v>
      </c>
      <c r="BJ158" s="8">
        <f t="shared" si="385"/>
        <v>0.51190380587934126</v>
      </c>
      <c r="BK158" s="8">
        <f t="shared" si="386"/>
        <v>0.27920722495869699</v>
      </c>
      <c r="BL158" s="8">
        <f t="shared" si="387"/>
        <v>0.20031641476601222</v>
      </c>
      <c r="BM158" s="8">
        <f t="shared" si="388"/>
        <v>0.36021016904178971</v>
      </c>
      <c r="BN158" s="8">
        <f t="shared" si="389"/>
        <v>0.63922021553656116</v>
      </c>
    </row>
    <row r="159" spans="1:66" x14ac:dyDescent="0.25">
      <c r="A159" t="s">
        <v>344</v>
      </c>
      <c r="B159" t="s">
        <v>211</v>
      </c>
      <c r="C159" t="s">
        <v>202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346</v>
      </c>
      <c r="B160" t="s">
        <v>235</v>
      </c>
      <c r="C160" t="s">
        <v>244</v>
      </c>
      <c r="D160" s="11">
        <v>44235</v>
      </c>
      <c r="E160">
        <f>VLOOKUP(A160,home!$A$2:$E$405,3,FALSE)</f>
        <v>1.619</v>
      </c>
      <c r="F160">
        <f>VLOOKUP(B160,home!$B$2:$E$405,3,FALSE)</f>
        <v>1.1324000000000001</v>
      </c>
      <c r="G160">
        <f>VLOOKUP(C160,away!$B$2:$E$405,4,FALSE)</f>
        <v>1.7647999999999999</v>
      </c>
      <c r="H160">
        <f>VLOOKUP(A160,away!$A$2:$E$405,3,FALSE)</f>
        <v>1.181</v>
      </c>
      <c r="I160">
        <f>VLOOKUP(C160,away!$B$2:$E$405,3,FALSE)</f>
        <v>1.0887</v>
      </c>
      <c r="J160">
        <f>VLOOKUP(B160,home!$B$2:$E$405,4,FALSE)</f>
        <v>0.5645</v>
      </c>
      <c r="K160" s="3">
        <f t="shared" si="334"/>
        <v>3.23550596288</v>
      </c>
      <c r="L160" s="3">
        <f t="shared" si="335"/>
        <v>0.72580852814999997</v>
      </c>
      <c r="M160" s="5">
        <f t="shared" si="336"/>
        <v>1.9038072461108019E-2</v>
      </c>
      <c r="N160" s="5">
        <f t="shared" si="337"/>
        <v>6.1597796969656504E-2</v>
      </c>
      <c r="O160" s="5">
        <f t="shared" si="338"/>
        <v>1.381799535180986E-2</v>
      </c>
      <c r="P160" s="5">
        <f t="shared" si="339"/>
        <v>4.4708206355828922E-2</v>
      </c>
      <c r="Q160" s="5">
        <f t="shared" si="340"/>
        <v>9.9650019697797645E-2</v>
      </c>
      <c r="R160" s="5">
        <f t="shared" si="341"/>
        <v>5.0146094341403276E-3</v>
      </c>
      <c r="S160" s="5">
        <f t="shared" si="342"/>
        <v>2.6247716511725187E-2</v>
      </c>
      <c r="T160" s="5">
        <f t="shared" si="343"/>
        <v>7.2326834126977019E-2</v>
      </c>
      <c r="U160" s="5">
        <f t="shared" si="344"/>
        <v>1.6224798725675331E-2</v>
      </c>
      <c r="V160" s="5">
        <f t="shared" si="345"/>
        <v>6.8487811496484897E-3</v>
      </c>
      <c r="W160" s="5">
        <f t="shared" si="346"/>
        <v>0.10747274431111124</v>
      </c>
      <c r="X160" s="5">
        <f t="shared" si="347"/>
        <v>7.8004634364688935E-2</v>
      </c>
      <c r="Y160" s="5">
        <f t="shared" si="348"/>
        <v>2.830821442855689E-2</v>
      </c>
      <c r="Z160" s="5">
        <f t="shared" si="349"/>
        <v>1.213215430880165E-3</v>
      </c>
      <c r="AA160" s="5">
        <f t="shared" si="350"/>
        <v>3.9253657608708022E-3</v>
      </c>
      <c r="AB160" s="5">
        <f t="shared" si="351"/>
        <v>6.3502721628912366E-3</v>
      </c>
      <c r="AC160" s="5">
        <f t="shared" si="352"/>
        <v>1.0052117984564572E-3</v>
      </c>
      <c r="AD160" s="5">
        <f t="shared" si="353"/>
        <v>8.6932176266419511E-2</v>
      </c>
      <c r="AE160" s="5">
        <f t="shared" si="354"/>
        <v>6.3096114904806308E-2</v>
      </c>
      <c r="AF160" s="5">
        <f t="shared" si="355"/>
        <v>2.2897849145520368E-2</v>
      </c>
      <c r="AG160" s="5">
        <f t="shared" si="356"/>
        <v>5.5398180620369582E-3</v>
      </c>
      <c r="AH160" s="5">
        <f t="shared" si="357"/>
        <v>2.2014052655400013E-4</v>
      </c>
      <c r="AI160" s="5">
        <f t="shared" si="358"/>
        <v>7.1226598633701034E-4</v>
      </c>
      <c r="AJ160" s="5">
        <f t="shared" si="359"/>
        <v>1.1522704229750011E-3</v>
      </c>
      <c r="AK160" s="5">
        <f t="shared" si="360"/>
        <v>1.2427259414619586E-3</v>
      </c>
      <c r="AL160" s="5">
        <f t="shared" si="361"/>
        <v>9.4423879536152623E-5</v>
      </c>
      <c r="AM160" s="5">
        <f t="shared" si="362"/>
        <v>5.6253914935227099E-2</v>
      </c>
      <c r="AN160" s="5">
        <f t="shared" si="363"/>
        <v>4.0829571201812485E-2</v>
      </c>
      <c r="AO160" s="5">
        <f t="shared" si="364"/>
        <v>1.4817225489491572E-2</v>
      </c>
      <c r="AP160" s="5">
        <f t="shared" si="365"/>
        <v>3.58482287459818E-3</v>
      </c>
      <c r="AQ160" s="5">
        <f t="shared" si="366"/>
        <v>6.5047375357263912E-4</v>
      </c>
      <c r="AR160" s="5">
        <f t="shared" si="367"/>
        <v>3.1955974312864967E-5</v>
      </c>
      <c r="AS160" s="5">
        <f t="shared" si="368"/>
        <v>1.0339374543891471E-4</v>
      </c>
      <c r="AT160" s="5">
        <f t="shared" si="369"/>
        <v>1.6726553994605273E-4</v>
      </c>
      <c r="AU160" s="5">
        <f t="shared" si="370"/>
        <v>1.8039621729326548E-4</v>
      </c>
      <c r="AV160" s="5">
        <f t="shared" si="371"/>
        <v>1.4591825918333916E-4</v>
      </c>
      <c r="AW160" s="5">
        <f t="shared" si="372"/>
        <v>6.1594737770331174E-6</v>
      </c>
      <c r="AX160" s="5">
        <f t="shared" si="373"/>
        <v>3.0334979534711932E-2</v>
      </c>
      <c r="AY160" s="5">
        <f t="shared" si="374"/>
        <v>2.2017386847549641E-2</v>
      </c>
      <c r="AZ160" s="5">
        <f t="shared" si="375"/>
        <v>7.9902035707645844E-3</v>
      </c>
      <c r="BA160" s="5">
        <f t="shared" si="376"/>
        <v>1.9331192977718394E-3</v>
      </c>
      <c r="BB160" s="5">
        <f t="shared" si="377"/>
        <v>3.5076861806353498E-4</v>
      </c>
      <c r="BC160" s="5">
        <f t="shared" si="378"/>
        <v>5.0918170879580779E-5</v>
      </c>
      <c r="BD160" s="5">
        <f t="shared" si="379"/>
        <v>3.8656531136032871E-6</v>
      </c>
      <c r="BE160" s="5">
        <f t="shared" si="380"/>
        <v>1.2507343699489073E-5</v>
      </c>
      <c r="BF160" s="5">
        <f t="shared" si="381"/>
        <v>2.0233792559743255E-5</v>
      </c>
      <c r="BG160" s="5">
        <f t="shared" si="382"/>
        <v>2.1822185492908758E-5</v>
      </c>
      <c r="BH160" s="5">
        <f t="shared" si="383"/>
        <v>1.7651452821344932E-5</v>
      </c>
      <c r="BI160" s="5">
        <f t="shared" si="384"/>
        <v>1.1422276171391303E-5</v>
      </c>
      <c r="BJ160" s="8">
        <f t="shared" si="385"/>
        <v>0.80463958657201451</v>
      </c>
      <c r="BK160" s="8">
        <f t="shared" si="386"/>
        <v>0.11995979900385285</v>
      </c>
      <c r="BL160" s="8">
        <f t="shared" si="387"/>
        <v>4.937687675274844E-2</v>
      </c>
      <c r="BM160" s="8">
        <f t="shared" si="388"/>
        <v>0.7093515501153822</v>
      </c>
      <c r="BN160" s="8">
        <f t="shared" si="389"/>
        <v>0.24382670027034126</v>
      </c>
    </row>
    <row r="161" spans="1:66" x14ac:dyDescent="0.25">
      <c r="A161" t="s">
        <v>347</v>
      </c>
      <c r="B161" t="s">
        <v>257</v>
      </c>
      <c r="C161" t="s">
        <v>256</v>
      </c>
      <c r="D161" s="11">
        <v>44235</v>
      </c>
      <c r="E161">
        <f>VLOOKUP(A161,home!$A$2:$E$405,3,FALSE)</f>
        <v>1.2816000000000001</v>
      </c>
      <c r="F161">
        <f>VLOOKUP(B161,home!$B$2:$E$405,3,FALSE)</f>
        <v>0.78029999999999999</v>
      </c>
      <c r="G161">
        <f>VLOOKUP(C161,away!$B$2:$E$405,4,FALSE)</f>
        <v>1.3375999999999999</v>
      </c>
      <c r="H161">
        <f>VLOOKUP(A161,away!$A$2:$E$405,3,FALSE)</f>
        <v>0.83499999999999996</v>
      </c>
      <c r="I161">
        <f>VLOOKUP(C161,away!$B$2:$E$405,3,FALSE)</f>
        <v>0.85540000000000005</v>
      </c>
      <c r="J161">
        <f>VLOOKUP(B161,home!$B$2:$E$405,4,FALSE)</f>
        <v>1.5398000000000001</v>
      </c>
      <c r="K161" s="3">
        <f t="shared" si="334"/>
        <v>1.3376434452479999</v>
      </c>
      <c r="L161" s="3">
        <f t="shared" si="335"/>
        <v>1.0998160081999999</v>
      </c>
      <c r="M161" s="5">
        <f t="shared" si="336"/>
        <v>8.7382569185477266E-2</v>
      </c>
      <c r="N161" s="5">
        <f t="shared" si="337"/>
        <v>0.11688672089988354</v>
      </c>
      <c r="O161" s="5">
        <f t="shared" si="338"/>
        <v>9.6104748427831926E-2</v>
      </c>
      <c r="P161" s="5">
        <f t="shared" si="339"/>
        <v>0.12855388679169741</v>
      </c>
      <c r="Q161" s="5">
        <f t="shared" si="340"/>
        <v>7.8176378024130813E-2</v>
      </c>
      <c r="R161" s="5">
        <f t="shared" si="341"/>
        <v>5.2848770392481655E-2</v>
      </c>
      <c r="S161" s="5">
        <f t="shared" si="342"/>
        <v>4.7280887834089749E-2</v>
      </c>
      <c r="T161" s="5">
        <f t="shared" si="343"/>
        <v>8.5979632014033747E-2</v>
      </c>
      <c r="U161" s="5">
        <f t="shared" si="344"/>
        <v>7.0692811304919653E-2</v>
      </c>
      <c r="V161" s="5">
        <f t="shared" si="345"/>
        <v>7.728647790070914E-3</v>
      </c>
      <c r="W161" s="5">
        <f t="shared" si="346"/>
        <v>3.4857373212402794E-2</v>
      </c>
      <c r="X161" s="5">
        <f t="shared" si="347"/>
        <v>3.8336697062802454E-2</v>
      </c>
      <c r="Y161" s="5">
        <f t="shared" si="348"/>
        <v>2.1081656565592022E-2</v>
      </c>
      <c r="Z161" s="5">
        <f t="shared" si="349"/>
        <v>1.9374641230445841E-2</v>
      </c>
      <c r="AA161" s="5">
        <f t="shared" si="350"/>
        <v>2.5916361845937527E-2</v>
      </c>
      <c r="AB161" s="5">
        <f t="shared" si="351"/>
        <v>1.7333425773946847E-2</v>
      </c>
      <c r="AC161" s="5">
        <f t="shared" si="352"/>
        <v>7.1063065145520116E-4</v>
      </c>
      <c r="AD161" s="5">
        <f t="shared" si="353"/>
        <v>1.1656684199033453E-2</v>
      </c>
      <c r="AE161" s="5">
        <f t="shared" si="354"/>
        <v>1.2820207884628987E-2</v>
      </c>
      <c r="AF161" s="5">
        <f t="shared" si="355"/>
        <v>7.049934929983407E-3</v>
      </c>
      <c r="AG161" s="5">
        <f t="shared" si="356"/>
        <v>2.5845437642546994E-3</v>
      </c>
      <c r="AH161" s="5">
        <f t="shared" si="357"/>
        <v>5.3271351445940184E-3</v>
      </c>
      <c r="AI161" s="5">
        <f t="shared" si="358"/>
        <v>7.1258074081164465E-3</v>
      </c>
      <c r="AJ161" s="5">
        <f t="shared" si="359"/>
        <v>4.7658947857833027E-3</v>
      </c>
      <c r="AK161" s="5">
        <f t="shared" si="360"/>
        <v>2.1250226403148856E-3</v>
      </c>
      <c r="AL161" s="5">
        <f t="shared" si="361"/>
        <v>4.1818103161500926E-5</v>
      </c>
      <c r="AM161" s="5">
        <f t="shared" si="362"/>
        <v>3.1184974424326023E-3</v>
      </c>
      <c r="AN161" s="5">
        <f t="shared" si="363"/>
        <v>3.4297734087181337E-3</v>
      </c>
      <c r="AO161" s="5">
        <f t="shared" si="364"/>
        <v>1.8860598497034418E-3</v>
      </c>
      <c r="AP161" s="5">
        <f t="shared" si="365"/>
        <v>6.9143960504237717E-4</v>
      </c>
      <c r="AQ161" s="5">
        <f t="shared" si="366"/>
        <v>1.9011408658227292E-4</v>
      </c>
      <c r="AR161" s="5">
        <f t="shared" si="367"/>
        <v>1.171773701973865E-3</v>
      </c>
      <c r="AS161" s="5">
        <f t="shared" si="368"/>
        <v>1.5674154117593241E-3</v>
      </c>
      <c r="AT161" s="5">
        <f t="shared" si="369"/>
        <v>1.0483214757602774E-3</v>
      </c>
      <c r="AU161" s="5">
        <f t="shared" si="370"/>
        <v>4.6742678352114847E-4</v>
      </c>
      <c r="AV161" s="5">
        <f t="shared" si="371"/>
        <v>1.56312593277605E-4</v>
      </c>
      <c r="AW161" s="5">
        <f t="shared" si="372"/>
        <v>1.708921962919786E-6</v>
      </c>
      <c r="AX161" s="5">
        <f t="shared" si="373"/>
        <v>6.9523961048210405E-4</v>
      </c>
      <c r="AY161" s="5">
        <f t="shared" si="374"/>
        <v>7.6463565314295048E-4</v>
      </c>
      <c r="AZ161" s="5">
        <f t="shared" si="375"/>
        <v>4.2047926588353966E-4</v>
      </c>
      <c r="BA161" s="5">
        <f t="shared" si="376"/>
        <v>1.5414994257830037E-4</v>
      </c>
      <c r="BB161" s="5">
        <f t="shared" si="377"/>
        <v>4.2384143627681369E-5</v>
      </c>
      <c r="BC161" s="5">
        <f t="shared" si="378"/>
        <v>9.3229519311143992E-6</v>
      </c>
      <c r="BD161" s="5">
        <f t="shared" si="379"/>
        <v>2.1478924590310534E-4</v>
      </c>
      <c r="BE161" s="5">
        <f t="shared" si="380"/>
        <v>2.8731142689204971E-4</v>
      </c>
      <c r="BF161" s="5">
        <f t="shared" si="381"/>
        <v>1.9216012346350014E-4</v>
      </c>
      <c r="BG161" s="5">
        <f t="shared" si="382"/>
        <v>8.5680576529665797E-5</v>
      </c>
      <c r="BH161" s="5">
        <f t="shared" si="383"/>
        <v>2.865251539499427E-5</v>
      </c>
      <c r="BI161" s="5">
        <f t="shared" si="384"/>
        <v>7.6653698815962873E-6</v>
      </c>
      <c r="BJ161" s="8">
        <f t="shared" si="385"/>
        <v>0.4208319245168704</v>
      </c>
      <c r="BK161" s="8">
        <f t="shared" si="386"/>
        <v>0.27246307600909503</v>
      </c>
      <c r="BL161" s="8">
        <f t="shared" si="387"/>
        <v>0.28746748694828345</v>
      </c>
      <c r="BM161" s="8">
        <f t="shared" si="388"/>
        <v>0.43942112825201207</v>
      </c>
      <c r="BN161" s="8">
        <f t="shared" si="389"/>
        <v>0.55995307372150271</v>
      </c>
    </row>
    <row r="162" spans="1:66" x14ac:dyDescent="0.25">
      <c r="A162" t="s">
        <v>347</v>
      </c>
      <c r="B162" t="s">
        <v>249</v>
      </c>
      <c r="C162" t="s">
        <v>246</v>
      </c>
      <c r="D162" s="11">
        <v>44235</v>
      </c>
      <c r="E162">
        <f>VLOOKUP(A162,home!$A$2:$E$405,3,FALSE)</f>
        <v>1.2816000000000001</v>
      </c>
      <c r="F162">
        <f>VLOOKUP(B162,home!$B$2:$E$405,3,FALSE)</f>
        <v>1.1147</v>
      </c>
      <c r="G162">
        <f>VLOOKUP(C162,away!$B$2:$E$405,4,FALSE)</f>
        <v>2.3408000000000002</v>
      </c>
      <c r="H162">
        <f>VLOOKUP(A162,away!$A$2:$E$405,3,FALSE)</f>
        <v>0.83499999999999996</v>
      </c>
      <c r="I162">
        <f>VLOOKUP(C162,away!$B$2:$E$405,3,FALSE)</f>
        <v>0.85540000000000005</v>
      </c>
      <c r="J162">
        <f>VLOOKUP(B162,home!$B$2:$E$405,4,FALSE)</f>
        <v>1.8819999999999999</v>
      </c>
      <c r="K162" s="3">
        <f t="shared" si="334"/>
        <v>3.3440657564160006</v>
      </c>
      <c r="L162" s="3">
        <f t="shared" si="335"/>
        <v>1.3442354379999999</v>
      </c>
      <c r="M162" s="5">
        <f t="shared" si="336"/>
        <v>9.2023058136094724E-3</v>
      </c>
      <c r="N162" s="5">
        <f t="shared" si="337"/>
        <v>3.0773115751359326E-2</v>
      </c>
      <c r="O162" s="5">
        <f t="shared" si="338"/>
        <v>1.2370065585967274E-2</v>
      </c>
      <c r="P162" s="5">
        <f t="shared" si="339"/>
        <v>4.13663127306532E-2</v>
      </c>
      <c r="Q162" s="5">
        <f t="shared" si="340"/>
        <v>5.1453661301173292E-2</v>
      </c>
      <c r="R162" s="5">
        <f t="shared" si="341"/>
        <v>8.3141402655207246E-3</v>
      </c>
      <c r="S162" s="5">
        <f t="shared" si="342"/>
        <v>4.6487583209838437E-2</v>
      </c>
      <c r="T162" s="5">
        <f t="shared" si="343"/>
        <v>6.9165834935886322E-2</v>
      </c>
      <c r="U162" s="5">
        <f t="shared" si="344"/>
        <v>2.7803031755967295E-2</v>
      </c>
      <c r="V162" s="5">
        <f t="shared" si="345"/>
        <v>2.3219058644416011E-2</v>
      </c>
      <c r="W162" s="5">
        <f t="shared" si="346"/>
        <v>5.7354808933160244E-2</v>
      </c>
      <c r="X162" s="5">
        <f t="shared" si="347"/>
        <v>7.7098366707672963E-2</v>
      </c>
      <c r="Y162" s="5">
        <f t="shared" si="348"/>
        <v>5.1819178370186701E-2</v>
      </c>
      <c r="Z162" s="5">
        <f t="shared" si="349"/>
        <v>3.7253873271385616E-3</v>
      </c>
      <c r="AA162" s="5">
        <f t="shared" si="350"/>
        <v>1.2457940190070198E-2</v>
      </c>
      <c r="AB162" s="5">
        <f t="shared" si="351"/>
        <v>2.0830085592546198E-2</v>
      </c>
      <c r="AC162" s="5">
        <f t="shared" si="352"/>
        <v>6.5234115004076344E-3</v>
      </c>
      <c r="AD162" s="5">
        <f t="shared" si="353"/>
        <v>4.7949563129790929E-2</v>
      </c>
      <c r="AE162" s="5">
        <f t="shared" si="354"/>
        <v>6.4455501995683159E-2</v>
      </c>
      <c r="AF162" s="5">
        <f t="shared" si="355"/>
        <v>4.332168497833852E-2</v>
      </c>
      <c r="AG162" s="5">
        <f t="shared" si="356"/>
        <v>1.9411514727251628E-2</v>
      </c>
      <c r="AH162" s="5">
        <f t="shared" si="357"/>
        <v>1.2519494163539383E-3</v>
      </c>
      <c r="AI162" s="5">
        <f t="shared" si="358"/>
        <v>4.1866011719942035E-3</v>
      </c>
      <c r="AJ162" s="5">
        <f t="shared" si="359"/>
        <v>7.0001348075184574E-3</v>
      </c>
      <c r="AK162" s="5">
        <f t="shared" si="360"/>
        <v>7.8029703667060598E-3</v>
      </c>
      <c r="AL162" s="5">
        <f t="shared" si="361"/>
        <v>1.172964627180792E-3</v>
      </c>
      <c r="AM162" s="5">
        <f t="shared" si="362"/>
        <v>3.2069298419488211E-2</v>
      </c>
      <c r="AN162" s="5">
        <f t="shared" si="363"/>
        <v>4.3108687407273437E-2</v>
      </c>
      <c r="AO162" s="5">
        <f t="shared" si="364"/>
        <v>2.8974112649260652E-2</v>
      </c>
      <c r="AP162" s="5">
        <f t="shared" si="365"/>
        <v>1.2982676335913407E-2</v>
      </c>
      <c r="AQ162" s="5">
        <f t="shared" si="366"/>
        <v>4.3629434027046979E-3</v>
      </c>
      <c r="AR162" s="5">
        <f t="shared" si="367"/>
        <v>3.3658295440927609E-4</v>
      </c>
      <c r="AS162" s="5">
        <f t="shared" si="368"/>
        <v>1.1255555320333881E-3</v>
      </c>
      <c r="AT162" s="5">
        <f t="shared" si="369"/>
        <v>1.8819658558087236E-3</v>
      </c>
      <c r="AU162" s="5">
        <f t="shared" si="370"/>
        <v>2.097805857718028E-3</v>
      </c>
      <c r="AV162" s="5">
        <f t="shared" si="371"/>
        <v>1.7538001831009387E-3</v>
      </c>
      <c r="AW162" s="5">
        <f t="shared" si="372"/>
        <v>1.4646456422245469E-4</v>
      </c>
      <c r="AX162" s="5">
        <f t="shared" si="373"/>
        <v>1.7873640446149378E-2</v>
      </c>
      <c r="AY162" s="5">
        <f t="shared" si="374"/>
        <v>2.402638089378412E-2</v>
      </c>
      <c r="AZ162" s="5">
        <f t="shared" si="375"/>
        <v>1.6148556322155366E-2</v>
      </c>
      <c r="BA162" s="5">
        <f t="shared" si="376"/>
        <v>7.235820560260061E-3</v>
      </c>
      <c r="BB162" s="5">
        <f t="shared" si="377"/>
        <v>2.4316616050276468E-3</v>
      </c>
      <c r="BC162" s="5">
        <f t="shared" si="378"/>
        <v>6.5374514054042431E-4</v>
      </c>
      <c r="BD162" s="5">
        <f t="shared" si="379"/>
        <v>7.5407789190614488E-5</v>
      </c>
      <c r="BE162" s="5">
        <f t="shared" si="380"/>
        <v>2.5216860559937055E-4</v>
      </c>
      <c r="BF162" s="5">
        <f t="shared" si="381"/>
        <v>4.2163419941401373E-4</v>
      </c>
      <c r="BG162" s="5">
        <f t="shared" si="382"/>
        <v>4.6999082933142612E-4</v>
      </c>
      <c r="BH162" s="5">
        <f t="shared" si="383"/>
        <v>3.9292005954919478E-4</v>
      </c>
      <c r="BI162" s="5">
        <f t="shared" si="384"/>
        <v>2.6279010322947954E-4</v>
      </c>
      <c r="BJ162" s="8">
        <f t="shared" si="385"/>
        <v>0.70267075401306067</v>
      </c>
      <c r="BK162" s="8">
        <f t="shared" si="386"/>
        <v>0.15199801741988966</v>
      </c>
      <c r="BL162" s="8">
        <f t="shared" si="387"/>
        <v>0.11108754112202882</v>
      </c>
      <c r="BM162" s="8">
        <f t="shared" si="388"/>
        <v>0.79212218210427254</v>
      </c>
      <c r="BN162" s="8">
        <f t="shared" si="389"/>
        <v>0.15347960144828329</v>
      </c>
    </row>
    <row r="163" spans="1:66" x14ac:dyDescent="0.25">
      <c r="A163" t="s">
        <v>348</v>
      </c>
      <c r="B163" t="s">
        <v>260</v>
      </c>
      <c r="C163" t="s">
        <v>269</v>
      </c>
      <c r="D163" s="11">
        <v>44235</v>
      </c>
      <c r="E163">
        <f>VLOOKUP(A163,home!$A$2:$E$405,3,FALSE)</f>
        <v>1.4792000000000001</v>
      </c>
      <c r="F163">
        <f>VLOOKUP(B163,home!$B$2:$E$405,3,FALSE)</f>
        <v>0.67600000000000005</v>
      </c>
      <c r="G163">
        <f>VLOOKUP(C163,away!$B$2:$E$405,4,FALSE)</f>
        <v>0.96579999999999999</v>
      </c>
      <c r="H163">
        <f>VLOOKUP(A163,away!$A$2:$E$405,3,FALSE)</f>
        <v>1.1875</v>
      </c>
      <c r="I163">
        <f>VLOOKUP(C163,away!$B$2:$E$405,3,FALSE)</f>
        <v>0.84209999999999996</v>
      </c>
      <c r="J163">
        <f>VLOOKUP(B163,home!$B$2:$E$405,4,FALSE)</f>
        <v>0.98250000000000004</v>
      </c>
      <c r="K163" s="3">
        <f t="shared" si="334"/>
        <v>0.96574127936000009</v>
      </c>
      <c r="L163" s="3">
        <f t="shared" si="335"/>
        <v>0.982493859375</v>
      </c>
      <c r="M163" s="5">
        <f t="shared" si="336"/>
        <v>0.14252538728791195</v>
      </c>
      <c r="N163" s="5">
        <f t="shared" si="337"/>
        <v>0.13764264986070757</v>
      </c>
      <c r="O163" s="5">
        <f t="shared" si="338"/>
        <v>0.14003031781541717</v>
      </c>
      <c r="P163" s="5">
        <f t="shared" si="339"/>
        <v>0.13523305827624837</v>
      </c>
      <c r="Q163" s="5">
        <f t="shared" si="340"/>
        <v>6.6463594385490127E-2</v>
      </c>
      <c r="R163" s="5">
        <f t="shared" si="341"/>
        <v>6.878946368998852E-2</v>
      </c>
      <c r="S163" s="5">
        <f t="shared" si="342"/>
        <v>3.207846054437323E-2</v>
      </c>
      <c r="T163" s="5">
        <f t="shared" si="343"/>
        <v>6.5300073355734775E-2</v>
      </c>
      <c r="U163" s="5">
        <f t="shared" si="344"/>
        <v>6.6432824670457774E-2</v>
      </c>
      <c r="V163" s="5">
        <f t="shared" si="345"/>
        <v>3.3819069062071636E-3</v>
      </c>
      <c r="W163" s="5">
        <f t="shared" si="346"/>
        <v>2.1395545557569125E-2</v>
      </c>
      <c r="X163" s="5">
        <f t="shared" si="347"/>
        <v>2.1020992128289721E-2</v>
      </c>
      <c r="Y163" s="5">
        <f t="shared" si="348"/>
        <v>1.0326497842007433E-2</v>
      </c>
      <c r="Z163" s="5">
        <f t="shared" si="349"/>
        <v>2.2528408555037748E-2</v>
      </c>
      <c r="AA163" s="5">
        <f t="shared" si="350"/>
        <v>2.1756614099886926E-2</v>
      </c>
      <c r="AB163" s="5">
        <f t="shared" si="351"/>
        <v>1.0505630167683307E-2</v>
      </c>
      <c r="AC163" s="5">
        <f t="shared" si="352"/>
        <v>2.0055445140103697E-4</v>
      </c>
      <c r="AD163" s="5">
        <f t="shared" si="353"/>
        <v>5.1656403848429925E-3</v>
      </c>
      <c r="AE163" s="5">
        <f t="shared" si="354"/>
        <v>5.0752099578477514E-3</v>
      </c>
      <c r="AF163" s="5">
        <f t="shared" si="355"/>
        <v>2.4931813093121342E-3</v>
      </c>
      <c r="AG163" s="5">
        <f t="shared" si="356"/>
        <v>8.1651177556923136E-4</v>
      </c>
      <c r="AH163" s="5">
        <f t="shared" si="357"/>
        <v>5.5335057667039505E-3</v>
      </c>
      <c r="AI163" s="5">
        <f t="shared" si="358"/>
        <v>5.3439349384826109E-3</v>
      </c>
      <c r="AJ163" s="5">
        <f t="shared" si="359"/>
        <v>2.5804292821534E-3</v>
      </c>
      <c r="AK163" s="5">
        <f t="shared" si="360"/>
        <v>8.3067569208161056E-4</v>
      </c>
      <c r="AL163" s="5">
        <f t="shared" si="361"/>
        <v>7.6117223267991775E-6</v>
      </c>
      <c r="AM163" s="5">
        <f t="shared" si="362"/>
        <v>9.9773443079439117E-4</v>
      </c>
      <c r="AN163" s="5">
        <f t="shared" si="363"/>
        <v>9.8026795154250012E-4</v>
      </c>
      <c r="AO163" s="5">
        <f t="shared" si="364"/>
        <v>4.8155362146630823E-4</v>
      </c>
      <c r="AP163" s="5">
        <f t="shared" si="365"/>
        <v>1.5770782535014699E-4</v>
      </c>
      <c r="AQ163" s="5">
        <f t="shared" si="366"/>
        <v>3.8736742495476089E-5</v>
      </c>
      <c r="AR163" s="5">
        <f t="shared" si="367"/>
        <v>1.0873270873205569E-3</v>
      </c>
      <c r="AS163" s="5">
        <f t="shared" si="368"/>
        <v>1.0500766523917373E-3</v>
      </c>
      <c r="AT163" s="5">
        <f t="shared" si="369"/>
        <v>5.0705118485343118E-4</v>
      </c>
      <c r="AU163" s="5">
        <f t="shared" si="370"/>
        <v>1.632267533204522E-4</v>
      </c>
      <c r="AV163" s="5">
        <f t="shared" si="371"/>
        <v>3.9408703394368155E-5</v>
      </c>
      <c r="AW163" s="5">
        <f t="shared" si="372"/>
        <v>2.0061854487628077E-7</v>
      </c>
      <c r="AX163" s="5">
        <f t="shared" si="373"/>
        <v>1.6059222094281608E-4</v>
      </c>
      <c r="AY163" s="5">
        <f t="shared" si="374"/>
        <v>1.5778087093971005E-4</v>
      </c>
      <c r="AZ163" s="5">
        <f t="shared" si="375"/>
        <v>7.7509368412552262E-5</v>
      </c>
      <c r="BA163" s="5">
        <f t="shared" si="376"/>
        <v>2.5384159503122396E-5</v>
      </c>
      <c r="BB163" s="5">
        <f t="shared" si="377"/>
        <v>6.2349452093033253E-6</v>
      </c>
      <c r="BC163" s="5">
        <f t="shared" si="378"/>
        <v>1.2251590763360187E-6</v>
      </c>
      <c r="BD163" s="5">
        <f t="shared" si="379"/>
        <v>1.780486977374252E-4</v>
      </c>
      <c r="BE163" s="5">
        <f t="shared" si="380"/>
        <v>1.7194897714132293E-4</v>
      </c>
      <c r="BF163" s="5">
        <f t="shared" si="381"/>
        <v>8.3029112584552311E-5</v>
      </c>
      <c r="BG163" s="5">
        <f t="shared" si="382"/>
        <v>2.6728213803843681E-5</v>
      </c>
      <c r="BH163" s="5">
        <f t="shared" si="383"/>
        <v>6.4531348484829023E-6</v>
      </c>
      <c r="BI163" s="5">
        <f t="shared" si="384"/>
        <v>1.246411740891296E-6</v>
      </c>
      <c r="BJ163" s="8">
        <f t="shared" si="385"/>
        <v>0.33878462385310359</v>
      </c>
      <c r="BK163" s="8">
        <f t="shared" si="386"/>
        <v>0.31358476005940822</v>
      </c>
      <c r="BL163" s="8">
        <f t="shared" si="387"/>
        <v>0.32511794105199243</v>
      </c>
      <c r="BM163" s="8">
        <f t="shared" si="388"/>
        <v>0.30917368195138345</v>
      </c>
      <c r="BN163" s="8">
        <f t="shared" si="389"/>
        <v>0.69068447131576372</v>
      </c>
    </row>
    <row r="164" spans="1:66" x14ac:dyDescent="0.25">
      <c r="A164" t="s">
        <v>349</v>
      </c>
      <c r="B164" t="s">
        <v>274</v>
      </c>
      <c r="C164" t="s">
        <v>280</v>
      </c>
      <c r="D164" s="11">
        <v>44235</v>
      </c>
      <c r="E164">
        <f>VLOOKUP(A164,home!$A$2:$E$405,3,FALSE)</f>
        <v>1.53</v>
      </c>
      <c r="F164">
        <f>VLOOKUP(B164,home!$B$2:$E$405,3,FALSE)</f>
        <v>1.1061000000000001</v>
      </c>
      <c r="G164">
        <f>VLOOKUP(C164,away!$B$2:$E$405,4,FALSE)</f>
        <v>0.8044</v>
      </c>
      <c r="H164">
        <f>VLOOKUP(A164,away!$A$2:$E$405,3,FALSE)</f>
        <v>1.075</v>
      </c>
      <c r="I164">
        <f>VLOOKUP(C164,away!$B$2:$E$405,3,FALSE)</f>
        <v>0.78710000000000002</v>
      </c>
      <c r="J164">
        <f>VLOOKUP(B164,home!$B$2:$E$405,4,FALSE)</f>
        <v>0.42930000000000001</v>
      </c>
      <c r="K164" s="3">
        <f t="shared" si="334"/>
        <v>1.3613126652</v>
      </c>
      <c r="L164" s="3">
        <f t="shared" si="335"/>
        <v>0.36324468225000001</v>
      </c>
      <c r="M164" s="5">
        <f t="shared" si="336"/>
        <v>0.1782519379869108</v>
      </c>
      <c r="N164" s="5">
        <f t="shared" si="337"/>
        <v>0.24265662077802663</v>
      </c>
      <c r="O164" s="5">
        <f t="shared" si="338"/>
        <v>6.4749068574502106E-2</v>
      </c>
      <c r="P164" s="5">
        <f t="shared" si="339"/>
        <v>8.8143727110373021E-2</v>
      </c>
      <c r="Q164" s="5">
        <f t="shared" si="340"/>
        <v>0.16516576557988061</v>
      </c>
      <c r="R164" s="5">
        <f t="shared" si="341"/>
        <v>1.175987742016424E-2</v>
      </c>
      <c r="S164" s="5">
        <f t="shared" si="342"/>
        <v>1.0896538793141229E-2</v>
      </c>
      <c r="T164" s="5">
        <f t="shared" si="343"/>
        <v>5.9995586036641714E-2</v>
      </c>
      <c r="U164" s="5">
        <f t="shared" si="344"/>
        <v>1.600887007326908E-2</v>
      </c>
      <c r="V164" s="5">
        <f t="shared" si="345"/>
        <v>5.9869166247204916E-4</v>
      </c>
      <c r="W164" s="5">
        <f t="shared" si="346"/>
        <v>7.4947416180448576E-2</v>
      </c>
      <c r="X164" s="5">
        <f t="shared" si="347"/>
        <v>2.722425037592555E-2</v>
      </c>
      <c r="Y164" s="5">
        <f t="shared" si="348"/>
        <v>4.94453208864876E-3</v>
      </c>
      <c r="Z164" s="5">
        <f t="shared" si="349"/>
        <v>1.4239043122621696E-3</v>
      </c>
      <c r="AA164" s="5">
        <f t="shared" si="350"/>
        <v>1.938378974315387E-3</v>
      </c>
      <c r="AB164" s="5">
        <f t="shared" si="351"/>
        <v>1.3193699238464611E-3</v>
      </c>
      <c r="AC164" s="5">
        <f t="shared" si="352"/>
        <v>1.8502924539054266E-5</v>
      </c>
      <c r="AD164" s="5">
        <f t="shared" si="353"/>
        <v>2.5506716717615015E-2</v>
      </c>
      <c r="AE164" s="5">
        <f t="shared" si="354"/>
        <v>9.2651792093308271E-3</v>
      </c>
      <c r="AF164" s="5">
        <f t="shared" si="355"/>
        <v>1.6827635389413415E-3</v>
      </c>
      <c r="AG164" s="5">
        <f t="shared" si="356"/>
        <v>2.03751635668211E-4</v>
      </c>
      <c r="AH164" s="5">
        <f t="shared" si="357"/>
        <v>1.2930641736551914E-4</v>
      </c>
      <c r="AI164" s="5">
        <f t="shared" si="358"/>
        <v>1.760264636513184E-4</v>
      </c>
      <c r="AJ164" s="5">
        <f t="shared" si="359"/>
        <v>1.1981352718945362E-4</v>
      </c>
      <c r="AK164" s="5">
        <f t="shared" si="360"/>
        <v>5.4367890675095929E-5</v>
      </c>
      <c r="AL164" s="5">
        <f t="shared" si="361"/>
        <v>3.6598014018427882E-7</v>
      </c>
      <c r="AM164" s="5">
        <f t="shared" si="362"/>
        <v>6.9445233030715767E-3</v>
      </c>
      <c r="AN164" s="5">
        <f t="shared" si="363"/>
        <v>2.5225611606019549E-3</v>
      </c>
      <c r="AO164" s="5">
        <f t="shared" si="364"/>
        <v>4.5815346361952422E-4</v>
      </c>
      <c r="AP164" s="5">
        <f t="shared" si="365"/>
        <v>5.5473936438070325E-5</v>
      </c>
      <c r="AQ164" s="5">
        <f t="shared" si="366"/>
        <v>5.037653103650888E-6</v>
      </c>
      <c r="AR164" s="5">
        <f t="shared" si="367"/>
        <v>9.3939736977647809E-6</v>
      </c>
      <c r="AS164" s="5">
        <f t="shared" si="368"/>
        <v>1.2788135371322872E-5</v>
      </c>
      <c r="AT164" s="5">
        <f t="shared" si="369"/>
        <v>8.7043253226369679E-6</v>
      </c>
      <c r="AU164" s="5">
        <f t="shared" si="370"/>
        <v>3.9497694345755942E-6</v>
      </c>
      <c r="AV164" s="5">
        <f t="shared" si="371"/>
        <v>1.3442177889768997E-6</v>
      </c>
      <c r="AW164" s="5">
        <f t="shared" si="372"/>
        <v>5.0270380053296502E-9</v>
      </c>
      <c r="AX164" s="5">
        <f t="shared" si="373"/>
        <v>1.5756112543746468E-3</v>
      </c>
      <c r="AY164" s="5">
        <f t="shared" si="374"/>
        <v>5.7233240944484245E-4</v>
      </c>
      <c r="AZ164" s="5">
        <f t="shared" si="375"/>
        <v>1.0394835210508435E-4</v>
      </c>
      <c r="BA164" s="5">
        <f t="shared" si="376"/>
        <v>1.258622871027416E-5</v>
      </c>
      <c r="BB164" s="5">
        <f t="shared" si="377"/>
        <v>1.142970162147341E-6</v>
      </c>
      <c r="BC164" s="5">
        <f t="shared" si="378"/>
        <v>8.3035566674088424E-8</v>
      </c>
      <c r="BD164" s="5">
        <f t="shared" si="379"/>
        <v>5.6871849848490363E-7</v>
      </c>
      <c r="BE164" s="5">
        <f t="shared" si="380"/>
        <v>7.7420369492102624E-7</v>
      </c>
      <c r="BF164" s="5">
        <f t="shared" si="381"/>
        <v>5.2696664767031511E-7</v>
      </c>
      <c r="BG164" s="5">
        <f t="shared" si="382"/>
        <v>2.391221238705287E-7</v>
      </c>
      <c r="BH164" s="5">
        <f t="shared" si="383"/>
        <v>8.1379993938618483E-8</v>
      </c>
      <c r="BI164" s="5">
        <f t="shared" si="384"/>
        <v>2.2156723288508113E-8</v>
      </c>
      <c r="BJ164" s="8">
        <f t="shared" si="385"/>
        <v>0.62384403590832593</v>
      </c>
      <c r="BK164" s="8">
        <f t="shared" si="386"/>
        <v>0.27848209686702119</v>
      </c>
      <c r="BL164" s="8">
        <f t="shared" si="387"/>
        <v>9.6293472234276117E-2</v>
      </c>
      <c r="BM164" s="8">
        <f t="shared" si="388"/>
        <v>0.24874418448962085</v>
      </c>
      <c r="BN164" s="8">
        <f t="shared" si="389"/>
        <v>0.75072699744985738</v>
      </c>
    </row>
    <row r="165" spans="1:66" x14ac:dyDescent="0.25">
      <c r="A165" t="s">
        <v>349</v>
      </c>
      <c r="B165" t="s">
        <v>278</v>
      </c>
      <c r="C165" t="s">
        <v>285</v>
      </c>
      <c r="D165" s="11">
        <v>44235</v>
      </c>
      <c r="E165">
        <f>VLOOKUP(A165,home!$A$2:$E$405,3,FALSE)</f>
        <v>1.53</v>
      </c>
      <c r="F165">
        <f>VLOOKUP(B165,home!$B$2:$E$405,3,FALSE)</f>
        <v>0.95530000000000004</v>
      </c>
      <c r="G165">
        <f>VLOOKUP(C165,away!$B$2:$E$405,4,FALSE)</f>
        <v>0.95530000000000004</v>
      </c>
      <c r="H165">
        <f>VLOOKUP(A165,away!$A$2:$E$405,3,FALSE)</f>
        <v>1.075</v>
      </c>
      <c r="I165">
        <f>VLOOKUP(C165,away!$B$2:$E$405,3,FALSE)</f>
        <v>1.1449</v>
      </c>
      <c r="J165">
        <f>VLOOKUP(B165,home!$B$2:$E$405,4,FALSE)</f>
        <v>1.0732999999999999</v>
      </c>
      <c r="K165" s="3">
        <f t="shared" si="334"/>
        <v>1.3962750777000001</v>
      </c>
      <c r="L165" s="3">
        <f t="shared" si="335"/>
        <v>1.32098275775</v>
      </c>
      <c r="M165" s="5">
        <f t="shared" si="336"/>
        <v>6.605564174077351E-2</v>
      </c>
      <c r="N165" s="5">
        <f t="shared" si="337"/>
        <v>9.2231846304121901E-2</v>
      </c>
      <c r="O165" s="5">
        <f t="shared" si="338"/>
        <v>8.725836379167301E-2</v>
      </c>
      <c r="P165" s="5">
        <f t="shared" si="339"/>
        <v>0.1218366786831931</v>
      </c>
      <c r="Q165" s="5">
        <f t="shared" si="340"/>
        <v>6.4390514182351158E-2</v>
      </c>
      <c r="R165" s="5">
        <f t="shared" si="341"/>
        <v>5.7633397019138471E-2</v>
      </c>
      <c r="S165" s="5">
        <f t="shared" si="342"/>
        <v>5.618057701568329E-2</v>
      </c>
      <c r="T165" s="5">
        <f t="shared" si="343"/>
        <v>8.5058758997542713E-2</v>
      </c>
      <c r="U165" s="5">
        <f t="shared" si="344"/>
        <v>8.0472075901012519E-2</v>
      </c>
      <c r="V165" s="5">
        <f t="shared" si="345"/>
        <v>1.1513618131813281E-2</v>
      </c>
      <c r="W165" s="5">
        <f t="shared" si="346"/>
        <v>2.9968956731035105E-2</v>
      </c>
      <c r="X165" s="5">
        <f t="shared" si="347"/>
        <v>3.9588475109453181E-2</v>
      </c>
      <c r="Y165" s="5">
        <f t="shared" si="348"/>
        <v>2.6147846512601342E-2</v>
      </c>
      <c r="Z165" s="5">
        <f t="shared" si="349"/>
        <v>2.5377574577614054E-2</v>
      </c>
      <c r="AA165" s="5">
        <f t="shared" si="350"/>
        <v>3.543407491519561E-2</v>
      </c>
      <c r="AB165" s="5">
        <f t="shared" si="351"/>
        <v>2.4737857852721191E-2</v>
      </c>
      <c r="AC165" s="5">
        <f t="shared" si="352"/>
        <v>1.3272721260431332E-3</v>
      </c>
      <c r="AD165" s="5">
        <f t="shared" si="353"/>
        <v>1.0461226847053492E-2</v>
      </c>
      <c r="AE165" s="5">
        <f t="shared" si="354"/>
        <v>1.381910028986906E-2</v>
      </c>
      <c r="AF165" s="5">
        <f t="shared" si="355"/>
        <v>9.1273966052675265E-3</v>
      </c>
      <c r="AG165" s="5">
        <f t="shared" si="356"/>
        <v>4.0190445129014282E-3</v>
      </c>
      <c r="AH165" s="5">
        <f t="shared" si="357"/>
        <v>8.3808346126357236E-3</v>
      </c>
      <c r="AI165" s="5">
        <f t="shared" si="358"/>
        <v>1.1701950499948795E-2</v>
      </c>
      <c r="AJ165" s="5">
        <f t="shared" si="359"/>
        <v>8.169570921778781E-3</v>
      </c>
      <c r="AK165" s="5">
        <f t="shared" si="360"/>
        <v>3.8023227578607766E-3</v>
      </c>
      <c r="AL165" s="5">
        <f t="shared" si="361"/>
        <v>9.7923764441188197E-5</v>
      </c>
      <c r="AM165" s="5">
        <f t="shared" si="362"/>
        <v>2.9213500657413868E-3</v>
      </c>
      <c r="AN165" s="5">
        <f t="shared" si="363"/>
        <v>3.8590530661962012E-3</v>
      </c>
      <c r="AO165" s="5">
        <f t="shared" si="364"/>
        <v>2.5488712808437249E-3</v>
      </c>
      <c r="AP165" s="5">
        <f t="shared" si="365"/>
        <v>1.1223383379062395E-3</v>
      </c>
      <c r="AQ165" s="5">
        <f t="shared" si="366"/>
        <v>3.7064739818398382E-4</v>
      </c>
      <c r="AR165" s="5">
        <f t="shared" si="367"/>
        <v>2.2141876037692371E-3</v>
      </c>
      <c r="AS165" s="5">
        <f t="shared" si="368"/>
        <v>3.0916149684952683E-3</v>
      </c>
      <c r="AT165" s="5">
        <f t="shared" si="369"/>
        <v>2.1583724651771073E-3</v>
      </c>
      <c r="AU165" s="5">
        <f t="shared" si="370"/>
        <v>1.0045605605069022E-3</v>
      </c>
      <c r="AV165" s="5">
        <f t="shared" si="371"/>
        <v>3.5066071866903252E-4</v>
      </c>
      <c r="AW165" s="5">
        <f t="shared" si="372"/>
        <v>5.0171112940453394E-6</v>
      </c>
      <c r="AX165" s="5">
        <f t="shared" si="373"/>
        <v>6.798347150053256E-4</v>
      </c>
      <c r="AY165" s="5">
        <f t="shared" si="374"/>
        <v>8.9804993664192032E-4</v>
      </c>
      <c r="AZ165" s="5">
        <f t="shared" si="375"/>
        <v>5.931542409512283E-4</v>
      </c>
      <c r="BA165" s="5">
        <f t="shared" si="376"/>
        <v>2.6118217499428718E-4</v>
      </c>
      <c r="BB165" s="5">
        <f t="shared" si="377"/>
        <v>8.6254287449774112E-5</v>
      </c>
      <c r="BC165" s="5">
        <f t="shared" si="378"/>
        <v>2.2788085300632751E-5</v>
      </c>
      <c r="BD165" s="5">
        <f t="shared" si="379"/>
        <v>4.8748394116715764E-4</v>
      </c>
      <c r="BE165" s="5">
        <f t="shared" si="380"/>
        <v>6.8066167783067532E-4</v>
      </c>
      <c r="BF165" s="5">
        <f t="shared" si="381"/>
        <v>4.7519546855021938E-4</v>
      </c>
      <c r="BG165" s="5">
        <f t="shared" si="382"/>
        <v>2.2116786325754854E-4</v>
      </c>
      <c r="BH165" s="5">
        <f t="shared" si="383"/>
        <v>7.7202793863669121E-5</v>
      </c>
      <c r="BI165" s="5">
        <f t="shared" si="384"/>
        <v>2.1559267400130326E-5</v>
      </c>
      <c r="BJ165" s="8">
        <f t="shared" si="385"/>
        <v>0.38817668968141167</v>
      </c>
      <c r="BK165" s="8">
        <f t="shared" si="386"/>
        <v>0.2579097613985894</v>
      </c>
      <c r="BL165" s="8">
        <f t="shared" si="387"/>
        <v>0.3283731156006518</v>
      </c>
      <c r="BM165" s="8">
        <f t="shared" si="388"/>
        <v>0.50953766671166789</v>
      </c>
      <c r="BN165" s="8">
        <f t="shared" si="389"/>
        <v>0.48940644172125114</v>
      </c>
    </row>
    <row r="166" spans="1:66" x14ac:dyDescent="0.25">
      <c r="A166" t="s">
        <v>349</v>
      </c>
      <c r="B166" t="s">
        <v>288</v>
      </c>
      <c r="C166" t="s">
        <v>286</v>
      </c>
      <c r="D166" s="11">
        <v>44235</v>
      </c>
      <c r="E166">
        <f>VLOOKUP(A166,home!$A$2:$E$405,3,FALSE)</f>
        <v>1.53</v>
      </c>
      <c r="F166">
        <f>VLOOKUP(B166,home!$B$2:$E$405,3,FALSE)</f>
        <v>0.70809999999999995</v>
      </c>
      <c r="G166">
        <f>VLOOKUP(C166,away!$B$2:$E$405,4,FALSE)</f>
        <v>1.5586</v>
      </c>
      <c r="H166">
        <f>VLOOKUP(A166,away!$A$2:$E$405,3,FALSE)</f>
        <v>1.075</v>
      </c>
      <c r="I166">
        <f>VLOOKUP(C166,away!$B$2:$E$405,3,FALSE)</f>
        <v>0.57250000000000001</v>
      </c>
      <c r="J166">
        <f>VLOOKUP(B166,home!$B$2:$E$405,4,FALSE)</f>
        <v>1.0078</v>
      </c>
      <c r="K166" s="3">
        <f t="shared" si="334"/>
        <v>1.6885763298000001</v>
      </c>
      <c r="L166" s="3">
        <f t="shared" si="335"/>
        <v>0.62023791250000004</v>
      </c>
      <c r="M166" s="5">
        <f t="shared" si="336"/>
        <v>9.937902116230185E-2</v>
      </c>
      <c r="N166" s="5">
        <f t="shared" si="337"/>
        <v>0.1678090628133562</v>
      </c>
      <c r="O166" s="5">
        <f t="shared" si="338"/>
        <v>6.1638636631999422E-2</v>
      </c>
      <c r="P166" s="5">
        <f t="shared" si="339"/>
        <v>0.10408154281793741</v>
      </c>
      <c r="Q166" s="5">
        <f t="shared" si="340"/>
        <v>0.14167920569627734</v>
      </c>
      <c r="R166" s="5">
        <f t="shared" si="341"/>
        <v>1.9115309656988676E-2</v>
      </c>
      <c r="S166" s="5">
        <f t="shared" si="342"/>
        <v>2.7251645842008676E-2</v>
      </c>
      <c r="T166" s="5">
        <f t="shared" si="343"/>
        <v>8.7874814785717167E-2</v>
      </c>
      <c r="U166" s="5">
        <f t="shared" si="344"/>
        <v>3.2277659423588435E-2</v>
      </c>
      <c r="V166" s="5">
        <f t="shared" si="345"/>
        <v>3.1712408943622991E-3</v>
      </c>
      <c r="W166" s="5">
        <f t="shared" si="346"/>
        <v>7.9745384387866408E-2</v>
      </c>
      <c r="X166" s="5">
        <f t="shared" si="347"/>
        <v>4.9461110744240346E-2</v>
      </c>
      <c r="Y166" s="5">
        <f t="shared" si="348"/>
        <v>1.5338828038969477E-2</v>
      </c>
      <c r="Z166" s="5">
        <f t="shared" si="349"/>
        <v>3.9520132528139164E-3</v>
      </c>
      <c r="AA166" s="5">
        <f t="shared" si="350"/>
        <v>6.6732760337574826E-3</v>
      </c>
      <c r="AB166" s="5">
        <f t="shared" si="351"/>
        <v>5.6341679764122556E-3</v>
      </c>
      <c r="AC166" s="5">
        <f t="shared" si="352"/>
        <v>2.0758131411451928E-4</v>
      </c>
      <c r="AD166" s="5">
        <f t="shared" si="353"/>
        <v>3.3664042122038419E-2</v>
      </c>
      <c r="AE166" s="5">
        <f t="shared" si="354"/>
        <v>2.0879715212085176E-2</v>
      </c>
      <c r="AF166" s="5">
        <f t="shared" si="355"/>
        <v>6.4751954883691034E-3</v>
      </c>
      <c r="AG166" s="5">
        <f t="shared" si="356"/>
        <v>1.3387205775784903E-3</v>
      </c>
      <c r="AH166" s="5">
        <f t="shared" si="357"/>
        <v>6.127971125244096E-4</v>
      </c>
      <c r="AI166" s="5">
        <f t="shared" si="358"/>
        <v>1.0347546991785052E-3</v>
      </c>
      <c r="AJ166" s="5">
        <f t="shared" si="359"/>
        <v>8.7363114609107168E-4</v>
      </c>
      <c r="AK166" s="5">
        <f t="shared" si="360"/>
        <v>4.917309580884764E-4</v>
      </c>
      <c r="AL166" s="5">
        <f t="shared" si="361"/>
        <v>8.6961546533765913E-6</v>
      </c>
      <c r="AM166" s="5">
        <f t="shared" si="362"/>
        <v>1.1368860938532836E-2</v>
      </c>
      <c r="AN166" s="5">
        <f t="shared" si="363"/>
        <v>7.0513985760183966E-3</v>
      </c>
      <c r="AO166" s="5">
        <f t="shared" si="364"/>
        <v>2.1867723664975615E-3</v>
      </c>
      <c r="AP166" s="5">
        <f t="shared" si="365"/>
        <v>4.5210637590304418E-4</v>
      </c>
      <c r="AQ166" s="5">
        <f t="shared" si="366"/>
        <v>7.0103378704511113E-5</v>
      </c>
      <c r="AR166" s="5">
        <f t="shared" si="367"/>
        <v>7.6016000371633536E-5</v>
      </c>
      <c r="AS166" s="5">
        <f t="shared" si="368"/>
        <v>1.2835881891360839E-4</v>
      </c>
      <c r="AT166" s="5">
        <f t="shared" si="369"/>
        <v>1.0837183166930185E-4</v>
      </c>
      <c r="AU166" s="5">
        <f t="shared" si="370"/>
        <v>6.0998036591284359E-5</v>
      </c>
      <c r="AV166" s="5">
        <f t="shared" si="371"/>
        <v>2.5749960188079264E-5</v>
      </c>
      <c r="AW166" s="5">
        <f t="shared" si="372"/>
        <v>2.5299023607939065E-7</v>
      </c>
      <c r="AX166" s="5">
        <f t="shared" si="373"/>
        <v>3.1995315795990647E-3</v>
      </c>
      <c r="AY166" s="5">
        <f t="shared" si="374"/>
        <v>1.9844707879083513E-3</v>
      </c>
      <c r="AZ166" s="5">
        <f t="shared" si="375"/>
        <v>6.1542200945475308E-4</v>
      </c>
      <c r="BA166" s="5">
        <f t="shared" si="376"/>
        <v>1.2723602081692379E-4</v>
      </c>
      <c r="BB166" s="5">
        <f t="shared" si="377"/>
        <v>1.9729150986573837E-5</v>
      </c>
      <c r="BC166" s="5">
        <f t="shared" si="378"/>
        <v>2.447353484661976E-6</v>
      </c>
      <c r="BD166" s="5">
        <f t="shared" si="379"/>
        <v>7.8580008978501959E-6</v>
      </c>
      <c r="BE166" s="5">
        <f t="shared" si="380"/>
        <v>1.3268834315656989E-5</v>
      </c>
      <c r="BF166" s="5">
        <f t="shared" si="381"/>
        <v>1.1202719774728188E-5</v>
      </c>
      <c r="BG166" s="5">
        <f t="shared" si="382"/>
        <v>6.3055491469961347E-6</v>
      </c>
      <c r="BH166" s="5">
        <f t="shared" si="383"/>
        <v>2.6618502590020633E-6</v>
      </c>
      <c r="BI166" s="5">
        <f t="shared" si="384"/>
        <v>8.9894746816457587E-7</v>
      </c>
      <c r="BJ166" s="8">
        <f t="shared" si="385"/>
        <v>0.63134415840440472</v>
      </c>
      <c r="BK166" s="8">
        <f t="shared" si="386"/>
        <v>0.23608419897328647</v>
      </c>
      <c r="BL166" s="8">
        <f t="shared" si="387"/>
        <v>0.128793654188225</v>
      </c>
      <c r="BM166" s="8">
        <f t="shared" si="388"/>
        <v>0.40448702824219712</v>
      </c>
      <c r="BN166" s="8">
        <f t="shared" si="389"/>
        <v>0.59370277877886091</v>
      </c>
    </row>
    <row r="167" spans="1:66" x14ac:dyDescent="0.25">
      <c r="A167" t="s">
        <v>290</v>
      </c>
      <c r="B167" t="s">
        <v>316</v>
      </c>
      <c r="C167" t="s">
        <v>305</v>
      </c>
      <c r="D167" s="11">
        <v>44235</v>
      </c>
      <c r="E167">
        <f>VLOOKUP(A167,home!$A$2:$E$405,3,FALSE)</f>
        <v>1.6512</v>
      </c>
      <c r="F167">
        <f>VLOOKUP(B167,home!$B$2:$E$405,3,FALSE)</f>
        <v>0.87060000000000004</v>
      </c>
      <c r="G167">
        <f>VLOOKUP(C167,away!$B$2:$E$405,4,FALSE)</f>
        <v>0.52990000000000004</v>
      </c>
      <c r="H167">
        <f>VLOOKUP(A167,away!$A$2:$E$405,3,FALSE)</f>
        <v>1.1418999999999999</v>
      </c>
      <c r="I167">
        <f>VLOOKUP(C167,away!$B$2:$E$405,3,FALSE)</f>
        <v>1.0399</v>
      </c>
      <c r="J167">
        <f>VLOOKUP(B167,home!$B$2:$E$405,4,FALSE)</f>
        <v>1.3136000000000001</v>
      </c>
      <c r="K167" s="3">
        <f t="shared" si="334"/>
        <v>0.76174964812800017</v>
      </c>
      <c r="L167" s="3">
        <f t="shared" si="335"/>
        <v>1.5598498336160003</v>
      </c>
      <c r="M167" s="5">
        <f t="shared" si="336"/>
        <v>9.8116524439987113E-2</v>
      </c>
      <c r="N167" s="5">
        <f t="shared" si="337"/>
        <v>7.4740227967702522E-2</v>
      </c>
      <c r="O167" s="5">
        <f t="shared" si="338"/>
        <v>0.15304704432269411</v>
      </c>
      <c r="P167" s="5">
        <f t="shared" si="339"/>
        <v>0.1165835321598427</v>
      </c>
      <c r="Q167" s="5">
        <f t="shared" si="340"/>
        <v>2.8466671177701949E-2</v>
      </c>
      <c r="R167" s="5">
        <f t="shared" si="341"/>
        <v>0.11936520331108756</v>
      </c>
      <c r="S167" s="5">
        <f t="shared" si="342"/>
        <v>3.4631577220151234E-2</v>
      </c>
      <c r="T167" s="5">
        <f t="shared" si="343"/>
        <v>4.4403732300139775E-2</v>
      </c>
      <c r="U167" s="5">
        <f t="shared" si="344"/>
        <v>9.0926401620948158E-2</v>
      </c>
      <c r="V167" s="5">
        <f t="shared" si="345"/>
        <v>4.5721957411081413E-3</v>
      </c>
      <c r="W167" s="5">
        <f t="shared" si="346"/>
        <v>7.2281589176633144E-3</v>
      </c>
      <c r="X167" s="5">
        <f t="shared" si="347"/>
        <v>1.1274842485067129E-2</v>
      </c>
      <c r="Y167" s="5">
        <f t="shared" si="348"/>
        <v>8.7935305871892893E-3</v>
      </c>
      <c r="Z167" s="5">
        <f t="shared" si="349"/>
        <v>6.2063930841446666E-2</v>
      </c>
      <c r="AA167" s="5">
        <f t="shared" si="350"/>
        <v>4.7277177479912537E-2</v>
      </c>
      <c r="AB167" s="5">
        <f t="shared" si="351"/>
        <v>1.8006686654904191E-2</v>
      </c>
      <c r="AC167" s="5">
        <f t="shared" si="352"/>
        <v>3.3954699034323448E-4</v>
      </c>
      <c r="AD167" s="5">
        <f t="shared" si="353"/>
        <v>1.3765118780358241E-3</v>
      </c>
      <c r="AE167" s="5">
        <f t="shared" si="354"/>
        <v>2.1471518239246281E-3</v>
      </c>
      <c r="AF167" s="5">
        <f t="shared" si="355"/>
        <v>1.674617207648562E-3</v>
      </c>
      <c r="AG167" s="5">
        <f t="shared" si="356"/>
        <v>8.7071712424036682E-4</v>
      </c>
      <c r="AH167" s="5">
        <f t="shared" si="357"/>
        <v>2.4202603049146374E-2</v>
      </c>
      <c r="AI167" s="5">
        <f t="shared" si="358"/>
        <v>1.8436324356468914E-2</v>
      </c>
      <c r="AJ167" s="5">
        <f t="shared" si="359"/>
        <v>7.0219317956569365E-3</v>
      </c>
      <c r="AK167" s="5">
        <f t="shared" si="360"/>
        <v>1.7829846915068291E-3</v>
      </c>
      <c r="AL167" s="5">
        <f t="shared" si="361"/>
        <v>1.6138193925803317E-5</v>
      </c>
      <c r="AM167" s="5">
        <f t="shared" si="362"/>
        <v>2.0971148774756042E-4</v>
      </c>
      <c r="AN167" s="5">
        <f t="shared" si="363"/>
        <v>3.2711842927039597E-4</v>
      </c>
      <c r="AO167" s="5">
        <f t="shared" si="364"/>
        <v>2.5512781373507738E-4</v>
      </c>
      <c r="AP167" s="5">
        <f t="shared" si="365"/>
        <v>1.3265369260182479E-4</v>
      </c>
      <c r="AQ167" s="5">
        <f t="shared" si="366"/>
        <v>5.1729960083376087E-5</v>
      </c>
      <c r="AR167" s="5">
        <f t="shared" si="367"/>
        <v>7.5504852678570187E-3</v>
      </c>
      <c r="AS167" s="5">
        <f t="shared" si="368"/>
        <v>5.7515794959857331E-3</v>
      </c>
      <c r="AT167" s="5">
        <f t="shared" si="369"/>
        <v>2.1906318286236759E-3</v>
      </c>
      <c r="AU167" s="5">
        <f t="shared" si="370"/>
        <v>5.5623767487736093E-4</v>
      </c>
      <c r="AV167" s="5">
        <f t="shared" si="371"/>
        <v>1.0592846327834165E-4</v>
      </c>
      <c r="AW167" s="5">
        <f t="shared" si="372"/>
        <v>5.3265680817592358E-7</v>
      </c>
      <c r="AX167" s="5">
        <f t="shared" si="373"/>
        <v>2.6624608666683913E-5</v>
      </c>
      <c r="AY167" s="5">
        <f t="shared" si="374"/>
        <v>4.1530391398818016E-5</v>
      </c>
      <c r="AZ167" s="5">
        <f t="shared" si="375"/>
        <v>3.2390587056726839E-5</v>
      </c>
      <c r="BA167" s="5">
        <f t="shared" si="376"/>
        <v>1.6841483943719977E-5</v>
      </c>
      <c r="BB167" s="5">
        <f t="shared" si="377"/>
        <v>6.5675464818645349E-6</v>
      </c>
      <c r="BC167" s="5">
        <f t="shared" si="378"/>
        <v>2.0488772574003497E-6</v>
      </c>
      <c r="BD167" s="5">
        <f t="shared" si="379"/>
        <v>1.9629371981311379E-3</v>
      </c>
      <c r="BE167" s="5">
        <f t="shared" si="380"/>
        <v>1.4952667199737569E-3</v>
      </c>
      <c r="BF167" s="5">
        <f t="shared" si="381"/>
        <v>5.6950944889875904E-4</v>
      </c>
      <c r="BG167" s="5">
        <f t="shared" si="382"/>
        <v>1.4460787410140033E-4</v>
      </c>
      <c r="BH167" s="5">
        <f t="shared" si="383"/>
        <v>2.7538749303319963E-5</v>
      </c>
      <c r="BI167" s="5">
        <f t="shared" si="384"/>
        <v>4.1955265183378397E-6</v>
      </c>
      <c r="BJ167" s="8">
        <f t="shared" si="385"/>
        <v>0.18207850634755682</v>
      </c>
      <c r="BK167" s="8">
        <f t="shared" si="386"/>
        <v>0.25430104513675705</v>
      </c>
      <c r="BL167" s="8">
        <f t="shared" si="387"/>
        <v>0.50042527552987437</v>
      </c>
      <c r="BM167" s="8">
        <f t="shared" si="388"/>
        <v>0.40850855674202846</v>
      </c>
      <c r="BN167" s="8">
        <f t="shared" si="389"/>
        <v>0.59031920337901589</v>
      </c>
    </row>
    <row r="168" spans="1:66" x14ac:dyDescent="0.25">
      <c r="A168" t="s">
        <v>338</v>
      </c>
      <c r="B168" t="s">
        <v>74</v>
      </c>
      <c r="C168" t="s">
        <v>96</v>
      </c>
      <c r="D168" s="11">
        <v>44263</v>
      </c>
      <c r="E168">
        <f>VLOOKUP(A168,home!$A$2:$E$405,3,FALSE)</f>
        <v>1.3033999999999999</v>
      </c>
      <c r="F168">
        <f>VLOOKUP(B168,home!$B$2:$E$405,3,FALSE)</f>
        <v>1.0229999999999999</v>
      </c>
      <c r="G168">
        <f>VLOOKUP(C168,away!$B$2:$E$405,4,FALSE)</f>
        <v>0.57540000000000002</v>
      </c>
      <c r="H168">
        <f>VLOOKUP(A168,away!$A$2:$E$405,3,FALSE)</f>
        <v>1.0085</v>
      </c>
      <c r="I168">
        <f>VLOOKUP(C168,away!$B$2:$E$405,3,FALSE)</f>
        <v>0.74370000000000003</v>
      </c>
      <c r="J168">
        <f>VLOOKUP(B168,home!$B$2:$E$405,4,FALSE)</f>
        <v>0.99160000000000004</v>
      </c>
      <c r="K168" s="3">
        <f t="shared" si="334"/>
        <v>0.76722581627999997</v>
      </c>
      <c r="L168" s="3">
        <f t="shared" si="335"/>
        <v>0.74372126981999997</v>
      </c>
      <c r="M168" s="5">
        <f t="shared" si="336"/>
        <v>0.22070085623367272</v>
      </c>
      <c r="N168" s="5">
        <f t="shared" si="337"/>
        <v>0.16932739457757448</v>
      </c>
      <c r="O168" s="5">
        <f t="shared" si="338"/>
        <v>0.16413992104846833</v>
      </c>
      <c r="P168" s="5">
        <f t="shared" si="339"/>
        <v>0.12593238491054587</v>
      </c>
      <c r="Q168" s="5">
        <f t="shared" si="340"/>
        <v>6.4956174261672606E-2</v>
      </c>
      <c r="R168" s="5">
        <f t="shared" si="341"/>
        <v>6.1037175255160704E-2</v>
      </c>
      <c r="S168" s="5">
        <f t="shared" si="342"/>
        <v>1.7964322658162675E-2</v>
      </c>
      <c r="T168" s="5">
        <f t="shared" si="343"/>
        <v>4.8309288404540351E-2</v>
      </c>
      <c r="U168" s="5">
        <f t="shared" si="344"/>
        <v>4.6829296608566086E-2</v>
      </c>
      <c r="V168" s="5">
        <f t="shared" si="345"/>
        <v>1.1389423646164969E-3</v>
      </c>
      <c r="W168" s="5">
        <f t="shared" si="346"/>
        <v>1.6612017940112564E-2</v>
      </c>
      <c r="X168" s="5">
        <f t="shared" si="347"/>
        <v>1.2354711076693135E-2</v>
      </c>
      <c r="Y168" s="5">
        <f t="shared" si="348"/>
        <v>4.5942307051087192E-3</v>
      </c>
      <c r="Z168" s="5">
        <f t="shared" si="349"/>
        <v>1.5131548495664669E-2</v>
      </c>
      <c r="AA168" s="5">
        <f t="shared" si="350"/>
        <v>1.1609314646166732E-2</v>
      </c>
      <c r="AB168" s="5">
        <f t="shared" si="351"/>
        <v>4.4534829529283143E-3</v>
      </c>
      <c r="AC168" s="5">
        <f t="shared" si="352"/>
        <v>4.0617685715940309E-5</v>
      </c>
      <c r="AD168" s="5">
        <f t="shared" si="353"/>
        <v>3.1862922560402158E-3</v>
      </c>
      <c r="AE168" s="5">
        <f t="shared" si="354"/>
        <v>2.3697133226798619E-3</v>
      </c>
      <c r="AF168" s="5">
        <f t="shared" si="355"/>
        <v>8.8120310072641896E-4</v>
      </c>
      <c r="AG168" s="5">
        <f t="shared" si="356"/>
        <v>2.1845649634719125E-4</v>
      </c>
      <c r="AH168" s="5">
        <f t="shared" si="357"/>
        <v>2.8134136153846589E-3</v>
      </c>
      <c r="AI168" s="5">
        <f t="shared" si="358"/>
        <v>2.1585235575967607E-3</v>
      </c>
      <c r="AJ168" s="5">
        <f t="shared" si="359"/>
        <v>8.2803749921839221E-4</v>
      </c>
      <c r="AK168" s="5">
        <f t="shared" si="360"/>
        <v>2.1176391541609358E-4</v>
      </c>
      <c r="AL168" s="5">
        <f t="shared" si="361"/>
        <v>9.2706156542313616E-7</v>
      </c>
      <c r="AM168" s="5">
        <f t="shared" si="362"/>
        <v>4.8892113540941959E-4</v>
      </c>
      <c r="AN168" s="5">
        <f t="shared" si="363"/>
        <v>3.6362104766852967E-4</v>
      </c>
      <c r="AO168" s="5">
        <f t="shared" si="364"/>
        <v>1.3521635365265879E-4</v>
      </c>
      <c r="AP168" s="5">
        <f t="shared" si="365"/>
        <v>3.3521092746328534E-5</v>
      </c>
      <c r="AQ168" s="5">
        <f t="shared" si="366"/>
        <v>6.2325874157633614E-6</v>
      </c>
      <c r="AR168" s="5">
        <f t="shared" si="367"/>
        <v>4.1847910931255128E-4</v>
      </c>
      <c r="AS168" s="5">
        <f t="shared" si="368"/>
        <v>3.2106797623844948E-4</v>
      </c>
      <c r="AT168" s="5">
        <f t="shared" si="369"/>
        <v>1.2316582007545603E-4</v>
      </c>
      <c r="AU168" s="5">
        <f t="shared" si="370"/>
        <v>3.1498665615062453E-5</v>
      </c>
      <c r="AV168" s="5">
        <f t="shared" si="371"/>
        <v>6.0416473595617627E-6</v>
      </c>
      <c r="AW168" s="5">
        <f t="shared" si="372"/>
        <v>1.4693981392450777E-8</v>
      </c>
      <c r="AX168" s="5">
        <f t="shared" si="373"/>
        <v>6.2518819535172689E-5</v>
      </c>
      <c r="AY168" s="5">
        <f t="shared" si="374"/>
        <v>4.6496575852346056E-5</v>
      </c>
      <c r="AZ168" s="5">
        <f t="shared" si="375"/>
        <v>1.7290246217594377E-5</v>
      </c>
      <c r="BA168" s="5">
        <f t="shared" si="376"/>
        <v>4.2863746241499143E-6</v>
      </c>
      <c r="BB168" s="5">
        <f t="shared" si="377"/>
        <v>7.9696699459924973E-7</v>
      </c>
      <c r="BC168" s="5">
        <f t="shared" si="378"/>
        <v>1.1854426104559666E-7</v>
      </c>
      <c r="BD168" s="5">
        <f t="shared" si="379"/>
        <v>5.1871969095178845E-5</v>
      </c>
      <c r="BE168" s="5">
        <f t="shared" si="380"/>
        <v>3.9797513831099521E-5</v>
      </c>
      <c r="BF168" s="5">
        <f t="shared" si="381"/>
        <v>1.526684001748996E-5</v>
      </c>
      <c r="BG168" s="5">
        <f t="shared" si="382"/>
        <v>3.904371264811634E-6</v>
      </c>
      <c r="BH168" s="5">
        <f t="shared" si="383"/>
        <v>7.4888360767632031E-7</v>
      </c>
      <c r="BI168" s="5">
        <f t="shared" si="384"/>
        <v>1.1491256743963525E-7</v>
      </c>
      <c r="BJ168" s="8">
        <f t="shared" si="385"/>
        <v>0.32396850188587323</v>
      </c>
      <c r="BK168" s="8">
        <f t="shared" si="386"/>
        <v>0.36582454749013144</v>
      </c>
      <c r="BL168" s="8">
        <f t="shared" si="387"/>
        <v>0.29509288680789086</v>
      </c>
      <c r="BM168" s="8">
        <f t="shared" si="388"/>
        <v>0.19387709651059448</v>
      </c>
      <c r="BN168" s="8">
        <f t="shared" si="389"/>
        <v>0.80609390628709476</v>
      </c>
    </row>
    <row r="169" spans="1:66" x14ac:dyDescent="0.25">
      <c r="A169" t="s">
        <v>343</v>
      </c>
      <c r="B169" t="s">
        <v>193</v>
      </c>
      <c r="C169" t="s">
        <v>180</v>
      </c>
      <c r="D169" s="11">
        <v>44263</v>
      </c>
      <c r="E169">
        <f>VLOOKUP(A169,home!$A$2:$E$405,3,FALSE)</f>
        <v>1.3151999999999999</v>
      </c>
      <c r="F169">
        <f>VLOOKUP(B169,home!$B$2:$E$405,3,FALSE)</f>
        <v>0.52270000000000005</v>
      </c>
      <c r="G169">
        <f>VLOOKUP(C169,away!$B$2:$E$405,4,FALSE)</f>
        <v>0.71279999999999999</v>
      </c>
      <c r="H169">
        <f>VLOOKUP(A169,away!$A$2:$E$405,3,FALSE)</f>
        <v>1.1212</v>
      </c>
      <c r="I169">
        <f>VLOOKUP(C169,away!$B$2:$E$405,3,FALSE)</f>
        <v>0.61319999999999997</v>
      </c>
      <c r="J169">
        <f>VLOOKUP(B169,home!$B$2:$E$405,4,FALSE)</f>
        <v>1.0590999999999999</v>
      </c>
      <c r="K169" s="3">
        <f t="shared" si="334"/>
        <v>0.49001795251200003</v>
      </c>
      <c r="L169" s="3">
        <f t="shared" si="335"/>
        <v>0.7281522625439999</v>
      </c>
      <c r="M169" s="5">
        <f t="shared" si="336"/>
        <v>0.29577086917202167</v>
      </c>
      <c r="N169" s="5">
        <f t="shared" si="337"/>
        <v>0.14493303572436872</v>
      </c>
      <c r="O169" s="5">
        <f t="shared" si="338"/>
        <v>0.21536622758221299</v>
      </c>
      <c r="P169" s="5">
        <f t="shared" si="339"/>
        <v>0.10553331788006945</v>
      </c>
      <c r="Q169" s="5">
        <f t="shared" si="340"/>
        <v>3.5509894708501855E-2</v>
      </c>
      <c r="R169" s="5">
        <f t="shared" si="341"/>
        <v>7.8409702944777171E-2</v>
      </c>
      <c r="S169" s="5">
        <f t="shared" si="342"/>
        <v>9.4137746002111236E-3</v>
      </c>
      <c r="T169" s="5">
        <f t="shared" si="343"/>
        <v>2.5856610174694834E-2</v>
      </c>
      <c r="U169" s="5">
        <f t="shared" si="344"/>
        <v>3.8422162094073849E-2</v>
      </c>
      <c r="V169" s="5">
        <f t="shared" si="345"/>
        <v>3.7321189808422643E-4</v>
      </c>
      <c r="W169" s="5">
        <f t="shared" si="346"/>
        <v>5.8001619663255958E-3</v>
      </c>
      <c r="X169" s="5">
        <f t="shared" si="347"/>
        <v>4.2234010589016387E-3</v>
      </c>
      <c r="Y169" s="5">
        <f t="shared" si="348"/>
        <v>1.537639518334976E-3</v>
      </c>
      <c r="Z169" s="5">
        <f t="shared" si="349"/>
        <v>1.9031400868214147E-2</v>
      </c>
      <c r="AA169" s="5">
        <f t="shared" si="350"/>
        <v>9.325728086877396E-3</v>
      </c>
      <c r="AB169" s="5">
        <f t="shared" si="351"/>
        <v>2.2848870914076564E-3</v>
      </c>
      <c r="AC169" s="5">
        <f t="shared" si="352"/>
        <v>8.322804487854979E-6</v>
      </c>
      <c r="AD169" s="5">
        <f t="shared" si="353"/>
        <v>7.1054587274421092E-4</v>
      </c>
      <c r="AE169" s="5">
        <f t="shared" si="354"/>
        <v>5.1738558487999825E-4</v>
      </c>
      <c r="AF169" s="5">
        <f t="shared" si="355"/>
        <v>1.8836774211901066E-4</v>
      </c>
      <c r="AG169" s="5">
        <f t="shared" si="356"/>
        <v>4.5720132538087448E-5</v>
      </c>
      <c r="AH169" s="5">
        <f t="shared" si="357"/>
        <v>3.4644394003929928E-3</v>
      </c>
      <c r="AI169" s="5">
        <f t="shared" si="358"/>
        <v>1.6976375015824755E-3</v>
      </c>
      <c r="AJ169" s="5">
        <f t="shared" si="359"/>
        <v>4.1593642631651594E-4</v>
      </c>
      <c r="AK169" s="5">
        <f t="shared" si="360"/>
        <v>6.793877199959252E-5</v>
      </c>
      <c r="AL169" s="5">
        <f t="shared" si="361"/>
        <v>1.1878562268546141E-7</v>
      </c>
      <c r="AM169" s="5">
        <f t="shared" si="362"/>
        <v>6.9636046745594099E-5</v>
      </c>
      <c r="AN169" s="5">
        <f t="shared" si="363"/>
        <v>5.0705644992424084E-5</v>
      </c>
      <c r="AO169" s="5">
        <f t="shared" si="364"/>
        <v>1.8460715062493212E-5</v>
      </c>
      <c r="AP169" s="5">
        <f t="shared" si="365"/>
        <v>4.4807371469781782E-6</v>
      </c>
      <c r="AQ169" s="5">
        <f t="shared" si="366"/>
        <v>8.1566472285927661E-7</v>
      </c>
      <c r="AR169" s="5">
        <f t="shared" si="367"/>
        <v>5.0452787756854729E-4</v>
      </c>
      <c r="AS169" s="5">
        <f t="shared" si="368"/>
        <v>2.4722771755136461E-4</v>
      </c>
      <c r="AT169" s="5">
        <f t="shared" si="369"/>
        <v>6.0573009979367367E-5</v>
      </c>
      <c r="AU169" s="5">
        <f t="shared" si="370"/>
        <v>9.8939541091928515E-6</v>
      </c>
      <c r="AV169" s="5">
        <f t="shared" si="371"/>
        <v>1.2120537837085922E-6</v>
      </c>
      <c r="AW169" s="5">
        <f t="shared" si="372"/>
        <v>1.1773228484396558E-9</v>
      </c>
      <c r="AX169" s="5">
        <f t="shared" si="373"/>
        <v>5.6871521745509914E-6</v>
      </c>
      <c r="AY169" s="5">
        <f t="shared" si="374"/>
        <v>4.1411127233313336E-6</v>
      </c>
      <c r="AZ169" s="5">
        <f t="shared" si="375"/>
        <v>1.5076802994717275E-6</v>
      </c>
      <c r="BA169" s="5">
        <f t="shared" si="376"/>
        <v>3.6594027375111794E-7</v>
      </c>
      <c r="BB169" s="5">
        <f t="shared" si="377"/>
        <v>6.6615059571961797E-8</v>
      </c>
      <c r="BC169" s="5">
        <f t="shared" si="378"/>
        <v>9.7011812693654655E-9</v>
      </c>
      <c r="BD169" s="5">
        <f t="shared" si="379"/>
        <v>6.1228852594676626E-5</v>
      </c>
      <c r="BE169" s="5">
        <f t="shared" si="380"/>
        <v>3.0003236983102508E-5</v>
      </c>
      <c r="BF169" s="5">
        <f t="shared" si="381"/>
        <v>7.3510623775961028E-6</v>
      </c>
      <c r="BG169" s="5">
        <f t="shared" si="382"/>
        <v>1.2007175116858795E-6</v>
      </c>
      <c r="BH169" s="5">
        <f t="shared" si="383"/>
        <v>1.4709328415540448E-7</v>
      </c>
      <c r="BI169" s="5">
        <f t="shared" si="384"/>
        <v>1.4415669986019429E-8</v>
      </c>
      <c r="BJ169" s="8">
        <f t="shared" si="385"/>
        <v>0.21947863949379123</v>
      </c>
      <c r="BK169" s="8">
        <f t="shared" si="386"/>
        <v>0.41110375625322038</v>
      </c>
      <c r="BL169" s="8">
        <f t="shared" si="387"/>
        <v>0.35037803989105404</v>
      </c>
      <c r="BM169" s="8">
        <f t="shared" si="388"/>
        <v>0.12446464855892742</v>
      </c>
      <c r="BN169" s="8">
        <f t="shared" si="389"/>
        <v>0.8755230480119518</v>
      </c>
    </row>
    <row r="170" spans="1:66" x14ac:dyDescent="0.25">
      <c r="A170" t="s">
        <v>344</v>
      </c>
      <c r="B170" t="s">
        <v>197</v>
      </c>
      <c r="C170" t="s">
        <v>210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340</v>
      </c>
      <c r="B171" t="s">
        <v>134</v>
      </c>
      <c r="C171" t="s">
        <v>138</v>
      </c>
      <c r="D171" t="s">
        <v>353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340</v>
      </c>
      <c r="B172" t="s">
        <v>139</v>
      </c>
      <c r="C172" t="s">
        <v>137</v>
      </c>
      <c r="D172" t="s">
        <v>353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340</v>
      </c>
      <c r="B173" t="s">
        <v>130</v>
      </c>
      <c r="C173" t="s">
        <v>132</v>
      </c>
      <c r="D173" t="s">
        <v>353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340</v>
      </c>
      <c r="B174" t="s">
        <v>142</v>
      </c>
      <c r="C174" t="s">
        <v>135</v>
      </c>
      <c r="D174" t="s">
        <v>353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351</v>
      </c>
      <c r="B175" t="s">
        <v>160</v>
      </c>
      <c r="C175" t="s">
        <v>155</v>
      </c>
      <c r="D175" t="s">
        <v>353</v>
      </c>
      <c r="E175">
        <f>VLOOKUP(A175,home!$A$2:$E$405,3,FALSE)</f>
        <v>1.3077000000000001</v>
      </c>
      <c r="F175">
        <f>VLOOKUP(B175,home!$B$2:$E$405,3,FALSE)</f>
        <v>0.88229999999999997</v>
      </c>
      <c r="G175">
        <f>VLOOKUP(C175,away!$B$2:$E$405,4,FALSE)</f>
        <v>1.4748000000000001</v>
      </c>
      <c r="H175">
        <f>VLOOKUP(A175,away!$A$2:$E$405,3,FALSE)</f>
        <v>1.1667000000000001</v>
      </c>
      <c r="I175">
        <f>VLOOKUP(C175,away!$B$2:$E$405,3,FALSE)</f>
        <v>0.61219999999999997</v>
      </c>
      <c r="J175">
        <f>VLOOKUP(B175,home!$B$2:$E$405,4,FALSE)</f>
        <v>0.79120000000000001</v>
      </c>
      <c r="K175" s="3">
        <f t="shared" si="334"/>
        <v>1.7016002155080003</v>
      </c>
      <c r="L175" s="3">
        <f t="shared" si="335"/>
        <v>0.56511755908799999</v>
      </c>
      <c r="M175" s="5">
        <f t="shared" si="336"/>
        <v>0.10365183104569881</v>
      </c>
      <c r="N175" s="5">
        <f t="shared" si="337"/>
        <v>0.17637397804515992</v>
      </c>
      <c r="O175" s="5">
        <f t="shared" si="338"/>
        <v>5.8575469755547088E-2</v>
      </c>
      <c r="P175" s="5">
        <f t="shared" si="339"/>
        <v>9.967203195952129E-2</v>
      </c>
      <c r="Q175" s="5">
        <f t="shared" si="340"/>
        <v>0.15005899952582377</v>
      </c>
      <c r="R175" s="5">
        <f t="shared" si="341"/>
        <v>1.6551013245343867E-2</v>
      </c>
      <c r="S175" s="5">
        <f t="shared" si="342"/>
        <v>2.3961260150242376E-2</v>
      </c>
      <c r="T175" s="5">
        <f t="shared" si="343"/>
        <v>8.4800975531220874E-2</v>
      </c>
      <c r="U175" s="5">
        <f t="shared" si="344"/>
        <v>2.8163207705152894E-2</v>
      </c>
      <c r="V175" s="5">
        <f t="shared" si="345"/>
        <v>2.5601386052509288E-3</v>
      </c>
      <c r="W175" s="5">
        <f t="shared" si="346"/>
        <v>8.5113475310685541E-2</v>
      </c>
      <c r="X175" s="5">
        <f t="shared" si="347"/>
        <v>4.8099119413071371E-2</v>
      </c>
      <c r="Y175" s="5">
        <f t="shared" si="348"/>
        <v>1.3590828478498561E-2</v>
      </c>
      <c r="Z175" s="5">
        <f t="shared" si="349"/>
        <v>3.1177560685472956E-3</v>
      </c>
      <c r="AA175" s="5">
        <f t="shared" si="350"/>
        <v>5.305174398141454E-3</v>
      </c>
      <c r="AB175" s="5">
        <f t="shared" si="351"/>
        <v>4.5136429495925131E-3</v>
      </c>
      <c r="AC175" s="5">
        <f t="shared" si="352"/>
        <v>1.5386499586466038E-4</v>
      </c>
      <c r="AD175" s="5">
        <f t="shared" si="353"/>
        <v>3.6207276982824353E-2</v>
      </c>
      <c r="AE175" s="5">
        <f t="shared" si="354"/>
        <v>2.0461367989756826E-2</v>
      </c>
      <c r="AF175" s="5">
        <f t="shared" si="355"/>
        <v>5.7815391669863566E-3</v>
      </c>
      <c r="AG175" s="5">
        <f t="shared" si="356"/>
        <v>1.0890831006063332E-3</v>
      </c>
      <c r="AH175" s="5">
        <f t="shared" si="357"/>
        <v>4.4047467482231153E-4</v>
      </c>
      <c r="AI175" s="5">
        <f t="shared" si="358"/>
        <v>7.4951180160346168E-4</v>
      </c>
      <c r="AJ175" s="5">
        <f t="shared" si="359"/>
        <v>6.376847215671202E-4</v>
      </c>
      <c r="AK175" s="5">
        <f t="shared" si="360"/>
        <v>3.6169481988159027E-4</v>
      </c>
      <c r="AL175" s="5">
        <f t="shared" si="361"/>
        <v>5.9182888061138311E-6</v>
      </c>
      <c r="AM175" s="5">
        <f t="shared" si="362"/>
        <v>1.2322062063386341E-2</v>
      </c>
      <c r="AN175" s="5">
        <f t="shared" si="363"/>
        <v>6.9634136361917346E-3</v>
      </c>
      <c r="AO175" s="5">
        <f t="shared" si="364"/>
        <v>1.9675736585023835E-3</v>
      </c>
      <c r="AP175" s="5">
        <f t="shared" si="365"/>
        <v>3.7063680773957112E-4</v>
      </c>
      <c r="AQ175" s="5">
        <f t="shared" si="366"/>
        <v>5.236334202448868E-5</v>
      </c>
      <c r="AR175" s="5">
        <f t="shared" si="367"/>
        <v>4.978399461513308E-5</v>
      </c>
      <c r="AS175" s="5">
        <f t="shared" si="368"/>
        <v>8.4712455965959581E-5</v>
      </c>
      <c r="AT175" s="5">
        <f t="shared" si="369"/>
        <v>7.2073366663944418E-5</v>
      </c>
      <c r="AU175" s="5">
        <f t="shared" si="370"/>
        <v>4.0880018749251651E-5</v>
      </c>
      <c r="AV175" s="5">
        <f t="shared" si="371"/>
        <v>1.7390362178424429E-5</v>
      </c>
      <c r="AW175" s="5">
        <f t="shared" si="372"/>
        <v>1.5808475383339964E-7</v>
      </c>
      <c r="AX175" s="5">
        <f t="shared" si="373"/>
        <v>3.4945372437601976E-3</v>
      </c>
      <c r="AY175" s="5">
        <f t="shared" si="374"/>
        <v>1.9748243573358701E-3</v>
      </c>
      <c r="AZ175" s="5">
        <f t="shared" si="375"/>
        <v>5.5800396022258759E-4</v>
      </c>
      <c r="BA175" s="5">
        <f t="shared" si="376"/>
        <v>1.0511261198747542E-4</v>
      </c>
      <c r="BB175" s="5">
        <f t="shared" si="377"/>
        <v>1.4850245678931533E-5</v>
      </c>
      <c r="BC175" s="5">
        <f t="shared" si="378"/>
        <v>1.6784269179869825E-6</v>
      </c>
      <c r="BD175" s="5">
        <f t="shared" si="379"/>
        <v>4.688968253092354E-6</v>
      </c>
      <c r="BE175" s="5">
        <f t="shared" si="380"/>
        <v>7.9787493899721218E-6</v>
      </c>
      <c r="BF175" s="5">
        <f t="shared" si="381"/>
        <v>6.7883208407304457E-6</v>
      </c>
      <c r="BG175" s="5">
        <f t="shared" si="382"/>
        <v>3.8503360685081259E-6</v>
      </c>
      <c r="BH175" s="5">
        <f t="shared" si="383"/>
        <v>1.6379331709879137E-6</v>
      </c>
      <c r="BI175" s="5">
        <f t="shared" si="384"/>
        <v>5.574214873481466E-7</v>
      </c>
      <c r="BJ175" s="8">
        <f t="shared" si="385"/>
        <v>0.64940169989838126</v>
      </c>
      <c r="BK175" s="8">
        <f t="shared" si="386"/>
        <v>0.23197986940272006</v>
      </c>
      <c r="BL175" s="8">
        <f t="shared" si="387"/>
        <v>0.11558821599903563</v>
      </c>
      <c r="BM175" s="8">
        <f t="shared" si="388"/>
        <v>0.39322955151900774</v>
      </c>
      <c r="BN175" s="8">
        <f t="shared" si="389"/>
        <v>0.60488332357709473</v>
      </c>
    </row>
    <row r="176" spans="1:66" x14ac:dyDescent="0.25">
      <c r="A176" t="s">
        <v>351</v>
      </c>
      <c r="B176" t="s">
        <v>164</v>
      </c>
      <c r="C176" t="s">
        <v>162</v>
      </c>
      <c r="D176" t="s">
        <v>353</v>
      </c>
      <c r="E176">
        <f>VLOOKUP(A176,home!$A$2:$E$405,3,FALSE)</f>
        <v>1.3077000000000001</v>
      </c>
      <c r="F176">
        <f>VLOOKUP(B176,home!$B$2:$E$405,3,FALSE)</f>
        <v>0.94120000000000004</v>
      </c>
      <c r="G176">
        <f>VLOOKUP(C176,away!$B$2:$E$405,4,FALSE)</f>
        <v>1.8234999999999999</v>
      </c>
      <c r="H176">
        <f>VLOOKUP(A176,away!$A$2:$E$405,3,FALSE)</f>
        <v>1.1667000000000001</v>
      </c>
      <c r="I176">
        <f>VLOOKUP(C176,away!$B$2:$E$405,3,FALSE)</f>
        <v>0.85709999999999997</v>
      </c>
      <c r="J176">
        <f>VLOOKUP(B176,home!$B$2:$E$405,4,FALSE)</f>
        <v>0.79120000000000001</v>
      </c>
      <c r="K176" s="3">
        <f t="shared" ref="K176:K218" si="390">E176*F176*G176</f>
        <v>2.2443770021400002</v>
      </c>
      <c r="L176" s="3">
        <f t="shared" ref="L176:L218" si="391">H176*I176*J176</f>
        <v>0.79118304458400002</v>
      </c>
      <c r="M176" s="5">
        <f t="shared" ref="M176:M218" si="392">_xlfn.POISSON.DIST(0,K176,FALSE) * _xlfn.POISSON.DIST(0,L176,FALSE)</f>
        <v>4.8047746356102108E-2</v>
      </c>
      <c r="N176" s="5">
        <f t="shared" ref="N176:N218" si="393">_xlfn.POISSON.DIST(1,K176,FALSE) * _xlfn.POISSON.DIST(0,L176,FALSE)</f>
        <v>0.10783725692629156</v>
      </c>
      <c r="O176" s="5">
        <f t="shared" ref="O176:O218" si="394">_xlfn.POISSON.DIST(0,K176,FALSE) * _xlfn.POISSON.DIST(1,L176,FALSE)</f>
        <v>3.8014562247420662E-2</v>
      </c>
      <c r="P176" s="5">
        <f t="shared" ref="P176:P218" si="395">_xlfn.POISSON.DIST(1,K176,FALSE) * _xlfn.POISSON.DIST(1,L176,FALSE)</f>
        <v>8.5319009254530412E-2</v>
      </c>
      <c r="Q176" s="5">
        <f t="shared" ref="Q176:Q218" si="396">_xlfn.POISSON.DIST(2,K176,FALSE) * _xlfn.POISSON.DIST(0,L176,FALSE)</f>
        <v>0.12101372970961564</v>
      </c>
      <c r="R176" s="5">
        <f t="shared" ref="R176:R218" si="397">_xlfn.POISSON.DIST(0,K176,FALSE) * _xlfn.POISSON.DIST(2,L176,FALSE)</f>
        <v>1.5038238548721128E-2</v>
      </c>
      <c r="S176" s="5">
        <f t="shared" ref="S176:S218" si="398">_xlfn.POISSON.DIST(2,K176,FALSE) * _xlfn.POISSON.DIST(2,L176,FALSE)</f>
        <v>3.7875519104602934E-2</v>
      </c>
      <c r="T176" s="5">
        <f t="shared" ref="T176:T218" si="399">_xlfn.POISSON.DIST(2,K176,FALSE) * _xlfn.POISSON.DIST(1,L176,FALSE)</f>
        <v>9.5744011108118962E-2</v>
      </c>
      <c r="U176" s="5">
        <f t="shared" ref="U176:U218" si="400">_xlfn.POISSON.DIST(1,K176,FALSE) * _xlfn.POISSON.DIST(2,L176,FALSE)</f>
        <v>3.3751476751444916E-2</v>
      </c>
      <c r="V176" s="5">
        <f t="shared" ref="V176:V218" si="401">_xlfn.POISSON.DIST(3,K176,FALSE) * _xlfn.POISSON.DIST(3,L176,FALSE)</f>
        <v>7.4728947536101533E-3</v>
      </c>
      <c r="W176" s="5">
        <f t="shared" ref="W176:W218" si="402">_xlfn.POISSON.DIST(3,K176,FALSE) * _xlfn.POISSON.DIST(0,L176,FALSE)</f>
        <v>9.0533477301149148E-2</v>
      </c>
      <c r="X176" s="5">
        <f t="shared" ref="X176:X218" si="403">_xlfn.POISSON.DIST(3,K176,FALSE) * _xlfn.POISSON.DIST(1,L176,FALSE)</f>
        <v>7.162855220789964E-2</v>
      </c>
      <c r="Y176" s="5">
        <f t="shared" ref="Y176:Y218" si="404">_xlfn.POISSON.DIST(3,K176,FALSE) * _xlfn.POISSON.DIST(2,L176,FALSE)</f>
        <v>2.833564800749501E-2</v>
      </c>
      <c r="Z176" s="5">
        <f t="shared" ref="Z176:Z218" si="405">_xlfn.POISSON.DIST(0,K176,FALSE) * _xlfn.POISSON.DIST(3,L176,FALSE)</f>
        <v>3.9659997867192189E-3</v>
      </c>
      <c r="AA176" s="5">
        <f t="shared" ref="AA176:AA218" si="406">_xlfn.POISSON.DIST(1,K176,FALSE) * _xlfn.POISSON.DIST(3,L176,FALSE)</f>
        <v>8.9011987118047618E-3</v>
      </c>
      <c r="AB176" s="5">
        <f t="shared" ref="AB176:AB218" si="407">_xlfn.POISSON.DIST(2,K176,FALSE) * _xlfn.POISSON.DIST(3,L176,FALSE)</f>
        <v>9.9888228401264021E-3</v>
      </c>
      <c r="AC176" s="5">
        <f t="shared" ref="AC176:AC218" si="408">_xlfn.POISSON.DIST(4,K176,FALSE) * _xlfn.POISSON.DIST(4,L176,FALSE)</f>
        <v>8.2935728649480029E-4</v>
      </c>
      <c r="AD176" s="5">
        <f t="shared" ref="AD176:AD218" si="409">_xlfn.POISSON.DIST(4,K176,FALSE) * _xlfn.POISSON.DIST(0,L176,FALSE)</f>
        <v>5.0797813594615722E-2</v>
      </c>
      <c r="AE176" s="5">
        <f t="shared" ref="AE176:AE218" si="410">_xlfn.POISSON.DIST(4,K176,FALSE) * _xlfn.POISSON.DIST(1,L176,FALSE)</f>
        <v>4.0190368817998576E-2</v>
      </c>
      <c r="AF176" s="5">
        <f t="shared" ref="AF176:AF218" si="411">_xlfn.POISSON.DIST(4,K176,FALSE) * _xlfn.POISSON.DIST(2,L176,FALSE)</f>
        <v>1.5898969182188982E-2</v>
      </c>
      <c r="AG176" s="5">
        <f t="shared" ref="AG176:AG218" si="412">_xlfn.POISSON.DIST(4,K176,FALSE) * _xlfn.POISSON.DIST(3,L176,FALSE)</f>
        <v>4.1929982811038232E-3</v>
      </c>
      <c r="AH176" s="5">
        <f t="shared" ref="AH176:AH218" si="413">_xlfn.POISSON.DIST(0,K176,FALSE) * _xlfn.POISSON.DIST(4,L176,FALSE)</f>
        <v>7.8445794651900154E-4</v>
      </c>
      <c r="AI176" s="5">
        <f t="shared" ref="AI176:AI218" si="414">_xlfn.POISSON.DIST(1,K176,FALSE) * _xlfn.POISSON.DIST(4,L176,FALSE)</f>
        <v>1.7606193743132173E-3</v>
      </c>
      <c r="AJ176" s="5">
        <f t="shared" ref="AJ176:AJ218" si="415">_xlfn.POISSON.DIST(2,K176,FALSE) * _xlfn.POISSON.DIST(4,L176,FALSE)</f>
        <v>1.9757468166153513E-3</v>
      </c>
      <c r="AK176" s="5">
        <f t="shared" ref="AK176:AK218" si="416">_xlfn.POISSON.DIST(3,K176,FALSE) * _xlfn.POISSON.DIST(4,L176,FALSE)</f>
        <v>1.4781069057542703E-3</v>
      </c>
      <c r="AL176" s="5">
        <f t="shared" ref="AL176:AL218" si="417">_xlfn.POISSON.DIST(5,K176,FALSE) * _xlfn.POISSON.DIST(5,L176,FALSE)</f>
        <v>5.8908021597791791E-5</v>
      </c>
      <c r="AM176" s="5">
        <f t="shared" ref="AM176:AM218" si="418">_xlfn.POISSON.DIST(5,K176,FALSE) * _xlfn.POISSON.DIST(0,L176,FALSE)</f>
        <v>2.2801888918150038E-2</v>
      </c>
      <c r="AN176" s="5">
        <f t="shared" ref="AN176:AN218" si="419">_xlfn.POISSON.DIST(5,K176,FALSE) * _xlfn.POISSON.DIST(1,L176,FALSE)</f>
        <v>1.8040467896528117E-2</v>
      </c>
      <c r="AO176" s="5">
        <f t="shared" ref="AO176:AO218" si="420">_xlfn.POISSON.DIST(5,K176,FALSE) * _xlfn.POISSON.DIST(2,L176,FALSE)</f>
        <v>7.1366561580475116E-3</v>
      </c>
      <c r="AP176" s="5">
        <f t="shared" ref="AP176:AP218" si="421">_xlfn.POISSON.DIST(5,K176,FALSE) * _xlfn.POISSON.DIST(3,L176,FALSE)</f>
        <v>1.8821337824243944E-3</v>
      </c>
      <c r="AQ176" s="5">
        <f t="shared" ref="AQ176:AQ218" si="422">_xlfn.POISSON.DIST(5,K176,FALSE) * _xlfn.POISSON.DIST(4,L176,FALSE)</f>
        <v>3.7227808407323305E-4</v>
      </c>
      <c r="AR176" s="5">
        <f t="shared" ref="AR176:AR218" si="423">_xlfn.POISSON.DIST(0,K176,FALSE) * _xlfn.POISSON.DIST(5,L176,FALSE)</f>
        <v>1.2412996529500333E-4</v>
      </c>
      <c r="AS176" s="5">
        <f t="shared" ref="AS176:AS218" si="424">_xlfn.POISSON.DIST(1,K176,FALSE) * _xlfn.POISSON.DIST(5,L176,FALSE)</f>
        <v>2.7859443938454184E-4</v>
      </c>
      <c r="AT176" s="5">
        <f t="shared" ref="AT176:AT218" si="425">_xlfn.POISSON.DIST(2,K176,FALSE) * _xlfn.POISSON.DIST(5,L176,FALSE)</f>
        <v>3.1263547633937606E-4</v>
      </c>
      <c r="AU176" s="5">
        <f t="shared" ref="AU176:AU218" si="426">_xlfn.POISSON.DIST(3,K176,FALSE) * _xlfn.POISSON.DIST(5,L176,FALSE)</f>
        <v>2.3389062438305993E-4</v>
      </c>
      <c r="AV176" s="5">
        <f t="shared" ref="AV176:AV218" si="427">_xlfn.POISSON.DIST(4,K176,FALSE) * _xlfn.POISSON.DIST(5,L176,FALSE)</f>
        <v>1.3123468459537622E-4</v>
      </c>
      <c r="AW176" s="5">
        <f t="shared" ref="AW176:AW218" si="428">_xlfn.POISSON.DIST(6,K176,FALSE) * _xlfn.POISSON.DIST(6,L176,FALSE)</f>
        <v>2.9056594863289514E-6</v>
      </c>
      <c r="AX176" s="5">
        <f t="shared" ref="AX176:AX218" si="429">_xlfn.POISSON.DIST(6,K176,FALSE) * _xlfn.POISSON.DIST(0,L176,FALSE)</f>
        <v>8.5293391822078169E-3</v>
      </c>
      <c r="AY176" s="5">
        <f t="shared" ref="AY176:AY218" si="430">_xlfn.POISSON.DIST(6,K176,FALSE) * _xlfn.POISSON.DIST(1,L176,FALSE)</f>
        <v>6.7482685424687851E-3</v>
      </c>
      <c r="AZ176" s="5">
        <f t="shared" ref="AZ176:AZ218" si="431">_xlfn.POISSON.DIST(6,K176,FALSE) * _xlfn.POISSON.DIST(2,L176,FALSE)</f>
        <v>2.6695578255504422E-3</v>
      </c>
      <c r="BA176" s="5">
        <f t="shared" ref="BA176:BA218" si="432">_xlfn.POISSON.DIST(6,K176,FALSE) * _xlfn.POISSON.DIST(3,L176,FALSE)</f>
        <v>7.0403629603734731E-4</v>
      </c>
      <c r="BB176" s="5">
        <f t="shared" ref="BB176:BB218" si="433">_xlfn.POISSON.DIST(6,K176,FALSE) * _xlfn.POISSON.DIST(4,L176,FALSE)</f>
        <v>1.3925539504911768E-4</v>
      </c>
      <c r="BC176" s="5">
        <f t="shared" ref="BC176:BC218" si="434">_xlfn.POISSON.DIST(6,K176,FALSE) * _xlfn.POISSON.DIST(5,L176,FALSE)</f>
        <v>2.2035301485941733E-5</v>
      </c>
      <c r="BD176" s="5">
        <f t="shared" ref="BD176:BD218" si="435">_xlfn.POISSON.DIST(0,K176,FALSE) * _xlfn.POISSON.DIST(6,L176,FALSE)</f>
        <v>1.6368253977701154E-5</v>
      </c>
      <c r="BE176" s="5">
        <f t="shared" ref="BE176:BE218" si="436">_xlfn.POISSON.DIST(1,K176,FALSE) * _xlfn.POISSON.DIST(6,L176,FALSE)</f>
        <v>3.6736532792739054E-5</v>
      </c>
      <c r="BF176" s="5">
        <f t="shared" ref="BF176:BF218" si="437">_xlfn.POISSON.DIST(2,K176,FALSE) * _xlfn.POISSON.DIST(6,L176,FALSE)</f>
        <v>4.1225314669192747E-5</v>
      </c>
      <c r="BG176" s="5">
        <f t="shared" ref="BG176:BG218" si="438">_xlfn.POISSON.DIST(3,K176,FALSE) * _xlfn.POISSON.DIST(6,L176,FALSE)</f>
        <v>3.084171604984033E-5</v>
      </c>
      <c r="BH176" s="5">
        <f t="shared" ref="BH176:BH218" si="439">_xlfn.POISSON.DIST(4,K176,FALSE) * _xlfn.POISSON.DIST(6,L176,FALSE)</f>
        <v>1.7305109552198447E-5</v>
      </c>
      <c r="BI176" s="5">
        <f t="shared" ref="BI176:BI218" si="440">_xlfn.POISSON.DIST(5,K176,FALSE) * _xlfn.POISSON.DIST(6,L176,FALSE)</f>
        <v>7.7678379796934856E-6</v>
      </c>
      <c r="BJ176" s="8">
        <f t="shared" ref="BJ176:BJ218" si="441">SUM(N176,Q176,T176,W176,X176,Y176,AD176,AE176,AF176,AG176,AM176,AN176,AO176,AP176,AQ176,AX176,AY176,AZ176,BA176,BB176,BC176)</f>
        <v>0.69521874251849991</v>
      </c>
      <c r="BK176" s="8">
        <f t="shared" ref="BK176:BK218" si="442">SUM(M176,P176,S176,V176,AC176,AL176,AY176)</f>
        <v>0.18635170331940701</v>
      </c>
      <c r="BL176" s="8">
        <f t="shared" ref="BL176:BL218" si="443">SUM(O176,R176,U176,AA176,AB176,AH176,AI176,AJ176,AK176,AR176,AS176,AT176,AU176,AV176,BD176,BE176,BF176,BG176,BH176,BI176)</f>
        <v>0.11292396009773843</v>
      </c>
      <c r="BM176" s="8">
        <f t="shared" ref="BM176:BM218" si="444">SUM(S176:BI176)</f>
        <v>0.57644449979670076</v>
      </c>
      <c r="BN176" s="8">
        <f t="shared" ref="BN176:BN218" si="445">SUM(M176:R176)</f>
        <v>0.41527054304268152</v>
      </c>
    </row>
    <row r="177" spans="1:66" x14ac:dyDescent="0.25">
      <c r="A177" t="s">
        <v>342</v>
      </c>
      <c r="B177" t="s">
        <v>169</v>
      </c>
      <c r="C177" t="s">
        <v>176</v>
      </c>
      <c r="D177" t="s">
        <v>353</v>
      </c>
      <c r="E177">
        <f>VLOOKUP(A177,home!$A$2:$E$405,3,FALSE)</f>
        <v>1.3717999999999999</v>
      </c>
      <c r="F177">
        <f>VLOOKUP(B177,home!$B$2:$E$405,3,FALSE)</f>
        <v>0.94340000000000002</v>
      </c>
      <c r="G177">
        <f>VLOOKUP(C177,away!$B$2:$E$405,4,FALSE)</f>
        <v>1.139</v>
      </c>
      <c r="H177">
        <f>VLOOKUP(A177,away!$A$2:$E$405,3,FALSE)</f>
        <v>1.1667000000000001</v>
      </c>
      <c r="I177">
        <f>VLOOKUP(C177,away!$B$2:$E$405,3,FALSE)</f>
        <v>0.80349999999999999</v>
      </c>
      <c r="J177">
        <f>VLOOKUP(B177,home!$B$2:$E$405,4,FALSE)</f>
        <v>0.80669999999999997</v>
      </c>
      <c r="K177" s="3">
        <f t="shared" si="390"/>
        <v>1.4740438206799999</v>
      </c>
      <c r="L177" s="3">
        <f t="shared" si="391"/>
        <v>0.75623563111500003</v>
      </c>
      <c r="M177" s="5">
        <f t="shared" si="392"/>
        <v>0.10749838532121418</v>
      </c>
      <c r="N177" s="5">
        <f t="shared" si="393"/>
        <v>0.15845733061581338</v>
      </c>
      <c r="O177" s="5">
        <f t="shared" si="394"/>
        <v>8.1294109267231865E-2</v>
      </c>
      <c r="P177" s="5">
        <f t="shared" si="395"/>
        <v>0.11983107942304784</v>
      </c>
      <c r="Q177" s="5">
        <f t="shared" si="396"/>
        <v>0.11678652451784376</v>
      </c>
      <c r="R177" s="5">
        <f t="shared" si="397"/>
        <v>3.0738751013818427E-2</v>
      </c>
      <c r="S177" s="5">
        <f t="shared" si="398"/>
        <v>3.3394658796002959E-2</v>
      </c>
      <c r="T177" s="5">
        <f t="shared" si="399"/>
        <v>8.8318131074479E-2</v>
      </c>
      <c r="U177" s="5">
        <f t="shared" si="400"/>
        <v>4.5310265987340136E-2</v>
      </c>
      <c r="V177" s="5">
        <f t="shared" si="401"/>
        <v>4.1362047734039564E-3</v>
      </c>
      <c r="W177" s="5">
        <f t="shared" si="402"/>
        <v>5.7382818268073635E-2</v>
      </c>
      <c r="X177" s="5">
        <f t="shared" si="403"/>
        <v>4.3394931788114016E-2</v>
      </c>
      <c r="Y177" s="5">
        <f t="shared" si="404"/>
        <v>1.6408396813988389E-2</v>
      </c>
      <c r="Z177" s="5">
        <f t="shared" si="405"/>
        <v>7.7485795908739438E-3</v>
      </c>
      <c r="AA177" s="5">
        <f t="shared" si="406"/>
        <v>1.1421745864974898E-2</v>
      </c>
      <c r="AB177" s="5">
        <f t="shared" si="407"/>
        <v>8.4180769568217972E-3</v>
      </c>
      <c r="AC177" s="5">
        <f t="shared" si="408"/>
        <v>2.8817053927759456E-4</v>
      </c>
      <c r="AD177" s="5">
        <f t="shared" si="409"/>
        <v>2.1146197170314344E-2</v>
      </c>
      <c r="AE177" s="5">
        <f t="shared" si="410"/>
        <v>1.5991507762774897E-2</v>
      </c>
      <c r="AF177" s="5">
        <f t="shared" si="411"/>
        <v>6.0466739827312477E-3</v>
      </c>
      <c r="AG177" s="5">
        <f t="shared" si="412"/>
        <v>1.5242367718258057E-3</v>
      </c>
      <c r="AH177" s="5">
        <f t="shared" si="413"/>
        <v>1.4649379942873412E-3</v>
      </c>
      <c r="AI177" s="5">
        <f t="shared" si="414"/>
        <v>2.1593827981586083E-3</v>
      </c>
      <c r="AJ177" s="5">
        <f t="shared" si="415"/>
        <v>1.5915124350541923E-3</v>
      </c>
      <c r="AK177" s="5">
        <f t="shared" si="416"/>
        <v>7.8198635680900403E-4</v>
      </c>
      <c r="AL177" s="5">
        <f t="shared" si="417"/>
        <v>1.2849229940104517E-5</v>
      </c>
      <c r="AM177" s="5">
        <f t="shared" si="418"/>
        <v>6.2340842539565441E-3</v>
      </c>
      <c r="AN177" s="5">
        <f t="shared" si="419"/>
        <v>4.7144366402149113E-3</v>
      </c>
      <c r="AO177" s="5">
        <f t="shared" si="420"/>
        <v>1.7826124839823018E-3</v>
      </c>
      <c r="AP177" s="5">
        <f t="shared" si="421"/>
        <v>4.4935835895261141E-4</v>
      </c>
      <c r="AQ177" s="5">
        <f t="shared" si="422"/>
        <v>8.4955200544832194E-5</v>
      </c>
      <c r="AR177" s="5">
        <f t="shared" si="423"/>
        <v>2.2156766173084602E-4</v>
      </c>
      <c r="AS177" s="5">
        <f t="shared" si="424"/>
        <v>3.2660044263687005E-4</v>
      </c>
      <c r="AT177" s="5">
        <f t="shared" si="425"/>
        <v>2.4071168215011562E-4</v>
      </c>
      <c r="AU177" s="5">
        <f t="shared" si="426"/>
        <v>1.1827318921295539E-4</v>
      </c>
      <c r="AV177" s="5">
        <f t="shared" si="427"/>
        <v>4.3584965927868338E-5</v>
      </c>
      <c r="AW177" s="5">
        <f t="shared" si="428"/>
        <v>3.9787085816240262E-7</v>
      </c>
      <c r="AX177" s="5">
        <f t="shared" si="429"/>
        <v>1.5315522286905219E-3</v>
      </c>
      <c r="AY177" s="5">
        <f t="shared" si="430"/>
        <v>1.1582143662493616E-3</v>
      </c>
      <c r="AZ177" s="5">
        <f t="shared" si="431"/>
        <v>4.3794148611352288E-4</v>
      </c>
      <c r="BA177" s="5">
        <f t="shared" si="432"/>
        <v>1.1039565204750036E-4</v>
      </c>
      <c r="BB177" s="5">
        <f t="shared" si="433"/>
        <v>2.087128139962334E-5</v>
      </c>
      <c r="BC177" s="5">
        <f t="shared" si="434"/>
        <v>3.1567213322845849E-6</v>
      </c>
      <c r="BD177" s="5">
        <f t="shared" si="435"/>
        <v>2.7926226750616852E-5</v>
      </c>
      <c r="BE177" s="5">
        <f t="shared" si="436"/>
        <v>4.1164481976655284E-5</v>
      </c>
      <c r="BF177" s="5">
        <f t="shared" si="437"/>
        <v>3.0339125144590981E-5</v>
      </c>
      <c r="BG177" s="5">
        <f t="shared" si="438"/>
        <v>1.4907066648073848E-5</v>
      </c>
      <c r="BH177" s="5">
        <f t="shared" si="439"/>
        <v>5.4934173692645458E-6</v>
      </c>
      <c r="BI177" s="5">
        <f t="shared" si="440"/>
        <v>1.619507585516115E-6</v>
      </c>
      <c r="BJ177" s="8">
        <f t="shared" si="441"/>
        <v>0.54198432743944258</v>
      </c>
      <c r="BK177" s="8">
        <f t="shared" si="442"/>
        <v>0.26631956244913596</v>
      </c>
      <c r="BL177" s="8">
        <f t="shared" si="443"/>
        <v>0.1842529564416297</v>
      </c>
      <c r="BM177" s="8">
        <f t="shared" si="444"/>
        <v>0.38454142926672147</v>
      </c>
      <c r="BN177" s="8">
        <f t="shared" si="445"/>
        <v>0.6146061801589694</v>
      </c>
    </row>
    <row r="178" spans="1:66" x14ac:dyDescent="0.25">
      <c r="A178" t="s">
        <v>342</v>
      </c>
      <c r="B178" t="s">
        <v>173</v>
      </c>
      <c r="C178" t="s">
        <v>175</v>
      </c>
      <c r="D178" t="s">
        <v>353</v>
      </c>
      <c r="E178">
        <f>VLOOKUP(A178,home!$A$2:$E$405,3,FALSE)</f>
        <v>1.3717999999999999</v>
      </c>
      <c r="F178">
        <f>VLOOKUP(B178,home!$B$2:$E$405,3,FALSE)</f>
        <v>1.2301</v>
      </c>
      <c r="G178">
        <f>VLOOKUP(C178,away!$B$2:$E$405,4,FALSE)</f>
        <v>1.0479000000000001</v>
      </c>
      <c r="H178">
        <f>VLOOKUP(A178,away!$A$2:$E$405,3,FALSE)</f>
        <v>1.1667000000000001</v>
      </c>
      <c r="I178">
        <f>VLOOKUP(C178,away!$B$2:$E$405,3,FALSE)</f>
        <v>1.1785000000000001</v>
      </c>
      <c r="J178">
        <f>VLOOKUP(B178,home!$B$2:$E$405,4,FALSE)</f>
        <v>0.64280000000000004</v>
      </c>
      <c r="K178" s="3">
        <f t="shared" si="390"/>
        <v>1.7682800915219998</v>
      </c>
      <c r="L178" s="3">
        <f t="shared" si="391"/>
        <v>0.88382168466000011</v>
      </c>
      <c r="M178" s="5">
        <f t="shared" si="392"/>
        <v>7.0502875963884118E-2</v>
      </c>
      <c r="N178" s="5">
        <f t="shared" si="393"/>
        <v>0.12466883196198118</v>
      </c>
      <c r="O178" s="5">
        <f t="shared" si="394"/>
        <v>6.2311970607775082E-2</v>
      </c>
      <c r="P178" s="5">
        <f t="shared" si="395"/>
        <v>0.11018501708923266</v>
      </c>
      <c r="Q178" s="5">
        <f t="shared" si="396"/>
        <v>0.11022470679583651</v>
      </c>
      <c r="R178" s="5">
        <f t="shared" si="397"/>
        <v>2.7536335418524096E-2</v>
      </c>
      <c r="S178" s="5">
        <f t="shared" si="398"/>
        <v>4.3050506184931142E-2</v>
      </c>
      <c r="T178" s="5">
        <f t="shared" si="399"/>
        <v>9.7418986051450773E-2</v>
      </c>
      <c r="U178" s="5">
        <f t="shared" si="400"/>
        <v>4.8691953714048261E-2</v>
      </c>
      <c r="V178" s="5">
        <f t="shared" si="401"/>
        <v>7.4756930831787419E-3</v>
      </c>
      <c r="W178" s="5">
        <f t="shared" si="402"/>
        <v>6.4969384873642455E-2</v>
      </c>
      <c r="X178" s="5">
        <f t="shared" si="403"/>
        <v>5.7421351190346595E-2</v>
      </c>
      <c r="Y178" s="5">
        <f t="shared" si="404"/>
        <v>2.5375117672252819E-2</v>
      </c>
      <c r="Z178" s="5">
        <f t="shared" si="405"/>
        <v>8.1124034529875978E-3</v>
      </c>
      <c r="AA178" s="5">
        <f t="shared" si="406"/>
        <v>1.4345001520312295E-2</v>
      </c>
      <c r="AB178" s="5">
        <f t="shared" si="407"/>
        <v>1.2682990300610533E-2</v>
      </c>
      <c r="AC178" s="5">
        <f t="shared" si="408"/>
        <v>7.3020901529061643E-4</v>
      </c>
      <c r="AD178" s="5">
        <f t="shared" si="409"/>
        <v>2.8721017457623142E-2</v>
      </c>
      <c r="AE178" s="5">
        <f t="shared" si="410"/>
        <v>2.5384258034545755E-2</v>
      </c>
      <c r="AF178" s="5">
        <f t="shared" si="411"/>
        <v>1.1217578849968187E-2</v>
      </c>
      <c r="AG178" s="5">
        <f t="shared" si="412"/>
        <v>3.3047798123284236E-3</v>
      </c>
      <c r="AH178" s="5">
        <f t="shared" si="413"/>
        <v>1.7924795216152749E-3</v>
      </c>
      <c r="AI178" s="5">
        <f t="shared" si="414"/>
        <v>3.1696058525331684E-3</v>
      </c>
      <c r="AJ178" s="5">
        <f t="shared" si="415"/>
        <v>2.80237546350301E-3</v>
      </c>
      <c r="AK178" s="5">
        <f t="shared" si="416"/>
        <v>1.6517949136940361E-3</v>
      </c>
      <c r="AL178" s="5">
        <f t="shared" si="417"/>
        <v>4.5648119585773454E-5</v>
      </c>
      <c r="AM178" s="5">
        <f t="shared" si="418"/>
        <v>1.0157360675714161E-2</v>
      </c>
      <c r="AN178" s="5">
        <f t="shared" si="419"/>
        <v>8.9772956241089257E-3</v>
      </c>
      <c r="AO178" s="5">
        <f t="shared" si="420"/>
        <v>3.9671642710953992E-3</v>
      </c>
      <c r="AP178" s="5">
        <f t="shared" si="421"/>
        <v>1.1687552698008323E-3</v>
      </c>
      <c r="AQ178" s="5">
        <f t="shared" si="422"/>
        <v>2.5824281287765614E-4</v>
      </c>
      <c r="AR178" s="5">
        <f t="shared" si="423"/>
        <v>3.1684645410251278E-4</v>
      </c>
      <c r="AS178" s="5">
        <f t="shared" si="424"/>
        <v>5.6027327685881226E-4</v>
      </c>
      <c r="AT178" s="5">
        <f t="shared" si="425"/>
        <v>4.953600406406159E-4</v>
      </c>
      <c r="AU178" s="5">
        <f t="shared" si="426"/>
        <v>2.9197843266677657E-4</v>
      </c>
      <c r="AV178" s="5">
        <f t="shared" si="427"/>
        <v>1.2907491240961451E-4</v>
      </c>
      <c r="AW178" s="5">
        <f t="shared" si="428"/>
        <v>1.9816917505079766E-6</v>
      </c>
      <c r="AX178" s="5">
        <f t="shared" si="429"/>
        <v>2.9935097775456347E-3</v>
      </c>
      <c r="AY178" s="5">
        <f t="shared" si="430"/>
        <v>2.6457288546365646E-3</v>
      </c>
      <c r="AZ178" s="5">
        <f t="shared" si="431"/>
        <v>1.1691762667292306E-3</v>
      </c>
      <c r="BA178" s="5">
        <f t="shared" si="432"/>
        <v>3.444477792417061E-4</v>
      </c>
      <c r="BB178" s="5">
        <f t="shared" si="433"/>
        <v>7.6107604131700105E-5</v>
      </c>
      <c r="BC178" s="5">
        <f t="shared" si="434"/>
        <v>1.3453110179823118E-5</v>
      </c>
      <c r="BD178" s="5">
        <f t="shared" si="435"/>
        <v>4.6672627807238355E-5</v>
      </c>
      <c r="BE178" s="5">
        <f t="shared" si="436"/>
        <v>8.2530278570555659E-5</v>
      </c>
      <c r="BF178" s="5">
        <f t="shared" si="437"/>
        <v>7.2968324272039176E-5</v>
      </c>
      <c r="BG178" s="5">
        <f t="shared" si="438"/>
        <v>4.3009478373989463E-5</v>
      </c>
      <c r="BH178" s="5">
        <f t="shared" si="439"/>
        <v>1.9013201088867901E-5</v>
      </c>
      <c r="BI178" s="5">
        <f t="shared" si="440"/>
        <v>6.7241329923099039E-6</v>
      </c>
      <c r="BJ178" s="8">
        <f t="shared" si="441"/>
        <v>0.58047725474603762</v>
      </c>
      <c r="BK178" s="8">
        <f t="shared" si="442"/>
        <v>0.23463567831073961</v>
      </c>
      <c r="BL178" s="8">
        <f t="shared" si="443"/>
        <v>0.17704895847239913</v>
      </c>
      <c r="BM178" s="8">
        <f t="shared" si="444"/>
        <v>0.49220080998204407</v>
      </c>
      <c r="BN178" s="8">
        <f t="shared" si="445"/>
        <v>0.50542973783723366</v>
      </c>
    </row>
    <row r="179" spans="1:66" x14ac:dyDescent="0.25">
      <c r="A179" t="s">
        <v>343</v>
      </c>
      <c r="B179" t="s">
        <v>181</v>
      </c>
      <c r="C179" t="s">
        <v>180</v>
      </c>
      <c r="D179" t="s">
        <v>353</v>
      </c>
      <c r="E179">
        <f>VLOOKUP(A179,home!$A$2:$E$405,3,FALSE)</f>
        <v>1.3151999999999999</v>
      </c>
      <c r="F179">
        <f>VLOOKUP(B179,home!$B$2:$E$405,3,FALSE)</f>
        <v>1.0286999999999999</v>
      </c>
      <c r="G179">
        <f>VLOOKUP(C179,away!$B$2:$E$405,4,FALSE)</f>
        <v>0.71279999999999999</v>
      </c>
      <c r="H179">
        <f>VLOOKUP(A179,away!$A$2:$E$405,3,FALSE)</f>
        <v>1.1212</v>
      </c>
      <c r="I179">
        <f>VLOOKUP(C179,away!$B$2:$E$405,3,FALSE)</f>
        <v>0.61319999999999997</v>
      </c>
      <c r="J179">
        <f>VLOOKUP(B179,home!$B$2:$E$405,4,FALSE)</f>
        <v>1.3116000000000001</v>
      </c>
      <c r="K179" s="3">
        <f t="shared" si="390"/>
        <v>0.96438007987199992</v>
      </c>
      <c r="L179" s="3">
        <f t="shared" si="391"/>
        <v>0.90175102214400005</v>
      </c>
      <c r="M179" s="5">
        <f t="shared" si="392"/>
        <v>0.15472110551875518</v>
      </c>
      <c r="N179" s="5">
        <f t="shared" si="393"/>
        <v>0.14920995209806123</v>
      </c>
      <c r="O179" s="5">
        <f t="shared" si="394"/>
        <v>0.13951991504878716</v>
      </c>
      <c r="P179" s="5">
        <f t="shared" si="395"/>
        <v>0.134550226818484</v>
      </c>
      <c r="Q179" s="5">
        <f t="shared" si="396"/>
        <v>7.1947552761012779E-2</v>
      </c>
      <c r="R179" s="5">
        <f t="shared" si="397"/>
        <v>6.2906113002343944E-2</v>
      </c>
      <c r="S179" s="5">
        <f t="shared" si="398"/>
        <v>2.9252252748916286E-2</v>
      </c>
      <c r="T179" s="5">
        <f t="shared" si="399"/>
        <v>6.4878779243002643E-2</v>
      </c>
      <c r="U179" s="5">
        <f t="shared" si="400"/>
        <v>6.0665402281637498E-2</v>
      </c>
      <c r="V179" s="5">
        <f t="shared" si="401"/>
        <v>2.8265175222661116E-3</v>
      </c>
      <c r="W179" s="5">
        <f t="shared" si="402"/>
        <v>2.3128262226086813E-2</v>
      </c>
      <c r="X179" s="5">
        <f t="shared" si="403"/>
        <v>2.085593410278825E-2</v>
      </c>
      <c r="Y179" s="5">
        <f t="shared" si="404"/>
        <v>9.4034299474786073E-3</v>
      </c>
      <c r="Z179" s="5">
        <f t="shared" si="405"/>
        <v>1.8908550566323207E-2</v>
      </c>
      <c r="AA179" s="5">
        <f t="shared" si="406"/>
        <v>1.8235029505414523E-2</v>
      </c>
      <c r="AB179" s="5">
        <f t="shared" si="407"/>
        <v>8.7927496054499652E-3</v>
      </c>
      <c r="AC179" s="5">
        <f t="shared" si="408"/>
        <v>1.5362665473636042E-4</v>
      </c>
      <c r="AD179" s="5">
        <f t="shared" si="409"/>
        <v>5.5761088432235385E-3</v>
      </c>
      <c r="AE179" s="5">
        <f t="shared" si="410"/>
        <v>5.028261848963024E-3</v>
      </c>
      <c r="AF179" s="5">
        <f t="shared" si="411"/>
        <v>2.2671201309550433E-3</v>
      </c>
      <c r="AG179" s="5">
        <f t="shared" si="412"/>
        <v>6.8145929847064992E-4</v>
      </c>
      <c r="AH179" s="5">
        <f t="shared" si="413"/>
        <v>4.2627012001108652E-3</v>
      </c>
      <c r="AI179" s="5">
        <f t="shared" si="414"/>
        <v>4.1108641238333859E-3</v>
      </c>
      <c r="AJ179" s="5">
        <f t="shared" si="415"/>
        <v>1.9822177360426896E-3</v>
      </c>
      <c r="AK179" s="5">
        <f t="shared" si="416"/>
        <v>6.3720376620284805E-4</v>
      </c>
      <c r="AL179" s="5">
        <f t="shared" si="417"/>
        <v>5.3439383517425994E-6</v>
      </c>
      <c r="AM179" s="5">
        <f t="shared" si="418"/>
        <v>1.0754976583205766E-3</v>
      </c>
      <c r="AN179" s="5">
        <f t="shared" si="419"/>
        <v>9.6983111270405843E-4</v>
      </c>
      <c r="AO179" s="5">
        <f t="shared" si="420"/>
        <v>4.3727309859396883E-4</v>
      </c>
      <c r="AP179" s="5">
        <f t="shared" si="421"/>
        <v>1.3143715453772852E-4</v>
      </c>
      <c r="AQ179" s="5">
        <f t="shared" si="422"/>
        <v>2.9630897113023892E-5</v>
      </c>
      <c r="AR179" s="5">
        <f t="shared" si="423"/>
        <v>7.6877903285888578E-4</v>
      </c>
      <c r="AS179" s="5">
        <f t="shared" si="424"/>
        <v>7.4139518511237101E-4</v>
      </c>
      <c r="AT179" s="5">
        <f t="shared" si="425"/>
        <v>3.5749337391769223E-4</v>
      </c>
      <c r="AU179" s="5">
        <f t="shared" si="426"/>
        <v>1.1491982949748494E-4</v>
      </c>
      <c r="AV179" s="5">
        <f t="shared" si="427"/>
        <v>2.770659858741528E-5</v>
      </c>
      <c r="AW179" s="5">
        <f t="shared" si="428"/>
        <v>1.2909036031139444E-7</v>
      </c>
      <c r="AX179" s="5">
        <f t="shared" si="429"/>
        <v>1.7286475293889101E-4</v>
      </c>
      <c r="AY179" s="5">
        <f t="shared" si="430"/>
        <v>1.5588096765531501E-4</v>
      </c>
      <c r="AZ179" s="5">
        <f t="shared" si="431"/>
        <v>7.0282910957988068E-5</v>
      </c>
      <c r="BA179" s="5">
        <f t="shared" si="432"/>
        <v>2.1125895598540494E-5</v>
      </c>
      <c r="BB179" s="5">
        <f t="shared" si="433"/>
        <v>4.7625744874228298E-6</v>
      </c>
      <c r="BC179" s="5">
        <f t="shared" si="434"/>
        <v>8.5893128241409484E-7</v>
      </c>
      <c r="BD179" s="5">
        <f t="shared" si="435"/>
        <v>1.1554121311389598E-4</v>
      </c>
      <c r="BE179" s="5">
        <f t="shared" si="436"/>
        <v>1.1142564433128677E-4</v>
      </c>
      <c r="BF179" s="5">
        <f t="shared" si="437"/>
        <v>5.3728335889997685E-5</v>
      </c>
      <c r="BG179" s="5">
        <f t="shared" si="438"/>
        <v>1.7271512285661873E-5</v>
      </c>
      <c r="BH179" s="5">
        <f t="shared" si="439"/>
        <v>4.1640755993892055E-6</v>
      </c>
      <c r="BI179" s="5">
        <f t="shared" si="440"/>
        <v>8.0315031182640182E-7</v>
      </c>
      <c r="BJ179" s="8">
        <f t="shared" si="441"/>
        <v>0.35604630645423258</v>
      </c>
      <c r="BK179" s="8">
        <f t="shared" si="442"/>
        <v>0.32166495416916496</v>
      </c>
      <c r="BL179" s="8">
        <f t="shared" si="443"/>
        <v>0.30342542422132873</v>
      </c>
      <c r="BM179" s="8">
        <f t="shared" si="444"/>
        <v>0.28703461828631016</v>
      </c>
      <c r="BN179" s="8">
        <f t="shared" si="445"/>
        <v>0.71285486524744412</v>
      </c>
    </row>
    <row r="180" spans="1:66" x14ac:dyDescent="0.25">
      <c r="A180" t="s">
        <v>346</v>
      </c>
      <c r="B180" t="s">
        <v>245</v>
      </c>
      <c r="C180" t="s">
        <v>322</v>
      </c>
      <c r="D180" t="s">
        <v>353</v>
      </c>
      <c r="E180">
        <f>VLOOKUP(A180,home!$A$2:$E$405,3,FALSE)</f>
        <v>1.619</v>
      </c>
      <c r="F180">
        <f>VLOOKUP(B180,home!$B$2:$E$405,3,FALSE)</f>
        <v>0.92649999999999999</v>
      </c>
      <c r="G180">
        <f>VLOOKUP(C180,away!$B$2:$E$405,4,FALSE)</f>
        <v>1.5442</v>
      </c>
      <c r="H180">
        <f>VLOOKUP(A180,away!$A$2:$E$405,3,FALSE)</f>
        <v>1.181</v>
      </c>
      <c r="I180">
        <f>VLOOKUP(C180,away!$B$2:$E$405,3,FALSE)</f>
        <v>0.5645</v>
      </c>
      <c r="J180">
        <f>VLOOKUP(B180,home!$B$2:$E$405,4,FALSE)</f>
        <v>0.9879</v>
      </c>
      <c r="K180" s="3">
        <f t="shared" si="390"/>
        <v>2.3163054047</v>
      </c>
      <c r="L180" s="3">
        <f t="shared" si="391"/>
        <v>0.6586077385500001</v>
      </c>
      <c r="M180" s="5">
        <f t="shared" si="392"/>
        <v>5.1051868010926746E-2</v>
      </c>
      <c r="N180" s="5">
        <f t="shared" si="393"/>
        <v>0.11825171779374066</v>
      </c>
      <c r="O180" s="5">
        <f t="shared" si="394"/>
        <v>3.3623155339429556E-2</v>
      </c>
      <c r="P180" s="5">
        <f t="shared" si="395"/>
        <v>7.7881496435788344E-2</v>
      </c>
      <c r="Q180" s="5">
        <f t="shared" si="396"/>
        <v>0.13695354652035036</v>
      </c>
      <c r="R180" s="5">
        <f t="shared" si="397"/>
        <v>1.1072235150508531E-2</v>
      </c>
      <c r="S180" s="5">
        <f t="shared" si="398"/>
        <v>2.9702769572405734E-2</v>
      </c>
      <c r="T180" s="5">
        <f t="shared" si="399"/>
        <v>9.0198665560170199E-2</v>
      </c>
      <c r="U180" s="5">
        <f t="shared" si="400"/>
        <v>2.5646678121232228E-2</v>
      </c>
      <c r="V180" s="5">
        <f t="shared" si="401"/>
        <v>5.0347404462615236E-3</v>
      </c>
      <c r="W180" s="5">
        <f t="shared" si="402"/>
        <v>0.10574207999930679</v>
      </c>
      <c r="X180" s="5">
        <f t="shared" si="403"/>
        <v>6.964255217791665E-2</v>
      </c>
      <c r="Y180" s="5">
        <f t="shared" si="404"/>
        <v>2.2933561898374033E-2</v>
      </c>
      <c r="Z180" s="5">
        <f t="shared" si="405"/>
        <v>2.4307532510567482E-3</v>
      </c>
      <c r="AA180" s="5">
        <f t="shared" si="406"/>
        <v>5.6303668929148414E-3</v>
      </c>
      <c r="AB180" s="5">
        <f t="shared" si="407"/>
        <v>6.5208246322512988E-3</v>
      </c>
      <c r="AC180" s="5">
        <f t="shared" si="408"/>
        <v>4.8004257165074684E-4</v>
      </c>
      <c r="AD180" s="5">
        <f t="shared" si="409"/>
        <v>6.1232737851653549E-2</v>
      </c>
      <c r="AE180" s="5">
        <f t="shared" si="410"/>
        <v>4.0328355001702537E-2</v>
      </c>
      <c r="AF180" s="5">
        <f t="shared" si="411"/>
        <v>1.3280283343556448E-2</v>
      </c>
      <c r="AG180" s="5">
        <f t="shared" si="412"/>
        <v>2.9154991267343155E-3</v>
      </c>
      <c r="AH180" s="5">
        <f t="shared" si="413"/>
        <v>4.002282254128863E-4</v>
      </c>
      <c r="AI180" s="5">
        <f t="shared" si="414"/>
        <v>9.2705080163735839E-4</v>
      </c>
      <c r="AJ180" s="5">
        <f t="shared" si="415"/>
        <v>1.0736663911320408E-3</v>
      </c>
      <c r="AK180" s="5">
        <f t="shared" si="416"/>
        <v>8.2897975487462991E-4</v>
      </c>
      <c r="AL180" s="5">
        <f t="shared" si="417"/>
        <v>2.9292901740670805E-5</v>
      </c>
      <c r="AM180" s="5">
        <f t="shared" si="418"/>
        <v>2.8366744326072672E-2</v>
      </c>
      <c r="AN180" s="5">
        <f t="shared" si="419"/>
        <v>1.8682557330620769E-2</v>
      </c>
      <c r="AO180" s="5">
        <f t="shared" si="420"/>
        <v>6.152238416925436E-3</v>
      </c>
      <c r="AP180" s="5">
        <f t="shared" si="421"/>
        <v>1.3506372769305647E-3</v>
      </c>
      <c r="AQ180" s="5">
        <f t="shared" si="422"/>
        <v>2.2238504064014234E-4</v>
      </c>
      <c r="AR180" s="5">
        <f t="shared" si="423"/>
        <v>5.2718681288612154E-5</v>
      </c>
      <c r="AS180" s="5">
        <f t="shared" si="424"/>
        <v>1.2211256639746909E-4</v>
      </c>
      <c r="AT180" s="5">
        <f t="shared" si="425"/>
        <v>1.4142499876412267E-4</v>
      </c>
      <c r="AU180" s="5">
        <f t="shared" si="426"/>
        <v>1.091944963323427E-4</v>
      </c>
      <c r="AV180" s="5">
        <f t="shared" si="427"/>
        <v>6.323195050452496E-5</v>
      </c>
      <c r="AW180" s="5">
        <f t="shared" si="428"/>
        <v>1.2413165447636633E-6</v>
      </c>
      <c r="AX180" s="5">
        <f t="shared" si="429"/>
        <v>1.0951007199370861E-2</v>
      </c>
      <c r="AY180" s="5">
        <f t="shared" si="430"/>
        <v>7.2124180864224126E-3</v>
      </c>
      <c r="AZ180" s="5">
        <f t="shared" si="431"/>
        <v>2.3750771826878923E-3</v>
      </c>
      <c r="BA180" s="5">
        <f t="shared" si="432"/>
        <v>5.214147373905927E-4</v>
      </c>
      <c r="BB180" s="5">
        <f t="shared" si="433"/>
        <v>8.5851945259865094E-5</v>
      </c>
      <c r="BC180" s="5">
        <f t="shared" si="434"/>
        <v>1.1308551103543631E-5</v>
      </c>
      <c r="BD180" s="5">
        <f t="shared" si="435"/>
        <v>5.7868219104718425E-6</v>
      </c>
      <c r="BE180" s="5">
        <f t="shared" si="436"/>
        <v>1.3404046867262308E-5</v>
      </c>
      <c r="BF180" s="5">
        <f t="shared" si="437"/>
        <v>1.5523933101745898E-5</v>
      </c>
      <c r="BG180" s="5">
        <f t="shared" si="438"/>
        <v>1.1986056715258417E-5</v>
      </c>
      <c r="BH180" s="5">
        <f t="shared" si="439"/>
        <v>6.9408419876484533E-6</v>
      </c>
      <c r="BI180" s="5">
        <f t="shared" si="440"/>
        <v>3.2154219618317602E-6</v>
      </c>
      <c r="BJ180" s="8">
        <f t="shared" si="441"/>
        <v>0.73741063936693019</v>
      </c>
      <c r="BK180" s="8">
        <f t="shared" si="442"/>
        <v>0.1713926280251962</v>
      </c>
      <c r="BL180" s="8">
        <f t="shared" si="443"/>
        <v>8.6268725125224668E-2</v>
      </c>
      <c r="BM180" s="8">
        <f t="shared" si="444"/>
        <v>0.56145754974778594</v>
      </c>
      <c r="BN180" s="8">
        <f t="shared" si="445"/>
        <v>0.42883401925074421</v>
      </c>
    </row>
    <row r="181" spans="1:66" x14ac:dyDescent="0.25">
      <c r="A181" t="s">
        <v>346</v>
      </c>
      <c r="B181" t="s">
        <v>232</v>
      </c>
      <c r="C181" t="s">
        <v>234</v>
      </c>
      <c r="D181" t="s">
        <v>353</v>
      </c>
      <c r="E181">
        <f>VLOOKUP(A181,home!$A$2:$E$405,3,FALSE)</f>
        <v>1.619</v>
      </c>
      <c r="F181">
        <f>VLOOKUP(B181,home!$B$2:$E$405,3,FALSE)</f>
        <v>0.72060000000000002</v>
      </c>
      <c r="G181">
        <f>VLOOKUP(C181,away!$B$2:$E$405,4,FALSE)</f>
        <v>0.61770000000000003</v>
      </c>
      <c r="H181">
        <f>VLOOKUP(A181,away!$A$2:$E$405,3,FALSE)</f>
        <v>1.181</v>
      </c>
      <c r="I181">
        <f>VLOOKUP(C181,away!$B$2:$E$405,3,FALSE)</f>
        <v>1.5241</v>
      </c>
      <c r="J181">
        <f>VLOOKUP(B181,home!$B$2:$E$405,4,FALSE)</f>
        <v>0.9879</v>
      </c>
      <c r="K181" s="3">
        <f t="shared" si="390"/>
        <v>0.72064056978000013</v>
      </c>
      <c r="L181" s="3">
        <f t="shared" si="391"/>
        <v>1.7781825585900002</v>
      </c>
      <c r="M181" s="5">
        <f t="shared" si="392"/>
        <v>8.2181658997296986E-2</v>
      </c>
      <c r="N181" s="5">
        <f t="shared" si="393"/>
        <v>5.922343756527778E-2</v>
      </c>
      <c r="O181" s="5">
        <f t="shared" si="394"/>
        <v>0.14613399266498447</v>
      </c>
      <c r="P181" s="5">
        <f t="shared" si="395"/>
        <v>0.10531008373832078</v>
      </c>
      <c r="Q181" s="5">
        <f t="shared" si="396"/>
        <v>2.1339405895686021E-2</v>
      </c>
      <c r="R181" s="5">
        <f t="shared" si="397"/>
        <v>0.12992645848699722</v>
      </c>
      <c r="S181" s="5">
        <f t="shared" si="398"/>
        <v>3.3736888109477378E-2</v>
      </c>
      <c r="T181" s="5">
        <f t="shared" si="399"/>
        <v>3.7945359374381503E-2</v>
      </c>
      <c r="U181" s="5">
        <f t="shared" si="400"/>
        <v>9.3630277073567206E-2</v>
      </c>
      <c r="V181" s="5">
        <f t="shared" si="401"/>
        <v>4.8034974594733902E-3</v>
      </c>
      <c r="W181" s="5">
        <f t="shared" si="402"/>
        <v>5.1260138744779558E-3</v>
      </c>
      <c r="X181" s="5">
        <f t="shared" si="403"/>
        <v>9.1149884666870511E-3</v>
      </c>
      <c r="Y181" s="5">
        <f t="shared" si="404"/>
        <v>8.104056756605962E-3</v>
      </c>
      <c r="Z181" s="5">
        <f t="shared" si="405"/>
        <v>7.70109874603154E-2</v>
      </c>
      <c r="AA181" s="5">
        <f t="shared" si="406"/>
        <v>5.5497241882722134E-2</v>
      </c>
      <c r="AB181" s="5">
        <f t="shared" si="407"/>
        <v>1.9996782005791681E-2</v>
      </c>
      <c r="AC181" s="5">
        <f t="shared" si="408"/>
        <v>3.8470925710944794E-4</v>
      </c>
      <c r="AD181" s="5">
        <f t="shared" si="409"/>
        <v>9.2350338980099465E-4</v>
      </c>
      <c r="AE181" s="5">
        <f t="shared" si="410"/>
        <v>1.642157620542871E-3</v>
      </c>
      <c r="AF181" s="5">
        <f t="shared" si="411"/>
        <v>1.4600280196524946E-3</v>
      </c>
      <c r="AG181" s="5">
        <f t="shared" si="412"/>
        <v>8.6539878653292155E-4</v>
      </c>
      <c r="AH181" s="5">
        <f t="shared" si="413"/>
        <v>3.4234898680431516E-2</v>
      </c>
      <c r="AI181" s="5">
        <f t="shared" si="414"/>
        <v>2.4671056891426742E-2</v>
      </c>
      <c r="AJ181" s="5">
        <f t="shared" si="415"/>
        <v>8.8894822476562815E-3</v>
      </c>
      <c r="AK181" s="5">
        <f t="shared" si="416"/>
        <v>2.1353738506667396E-3</v>
      </c>
      <c r="AL181" s="5">
        <f t="shared" si="417"/>
        <v>1.971912690759172E-5</v>
      </c>
      <c r="AM181" s="5">
        <f t="shared" si="418"/>
        <v>1.3310280180399011E-4</v>
      </c>
      <c r="AN181" s="5">
        <f t="shared" si="419"/>
        <v>2.3668108066731685E-4</v>
      </c>
      <c r="AO181" s="5">
        <f t="shared" si="420"/>
        <v>2.1043108479542786E-4</v>
      </c>
      <c r="AP181" s="5">
        <f t="shared" si="421"/>
        <v>1.2472829492280108E-4</v>
      </c>
      <c r="AQ181" s="5">
        <f t="shared" si="422"/>
        <v>5.5447419648598646E-5</v>
      </c>
      <c r="AR181" s="5">
        <f t="shared" si="423"/>
        <v>1.2175179945727829E-2</v>
      </c>
      <c r="AS181" s="5">
        <f t="shared" si="424"/>
        <v>8.7739286132633328E-3</v>
      </c>
      <c r="AT181" s="5">
        <f t="shared" si="425"/>
        <v>3.1614244575355671E-3</v>
      </c>
      <c r="AU181" s="5">
        <f t="shared" si="426"/>
        <v>7.5941690746495296E-4</v>
      </c>
      <c r="AV181" s="5">
        <f t="shared" si="427"/>
        <v>1.3681665822402728E-4</v>
      </c>
      <c r="AW181" s="5">
        <f t="shared" si="428"/>
        <v>7.0190806941261129E-7</v>
      </c>
      <c r="AX181" s="5">
        <f t="shared" si="429"/>
        <v>1.5986546488556972E-5</v>
      </c>
      <c r="AY181" s="5">
        <f t="shared" si="430"/>
        <v>2.8426998138040223E-5</v>
      </c>
      <c r="AZ181" s="5">
        <f t="shared" si="431"/>
        <v>2.527419614106677E-5</v>
      </c>
      <c r="BA181" s="5">
        <f t="shared" si="432"/>
        <v>1.4980711586809209E-5</v>
      </c>
      <c r="BB181" s="5">
        <f t="shared" si="433"/>
        <v>6.6596100147328146E-6</v>
      </c>
      <c r="BC181" s="5">
        <f t="shared" si="434"/>
        <v>2.3684004750418377E-6</v>
      </c>
      <c r="BD181" s="5">
        <f t="shared" si="435"/>
        <v>3.6082821045313289E-3</v>
      </c>
      <c r="BE181" s="5">
        <f t="shared" si="436"/>
        <v>2.6002744717364351E-3</v>
      </c>
      <c r="BF181" s="5">
        <f t="shared" si="437"/>
        <v>9.3693163844826659E-4</v>
      </c>
      <c r="BG181" s="5">
        <f t="shared" si="438"/>
        <v>2.2506364992542265E-4</v>
      </c>
      <c r="BH181" s="5">
        <f t="shared" si="439"/>
        <v>4.0547499229755751E-5</v>
      </c>
      <c r="BI181" s="5">
        <f t="shared" si="440"/>
        <v>5.8440345896170621E-6</v>
      </c>
      <c r="BJ181" s="8">
        <f t="shared" si="441"/>
        <v>0.14659843689432794</v>
      </c>
      <c r="BK181" s="8">
        <f t="shared" si="442"/>
        <v>0.22646498368672363</v>
      </c>
      <c r="BL181" s="8">
        <f t="shared" si="443"/>
        <v>0.54753927376492051</v>
      </c>
      <c r="BM181" s="8">
        <f t="shared" si="444"/>
        <v>0.45347091936765554</v>
      </c>
      <c r="BN181" s="8">
        <f t="shared" si="445"/>
        <v>0.54411503734856326</v>
      </c>
    </row>
    <row r="182" spans="1:66" x14ac:dyDescent="0.25">
      <c r="A182" t="s">
        <v>347</v>
      </c>
      <c r="B182" t="s">
        <v>255</v>
      </c>
      <c r="C182" t="s">
        <v>250</v>
      </c>
      <c r="D182" t="s">
        <v>353</v>
      </c>
      <c r="E182">
        <f>VLOOKUP(A182,home!$A$2:$E$405,3,FALSE)</f>
        <v>1.2816000000000001</v>
      </c>
      <c r="F182">
        <f>VLOOKUP(B182,home!$B$2:$E$405,3,FALSE)</f>
        <v>0.66879999999999995</v>
      </c>
      <c r="G182">
        <f>VLOOKUP(C182,away!$B$2:$E$405,4,FALSE)</f>
        <v>0.33439999999999998</v>
      </c>
      <c r="H182">
        <f>VLOOKUP(A182,away!$A$2:$E$405,3,FALSE)</f>
        <v>0.83499999999999996</v>
      </c>
      <c r="I182">
        <f>VLOOKUP(C182,away!$B$2:$E$405,3,FALSE)</f>
        <v>1.5398000000000001</v>
      </c>
      <c r="J182">
        <f>VLOOKUP(B182,home!$B$2:$E$405,4,FALSE)</f>
        <v>1.1976</v>
      </c>
      <c r="K182" s="3">
        <f t="shared" si="390"/>
        <v>0.286625636352</v>
      </c>
      <c r="L182" s="3">
        <f t="shared" si="391"/>
        <v>1.5397938408</v>
      </c>
      <c r="M182" s="5">
        <f t="shared" si="392"/>
        <v>0.16098896171056781</v>
      </c>
      <c r="N182" s="5">
        <f t="shared" si="393"/>
        <v>4.6143563595939255E-2</v>
      </c>
      <c r="O182" s="5">
        <f t="shared" si="394"/>
        <v>0.24788981167871935</v>
      </c>
      <c r="P182" s="5">
        <f t="shared" si="395"/>
        <v>7.1051575017590365E-2</v>
      </c>
      <c r="Q182" s="5">
        <f t="shared" si="396"/>
        <v>6.6129641396175352E-3</v>
      </c>
      <c r="R182" s="5">
        <f t="shared" si="397"/>
        <v>0.19084960260998199</v>
      </c>
      <c r="S182" s="5">
        <f t="shared" si="398"/>
        <v>7.8395534992584601E-3</v>
      </c>
      <c r="T182" s="5">
        <f t="shared" si="399"/>
        <v>1.0182601451614351E-2</v>
      </c>
      <c r="U182" s="5">
        <f t="shared" si="400"/>
        <v>5.47023887956124E-2</v>
      </c>
      <c r="V182" s="5">
        <f t="shared" si="401"/>
        <v>3.8443810587212446E-4</v>
      </c>
      <c r="W182" s="5">
        <f t="shared" si="402"/>
        <v>6.3181501823027762E-4</v>
      </c>
      <c r="X182" s="5">
        <f t="shared" si="403"/>
        <v>9.7286487359592123E-4</v>
      </c>
      <c r="Y182" s="5">
        <f t="shared" si="404"/>
        <v>7.4900567014683501E-4</v>
      </c>
      <c r="Z182" s="5">
        <f t="shared" si="405"/>
        <v>9.7956347539325986E-2</v>
      </c>
      <c r="AA182" s="5">
        <f t="shared" si="406"/>
        <v>2.8076800448176977E-2</v>
      </c>
      <c r="AB182" s="5">
        <f t="shared" si="407"/>
        <v>4.0237653975934221E-3</v>
      </c>
      <c r="AC182" s="5">
        <f t="shared" si="408"/>
        <v>1.0604350070325566E-5</v>
      </c>
      <c r="AD182" s="5">
        <f t="shared" si="409"/>
        <v>4.5273595414250929E-5</v>
      </c>
      <c r="AE182" s="5">
        <f t="shared" si="410"/>
        <v>6.9712003369734707E-5</v>
      </c>
      <c r="AF182" s="5">
        <f t="shared" si="411"/>
        <v>5.367105670927317E-5</v>
      </c>
      <c r="AG182" s="5">
        <f t="shared" si="412"/>
        <v>2.754745418338879E-5</v>
      </c>
      <c r="AH182" s="5">
        <f t="shared" si="413"/>
        <v>3.7708145152079604E-2</v>
      </c>
      <c r="AI182" s="5">
        <f t="shared" si="414"/>
        <v>1.0808121099868399E-2</v>
      </c>
      <c r="AJ182" s="5">
        <f t="shared" si="415"/>
        <v>1.5489422940096289E-3</v>
      </c>
      <c r="AK182" s="5">
        <f t="shared" si="416"/>
        <v>1.4798885689767892E-4</v>
      </c>
      <c r="AL182" s="5">
        <f t="shared" si="417"/>
        <v>1.8720681630064006E-7</v>
      </c>
      <c r="AM182" s="5">
        <f t="shared" si="418"/>
        <v>2.5953146191105324E-6</v>
      </c>
      <c r="AN182" s="5">
        <f t="shared" si="419"/>
        <v>3.9962494654445959E-6</v>
      </c>
      <c r="AO182" s="5">
        <f t="shared" si="420"/>
        <v>3.0767001565959405E-6</v>
      </c>
      <c r="AP182" s="5">
        <f t="shared" si="421"/>
        <v>1.5791613170382753E-6</v>
      </c>
      <c r="AQ182" s="5">
        <f t="shared" si="422"/>
        <v>6.0789571740128828E-7</v>
      </c>
      <c r="AR182" s="5">
        <f t="shared" si="423"/>
        <v>1.1612553930632902E-2</v>
      </c>
      <c r="AS182" s="5">
        <f t="shared" si="424"/>
        <v>3.3284556600395739E-3</v>
      </c>
      <c r="AT182" s="5">
        <f t="shared" si="425"/>
        <v>4.7701036081412948E-4</v>
      </c>
      <c r="AU182" s="5">
        <f t="shared" si="426"/>
        <v>4.5574466071615683E-5</v>
      </c>
      <c r="AV182" s="5">
        <f t="shared" si="427"/>
        <v>3.265702584794868E-6</v>
      </c>
      <c r="AW182" s="5">
        <f t="shared" si="428"/>
        <v>2.2950743901351137E-9</v>
      </c>
      <c r="AX182" s="5">
        <f t="shared" si="429"/>
        <v>1.2398061737270084E-7</v>
      </c>
      <c r="AY182" s="5">
        <f t="shared" si="430"/>
        <v>1.9090459100906622E-7</v>
      </c>
      <c r="AZ182" s="5">
        <f t="shared" si="431"/>
        <v>1.4697685670810161E-7</v>
      </c>
      <c r="BA182" s="5">
        <f t="shared" si="432"/>
        <v>7.543801956642637E-8</v>
      </c>
      <c r="BB182" s="5">
        <f t="shared" si="433"/>
        <v>2.9039749472633307E-8</v>
      </c>
      <c r="BC182" s="5">
        <f t="shared" si="434"/>
        <v>8.9430454752671564E-9</v>
      </c>
      <c r="BD182" s="5">
        <f t="shared" si="435"/>
        <v>2.9801565030577299E-3</v>
      </c>
      <c r="BE182" s="5">
        <f t="shared" si="436"/>
        <v>8.5418925411747282E-4</v>
      </c>
      <c r="BF182" s="5">
        <f t="shared" si="437"/>
        <v>1.2241626926323042E-4</v>
      </c>
      <c r="BG182" s="5">
        <f t="shared" si="438"/>
        <v>1.1695880359137072E-5</v>
      </c>
      <c r="BH182" s="5">
        <f t="shared" si="439"/>
        <v>8.380847876586299E-7</v>
      </c>
      <c r="BI182" s="5">
        <f t="shared" si="440"/>
        <v>4.8043317115917121E-8</v>
      </c>
      <c r="BJ182" s="8">
        <f t="shared" si="441"/>
        <v>6.5501449462976008E-2</v>
      </c>
      <c r="BK182" s="8">
        <f t="shared" si="442"/>
        <v>0.24027551079476639</v>
      </c>
      <c r="BL182" s="8">
        <f t="shared" si="443"/>
        <v>0.59519177048798477</v>
      </c>
      <c r="BM182" s="8">
        <f t="shared" si="444"/>
        <v>0.27538841092312044</v>
      </c>
      <c r="BN182" s="8">
        <f t="shared" si="445"/>
        <v>0.72353647875241633</v>
      </c>
    </row>
    <row r="183" spans="1:66" x14ac:dyDescent="0.25">
      <c r="A183" t="s">
        <v>347</v>
      </c>
      <c r="B183" t="s">
        <v>323</v>
      </c>
      <c r="C183" t="s">
        <v>324</v>
      </c>
      <c r="D183" t="s">
        <v>353</v>
      </c>
      <c r="E183">
        <f>VLOOKUP(A183,home!$A$2:$E$405,3,FALSE)</f>
        <v>1.2816000000000001</v>
      </c>
      <c r="F183">
        <f>VLOOKUP(B183,home!$B$2:$E$405,3,FALSE)</f>
        <v>0.66879999999999995</v>
      </c>
      <c r="G183">
        <f>VLOOKUP(C183,away!$B$2:$E$405,4,FALSE)</f>
        <v>0.78029999999999999</v>
      </c>
      <c r="H183">
        <f>VLOOKUP(A183,away!$A$2:$E$405,3,FALSE)</f>
        <v>0.83499999999999996</v>
      </c>
      <c r="I183">
        <f>VLOOKUP(C183,away!$B$2:$E$405,3,FALSE)</f>
        <v>0.3422</v>
      </c>
      <c r="J183">
        <f>VLOOKUP(B183,home!$B$2:$E$405,4,FALSE)</f>
        <v>0.85540000000000005</v>
      </c>
      <c r="K183" s="3">
        <f t="shared" si="390"/>
        <v>0.66882172262399997</v>
      </c>
      <c r="L183" s="3">
        <f t="shared" si="391"/>
        <v>0.24441942980000003</v>
      </c>
      <c r="M183" s="5">
        <f t="shared" si="392"/>
        <v>0.40122169365919497</v>
      </c>
      <c r="N183" s="5">
        <f t="shared" si="393"/>
        <v>0.26834578430726158</v>
      </c>
      <c r="O183" s="5">
        <f t="shared" si="394"/>
        <v>9.8066377587570724E-2</v>
      </c>
      <c r="P183" s="5">
        <f t="shared" si="395"/>
        <v>6.558892358961467E-2</v>
      </c>
      <c r="Q183" s="5">
        <f t="shared" si="396"/>
        <v>8.973774485963551E-2</v>
      </c>
      <c r="R183" s="5">
        <f t="shared" si="397"/>
        <v>1.1984664046252768E-2</v>
      </c>
      <c r="S183" s="5">
        <f t="shared" si="398"/>
        <v>2.6805049213630191E-3</v>
      </c>
      <c r="T183" s="5">
        <f t="shared" si="399"/>
        <v>2.1933648430129994E-2</v>
      </c>
      <c r="U183" s="5">
        <f t="shared" si="400"/>
        <v>8.0156036524846944E-3</v>
      </c>
      <c r="V183" s="5">
        <f t="shared" si="401"/>
        <v>4.8687805062317331E-5</v>
      </c>
      <c r="W183" s="5">
        <f t="shared" si="402"/>
        <v>2.0006184367138139E-2</v>
      </c>
      <c r="X183" s="5">
        <f t="shared" si="403"/>
        <v>4.8899001754895786E-3</v>
      </c>
      <c r="Y183" s="5">
        <f t="shared" si="404"/>
        <v>5.9759330633604138E-4</v>
      </c>
      <c r="Z183" s="5">
        <f t="shared" si="405"/>
        <v>9.7642825084322097E-4</v>
      </c>
      <c r="AA183" s="5">
        <f t="shared" si="406"/>
        <v>6.5305642474770224E-4</v>
      </c>
      <c r="AB183" s="5">
        <f t="shared" si="407"/>
        <v>2.1838916148521437E-4</v>
      </c>
      <c r="AC183" s="5">
        <f t="shared" si="408"/>
        <v>4.9744642058956398E-7</v>
      </c>
      <c r="AD183" s="5">
        <f t="shared" si="409"/>
        <v>3.3451426728906665E-3</v>
      </c>
      <c r="AE183" s="5">
        <f t="shared" si="410"/>
        <v>8.1761786470758481E-4</v>
      </c>
      <c r="AF183" s="5">
        <f t="shared" si="411"/>
        <v>9.9920846143060707E-5</v>
      </c>
      <c r="AG183" s="5">
        <f t="shared" si="412"/>
        <v>8.1408654131401434E-6</v>
      </c>
      <c r="AH183" s="5">
        <f t="shared" si="413"/>
        <v>5.9664509077927867E-5</v>
      </c>
      <c r="AI183" s="5">
        <f t="shared" si="414"/>
        <v>3.9904919741015E-5</v>
      </c>
      <c r="AJ183" s="5">
        <f t="shared" si="415"/>
        <v>1.3344638581179058E-5</v>
      </c>
      <c r="AK183" s="5">
        <f t="shared" si="416"/>
        <v>2.9750613878862894E-6</v>
      </c>
      <c r="AL183" s="5">
        <f t="shared" si="417"/>
        <v>3.2527628276939787E-9</v>
      </c>
      <c r="AM183" s="5">
        <f t="shared" si="418"/>
        <v>4.4746081698115753E-4</v>
      </c>
      <c r="AN183" s="5">
        <f t="shared" si="419"/>
        <v>1.0936811774437669E-4</v>
      </c>
      <c r="AO183" s="5">
        <f t="shared" si="420"/>
        <v>1.3365846488689907E-5</v>
      </c>
      <c r="AP183" s="5">
        <f t="shared" si="421"/>
        <v>1.0889575258533065E-6</v>
      </c>
      <c r="AQ183" s="5">
        <f t="shared" si="422"/>
        <v>6.6540594386371005E-8</v>
      </c>
      <c r="AR183" s="5">
        <f t="shared" si="423"/>
        <v>2.9166330576248127E-6</v>
      </c>
      <c r="AS183" s="5">
        <f t="shared" si="424"/>
        <v>1.9507075458627314E-6</v>
      </c>
      <c r="AT183" s="5">
        <f t="shared" si="425"/>
        <v>6.5233779057977368E-7</v>
      </c>
      <c r="AU183" s="5">
        <f t="shared" si="426"/>
        <v>1.4543256160943279E-7</v>
      </c>
      <c r="AV183" s="5">
        <f t="shared" si="427"/>
        <v>2.4317114095310459E-8</v>
      </c>
      <c r="AW183" s="5">
        <f t="shared" si="428"/>
        <v>1.4770527112871914E-11</v>
      </c>
      <c r="AX183" s="5">
        <f t="shared" si="429"/>
        <v>4.987858573668001E-5</v>
      </c>
      <c r="AY183" s="5">
        <f t="shared" si="430"/>
        <v>1.2191295484989743E-5</v>
      </c>
      <c r="AZ183" s="5">
        <f t="shared" si="431"/>
        <v>1.4898947454822536E-6</v>
      </c>
      <c r="BA183" s="5">
        <f t="shared" si="432"/>
        <v>1.2138640805092955E-7</v>
      </c>
      <c r="BB183" s="5">
        <f t="shared" si="433"/>
        <v>7.4172991603195833E-9</v>
      </c>
      <c r="BC183" s="5">
        <f t="shared" si="434"/>
        <v>3.6258640628426655E-10</v>
      </c>
      <c r="BD183" s="5">
        <f t="shared" si="435"/>
        <v>1.1881363148008111E-7</v>
      </c>
      <c r="BE183" s="5">
        <f t="shared" si="436"/>
        <v>7.9465137677720972E-8</v>
      </c>
      <c r="BF183" s="5">
        <f t="shared" si="437"/>
        <v>2.6574005135083327E-8</v>
      </c>
      <c r="BG183" s="5">
        <f t="shared" si="438"/>
        <v>5.9244239638218176E-9</v>
      </c>
      <c r="BH183" s="5">
        <f t="shared" si="439"/>
        <v>9.9059586025955318E-10</v>
      </c>
      <c r="BI183" s="5">
        <f t="shared" si="440"/>
        <v>1.3250640593659955E-10</v>
      </c>
      <c r="BJ183" s="8">
        <f t="shared" si="441"/>
        <v>0.41041671691674048</v>
      </c>
      <c r="BK183" s="8">
        <f t="shared" si="442"/>
        <v>0.46955250196990339</v>
      </c>
      <c r="BL183" s="8">
        <f t="shared" si="443"/>
        <v>0.1190599013296994</v>
      </c>
      <c r="BM183" s="8">
        <f t="shared" si="444"/>
        <v>6.5048169136941836E-2</v>
      </c>
      <c r="BN183" s="8">
        <f t="shared" si="445"/>
        <v>0.9349451880495302</v>
      </c>
    </row>
    <row r="184" spans="1:66" x14ac:dyDescent="0.25">
      <c r="A184" t="s">
        <v>348</v>
      </c>
      <c r="B184" t="s">
        <v>261</v>
      </c>
      <c r="C184" t="s">
        <v>268</v>
      </c>
      <c r="D184" t="s">
        <v>353</v>
      </c>
      <c r="E184">
        <f>VLOOKUP(A184,home!$A$2:$E$405,3,FALSE)</f>
        <v>1.4792000000000001</v>
      </c>
      <c r="F184">
        <f>VLOOKUP(B184,home!$B$2:$E$405,3,FALSE)</f>
        <v>0.78869999999999996</v>
      </c>
      <c r="G184">
        <f>VLOOKUP(C184,away!$B$2:$E$405,4,FALSE)</f>
        <v>0.81120000000000003</v>
      </c>
      <c r="H184">
        <f>VLOOKUP(A184,away!$A$2:$E$405,3,FALSE)</f>
        <v>1.1875</v>
      </c>
      <c r="I184">
        <f>VLOOKUP(C184,away!$B$2:$E$405,3,FALSE)</f>
        <v>0.84209999999999996</v>
      </c>
      <c r="J184">
        <f>VLOOKUP(B184,home!$B$2:$E$405,4,FALSE)</f>
        <v>1.1228</v>
      </c>
      <c r="K184" s="3">
        <f t="shared" si="390"/>
        <v>0.94638245644800001</v>
      </c>
      <c r="L184" s="3">
        <f t="shared" si="391"/>
        <v>1.1227929824999998</v>
      </c>
      <c r="M184" s="5">
        <f t="shared" si="392"/>
        <v>0.12628987249465679</v>
      </c>
      <c r="N184" s="5">
        <f t="shared" si="393"/>
        <v>0.11951851975599802</v>
      </c>
      <c r="O184" s="5">
        <f t="shared" si="394"/>
        <v>0.14179738259782038</v>
      </c>
      <c r="P184" s="5">
        <f t="shared" si="395"/>
        <v>0.13419455526082216</v>
      </c>
      <c r="Q184" s="5">
        <f t="shared" si="396"/>
        <v>5.6555115158855099E-2</v>
      </c>
      <c r="R184" s="5">
        <f t="shared" si="397"/>
        <v>7.9604553058850183E-2</v>
      </c>
      <c r="S184" s="5">
        <f t="shared" si="398"/>
        <v>3.5648501154381486E-2</v>
      </c>
      <c r="T184" s="5">
        <f t="shared" si="399"/>
        <v>6.3499686424841856E-2</v>
      </c>
      <c r="U184" s="5">
        <f t="shared" si="400"/>
        <v>7.5336352468279799E-2</v>
      </c>
      <c r="V184" s="5">
        <f t="shared" si="401"/>
        <v>4.2088663552174183E-3</v>
      </c>
      <c r="W184" s="5">
        <f t="shared" si="402"/>
        <v>1.7840922936245607E-2</v>
      </c>
      <c r="X184" s="5">
        <f t="shared" si="403"/>
        <v>2.0031663074139856E-2</v>
      </c>
      <c r="Y184" s="5">
        <f t="shared" si="404"/>
        <v>1.1245705363724308E-2</v>
      </c>
      <c r="Z184" s="5">
        <f t="shared" si="405"/>
        <v>2.9793144516508618E-2</v>
      </c>
      <c r="AA184" s="5">
        <f t="shared" si="406"/>
        <v>2.819570929284369E-2</v>
      </c>
      <c r="AB184" s="5">
        <f t="shared" si="407"/>
        <v>1.3341962310927553E-2</v>
      </c>
      <c r="AC184" s="5">
        <f t="shared" si="408"/>
        <v>2.795191221264274E-4</v>
      </c>
      <c r="AD184" s="5">
        <f t="shared" si="409"/>
        <v>4.2210841184258949E-3</v>
      </c>
      <c r="AE184" s="5">
        <f t="shared" si="410"/>
        <v>4.7394036267107923E-3</v>
      </c>
      <c r="AF184" s="5">
        <f t="shared" si="411"/>
        <v>2.6606845666529641E-3</v>
      </c>
      <c r="AG184" s="5">
        <f t="shared" si="412"/>
        <v>9.957993200280001E-4</v>
      </c>
      <c r="AH184" s="5">
        <f t="shared" si="413"/>
        <v>8.3628833974360543E-3</v>
      </c>
      <c r="AI184" s="5">
        <f t="shared" si="414"/>
        <v>7.9144861326537284E-3</v>
      </c>
      <c r="AJ184" s="5">
        <f t="shared" si="415"/>
        <v>3.745065413872233E-3</v>
      </c>
      <c r="AK184" s="5">
        <f t="shared" si="416"/>
        <v>1.1814214019796169E-3</v>
      </c>
      <c r="AL184" s="5">
        <f t="shared" si="417"/>
        <v>1.1880586634447169E-5</v>
      </c>
      <c r="AM184" s="5">
        <f t="shared" si="418"/>
        <v>7.9895199137390799E-4</v>
      </c>
      <c r="AN184" s="5">
        <f t="shared" si="419"/>
        <v>8.9705768926902417E-4</v>
      </c>
      <c r="AO184" s="5">
        <f t="shared" si="420"/>
        <v>5.0360503920446309E-4</v>
      </c>
      <c r="AP184" s="5">
        <f t="shared" si="421"/>
        <v>1.8848140132346941E-4</v>
      </c>
      <c r="AQ184" s="5">
        <f t="shared" si="422"/>
        <v>5.2906398684439389E-5</v>
      </c>
      <c r="AR184" s="5">
        <f t="shared" si="423"/>
        <v>1.8779573584213941E-3</v>
      </c>
      <c r="AS184" s="5">
        <f t="shared" si="424"/>
        <v>1.7772658979674364E-3</v>
      </c>
      <c r="AT184" s="5">
        <f t="shared" si="425"/>
        <v>8.4098663313984128E-4</v>
      </c>
      <c r="AU184" s="5">
        <f t="shared" si="426"/>
        <v>2.6529833190360537E-4</v>
      </c>
      <c r="AV184" s="5">
        <f t="shared" si="427"/>
        <v>6.2768421759622702E-5</v>
      </c>
      <c r="AW184" s="5">
        <f t="shared" si="428"/>
        <v>3.5067253704034349E-7</v>
      </c>
      <c r="AX184" s="5">
        <f t="shared" si="429"/>
        <v>1.2601902469674335E-4</v>
      </c>
      <c r="AY184" s="5">
        <f t="shared" si="430"/>
        <v>1.4149327659099758E-4</v>
      </c>
      <c r="AZ184" s="5">
        <f t="shared" si="431"/>
        <v>7.9433829013651831E-5</v>
      </c>
      <c r="BA184" s="5">
        <f t="shared" si="432"/>
        <v>2.9729248596544374E-5</v>
      </c>
      <c r="BB184" s="5">
        <f t="shared" si="433"/>
        <v>8.344947924799495E-6</v>
      </c>
      <c r="BC184" s="5">
        <f t="shared" si="434"/>
        <v>1.8739297938585644E-6</v>
      </c>
      <c r="BD184" s="5">
        <f t="shared" si="435"/>
        <v>3.5142622391162867E-4</v>
      </c>
      <c r="BE184" s="5">
        <f t="shared" si="436"/>
        <v>3.3258361304573203E-4</v>
      </c>
      <c r="BF184" s="5">
        <f t="shared" si="437"/>
        <v>1.5737564834428545E-4</v>
      </c>
      <c r="BG184" s="5">
        <f t="shared" si="438"/>
        <v>4.9645850888387178E-5</v>
      </c>
      <c r="BH184" s="5">
        <f t="shared" si="439"/>
        <v>1.1745990579050742E-5</v>
      </c>
      <c r="BI184" s="5">
        <f t="shared" si="440"/>
        <v>2.223239883523422E-6</v>
      </c>
      <c r="BJ184" s="8">
        <f t="shared" si="441"/>
        <v>0.30413648112209429</v>
      </c>
      <c r="BK184" s="8">
        <f t="shared" si="442"/>
        <v>0.3007746882504298</v>
      </c>
      <c r="BL184" s="8">
        <f t="shared" si="443"/>
        <v>0.36520909328450779</v>
      </c>
      <c r="BM184" s="8">
        <f t="shared" si="444"/>
        <v>0.3418122662424839</v>
      </c>
      <c r="BN184" s="8">
        <f t="shared" si="445"/>
        <v>0.65795999832700269</v>
      </c>
    </row>
    <row r="185" spans="1:66" x14ac:dyDescent="0.25">
      <c r="A185" t="s">
        <v>348</v>
      </c>
      <c r="B185" t="s">
        <v>326</v>
      </c>
      <c r="C185" t="s">
        <v>270</v>
      </c>
      <c r="D185" t="s">
        <v>353</v>
      </c>
      <c r="E185">
        <f>VLOOKUP(A185,home!$A$2:$E$405,3,FALSE)</f>
        <v>1.4792000000000001</v>
      </c>
      <c r="F185">
        <f>VLOOKUP(B185,home!$B$2:$E$405,3,FALSE)</f>
        <v>1.0817000000000001</v>
      </c>
      <c r="G185">
        <f>VLOOKUP(C185,away!$B$2:$E$405,4,FALSE)</f>
        <v>1.1267</v>
      </c>
      <c r="H185">
        <f>VLOOKUP(A185,away!$A$2:$E$405,3,FALSE)</f>
        <v>1.1875</v>
      </c>
      <c r="I185">
        <f>VLOOKUP(C185,away!$B$2:$E$405,3,FALSE)</f>
        <v>0.56140000000000001</v>
      </c>
      <c r="J185">
        <f>VLOOKUP(B185,home!$B$2:$E$405,4,FALSE)</f>
        <v>0.84209999999999996</v>
      </c>
      <c r="K185" s="3">
        <f t="shared" si="390"/>
        <v>1.8027770560880003</v>
      </c>
      <c r="L185" s="3">
        <f t="shared" si="391"/>
        <v>0.56139649125000002</v>
      </c>
      <c r="M185" s="5">
        <f t="shared" si="392"/>
        <v>9.4026977111516002E-2</v>
      </c>
      <c r="N185" s="5">
        <f t="shared" si="393"/>
        <v>0.16950967698995262</v>
      </c>
      <c r="O185" s="5">
        <f t="shared" si="394"/>
        <v>5.278641503324915E-2</v>
      </c>
      <c r="P185" s="5">
        <f t="shared" si="395"/>
        <v>9.5162137895080282E-2</v>
      </c>
      <c r="Q185" s="5">
        <f t="shared" si="396"/>
        <v>0.15279407823118732</v>
      </c>
      <c r="R185" s="5">
        <f t="shared" si="397"/>
        <v>1.4817054092666161E-2</v>
      </c>
      <c r="S185" s="5">
        <f t="shared" si="398"/>
        <v>2.4077750787473613E-2</v>
      </c>
      <c r="T185" s="5">
        <f t="shared" si="399"/>
        <v>8.5778059402766588E-2</v>
      </c>
      <c r="U185" s="5">
        <f t="shared" si="400"/>
        <v>2.6711845157073359E-2</v>
      </c>
      <c r="V185" s="5">
        <f t="shared" si="401"/>
        <v>2.7076038423921589E-3</v>
      </c>
      <c r="W185" s="5">
        <f t="shared" si="402"/>
        <v>9.1817886180433197E-2</v>
      </c>
      <c r="X185" s="5">
        <f t="shared" si="403"/>
        <v>5.1546239135687073E-2</v>
      </c>
      <c r="Y185" s="5">
        <f t="shared" si="404"/>
        <v>1.4468938893954076E-2</v>
      </c>
      <c r="Z185" s="5">
        <f t="shared" si="405"/>
        <v>2.7727473927614123E-3</v>
      </c>
      <c r="AA185" s="5">
        <f t="shared" si="406"/>
        <v>4.9986453819980984E-3</v>
      </c>
      <c r="AB185" s="5">
        <f t="shared" si="407"/>
        <v>4.5057216030932054E-3</v>
      </c>
      <c r="AC185" s="5">
        <f t="shared" si="408"/>
        <v>1.7126824804052326E-4</v>
      </c>
      <c r="AD185" s="5">
        <f t="shared" si="409"/>
        <v>4.1381794636146101E-2</v>
      </c>
      <c r="AE185" s="5">
        <f t="shared" si="410"/>
        <v>2.3231594310360495E-2</v>
      </c>
      <c r="AF185" s="5">
        <f t="shared" si="411"/>
        <v>6.5210677659899218E-3</v>
      </c>
      <c r="AG185" s="5">
        <f t="shared" si="412"/>
        <v>1.2203015210100732E-3</v>
      </c>
      <c r="AH185" s="5">
        <f t="shared" si="413"/>
        <v>3.8915266435471054E-4</v>
      </c>
      <c r="AI185" s="5">
        <f t="shared" si="414"/>
        <v>7.0155549461418682E-4</v>
      </c>
      <c r="AJ185" s="5">
        <f t="shared" si="415"/>
        <v>6.3237407463146247E-4</v>
      </c>
      <c r="AK185" s="5">
        <f t="shared" si="416"/>
        <v>3.8000982420349387E-4</v>
      </c>
      <c r="AL185" s="5">
        <f t="shared" si="417"/>
        <v>6.9334368232433354E-6</v>
      </c>
      <c r="AM185" s="5">
        <f t="shared" si="418"/>
        <v>1.4920429981957927E-2</v>
      </c>
      <c r="AN185" s="5">
        <f t="shared" si="419"/>
        <v>8.3762770398124829E-3</v>
      </c>
      <c r="AO185" s="5">
        <f t="shared" si="420"/>
        <v>2.3512062699443319E-3</v>
      </c>
      <c r="AP185" s="5">
        <f t="shared" si="421"/>
        <v>4.3998631671724955E-4</v>
      </c>
      <c r="AQ185" s="5">
        <f t="shared" si="422"/>
        <v>6.1751693600768765E-5</v>
      </c>
      <c r="AR185" s="5">
        <f t="shared" si="423"/>
        <v>4.3693788065864712E-5</v>
      </c>
      <c r="AS185" s="5">
        <f t="shared" si="424"/>
        <v>7.8770158618712586E-5</v>
      </c>
      <c r="AT185" s="5">
        <f t="shared" si="425"/>
        <v>7.1002517331113761E-5</v>
      </c>
      <c r="AU185" s="5">
        <f t="shared" si="426"/>
        <v>4.2667236389674176E-5</v>
      </c>
      <c r="AV185" s="5">
        <f t="shared" si="427"/>
        <v>1.9229878702496899E-5</v>
      </c>
      <c r="AW185" s="5">
        <f t="shared" si="428"/>
        <v>1.949206172671612E-7</v>
      </c>
      <c r="AX185" s="5">
        <f t="shared" si="429"/>
        <v>4.4830348064068782E-3</v>
      </c>
      <c r="AY185" s="5">
        <f t="shared" si="430"/>
        <v>2.516760010468445E-3</v>
      </c>
      <c r="AZ185" s="5">
        <f t="shared" si="431"/>
        <v>7.0645011959764902E-4</v>
      </c>
      <c r="BA185" s="5">
        <f t="shared" si="432"/>
        <v>1.3219953946175437E-4</v>
      </c>
      <c r="BB185" s="5">
        <f t="shared" si="433"/>
        <v>1.8554089399673701E-5</v>
      </c>
      <c r="BC185" s="5">
        <f t="shared" si="434"/>
        <v>2.083240137463128E-6</v>
      </c>
      <c r="BD185" s="5">
        <f t="shared" si="435"/>
        <v>4.0882565515995934E-6</v>
      </c>
      <c r="BE185" s="5">
        <f t="shared" si="436"/>
        <v>7.370215110625196E-6</v>
      </c>
      <c r="BF185" s="5">
        <f t="shared" si="437"/>
        <v>6.6434273499340942E-6</v>
      </c>
      <c r="BG185" s="5">
        <f t="shared" si="438"/>
        <v>3.9922061334162318E-6</v>
      </c>
      <c r="BH185" s="5">
        <f t="shared" si="439"/>
        <v>1.7992644051241429E-6</v>
      </c>
      <c r="BI185" s="5">
        <f t="shared" si="440"/>
        <v>6.4873451747872564E-7</v>
      </c>
      <c r="BJ185" s="8">
        <f t="shared" si="441"/>
        <v>0.67227837017499226</v>
      </c>
      <c r="BK185" s="8">
        <f t="shared" si="442"/>
        <v>0.21866943133179428</v>
      </c>
      <c r="BL185" s="8">
        <f t="shared" si="443"/>
        <v>0.10620267900905984</v>
      </c>
      <c r="BM185" s="8">
        <f t="shared" si="444"/>
        <v>0.41831032346510494</v>
      </c>
      <c r="BN185" s="8">
        <f t="shared" si="445"/>
        <v>0.57909633935365157</v>
      </c>
    </row>
    <row r="186" spans="1:66" x14ac:dyDescent="0.25">
      <c r="A186" t="s">
        <v>338</v>
      </c>
      <c r="B186" t="s">
        <v>78</v>
      </c>
      <c r="C186" t="s">
        <v>82</v>
      </c>
      <c r="D186" t="s">
        <v>354</v>
      </c>
      <c r="E186">
        <f>VLOOKUP(A186,home!$A$2:$E$405,3,FALSE)</f>
        <v>1.3033999999999999</v>
      </c>
      <c r="F186">
        <f>VLOOKUP(B186,home!$B$2:$E$405,3,FALSE)</f>
        <v>0.76719999999999999</v>
      </c>
      <c r="G186">
        <f>VLOOKUP(C186,away!$B$2:$E$405,4,FALSE)</f>
        <v>1.1508</v>
      </c>
      <c r="H186">
        <f>VLOOKUP(A186,away!$A$2:$E$405,3,FALSE)</f>
        <v>1.0085</v>
      </c>
      <c r="I186">
        <f>VLOOKUP(C186,away!$B$2:$E$405,3,FALSE)</f>
        <v>1.4874000000000001</v>
      </c>
      <c r="J186">
        <f>VLOOKUP(B186,home!$B$2:$E$405,4,FALSE)</f>
        <v>0.7712</v>
      </c>
      <c r="K186" s="3">
        <f t="shared" si="390"/>
        <v>1.1507637267840001</v>
      </c>
      <c r="L186" s="3">
        <f t="shared" si="391"/>
        <v>1.1568330844799999</v>
      </c>
      <c r="M186" s="5">
        <f t="shared" si="392"/>
        <v>9.9500081943615939E-2</v>
      </c>
      <c r="N186" s="5">
        <f t="shared" si="393"/>
        <v>0.11450108511274887</v>
      </c>
      <c r="O186" s="5">
        <f t="shared" si="394"/>
        <v>0.11510498670084597</v>
      </c>
      <c r="P186" s="5">
        <f t="shared" si="395"/>
        <v>0.13245864346728828</v>
      </c>
      <c r="Q186" s="5">
        <f t="shared" si="396"/>
        <v>6.5881847712579447E-2</v>
      </c>
      <c r="R186" s="5">
        <f t="shared" si="397"/>
        <v>6.6578628402084505E-2</v>
      </c>
      <c r="S186" s="5">
        <f t="shared" si="398"/>
        <v>4.4083612511838552E-2</v>
      </c>
      <c r="T186" s="5">
        <f t="shared" si="399"/>
        <v>7.6214301100584914E-2</v>
      </c>
      <c r="U186" s="5">
        <f t="shared" si="400"/>
        <v>7.6616270544149837E-2</v>
      </c>
      <c r="V186" s="5">
        <f t="shared" si="401"/>
        <v>6.5206596354191546E-3</v>
      </c>
      <c r="W186" s="5">
        <f t="shared" si="402"/>
        <v>2.5271480200381297E-2</v>
      </c>
      <c r="X186" s="5">
        <f t="shared" si="403"/>
        <v>2.9234884389582341E-2</v>
      </c>
      <c r="Y186" s="5">
        <f t="shared" si="404"/>
        <v>1.6909940741408371E-2</v>
      </c>
      <c r="Z186" s="5">
        <f t="shared" si="405"/>
        <v>2.5673453351610385E-2</v>
      </c>
      <c r="AA186" s="5">
        <f t="shared" si="406"/>
        <v>2.9544078858314341E-2</v>
      </c>
      <c r="AB186" s="5">
        <f t="shared" si="407"/>
        <v>1.6999127145697103E-2</v>
      </c>
      <c r="AC186" s="5">
        <f t="shared" si="408"/>
        <v>5.4253581564194713E-4</v>
      </c>
      <c r="AD186" s="5">
        <f t="shared" si="409"/>
        <v>7.2703756841847132E-3</v>
      </c>
      <c r="AE186" s="5">
        <f t="shared" si="410"/>
        <v>8.4106111280637906E-3</v>
      </c>
      <c r="AF186" s="5">
        <f t="shared" si="411"/>
        <v>4.8648366068199233E-3</v>
      </c>
      <c r="AG186" s="5">
        <f t="shared" si="412"/>
        <v>1.8759346457862362E-3</v>
      </c>
      <c r="AH186" s="5">
        <f t="shared" si="413"/>
        <v>7.4249750574992106E-3</v>
      </c>
      <c r="AI186" s="5">
        <f t="shared" si="414"/>
        <v>8.544391968446037E-3</v>
      </c>
      <c r="AJ186" s="5">
        <f t="shared" si="415"/>
        <v>4.9162881723561203E-3</v>
      </c>
      <c r="AK186" s="5">
        <f t="shared" si="416"/>
        <v>1.8858286997215435E-3</v>
      </c>
      <c r="AL186" s="5">
        <f t="shared" si="417"/>
        <v>2.8889848839752398E-5</v>
      </c>
      <c r="AM186" s="5">
        <f t="shared" si="418"/>
        <v>1.673296923490434E-3</v>
      </c>
      <c r="AN186" s="5">
        <f t="shared" si="419"/>
        <v>1.9357252412523331E-3</v>
      </c>
      <c r="AO186" s="5">
        <f t="shared" si="420"/>
        <v>1.1196555007718643E-3</v>
      </c>
      <c r="AP186" s="5">
        <f t="shared" si="421"/>
        <v>4.3175150883763828E-4</v>
      </c>
      <c r="AQ186" s="5">
        <f t="shared" si="422"/>
        <v>1.248661074243848E-4</v>
      </c>
      <c r="AR186" s="5">
        <f t="shared" si="423"/>
        <v>1.7178913595907743E-3</v>
      </c>
      <c r="AS186" s="5">
        <f t="shared" si="424"/>
        <v>1.9768870631727124E-3</v>
      </c>
      <c r="AT186" s="5">
        <f t="shared" si="425"/>
        <v>1.1374649621238538E-3</v>
      </c>
      <c r="AU186" s="5">
        <f t="shared" si="426"/>
        <v>4.3631780629995592E-4</v>
      </c>
      <c r="AV186" s="5">
        <f t="shared" si="427"/>
        <v>1.2552467620998919E-4</v>
      </c>
      <c r="AW186" s="5">
        <f t="shared" si="428"/>
        <v>1.0683157553849793E-6</v>
      </c>
      <c r="AX186" s="5">
        <f t="shared" si="429"/>
        <v>3.2092823394867543E-4</v>
      </c>
      <c r="AY186" s="5">
        <f t="shared" si="430"/>
        <v>3.7126039877556519E-4</v>
      </c>
      <c r="AZ186" s="5">
        <f t="shared" si="431"/>
        <v>2.1474315613040593E-4</v>
      </c>
      <c r="BA186" s="5">
        <f t="shared" si="432"/>
        <v>8.2807329225769241E-5</v>
      </c>
      <c r="BB186" s="5">
        <f t="shared" si="433"/>
        <v>2.3948564521449374E-5</v>
      </c>
      <c r="BC186" s="5">
        <f t="shared" si="434"/>
        <v>5.5408983528433116E-6</v>
      </c>
      <c r="BD186" s="5">
        <f t="shared" si="435"/>
        <v>3.3121892671948916E-4</v>
      </c>
      <c r="BE186" s="5">
        <f t="shared" si="436"/>
        <v>3.8115472649311597E-4</v>
      </c>
      <c r="BF186" s="5">
        <f t="shared" si="437"/>
        <v>2.1930951677027723E-4</v>
      </c>
      <c r="BG186" s="5">
        <f t="shared" si="438"/>
        <v>8.4124478945920815E-5</v>
      </c>
      <c r="BH186" s="5">
        <f t="shared" si="439"/>
        <v>2.4201849726392494E-5</v>
      </c>
      <c r="BI186" s="5">
        <f t="shared" si="440"/>
        <v>5.5701221572419491E-6</v>
      </c>
      <c r="BJ186" s="8">
        <f t="shared" si="441"/>
        <v>0.35673982118487124</v>
      </c>
      <c r="BK186" s="8">
        <f t="shared" si="442"/>
        <v>0.2835056836214192</v>
      </c>
      <c r="BL186" s="8">
        <f t="shared" si="443"/>
        <v>0.3340542410373244</v>
      </c>
      <c r="BM186" s="8">
        <f t="shared" si="444"/>
        <v>0.40557773377304207</v>
      </c>
      <c r="BN186" s="8">
        <f t="shared" si="445"/>
        <v>0.594025273339163</v>
      </c>
    </row>
    <row r="187" spans="1:66" x14ac:dyDescent="0.25">
      <c r="A187" t="s">
        <v>338</v>
      </c>
      <c r="B187" t="s">
        <v>85</v>
      </c>
      <c r="C187" t="s">
        <v>95</v>
      </c>
      <c r="D187" t="s">
        <v>354</v>
      </c>
      <c r="E187">
        <f>VLOOKUP(A187,home!$A$2:$E$405,3,FALSE)</f>
        <v>1.3033999999999999</v>
      </c>
      <c r="F187">
        <f>VLOOKUP(B187,home!$B$2:$E$405,3,FALSE)</f>
        <v>1.381</v>
      </c>
      <c r="G187">
        <f>VLOOKUP(C187,away!$B$2:$E$405,4,FALSE)</f>
        <v>1.3640000000000001</v>
      </c>
      <c r="H187">
        <f>VLOOKUP(A187,away!$A$2:$E$405,3,FALSE)</f>
        <v>1.0085</v>
      </c>
      <c r="I187">
        <f>VLOOKUP(C187,away!$B$2:$E$405,3,FALSE)</f>
        <v>0.99160000000000004</v>
      </c>
      <c r="J187">
        <f>VLOOKUP(B187,home!$B$2:$E$405,4,FALSE)</f>
        <v>1.4874000000000001</v>
      </c>
      <c r="K187" s="3">
        <f t="shared" si="390"/>
        <v>2.4551937256</v>
      </c>
      <c r="L187" s="3">
        <f t="shared" si="391"/>
        <v>1.4874425396400002</v>
      </c>
      <c r="M187" s="5">
        <f t="shared" si="392"/>
        <v>1.9397011615043112E-2</v>
      </c>
      <c r="N187" s="5">
        <f t="shared" si="393"/>
        <v>4.7623421212644172E-2</v>
      </c>
      <c r="O187" s="5">
        <f t="shared" si="394"/>
        <v>2.8851940218106307E-2</v>
      </c>
      <c r="P187" s="5">
        <f t="shared" si="395"/>
        <v>7.0837102594880907E-2</v>
      </c>
      <c r="Q187" s="5">
        <f t="shared" si="396"/>
        <v>5.8462362476444971E-2</v>
      </c>
      <c r="R187" s="5">
        <f t="shared" si="397"/>
        <v>2.1457801615780758E-2</v>
      </c>
      <c r="S187" s="5">
        <f t="shared" si="398"/>
        <v>6.4673559046411547E-2</v>
      </c>
      <c r="T187" s="5">
        <f t="shared" si="399"/>
        <v>8.6959404915317548E-2</v>
      </c>
      <c r="U187" s="5">
        <f t="shared" si="400"/>
        <v>5.2683059892234464E-2</v>
      </c>
      <c r="V187" s="5">
        <f t="shared" si="401"/>
        <v>2.6242802690250967E-2</v>
      </c>
      <c r="W187" s="5">
        <f t="shared" si="402"/>
        <v>4.7845475178640191E-2</v>
      </c>
      <c r="X187" s="5">
        <f t="shared" si="403"/>
        <v>7.1167395109999143E-2</v>
      </c>
      <c r="Y187" s="5">
        <f t="shared" si="404"/>
        <v>5.2928705460990245E-2</v>
      </c>
      <c r="Z187" s="5">
        <f t="shared" si="405"/>
        <v>1.0639082310156079E-2</v>
      </c>
      <c r="AA187" s="5">
        <f t="shared" si="406"/>
        <v>2.6121008134037161E-2</v>
      </c>
      <c r="AB187" s="5">
        <f t="shared" si="407"/>
        <v>3.2066067638517305E-2</v>
      </c>
      <c r="AC187" s="5">
        <f t="shared" si="408"/>
        <v>5.9898534354153668E-3</v>
      </c>
      <c r="AD187" s="5">
        <f t="shared" si="409"/>
        <v>2.9367477614236984E-2</v>
      </c>
      <c r="AE187" s="5">
        <f t="shared" si="410"/>
        <v>4.3682435485341509E-2</v>
      </c>
      <c r="AF187" s="5">
        <f t="shared" si="411"/>
        <v>3.2487556387988427E-2</v>
      </c>
      <c r="AG187" s="5">
        <f t="shared" si="412"/>
        <v>1.6107791126815742E-2</v>
      </c>
      <c r="AH187" s="5">
        <f t="shared" si="413"/>
        <v>3.9562559027143899E-3</v>
      </c>
      <c r="AI187" s="5">
        <f t="shared" si="414"/>
        <v>9.7133746692123334E-3</v>
      </c>
      <c r="AJ187" s="5">
        <f t="shared" si="415"/>
        <v>1.1924108271126051E-2</v>
      </c>
      <c r="AK187" s="5">
        <f t="shared" si="416"/>
        <v>9.7586652702145813E-3</v>
      </c>
      <c r="AL187" s="5">
        <f t="shared" si="417"/>
        <v>8.749881079696928E-4</v>
      </c>
      <c r="AM187" s="5">
        <f t="shared" si="418"/>
        <v>1.4420569355034621E-2</v>
      </c>
      <c r="AN187" s="5">
        <f t="shared" si="419"/>
        <v>2.1449768304507455E-2</v>
      </c>
      <c r="AO187" s="5">
        <f t="shared" si="420"/>
        <v>1.5952648920773079E-2</v>
      </c>
      <c r="AP187" s="5">
        <f t="shared" si="421"/>
        <v>7.9095495415666735E-3</v>
      </c>
      <c r="AQ187" s="5">
        <f t="shared" si="422"/>
        <v>2.9412501143790833E-3</v>
      </c>
      <c r="AR187" s="5">
        <f t="shared" si="423"/>
        <v>1.1769406654798466E-3</v>
      </c>
      <c r="AS187" s="5">
        <f t="shared" si="424"/>
        <v>2.8896173372896078E-3</v>
      </c>
      <c r="AT187" s="5">
        <f t="shared" si="425"/>
        <v>3.5472851779492129E-3</v>
      </c>
      <c r="AU187" s="5">
        <f t="shared" si="426"/>
        <v>2.9030907706049289E-3</v>
      </c>
      <c r="AV187" s="5">
        <f t="shared" si="427"/>
        <v>1.7819125612091227E-3</v>
      </c>
      <c r="AW187" s="5">
        <f t="shared" si="428"/>
        <v>8.8761700346838641E-5</v>
      </c>
      <c r="AX187" s="5">
        <f t="shared" si="429"/>
        <v>5.9008819000101022E-3</v>
      </c>
      <c r="AY187" s="5">
        <f t="shared" si="430"/>
        <v>8.7772227594667337E-3</v>
      </c>
      <c r="AZ187" s="5">
        <f t="shared" si="431"/>
        <v>6.5278072561636069E-3</v>
      </c>
      <c r="BA187" s="5">
        <f t="shared" si="432"/>
        <v>3.2365794011294732E-3</v>
      </c>
      <c r="BB187" s="5">
        <f t="shared" si="433"/>
        <v>1.2035564710406335E-3</v>
      </c>
      <c r="BC187" s="5">
        <f t="shared" si="434"/>
        <v>3.5804421877696721E-4</v>
      </c>
      <c r="BD187" s="5">
        <f t="shared" si="435"/>
        <v>2.9177193541115573E-4</v>
      </c>
      <c r="BE187" s="5">
        <f t="shared" si="436"/>
        <v>7.1635662512763805E-4</v>
      </c>
      <c r="BF187" s="5">
        <f t="shared" si="437"/>
        <v>8.7939714565268433E-4</v>
      </c>
      <c r="BG187" s="5">
        <f t="shared" si="438"/>
        <v>7.1969678477233992E-4</v>
      </c>
      <c r="BH187" s="5">
        <f t="shared" si="439"/>
        <v>4.4174875757688566E-4</v>
      </c>
      <c r="BI187" s="5">
        <f t="shared" si="440"/>
        <v>2.1691575557887305E-4</v>
      </c>
      <c r="BJ187" s="8">
        <f t="shared" si="441"/>
        <v>0.57530990321126729</v>
      </c>
      <c r="BK187" s="8">
        <f t="shared" si="442"/>
        <v>0.19679254024943835</v>
      </c>
      <c r="BL187" s="8">
        <f t="shared" si="443"/>
        <v>0.21209701512859566</v>
      </c>
      <c r="BM187" s="8">
        <f t="shared" si="444"/>
        <v>0.73952044010743723</v>
      </c>
      <c r="BN187" s="8">
        <f t="shared" si="445"/>
        <v>0.24662963973290025</v>
      </c>
    </row>
    <row r="188" spans="1:66" x14ac:dyDescent="0.25">
      <c r="A188" t="s">
        <v>338</v>
      </c>
      <c r="B188" t="s">
        <v>89</v>
      </c>
      <c r="C188" t="s">
        <v>93</v>
      </c>
      <c r="D188" t="s">
        <v>354</v>
      </c>
      <c r="E188">
        <f>VLOOKUP(A188,home!$A$2:$E$405,3,FALSE)</f>
        <v>1.3033999999999999</v>
      </c>
      <c r="F188">
        <f>VLOOKUP(B188,home!$B$2:$E$405,3,FALSE)</f>
        <v>0.47949999999999998</v>
      </c>
      <c r="G188">
        <f>VLOOKUP(C188,away!$B$2:$E$405,4,FALSE)</f>
        <v>1.0548999999999999</v>
      </c>
      <c r="H188">
        <f>VLOOKUP(A188,away!$A$2:$E$405,3,FALSE)</f>
        <v>1.0085</v>
      </c>
      <c r="I188">
        <f>VLOOKUP(C188,away!$B$2:$E$405,3,FALSE)</f>
        <v>0.86760000000000004</v>
      </c>
      <c r="J188">
        <f>VLOOKUP(B188,home!$B$2:$E$405,4,FALSE)</f>
        <v>0.49580000000000002</v>
      </c>
      <c r="K188" s="3">
        <f t="shared" si="390"/>
        <v>0.6592917184699999</v>
      </c>
      <c r="L188" s="3">
        <f t="shared" si="391"/>
        <v>0.43381240668000004</v>
      </c>
      <c r="M188" s="5">
        <f t="shared" si="392"/>
        <v>0.33517445378066701</v>
      </c>
      <c r="N188" s="5">
        <f t="shared" si="393"/>
        <v>0.22097774162029946</v>
      </c>
      <c r="O188" s="5">
        <f t="shared" si="394"/>
        <v>0.14540283645224561</v>
      </c>
      <c r="P188" s="5">
        <f t="shared" si="395"/>
        <v>9.5862885915013324E-2</v>
      </c>
      <c r="Q188" s="5">
        <f t="shared" si="396"/>
        <v>7.2844397508233419E-2</v>
      </c>
      <c r="R188" s="5">
        <f t="shared" si="397"/>
        <v>3.1538777209723548E-2</v>
      </c>
      <c r="S188" s="5">
        <f t="shared" si="398"/>
        <v>6.854410287163811E-3</v>
      </c>
      <c r="T188" s="5">
        <f t="shared" si="399"/>
        <v>3.1600803396201339E-2</v>
      </c>
      <c r="U188" s="5">
        <f t="shared" si="400"/>
        <v>2.0793254625041103E-2</v>
      </c>
      <c r="V188" s="5">
        <f t="shared" si="401"/>
        <v>2.1782472578794367E-4</v>
      </c>
      <c r="W188" s="5">
        <f t="shared" si="402"/>
        <v>1.6008569338038327E-2</v>
      </c>
      <c r="X188" s="5">
        <f t="shared" si="403"/>
        <v>6.9447159920380634E-3</v>
      </c>
      <c r="Y188" s="5">
        <f t="shared" si="404"/>
        <v>1.506351979107558E-3</v>
      </c>
      <c r="Z188" s="5">
        <f t="shared" si="405"/>
        <v>4.5606376150315042E-3</v>
      </c>
      <c r="AA188" s="5">
        <f t="shared" si="406"/>
        <v>3.0067906105330417E-3</v>
      </c>
      <c r="AB188" s="5">
        <f t="shared" si="407"/>
        <v>9.9117607434889453E-4</v>
      </c>
      <c r="AC188" s="5">
        <f t="shared" si="408"/>
        <v>3.8937385073175786E-6</v>
      </c>
      <c r="AD188" s="5">
        <f t="shared" si="409"/>
        <v>2.6385792972803595E-3</v>
      </c>
      <c r="AE188" s="5">
        <f t="shared" si="410"/>
        <v>1.1446484351692163E-3</v>
      </c>
      <c r="AF188" s="5">
        <f t="shared" si="411"/>
        <v>2.482813462316268E-4</v>
      </c>
      <c r="AG188" s="5">
        <f t="shared" si="412"/>
        <v>3.5902509447497469E-5</v>
      </c>
      <c r="AH188" s="5">
        <f t="shared" si="413"/>
        <v>4.9461529494303799E-4</v>
      </c>
      <c r="AI188" s="5">
        <f t="shared" si="414"/>
        <v>3.2609576778454134E-4</v>
      </c>
      <c r="AJ188" s="5">
        <f t="shared" si="415"/>
        <v>1.0749611956423213E-4</v>
      </c>
      <c r="AK188" s="5">
        <f t="shared" si="416"/>
        <v>2.3623767132119724E-5</v>
      </c>
      <c r="AL188" s="5">
        <f t="shared" si="417"/>
        <v>4.4545758914447383E-8</v>
      </c>
      <c r="AM188" s="5">
        <f t="shared" si="418"/>
        <v>3.4791869584466673E-4</v>
      </c>
      <c r="AN188" s="5">
        <f t="shared" si="419"/>
        <v>1.509314467733418E-4</v>
      </c>
      <c r="AO188" s="5">
        <f t="shared" si="420"/>
        <v>3.2737967084218867E-5</v>
      </c>
      <c r="AP188" s="5">
        <f t="shared" si="421"/>
        <v>4.7340454302052045E-6</v>
      </c>
      <c r="AQ188" s="5">
        <f t="shared" si="422"/>
        <v>5.1342191035244395E-7</v>
      </c>
      <c r="AR188" s="5">
        <f t="shared" si="423"/>
        <v>4.2914050295995473E-5</v>
      </c>
      <c r="AS188" s="5">
        <f t="shared" si="424"/>
        <v>2.8292877966154858E-5</v>
      </c>
      <c r="AT188" s="5">
        <f t="shared" si="425"/>
        <v>9.3266300673841156E-6</v>
      </c>
      <c r="AU188" s="5">
        <f t="shared" si="426"/>
        <v>2.0496566548865476E-6</v>
      </c>
      <c r="AV188" s="5">
        <f t="shared" si="427"/>
        <v>3.3783041456840587E-7</v>
      </c>
      <c r="AW188" s="5">
        <f t="shared" si="428"/>
        <v>3.5390235315816918E-10</v>
      </c>
      <c r="AX188" s="5">
        <f t="shared" si="429"/>
        <v>3.8229985811878556E-5</v>
      </c>
      <c r="AY188" s="5">
        <f t="shared" si="430"/>
        <v>1.6584642152393294E-5</v>
      </c>
      <c r="AZ188" s="5">
        <f t="shared" si="431"/>
        <v>3.5973117630281552E-6</v>
      </c>
      <c r="BA188" s="5">
        <f t="shared" si="432"/>
        <v>5.201861578325061E-7</v>
      </c>
      <c r="BB188" s="5">
        <f t="shared" si="433"/>
        <v>5.6415802262735456E-8</v>
      </c>
      <c r="BC188" s="5">
        <f t="shared" si="434"/>
        <v>4.8947749908760518E-9</v>
      </c>
      <c r="BD188" s="5">
        <f t="shared" si="435"/>
        <v>3.1027745732153939E-6</v>
      </c>
      <c r="BE188" s="5">
        <f t="shared" si="436"/>
        <v>2.0456335804001974E-6</v>
      </c>
      <c r="BF188" s="5">
        <f t="shared" si="437"/>
        <v>6.7433463929099237E-7</v>
      </c>
      <c r="BG188" s="5">
        <f t="shared" si="438"/>
        <v>1.4819441438733525E-7</v>
      </c>
      <c r="BH188" s="5">
        <f t="shared" si="439"/>
        <v>2.4425837532270386E-8</v>
      </c>
      <c r="BI188" s="5">
        <f t="shared" si="440"/>
        <v>3.2207504803439141E-9</v>
      </c>
      <c r="BJ188" s="8">
        <f t="shared" si="441"/>
        <v>0.35454582043555199</v>
      </c>
      <c r="BK188" s="8">
        <f t="shared" si="442"/>
        <v>0.43813009763505079</v>
      </c>
      <c r="BL188" s="8">
        <f t="shared" si="443"/>
        <v>0.20277358555051037</v>
      </c>
      <c r="BM188" s="8">
        <f t="shared" si="444"/>
        <v>9.8192464461712287E-2</v>
      </c>
      <c r="BN188" s="8">
        <f t="shared" si="445"/>
        <v>0.90180109248618245</v>
      </c>
    </row>
    <row r="189" spans="1:66" s="10" customFormat="1" x14ac:dyDescent="0.25">
      <c r="A189" t="s">
        <v>350</v>
      </c>
      <c r="B189" t="s">
        <v>98</v>
      </c>
      <c r="C189" t="s">
        <v>97</v>
      </c>
      <c r="D189" t="s">
        <v>354</v>
      </c>
      <c r="E189">
        <f>VLOOKUP(A189,home!$A$2:$E$405,3,FALSE)</f>
        <v>1.6667000000000001</v>
      </c>
      <c r="F189">
        <f>VLOOKUP(B189,home!$B$2:$E$405,3,FALSE)</f>
        <v>0.8</v>
      </c>
      <c r="G189">
        <f>VLOOKUP(C189,away!$B$2:$E$405,4,FALSE)</f>
        <v>1.1143000000000001</v>
      </c>
      <c r="H189">
        <f>VLOOKUP(A189,away!$A$2:$E$405,3,FALSE)</f>
        <v>1.3193999999999999</v>
      </c>
      <c r="I189">
        <f>VLOOKUP(C189,away!$B$2:$E$405,3,FALSE)</f>
        <v>0.97450000000000003</v>
      </c>
      <c r="J189">
        <f>VLOOKUP(B189,home!$B$2:$E$405,4,FALSE)</f>
        <v>0.50529999999999997</v>
      </c>
      <c r="K189" s="3">
        <f t="shared" si="390"/>
        <v>1.4857630480000001</v>
      </c>
      <c r="L189" s="3">
        <f t="shared" si="391"/>
        <v>0.64969215308999995</v>
      </c>
      <c r="M189" s="5">
        <f t="shared" si="392"/>
        <v>0.1181907775589652</v>
      </c>
      <c r="N189" s="5">
        <f t="shared" si="393"/>
        <v>0.17560348991149816</v>
      </c>
      <c r="O189" s="5">
        <f t="shared" si="394"/>
        <v>7.6787620747665347E-2</v>
      </c>
      <c r="P189" s="5">
        <f t="shared" si="395"/>
        <v>0.11408820945071932</v>
      </c>
      <c r="Q189" s="5">
        <f t="shared" si="396"/>
        <v>0.13045258820517242</v>
      </c>
      <c r="R189" s="5">
        <f t="shared" si="397"/>
        <v>2.4944157327104522E-2</v>
      </c>
      <c r="S189" s="5">
        <f t="shared" si="398"/>
        <v>2.753201181280299E-2</v>
      </c>
      <c r="T189" s="5">
        <f t="shared" si="399"/>
        <v>8.4754022907181592E-2</v>
      </c>
      <c r="U189" s="5">
        <f t="shared" si="400"/>
        <v>3.7061107220110356E-2</v>
      </c>
      <c r="V189" s="5">
        <f t="shared" si="401"/>
        <v>2.9529263291965657E-3</v>
      </c>
      <c r="W189" s="5">
        <f t="shared" si="402"/>
        <v>6.4607211690401942E-2</v>
      </c>
      <c r="X189" s="5">
        <f t="shared" si="403"/>
        <v>4.1974798468278653E-2</v>
      </c>
      <c r="Y189" s="5">
        <f t="shared" si="404"/>
        <v>1.3635348596187395E-2</v>
      </c>
      <c r="Z189" s="5">
        <f t="shared" si="405"/>
        <v>5.4020077602874124E-3</v>
      </c>
      <c r="AA189" s="5">
        <f t="shared" si="406"/>
        <v>8.026103515244281E-3</v>
      </c>
      <c r="AB189" s="5">
        <f t="shared" si="407"/>
        <v>5.9624440111864293E-3</v>
      </c>
      <c r="AC189" s="5">
        <f t="shared" si="408"/>
        <v>1.7815163146392998E-4</v>
      </c>
      <c r="AD189" s="5">
        <f t="shared" si="409"/>
        <v>2.399775194097821E-2</v>
      </c>
      <c r="AE189" s="5">
        <f t="shared" si="410"/>
        <v>1.5591151127853857E-2</v>
      </c>
      <c r="AF189" s="5">
        <f t="shared" si="411"/>
        <v>5.0647242727034766E-3</v>
      </c>
      <c r="AG189" s="5">
        <f t="shared" si="412"/>
        <v>1.0968372058466353E-3</v>
      </c>
      <c r="AH189" s="5">
        <f t="shared" si="413"/>
        <v>8.7741051319750426E-4</v>
      </c>
      <c r="AI189" s="5">
        <f t="shared" si="414"/>
        <v>1.3036241184355684E-3</v>
      </c>
      <c r="AJ189" s="5">
        <f t="shared" si="415"/>
        <v>9.6843827182657174E-4</v>
      </c>
      <c r="AK189" s="5">
        <f t="shared" si="416"/>
        <v>4.7962326618296666E-4</v>
      </c>
      <c r="AL189" s="5">
        <f t="shared" si="417"/>
        <v>6.8787095115958904E-6</v>
      </c>
      <c r="AM189" s="5">
        <f t="shared" si="418"/>
        <v>7.1309946137951387E-3</v>
      </c>
      <c r="AN189" s="5">
        <f t="shared" si="419"/>
        <v>4.6329512443097562E-3</v>
      </c>
      <c r="AO189" s="5">
        <f t="shared" si="420"/>
        <v>1.5049960345382997E-3</v>
      </c>
      <c r="AP189" s="5">
        <f t="shared" si="421"/>
        <v>3.2592803802369998E-4</v>
      </c>
      <c r="AQ189" s="5">
        <f t="shared" si="422"/>
        <v>5.2938222194004251E-5</v>
      </c>
      <c r="AR189" s="5">
        <f t="shared" si="423"/>
        <v>1.140093450926177E-4</v>
      </c>
      <c r="AS189" s="5">
        <f t="shared" si="424"/>
        <v>1.6939087206529154E-4</v>
      </c>
      <c r="AT189" s="5">
        <f t="shared" si="425"/>
        <v>1.2583734919155282E-4</v>
      </c>
      <c r="AU189" s="5">
        <f t="shared" si="426"/>
        <v>6.2321494495693974E-5</v>
      </c>
      <c r="AV189" s="5">
        <f t="shared" si="427"/>
        <v>2.3148743404459376E-5</v>
      </c>
      <c r="AW189" s="5">
        <f t="shared" si="428"/>
        <v>1.8444277306899065E-7</v>
      </c>
      <c r="AX189" s="5">
        <f t="shared" si="429"/>
        <v>1.76582804877731E-3</v>
      </c>
      <c r="AY189" s="5">
        <f t="shared" si="430"/>
        <v>1.1472446269968439E-3</v>
      </c>
      <c r="AZ189" s="5">
        <f t="shared" si="431"/>
        <v>3.7267791591725667E-4</v>
      </c>
      <c r="BA189" s="5">
        <f t="shared" si="432"/>
        <v>8.0708639200458826E-5</v>
      </c>
      <c r="BB189" s="5">
        <f t="shared" si="433"/>
        <v>1.3108942393777515E-5</v>
      </c>
      <c r="BC189" s="5">
        <f t="shared" si="434"/>
        <v>1.7033554017092187E-6</v>
      </c>
      <c r="BD189" s="5">
        <f t="shared" si="435"/>
        <v>1.2345162814267266E-5</v>
      </c>
      <c r="BE189" s="5">
        <f t="shared" si="436"/>
        <v>1.8341986730981993E-5</v>
      </c>
      <c r="BF189" s="5">
        <f t="shared" si="437"/>
        <v>1.3625923055899684E-5</v>
      </c>
      <c r="BG189" s="5">
        <f t="shared" si="438"/>
        <v>6.7482976571156646E-6</v>
      </c>
      <c r="BH189" s="5">
        <f t="shared" si="439"/>
        <v>2.5065928239618573E-6</v>
      </c>
      <c r="BI189" s="5">
        <f t="shared" si="440"/>
        <v>7.4484059884489921E-7</v>
      </c>
      <c r="BJ189" s="8">
        <f t="shared" si="441"/>
        <v>0.57380700400765072</v>
      </c>
      <c r="BK189" s="8">
        <f t="shared" si="442"/>
        <v>0.26409620011965651</v>
      </c>
      <c r="BL189" s="8">
        <f t="shared" si="443"/>
        <v>0.15695954959888422</v>
      </c>
      <c r="BM189" s="8">
        <f t="shared" si="444"/>
        <v>0.35905085810113002</v>
      </c>
      <c r="BN189" s="8">
        <f t="shared" si="445"/>
        <v>0.64006684320112495</v>
      </c>
    </row>
    <row r="190" spans="1:66" x14ac:dyDescent="0.25">
      <c r="A190" t="s">
        <v>350</v>
      </c>
      <c r="B190" t="s">
        <v>101</v>
      </c>
      <c r="C190" t="s">
        <v>99</v>
      </c>
      <c r="D190" t="s">
        <v>354</v>
      </c>
      <c r="E190">
        <f>VLOOKUP(A190,home!$A$2:$E$405,3,FALSE)</f>
        <v>1.6667000000000001</v>
      </c>
      <c r="F190">
        <f>VLOOKUP(B190,home!$B$2:$E$405,3,FALSE)</f>
        <v>0.9</v>
      </c>
      <c r="G190">
        <f>VLOOKUP(C190,away!$B$2:$E$405,4,FALSE)</f>
        <v>0.6</v>
      </c>
      <c r="H190">
        <f>VLOOKUP(A190,away!$A$2:$E$405,3,FALSE)</f>
        <v>1.3193999999999999</v>
      </c>
      <c r="I190">
        <f>VLOOKUP(C190,away!$B$2:$E$405,3,FALSE)</f>
        <v>0.50529999999999997</v>
      </c>
      <c r="J190">
        <f>VLOOKUP(B190,home!$B$2:$E$405,4,FALSE)</f>
        <v>1.3895</v>
      </c>
      <c r="K190" s="3">
        <f t="shared" si="390"/>
        <v>0.9000180000000001</v>
      </c>
      <c r="L190" s="3">
        <f t="shared" si="391"/>
        <v>0.92636967338999987</v>
      </c>
      <c r="M190" s="5">
        <f t="shared" si="392"/>
        <v>0.16099408184661004</v>
      </c>
      <c r="N190" s="5">
        <f t="shared" si="393"/>
        <v>0.14489757155542227</v>
      </c>
      <c r="O190" s="5">
        <f t="shared" si="394"/>
        <v>0.14914003501796705</v>
      </c>
      <c r="P190" s="5">
        <f t="shared" si="395"/>
        <v>0.13422871603680067</v>
      </c>
      <c r="Q190" s="5">
        <f t="shared" si="396"/>
        <v>6.5205211278084041E-2</v>
      </c>
      <c r="R190" s="5">
        <f t="shared" si="397"/>
        <v>6.9079402764483627E-2</v>
      </c>
      <c r="S190" s="5">
        <f t="shared" si="398"/>
        <v>2.797827721713152E-2</v>
      </c>
      <c r="T190" s="5">
        <f t="shared" si="399"/>
        <v>6.0404130275004644E-2</v>
      </c>
      <c r="U190" s="5">
        <f t="shared" si="400"/>
        <v>6.2172705917285027E-2</v>
      </c>
      <c r="V190" s="5">
        <f t="shared" si="401"/>
        <v>2.5918745892199568E-3</v>
      </c>
      <c r="W190" s="5">
        <f t="shared" si="402"/>
        <v>1.9561954614692883E-2</v>
      </c>
      <c r="X190" s="5">
        <f t="shared" si="403"/>
        <v>1.8121601507283047E-2</v>
      </c>
      <c r="Y190" s="5">
        <f t="shared" si="404"/>
        <v>8.3936510348027616E-3</v>
      </c>
      <c r="Z190" s="5">
        <f t="shared" si="405"/>
        <v>2.1331021258970323E-2</v>
      </c>
      <c r="AA190" s="5">
        <f t="shared" si="406"/>
        <v>1.919830309145595E-2</v>
      </c>
      <c r="AB190" s="5">
        <f t="shared" si="407"/>
        <v>8.6394091758830033E-3</v>
      </c>
      <c r="AC190" s="5">
        <f t="shared" si="408"/>
        <v>1.3506086460171737E-4</v>
      </c>
      <c r="AD190" s="5">
        <f t="shared" si="409"/>
        <v>4.4015278171016647E-3</v>
      </c>
      <c r="AE190" s="5">
        <f t="shared" si="410"/>
        <v>4.0774418863454686E-3</v>
      </c>
      <c r="AF190" s="5">
        <f t="shared" si="411"/>
        <v>1.8886092542602778E-3</v>
      </c>
      <c r="AG190" s="5">
        <f t="shared" si="412"/>
        <v>5.8318344601014172E-4</v>
      </c>
      <c r="AH190" s="5">
        <f t="shared" si="413"/>
        <v>4.9401027991868686E-3</v>
      </c>
      <c r="AI190" s="5">
        <f t="shared" si="414"/>
        <v>4.4461814411185675E-3</v>
      </c>
      <c r="AJ190" s="5">
        <f t="shared" si="415"/>
        <v>2.0008216641363256E-3</v>
      </c>
      <c r="AK190" s="5">
        <f t="shared" si="416"/>
        <v>6.0025850417088267E-4</v>
      </c>
      <c r="AL190" s="5">
        <f t="shared" si="417"/>
        <v>4.5042764887672048E-6</v>
      </c>
      <c r="AM190" s="5">
        <f t="shared" si="418"/>
        <v>7.9229085257844151E-4</v>
      </c>
      <c r="AN190" s="5">
        <f t="shared" si="419"/>
        <v>7.3395421833297549E-4</v>
      </c>
      <c r="AO190" s="5">
        <f t="shared" si="420"/>
        <v>3.399564647601655E-4</v>
      </c>
      <c r="AP190" s="5">
        <f t="shared" si="421"/>
        <v>1.0497511974223119E-4</v>
      </c>
      <c r="AQ190" s="5">
        <f t="shared" si="422"/>
        <v>2.4311441847421703E-5</v>
      </c>
      <c r="AR190" s="5">
        <f t="shared" si="423"/>
        <v>9.1527228331915315E-4</v>
      </c>
      <c r="AS190" s="5">
        <f t="shared" si="424"/>
        <v>8.2376152988833753E-4</v>
      </c>
      <c r="AT190" s="5">
        <f t="shared" si="425"/>
        <v>3.7070010230352092E-4</v>
      </c>
      <c r="AU190" s="5">
        <f t="shared" si="426"/>
        <v>1.1121225489167013E-4</v>
      </c>
      <c r="AV190" s="5">
        <f t="shared" si="427"/>
        <v>2.502325780577279E-5</v>
      </c>
      <c r="AW190" s="5">
        <f t="shared" si="428"/>
        <v>1.0431771480650806E-7</v>
      </c>
      <c r="AX190" s="5">
        <f t="shared" si="429"/>
        <v>1.1884600475932391E-4</v>
      </c>
      <c r="AY190" s="5">
        <f t="shared" si="430"/>
        <v>1.1009533461260127E-4</v>
      </c>
      <c r="AZ190" s="5">
        <f t="shared" si="431"/>
        <v>5.099448958341908E-5</v>
      </c>
      <c r="BA190" s="5">
        <f t="shared" si="432"/>
        <v>1.57465828866939E-5</v>
      </c>
      <c r="BB190" s="5">
        <f t="shared" si="433"/>
        <v>3.646789211438796E-6</v>
      </c>
      <c r="BC190" s="5">
        <f t="shared" si="434"/>
        <v>6.7565498614454673E-7</v>
      </c>
      <c r="BD190" s="5">
        <f t="shared" si="435"/>
        <v>1.4131341436021382E-4</v>
      </c>
      <c r="BE190" s="5">
        <f t="shared" si="436"/>
        <v>1.2718461656565093E-4</v>
      </c>
      <c r="BF190" s="5">
        <f t="shared" si="437"/>
        <v>5.7234222116092013E-5</v>
      </c>
      <c r="BG190" s="5">
        <f t="shared" si="438"/>
        <v>1.7170610040160304E-5</v>
      </c>
      <c r="BH190" s="5">
        <f t="shared" si="439"/>
        <v>3.8634645267812496E-6</v>
      </c>
      <c r="BI190" s="5">
        <f t="shared" si="440"/>
        <v>6.9543752329292157E-7</v>
      </c>
      <c r="BJ190" s="8">
        <f t="shared" si="441"/>
        <v>0.32983037562230799</v>
      </c>
      <c r="BK190" s="8">
        <f t="shared" si="442"/>
        <v>0.32604261016546532</v>
      </c>
      <c r="BL190" s="8">
        <f t="shared" si="443"/>
        <v>0.32281065156902794</v>
      </c>
      <c r="BM190" s="8">
        <f t="shared" si="444"/>
        <v>0.276359649099506</v>
      </c>
      <c r="BN190" s="8">
        <f t="shared" si="445"/>
        <v>0.7235450184993677</v>
      </c>
    </row>
    <row r="191" spans="1:66" x14ac:dyDescent="0.25">
      <c r="A191" t="s">
        <v>350</v>
      </c>
      <c r="B191" t="s">
        <v>102</v>
      </c>
      <c r="C191" t="s">
        <v>103</v>
      </c>
      <c r="D191" t="s">
        <v>354</v>
      </c>
      <c r="E191">
        <f>VLOOKUP(A191,home!$A$2:$E$405,3,FALSE)</f>
        <v>1.6667000000000001</v>
      </c>
      <c r="F191">
        <f>VLOOKUP(B191,home!$B$2:$E$405,3,FALSE)</f>
        <v>0.51429999999999998</v>
      </c>
      <c r="G191">
        <f>VLOOKUP(C191,away!$B$2:$E$405,4,FALSE)</f>
        <v>0.8</v>
      </c>
      <c r="H191">
        <f>VLOOKUP(A191,away!$A$2:$E$405,3,FALSE)</f>
        <v>1.3193999999999999</v>
      </c>
      <c r="I191">
        <f>VLOOKUP(C191,away!$B$2:$E$405,3,FALSE)</f>
        <v>0.63160000000000005</v>
      </c>
      <c r="J191">
        <f>VLOOKUP(B191,home!$B$2:$E$405,4,FALSE)</f>
        <v>1.0827</v>
      </c>
      <c r="K191" s="3">
        <f t="shared" si="390"/>
        <v>0.68574704800000008</v>
      </c>
      <c r="L191" s="3">
        <f t="shared" si="391"/>
        <v>0.90224968240799996</v>
      </c>
      <c r="M191" s="5">
        <f t="shared" si="392"/>
        <v>0.20433453917042455</v>
      </c>
      <c r="N191" s="5">
        <f t="shared" si="393"/>
        <v>0.14012180704055904</v>
      </c>
      <c r="O191" s="5">
        <f t="shared" si="394"/>
        <v>0.18436077307150056</v>
      </c>
      <c r="P191" s="5">
        <f t="shared" si="395"/>
        <v>0.12642485590077943</v>
      </c>
      <c r="Q191" s="5">
        <f t="shared" si="396"/>
        <v>4.8044057769244482E-2</v>
      </c>
      <c r="R191" s="5">
        <f t="shared" si="397"/>
        <v>8.316972447612736E-2</v>
      </c>
      <c r="S191" s="5">
        <f t="shared" si="398"/>
        <v>1.9555240458151407E-2</v>
      </c>
      <c r="T191" s="5">
        <f t="shared" si="399"/>
        <v>4.3347735863892435E-2</v>
      </c>
      <c r="U191" s="5">
        <f t="shared" si="400"/>
        <v>5.703339304247769E-2</v>
      </c>
      <c r="V191" s="5">
        <f t="shared" si="401"/>
        <v>1.3443468556047675E-3</v>
      </c>
      <c r="W191" s="5">
        <f t="shared" si="402"/>
        <v>1.0982023596400294E-2</v>
      </c>
      <c r="X191" s="5">
        <f t="shared" si="403"/>
        <v>9.9085273020493268E-3</v>
      </c>
      <c r="Y191" s="5">
        <f t="shared" si="404"/>
        <v>4.4699828057025003E-3</v>
      </c>
      <c r="Z191" s="5">
        <f t="shared" si="405"/>
        <v>2.5013285831515596E-2</v>
      </c>
      <c r="AA191" s="5">
        <f t="shared" si="406"/>
        <v>1.715278691974205E-2</v>
      </c>
      <c r="AB191" s="5">
        <f t="shared" si="407"/>
        <v>5.8812364975930611E-3</v>
      </c>
      <c r="AC191" s="5">
        <f t="shared" si="408"/>
        <v>5.1985477525762603E-5</v>
      </c>
      <c r="AD191" s="5">
        <f t="shared" si="409"/>
        <v>1.8827225655744615E-3</v>
      </c>
      <c r="AE191" s="5">
        <f t="shared" si="410"/>
        <v>1.6986858368519327E-3</v>
      </c>
      <c r="AF191" s="5">
        <f t="shared" si="411"/>
        <v>7.6631937840531187E-4</v>
      </c>
      <c r="AG191" s="5">
        <f t="shared" si="412"/>
        <v>2.3047047192976291E-4</v>
      </c>
      <c r="AH191" s="5">
        <f t="shared" si="413"/>
        <v>5.6420572993663666E-3</v>
      </c>
      <c r="AI191" s="5">
        <f t="shared" si="414"/>
        <v>3.8690241376873389E-3</v>
      </c>
      <c r="AJ191" s="5">
        <f t="shared" si="415"/>
        <v>1.3265859405299191E-3</v>
      </c>
      <c r="AK191" s="5">
        <f t="shared" si="416"/>
        <v>3.0323413087889864E-4</v>
      </c>
      <c r="AL191" s="5">
        <f t="shared" si="417"/>
        <v>1.2865679061034667E-6</v>
      </c>
      <c r="AM191" s="5">
        <f t="shared" si="418"/>
        <v>2.5821428830913475E-4</v>
      </c>
      <c r="AN191" s="5">
        <f t="shared" si="419"/>
        <v>2.3297375962012457E-4</v>
      </c>
      <c r="AO191" s="5">
        <f t="shared" si="420"/>
        <v>1.0510025031332754E-4</v>
      </c>
      <c r="AP191" s="5">
        <f t="shared" si="421"/>
        <v>3.1608889155400362E-5</v>
      </c>
      <c r="AQ191" s="5">
        <f t="shared" si="422"/>
        <v>7.129777550432412E-6</v>
      </c>
      <c r="AR191" s="5">
        <f t="shared" si="423"/>
        <v>1.0181088812962087E-3</v>
      </c>
      <c r="AS191" s="5">
        <f t="shared" si="424"/>
        <v>6.9816515989145765E-4</v>
      </c>
      <c r="AT191" s="5">
        <f t="shared" si="425"/>
        <v>2.3938234870600754E-4</v>
      </c>
      <c r="AU191" s="5">
        <f t="shared" si="426"/>
        <v>5.4718579656150458E-5</v>
      </c>
      <c r="AV191" s="5">
        <f t="shared" si="427"/>
        <v>9.3807761174895085E-6</v>
      </c>
      <c r="AW191" s="5">
        <f t="shared" si="428"/>
        <v>2.2111637067229706E-8</v>
      </c>
      <c r="AX191" s="5">
        <f t="shared" si="429"/>
        <v>2.9511614326568337E-5</v>
      </c>
      <c r="AY191" s="5">
        <f t="shared" si="430"/>
        <v>2.6626844653493665E-5</v>
      </c>
      <c r="AZ191" s="5">
        <f t="shared" si="431"/>
        <v>1.2012031066070904E-5</v>
      </c>
      <c r="BA191" s="5">
        <f t="shared" si="432"/>
        <v>3.6126170714791684E-6</v>
      </c>
      <c r="BB191" s="5">
        <f t="shared" si="433"/>
        <v>8.1487065135094944E-7</v>
      </c>
      <c r="BC191" s="5">
        <f t="shared" si="434"/>
        <v>1.4704335727699888E-7</v>
      </c>
      <c r="BD191" s="5">
        <f t="shared" si="435"/>
        <v>1.5309806913437799E-4</v>
      </c>
      <c r="BE191" s="5">
        <f t="shared" si="436"/>
        <v>1.0498654896339965E-4</v>
      </c>
      <c r="BF191" s="5">
        <f t="shared" si="437"/>
        <v>3.5997108015679383E-5</v>
      </c>
      <c r="BG191" s="5">
        <f t="shared" si="438"/>
        <v>8.2283035194297619E-6</v>
      </c>
      <c r="BH191" s="5">
        <f t="shared" si="439"/>
        <v>1.4106337121242426E-6</v>
      </c>
      <c r="BI191" s="5">
        <f t="shared" si="440"/>
        <v>1.934675807796963E-7</v>
      </c>
      <c r="BJ191" s="8">
        <f t="shared" si="441"/>
        <v>0.26216008461668416</v>
      </c>
      <c r="BK191" s="8">
        <f t="shared" si="442"/>
        <v>0.35173888127504549</v>
      </c>
      <c r="BL191" s="8">
        <f t="shared" si="443"/>
        <v>0.36106248539249636</v>
      </c>
      <c r="BM191" s="8">
        <f t="shared" si="444"/>
        <v>0.21349237495408985</v>
      </c>
      <c r="BN191" s="8">
        <f t="shared" si="445"/>
        <v>0.78645575742863549</v>
      </c>
    </row>
    <row r="192" spans="1:66" x14ac:dyDescent="0.25">
      <c r="A192" t="s">
        <v>339</v>
      </c>
      <c r="B192" t="s">
        <v>127</v>
      </c>
      <c r="C192" t="s">
        <v>125</v>
      </c>
      <c r="D192" t="s">
        <v>354</v>
      </c>
      <c r="E192">
        <f>VLOOKUP(A192,home!$A$2:$E$405,3,FALSE)</f>
        <v>1.2199</v>
      </c>
      <c r="F192">
        <f>VLOOKUP(B192,home!$B$2:$E$405,3,FALSE)</f>
        <v>0.7026</v>
      </c>
      <c r="G192">
        <f>VLOOKUP(C192,away!$B$2:$E$405,4,FALSE)</f>
        <v>0.75670000000000004</v>
      </c>
      <c r="H192">
        <f>VLOOKUP(A192,away!$A$2:$E$405,3,FALSE)</f>
        <v>1.0142</v>
      </c>
      <c r="I192">
        <f>VLOOKUP(C192,away!$B$2:$E$405,3,FALSE)</f>
        <v>1.2135</v>
      </c>
      <c r="J192">
        <f>VLOOKUP(B192,home!$B$2:$E$405,4,FALSE)</f>
        <v>0.70430000000000004</v>
      </c>
      <c r="K192" s="3">
        <f t="shared" si="390"/>
        <v>0.64856888665799994</v>
      </c>
      <c r="L192" s="3">
        <f t="shared" si="391"/>
        <v>0.86680433631000009</v>
      </c>
      <c r="M192" s="5">
        <f t="shared" si="392"/>
        <v>0.21972616269185044</v>
      </c>
      <c r="N192" s="5">
        <f t="shared" si="393"/>
        <v>0.14250755270668802</v>
      </c>
      <c r="O192" s="5">
        <f t="shared" si="394"/>
        <v>0.1904595906220525</v>
      </c>
      <c r="P192" s="5">
        <f t="shared" si="395"/>
        <v>0.12352616464308305</v>
      </c>
      <c r="Q192" s="5">
        <f t="shared" si="396"/>
        <v>4.6212982399666439E-2</v>
      </c>
      <c r="R192" s="5">
        <f t="shared" si="397"/>
        <v>8.2545599521511262E-2</v>
      </c>
      <c r="S192" s="5">
        <f t="shared" si="398"/>
        <v>1.7361056558418655E-2</v>
      </c>
      <c r="T192" s="5">
        <f t="shared" si="399"/>
        <v>4.0057613537848584E-2</v>
      </c>
      <c r="U192" s="5">
        <f t="shared" si="400"/>
        <v>5.3536507580183697E-2</v>
      </c>
      <c r="V192" s="5">
        <f t="shared" si="401"/>
        <v>1.0844532346486937E-3</v>
      </c>
      <c r="W192" s="5">
        <f t="shared" si="402"/>
        <v>9.9907675146991403E-3</v>
      </c>
      <c r="X192" s="5">
        <f t="shared" si="403"/>
        <v>8.6600406048062961E-3</v>
      </c>
      <c r="Y192" s="5">
        <f t="shared" si="404"/>
        <v>3.7532803744333865E-3</v>
      </c>
      <c r="Z192" s="5">
        <f t="shared" si="405"/>
        <v>2.3850294536184886E-2</v>
      </c>
      <c r="AA192" s="5">
        <f t="shared" si="406"/>
        <v>1.5468558973798811E-2</v>
      </c>
      <c r="AB192" s="5">
        <f t="shared" si="407"/>
        <v>5.0162130359201534E-3</v>
      </c>
      <c r="AC192" s="5">
        <f t="shared" si="408"/>
        <v>3.8103777438762778E-5</v>
      </c>
      <c r="AD192" s="5">
        <f t="shared" si="409"/>
        <v>1.6199252409668332E-3</v>
      </c>
      <c r="AE192" s="5">
        <f t="shared" si="410"/>
        <v>1.4041582233680727E-3</v>
      </c>
      <c r="AF192" s="5">
        <f t="shared" si="411"/>
        <v>6.0856521844039548E-4</v>
      </c>
      <c r="AG192" s="5">
        <f t="shared" si="412"/>
        <v>1.7583565675719247E-4</v>
      </c>
      <c r="AH192" s="5">
        <f t="shared" si="413"/>
        <v>5.1683846815589376E-3</v>
      </c>
      <c r="AI192" s="5">
        <f t="shared" si="414"/>
        <v>3.3520534987389419E-3</v>
      </c>
      <c r="AJ192" s="5">
        <f t="shared" si="415"/>
        <v>1.0870188028475843E-3</v>
      </c>
      <c r="AK192" s="5">
        <f t="shared" si="416"/>
        <v>2.3500219157972333E-4</v>
      </c>
      <c r="AL192" s="5">
        <f t="shared" si="417"/>
        <v>8.5685080515877649E-7</v>
      </c>
      <c r="AM192" s="5">
        <f t="shared" si="418"/>
        <v>2.1012662200061035E-4</v>
      </c>
      <c r="AN192" s="5">
        <f t="shared" si="419"/>
        <v>1.8213866712430131E-4</v>
      </c>
      <c r="AO192" s="5">
        <f t="shared" si="420"/>
        <v>7.8939293236534011E-5</v>
      </c>
      <c r="AP192" s="5">
        <f t="shared" si="421"/>
        <v>2.2808307227558117E-5</v>
      </c>
      <c r="AQ192" s="5">
        <f t="shared" si="422"/>
        <v>4.9425849021845215E-6</v>
      </c>
      <c r="AR192" s="5">
        <f t="shared" si="423"/>
        <v>8.9599565073869363E-4</v>
      </c>
      <c r="AS192" s="5">
        <f t="shared" si="424"/>
        <v>5.8111490165000475E-4</v>
      </c>
      <c r="AT192" s="5">
        <f t="shared" si="425"/>
        <v>1.8844652239175834E-4</v>
      </c>
      <c r="AU192" s="5">
        <f t="shared" si="426"/>
        <v>4.0740183740731532E-5</v>
      </c>
      <c r="AV192" s="5">
        <f t="shared" si="427"/>
        <v>6.6057039027421483E-6</v>
      </c>
      <c r="AW192" s="5">
        <f t="shared" si="428"/>
        <v>1.3380732678034798E-8</v>
      </c>
      <c r="AX192" s="5">
        <f t="shared" si="429"/>
        <v>2.2713598214690367E-5</v>
      </c>
      <c r="AY192" s="5">
        <f t="shared" si="430"/>
        <v>1.9688245425696684E-5</v>
      </c>
      <c r="AZ192" s="5">
        <f t="shared" si="431"/>
        <v>8.5329282546647035E-6</v>
      </c>
      <c r="BA192" s="5">
        <f t="shared" si="432"/>
        <v>2.4654597375218294E-6</v>
      </c>
      <c r="BB192" s="5">
        <f t="shared" si="433"/>
        <v>5.3426779787040881E-7</v>
      </c>
      <c r="BC192" s="5">
        <f t="shared" si="434"/>
        <v>9.2621128788973041E-8</v>
      </c>
      <c r="BD192" s="5">
        <f t="shared" si="435"/>
        <v>1.2944215256253326E-4</v>
      </c>
      <c r="BE192" s="5">
        <f t="shared" si="436"/>
        <v>8.3952152774097177E-5</v>
      </c>
      <c r="BF192" s="5">
        <f t="shared" si="437"/>
        <v>2.7224377128619263E-5</v>
      </c>
      <c r="BG192" s="5">
        <f t="shared" si="438"/>
        <v>5.8856279880887059E-6</v>
      </c>
      <c r="BH192" s="5">
        <f t="shared" si="439"/>
        <v>9.5430879787946367E-7</v>
      </c>
      <c r="BI192" s="5">
        <f t="shared" si="440"/>
        <v>1.2378699891372368E-7</v>
      </c>
      <c r="BJ192" s="8">
        <f t="shared" si="441"/>
        <v>0.25554370407272481</v>
      </c>
      <c r="BK192" s="8">
        <f t="shared" si="442"/>
        <v>0.36175648600167037</v>
      </c>
      <c r="BL192" s="8">
        <f t="shared" si="443"/>
        <v>0.35882941427686565</v>
      </c>
      <c r="BM192" s="8">
        <f t="shared" si="444"/>
        <v>0.19498217143790109</v>
      </c>
      <c r="BN192" s="8">
        <f t="shared" si="445"/>
        <v>0.80497805258485178</v>
      </c>
    </row>
    <row r="193" spans="1:66" x14ac:dyDescent="0.25">
      <c r="A193" t="s">
        <v>340</v>
      </c>
      <c r="B193" t="s">
        <v>144</v>
      </c>
      <c r="C193" t="s">
        <v>131</v>
      </c>
      <c r="D193" t="s">
        <v>354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340</v>
      </c>
      <c r="B194" t="s">
        <v>133</v>
      </c>
      <c r="C194" t="s">
        <v>129</v>
      </c>
      <c r="D194" t="s">
        <v>354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340</v>
      </c>
      <c r="B195" t="s">
        <v>136</v>
      </c>
      <c r="C195" t="s">
        <v>143</v>
      </c>
      <c r="D195" t="s">
        <v>354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340</v>
      </c>
      <c r="B196" t="s">
        <v>140</v>
      </c>
      <c r="C196" t="s">
        <v>141</v>
      </c>
      <c r="D196" t="s">
        <v>354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341</v>
      </c>
      <c r="B197" t="s">
        <v>319</v>
      </c>
      <c r="C197" t="s">
        <v>149</v>
      </c>
      <c r="D197" t="s">
        <v>354</v>
      </c>
      <c r="E197">
        <f>VLOOKUP(A197,home!$A$2:$E$405,3,FALSE)</f>
        <v>1.5127999999999999</v>
      </c>
      <c r="F197">
        <f>VLOOKUP(B197,home!$B$2:$E$405,3,FALSE)</f>
        <v>0.7712</v>
      </c>
      <c r="G197">
        <f>VLOOKUP(C197,away!$B$2:$E$405,4,FALSE)</f>
        <v>0.44069999999999998</v>
      </c>
      <c r="H197">
        <f>VLOOKUP(A197,away!$A$2:$E$405,3,FALSE)</f>
        <v>1.2179</v>
      </c>
      <c r="I197">
        <f>VLOOKUP(C197,away!$B$2:$E$405,3,FALSE)</f>
        <v>1.0948</v>
      </c>
      <c r="J197">
        <f>VLOOKUP(B197,home!$B$2:$E$405,4,FALSE)</f>
        <v>1.2316</v>
      </c>
      <c r="K197" s="3">
        <f t="shared" si="390"/>
        <v>0.514152068352</v>
      </c>
      <c r="L197" s="3">
        <f t="shared" si="391"/>
        <v>1.642162382672</v>
      </c>
      <c r="M197" s="5">
        <f t="shared" si="392"/>
        <v>0.11575094162913019</v>
      </c>
      <c r="N197" s="5">
        <f t="shared" si="393"/>
        <v>5.9513586052308894E-2</v>
      </c>
      <c r="O197" s="5">
        <f t="shared" si="394"/>
        <v>0.19008184210222001</v>
      </c>
      <c r="P197" s="5">
        <f t="shared" si="395"/>
        <v>9.773097227301468E-2</v>
      </c>
      <c r="Q197" s="5">
        <f t="shared" si="396"/>
        <v>1.5299516681919681E-2</v>
      </c>
      <c r="R197" s="5">
        <f t="shared" si="397"/>
        <v>0.15607262536463229</v>
      </c>
      <c r="S197" s="5">
        <f t="shared" si="398"/>
        <v>2.0629082595352843E-2</v>
      </c>
      <c r="T197" s="5">
        <f t="shared" si="399"/>
        <v>2.5124290768111235E-2</v>
      </c>
      <c r="U197" s="5">
        <f t="shared" si="400"/>
        <v>8.0245063144352494E-2</v>
      </c>
      <c r="V197" s="5">
        <f t="shared" si="401"/>
        <v>1.9352857194638654E-3</v>
      </c>
      <c r="W197" s="5">
        <f t="shared" si="402"/>
        <v>2.6220927155983114E-3</v>
      </c>
      <c r="X197" s="5">
        <f t="shared" si="403"/>
        <v>4.3059020214338177E-3</v>
      </c>
      <c r="Y197" s="5">
        <f t="shared" si="404"/>
        <v>3.5354951615349703E-3</v>
      </c>
      <c r="Z197" s="5">
        <f t="shared" si="405"/>
        <v>8.5432198112886354E-2</v>
      </c>
      <c r="AA197" s="5">
        <f t="shared" si="406"/>
        <v>4.392514136359834E-2</v>
      </c>
      <c r="AB197" s="5">
        <f t="shared" si="407"/>
        <v>1.129210114237404E-2</v>
      </c>
      <c r="AC197" s="5">
        <f t="shared" si="408"/>
        <v>1.0212517082327853E-4</v>
      </c>
      <c r="AD197" s="5">
        <f t="shared" si="409"/>
        <v>3.3703859828389596E-4</v>
      </c>
      <c r="AE197" s="5">
        <f t="shared" si="410"/>
        <v>5.5347210761031373E-4</v>
      </c>
      <c r="AF197" s="5">
        <f t="shared" si="411"/>
        <v>4.5444553748792325E-4</v>
      </c>
      <c r="AG197" s="5">
        <f t="shared" si="412"/>
        <v>2.4875778887860865E-4</v>
      </c>
      <c r="AH197" s="5">
        <f t="shared" si="413"/>
        <v>3.5073385502490929E-2</v>
      </c>
      <c r="AI197" s="5">
        <f t="shared" si="414"/>
        <v>1.803305370021276E-2</v>
      </c>
      <c r="AJ197" s="5">
        <f t="shared" si="415"/>
        <v>4.6358659293335392E-3</v>
      </c>
      <c r="AK197" s="5">
        <f t="shared" si="416"/>
        <v>7.9451335205646889E-4</v>
      </c>
      <c r="AL197" s="5">
        <f t="shared" si="417"/>
        <v>3.4490578124489059E-6</v>
      </c>
      <c r="AM197" s="5">
        <f t="shared" si="418"/>
        <v>3.4657818484424791E-5</v>
      </c>
      <c r="AN197" s="5">
        <f t="shared" si="419"/>
        <v>5.6913765780596705E-5</v>
      </c>
      <c r="AO197" s="5">
        <f t="shared" si="420"/>
        <v>4.6730822610550425E-5</v>
      </c>
      <c r="AP197" s="5">
        <f t="shared" si="421"/>
        <v>2.5579866334121358E-5</v>
      </c>
      <c r="AQ197" s="5">
        <f t="shared" si="422"/>
        <v>1.0501573561917997E-5</v>
      </c>
      <c r="AR197" s="5">
        <f t="shared" si="423"/>
        <v>1.1519238861028812E-2</v>
      </c>
      <c r="AS197" s="5">
        <f t="shared" si="424"/>
        <v>5.9226404862386993E-3</v>
      </c>
      <c r="AT197" s="5">
        <f t="shared" si="425"/>
        <v>1.5225689280524612E-3</v>
      </c>
      <c r="AU197" s="5">
        <f t="shared" si="426"/>
        <v>2.6094398785555351E-4</v>
      </c>
      <c r="AV197" s="5">
        <f t="shared" si="427"/>
        <v>3.3541222769987999E-5</v>
      </c>
      <c r="AW197" s="5">
        <f t="shared" si="428"/>
        <v>8.0892016152251485E-8</v>
      </c>
      <c r="AX197" s="5">
        <f t="shared" si="429"/>
        <v>2.9698981763891975E-6</v>
      </c>
      <c r="AY197" s="5">
        <f t="shared" si="430"/>
        <v>4.8770550656325119E-6</v>
      </c>
      <c r="AZ197" s="5">
        <f t="shared" si="431"/>
        <v>4.0044581835008175E-6</v>
      </c>
      <c r="BA197" s="5">
        <f t="shared" si="432"/>
        <v>2.1919901973093647E-6</v>
      </c>
      <c r="BB197" s="5">
        <f t="shared" si="433"/>
        <v>8.9990096130180297E-7</v>
      </c>
      <c r="BC197" s="5">
        <f t="shared" si="434"/>
        <v>2.9555670135603821E-7</v>
      </c>
      <c r="BD197" s="5">
        <f t="shared" si="435"/>
        <v>3.1527434557658308E-3</v>
      </c>
      <c r="BE197" s="5">
        <f t="shared" si="436"/>
        <v>1.6209895687652339E-3</v>
      </c>
      <c r="BF197" s="5">
        <f t="shared" si="437"/>
        <v>4.1671756977883088E-4</v>
      </c>
      <c r="BG197" s="5">
        <f t="shared" si="438"/>
        <v>7.1418733473468268E-5</v>
      </c>
      <c r="BH197" s="5">
        <f t="shared" si="439"/>
        <v>9.1800223836159808E-6</v>
      </c>
      <c r="BI197" s="5">
        <f t="shared" si="440"/>
        <v>9.4398549921076276E-7</v>
      </c>
      <c r="BJ197" s="8">
        <f t="shared" si="441"/>
        <v>0.11218422013922474</v>
      </c>
      <c r="BK197" s="8">
        <f t="shared" si="442"/>
        <v>0.23615673350066294</v>
      </c>
      <c r="BL197" s="8">
        <f t="shared" si="443"/>
        <v>0.56468451842288259</v>
      </c>
      <c r="BM197" s="8">
        <f t="shared" si="444"/>
        <v>0.3640033899093813</v>
      </c>
      <c r="BN197" s="8">
        <f t="shared" si="445"/>
        <v>0.63444948410322577</v>
      </c>
    </row>
    <row r="198" spans="1:66" x14ac:dyDescent="0.25">
      <c r="A198" t="s">
        <v>351</v>
      </c>
      <c r="B198" t="s">
        <v>156</v>
      </c>
      <c r="C198" t="s">
        <v>157</v>
      </c>
      <c r="D198" t="s">
        <v>354</v>
      </c>
      <c r="E198">
        <f>VLOOKUP(A198,home!$A$2:$E$405,3,FALSE)</f>
        <v>1.3077000000000001</v>
      </c>
      <c r="F198">
        <f>VLOOKUP(B198,home!$B$2:$E$405,3,FALSE)</f>
        <v>0.70589999999999997</v>
      </c>
      <c r="G198">
        <f>VLOOKUP(C198,away!$B$2:$E$405,4,FALSE)</f>
        <v>0.437</v>
      </c>
      <c r="H198">
        <f>VLOOKUP(A198,away!$A$2:$E$405,3,FALSE)</f>
        <v>1.1667000000000001</v>
      </c>
      <c r="I198">
        <f>VLOOKUP(C198,away!$B$2:$E$405,3,FALSE)</f>
        <v>0.67349999999999999</v>
      </c>
      <c r="J198">
        <f>VLOOKUP(B198,home!$B$2:$E$405,4,FALSE)</f>
        <v>0.85709999999999997</v>
      </c>
      <c r="K198" s="3">
        <f t="shared" si="390"/>
        <v>0.40339707290999999</v>
      </c>
      <c r="L198" s="3">
        <f t="shared" si="391"/>
        <v>0.67348556689500005</v>
      </c>
      <c r="M198" s="5">
        <f t="shared" si="392"/>
        <v>0.34065581901850867</v>
      </c>
      <c r="N198" s="5">
        <f t="shared" si="393"/>
        <v>0.13741956026182511</v>
      </c>
      <c r="O198" s="5">
        <f t="shared" si="394"/>
        <v>0.22942677738776088</v>
      </c>
      <c r="P198" s="5">
        <f t="shared" si="395"/>
        <v>9.2550090445396915E-2</v>
      </c>
      <c r="Q198" s="5">
        <f t="shared" si="396"/>
        <v>2.7717324185099795E-2</v>
      </c>
      <c r="R198" s="5">
        <f t="shared" si="397"/>
        <v>7.7257811614944549E-2</v>
      </c>
      <c r="S198" s="5">
        <f t="shared" si="398"/>
        <v>6.2860508783689371E-3</v>
      </c>
      <c r="T198" s="5">
        <f t="shared" si="399"/>
        <v>1.866721779161443E-2</v>
      </c>
      <c r="U198" s="5">
        <f t="shared" si="400"/>
        <v>3.1165575064900829E-2</v>
      </c>
      <c r="V198" s="5">
        <f t="shared" si="401"/>
        <v>1.8975639368322295E-4</v>
      </c>
      <c r="W198" s="5">
        <f t="shared" si="402"/>
        <v>3.7270291483889354E-3</v>
      </c>
      <c r="X198" s="5">
        <f t="shared" si="403"/>
        <v>2.510100338836912E-3</v>
      </c>
      <c r="Y198" s="5">
        <f t="shared" si="404"/>
        <v>8.4525817483245449E-4</v>
      </c>
      <c r="Z198" s="5">
        <f t="shared" si="405"/>
        <v>1.7344007017519352E-2</v>
      </c>
      <c r="AA198" s="5">
        <f t="shared" si="406"/>
        <v>6.9965216633978058E-3</v>
      </c>
      <c r="AB198" s="5">
        <f t="shared" si="407"/>
        <v>1.4111881797830392E-3</v>
      </c>
      <c r="AC198" s="5">
        <f t="shared" si="408"/>
        <v>3.2220885453707077E-6</v>
      </c>
      <c r="AD198" s="5">
        <f t="shared" si="409"/>
        <v>3.7586816227758662E-4</v>
      </c>
      <c r="AE198" s="5">
        <f t="shared" si="410"/>
        <v>2.5314178234930233E-4</v>
      </c>
      <c r="AF198" s="5">
        <f t="shared" si="411"/>
        <v>8.5243668395165289E-5</v>
      </c>
      <c r="AG198" s="5">
        <f t="shared" si="412"/>
        <v>1.9136793444442433E-5</v>
      </c>
      <c r="AH198" s="5">
        <f t="shared" si="413"/>
        <v>2.9202345996062191E-3</v>
      </c>
      <c r="AI198" s="5">
        <f t="shared" si="414"/>
        <v>1.1780140896916547E-3</v>
      </c>
      <c r="AJ198" s="5">
        <f t="shared" si="415"/>
        <v>2.376037178141758E-4</v>
      </c>
      <c r="AK198" s="5">
        <f t="shared" si="416"/>
        <v>3.1949548092924042E-5</v>
      </c>
      <c r="AL198" s="5">
        <f t="shared" si="417"/>
        <v>3.5015352111855081E-8</v>
      </c>
      <c r="AM198" s="5">
        <f t="shared" si="418"/>
        <v>3.0324823292567871E-5</v>
      </c>
      <c r="AN198" s="5">
        <f t="shared" si="419"/>
        <v>2.0423330806185776E-5</v>
      </c>
      <c r="AO198" s="5">
        <f t="shared" si="420"/>
        <v>6.8774092629440728E-6</v>
      </c>
      <c r="AP198" s="5">
        <f t="shared" si="421"/>
        <v>1.5439452920742714E-6</v>
      </c>
      <c r="AQ198" s="5">
        <f t="shared" si="422"/>
        <v>2.5995621757187672E-7</v>
      </c>
      <c r="AR198" s="5">
        <f t="shared" si="423"/>
        <v>3.933471709564377E-4</v>
      </c>
      <c r="AS198" s="5">
        <f t="shared" si="424"/>
        <v>1.5867509740125633E-4</v>
      </c>
      <c r="AT198" s="5">
        <f t="shared" si="425"/>
        <v>3.2004534917687971E-5</v>
      </c>
      <c r="AU198" s="5">
        <f t="shared" si="426"/>
        <v>4.3035119018804046E-6</v>
      </c>
      <c r="AV198" s="5">
        <f t="shared" si="427"/>
        <v>4.3400602611297555E-7</v>
      </c>
      <c r="AW198" s="5">
        <f t="shared" si="428"/>
        <v>2.642512393257099E-10</v>
      </c>
      <c r="AX198" s="5">
        <f t="shared" si="429"/>
        <v>2.0388241587891429E-6</v>
      </c>
      <c r="AY198" s="5">
        <f t="shared" si="430"/>
        <v>1.3731186443813278E-6</v>
      </c>
      <c r="AZ198" s="5">
        <f t="shared" si="431"/>
        <v>4.6238779431262619E-7</v>
      </c>
      <c r="BA198" s="5">
        <f t="shared" si="432"/>
        <v>1.038038352593226E-7</v>
      </c>
      <c r="BB198" s="5">
        <f t="shared" si="433"/>
        <v>1.7477596208875016E-8</v>
      </c>
      <c r="BC198" s="5">
        <f t="shared" si="434"/>
        <v>2.354181758139219E-9</v>
      </c>
      <c r="BD198" s="5">
        <f t="shared" si="435"/>
        <v>4.415227373635681E-5</v>
      </c>
      <c r="BE198" s="5">
        <f t="shared" si="436"/>
        <v>1.7810897987567407E-5</v>
      </c>
      <c r="BF198" s="5">
        <f t="shared" si="437"/>
        <v>3.5924320570416497E-6</v>
      </c>
      <c r="BG198" s="5">
        <f t="shared" si="438"/>
        <v>4.8305885881288389E-7</v>
      </c>
      <c r="BH198" s="5">
        <f t="shared" si="439"/>
        <v>4.8716132422090566E-8</v>
      </c>
      <c r="BI198" s="5">
        <f t="shared" si="440"/>
        <v>3.9303890445134576E-9</v>
      </c>
      <c r="BJ198" s="8">
        <f t="shared" si="441"/>
        <v>0.19168330773814615</v>
      </c>
      <c r="BK198" s="8">
        <f t="shared" si="442"/>
        <v>0.43968634695849962</v>
      </c>
      <c r="BL198" s="8">
        <f t="shared" si="443"/>
        <v>0.35128053149635674</v>
      </c>
      <c r="BM198" s="8">
        <f t="shared" si="444"/>
        <v>9.4965437442592782E-2</v>
      </c>
      <c r="BN198" s="8">
        <f t="shared" si="445"/>
        <v>0.90502738291353602</v>
      </c>
    </row>
    <row r="199" spans="1:66" x14ac:dyDescent="0.25">
      <c r="A199" t="s">
        <v>351</v>
      </c>
      <c r="B199" t="s">
        <v>158</v>
      </c>
      <c r="C199" t="s">
        <v>166</v>
      </c>
      <c r="D199" t="s">
        <v>354</v>
      </c>
      <c r="E199">
        <f>VLOOKUP(A199,home!$A$2:$E$405,3,FALSE)</f>
        <v>1.3077000000000001</v>
      </c>
      <c r="F199">
        <f>VLOOKUP(B199,home!$B$2:$E$405,3,FALSE)</f>
        <v>1.2017</v>
      </c>
      <c r="G199">
        <f>VLOOKUP(C199,away!$B$2:$E$405,4,FALSE)</f>
        <v>0.94120000000000004</v>
      </c>
      <c r="H199">
        <f>VLOOKUP(A199,away!$A$2:$E$405,3,FALSE)</f>
        <v>1.1667000000000001</v>
      </c>
      <c r="I199">
        <f>VLOOKUP(C199,away!$B$2:$E$405,3,FALSE)</f>
        <v>0.79120000000000001</v>
      </c>
      <c r="J199">
        <f>VLOOKUP(B199,home!$B$2:$E$405,4,FALSE)</f>
        <v>0.73470000000000002</v>
      </c>
      <c r="K199" s="3">
        <f t="shared" si="390"/>
        <v>1.4790610603080003</v>
      </c>
      <c r="L199" s="3">
        <f t="shared" si="391"/>
        <v>0.67819645648800009</v>
      </c>
      <c r="M199" s="5">
        <f t="shared" si="392"/>
        <v>0.11564183233471</v>
      </c>
      <c r="N199" s="5">
        <f t="shared" si="393"/>
        <v>0.17104133114893616</v>
      </c>
      <c r="O199" s="5">
        <f t="shared" si="394"/>
        <v>7.8427880911179748E-2</v>
      </c>
      <c r="P199" s="5">
        <f t="shared" si="395"/>
        <v>0.11599962469819908</v>
      </c>
      <c r="Q199" s="5">
        <f t="shared" si="396"/>
        <v>0.12649028630281869</v>
      </c>
      <c r="R199" s="5">
        <f t="shared" si="397"/>
        <v>2.6594755461912482E-2</v>
      </c>
      <c r="S199" s="5">
        <f t="shared" si="398"/>
        <v>2.9089631015134475E-2</v>
      </c>
      <c r="T199" s="5">
        <f t="shared" si="399"/>
        <v>8.5785263950724236E-2</v>
      </c>
      <c r="U199" s="5">
        <f t="shared" si="400"/>
        <v>3.9335267212128253E-2</v>
      </c>
      <c r="V199" s="5">
        <f t="shared" si="401"/>
        <v>3.2421814957429925E-3</v>
      </c>
      <c r="W199" s="5">
        <f t="shared" si="402"/>
        <v>6.2362285659236544E-2</v>
      </c>
      <c r="X199" s="5">
        <f t="shared" si="403"/>
        <v>4.229388115258665E-2</v>
      </c>
      <c r="Y199" s="5">
        <f t="shared" si="404"/>
        <v>1.4341780164404438E-2</v>
      </c>
      <c r="Z199" s="5">
        <f t="shared" si="405"/>
        <v>6.0121563051446442E-3</v>
      </c>
      <c r="AA199" s="5">
        <f t="shared" si="406"/>
        <v>8.8923462794246663E-3</v>
      </c>
      <c r="AB199" s="5">
        <f t="shared" si="407"/>
        <v>6.5761615583358763E-3</v>
      </c>
      <c r="AC199" s="5">
        <f t="shared" si="408"/>
        <v>2.0326329425771975E-4</v>
      </c>
      <c r="AD199" s="5">
        <f t="shared" si="409"/>
        <v>2.3059407087595199E-2</v>
      </c>
      <c r="AE199" s="5">
        <f t="shared" si="410"/>
        <v>1.5638808175521338E-2</v>
      </c>
      <c r="AF199" s="5">
        <f t="shared" si="411"/>
        <v>5.3030921441670677E-3</v>
      </c>
      <c r="AG199" s="5">
        <f t="shared" si="412"/>
        <v>1.198846100201152E-3</v>
      </c>
      <c r="AH199" s="5">
        <f t="shared" si="413"/>
        <v>1.019355775500271E-3</v>
      </c>
      <c r="AI199" s="5">
        <f t="shared" si="414"/>
        <v>1.5076894341425147E-3</v>
      </c>
      <c r="AJ199" s="5">
        <f t="shared" si="415"/>
        <v>1.1149823665389986E-3</v>
      </c>
      <c r="AK199" s="5">
        <f t="shared" si="416"/>
        <v>5.4970900042596526E-4</v>
      </c>
      <c r="AL199" s="5">
        <f t="shared" si="417"/>
        <v>8.1556873919362783E-6</v>
      </c>
      <c r="AM199" s="5">
        <f t="shared" si="418"/>
        <v>6.8212542194104669E-3</v>
      </c>
      <c r="AN199" s="5">
        <f t="shared" si="419"/>
        <v>4.6261504404079973E-3</v>
      </c>
      <c r="AO199" s="5">
        <f t="shared" si="420"/>
        <v>1.5687194179325524E-3</v>
      </c>
      <c r="AP199" s="5">
        <f t="shared" si="421"/>
        <v>3.5463331682192506E-4</v>
      </c>
      <c r="AQ199" s="5">
        <f t="shared" si="422"/>
        <v>6.0127764705303944E-5</v>
      </c>
      <c r="AR199" s="5">
        <f t="shared" si="423"/>
        <v>1.3826469496897229E-4</v>
      </c>
      <c r="AS199" s="5">
        <f t="shared" si="424"/>
        <v>2.0450192634397039E-4</v>
      </c>
      <c r="AT199" s="5">
        <f t="shared" si="425"/>
        <v>1.5123541800667075E-4</v>
      </c>
      <c r="AU199" s="5">
        <f t="shared" si="426"/>
        <v>7.4562139237690071E-5</v>
      </c>
      <c r="AV199" s="5">
        <f t="shared" si="427"/>
        <v>2.7570489179932651E-5</v>
      </c>
      <c r="AW199" s="5">
        <f t="shared" si="428"/>
        <v>2.2724780123064407E-7</v>
      </c>
      <c r="AX199" s="5">
        <f t="shared" si="429"/>
        <v>1.68150858306528E-3</v>
      </c>
      <c r="AY199" s="5">
        <f t="shared" si="430"/>
        <v>1.1403931625890307E-3</v>
      </c>
      <c r="AZ199" s="5">
        <f t="shared" si="431"/>
        <v>3.8670530093551218E-4</v>
      </c>
      <c r="BA199" s="5">
        <f t="shared" si="432"/>
        <v>8.7420721599863372E-5</v>
      </c>
      <c r="BB199" s="5">
        <f t="shared" si="433"/>
        <v>1.4822105903162822E-5</v>
      </c>
      <c r="BC199" s="5">
        <f t="shared" si="434"/>
        <v>2.0104599402429799E-6</v>
      </c>
      <c r="BD199" s="5">
        <f t="shared" si="435"/>
        <v>1.5628437697558526E-5</v>
      </c>
      <c r="BE199" s="5">
        <f t="shared" si="436"/>
        <v>2.3115413631908433E-5</v>
      </c>
      <c r="BF199" s="5">
        <f t="shared" si="437"/>
        <v>1.7094554097934252E-5</v>
      </c>
      <c r="BG199" s="5">
        <f t="shared" si="438"/>
        <v>8.427963103194373E-6</v>
      </c>
      <c r="BH199" s="5">
        <f t="shared" si="439"/>
        <v>3.116368010911843E-6</v>
      </c>
      <c r="BI199" s="5">
        <f t="shared" si="440"/>
        <v>9.218597149058399E-7</v>
      </c>
      <c r="BJ199" s="8">
        <f t="shared" si="441"/>
        <v>0.56425872737950289</v>
      </c>
      <c r="BK199" s="8">
        <f t="shared" si="442"/>
        <v>0.26532508168802521</v>
      </c>
      <c r="BL199" s="8">
        <f t="shared" si="443"/>
        <v>0.16468258726358243</v>
      </c>
      <c r="BM199" s="8">
        <f t="shared" si="444"/>
        <v>0.3649426758637111</v>
      </c>
      <c r="BN199" s="8">
        <f t="shared" si="445"/>
        <v>0.63419571085775617</v>
      </c>
    </row>
    <row r="200" spans="1:66" x14ac:dyDescent="0.25">
      <c r="A200" t="s">
        <v>342</v>
      </c>
      <c r="B200" t="s">
        <v>172</v>
      </c>
      <c r="C200" t="s">
        <v>168</v>
      </c>
      <c r="D200" t="s">
        <v>354</v>
      </c>
      <c r="E200">
        <f>VLOOKUP(A200,home!$A$2:$E$405,3,FALSE)</f>
        <v>1.3717999999999999</v>
      </c>
      <c r="F200">
        <f>VLOOKUP(B200,home!$B$2:$E$405,3,FALSE)</f>
        <v>0.41</v>
      </c>
      <c r="G200">
        <f>VLOOKUP(C200,away!$B$2:$E$405,4,FALSE)</f>
        <v>0.87480000000000002</v>
      </c>
      <c r="H200">
        <f>VLOOKUP(A200,away!$A$2:$E$405,3,FALSE)</f>
        <v>1.1667000000000001</v>
      </c>
      <c r="I200">
        <f>VLOOKUP(C200,away!$B$2:$E$405,3,FALSE)</f>
        <v>1.0285</v>
      </c>
      <c r="J200">
        <f>VLOOKUP(B200,home!$B$2:$E$405,4,FALSE)</f>
        <v>1.4463999999999999</v>
      </c>
      <c r="K200" s="3">
        <f t="shared" si="390"/>
        <v>0.49202076239999992</v>
      </c>
      <c r="L200" s="3">
        <f t="shared" si="391"/>
        <v>1.73560905408</v>
      </c>
      <c r="M200" s="5">
        <f t="shared" si="392"/>
        <v>0.10778359452259198</v>
      </c>
      <c r="N200" s="5">
        <f t="shared" si="393"/>
        <v>5.303176635121816E-2</v>
      </c>
      <c r="O200" s="5">
        <f t="shared" si="394"/>
        <v>0.18707018253469812</v>
      </c>
      <c r="P200" s="5">
        <f t="shared" si="395"/>
        <v>9.2042413833029316E-2</v>
      </c>
      <c r="Q200" s="5">
        <f t="shared" si="396"/>
        <v>1.3046365055772509E-2</v>
      </c>
      <c r="R200" s="5">
        <f t="shared" si="397"/>
        <v>0.16234035127781019</v>
      </c>
      <c r="S200" s="5">
        <f t="shared" si="398"/>
        <v>1.9650035753898742E-2</v>
      </c>
      <c r="T200" s="5">
        <f t="shared" si="399"/>
        <v>2.264338931363169E-2</v>
      </c>
      <c r="U200" s="5">
        <f t="shared" si="400"/>
        <v>7.9874823403991962E-2</v>
      </c>
      <c r="V200" s="5">
        <f t="shared" si="401"/>
        <v>1.8644733156750097E-3</v>
      </c>
      <c r="W200" s="5">
        <f t="shared" si="402"/>
        <v>2.1396941604299694E-3</v>
      </c>
      <c r="X200" s="5">
        <f t="shared" si="403"/>
        <v>3.713672557804359E-3</v>
      </c>
      <c r="Y200" s="5">
        <f t="shared" si="404"/>
        <v>3.2227418576068392E-3</v>
      </c>
      <c r="Z200" s="5">
        <f t="shared" si="405"/>
        <v>9.3919794506765034E-2</v>
      </c>
      <c r="AA200" s="5">
        <f t="shared" si="406"/>
        <v>4.6210488897669856E-2</v>
      </c>
      <c r="AB200" s="5">
        <f t="shared" si="407"/>
        <v>1.1368259989154127E-2</v>
      </c>
      <c r="AC200" s="5">
        <f t="shared" si="408"/>
        <v>9.951109980032091E-5</v>
      </c>
      <c r="AD200" s="5">
        <f t="shared" si="409"/>
        <v>2.6319348802939532E-4</v>
      </c>
      <c r="AE200" s="5">
        <f t="shared" si="410"/>
        <v>4.5680100079871456E-4</v>
      </c>
      <c r="AF200" s="5">
        <f t="shared" si="411"/>
        <v>3.9641397644952722E-4</v>
      </c>
      <c r="AG200" s="5">
        <f t="shared" si="412"/>
        <v>2.2933989556321848E-4</v>
      </c>
      <c r="AH200" s="5">
        <f t="shared" si="413"/>
        <v>4.0752011425818614E-2</v>
      </c>
      <c r="AI200" s="5">
        <f t="shared" si="414"/>
        <v>2.0050835731064781E-2</v>
      </c>
      <c r="AJ200" s="5">
        <f t="shared" si="415"/>
        <v>4.932713741577827E-3</v>
      </c>
      <c r="AK200" s="5">
        <f t="shared" si="416"/>
        <v>8.0899919194402634E-4</v>
      </c>
      <c r="AL200" s="5">
        <f t="shared" si="417"/>
        <v>3.3991227957724868E-6</v>
      </c>
      <c r="AM200" s="5">
        <f t="shared" si="418"/>
        <v>2.5899332127787672E-5</v>
      </c>
      <c r="AN200" s="5">
        <f t="shared" si="419"/>
        <v>4.495111533561331E-5</v>
      </c>
      <c r="AO200" s="5">
        <f t="shared" si="420"/>
        <v>3.9008781383742401E-5</v>
      </c>
      <c r="AP200" s="5">
        <f t="shared" si="421"/>
        <v>2.2567998052750226E-5</v>
      </c>
      <c r="AQ200" s="5">
        <f t="shared" si="422"/>
        <v>9.7923054382032759E-6</v>
      </c>
      <c r="AR200" s="5">
        <f t="shared" si="423"/>
        <v>1.4145912000524485E-2</v>
      </c>
      <c r="AS200" s="5">
        <f t="shared" si="424"/>
        <v>6.9600824073413649E-3</v>
      </c>
      <c r="AT200" s="5">
        <f t="shared" si="425"/>
        <v>1.7122525262134626E-3</v>
      </c>
      <c r="AU200" s="5">
        <f t="shared" si="426"/>
        <v>2.8082126445629128E-4</v>
      </c>
      <c r="AV200" s="5">
        <f t="shared" si="427"/>
        <v>3.4542473158979102E-5</v>
      </c>
      <c r="AW200" s="5">
        <f t="shared" si="428"/>
        <v>8.0630562569879798E-8</v>
      </c>
      <c r="AX200" s="5">
        <f t="shared" si="429"/>
        <v>2.1238348565274827E-6</v>
      </c>
      <c r="AY200" s="5">
        <f t="shared" si="430"/>
        <v>3.6861470063597969E-6</v>
      </c>
      <c r="AZ200" s="5">
        <f t="shared" si="431"/>
        <v>3.1988550594539759E-6</v>
      </c>
      <c r="BA200" s="5">
        <f t="shared" si="432"/>
        <v>1.8506539346259793E-6</v>
      </c>
      <c r="BB200" s="5">
        <f t="shared" si="433"/>
        <v>8.0300293122640663E-7</v>
      </c>
      <c r="BC200" s="5">
        <f t="shared" si="434"/>
        <v>2.787398315778663E-7</v>
      </c>
      <c r="BD200" s="5">
        <f t="shared" si="435"/>
        <v>4.0919621577215357E-3</v>
      </c>
      <c r="BE200" s="5">
        <f t="shared" si="436"/>
        <v>2.0133303405540986E-3</v>
      </c>
      <c r="BF200" s="5">
        <f t="shared" si="437"/>
        <v>4.9530016456123948E-4</v>
      </c>
      <c r="BG200" s="5">
        <f t="shared" si="438"/>
        <v>8.1232654861422167E-5</v>
      </c>
      <c r="BH200" s="5">
        <f t="shared" si="439"/>
        <v>9.9920381941732475E-6</v>
      </c>
      <c r="BI200" s="5">
        <f t="shared" si="440"/>
        <v>9.8325805004540822E-7</v>
      </c>
      <c r="BJ200" s="8">
        <f t="shared" si="441"/>
        <v>9.9297538423262249E-2</v>
      </c>
      <c r="BK200" s="8">
        <f t="shared" si="442"/>
        <v>0.22144711379479751</v>
      </c>
      <c r="BL200" s="8">
        <f t="shared" si="443"/>
        <v>0.58323507747936654</v>
      </c>
      <c r="BM200" s="8">
        <f t="shared" si="444"/>
        <v>0.38258124511262742</v>
      </c>
      <c r="BN200" s="8">
        <f t="shared" si="445"/>
        <v>0.61531467357512026</v>
      </c>
    </row>
    <row r="201" spans="1:66" x14ac:dyDescent="0.25">
      <c r="A201" t="s">
        <v>344</v>
      </c>
      <c r="B201" t="s">
        <v>205</v>
      </c>
      <c r="C201" t="s">
        <v>208</v>
      </c>
      <c r="D201" t="s">
        <v>354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344</v>
      </c>
      <c r="B202" t="s">
        <v>209</v>
      </c>
      <c r="C202" t="s">
        <v>203</v>
      </c>
      <c r="D202" t="s">
        <v>354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344</v>
      </c>
      <c r="B203" t="s">
        <v>200</v>
      </c>
      <c r="C203" t="s">
        <v>201</v>
      </c>
      <c r="D203" t="s">
        <v>354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346</v>
      </c>
      <c r="B204" t="s">
        <v>241</v>
      </c>
      <c r="C204" t="s">
        <v>237</v>
      </c>
      <c r="D204" t="s">
        <v>354</v>
      </c>
      <c r="E204">
        <f>VLOOKUP(A204,home!$A$2:$E$405,3,FALSE)</f>
        <v>1.619</v>
      </c>
      <c r="F204">
        <f>VLOOKUP(B204,home!$B$2:$E$405,3,FALSE)</f>
        <v>0.92649999999999999</v>
      </c>
      <c r="G204">
        <f>VLOOKUP(C204,away!$B$2:$E$405,4,FALSE)</f>
        <v>0.37059999999999998</v>
      </c>
      <c r="H204">
        <f>VLOOKUP(A204,away!$A$2:$E$405,3,FALSE)</f>
        <v>1.181</v>
      </c>
      <c r="I204">
        <f>VLOOKUP(C204,away!$B$2:$E$405,3,FALSE)</f>
        <v>0.6774</v>
      </c>
      <c r="J204">
        <f>VLOOKUP(B204,home!$B$2:$E$405,4,FALSE)</f>
        <v>1.129</v>
      </c>
      <c r="K204" s="3">
        <f t="shared" si="390"/>
        <v>0.55590129710000002</v>
      </c>
      <c r="L204" s="3">
        <f t="shared" si="391"/>
        <v>0.90321061260000002</v>
      </c>
      <c r="M204" s="5">
        <f t="shared" si="392"/>
        <v>0.23244261312265541</v>
      </c>
      <c r="N204" s="5">
        <f t="shared" si="393"/>
        <v>0.12921515013619761</v>
      </c>
      <c r="O204" s="5">
        <f t="shared" si="394"/>
        <v>0.2099446349928584</v>
      </c>
      <c r="P204" s="5">
        <f t="shared" si="395"/>
        <v>0.11670849491171602</v>
      </c>
      <c r="Q204" s="5">
        <f t="shared" si="396"/>
        <v>3.5915434782841739E-2</v>
      </c>
      <c r="R204" s="5">
        <f t="shared" si="397"/>
        <v>9.4812111191991497E-2</v>
      </c>
      <c r="S204" s="5">
        <f t="shared" si="398"/>
        <v>1.4649715688502622E-2</v>
      </c>
      <c r="T204" s="5">
        <f t="shared" si="399"/>
        <v>3.2439201852005835E-2</v>
      </c>
      <c r="U204" s="5">
        <f t="shared" si="400"/>
        <v>5.2706175592417498E-2</v>
      </c>
      <c r="V204" s="5">
        <f t="shared" si="401"/>
        <v>8.172847702162348E-4</v>
      </c>
      <c r="W204" s="5">
        <f t="shared" si="402"/>
        <v>6.6551455938973951E-3</v>
      </c>
      <c r="X204" s="5">
        <f t="shared" si="403"/>
        <v>6.0109981288062574E-3</v>
      </c>
      <c r="Y204" s="5">
        <f t="shared" si="404"/>
        <v>2.7145986511282762E-3</v>
      </c>
      <c r="Z204" s="5">
        <f t="shared" si="405"/>
        <v>2.8545101677205992E-2</v>
      </c>
      <c r="AA204" s="5">
        <f t="shared" si="406"/>
        <v>1.5868259048210195E-2</v>
      </c>
      <c r="AB204" s="5">
        <f t="shared" si="407"/>
        <v>4.4105928938094289E-3</v>
      </c>
      <c r="AC204" s="5">
        <f t="shared" si="408"/>
        <v>2.564721087626909E-5</v>
      </c>
      <c r="AD204" s="5">
        <f t="shared" si="409"/>
        <v>9.2490101700922779E-4</v>
      </c>
      <c r="AE204" s="5">
        <f t="shared" si="410"/>
        <v>8.3538041416726769E-4</v>
      </c>
      <c r="AF204" s="5">
        <f t="shared" si="411"/>
        <v>3.7726222781702973E-4</v>
      </c>
      <c r="AG204" s="5">
        <f t="shared" si="412"/>
        <v>1.1358241596582008E-4</v>
      </c>
      <c r="AH204" s="5">
        <f t="shared" si="413"/>
        <v>6.4455596931496262E-3</v>
      </c>
      <c r="AI204" s="5">
        <f t="shared" si="414"/>
        <v>3.583094993957355E-3</v>
      </c>
      <c r="AJ204" s="5">
        <f t="shared" si="415"/>
        <v>9.9592357738670497E-4</v>
      </c>
      <c r="AK204" s="5">
        <f t="shared" si="416"/>
        <v>1.8454506949391389E-4</v>
      </c>
      <c r="AL204" s="5">
        <f t="shared" si="417"/>
        <v>5.150944295180992E-7</v>
      </c>
      <c r="AM204" s="5">
        <f t="shared" si="418"/>
        <v>1.028307350089078E-4</v>
      </c>
      <c r="AN204" s="5">
        <f t="shared" si="419"/>
        <v>9.2877811161503878E-5</v>
      </c>
      <c r="AO204" s="5">
        <f t="shared" si="420"/>
        <v>4.1944112358064513E-5</v>
      </c>
      <c r="AP204" s="5">
        <f t="shared" si="421"/>
        <v>1.2628122472630229E-5</v>
      </c>
      <c r="AQ204" s="5">
        <f t="shared" si="422"/>
        <v>2.8514635586230434E-6</v>
      </c>
      <c r="AR204" s="5">
        <f t="shared" si="423"/>
        <v>1.1643395837999087E-3</v>
      </c>
      <c r="AS204" s="5">
        <f t="shared" si="424"/>
        <v>6.4725788489924333E-4</v>
      </c>
      <c r="AT204" s="5">
        <f t="shared" si="425"/>
        <v>1.7990574888684591E-4</v>
      </c>
      <c r="AU204" s="5">
        <f t="shared" si="426"/>
        <v>3.3336613053981516E-5</v>
      </c>
      <c r="AV204" s="5">
        <f t="shared" si="427"/>
        <v>4.6329666094072787E-6</v>
      </c>
      <c r="AW204" s="5">
        <f t="shared" si="428"/>
        <v>7.1840785415165765E-9</v>
      </c>
      <c r="AX204" s="5">
        <f t="shared" si="429"/>
        <v>9.5272898288663667E-6</v>
      </c>
      <c r="AY204" s="5">
        <f t="shared" si="430"/>
        <v>8.60514928274814E-6</v>
      </c>
      <c r="AZ204" s="5">
        <f t="shared" si="431"/>
        <v>3.8861310775926985E-6</v>
      </c>
      <c r="BA204" s="5">
        <f t="shared" si="432"/>
        <v>1.1699982770788001E-6</v>
      </c>
      <c r="BB204" s="5">
        <f t="shared" si="433"/>
        <v>2.6418871514532183E-7</v>
      </c>
      <c r="BC204" s="5">
        <f t="shared" si="434"/>
        <v>4.7723610249682621E-8</v>
      </c>
      <c r="BD204" s="5">
        <f t="shared" si="435"/>
        <v>1.7527397812639069E-4</v>
      </c>
      <c r="BE204" s="5">
        <f t="shared" si="436"/>
        <v>9.7435031788337606E-5</v>
      </c>
      <c r="BF204" s="5">
        <f t="shared" si="437"/>
        <v>2.7082130277058299E-5</v>
      </c>
      <c r="BG204" s="5">
        <f t="shared" si="438"/>
        <v>5.0183304497492986E-6</v>
      </c>
      <c r="BH204" s="5">
        <f t="shared" si="439"/>
        <v>6.974241015730152E-7</v>
      </c>
      <c r="BI204" s="5">
        <f t="shared" si="440"/>
        <v>7.753979253864828E-8</v>
      </c>
      <c r="BJ204" s="8">
        <f t="shared" si="441"/>
        <v>0.21547828794518789</v>
      </c>
      <c r="BK204" s="8">
        <f t="shared" si="442"/>
        <v>0.36465287594767881</v>
      </c>
      <c r="BL204" s="8">
        <f t="shared" si="443"/>
        <v>0.39128595428505958</v>
      </c>
      <c r="BM204" s="8">
        <f t="shared" si="444"/>
        <v>0.18091518275166751</v>
      </c>
      <c r="BN204" s="8">
        <f t="shared" si="445"/>
        <v>0.81903843913826069</v>
      </c>
    </row>
    <row r="205" spans="1:66" x14ac:dyDescent="0.25">
      <c r="A205" t="s">
        <v>346</v>
      </c>
      <c r="B205" t="s">
        <v>320</v>
      </c>
      <c r="C205" t="s">
        <v>243</v>
      </c>
      <c r="D205" t="s">
        <v>354</v>
      </c>
      <c r="E205">
        <f>VLOOKUP(A205,home!$A$2:$E$405,3,FALSE)</f>
        <v>1.619</v>
      </c>
      <c r="F205">
        <f>VLOOKUP(B205,home!$B$2:$E$405,3,FALSE)</f>
        <v>0.8236</v>
      </c>
      <c r="G205">
        <f>VLOOKUP(C205,away!$B$2:$E$405,4,FALSE)</f>
        <v>1.1324000000000001</v>
      </c>
      <c r="H205">
        <f>VLOOKUP(A205,away!$A$2:$E$405,3,FALSE)</f>
        <v>1.181</v>
      </c>
      <c r="I205">
        <f>VLOOKUP(C205,away!$B$2:$E$405,3,FALSE)</f>
        <v>0.9879</v>
      </c>
      <c r="J205">
        <f>VLOOKUP(B205,home!$B$2:$E$405,4,FALSE)</f>
        <v>1.5524</v>
      </c>
      <c r="K205" s="3">
        <f t="shared" si="390"/>
        <v>1.5099516721599999</v>
      </c>
      <c r="L205" s="3">
        <f t="shared" si="391"/>
        <v>1.8112004487600002</v>
      </c>
      <c r="M205" s="5">
        <f t="shared" si="392"/>
        <v>3.6111203305373367E-2</v>
      </c>
      <c r="N205" s="5">
        <f t="shared" si="393"/>
        <v>5.4526171814658242E-2</v>
      </c>
      <c r="O205" s="5">
        <f t="shared" si="394"/>
        <v>6.5404627631955842E-2</v>
      </c>
      <c r="P205" s="5">
        <f t="shared" si="395"/>
        <v>9.8757826859873873E-2</v>
      </c>
      <c r="Q205" s="5">
        <f t="shared" si="396"/>
        <v>4.1165942154013341E-2</v>
      </c>
      <c r="R205" s="5">
        <f t="shared" si="397"/>
        <v>5.9230445458989575E-2</v>
      </c>
      <c r="S205" s="5">
        <f t="shared" si="398"/>
        <v>6.7521347070657975E-2</v>
      </c>
      <c r="T205" s="5">
        <f t="shared" si="399"/>
        <v>7.4559772902977162E-2</v>
      </c>
      <c r="U205" s="5">
        <f t="shared" si="400"/>
        <v>8.9435110163582993E-2</v>
      </c>
      <c r="V205" s="5">
        <f t="shared" si="401"/>
        <v>2.0517675319513963E-2</v>
      </c>
      <c r="W205" s="5">
        <f t="shared" si="402"/>
        <v>2.0719527730498084E-2</v>
      </c>
      <c r="X205" s="5">
        <f t="shared" si="403"/>
        <v>3.7527217923573393E-2</v>
      </c>
      <c r="Y205" s="5">
        <f t="shared" si="404"/>
        <v>3.3984656971945235E-2</v>
      </c>
      <c r="Z205" s="5">
        <f t="shared" si="405"/>
        <v>3.5759403131858887E-2</v>
      </c>
      <c r="AA205" s="5">
        <f t="shared" si="406"/>
        <v>5.3994970554393874E-2</v>
      </c>
      <c r="AB205" s="5">
        <f t="shared" si="407"/>
        <v>4.0764898038418498E-2</v>
      </c>
      <c r="AC205" s="5">
        <f t="shared" si="408"/>
        <v>3.5070159003642147E-3</v>
      </c>
      <c r="AD205" s="5">
        <f t="shared" si="409"/>
        <v>7.8213713857577683E-3</v>
      </c>
      <c r="AE205" s="5">
        <f t="shared" si="410"/>
        <v>1.4166071363803094E-2</v>
      </c>
      <c r="AF205" s="5">
        <f t="shared" si="411"/>
        <v>1.2828797405643178E-2</v>
      </c>
      <c r="AG205" s="5">
        <f t="shared" si="412"/>
        <v>7.7451745393840189E-3</v>
      </c>
      <c r="AH205" s="5">
        <f t="shared" si="413"/>
        <v>1.619186174995314E-2</v>
      </c>
      <c r="AI205" s="5">
        <f t="shared" si="414"/>
        <v>2.4448928724725288E-2</v>
      </c>
      <c r="AJ205" s="5">
        <f t="shared" si="415"/>
        <v>1.8458350405209805E-2</v>
      </c>
      <c r="AK205" s="5">
        <f t="shared" si="416"/>
        <v>9.2904056865539143E-3</v>
      </c>
      <c r="AL205" s="5">
        <f t="shared" si="417"/>
        <v>3.8364301090067243E-4</v>
      </c>
      <c r="AM205" s="5">
        <f t="shared" si="418"/>
        <v>2.3619785605018661E-3</v>
      </c>
      <c r="AN205" s="5">
        <f t="shared" si="419"/>
        <v>4.278016628742479E-3</v>
      </c>
      <c r="AO205" s="5">
        <f t="shared" si="420"/>
        <v>3.8741728188905612E-3</v>
      </c>
      <c r="AP205" s="5">
        <f t="shared" si="421"/>
        <v>2.3389678493827937E-3</v>
      </c>
      <c r="AQ205" s="5">
        <f t="shared" si="422"/>
        <v>1.0590849046093317E-3</v>
      </c>
      <c r="AR205" s="5">
        <f t="shared" si="423"/>
        <v>5.865341453554997E-3</v>
      </c>
      <c r="AS205" s="5">
        <f t="shared" si="424"/>
        <v>8.8563821355847339E-3</v>
      </c>
      <c r="AT205" s="5">
        <f t="shared" si="425"/>
        <v>6.6863545074570601E-3</v>
      </c>
      <c r="AU205" s="5">
        <f t="shared" si="426"/>
        <v>3.3653573897297791E-3</v>
      </c>
      <c r="AV205" s="5">
        <f t="shared" si="427"/>
        <v>1.2703817545096233E-3</v>
      </c>
      <c r="AW205" s="5">
        <f t="shared" si="428"/>
        <v>2.9144348705097801E-5</v>
      </c>
      <c r="AX205" s="5">
        <f t="shared" si="429"/>
        <v>5.9441224617264368E-4</v>
      </c>
      <c r="AY205" s="5">
        <f t="shared" si="430"/>
        <v>1.076599727016332E-3</v>
      </c>
      <c r="AZ205" s="5">
        <f t="shared" si="431"/>
        <v>9.749689543534372E-4</v>
      </c>
      <c r="BA205" s="5">
        <f t="shared" si="432"/>
        <v>5.886214025506714E-4</v>
      </c>
      <c r="BB205" s="5">
        <f t="shared" si="433"/>
        <v>2.6652783711237911E-4</v>
      </c>
      <c r="BC205" s="5">
        <f t="shared" si="434"/>
        <v>9.6547067636994579E-5</v>
      </c>
      <c r="BD205" s="5">
        <f t="shared" si="435"/>
        <v>1.7705515121349085E-3</v>
      </c>
      <c r="BE205" s="5">
        <f t="shared" si="436"/>
        <v>2.6734472163935218E-3</v>
      </c>
      <c r="BF205" s="5">
        <f t="shared" si="437"/>
        <v>2.018388047412448E-3</v>
      </c>
      <c r="BG205" s="5">
        <f t="shared" si="438"/>
        <v>1.0158894690860606E-3</v>
      </c>
      <c r="BH205" s="5">
        <f t="shared" si="439"/>
        <v>3.8348600064405799E-4</v>
      </c>
      <c r="BI205" s="5">
        <f t="shared" si="440"/>
        <v>1.1580906558448935E-4</v>
      </c>
      <c r="BJ205" s="8">
        <f t="shared" si="441"/>
        <v>0.32255460218922311</v>
      </c>
      <c r="BK205" s="8">
        <f t="shared" si="442"/>
        <v>0.22787531119370036</v>
      </c>
      <c r="BL205" s="8">
        <f t="shared" si="443"/>
        <v>0.41124098696587458</v>
      </c>
      <c r="BM205" s="8">
        <f t="shared" si="444"/>
        <v>0.6411866308774814</v>
      </c>
      <c r="BN205" s="8">
        <f t="shared" si="445"/>
        <v>0.35519621722486427</v>
      </c>
    </row>
    <row r="206" spans="1:66" x14ac:dyDescent="0.25">
      <c r="A206" t="s">
        <v>346</v>
      </c>
      <c r="B206" t="s">
        <v>321</v>
      </c>
      <c r="C206" t="s">
        <v>236</v>
      </c>
      <c r="D206" t="s">
        <v>354</v>
      </c>
      <c r="E206">
        <f>VLOOKUP(A206,home!$A$2:$E$405,3,FALSE)</f>
        <v>1.619</v>
      </c>
      <c r="F206">
        <f>VLOOKUP(B206,home!$B$2:$E$405,3,FALSE)</f>
        <v>1.0294000000000001</v>
      </c>
      <c r="G206">
        <f>VLOOKUP(C206,away!$B$2:$E$405,4,FALSE)</f>
        <v>1.2353000000000001</v>
      </c>
      <c r="H206">
        <f>VLOOKUP(A206,away!$A$2:$E$405,3,FALSE)</f>
        <v>1.181</v>
      </c>
      <c r="I206">
        <f>VLOOKUP(C206,away!$B$2:$E$405,3,FALSE)</f>
        <v>0.7056</v>
      </c>
      <c r="J206">
        <f>VLOOKUP(B206,home!$B$2:$E$405,4,FALSE)</f>
        <v>0.7056</v>
      </c>
      <c r="K206" s="3">
        <f t="shared" si="390"/>
        <v>2.0587492505800005</v>
      </c>
      <c r="L206" s="3">
        <f t="shared" si="391"/>
        <v>0.58798607615999998</v>
      </c>
      <c r="M206" s="5">
        <f t="shared" si="392"/>
        <v>7.0882243100095971E-2</v>
      </c>
      <c r="N206" s="5">
        <f t="shared" si="393"/>
        <v>0.14592876486175199</v>
      </c>
      <c r="O206" s="5">
        <f t="shared" si="394"/>
        <v>4.167777198984466E-2</v>
      </c>
      <c r="P206" s="5">
        <f t="shared" si="395"/>
        <v>8.5804081849936834E-2</v>
      </c>
      <c r="Q206" s="5">
        <f t="shared" si="396"/>
        <v>0.15021536764859852</v>
      </c>
      <c r="R206" s="5">
        <f t="shared" si="397"/>
        <v>1.2252974807699957E-2</v>
      </c>
      <c r="S206" s="5">
        <f t="shared" si="398"/>
        <v>2.5966801204760026E-2</v>
      </c>
      <c r="T206" s="5">
        <f t="shared" si="399"/>
        <v>8.8324544602631255E-2</v>
      </c>
      <c r="U206" s="5">
        <f t="shared" si="400"/>
        <v>2.5225802702727913E-2</v>
      </c>
      <c r="V206" s="5">
        <f t="shared" si="401"/>
        <v>3.492580618389429E-3</v>
      </c>
      <c r="W206" s="5">
        <f t="shared" si="402"/>
        <v>0.10308525852405047</v>
      </c>
      <c r="X206" s="5">
        <f t="shared" si="403"/>
        <v>6.0612696669495626E-2</v>
      </c>
      <c r="Y206" s="5">
        <f t="shared" si="404"/>
        <v>1.7819710840086513E-2</v>
      </c>
      <c r="Z206" s="5">
        <f t="shared" si="405"/>
        <v>2.4015261928222761E-3</v>
      </c>
      <c r="AA206" s="5">
        <f t="shared" si="406"/>
        <v>4.9441402497211028E-3</v>
      </c>
      <c r="AB206" s="5">
        <f t="shared" si="407"/>
        <v>5.0893725169378692E-3</v>
      </c>
      <c r="AC206" s="5">
        <f t="shared" si="408"/>
        <v>2.6423902177499656E-4</v>
      </c>
      <c r="AD206" s="5">
        <f t="shared" si="409"/>
        <v>5.305667468305867E-2</v>
      </c>
      <c r="AE206" s="5">
        <f t="shared" si="410"/>
        <v>3.1196585960989277E-2</v>
      </c>
      <c r="AF206" s="5">
        <f t="shared" si="411"/>
        <v>9.1715790843951116E-3</v>
      </c>
      <c r="AG206" s="5">
        <f t="shared" si="412"/>
        <v>1.7975869326748693E-3</v>
      </c>
      <c r="AH206" s="5">
        <f t="shared" si="413"/>
        <v>3.5301599072825836E-4</v>
      </c>
      <c r="AI206" s="5">
        <f t="shared" si="414"/>
        <v>7.2677140635455837E-4</v>
      </c>
      <c r="AJ206" s="5">
        <f t="shared" si="415"/>
        <v>7.4812004408771017E-4</v>
      </c>
      <c r="AK206" s="5">
        <f t="shared" si="416"/>
        <v>5.1339719336981665E-4</v>
      </c>
      <c r="AL206" s="5">
        <f t="shared" si="417"/>
        <v>1.2794621423202873E-5</v>
      </c>
      <c r="AM206" s="5">
        <f t="shared" si="418"/>
        <v>2.1846077848402777E-2</v>
      </c>
      <c r="AN206" s="5">
        <f t="shared" si="419"/>
        <v>1.2845189593568243E-2</v>
      </c>
      <c r="AO206" s="5">
        <f t="shared" si="420"/>
        <v>3.7763963133267274E-3</v>
      </c>
      <c r="AP206" s="5">
        <f t="shared" si="421"/>
        <v>7.4015615009935759E-4</v>
      </c>
      <c r="AQ206" s="5">
        <f t="shared" si="422"/>
        <v>1.0880037761065329E-4</v>
      </c>
      <c r="AR206" s="5">
        <f t="shared" si="423"/>
        <v>4.1513697442008735E-5</v>
      </c>
      <c r="AS206" s="5">
        <f t="shared" si="424"/>
        <v>8.5466293497540356E-5</v>
      </c>
      <c r="AT206" s="5">
        <f t="shared" si="425"/>
        <v>8.797683384395581E-5</v>
      </c>
      <c r="AU206" s="5">
        <f t="shared" si="426"/>
        <v>6.0374080248215064E-5</v>
      </c>
      <c r="AV206" s="5">
        <f t="shared" si="427"/>
        <v>3.1073773116367419E-5</v>
      </c>
      <c r="AW206" s="5">
        <f t="shared" si="428"/>
        <v>4.3022479405469606E-7</v>
      </c>
      <c r="AX206" s="5">
        <f t="shared" si="429"/>
        <v>7.4959327330852525E-3</v>
      </c>
      <c r="AY206" s="5">
        <f t="shared" si="430"/>
        <v>4.4075040748861021E-3</v>
      </c>
      <c r="AZ206" s="5">
        <f t="shared" si="431"/>
        <v>1.2957755133257446E-3</v>
      </c>
      <c r="BA206" s="5">
        <f t="shared" si="432"/>
        <v>2.5396598655487147E-4</v>
      </c>
      <c r="BB206" s="5">
        <f t="shared" si="433"/>
        <v>3.7332115978125549E-5</v>
      </c>
      <c r="BC206" s="5">
        <f t="shared" si="434"/>
        <v>4.3901528777456177E-6</v>
      </c>
      <c r="BD206" s="5">
        <f t="shared" si="435"/>
        <v>4.0682460109700214E-6</v>
      </c>
      <c r="BE206" s="5">
        <f t="shared" si="436"/>
        <v>8.3754984262596094E-6</v>
      </c>
      <c r="BF206" s="5">
        <f t="shared" si="437"/>
        <v>8.6215255541479721E-6</v>
      </c>
      <c r="BG206" s="5">
        <f t="shared" si="438"/>
        <v>5.9165197578194862E-6</v>
      </c>
      <c r="BH206" s="5">
        <f t="shared" si="439"/>
        <v>3.0451576543631607E-6</v>
      </c>
      <c r="BI206" s="5">
        <f t="shared" si="440"/>
        <v>1.2538432077636213E-6</v>
      </c>
      <c r="BJ206" s="8">
        <f t="shared" si="441"/>
        <v>0.71402029066744799</v>
      </c>
      <c r="BK206" s="8">
        <f t="shared" si="442"/>
        <v>0.19083024449126657</v>
      </c>
      <c r="BL206" s="8">
        <f t="shared" si="443"/>
        <v>9.1869052370231255E-2</v>
      </c>
      <c r="BM206" s="8">
        <f t="shared" si="444"/>
        <v>0.48795283561374792</v>
      </c>
      <c r="BN206" s="8">
        <f t="shared" si="445"/>
        <v>0.50676120425792792</v>
      </c>
    </row>
    <row r="207" spans="1:66" x14ac:dyDescent="0.25">
      <c r="A207" t="s">
        <v>347</v>
      </c>
      <c r="B207" t="s">
        <v>253</v>
      </c>
      <c r="C207" t="s">
        <v>325</v>
      </c>
      <c r="D207" t="s">
        <v>354</v>
      </c>
      <c r="E207">
        <f>VLOOKUP(A207,home!$A$2:$E$405,3,FALSE)</f>
        <v>1.2816000000000001</v>
      </c>
      <c r="F207">
        <f>VLOOKUP(B207,home!$B$2:$E$405,3,FALSE)</f>
        <v>1.1147</v>
      </c>
      <c r="G207">
        <f>VLOOKUP(C207,away!$B$2:$E$405,4,FALSE)</f>
        <v>1.1147</v>
      </c>
      <c r="H207">
        <f>VLOOKUP(A207,away!$A$2:$E$405,3,FALSE)</f>
        <v>0.83499999999999996</v>
      </c>
      <c r="I207">
        <f>VLOOKUP(C207,away!$B$2:$E$405,3,FALSE)</f>
        <v>1.0265</v>
      </c>
      <c r="J207">
        <f>VLOOKUP(B207,home!$B$2:$E$405,4,FALSE)</f>
        <v>0.85540000000000005</v>
      </c>
      <c r="K207" s="3">
        <f t="shared" si="390"/>
        <v>1.5924598849440001</v>
      </c>
      <c r="L207" s="3">
        <f t="shared" si="391"/>
        <v>0.73318686349999995</v>
      </c>
      <c r="M207" s="5">
        <f t="shared" si="392"/>
        <v>9.7720223207255832E-2</v>
      </c>
      <c r="N207" s="5">
        <f t="shared" si="393"/>
        <v>0.15561553540532863</v>
      </c>
      <c r="O207" s="5">
        <f t="shared" si="394"/>
        <v>7.1647183953847823E-2</v>
      </c>
      <c r="P207" s="5">
        <f t="shared" si="395"/>
        <v>0.11409526631570611</v>
      </c>
      <c r="Q207" s="5">
        <f t="shared" si="396"/>
        <v>0.12390574880353433</v>
      </c>
      <c r="R207" s="5">
        <f t="shared" si="397"/>
        <v>2.6265387040864601E-2</v>
      </c>
      <c r="S207" s="5">
        <f t="shared" si="398"/>
        <v>3.3303571585286039E-2</v>
      </c>
      <c r="T207" s="5">
        <f t="shared" si="399"/>
        <v>9.0846067334882222E-2</v>
      </c>
      <c r="U207" s="5">
        <f t="shared" si="400"/>
        <v>4.182657522510487E-2</v>
      </c>
      <c r="V207" s="5">
        <f t="shared" si="401"/>
        <v>4.3204748147035151E-3</v>
      </c>
      <c r="W207" s="5">
        <f t="shared" si="402"/>
        <v>6.5771644827858827E-2</v>
      </c>
      <c r="X207" s="5">
        <f t="shared" si="403"/>
        <v>4.8222905978573816E-2</v>
      </c>
      <c r="Y207" s="5">
        <f t="shared" si="404"/>
        <v>1.7678200591642962E-2</v>
      </c>
      <c r="Z207" s="5">
        <f t="shared" si="405"/>
        <v>6.4191455810350207E-3</v>
      </c>
      <c r="AA207" s="5">
        <f t="shared" si="406"/>
        <v>1.0222231833413815E-2</v>
      </c>
      <c r="AB207" s="5">
        <f t="shared" si="407"/>
        <v>8.1392470646545305E-3</v>
      </c>
      <c r="AC207" s="5">
        <f t="shared" si="408"/>
        <v>3.1527872917129241E-4</v>
      </c>
      <c r="AD207" s="5">
        <f t="shared" si="409"/>
        <v>2.6184676488787431E-2</v>
      </c>
      <c r="AE207" s="5">
        <f t="shared" si="410"/>
        <v>1.919826082657625E-2</v>
      </c>
      <c r="AF207" s="5">
        <f t="shared" si="411"/>
        <v>7.0379563200461777E-3</v>
      </c>
      <c r="AG207" s="5">
        <f t="shared" si="412"/>
        <v>1.7200457065815529E-3</v>
      </c>
      <c r="AH207" s="5">
        <f t="shared" si="413"/>
        <v>1.1766083037272376E-3</v>
      </c>
      <c r="AI207" s="5">
        <f t="shared" si="414"/>
        <v>1.8737015239776319E-3</v>
      </c>
      <c r="AJ207" s="5">
        <f t="shared" si="415"/>
        <v>1.4918972566464088E-3</v>
      </c>
      <c r="AK207" s="5">
        <f t="shared" si="416"/>
        <v>7.9192884455580334E-4</v>
      </c>
      <c r="AL207" s="5">
        <f t="shared" si="417"/>
        <v>1.4724407860666869E-5</v>
      </c>
      <c r="AM207" s="5">
        <f t="shared" si="418"/>
        <v>8.3396093817260548E-3</v>
      </c>
      <c r="AN207" s="5">
        <f t="shared" si="419"/>
        <v>6.1144920454029002E-3</v>
      </c>
      <c r="AO207" s="5">
        <f t="shared" si="420"/>
        <v>2.2415326223323255E-3</v>
      </c>
      <c r="AP207" s="5">
        <f t="shared" si="421"/>
        <v>5.4782075760025583E-4</v>
      </c>
      <c r="AQ207" s="5">
        <f t="shared" si="422"/>
        <v>1.0041374575628132E-4</v>
      </c>
      <c r="AR207" s="5">
        <f t="shared" si="423"/>
        <v>1.7253475035556575E-4</v>
      </c>
      <c r="AS207" s="5">
        <f t="shared" si="424"/>
        <v>2.7475466870006602E-4</v>
      </c>
      <c r="AT207" s="5">
        <f t="shared" si="425"/>
        <v>2.1876789405296705E-4</v>
      </c>
      <c r="AU207" s="5">
        <f t="shared" si="426"/>
        <v>1.1612636513100972E-4</v>
      </c>
      <c r="AV207" s="5">
        <f t="shared" si="427"/>
        <v>4.6231644513873178E-5</v>
      </c>
      <c r="AW207" s="5">
        <f t="shared" si="428"/>
        <v>4.7754963127993933E-7</v>
      </c>
      <c r="AX207" s="5">
        <f t="shared" si="429"/>
        <v>2.2134155660835627E-3</v>
      </c>
      <c r="AY207" s="5">
        <f t="shared" si="430"/>
        <v>1.6228472165188842E-3</v>
      </c>
      <c r="AZ207" s="5">
        <f t="shared" si="431"/>
        <v>5.9492513030959292E-4</v>
      </c>
      <c r="BA207" s="5">
        <f t="shared" si="432"/>
        <v>1.4539709676967305E-4</v>
      </c>
      <c r="BB207" s="5">
        <f t="shared" si="433"/>
        <v>2.6650810335640634E-5</v>
      </c>
      <c r="BC207" s="5">
        <f t="shared" si="434"/>
        <v>3.9080048079443484E-6</v>
      </c>
      <c r="BD207" s="5">
        <f t="shared" si="435"/>
        <v>2.1083368742992125E-5</v>
      </c>
      <c r="BE207" s="5">
        <f t="shared" si="436"/>
        <v>3.3574418962697164E-5</v>
      </c>
      <c r="BF207" s="5">
        <f t="shared" si="437"/>
        <v>2.6732957679199195E-5</v>
      </c>
      <c r="BG207" s="5">
        <f t="shared" si="438"/>
        <v>1.4190387570010127E-5</v>
      </c>
      <c r="BH207" s="5">
        <f t="shared" si="439"/>
        <v>5.6494057392622747E-6</v>
      </c>
      <c r="BI207" s="5">
        <f t="shared" si="440"/>
        <v>1.799290402709514E-6</v>
      </c>
      <c r="BJ207" s="8">
        <f t="shared" si="441"/>
        <v>0.57813205466145534</v>
      </c>
      <c r="BK207" s="8">
        <f t="shared" si="442"/>
        <v>0.25139238627650234</v>
      </c>
      <c r="BL207" s="8">
        <f t="shared" si="443"/>
        <v>0.16436620619864306</v>
      </c>
      <c r="BM207" s="8">
        <f t="shared" si="444"/>
        <v>0.40943807832421092</v>
      </c>
      <c r="BN207" s="8">
        <f t="shared" si="445"/>
        <v>0.58924934472653734</v>
      </c>
    </row>
    <row r="208" spans="1:66" x14ac:dyDescent="0.25">
      <c r="A208" t="s">
        <v>347</v>
      </c>
      <c r="B208" t="s">
        <v>247</v>
      </c>
      <c r="C208" t="s">
        <v>248</v>
      </c>
      <c r="D208" t="s">
        <v>354</v>
      </c>
      <c r="E208">
        <f>VLOOKUP(A208,home!$A$2:$E$405,3,FALSE)</f>
        <v>1.2816000000000001</v>
      </c>
      <c r="F208">
        <f>VLOOKUP(B208,home!$B$2:$E$405,3,FALSE)</f>
        <v>1.5605</v>
      </c>
      <c r="G208">
        <f>VLOOKUP(C208,away!$B$2:$E$405,4,FALSE)</f>
        <v>0.44590000000000002</v>
      </c>
      <c r="H208">
        <f>VLOOKUP(A208,away!$A$2:$E$405,3,FALSE)</f>
        <v>0.83499999999999996</v>
      </c>
      <c r="I208">
        <f>VLOOKUP(C208,away!$B$2:$E$405,3,FALSE)</f>
        <v>0.3422</v>
      </c>
      <c r="J208">
        <f>VLOOKUP(B208,home!$B$2:$E$405,4,FALSE)</f>
        <v>0.68430000000000002</v>
      </c>
      <c r="K208" s="3">
        <f t="shared" si="390"/>
        <v>0.89177181912000014</v>
      </c>
      <c r="L208" s="3">
        <f t="shared" si="391"/>
        <v>0.19552982910000002</v>
      </c>
      <c r="M208" s="5">
        <f t="shared" si="392"/>
        <v>0.33712494919602248</v>
      </c>
      <c r="N208" s="5">
        <f t="shared" si="393"/>
        <v>0.30063852921527456</v>
      </c>
      <c r="O208" s="5">
        <f t="shared" si="394"/>
        <v>6.5917983701644464E-2</v>
      </c>
      <c r="P208" s="5">
        <f t="shared" si="395"/>
        <v>5.8783800238338006E-2</v>
      </c>
      <c r="Q208" s="5">
        <f t="shared" si="396"/>
        <v>0.13405048404793335</v>
      </c>
      <c r="R208" s="5">
        <f t="shared" si="397"/>
        <v>6.4444660438995639E-3</v>
      </c>
      <c r="S208" s="5">
        <f t="shared" si="398"/>
        <v>2.5625032934388325E-3</v>
      </c>
      <c r="T208" s="5">
        <f t="shared" si="399"/>
        <v>2.621086823666469E-2</v>
      </c>
      <c r="U208" s="5">
        <f t="shared" si="400"/>
        <v>5.746993207225385E-3</v>
      </c>
      <c r="V208" s="5">
        <f t="shared" si="401"/>
        <v>4.9646505800437116E-5</v>
      </c>
      <c r="W208" s="5">
        <f t="shared" si="402"/>
        <v>3.9847481337780703E-2</v>
      </c>
      <c r="X208" s="5">
        <f t="shared" si="403"/>
        <v>7.7913712160417011E-3</v>
      </c>
      <c r="Y208" s="5">
        <f t="shared" si="404"/>
        <v>7.6172274116364657E-4</v>
      </c>
      <c r="Z208" s="5">
        <f t="shared" si="405"/>
        <v>4.2002844806814495E-4</v>
      </c>
      <c r="AA208" s="5">
        <f t="shared" si="406"/>
        <v>3.7456953321588014E-4</v>
      </c>
      <c r="AB208" s="5">
        <f t="shared" si="407"/>
        <v>1.6701527701142735E-4</v>
      </c>
      <c r="AC208" s="5">
        <f t="shared" si="408"/>
        <v>5.4104759349319642E-7</v>
      </c>
      <c r="AD208" s="5">
        <f t="shared" si="409"/>
        <v>8.8837152299857374E-3</v>
      </c>
      <c r="AE208" s="5">
        <f t="shared" si="410"/>
        <v>1.7370313206921785E-3</v>
      </c>
      <c r="AF208" s="5">
        <f t="shared" si="411"/>
        <v>1.6982071863814449E-4</v>
      </c>
      <c r="AG208" s="5">
        <f t="shared" si="412"/>
        <v>1.1068338697651859E-5</v>
      </c>
      <c r="AH208" s="5">
        <f t="shared" si="413"/>
        <v>2.0532022666975663E-5</v>
      </c>
      <c r="AI208" s="5">
        <f t="shared" si="414"/>
        <v>1.8309879203941961E-5</v>
      </c>
      <c r="AJ208" s="5">
        <f t="shared" si="415"/>
        <v>8.1641171427833903E-6</v>
      </c>
      <c r="AK208" s="5">
        <f t="shared" si="416"/>
        <v>2.4268431986429077E-6</v>
      </c>
      <c r="AL208" s="5">
        <f t="shared" si="417"/>
        <v>3.7736552849245892E-9</v>
      </c>
      <c r="AM208" s="5">
        <f t="shared" si="418"/>
        <v>1.5844493782376865E-3</v>
      </c>
      <c r="AN208" s="5">
        <f t="shared" si="419"/>
        <v>3.0980711614441618E-4</v>
      </c>
      <c r="AO208" s="5">
        <f t="shared" si="420"/>
        <v>3.0288266236840773E-5</v>
      </c>
      <c r="AP208" s="5">
        <f t="shared" si="421"/>
        <v>1.9740865070082587E-6</v>
      </c>
      <c r="AQ208" s="5">
        <f t="shared" si="422"/>
        <v>9.6498199335985242E-8</v>
      </c>
      <c r="AR208" s="5">
        <f t="shared" si="423"/>
        <v>8.029245766302162E-7</v>
      </c>
      <c r="AS208" s="5">
        <f t="shared" si="424"/>
        <v>7.1602551031768384E-7</v>
      </c>
      <c r="AT208" s="5">
        <f t="shared" si="425"/>
        <v>3.1926568593616367E-7</v>
      </c>
      <c r="AU208" s="5">
        <f t="shared" si="426"/>
        <v>9.4904047176629119E-8</v>
      </c>
      <c r="AV208" s="5">
        <f t="shared" si="427"/>
        <v>2.1158188698138214E-8</v>
      </c>
      <c r="AW208" s="5">
        <f t="shared" si="428"/>
        <v>1.8277908117382329E-11</v>
      </c>
      <c r="AX208" s="5">
        <f t="shared" si="429"/>
        <v>2.3549455072242902E-4</v>
      </c>
      <c r="AY208" s="5">
        <f t="shared" si="430"/>
        <v>4.6046209256737839E-5</v>
      </c>
      <c r="AZ208" s="5">
        <f t="shared" si="431"/>
        <v>4.5017037133363939E-6</v>
      </c>
      <c r="BA208" s="5">
        <f t="shared" si="432"/>
        <v>2.9340578590916683E-7</v>
      </c>
      <c r="BB208" s="5">
        <f t="shared" si="433"/>
        <v>1.4342395793942651E-8</v>
      </c>
      <c r="BC208" s="5">
        <f t="shared" si="434"/>
        <v>5.6087323969483364E-10</v>
      </c>
      <c r="BD208" s="5">
        <f t="shared" si="435"/>
        <v>2.6165950874782631E-8</v>
      </c>
      <c r="BE208" s="5">
        <f t="shared" si="436"/>
        <v>2.3334057610609462E-8</v>
      </c>
      <c r="BF208" s="5">
        <f t="shared" si="437"/>
        <v>1.0404327501432042E-8</v>
      </c>
      <c r="BG208" s="5">
        <f t="shared" si="438"/>
        <v>3.0927620208907667E-9</v>
      </c>
      <c r="BH208" s="5">
        <f t="shared" si="439"/>
        <v>6.8950950336875154E-10</v>
      </c>
      <c r="BI208" s="5">
        <f t="shared" si="440"/>
        <v>1.2297702882393593E-10</v>
      </c>
      <c r="BJ208" s="8">
        <f t="shared" si="441"/>
        <v>0.52231505852094506</v>
      </c>
      <c r="BK208" s="8">
        <f t="shared" si="442"/>
        <v>0.39856749026410526</v>
      </c>
      <c r="BL208" s="8">
        <f t="shared" si="443"/>
        <v>7.8702478712802365E-2</v>
      </c>
      <c r="BM208" s="8">
        <f t="shared" si="444"/>
        <v>9.6998797311829657E-2</v>
      </c>
      <c r="BN208" s="8">
        <f t="shared" si="445"/>
        <v>0.90296021244311242</v>
      </c>
    </row>
    <row r="209" spans="1:66" x14ac:dyDescent="0.25">
      <c r="A209" t="s">
        <v>348</v>
      </c>
      <c r="B209" t="s">
        <v>271</v>
      </c>
      <c r="C209" t="s">
        <v>263</v>
      </c>
      <c r="D209" t="s">
        <v>354</v>
      </c>
      <c r="E209">
        <f>VLOOKUP(A209,home!$A$2:$E$405,3,FALSE)</f>
        <v>1.4792000000000001</v>
      </c>
      <c r="F209">
        <f>VLOOKUP(B209,home!$B$2:$E$405,3,FALSE)</f>
        <v>0.86919999999999997</v>
      </c>
      <c r="G209">
        <f>VLOOKUP(C209,away!$B$2:$E$405,4,FALSE)</f>
        <v>0.67600000000000005</v>
      </c>
      <c r="H209">
        <f>VLOOKUP(A209,away!$A$2:$E$405,3,FALSE)</f>
        <v>1.1875</v>
      </c>
      <c r="I209">
        <f>VLOOKUP(C209,away!$B$2:$E$405,3,FALSE)</f>
        <v>1.4035</v>
      </c>
      <c r="J209">
        <f>VLOOKUP(B209,home!$B$2:$E$405,4,FALSE)</f>
        <v>1.3232999999999999</v>
      </c>
      <c r="K209" s="3">
        <f t="shared" si="390"/>
        <v>0.86914715264000009</v>
      </c>
      <c r="L209" s="3">
        <f t="shared" si="391"/>
        <v>2.2054862156249997</v>
      </c>
      <c r="M209" s="5">
        <f t="shared" si="392"/>
        <v>4.6206566070030007E-2</v>
      </c>
      <c r="N209" s="5">
        <f t="shared" si="393"/>
        <v>4.0160305333038618E-2</v>
      </c>
      <c r="O209" s="5">
        <f t="shared" si="394"/>
        <v>0.10190794453881699</v>
      </c>
      <c r="P209" s="5">
        <f t="shared" si="395"/>
        <v>8.8572999827307819E-2</v>
      </c>
      <c r="Q209" s="5">
        <f t="shared" si="396"/>
        <v>1.7452607514681761E-2</v>
      </c>
      <c r="R209" s="5">
        <f t="shared" si="397"/>
        <v>0.11237828347151894</v>
      </c>
      <c r="S209" s="5">
        <f t="shared" si="398"/>
        <v>4.2446220124420404E-2</v>
      </c>
      <c r="T209" s="5">
        <f t="shared" si="399"/>
        <v>3.8491485300343908E-2</v>
      </c>
      <c r="U209" s="5">
        <f t="shared" si="400"/>
        <v>9.7673265097841466E-2</v>
      </c>
      <c r="V209" s="5">
        <f t="shared" si="401"/>
        <v>9.0405358360449353E-3</v>
      </c>
      <c r="W209" s="5">
        <f t="shared" si="402"/>
        <v>5.0562947091763741E-3</v>
      </c>
      <c r="X209" s="5">
        <f t="shared" si="403"/>
        <v>1.115158828322611E-2</v>
      </c>
      <c r="Y209" s="5">
        <f t="shared" si="404"/>
        <v>1.2297337120490222E-2</v>
      </c>
      <c r="Z209" s="5">
        <f t="shared" si="405"/>
        <v>8.2616251710677921E-2</v>
      </c>
      <c r="AA209" s="5">
        <f t="shared" si="406"/>
        <v>7.180567993612523E-2</v>
      </c>
      <c r="AB209" s="5">
        <f t="shared" si="407"/>
        <v>3.1204851129931217E-2</v>
      </c>
      <c r="AC209" s="5">
        <f t="shared" si="408"/>
        <v>1.08310821268234E-3</v>
      </c>
      <c r="AD209" s="5">
        <f t="shared" si="409"/>
        <v>1.0986660373473356E-3</v>
      </c>
      <c r="AE209" s="5">
        <f t="shared" si="410"/>
        <v>2.4230928009448898E-3</v>
      </c>
      <c r="AF209" s="5">
        <f t="shared" si="411"/>
        <v>2.6720488858320633E-3</v>
      </c>
      <c r="AG209" s="5">
        <f t="shared" si="412"/>
        <v>1.9643889950595843E-3</v>
      </c>
      <c r="AH209" s="5">
        <f t="shared" si="413"/>
        <v>4.5552251083626372E-2</v>
      </c>
      <c r="AI209" s="5">
        <f t="shared" si="414"/>
        <v>3.9591609325676215E-2</v>
      </c>
      <c r="AJ209" s="5">
        <f t="shared" si="415"/>
        <v>1.7205467256923377E-2</v>
      </c>
      <c r="AK209" s="5">
        <f t="shared" si="416"/>
        <v>4.9846942920652353E-3</v>
      </c>
      <c r="AL209" s="5">
        <f t="shared" si="417"/>
        <v>8.3048061515302572E-5</v>
      </c>
      <c r="AM209" s="5">
        <f t="shared" si="418"/>
        <v>1.9098049161254182E-4</v>
      </c>
      <c r="AN209" s="5">
        <f t="shared" si="419"/>
        <v>4.2120484170474681E-4</v>
      </c>
      <c r="AO209" s="5">
        <f t="shared" si="420"/>
        <v>4.6448073616716463E-4</v>
      </c>
      <c r="AP209" s="5">
        <f t="shared" si="421"/>
        <v>3.4146862034667793E-4</v>
      </c>
      <c r="AQ209" s="5">
        <f t="shared" si="422"/>
        <v>1.8827608381077115E-4</v>
      </c>
      <c r="AR209" s="5">
        <f t="shared" si="423"/>
        <v>2.0092972371125381E-2</v>
      </c>
      <c r="AS209" s="5">
        <f t="shared" si="424"/>
        <v>1.7463749724437812E-2</v>
      </c>
      <c r="AT209" s="5">
        <f t="shared" si="425"/>
        <v>7.5892841737063557E-3</v>
      </c>
      <c r="AU209" s="5">
        <f t="shared" si="426"/>
        <v>2.1987349100508983E-3</v>
      </c>
      <c r="AV209" s="5">
        <f t="shared" si="427"/>
        <v>4.7775604662022615E-4</v>
      </c>
      <c r="AW209" s="5">
        <f t="shared" si="428"/>
        <v>4.4220602802933837E-6</v>
      </c>
      <c r="AX209" s="5">
        <f t="shared" si="429"/>
        <v>2.7665025082471348E-5</v>
      </c>
      <c r="AY209" s="5">
        <f t="shared" si="430"/>
        <v>6.1014831474310419E-5</v>
      </c>
      <c r="AZ209" s="5">
        <f t="shared" si="431"/>
        <v>6.7283684882637026E-5</v>
      </c>
      <c r="BA209" s="5">
        <f t="shared" si="432"/>
        <v>4.9464413181704033E-5</v>
      </c>
      <c r="BB209" s="5">
        <f t="shared" si="433"/>
        <v>2.7273270359056951E-5</v>
      </c>
      <c r="BC209" s="5">
        <f t="shared" si="434"/>
        <v>1.2030164366382797E-5</v>
      </c>
      <c r="BD209" s="5">
        <f t="shared" si="435"/>
        <v>7.3857955992418286E-3</v>
      </c>
      <c r="BE209" s="5">
        <f t="shared" si="436"/>
        <v>6.4193432150620776E-3</v>
      </c>
      <c r="BF209" s="5">
        <f t="shared" si="437"/>
        <v>2.7896769385950542E-3</v>
      </c>
      <c r="BG209" s="5">
        <f t="shared" si="438"/>
        <v>8.0821325598845462E-4</v>
      </c>
      <c r="BH209" s="5">
        <f t="shared" si="439"/>
        <v>1.7561406254206719E-4</v>
      </c>
      <c r="BI209" s="5">
        <f t="shared" si="440"/>
        <v>3.0526892484396125E-5</v>
      </c>
      <c r="BJ209" s="8">
        <f t="shared" si="441"/>
        <v>0.1346189571431293</v>
      </c>
      <c r="BK209" s="8">
        <f t="shared" si="442"/>
        <v>0.18749349296347512</v>
      </c>
      <c r="BL209" s="8">
        <f t="shared" si="443"/>
        <v>0.58773571332237962</v>
      </c>
      <c r="BM209" s="8">
        <f t="shared" si="444"/>
        <v>0.5857291156130735</v>
      </c>
      <c r="BN209" s="8">
        <f t="shared" si="445"/>
        <v>0.40667870675539414</v>
      </c>
    </row>
    <row r="210" spans="1:66" x14ac:dyDescent="0.25">
      <c r="A210" t="s">
        <v>348</v>
      </c>
      <c r="B210" t="s">
        <v>262</v>
      </c>
      <c r="C210" t="s">
        <v>267</v>
      </c>
      <c r="D210" t="s">
        <v>354</v>
      </c>
      <c r="E210">
        <f>VLOOKUP(A210,home!$A$2:$E$405,3,FALSE)</f>
        <v>1.4792000000000001</v>
      </c>
      <c r="F210">
        <f>VLOOKUP(B210,home!$B$2:$E$405,3,FALSE)</f>
        <v>0.90139999999999998</v>
      </c>
      <c r="G210">
        <f>VLOOKUP(C210,away!$B$2:$E$405,4,FALSE)</f>
        <v>0.56340000000000001</v>
      </c>
      <c r="H210">
        <f>VLOOKUP(A210,away!$A$2:$E$405,3,FALSE)</f>
        <v>1.1875</v>
      </c>
      <c r="I210">
        <f>VLOOKUP(C210,away!$B$2:$E$405,3,FALSE)</f>
        <v>0.84209999999999996</v>
      </c>
      <c r="J210">
        <f>VLOOKUP(B210,home!$B$2:$E$405,4,FALSE)</f>
        <v>0.42109999999999997</v>
      </c>
      <c r="K210" s="3">
        <f t="shared" si="390"/>
        <v>0.75120988579199999</v>
      </c>
      <c r="L210" s="3">
        <f t="shared" si="391"/>
        <v>0.42109736812499993</v>
      </c>
      <c r="M210" s="5">
        <f t="shared" si="392"/>
        <v>0.30965167139645328</v>
      </c>
      <c r="N210" s="5">
        <f t="shared" si="393"/>
        <v>0.23261339670503162</v>
      </c>
      <c r="O210" s="5">
        <f t="shared" si="394"/>
        <v>0.13039350386055382</v>
      </c>
      <c r="P210" s="5">
        <f t="shared" si="395"/>
        <v>9.7952889143105348E-2</v>
      </c>
      <c r="Q210" s="5">
        <f t="shared" si="396"/>
        <v>8.7370741586237963E-2</v>
      </c>
      <c r="R210" s="5">
        <f t="shared" si="397"/>
        <v>2.7454180648138111E-2</v>
      </c>
      <c r="S210" s="5">
        <f t="shared" si="398"/>
        <v>7.7464207186509126E-3</v>
      </c>
      <c r="T210" s="5">
        <f t="shared" si="399"/>
        <v>3.6791589333094295E-2</v>
      </c>
      <c r="U210" s="5">
        <f t="shared" si="400"/>
        <v>2.0623851909200769E-2</v>
      </c>
      <c r="V210" s="5">
        <f t="shared" si="401"/>
        <v>2.7227163078218244E-4</v>
      </c>
      <c r="W210" s="5">
        <f t="shared" si="402"/>
        <v>2.187792160285339E-2</v>
      </c>
      <c r="X210" s="5">
        <f t="shared" si="403"/>
        <v>9.2127352070066441E-3</v>
      </c>
      <c r="Y210" s="5">
        <f t="shared" si="404"/>
        <v>1.9397292744515117E-3</v>
      </c>
      <c r="Z210" s="5">
        <f t="shared" si="405"/>
        <v>3.8536277383197548E-3</v>
      </c>
      <c r="AA210" s="5">
        <f t="shared" si="406"/>
        <v>2.8948832531880664E-3</v>
      </c>
      <c r="AB210" s="5">
        <f t="shared" si="407"/>
        <v>1.08733245900429E-3</v>
      </c>
      <c r="AC210" s="5">
        <f t="shared" si="408"/>
        <v>5.3830229517544225E-6</v>
      </c>
      <c r="AD210" s="5">
        <f t="shared" si="409"/>
        <v>4.1087277471614564E-3</v>
      </c>
      <c r="AE210" s="5">
        <f t="shared" si="410"/>
        <v>1.7301744406718496E-3</v>
      </c>
      <c r="AF210" s="5">
        <f t="shared" si="411"/>
        <v>3.6428595168202984E-4</v>
      </c>
      <c r="AG210" s="5">
        <f t="shared" si="412"/>
        <v>5.1133285166071217E-5</v>
      </c>
      <c r="AH210" s="5">
        <f t="shared" si="413"/>
        <v>4.0568812458498618E-4</v>
      </c>
      <c r="AI210" s="5">
        <f t="shared" si="414"/>
        <v>3.0475692973665815E-4</v>
      </c>
      <c r="AJ210" s="5">
        <f t="shared" si="415"/>
        <v>1.1446820919089773E-4</v>
      </c>
      <c r="AK210" s="5">
        <f t="shared" si="416"/>
        <v>2.8663216784369684E-5</v>
      </c>
      <c r="AL210" s="5">
        <f t="shared" si="417"/>
        <v>6.8113005567846878E-8</v>
      </c>
      <c r="AM210" s="5">
        <f t="shared" si="418"/>
        <v>6.1730338033911603E-4</v>
      </c>
      <c r="AN210" s="5">
        <f t="shared" si="419"/>
        <v>2.599448287954676E-4</v>
      </c>
      <c r="AO210" s="5">
        <f t="shared" si="420"/>
        <v>5.4731041631737542E-5</v>
      </c>
      <c r="AP210" s="5">
        <f t="shared" si="421"/>
        <v>7.6823658619548273E-6</v>
      </c>
      <c r="AQ210" s="5">
        <f t="shared" si="422"/>
        <v>8.0875601136063114E-7</v>
      </c>
      <c r="AR210" s="5">
        <f t="shared" si="423"/>
        <v>3.4166840308460962E-5</v>
      </c>
      <c r="AS210" s="5">
        <f t="shared" si="424"/>
        <v>2.5666468205992461E-5</v>
      </c>
      <c r="AT210" s="5">
        <f t="shared" si="425"/>
        <v>9.6404523248537954E-6</v>
      </c>
      <c r="AU210" s="5">
        <f t="shared" si="426"/>
        <v>2.4140010299788803E-6</v>
      </c>
      <c r="AV210" s="5">
        <f t="shared" si="427"/>
        <v>4.5335535950805129E-7</v>
      </c>
      <c r="AW210" s="5">
        <f t="shared" si="428"/>
        <v>5.9850993694360339E-10</v>
      </c>
      <c r="AX210" s="5">
        <f t="shared" si="429"/>
        <v>7.7287400307260424E-5</v>
      </c>
      <c r="AY210" s="5">
        <f t="shared" si="430"/>
        <v>3.2545520858610678E-5</v>
      </c>
      <c r="AZ210" s="5">
        <f t="shared" si="431"/>
        <v>6.8524165889091216E-6</v>
      </c>
      <c r="BA210" s="5">
        <f t="shared" si="432"/>
        <v>9.6184486362857367E-7</v>
      </c>
      <c r="BB210" s="5">
        <f t="shared" si="433"/>
        <v>1.0125758515463546E-7</v>
      </c>
      <c r="BC210" s="5">
        <f t="shared" si="434"/>
        <v>8.5278605222620133E-9</v>
      </c>
      <c r="BD210" s="5">
        <f t="shared" si="435"/>
        <v>2.3979277551733444E-6</v>
      </c>
      <c r="BE210" s="5">
        <f t="shared" si="436"/>
        <v>1.8013470351012351E-6</v>
      </c>
      <c r="BF210" s="5">
        <f t="shared" si="437"/>
        <v>6.7659485025507811E-7</v>
      </c>
      <c r="BG210" s="5">
        <f t="shared" si="438"/>
        <v>1.6942158006252422E-7</v>
      </c>
      <c r="BH210" s="5">
        <f t="shared" si="439"/>
        <v>3.1817791452367253E-8</v>
      </c>
      <c r="BI210" s="5">
        <f t="shared" si="440"/>
        <v>4.7803678966172964E-9</v>
      </c>
      <c r="BJ210" s="8">
        <f t="shared" si="441"/>
        <v>0.39711866247406075</v>
      </c>
      <c r="BK210" s="8">
        <f t="shared" si="442"/>
        <v>0.41566124954580769</v>
      </c>
      <c r="BL210" s="8">
        <f t="shared" si="443"/>
        <v>0.18338475161699075</v>
      </c>
      <c r="BM210" s="8">
        <f t="shared" si="444"/>
        <v>0.11454936311330982</v>
      </c>
      <c r="BN210" s="8">
        <f t="shared" si="445"/>
        <v>0.88543638333952002</v>
      </c>
    </row>
    <row r="211" spans="1:66" x14ac:dyDescent="0.25">
      <c r="A211" t="s">
        <v>349</v>
      </c>
      <c r="B211" t="s">
        <v>275</v>
      </c>
      <c r="C211" t="s">
        <v>289</v>
      </c>
      <c r="D211" t="s">
        <v>354</v>
      </c>
      <c r="E211">
        <f>VLOOKUP(A211,home!$A$2:$E$405,3,FALSE)</f>
        <v>1.53</v>
      </c>
      <c r="F211">
        <f>VLOOKUP(B211,home!$B$2:$E$405,3,FALSE)</f>
        <v>0.98040000000000005</v>
      </c>
      <c r="G211">
        <f>VLOOKUP(C211,away!$B$2:$E$405,4,FALSE)</f>
        <v>0.95530000000000004</v>
      </c>
      <c r="H211">
        <f>VLOOKUP(A211,away!$A$2:$E$405,3,FALSE)</f>
        <v>1.075</v>
      </c>
      <c r="I211">
        <f>VLOOKUP(C211,away!$B$2:$E$405,3,FALSE)</f>
        <v>1.2164999999999999</v>
      </c>
      <c r="J211">
        <f>VLOOKUP(B211,home!$B$2:$E$405,4,FALSE)</f>
        <v>1.2403</v>
      </c>
      <c r="K211" s="3">
        <f t="shared" si="390"/>
        <v>1.4329614636000001</v>
      </c>
      <c r="L211" s="3">
        <f t="shared" si="391"/>
        <v>1.6219868212499997</v>
      </c>
      <c r="M211" s="5">
        <f t="shared" si="392"/>
        <v>4.7125157791915902E-2</v>
      </c>
      <c r="N211" s="5">
        <f t="shared" si="393"/>
        <v>6.752853508188475E-2</v>
      </c>
      <c r="O211" s="5">
        <f t="shared" si="394"/>
        <v>7.6436384887814318E-2</v>
      </c>
      <c r="P211" s="5">
        <f t="shared" si="395"/>
        <v>0.10953039396113533</v>
      </c>
      <c r="Q211" s="5">
        <f t="shared" si="396"/>
        <v>4.8382894232850776E-2</v>
      </c>
      <c r="R211" s="5">
        <f t="shared" si="397"/>
        <v>6.1989404476013754E-2</v>
      </c>
      <c r="S211" s="5">
        <f t="shared" si="398"/>
        <v>6.3643856930169967E-2</v>
      </c>
      <c r="T211" s="5">
        <f t="shared" si="399"/>
        <v>7.8476416819616562E-2</v>
      </c>
      <c r="U211" s="5">
        <f t="shared" si="400"/>
        <v>8.8828427765641066E-2</v>
      </c>
      <c r="V211" s="5">
        <f t="shared" si="401"/>
        <v>1.6435987931797041E-2</v>
      </c>
      <c r="W211" s="5">
        <f t="shared" si="402"/>
        <v>2.3110274311036613E-2</v>
      </c>
      <c r="X211" s="5">
        <f t="shared" si="403"/>
        <v>3.7484560367973804E-2</v>
      </c>
      <c r="Y211" s="5">
        <f t="shared" si="404"/>
        <v>3.0399731458601784E-2</v>
      </c>
      <c r="Z211" s="5">
        <f t="shared" si="405"/>
        <v>3.3515332372410021E-2</v>
      </c>
      <c r="AA211" s="5">
        <f t="shared" si="406"/>
        <v>4.8026179729409119E-2</v>
      </c>
      <c r="AB211" s="5">
        <f t="shared" si="407"/>
        <v>3.4409832398085378E-2</v>
      </c>
      <c r="AC211" s="5">
        <f t="shared" si="408"/>
        <v>2.3875785218312566E-3</v>
      </c>
      <c r="AD211" s="5">
        <f t="shared" si="409"/>
        <v>8.2790331252351329E-3</v>
      </c>
      <c r="AE211" s="5">
        <f t="shared" si="410"/>
        <v>1.3428482621823582E-2</v>
      </c>
      <c r="AF211" s="5">
        <f t="shared" si="411"/>
        <v>1.0890410920991252E-2</v>
      </c>
      <c r="AG211" s="5">
        <f t="shared" si="412"/>
        <v>5.8880343306149602E-3</v>
      </c>
      <c r="AH211" s="5">
        <f t="shared" si="413"/>
        <v>1.3590356854465632E-2</v>
      </c>
      <c r="AI211" s="5">
        <f t="shared" si="414"/>
        <v>1.9474457649021362E-2</v>
      </c>
      <c r="AJ211" s="5">
        <f t="shared" si="415"/>
        <v>1.3953073667778936E-2</v>
      </c>
      <c r="AK211" s="5">
        <f t="shared" si="416"/>
        <v>6.6647389548997087E-3</v>
      </c>
      <c r="AL211" s="5">
        <f t="shared" si="417"/>
        <v>2.2197266034761897E-4</v>
      </c>
      <c r="AM211" s="5">
        <f t="shared" si="418"/>
        <v>2.3727070848659606E-3</v>
      </c>
      <c r="AN211" s="5">
        <f t="shared" si="419"/>
        <v>3.8484996223390922E-3</v>
      </c>
      <c r="AO211" s="5">
        <f t="shared" si="420"/>
        <v>3.1211078345098056E-3</v>
      </c>
      <c r="AP211" s="5">
        <f t="shared" si="421"/>
        <v>1.6874652584250099E-3</v>
      </c>
      <c r="AQ211" s="5">
        <f t="shared" si="422"/>
        <v>6.8426160262064753E-4</v>
      </c>
      <c r="AR211" s="5">
        <f t="shared" si="423"/>
        <v>4.4086759428055714E-3</v>
      </c>
      <c r="AS211" s="5">
        <f t="shared" si="424"/>
        <v>6.3174627315407822E-3</v>
      </c>
      <c r="AT211" s="5">
        <f t="shared" si="425"/>
        <v>4.5263403210135675E-3</v>
      </c>
      <c r="AU211" s="5">
        <f t="shared" si="426"/>
        <v>2.162023750383765E-3</v>
      </c>
      <c r="AV211" s="5">
        <f t="shared" si="427"/>
        <v>7.7452417942197084E-4</v>
      </c>
      <c r="AW211" s="5">
        <f t="shared" si="428"/>
        <v>1.4331076645249916E-5</v>
      </c>
      <c r="AX211" s="5">
        <f t="shared" si="429"/>
        <v>5.6666630283726867E-4</v>
      </c>
      <c r="AY211" s="5">
        <f t="shared" si="430"/>
        <v>9.1912527524851107E-4</v>
      </c>
      <c r="AZ211" s="5">
        <f t="shared" si="431"/>
        <v>7.4540454176543207E-4</v>
      </c>
      <c r="BA211" s="5">
        <f t="shared" si="432"/>
        <v>4.0301211441447525E-4</v>
      </c>
      <c r="BB211" s="5">
        <f t="shared" si="433"/>
        <v>1.6342008459609394E-4</v>
      </c>
      <c r="BC211" s="5">
        <f t="shared" si="434"/>
        <v>5.3013044708484902E-5</v>
      </c>
      <c r="BD211" s="5">
        <f t="shared" si="435"/>
        <v>1.1918023797320917E-3</v>
      </c>
      <c r="BE211" s="5">
        <f t="shared" si="436"/>
        <v>1.7078068823828613E-3</v>
      </c>
      <c r="BF211" s="5">
        <f t="shared" si="437"/>
        <v>1.2236107248627492E-3</v>
      </c>
      <c r="BG211" s="5">
        <f t="shared" si="438"/>
        <v>5.8446233839199401E-4</v>
      </c>
      <c r="BH211" s="5">
        <f t="shared" si="439"/>
        <v>2.093780019603177E-4</v>
      </c>
      <c r="BI211" s="5">
        <f t="shared" si="440"/>
        <v>6.0006121626940027E-5</v>
      </c>
      <c r="BJ211" s="8">
        <f t="shared" si="441"/>
        <v>0.33843305603695994</v>
      </c>
      <c r="BK211" s="8">
        <f t="shared" si="442"/>
        <v>0.24026407307244563</v>
      </c>
      <c r="BL211" s="8">
        <f t="shared" si="443"/>
        <v>0.38653894975725189</v>
      </c>
      <c r="BM211" s="8">
        <f t="shared" si="444"/>
        <v>0.58685384660884954</v>
      </c>
      <c r="BN211" s="8">
        <f t="shared" si="445"/>
        <v>0.41099277043161486</v>
      </c>
    </row>
    <row r="212" spans="1:66" x14ac:dyDescent="0.25">
      <c r="A212" t="s">
        <v>357</v>
      </c>
      <c r="B212" t="s">
        <v>333</v>
      </c>
      <c r="C212" t="s">
        <v>330</v>
      </c>
      <c r="D212" t="s">
        <v>354</v>
      </c>
      <c r="E212">
        <f>VLOOKUP(A212,home!$A$2:$E$405,3,FALSE)</f>
        <v>1.9630000000000001</v>
      </c>
      <c r="F212">
        <f>VLOOKUP(B212,home!$B$2:$E$405,3,FALSE)</f>
        <v>1.4263999999999999</v>
      </c>
      <c r="G212">
        <f>VLOOKUP(C212,away!$B$2:$E$405,4,FALSE)</f>
        <v>1.1037999999999999</v>
      </c>
      <c r="H212">
        <f>VLOOKUP(A212,away!$A$2:$E$405,3,FALSE)</f>
        <v>1.5185</v>
      </c>
      <c r="I212">
        <f>VLOOKUP(C212,away!$B$2:$E$405,3,FALSE)</f>
        <v>0.65849999999999997</v>
      </c>
      <c r="J212">
        <f>VLOOKUP(B212,home!$B$2:$E$405,4,FALSE)</f>
        <v>0.7903</v>
      </c>
      <c r="K212" s="3">
        <f t="shared" si="390"/>
        <v>3.0906656081599997</v>
      </c>
      <c r="L212" s="3">
        <f t="shared" si="391"/>
        <v>0.79024645717499997</v>
      </c>
      <c r="M212" s="5">
        <f t="shared" si="392"/>
        <v>2.0631998866644942E-2</v>
      </c>
      <c r="N212" s="5">
        <f t="shared" si="393"/>
        <v>6.3766609324735601E-2</v>
      </c>
      <c r="O212" s="5">
        <f t="shared" si="394"/>
        <v>1.6304364008804782E-2</v>
      </c>
      <c r="P212" s="5">
        <f t="shared" si="395"/>
        <v>5.0391337104934632E-2</v>
      </c>
      <c r="Q212" s="5">
        <f t="shared" si="396"/>
        <v>9.8540633194467556E-2</v>
      </c>
      <c r="R212" s="5">
        <f t="shared" si="397"/>
        <v>6.4422329472247786E-3</v>
      </c>
      <c r="S212" s="5">
        <f t="shared" si="398"/>
        <v>3.0768793557471811E-2</v>
      </c>
      <c r="T212" s="5">
        <f t="shared" si="399"/>
        <v>7.78713862697092E-2</v>
      </c>
      <c r="U212" s="5">
        <f t="shared" si="400"/>
        <v>1.9910787809742855E-2</v>
      </c>
      <c r="V212" s="5">
        <f t="shared" si="401"/>
        <v>8.3499242473265012E-3</v>
      </c>
      <c r="W212" s="5">
        <f t="shared" si="402"/>
        <v>0.10151871534015018</v>
      </c>
      <c r="X212" s="5">
        <f t="shared" si="403"/>
        <v>8.022480513451101E-2</v>
      </c>
      <c r="Y212" s="5">
        <f t="shared" si="404"/>
        <v>3.1698684017551035E-2</v>
      </c>
      <c r="Z212" s="5">
        <f t="shared" si="405"/>
        <v>1.6969839209468134E-3</v>
      </c>
      <c r="AA212" s="5">
        <f t="shared" si="406"/>
        <v>5.2448098420708232E-3</v>
      </c>
      <c r="AB212" s="5">
        <f t="shared" si="407"/>
        <v>8.1049767001136891E-3</v>
      </c>
      <c r="AC212" s="5">
        <f t="shared" si="408"/>
        <v>1.274609437588025E-3</v>
      </c>
      <c r="AD212" s="5">
        <f t="shared" si="409"/>
        <v>7.8440100521596792E-2</v>
      </c>
      <c r="AE212" s="5">
        <f t="shared" si="410"/>
        <v>6.1987011537642744E-2</v>
      </c>
      <c r="AF212" s="5">
        <f t="shared" si="411"/>
        <v>2.4492508129244011E-2</v>
      </c>
      <c r="AG212" s="5">
        <f t="shared" si="412"/>
        <v>6.4517059254883226E-3</v>
      </c>
      <c r="AH212" s="5">
        <f t="shared" si="413"/>
        <v>3.352588828527898E-4</v>
      </c>
      <c r="AI212" s="5">
        <f t="shared" si="414"/>
        <v>1.0361730990632594E-3</v>
      </c>
      <c r="AJ212" s="5">
        <f t="shared" si="415"/>
        <v>1.6012322806876907E-3</v>
      </c>
      <c r="AK212" s="5">
        <f t="shared" si="416"/>
        <v>1.6496245135323483E-3</v>
      </c>
      <c r="AL212" s="5">
        <f t="shared" si="417"/>
        <v>1.2452360871435797E-4</v>
      </c>
      <c r="AM212" s="5">
        <f t="shared" si="418"/>
        <v>4.8486424196542477E-2</v>
      </c>
      <c r="AN212" s="5">
        <f t="shared" si="419"/>
        <v>3.8316224942401889E-2</v>
      </c>
      <c r="AO212" s="5">
        <f t="shared" si="420"/>
        <v>1.513963050652673E-2</v>
      </c>
      <c r="AP212" s="5">
        <f t="shared" si="421"/>
        <v>3.9880131235737661E-3</v>
      </c>
      <c r="AQ212" s="5">
        <f t="shared" si="422"/>
        <v>7.8787831051789329E-4</v>
      </c>
      <c r="AR212" s="5">
        <f t="shared" si="423"/>
        <v>5.2987428882173109E-5</v>
      </c>
      <c r="AS212" s="5">
        <f t="shared" si="424"/>
        <v>1.6376642411095626E-4</v>
      </c>
      <c r="AT212" s="5">
        <f t="shared" si="425"/>
        <v>2.5307362738553858E-4</v>
      </c>
      <c r="AU212" s="5">
        <f t="shared" si="426"/>
        <v>2.6072198549759428E-4</v>
      </c>
      <c r="AV212" s="5">
        <f t="shared" si="427"/>
        <v>2.0145111846715124E-4</v>
      </c>
      <c r="AW212" s="5">
        <f t="shared" si="428"/>
        <v>8.4481919792084426E-6</v>
      </c>
      <c r="AX212" s="5">
        <f t="shared" si="429"/>
        <v>2.4975887287818452E-2</v>
      </c>
      <c r="AY212" s="5">
        <f t="shared" si="430"/>
        <v>1.9737106444000653E-2</v>
      </c>
      <c r="AZ212" s="5">
        <f t="shared" si="431"/>
        <v>7.7985892211286881E-3</v>
      </c>
      <c r="BA212" s="5">
        <f t="shared" si="432"/>
        <v>2.054269167653363E-3</v>
      </c>
      <c r="BB212" s="5">
        <f t="shared" si="433"/>
        <v>4.0584473295547641E-4</v>
      </c>
      <c r="BC212" s="5">
        <f t="shared" si="434"/>
        <v>6.4143472476239853E-5</v>
      </c>
      <c r="BD212" s="5">
        <f t="shared" si="435"/>
        <v>6.9788546581582595E-6</v>
      </c>
      <c r="BE212" s="5">
        <f t="shared" si="436"/>
        <v>2.156930607631694E-5</v>
      </c>
      <c r="BF212" s="5">
        <f t="shared" si="437"/>
        <v>3.3331756240974644E-5</v>
      </c>
      <c r="BG212" s="5">
        <f t="shared" si="438"/>
        <v>3.4339104224517591E-5</v>
      </c>
      <c r="BH212" s="5">
        <f t="shared" si="439"/>
        <v>2.6532672110434574E-5</v>
      </c>
      <c r="BI212" s="5">
        <f t="shared" si="440"/>
        <v>1.640072343686122E-5</v>
      </c>
      <c r="BJ212" s="8">
        <f t="shared" si="441"/>
        <v>0.78674617080069176</v>
      </c>
      <c r="BK212" s="8">
        <f t="shared" si="442"/>
        <v>0.13127829326668092</v>
      </c>
      <c r="BL212" s="8">
        <f t="shared" si="443"/>
        <v>6.1700613085183695E-2</v>
      </c>
      <c r="BM212" s="8">
        <f t="shared" si="444"/>
        <v>0.70561622737466956</v>
      </c>
      <c r="BN212" s="8">
        <f t="shared" si="445"/>
        <v>0.2560771754468123</v>
      </c>
    </row>
    <row r="213" spans="1:66" x14ac:dyDescent="0.25">
      <c r="A213" t="s">
        <v>357</v>
      </c>
      <c r="B213" t="s">
        <v>329</v>
      </c>
      <c r="C213" t="s">
        <v>334</v>
      </c>
      <c r="D213" t="s">
        <v>354</v>
      </c>
      <c r="E213">
        <f>VLOOKUP(A213,home!$A$2:$E$405,3,FALSE)</f>
        <v>1.9630000000000001</v>
      </c>
      <c r="F213">
        <f>VLOOKUP(B213,home!$B$2:$E$405,3,FALSE)</f>
        <v>1.0187999999999999</v>
      </c>
      <c r="G213">
        <f>VLOOKUP(C213,away!$B$2:$E$405,4,FALSE)</f>
        <v>0.71319999999999995</v>
      </c>
      <c r="H213">
        <f>VLOOKUP(A213,away!$A$2:$E$405,3,FALSE)</f>
        <v>1.5185</v>
      </c>
      <c r="I213">
        <f>VLOOKUP(C213,away!$B$2:$E$405,3,FALSE)</f>
        <v>0.52680000000000005</v>
      </c>
      <c r="J213">
        <f>VLOOKUP(B213,home!$B$2:$E$405,4,FALSE)</f>
        <v>0.52680000000000005</v>
      </c>
      <c r="K213" s="3">
        <f t="shared" si="390"/>
        <v>1.4263318180799998</v>
      </c>
      <c r="L213" s="3">
        <f t="shared" si="391"/>
        <v>0.42141144744000003</v>
      </c>
      <c r="M213" s="5">
        <f t="shared" si="392"/>
        <v>0.15759240954244003</v>
      </c>
      <c r="N213" s="5">
        <f t="shared" si="393"/>
        <v>0.22477906801827641</v>
      </c>
      <c r="O213" s="5">
        <f t="shared" si="394"/>
        <v>6.6411245410836914E-2</v>
      </c>
      <c r="P213" s="5">
        <f t="shared" si="395"/>
        <v>9.4724472407796065E-2</v>
      </c>
      <c r="Q213" s="5">
        <f t="shared" si="396"/>
        <v>0.16030476837641805</v>
      </c>
      <c r="R213" s="5">
        <f t="shared" si="397"/>
        <v>1.399322952743692E-2</v>
      </c>
      <c r="S213" s="5">
        <f t="shared" si="398"/>
        <v>1.4234070186164233E-2</v>
      </c>
      <c r="T213" s="5">
        <f t="shared" si="399"/>
        <v>6.7554264473040262E-2</v>
      </c>
      <c r="U213" s="5">
        <f t="shared" si="400"/>
        <v>1.995898851267984E-2</v>
      </c>
      <c r="V213" s="5">
        <f t="shared" si="401"/>
        <v>9.5063432765483567E-4</v>
      </c>
      <c r="W213" s="5">
        <f t="shared" si="402"/>
        <v>7.6215930575076529E-2</v>
      </c>
      <c r="X213" s="5">
        <f t="shared" si="403"/>
        <v>3.2118265621629553E-2</v>
      </c>
      <c r="Y213" s="5">
        <f t="shared" si="404"/>
        <v>6.7675024024366499E-3</v>
      </c>
      <c r="Z213" s="5">
        <f t="shared" si="405"/>
        <v>1.9656357031724472E-3</v>
      </c>
      <c r="AA213" s="5">
        <f t="shared" si="406"/>
        <v>2.8036487461889155E-3</v>
      </c>
      <c r="AB213" s="5">
        <f t="shared" si="407"/>
        <v>1.9994667067046736E-3</v>
      </c>
      <c r="AC213" s="5">
        <f t="shared" si="408"/>
        <v>3.5712512820768977E-5</v>
      </c>
      <c r="AD213" s="5">
        <f t="shared" si="409"/>
        <v>2.7177301705951992E-2</v>
      </c>
      <c r="AE213" s="5">
        <f t="shared" si="410"/>
        <v>1.1452826049418809E-2</v>
      </c>
      <c r="AF213" s="5">
        <f t="shared" si="411"/>
        <v>2.4131760013820585E-3</v>
      </c>
      <c r="AG213" s="5">
        <f t="shared" si="412"/>
        <v>3.3897999722329504E-4</v>
      </c>
      <c r="AH213" s="5">
        <f t="shared" si="413"/>
        <v>2.0708534670341075E-4</v>
      </c>
      <c r="AI213" s="5">
        <f t="shared" si="414"/>
        <v>2.9537241906120297E-4</v>
      </c>
      <c r="AJ213" s="5">
        <f t="shared" si="415"/>
        <v>2.1064953974512659E-4</v>
      </c>
      <c r="AK213" s="5">
        <f t="shared" si="416"/>
        <v>1.0015204700079385E-4</v>
      </c>
      <c r="AL213" s="5">
        <f t="shared" si="417"/>
        <v>8.5863245447566704E-7</v>
      </c>
      <c r="AM213" s="5">
        <f t="shared" si="418"/>
        <v>7.7527700305518327E-3</v>
      </c>
      <c r="AN213" s="5">
        <f t="shared" si="419"/>
        <v>3.2671060402443006E-3</v>
      </c>
      <c r="AO213" s="5">
        <f t="shared" si="420"/>
        <v>6.8839794267965871E-4</v>
      </c>
      <c r="AP213" s="5">
        <f t="shared" si="421"/>
        <v>9.6699591146451075E-5</v>
      </c>
      <c r="AQ213" s="5">
        <f t="shared" si="422"/>
        <v>1.0187578667970537E-5</v>
      </c>
      <c r="AR213" s="5">
        <f t="shared" si="423"/>
        <v>1.7453627139579726E-5</v>
      </c>
      <c r="AS213" s="5">
        <f t="shared" si="424"/>
        <v>2.489466373008718E-5</v>
      </c>
      <c r="AT213" s="5">
        <f t="shared" si="425"/>
        <v>1.7754025489312737E-5</v>
      </c>
      <c r="AU213" s="5">
        <f t="shared" si="426"/>
        <v>8.4410438181366981E-6</v>
      </c>
      <c r="AV213" s="5">
        <f t="shared" si="427"/>
        <v>3.0099323439039653E-6</v>
      </c>
      <c r="AW213" s="5">
        <f t="shared" si="428"/>
        <v>1.4336122335136819E-8</v>
      </c>
      <c r="AX213" s="5">
        <f t="shared" si="429"/>
        <v>1.8430037621388561E-3</v>
      </c>
      <c r="AY213" s="5">
        <f t="shared" si="430"/>
        <v>7.7666288304030072E-4</v>
      </c>
      <c r="AZ213" s="5">
        <f t="shared" si="431"/>
        <v>1.6364731485746828E-4</v>
      </c>
      <c r="BA213" s="5">
        <f t="shared" si="432"/>
        <v>2.2987617274585049E-5</v>
      </c>
      <c r="BB213" s="5">
        <f t="shared" si="433"/>
        <v>2.4218112672199077E-6</v>
      </c>
      <c r="BC213" s="5">
        <f t="shared" si="434"/>
        <v>2.0411579830912857E-7</v>
      </c>
      <c r="BD213" s="5">
        <f t="shared" si="435"/>
        <v>1.2258597126613923E-6</v>
      </c>
      <c r="BE213" s="5">
        <f t="shared" si="436"/>
        <v>1.7484827126713501E-6</v>
      </c>
      <c r="BF213" s="5">
        <f t="shared" si="437"/>
        <v>1.2469582632229882E-6</v>
      </c>
      <c r="BG213" s="5">
        <f t="shared" si="438"/>
        <v>5.9285874888424124E-7</v>
      </c>
      <c r="BH213" s="5">
        <f t="shared" si="439"/>
        <v>2.1140332429017346E-7</v>
      </c>
      <c r="BI213" s="5">
        <f t="shared" si="440"/>
        <v>6.0306257576591755E-8</v>
      </c>
      <c r="BJ213" s="8">
        <f t="shared" si="441"/>
        <v>0.62374617190852044</v>
      </c>
      <c r="BK213" s="8">
        <f t="shared" si="442"/>
        <v>0.26831482049237071</v>
      </c>
      <c r="BL213" s="8">
        <f t="shared" si="443"/>
        <v>0.10605647741789814</v>
      </c>
      <c r="BM213" s="8">
        <f t="shared" si="444"/>
        <v>0.28150126369183964</v>
      </c>
      <c r="BN213" s="8">
        <f t="shared" si="445"/>
        <v>0.71780519328320436</v>
      </c>
    </row>
    <row r="214" spans="1:66" x14ac:dyDescent="0.25">
      <c r="A214" t="s">
        <v>290</v>
      </c>
      <c r="B214" t="s">
        <v>307</v>
      </c>
      <c r="C214" t="s">
        <v>296</v>
      </c>
      <c r="D214" t="s">
        <v>354</v>
      </c>
      <c r="E214">
        <f>VLOOKUP(A214,home!$A$2:$E$405,3,FALSE)</f>
        <v>1.6512</v>
      </c>
      <c r="F214">
        <f>VLOOKUP(B214,home!$B$2:$E$405,3,FALSE)</f>
        <v>1.3626</v>
      </c>
      <c r="G214">
        <f>VLOOKUP(C214,away!$B$2:$E$405,4,FALSE)</f>
        <v>0.8327</v>
      </c>
      <c r="H214">
        <f>VLOOKUP(A214,away!$A$2:$E$405,3,FALSE)</f>
        <v>1.1418999999999999</v>
      </c>
      <c r="I214">
        <f>VLOOKUP(C214,away!$B$2:$E$405,3,FALSE)</f>
        <v>0.54730000000000001</v>
      </c>
      <c r="J214">
        <f>VLOOKUP(B214,home!$B$2:$E$405,4,FALSE)</f>
        <v>0.65680000000000005</v>
      </c>
      <c r="K214" s="3">
        <f t="shared" si="390"/>
        <v>1.8735126474239998</v>
      </c>
      <c r="L214" s="3">
        <f t="shared" si="391"/>
        <v>0.410474956216</v>
      </c>
      <c r="M214" s="5">
        <f t="shared" si="392"/>
        <v>0.1018771499703868</v>
      </c>
      <c r="N214" s="5">
        <f t="shared" si="393"/>
        <v>0.19086812895303124</v>
      </c>
      <c r="O214" s="5">
        <f t="shared" si="394"/>
        <v>4.1818018673505382E-2</v>
      </c>
      <c r="P214" s="5">
        <f t="shared" si="395"/>
        <v>7.834658687502534E-2</v>
      </c>
      <c r="Q214" s="5">
        <f t="shared" si="396"/>
        <v>0.17879692679182949</v>
      </c>
      <c r="R214" s="5">
        <f t="shared" si="397"/>
        <v>8.5826246920234963E-3</v>
      </c>
      <c r="S214" s="5">
        <f t="shared" si="398"/>
        <v>1.5062719355493637E-2</v>
      </c>
      <c r="T214" s="5">
        <f t="shared" si="399"/>
        <v>7.3391660696431563E-2</v>
      </c>
      <c r="U214" s="5">
        <f t="shared" si="400"/>
        <v>1.6079655908599531E-2</v>
      </c>
      <c r="V214" s="5">
        <f t="shared" si="401"/>
        <v>1.2870759329058335E-3</v>
      </c>
      <c r="W214" s="5">
        <f t="shared" si="402"/>
        <v>0.11165943455501183</v>
      </c>
      <c r="X214" s="5">
        <f t="shared" si="403"/>
        <v>4.58334015100718E-2</v>
      </c>
      <c r="Y214" s="5">
        <f t="shared" si="404"/>
        <v>9.4067317390385333E-3</v>
      </c>
      <c r="Z214" s="5">
        <f t="shared" si="405"/>
        <v>1.1743174982255685E-3</v>
      </c>
      <c r="AA214" s="5">
        <f t="shared" si="406"/>
        <v>2.2000986850169131E-3</v>
      </c>
      <c r="AB214" s="5">
        <f t="shared" si="407"/>
        <v>2.0609563559800493E-3</v>
      </c>
      <c r="AC214" s="5">
        <f t="shared" si="408"/>
        <v>6.1862502056074609E-5</v>
      </c>
      <c r="AD214" s="5">
        <f t="shared" si="409"/>
        <v>5.22988407107568E-2</v>
      </c>
      <c r="AE214" s="5">
        <f t="shared" si="410"/>
        <v>2.1467364350895454E-2</v>
      </c>
      <c r="AF214" s="5">
        <f t="shared" si="411"/>
        <v>4.4059077210033652E-3</v>
      </c>
      <c r="AG214" s="5">
        <f t="shared" si="412"/>
        <v>6.0283825962353097E-4</v>
      </c>
      <c r="AH214" s="5">
        <f t="shared" si="413"/>
        <v>1.205069809169557E-4</v>
      </c>
      <c r="AI214" s="5">
        <f t="shared" si="414"/>
        <v>2.2577135285079911E-4</v>
      </c>
      <c r="AJ214" s="5">
        <f t="shared" si="415"/>
        <v>2.1149274249599934E-4</v>
      </c>
      <c r="AK214" s="5">
        <f t="shared" si="416"/>
        <v>1.320781093015473E-4</v>
      </c>
      <c r="AL214" s="5">
        <f t="shared" si="417"/>
        <v>1.9029648524920482E-6</v>
      </c>
      <c r="AM214" s="5">
        <f t="shared" si="418"/>
        <v>1.9596507903443201E-2</v>
      </c>
      <c r="AN214" s="5">
        <f t="shared" si="419"/>
        <v>8.0438757236523453E-3</v>
      </c>
      <c r="AO214" s="5">
        <f t="shared" si="420"/>
        <v>1.6509047677365708E-3</v>
      </c>
      <c r="AP214" s="5">
        <f t="shared" si="421"/>
        <v>2.2588502075115158E-4</v>
      </c>
      <c r="AQ214" s="5">
        <f t="shared" si="422"/>
        <v>2.318003600066979E-5</v>
      </c>
      <c r="AR214" s="5">
        <f t="shared" si="423"/>
        <v>9.8930195431219527E-6</v>
      </c>
      <c r="AS214" s="5">
        <f t="shared" si="424"/>
        <v>1.8534697235251779E-5</v>
      </c>
      <c r="AT214" s="5">
        <f t="shared" si="425"/>
        <v>1.7362494843209426E-5</v>
      </c>
      <c r="AU214" s="5">
        <f t="shared" si="426"/>
        <v>1.0842951226528943E-5</v>
      </c>
      <c r="AV214" s="5">
        <f t="shared" si="427"/>
        <v>5.0786015645758902E-6</v>
      </c>
      <c r="AW214" s="5">
        <f t="shared" si="428"/>
        <v>4.0651030617438368E-8</v>
      </c>
      <c r="AX214" s="5">
        <f t="shared" si="429"/>
        <v>6.119050900407535E-3</v>
      </c>
      <c r="AY214" s="5">
        <f t="shared" si="430"/>
        <v>2.5117171504282581E-3</v>
      </c>
      <c r="AZ214" s="5">
        <f t="shared" si="431"/>
        <v>5.1549849367450772E-4</v>
      </c>
      <c r="BA214" s="5">
        <f t="shared" si="432"/>
        <v>7.0533073873485857E-5</v>
      </c>
      <c r="BB214" s="5">
        <f t="shared" si="433"/>
        <v>7.2380151024997477E-6</v>
      </c>
      <c r="BC214" s="5">
        <f t="shared" si="434"/>
        <v>5.9420478645786648E-7</v>
      </c>
      <c r="BD214" s="5">
        <f t="shared" si="435"/>
        <v>6.7680612730116893E-7</v>
      </c>
      <c r="BE214" s="5">
        <f t="shared" si="436"/>
        <v>1.2680048393527975E-6</v>
      </c>
      <c r="BF214" s="5">
        <f t="shared" si="437"/>
        <v>1.1878115517611518E-6</v>
      </c>
      <c r="BG214" s="5">
        <f t="shared" si="438"/>
        <v>7.4179332166028151E-7</v>
      </c>
      <c r="BH214" s="5">
        <f t="shared" si="439"/>
        <v>3.4743979247629942E-7</v>
      </c>
      <c r="BI214" s="5">
        <f t="shared" si="440"/>
        <v>1.3018656908454334E-7</v>
      </c>
      <c r="BJ214" s="8">
        <f t="shared" si="441"/>
        <v>0.72749622057755037</v>
      </c>
      <c r="BK214" s="8">
        <f t="shared" si="442"/>
        <v>0.19914901475114846</v>
      </c>
      <c r="BL214" s="8">
        <f t="shared" si="443"/>
        <v>7.1497267307305004E-2</v>
      </c>
      <c r="BM214" s="8">
        <f t="shared" si="444"/>
        <v>0.39651570767902983</v>
      </c>
      <c r="BN214" s="8">
        <f t="shared" si="445"/>
        <v>0.60028943595580175</v>
      </c>
    </row>
    <row r="215" spans="1:66" x14ac:dyDescent="0.25">
      <c r="A215" t="s">
        <v>290</v>
      </c>
      <c r="B215" t="s">
        <v>309</v>
      </c>
      <c r="C215" t="s">
        <v>291</v>
      </c>
      <c r="D215" t="s">
        <v>354</v>
      </c>
      <c r="E215">
        <f>VLOOKUP(A215,home!$A$2:$E$405,3,FALSE)</f>
        <v>1.6512</v>
      </c>
      <c r="F215">
        <f>VLOOKUP(B215,home!$B$2:$E$405,3,FALSE)</f>
        <v>1.0598000000000001</v>
      </c>
      <c r="G215">
        <f>VLOOKUP(C215,away!$B$2:$E$405,4,FALSE)</f>
        <v>0.88819999999999999</v>
      </c>
      <c r="H215">
        <f>VLOOKUP(A215,away!$A$2:$E$405,3,FALSE)</f>
        <v>1.1418999999999999</v>
      </c>
      <c r="I215">
        <f>VLOOKUP(C215,away!$B$2:$E$405,3,FALSE)</f>
        <v>1.0508999999999999</v>
      </c>
      <c r="J215">
        <f>VLOOKUP(B215,home!$B$2:$E$405,4,FALSE)</f>
        <v>0.93049999999999999</v>
      </c>
      <c r="K215" s="3">
        <f t="shared" si="390"/>
        <v>1.5542982712320002</v>
      </c>
      <c r="L215" s="3">
        <f t="shared" si="391"/>
        <v>1.1166211316549999</v>
      </c>
      <c r="M215" s="5">
        <f t="shared" si="392"/>
        <v>6.91885838740081E-2</v>
      </c>
      <c r="N215" s="5">
        <f t="shared" si="393"/>
        <v>0.10753969630436104</v>
      </c>
      <c r="O215" s="5">
        <f t="shared" si="394"/>
        <v>7.7257434823001805E-2</v>
      </c>
      <c r="P215" s="5">
        <f t="shared" si="395"/>
        <v>0.12008109738521063</v>
      </c>
      <c r="Q215" s="5">
        <f t="shared" si="396"/>
        <v>8.3574382027341354E-2</v>
      </c>
      <c r="R215" s="5">
        <f t="shared" si="397"/>
        <v>4.3133642150411343E-2</v>
      </c>
      <c r="S215" s="5">
        <f t="shared" si="398"/>
        <v>5.2102056227564197E-2</v>
      </c>
      <c r="T215" s="5">
        <f t="shared" si="399"/>
        <v>9.3320921036737198E-2</v>
      </c>
      <c r="U215" s="5">
        <f t="shared" si="400"/>
        <v>6.7042545426324082E-2</v>
      </c>
      <c r="V215" s="5">
        <f t="shared" si="401"/>
        <v>1.0047373806357104E-2</v>
      </c>
      <c r="W215" s="5">
        <f t="shared" si="402"/>
        <v>4.3299839168126471E-2</v>
      </c>
      <c r="X215" s="5">
        <f t="shared" si="403"/>
        <v>4.8349515412392872E-2</v>
      </c>
      <c r="Y215" s="5">
        <f t="shared" si="404"/>
        <v>2.6994045307378499E-2</v>
      </c>
      <c r="Z215" s="5">
        <f t="shared" si="405"/>
        <v>1.6054645436798038E-2</v>
      </c>
      <c r="AA215" s="5">
        <f t="shared" si="406"/>
        <v>2.4953707647657909E-2</v>
      </c>
      <c r="AB215" s="5">
        <f t="shared" si="407"/>
        <v>1.9392752328791719E-2</v>
      </c>
      <c r="AC215" s="5">
        <f t="shared" si="408"/>
        <v>1.0898651960992293E-3</v>
      </c>
      <c r="AD215" s="5">
        <f t="shared" si="409"/>
        <v>1.6825216290910654E-2</v>
      </c>
      <c r="AE215" s="5">
        <f t="shared" si="410"/>
        <v>1.8787392055096795E-2</v>
      </c>
      <c r="AF215" s="5">
        <f t="shared" si="411"/>
        <v>1.0489199488704172E-2</v>
      </c>
      <c r="AG215" s="5">
        <f t="shared" si="412"/>
        <v>3.9041539344106318E-3</v>
      </c>
      <c r="AH215" s="5">
        <f t="shared" si="413"/>
        <v>4.4817390889892979E-3</v>
      </c>
      <c r="AI215" s="5">
        <f t="shared" si="414"/>
        <v>6.9659593181289458E-3</v>
      </c>
      <c r="AJ215" s="5">
        <f t="shared" si="415"/>
        <v>5.4135892628201327E-3</v>
      </c>
      <c r="AK215" s="5">
        <f t="shared" si="416"/>
        <v>2.804777477453817E-3</v>
      </c>
      <c r="AL215" s="5">
        <f t="shared" si="417"/>
        <v>7.5661157619794935E-5</v>
      </c>
      <c r="AM215" s="5">
        <f t="shared" si="418"/>
        <v>5.2302809188133842E-3</v>
      </c>
      <c r="AN215" s="5">
        <f t="shared" si="419"/>
        <v>5.8402421984389543E-3</v>
      </c>
      <c r="AO215" s="5">
        <f t="shared" si="420"/>
        <v>3.2606689263800955E-3</v>
      </c>
      <c r="AP215" s="5">
        <f t="shared" si="421"/>
        <v>1.2136439421756118E-3</v>
      </c>
      <c r="AQ215" s="5">
        <f t="shared" si="422"/>
        <v>3.3879511803459151E-4</v>
      </c>
      <c r="AR215" s="5">
        <f t="shared" si="423"/>
        <v>1.0008809146659352E-3</v>
      </c>
      <c r="AS215" s="5">
        <f t="shared" si="424"/>
        <v>1.5556674753743661E-3</v>
      </c>
      <c r="AT215" s="5">
        <f t="shared" si="425"/>
        <v>1.2089856337931142E-3</v>
      </c>
      <c r="AU215" s="5">
        <f t="shared" si="426"/>
        <v>6.2637476018298705E-4</v>
      </c>
      <c r="AV215" s="5">
        <f t="shared" si="427"/>
        <v>2.4339330172394385E-4</v>
      </c>
      <c r="AW215" s="5">
        <f t="shared" si="428"/>
        <v>3.6476292313085718E-6</v>
      </c>
      <c r="AX215" s="5">
        <f t="shared" si="429"/>
        <v>1.3549027650282259E-3</v>
      </c>
      <c r="AY215" s="5">
        <f t="shared" si="430"/>
        <v>1.512913058768306E-3</v>
      </c>
      <c r="AZ215" s="5">
        <f t="shared" si="431"/>
        <v>8.4467534588874692E-4</v>
      </c>
      <c r="BA215" s="5">
        <f t="shared" si="432"/>
        <v>3.1439411353579027E-4</v>
      </c>
      <c r="BB215" s="5">
        <f t="shared" si="433"/>
        <v>8.776477771050111E-5</v>
      </c>
      <c r="BC215" s="5">
        <f t="shared" si="434"/>
        <v>1.9600001081309842E-5</v>
      </c>
      <c r="BD215" s="5">
        <f t="shared" si="435"/>
        <v>1.8626746326436144E-4</v>
      </c>
      <c r="BE215" s="5">
        <f t="shared" si="436"/>
        <v>2.8951519613856709E-4</v>
      </c>
      <c r="BF215" s="5">
        <f t="shared" si="437"/>
        <v>2.2499648442678421E-4</v>
      </c>
      <c r="BG215" s="5">
        <f t="shared" si="438"/>
        <v>1.1657054892594278E-4</v>
      </c>
      <c r="BH215" s="5">
        <f t="shared" si="439"/>
        <v>4.5296350668039529E-5</v>
      </c>
      <c r="BI215" s="5">
        <f t="shared" si="440"/>
        <v>1.4080807907290464E-5</v>
      </c>
      <c r="BJ215" s="8">
        <f t="shared" si="441"/>
        <v>0.47310224219131514</v>
      </c>
      <c r="BK215" s="8">
        <f t="shared" si="442"/>
        <v>0.2540975507056274</v>
      </c>
      <c r="BL215" s="8">
        <f t="shared" si="443"/>
        <v>0.25695817646065044</v>
      </c>
      <c r="BM215" s="8">
        <f t="shared" si="444"/>
        <v>0.49792851280051975</v>
      </c>
      <c r="BN215" s="8">
        <f t="shared" si="445"/>
        <v>0.5007748365643343</v>
      </c>
    </row>
    <row r="216" spans="1:66" x14ac:dyDescent="0.25">
      <c r="A216" t="s">
        <v>290</v>
      </c>
      <c r="B216" t="s">
        <v>303</v>
      </c>
      <c r="C216" t="s">
        <v>311</v>
      </c>
      <c r="D216" t="s">
        <v>354</v>
      </c>
      <c r="E216">
        <f>VLOOKUP(A216,home!$A$2:$E$405,3,FALSE)</f>
        <v>1.6512</v>
      </c>
      <c r="F216">
        <f>VLOOKUP(B216,home!$B$2:$E$405,3,FALSE)</f>
        <v>0.98409999999999997</v>
      </c>
      <c r="G216">
        <f>VLOOKUP(C216,away!$B$2:$E$405,4,FALSE)</f>
        <v>1.0976999999999999</v>
      </c>
      <c r="H216">
        <f>VLOOKUP(A216,away!$A$2:$E$405,3,FALSE)</f>
        <v>1.1418999999999999</v>
      </c>
      <c r="I216">
        <f>VLOOKUP(C216,away!$B$2:$E$405,3,FALSE)</f>
        <v>0.98519999999999996</v>
      </c>
      <c r="J216">
        <f>VLOOKUP(B216,home!$B$2:$E$405,4,FALSE)</f>
        <v>1.0399</v>
      </c>
      <c r="K216" s="3">
        <f t="shared" si="390"/>
        <v>1.7837031363839999</v>
      </c>
      <c r="L216" s="3">
        <f t="shared" si="391"/>
        <v>1.1698873752119998</v>
      </c>
      <c r="M216" s="5">
        <f t="shared" si="392"/>
        <v>5.2152116599689213E-2</v>
      </c>
      <c r="N216" s="5">
        <f t="shared" si="393"/>
        <v>9.3023893947929703E-2</v>
      </c>
      <c r="O216" s="5">
        <f t="shared" si="394"/>
        <v>6.1012102800560575E-2</v>
      </c>
      <c r="P216" s="5">
        <f t="shared" si="395"/>
        <v>0.10882747912274292</v>
      </c>
      <c r="Q216" s="5">
        <f t="shared" si="396"/>
        <v>8.2963505696787412E-2</v>
      </c>
      <c r="R216" s="5">
        <f t="shared" si="397"/>
        <v>3.5688644400756267E-2</v>
      </c>
      <c r="S216" s="5">
        <f t="shared" si="398"/>
        <v>5.6773439816063136E-2</v>
      </c>
      <c r="T216" s="5">
        <f t="shared" si="399"/>
        <v>9.7057957918000426E-2</v>
      </c>
      <c r="U216" s="5">
        <f t="shared" si="400"/>
        <v>6.3657946950922223E-2</v>
      </c>
      <c r="V216" s="5">
        <f t="shared" si="401"/>
        <v>1.3163437905085118E-2</v>
      </c>
      <c r="W216" s="5">
        <f t="shared" si="402"/>
        <v>4.9327421772257178E-2</v>
      </c>
      <c r="X216" s="5">
        <f t="shared" si="403"/>
        <v>5.7707527983121197E-2</v>
      </c>
      <c r="Y216" s="5">
        <f t="shared" si="404"/>
        <v>3.375565422107335E-2</v>
      </c>
      <c r="Z216" s="5">
        <f t="shared" si="405"/>
        <v>1.3917231507625055E-2</v>
      </c>
      <c r="AA216" s="5">
        <f t="shared" si="406"/>
        <v>2.4824209489933035E-2</v>
      </c>
      <c r="AB216" s="5">
        <f t="shared" si="407"/>
        <v>2.2139510162723506E-2</v>
      </c>
      <c r="AC216" s="5">
        <f t="shared" si="408"/>
        <v>1.7167852634763813E-3</v>
      </c>
      <c r="AD216" s="5">
        <f t="shared" si="409"/>
        <v>2.1996369231227886E-2</v>
      </c>
      <c r="AE216" s="5">
        <f t="shared" si="410"/>
        <v>2.5733274664115187E-2</v>
      </c>
      <c r="AF216" s="5">
        <f t="shared" si="411"/>
        <v>1.5052516576205589E-2</v>
      </c>
      <c r="AG216" s="5">
        <f t="shared" si="412"/>
        <v>5.8699163692240899E-3</v>
      </c>
      <c r="AH216" s="5">
        <f t="shared" si="413"/>
        <v>4.0703983596683067E-3</v>
      </c>
      <c r="AI216" s="5">
        <f t="shared" si="414"/>
        <v>7.2603823204726468E-3</v>
      </c>
      <c r="AJ216" s="5">
        <f t="shared" si="415"/>
        <v>6.4751833581870033E-3</v>
      </c>
      <c r="AK216" s="5">
        <f t="shared" si="416"/>
        <v>3.8499349548865454E-3</v>
      </c>
      <c r="AL216" s="5">
        <f t="shared" si="417"/>
        <v>1.432988147754845E-4</v>
      </c>
      <c r="AM216" s="5">
        <f t="shared" si="418"/>
        <v>7.8469985573603376E-3</v>
      </c>
      <c r="AN216" s="5">
        <f t="shared" si="419"/>
        <v>9.1801045455626347E-3</v>
      </c>
      <c r="AO216" s="5">
        <f t="shared" si="420"/>
        <v>5.3698442054900108E-3</v>
      </c>
      <c r="AP216" s="5">
        <f t="shared" si="421"/>
        <v>2.0940376476193579E-3</v>
      </c>
      <c r="AQ216" s="5">
        <f t="shared" si="422"/>
        <v>6.124470517921306E-4</v>
      </c>
      <c r="AR216" s="5">
        <f t="shared" si="423"/>
        <v>9.5238153061191582E-4</v>
      </c>
      <c r="AS216" s="5">
        <f t="shared" si="424"/>
        <v>1.6987659231866687E-3</v>
      </c>
      <c r="AT216" s="5">
        <f t="shared" si="425"/>
        <v>1.5150470525851613E-3</v>
      </c>
      <c r="AU216" s="5">
        <f t="shared" si="426"/>
        <v>9.0079805982182877E-4</v>
      </c>
      <c r="AV216" s="5">
        <f t="shared" si="427"/>
        <v>4.016890811382046E-4</v>
      </c>
      <c r="AW216" s="5">
        <f t="shared" si="428"/>
        <v>8.3062830800842434E-6</v>
      </c>
      <c r="AX216" s="5">
        <f t="shared" si="429"/>
        <v>2.3327859896607266E-3</v>
      </c>
      <c r="AY216" s="5">
        <f t="shared" si="430"/>
        <v>2.7290968783755146E-3</v>
      </c>
      <c r="AZ216" s="5">
        <f t="shared" si="431"/>
        <v>1.5963679918709968E-3</v>
      </c>
      <c r="BA216" s="5">
        <f t="shared" si="432"/>
        <v>6.2252358662747028E-4</v>
      </c>
      <c r="BB216" s="5">
        <f t="shared" si="433"/>
        <v>1.8207062119179291E-4</v>
      </c>
      <c r="BC216" s="5">
        <f t="shared" si="434"/>
        <v>4.2600424225856929E-5</v>
      </c>
      <c r="BD216" s="5">
        <f t="shared" si="435"/>
        <v>1.8569652150799353E-4</v>
      </c>
      <c r="BE216" s="5">
        <f t="shared" si="436"/>
        <v>3.3122746782940696E-4</v>
      </c>
      <c r="BF216" s="5">
        <f t="shared" si="437"/>
        <v>2.9540573661192184E-4</v>
      </c>
      <c r="BG216" s="5">
        <f t="shared" si="438"/>
        <v>1.756387129668369E-4</v>
      </c>
      <c r="BH216" s="5">
        <f t="shared" si="439"/>
        <v>7.8321830797349045E-5</v>
      </c>
      <c r="BI216" s="5">
        <f t="shared" si="440"/>
        <v>2.7940579048113688E-5</v>
      </c>
      <c r="BJ216" s="8">
        <f t="shared" si="441"/>
        <v>0.51509691587971884</v>
      </c>
      <c r="BK216" s="8">
        <f t="shared" si="442"/>
        <v>0.23550565440020779</v>
      </c>
      <c r="BL216" s="8">
        <f t="shared" si="443"/>
        <v>0.23554122529421548</v>
      </c>
      <c r="BM216" s="8">
        <f t="shared" si="444"/>
        <v>0.56367249391800589</v>
      </c>
      <c r="BN216" s="8">
        <f t="shared" si="445"/>
        <v>0.43366774256846607</v>
      </c>
    </row>
    <row r="217" spans="1:66" x14ac:dyDescent="0.25">
      <c r="A217" t="s">
        <v>290</v>
      </c>
      <c r="B217" t="s">
        <v>314</v>
      </c>
      <c r="C217" t="s">
        <v>313</v>
      </c>
      <c r="D217" t="s">
        <v>354</v>
      </c>
      <c r="E217">
        <f>VLOOKUP(A217,home!$A$2:$E$405,3,FALSE)</f>
        <v>1.6512</v>
      </c>
      <c r="F217">
        <f>VLOOKUP(B217,home!$B$2:$E$405,3,FALSE)</f>
        <v>1.022</v>
      </c>
      <c r="G217">
        <f>VLOOKUP(C217,away!$B$2:$E$405,4,FALSE)</f>
        <v>1.022</v>
      </c>
      <c r="H217">
        <f>VLOOKUP(A217,away!$A$2:$E$405,3,FALSE)</f>
        <v>1.1418999999999999</v>
      </c>
      <c r="I217">
        <f>VLOOKUP(C217,away!$B$2:$E$405,3,FALSE)</f>
        <v>0.93049999999999999</v>
      </c>
      <c r="J217">
        <f>VLOOKUP(B217,home!$B$2:$E$405,4,FALSE)</f>
        <v>0.76629999999999998</v>
      </c>
      <c r="K217" s="3">
        <f t="shared" si="390"/>
        <v>1.7246519808</v>
      </c>
      <c r="L217" s="3">
        <f t="shared" si="391"/>
        <v>0.81422283108499982</v>
      </c>
      <c r="M217" s="5">
        <f t="shared" si="392"/>
        <v>7.8955189269457743E-2</v>
      </c>
      <c r="N217" s="5">
        <f t="shared" si="393"/>
        <v>0.1361702235680092</v>
      </c>
      <c r="O217" s="5">
        <f t="shared" si="394"/>
        <v>6.4287117735829874E-2</v>
      </c>
      <c r="P217" s="5">
        <f t="shared" si="395"/>
        <v>0.11087290494302181</v>
      </c>
      <c r="Q217" s="5">
        <f t="shared" si="396"/>
        <v>0.11742312290127299</v>
      </c>
      <c r="R217" s="5">
        <f t="shared" si="397"/>
        <v>2.6172019502581051E-2</v>
      </c>
      <c r="S217" s="5">
        <f t="shared" si="398"/>
        <v>3.8923347421002195E-2</v>
      </c>
      <c r="T217" s="5">
        <f t="shared" si="399"/>
        <v>9.5608587563516353E-2</v>
      </c>
      <c r="U217" s="5">
        <f t="shared" si="400"/>
        <v>4.5137625276662638E-2</v>
      </c>
      <c r="V217" s="5">
        <f t="shared" si="401"/>
        <v>6.0731278063517625E-3</v>
      </c>
      <c r="W217" s="5">
        <f t="shared" si="402"/>
        <v>6.7504673834467441E-2</v>
      </c>
      <c r="X217" s="5">
        <f t="shared" si="403"/>
        <v>5.496384664096958E-2</v>
      </c>
      <c r="Y217" s="5">
        <f t="shared" si="404"/>
        <v>2.2376409409666002E-2</v>
      </c>
      <c r="Z217" s="5">
        <f t="shared" si="405"/>
        <v>7.103285271534459E-3</v>
      </c>
      <c r="AA217" s="5">
        <f t="shared" si="406"/>
        <v>1.225069501373937E-2</v>
      </c>
      <c r="AB217" s="5">
        <f t="shared" si="407"/>
        <v>1.0564092710811147E-2</v>
      </c>
      <c r="AC217" s="5">
        <f t="shared" si="408"/>
        <v>5.3301224420037251E-4</v>
      </c>
      <c r="AD217" s="5">
        <f t="shared" si="409"/>
        <v>2.9105517360468045E-2</v>
      </c>
      <c r="AE217" s="5">
        <f t="shared" si="410"/>
        <v>2.3698376745433902E-2</v>
      </c>
      <c r="AF217" s="5">
        <f t="shared" si="411"/>
        <v>9.6478797028930561E-3</v>
      </c>
      <c r="AG217" s="5">
        <f t="shared" si="412"/>
        <v>2.6185079752190309E-3</v>
      </c>
      <c r="AH217" s="5">
        <f t="shared" si="413"/>
        <v>1.445914260948292E-3</v>
      </c>
      <c r="AI217" s="5">
        <f t="shared" si="414"/>
        <v>2.4936988942114401E-3</v>
      </c>
      <c r="AJ217" s="5">
        <f t="shared" si="415"/>
        <v>2.1503813687102657E-3</v>
      </c>
      <c r="AK217" s="5">
        <f t="shared" si="416"/>
        <v>1.2362198290071917E-3</v>
      </c>
      <c r="AL217" s="5">
        <f t="shared" si="417"/>
        <v>2.9939319470445489E-5</v>
      </c>
      <c r="AM217" s="5">
        <f t="shared" si="418"/>
        <v>1.0039377633588E-2</v>
      </c>
      <c r="AN217" s="5">
        <f t="shared" si="419"/>
        <v>8.1742904791514467E-3</v>
      </c>
      <c r="AO217" s="5">
        <f t="shared" si="420"/>
        <v>3.327846968022925E-3</v>
      </c>
      <c r="AP217" s="5">
        <f t="shared" si="421"/>
        <v>9.0320299324041979E-4</v>
      </c>
      <c r="AQ217" s="5">
        <f t="shared" si="422"/>
        <v>1.8385212455016513E-4</v>
      </c>
      <c r="AR217" s="5">
        <f t="shared" si="423"/>
        <v>2.3545928061109871E-4</v>
      </c>
      <c r="AS217" s="5">
        <f t="shared" si="424"/>
        <v>4.060853147036744E-4</v>
      </c>
      <c r="AT217" s="5">
        <f t="shared" si="425"/>
        <v>3.5017792118874179E-4</v>
      </c>
      <c r="AU217" s="5">
        <f t="shared" si="426"/>
        <v>2.0131168180352997E-4</v>
      </c>
      <c r="AV217" s="5">
        <f t="shared" si="427"/>
        <v>8.6798147695159303E-5</v>
      </c>
      <c r="AW217" s="5">
        <f t="shared" si="428"/>
        <v>1.1678422182742573E-6</v>
      </c>
      <c r="AX217" s="5">
        <f t="shared" si="429"/>
        <v>2.8857387536277948E-3</v>
      </c>
      <c r="AY217" s="5">
        <f t="shared" si="430"/>
        <v>2.3496343777505216E-3</v>
      </c>
      <c r="AZ217" s="5">
        <f t="shared" si="431"/>
        <v>9.5656297753333574E-4</v>
      </c>
      <c r="BA217" s="5">
        <f t="shared" si="432"/>
        <v>2.5961847189276329E-4</v>
      </c>
      <c r="BB217" s="5">
        <f t="shared" si="433"/>
        <v>5.2846821796621789E-5</v>
      </c>
      <c r="BC217" s="5">
        <f t="shared" si="434"/>
        <v>8.6058177714179735E-6</v>
      </c>
      <c r="BD217" s="5">
        <f t="shared" si="435"/>
        <v>3.1952720344067688E-5</v>
      </c>
      <c r="BE217" s="5">
        <f t="shared" si="436"/>
        <v>5.5107322433344794E-5</v>
      </c>
      <c r="BF217" s="5">
        <f t="shared" si="437"/>
        <v>4.7520476395626201E-5</v>
      </c>
      <c r="BG217" s="5">
        <f t="shared" si="438"/>
        <v>2.7318761248092125E-5</v>
      </c>
      <c r="BH217" s="5">
        <f t="shared" si="439"/>
        <v>1.177883892488109E-5</v>
      </c>
      <c r="BI217" s="5">
        <f t="shared" si="440"/>
        <v>4.0628795766640629E-6</v>
      </c>
      <c r="BJ217" s="8">
        <f t="shared" si="441"/>
        <v>0.58825872312084082</v>
      </c>
      <c r="BK217" s="8">
        <f t="shared" si="442"/>
        <v>0.23773715538125487</v>
      </c>
      <c r="BL217" s="8">
        <f t="shared" si="443"/>
        <v>0.16719533793742619</v>
      </c>
      <c r="BM217" s="8">
        <f t="shared" si="444"/>
        <v>0.46406545725535159</v>
      </c>
      <c r="BN217" s="8">
        <f t="shared" si="445"/>
        <v>0.53388057792017274</v>
      </c>
    </row>
    <row r="218" spans="1:66" s="15" customFormat="1" x14ac:dyDescent="0.25">
      <c r="A218" s="15" t="s">
        <v>290</v>
      </c>
      <c r="B218" s="15" t="s">
        <v>308</v>
      </c>
      <c r="C218" s="15" t="s">
        <v>306</v>
      </c>
      <c r="D218" s="15" t="s">
        <v>354</v>
      </c>
      <c r="E218" s="15">
        <f>VLOOKUP(A218,home!$A$2:$E$405,3,FALSE)</f>
        <v>1.6512</v>
      </c>
      <c r="F218" s="15">
        <f>VLOOKUP(B218,home!$B$2:$E$405,3,FALSE)</f>
        <v>0.72670000000000001</v>
      </c>
      <c r="G218" s="15">
        <f>VLOOKUP(C218,away!$B$2:$E$405,4,FALSE)</f>
        <v>0.81940000000000002</v>
      </c>
      <c r="H218" s="15">
        <f>VLOOKUP(A218,away!$A$2:$E$405,3,FALSE)</f>
        <v>1.1418999999999999</v>
      </c>
      <c r="I218" s="15">
        <f>VLOOKUP(C218,away!$B$2:$E$405,3,FALSE)</f>
        <v>1.7515000000000001</v>
      </c>
      <c r="J218" s="15">
        <f>VLOOKUP(B218,home!$B$2:$E$405,4,FALSE)</f>
        <v>0.64219999999999999</v>
      </c>
      <c r="K218" s="16">
        <f t="shared" si="390"/>
        <v>0.98322021657600001</v>
      </c>
      <c r="L218" s="16">
        <f t="shared" si="391"/>
        <v>1.2844243072699999</v>
      </c>
      <c r="M218" s="17">
        <f t="shared" si="392"/>
        <v>0.10355581628669104</v>
      </c>
      <c r="N218" s="17">
        <f t="shared" si="393"/>
        <v>0.10181817211710482</v>
      </c>
      <c r="O218" s="17">
        <f t="shared" si="394"/>
        <v>0.13300960759781252</v>
      </c>
      <c r="P218" s="17">
        <f t="shared" si="395"/>
        <v>0.13077773518900998</v>
      </c>
      <c r="Q218" s="17">
        <f t="shared" si="396"/>
        <v>5.0054842620176121E-2</v>
      </c>
      <c r="R218" s="17">
        <f t="shared" si="397"/>
        <v>8.5420386549537444E-2</v>
      </c>
      <c r="S218" s="17">
        <f t="shared" si="398"/>
        <v>4.1288883218829092E-2</v>
      </c>
      <c r="T218" s="17">
        <f t="shared" si="399"/>
        <v>6.4291656557928581E-2</v>
      </c>
      <c r="U218" s="17">
        <f t="shared" si="400"/>
        <v>8.3987050963241841E-2</v>
      </c>
      <c r="V218" s="17">
        <f t="shared" si="401"/>
        <v>5.7936191423282307E-3</v>
      </c>
      <c r="W218" s="17">
        <f t="shared" si="402"/>
        <v>1.6404977733895723E-2</v>
      </c>
      <c r="X218" s="17">
        <f t="shared" si="403"/>
        <v>2.1070952161638786E-2</v>
      </c>
      <c r="Y218" s="17">
        <f t="shared" si="404"/>
        <v>1.3532021566866106E-2</v>
      </c>
      <c r="Z218" s="17">
        <f t="shared" si="405"/>
        <v>3.6572006940208408E-2</v>
      </c>
      <c r="AA218" s="17">
        <f t="shared" si="406"/>
        <v>3.5958336584370684E-2</v>
      </c>
      <c r="AB218" s="17">
        <f t="shared" si="407"/>
        <v>1.7677481742098822E-2</v>
      </c>
      <c r="AC218" s="17">
        <f t="shared" si="408"/>
        <v>4.5728744238504268E-4</v>
      </c>
      <c r="AD218" s="17">
        <f t="shared" si="409"/>
        <v>4.0324264401113523E-3</v>
      </c>
      <c r="AE218" s="17">
        <f t="shared" si="410"/>
        <v>5.1793465369572552E-3</v>
      </c>
      <c r="AF218" s="17">
        <f t="shared" si="411"/>
        <v>3.3262392939212983E-3</v>
      </c>
      <c r="AG218" s="17">
        <f t="shared" si="412"/>
        <v>1.4241008669697054E-3</v>
      </c>
      <c r="AH218" s="17">
        <f t="shared" si="413"/>
        <v>1.1743493669912706E-2</v>
      </c>
      <c r="AI218" s="17">
        <f t="shared" si="414"/>
        <v>1.1546440389490455E-2</v>
      </c>
      <c r="AJ218" s="17">
        <f t="shared" si="415"/>
        <v>5.6763468102183391E-3</v>
      </c>
      <c r="AK218" s="17">
        <f t="shared" si="416"/>
        <v>1.8603663133677877E-3</v>
      </c>
      <c r="AL218" s="17">
        <f t="shared" si="417"/>
        <v>2.3099819281971743E-5</v>
      </c>
      <c r="AM218" s="17">
        <f t="shared" si="418"/>
        <v>7.9295263955461465E-4</v>
      </c>
      <c r="AN218" s="17">
        <f t="shared" si="419"/>
        <v>1.0184876447578539E-3</v>
      </c>
      <c r="AO218" s="17">
        <f t="shared" si="420"/>
        <v>6.5408514379058024E-4</v>
      </c>
      <c r="AP218" s="17">
        <f t="shared" si="421"/>
        <v>2.8004095256960469E-4</v>
      </c>
      <c r="AQ218" s="17">
        <f t="shared" si="422"/>
        <v>8.9922851627861382E-5</v>
      </c>
      <c r="AR218" s="17">
        <f t="shared" si="423"/>
        <v>3.016725744381448E-3</v>
      </c>
      <c r="AS218" s="17">
        <f t="shared" si="424"/>
        <v>2.9661057397411222E-3</v>
      </c>
      <c r="AT218" s="17">
        <f t="shared" si="425"/>
        <v>1.4581675639077911E-3</v>
      </c>
      <c r="AU218" s="17">
        <f t="shared" si="426"/>
        <v>4.7789994266317229E-4</v>
      </c>
      <c r="AV218" s="17">
        <f t="shared" si="427"/>
        <v>1.1747022128173556E-4</v>
      </c>
      <c r="AW218" s="17">
        <f t="shared" si="428"/>
        <v>8.1033649219242357E-7</v>
      </c>
      <c r="AX218" s="17">
        <f t="shared" si="429"/>
        <v>1.2994117766623313E-4</v>
      </c>
      <c r="AY218" s="17">
        <f t="shared" si="430"/>
        <v>1.6689960710979947E-4</v>
      </c>
      <c r="AZ218" s="17">
        <f t="shared" si="431"/>
        <v>1.0718495612281969E-4</v>
      </c>
      <c r="BA218" s="17">
        <f t="shared" si="432"/>
        <v>4.5890321005939328E-5</v>
      </c>
      <c r="BB218" s="17">
        <f t="shared" si="433"/>
        <v>1.4735660942112891E-5</v>
      </c>
      <c r="BC218" s="17">
        <f t="shared" si="434"/>
        <v>3.7853682195477849E-6</v>
      </c>
      <c r="BD218" s="17">
        <f t="shared" si="435"/>
        <v>6.4579264574178672E-4</v>
      </c>
      <c r="BE218" s="17">
        <f t="shared" si="436"/>
        <v>6.3495638500942755E-4</v>
      </c>
      <c r="BF218" s="17">
        <f t="shared" si="437"/>
        <v>3.1215097719264166E-4</v>
      </c>
      <c r="BG218" s="17">
        <f t="shared" si="438"/>
        <v>1.0230438379991974E-4</v>
      </c>
      <c r="BH218" s="17">
        <f t="shared" si="439"/>
        <v>2.5146934599107824E-5</v>
      </c>
      <c r="BI218" s="17">
        <f t="shared" si="440"/>
        <v>4.9449948965514619E-6</v>
      </c>
      <c r="BJ218" s="18">
        <f t="shared" si="441"/>
        <v>0.28443866221893666</v>
      </c>
      <c r="BK218" s="18">
        <f t="shared" si="442"/>
        <v>0.2820633407056351</v>
      </c>
      <c r="BL218" s="18">
        <f t="shared" si="443"/>
        <v>0.39664117615326522</v>
      </c>
      <c r="BM218" s="18">
        <f t="shared" si="444"/>
        <v>0.39491253638709589</v>
      </c>
      <c r="BN218" s="18">
        <f t="shared" si="445"/>
        <v>0.60463656036033198</v>
      </c>
    </row>
    <row r="219" spans="1:66" x14ac:dyDescent="0.25">
      <c r="A219" t="s">
        <v>340</v>
      </c>
      <c r="B219" t="s">
        <v>130</v>
      </c>
      <c r="C219" t="s">
        <v>134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340</v>
      </c>
      <c r="B220" t="s">
        <v>139</v>
      </c>
      <c r="C220" t="s">
        <v>142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340</v>
      </c>
      <c r="B221" t="s">
        <v>132</v>
      </c>
      <c r="C221" t="s">
        <v>138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340</v>
      </c>
      <c r="B222" t="s">
        <v>135</v>
      </c>
      <c r="C222" t="s">
        <v>137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338</v>
      </c>
      <c r="B223" t="s">
        <v>93</v>
      </c>
      <c r="C223" t="s">
        <v>91</v>
      </c>
      <c r="D223" s="11">
        <v>44414</v>
      </c>
      <c r="E223" s="10">
        <f>VLOOKUP(A223,home!$A$2:$E$405,3,FALSE)</f>
        <v>1.3033999999999999</v>
      </c>
      <c r="F223" s="10">
        <f>VLOOKUP(B223,home!$B$2:$E$405,3,FALSE)</f>
        <v>1.0741000000000001</v>
      </c>
      <c r="G223" s="10">
        <f>VLOOKUP(C223,away!$B$2:$E$405,4,FALSE)</f>
        <v>1.2786999999999999</v>
      </c>
      <c r="H223" s="10">
        <f>VLOOKUP(A223,away!$A$2:$E$405,3,FALSE)</f>
        <v>1.0085</v>
      </c>
      <c r="I223" s="10">
        <f>VLOOKUP(C223,away!$B$2:$E$405,3,FALSE)</f>
        <v>1.3221000000000001</v>
      </c>
      <c r="J223" s="10">
        <f>VLOOKUP(B223,home!$B$2:$E$405,4,FALSE)</f>
        <v>1.0907</v>
      </c>
      <c r="K223" s="12">
        <f t="shared" si="446"/>
        <v>1.7901569066779999</v>
      </c>
      <c r="L223" s="12">
        <f t="shared" si="447"/>
        <v>1.4542715929949999</v>
      </c>
      <c r="M223" s="13">
        <f t="shared" si="448"/>
        <v>3.8990841269583194E-2</v>
      </c>
      <c r="N223" s="13">
        <f t="shared" si="449"/>
        <v>6.9799723795929955E-2</v>
      </c>
      <c r="O223" s="13">
        <f t="shared" si="450"/>
        <v>5.6703272845331928E-2</v>
      </c>
      <c r="P223" s="13">
        <f t="shared" si="451"/>
        <v>0.10150775551531803</v>
      </c>
      <c r="Q223" s="13">
        <f t="shared" si="452"/>
        <v>6.2476228818750375E-2</v>
      </c>
      <c r="R223" s="13">
        <f t="shared" si="453"/>
        <v>4.1230979464405501E-2</v>
      </c>
      <c r="S223" s="13">
        <f t="shared" si="454"/>
        <v>6.6065671413171129E-2</v>
      </c>
      <c r="T223" s="13">
        <f t="shared" si="455"/>
        <v>9.0857404808564204E-2</v>
      </c>
      <c r="U223" s="13">
        <f t="shared" si="456"/>
        <v>7.3809922657304294E-2</v>
      </c>
      <c r="V223" s="13">
        <f t="shared" si="457"/>
        <v>1.9110408163681619E-2</v>
      </c>
      <c r="W223" s="13">
        <f t="shared" si="458"/>
        <v>3.7280750841027027E-2</v>
      </c>
      <c r="X223" s="13">
        <f t="shared" si="459"/>
        <v>5.421633691363005E-2</v>
      </c>
      <c r="Y223" s="13">
        <f t="shared" si="460"/>
        <v>3.9422639324869203E-2</v>
      </c>
      <c r="Z223" s="13">
        <f t="shared" si="461"/>
        <v>1.9987014062148371E-2</v>
      </c>
      <c r="AA223" s="13">
        <f t="shared" si="462"/>
        <v>3.5779891267225215E-2</v>
      </c>
      <c r="AB223" s="13">
        <f t="shared" si="463"/>
        <v>3.2025809736105533E-2</v>
      </c>
      <c r="AC223" s="13">
        <f t="shared" si="464"/>
        <v>3.1094716356989305E-3</v>
      </c>
      <c r="AD223" s="13">
        <f t="shared" si="465"/>
        <v>1.6684598401051548E-2</v>
      </c>
      <c r="AE223" s="13">
        <f t="shared" si="466"/>
        <v>2.4263937495179057E-2</v>
      </c>
      <c r="AF223" s="13">
        <f t="shared" si="467"/>
        <v>1.7643177516722581E-2</v>
      </c>
      <c r="AG223" s="13">
        <f t="shared" si="468"/>
        <v>8.55265729091257E-3</v>
      </c>
      <c r="AH223" s="13">
        <f t="shared" si="469"/>
        <v>7.2666366948434917E-3</v>
      </c>
      <c r="AI223" s="13">
        <f t="shared" si="470"/>
        <v>1.300841986759387E-2</v>
      </c>
      <c r="AJ223" s="13">
        <f t="shared" si="471"/>
        <v>1.1643556335470241E-2</v>
      </c>
      <c r="AK223" s="13">
        <f t="shared" si="472"/>
        <v>6.9479309307454778E-3</v>
      </c>
      <c r="AL223" s="13">
        <f t="shared" si="473"/>
        <v>3.2380474624390431E-4</v>
      </c>
      <c r="AM223" s="13">
        <f t="shared" si="474"/>
        <v>5.9736098125582329E-3</v>
      </c>
      <c r="AN223" s="13">
        <f t="shared" si="475"/>
        <v>8.6872510580396217E-3</v>
      </c>
      <c r="AO223" s="13">
        <f t="shared" si="476"/>
        <v>6.3168112174613912E-3</v>
      </c>
      <c r="AP223" s="13">
        <f t="shared" si="477"/>
        <v>3.0621197039554207E-3</v>
      </c>
      <c r="AQ223" s="13">
        <f t="shared" si="478"/>
        <v>1.1132884249531565E-3</v>
      </c>
      <c r="AR223" s="13">
        <f t="shared" si="479"/>
        <v>2.1135326643851936E-3</v>
      </c>
      <c r="AS223" s="13">
        <f t="shared" si="480"/>
        <v>3.7835550966387097E-3</v>
      </c>
      <c r="AT223" s="13">
        <f t="shared" si="481"/>
        <v>3.3865786440222668E-3</v>
      </c>
      <c r="AU223" s="13">
        <f t="shared" si="482"/>
        <v>2.0208357165348921E-3</v>
      </c>
      <c r="AV223" s="13">
        <f t="shared" si="483"/>
        <v>9.0440325380413051E-4</v>
      </c>
      <c r="AW223" s="13">
        <f t="shared" si="484"/>
        <v>2.3416249065867666E-5</v>
      </c>
      <c r="AX223" s="13">
        <f t="shared" si="485"/>
        <v>1.7822831439584313E-3</v>
      </c>
      <c r="AY223" s="13">
        <f t="shared" si="486"/>
        <v>2.5919237469325639E-3</v>
      </c>
      <c r="AZ223" s="13">
        <f t="shared" si="487"/>
        <v>1.8846805381865948E-3</v>
      </c>
      <c r="BA223" s="13">
        <f t="shared" si="488"/>
        <v>9.1361245618509757E-4</v>
      </c>
      <c r="BB223" s="13">
        <f t="shared" si="489"/>
        <v>3.3216016050909404E-4</v>
      </c>
      <c r="BC223" s="13">
        <f t="shared" si="490"/>
        <v>9.6610217150607024E-5</v>
      </c>
      <c r="BD223" s="13">
        <f t="shared" si="491"/>
        <v>5.1227508578040315E-4</v>
      </c>
      <c r="BE223" s="13">
        <f t="shared" si="492"/>
        <v>9.1705278292885349E-4</v>
      </c>
      <c r="BF223" s="13">
        <f t="shared" si="493"/>
        <v>8.2083418657418394E-4</v>
      </c>
      <c r="BG223" s="13">
        <f t="shared" si="494"/>
        <v>4.8980732944439774E-4</v>
      </c>
      <c r="BH223" s="13">
        <f t="shared" si="495"/>
        <v>2.1920799343659876E-4</v>
      </c>
      <c r="BI223" s="13">
        <f t="shared" si="496"/>
        <v>7.8483340689910664E-5</v>
      </c>
      <c r="BJ223" s="14">
        <f t="shared" si="497"/>
        <v>0.45395180568652688</v>
      </c>
      <c r="BK223" s="14">
        <f t="shared" si="498"/>
        <v>0.2316998764906294</v>
      </c>
      <c r="BL223" s="14">
        <f t="shared" si="499"/>
        <v>0.29366298589326506</v>
      </c>
      <c r="BM223" s="14">
        <f t="shared" si="500"/>
        <v>0.62602437292538393</v>
      </c>
      <c r="BN223" s="14">
        <f t="shared" si="501"/>
        <v>0.37070880170931902</v>
      </c>
    </row>
    <row r="224" spans="1:66" x14ac:dyDescent="0.25">
      <c r="A224" t="s">
        <v>339</v>
      </c>
      <c r="B224" t="s">
        <v>128</v>
      </c>
      <c r="C224" t="s">
        <v>114</v>
      </c>
      <c r="D224" s="11">
        <v>44414</v>
      </c>
      <c r="E224" s="10">
        <f>VLOOKUP(A224,home!$A$2:$E$405,3,FALSE)</f>
        <v>1.2199</v>
      </c>
      <c r="F224" s="10">
        <f>VLOOKUP(B224,home!$B$2:$E$405,3,FALSE)</f>
        <v>0.32790000000000002</v>
      </c>
      <c r="G224" s="10">
        <f>VLOOKUP(C224,away!$B$2:$E$405,4,FALSE)</f>
        <v>0.92900000000000005</v>
      </c>
      <c r="H224" s="10">
        <f>VLOOKUP(A224,away!$A$2:$E$405,3,FALSE)</f>
        <v>1.0142</v>
      </c>
      <c r="I224" s="10">
        <f>VLOOKUP(C224,away!$B$2:$E$405,3,FALSE)</f>
        <v>1.6433</v>
      </c>
      <c r="J224" s="10">
        <f>VLOOKUP(B224,home!$B$2:$E$405,4,FALSE)</f>
        <v>0.72309999999999997</v>
      </c>
      <c r="K224" s="12">
        <f t="shared" si="446"/>
        <v>0.37160484009</v>
      </c>
      <c r="L224" s="12">
        <f t="shared" si="447"/>
        <v>1.2051436672660001</v>
      </c>
      <c r="M224" s="13">
        <f t="shared" si="448"/>
        <v>0.20664591470800583</v>
      </c>
      <c r="N224" s="13">
        <f t="shared" si="449"/>
        <v>7.6790622090320268E-2</v>
      </c>
      <c r="O224" s="13">
        <f t="shared" si="450"/>
        <v>0.2490380154767432</v>
      </c>
      <c r="P224" s="13">
        <f t="shared" si="451"/>
        <v>9.2543731917566083E-2</v>
      </c>
      <c r="Q224" s="13">
        <f t="shared" si="452"/>
        <v>1.426788342114254E-2</v>
      </c>
      <c r="R224" s="13">
        <f t="shared" si="453"/>
        <v>0.15006329363014467</v>
      </c>
      <c r="S224" s="13">
        <f t="shared" si="454"/>
        <v>1.0361131902041115E-2</v>
      </c>
      <c r="T224" s="13">
        <f t="shared" si="455"/>
        <v>1.7194849350279484E-2</v>
      </c>
      <c r="U224" s="13">
        <f t="shared" si="456"/>
        <v>5.5764246232808616E-2</v>
      </c>
      <c r="V224" s="13">
        <f t="shared" si="457"/>
        <v>5.1556672273058433E-4</v>
      </c>
      <c r="W224" s="13">
        <f t="shared" si="458"/>
        <v>1.7673381790454783E-3</v>
      </c>
      <c r="X224" s="13">
        <f t="shared" si="459"/>
        <v>2.1298964143940825E-3</v>
      </c>
      <c r="Y224" s="13">
        <f t="shared" si="460"/>
        <v>1.2834155878697949E-3</v>
      </c>
      <c r="Z224" s="13">
        <f t="shared" si="461"/>
        <v>6.0282609335815675E-2</v>
      </c>
      <c r="AA224" s="13">
        <f t="shared" si="462"/>
        <v>2.2401309402443718E-2</v>
      </c>
      <c r="AB224" s="13">
        <f t="shared" si="463"/>
        <v>4.1622174991508554E-3</v>
      </c>
      <c r="AC224" s="13">
        <f t="shared" si="464"/>
        <v>1.4430622981772922E-5</v>
      </c>
      <c r="AD224" s="13">
        <f t="shared" si="465"/>
        <v>1.6418785535228671E-4</v>
      </c>
      <c r="AE224" s="13">
        <f t="shared" si="466"/>
        <v>1.9786995411979439E-4</v>
      </c>
      <c r="AF224" s="13">
        <f t="shared" si="467"/>
        <v>1.1923086107484215E-4</v>
      </c>
      <c r="AG224" s="13">
        <f t="shared" si="468"/>
        <v>4.7896772389006049E-5</v>
      </c>
      <c r="AH224" s="13">
        <f t="shared" si="469"/>
        <v>1.8162301221832142E-2</v>
      </c>
      <c r="AI224" s="13">
        <f t="shared" si="470"/>
        <v>6.749199041205343E-3</v>
      </c>
      <c r="AJ224" s="13">
        <f t="shared" si="471"/>
        <v>1.2540175152213461E-3</v>
      </c>
      <c r="AK224" s="13">
        <f t="shared" si="472"/>
        <v>1.5533299273796247E-4</v>
      </c>
      <c r="AL224" s="13">
        <f t="shared" si="473"/>
        <v>2.5850280302239571E-7</v>
      </c>
      <c r="AM224" s="13">
        <f t="shared" si="474"/>
        <v>1.2202600346581315E-5</v>
      </c>
      <c r="AN224" s="13">
        <f t="shared" si="475"/>
        <v>1.4705886531860371E-5</v>
      </c>
      <c r="AO224" s="13">
        <f t="shared" si="476"/>
        <v>8.8613530127019478E-6</v>
      </c>
      <c r="AP224" s="13">
        <f t="shared" si="477"/>
        <v>3.5597344888887457E-6</v>
      </c>
      <c r="AQ224" s="13">
        <f t="shared" si="478"/>
        <v>1.0724978691081616E-6</v>
      </c>
      <c r="AR224" s="13">
        <f t="shared" si="479"/>
        <v>4.3776364600937017E-3</v>
      </c>
      <c r="AS224" s="13">
        <f t="shared" si="480"/>
        <v>1.6267508967252734E-3</v>
      </c>
      <c r="AT224" s="13">
        <f t="shared" si="481"/>
        <v>3.0225425342192961E-4</v>
      </c>
      <c r="AU224" s="13">
        <f t="shared" si="482"/>
        <v>3.7439714503126158E-5</v>
      </c>
      <c r="AV224" s="13">
        <f t="shared" si="483"/>
        <v>3.4781947802373629E-6</v>
      </c>
      <c r="AW224" s="13">
        <f t="shared" si="484"/>
        <v>3.2157549057133263E-9</v>
      </c>
      <c r="AX224" s="13">
        <f t="shared" si="485"/>
        <v>7.5575755841225403E-7</v>
      </c>
      <c r="AY224" s="13">
        <f t="shared" si="486"/>
        <v>9.1079643550894209E-7</v>
      </c>
      <c r="AZ224" s="13">
        <f t="shared" si="487"/>
        <v>5.4882027821102398E-7</v>
      </c>
      <c r="BA224" s="13">
        <f t="shared" si="488"/>
        <v>2.2046909425105981E-7</v>
      </c>
      <c r="BB224" s="13">
        <f t="shared" si="489"/>
        <v>6.6424233191133949E-8</v>
      </c>
      <c r="BC224" s="13">
        <f t="shared" si="490"/>
        <v>1.6010148796659004E-8</v>
      </c>
      <c r="BD224" s="13">
        <f t="shared" si="491"/>
        <v>8.7928014291244519E-4</v>
      </c>
      <c r="BE224" s="13">
        <f t="shared" si="492"/>
        <v>3.2674475690129149E-4</v>
      </c>
      <c r="BF224" s="13">
        <f t="shared" si="493"/>
        <v>6.0709966569275164E-5</v>
      </c>
      <c r="BG224" s="13">
        <f t="shared" si="494"/>
        <v>7.5200391396149135E-6</v>
      </c>
      <c r="BH224" s="13">
        <f t="shared" si="495"/>
        <v>6.986207354867854E-7</v>
      </c>
      <c r="BI224" s="13">
        <f t="shared" si="496"/>
        <v>5.1922169338825035E-8</v>
      </c>
      <c r="BJ224" s="14">
        <f t="shared" si="497"/>
        <v>0.11400611083598508</v>
      </c>
      <c r="BK224" s="14">
        <f t="shared" si="498"/>
        <v>0.31008194517256388</v>
      </c>
      <c r="BL224" s="14">
        <f t="shared" si="499"/>
        <v>0.51537249798023954</v>
      </c>
      <c r="BM224" s="14">
        <f t="shared" si="500"/>
        <v>0.21039279450000109</v>
      </c>
      <c r="BN224" s="14">
        <f t="shared" si="501"/>
        <v>0.78934946124392258</v>
      </c>
    </row>
    <row r="225" spans="1:66" x14ac:dyDescent="0.25">
      <c r="A225" t="s">
        <v>340</v>
      </c>
      <c r="B225" t="s">
        <v>144</v>
      </c>
      <c r="C225" t="s">
        <v>143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340</v>
      </c>
      <c r="B226" t="s">
        <v>141</v>
      </c>
      <c r="C226" t="s">
        <v>131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340</v>
      </c>
      <c r="B227" t="s">
        <v>133</v>
      </c>
      <c r="C227" t="s">
        <v>140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340</v>
      </c>
      <c r="B228" t="s">
        <v>136</v>
      </c>
      <c r="C228" t="s">
        <v>129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341</v>
      </c>
      <c r="B229" t="s">
        <v>318</v>
      </c>
      <c r="C229" t="s">
        <v>319</v>
      </c>
      <c r="D229" s="11">
        <v>44414</v>
      </c>
      <c r="E229" s="10">
        <f>VLOOKUP(A229,home!$A$2:$E$405,3,FALSE)</f>
        <v>1.5127999999999999</v>
      </c>
      <c r="F229" s="10">
        <f>VLOOKUP(B229,home!$B$2:$E$405,3,FALSE)</f>
        <v>1.0387999999999999</v>
      </c>
      <c r="G229" s="10">
        <f>VLOOKUP(C229,away!$B$2:$E$405,4,FALSE)</f>
        <v>1.1332</v>
      </c>
      <c r="H229" s="10">
        <f>VLOOKUP(A229,away!$A$2:$E$405,3,FALSE)</f>
        <v>1.2179</v>
      </c>
      <c r="I229" s="10">
        <f>VLOOKUP(C229,away!$B$2:$E$405,3,FALSE)</f>
        <v>1.5248999999999999</v>
      </c>
      <c r="J229" s="10">
        <f>VLOOKUP(B229,home!$B$2:$E$405,4,FALSE)</f>
        <v>0.70379999999999998</v>
      </c>
      <c r="K229" s="12">
        <f t="shared" si="446"/>
        <v>1.7808199924479999</v>
      </c>
      <c r="L229" s="12">
        <f t="shared" si="447"/>
        <v>1.307080264698</v>
      </c>
      <c r="M229" s="13">
        <f t="shared" si="448"/>
        <v>4.559759718570866E-2</v>
      </c>
      <c r="N229" s="13">
        <f t="shared" si="449"/>
        <v>8.1201112675900647E-2</v>
      </c>
      <c r="O229" s="13">
        <f t="shared" si="450"/>
        <v>5.9599719399088848E-2</v>
      </c>
      <c r="P229" s="13">
        <f t="shared" si="451"/>
        <v>0.10613637185018833</v>
      </c>
      <c r="Q229" s="13">
        <f t="shared" si="452"/>
        <v>7.2302282431133291E-2</v>
      </c>
      <c r="R229" s="13">
        <f t="shared" si="453"/>
        <v>3.8950808504043803E-2</v>
      </c>
      <c r="S229" s="13">
        <f t="shared" si="454"/>
        <v>6.1762736003620741E-2</v>
      </c>
      <c r="T229" s="13">
        <f t="shared" si="455"/>
        <v>9.4504886458355253E-2</v>
      </c>
      <c r="U229" s="13">
        <f t="shared" si="456"/>
        <v>6.936437850601479E-2</v>
      </c>
      <c r="V229" s="13">
        <f t="shared" si="457"/>
        <v>1.5973728440770347E-2</v>
      </c>
      <c r="W229" s="13">
        <f t="shared" si="458"/>
        <v>4.2919116684327976E-2</v>
      </c>
      <c r="X229" s="13">
        <f t="shared" si="459"/>
        <v>5.609873039635576E-2</v>
      </c>
      <c r="Y229" s="13">
        <f t="shared" si="460"/>
        <v>3.6662771687845229E-2</v>
      </c>
      <c r="Z229" s="13">
        <f t="shared" si="461"/>
        <v>1.6970611029888883E-2</v>
      </c>
      <c r="AA229" s="13">
        <f t="shared" si="462"/>
        <v>3.0221603406084666E-2</v>
      </c>
      <c r="AB229" s="13">
        <f t="shared" si="463"/>
        <v>2.6909617774695079E-2</v>
      </c>
      <c r="AC229" s="13">
        <f t="shared" si="464"/>
        <v>2.3238526894281564E-3</v>
      </c>
      <c r="AD229" s="13">
        <f t="shared" si="465"/>
        <v>1.9107805262414956E-2</v>
      </c>
      <c r="AE229" s="13">
        <f t="shared" si="466"/>
        <v>2.4975435160195177E-2</v>
      </c>
      <c r="AF229" s="13">
        <f t="shared" si="467"/>
        <v>1.632244920006783E-2</v>
      </c>
      <c r="AG229" s="13">
        <f t="shared" si="468"/>
        <v>7.1115837403147673E-3</v>
      </c>
      <c r="AH229" s="13">
        <f t="shared" si="469"/>
        <v>5.545487689258494E-3</v>
      </c>
      <c r="AI229" s="13">
        <f t="shared" si="470"/>
        <v>9.8755153449057876E-3</v>
      </c>
      <c r="AJ229" s="13">
        <f t="shared" si="471"/>
        <v>8.7932575809676183E-3</v>
      </c>
      <c r="AK229" s="13">
        <f t="shared" si="472"/>
        <v>5.2197362996440231E-3</v>
      </c>
      <c r="AL229" s="13">
        <f t="shared" si="473"/>
        <v>2.1636692141094766E-4</v>
      </c>
      <c r="AM229" s="13">
        <f t="shared" si="474"/>
        <v>6.8055123246223244E-3</v>
      </c>
      <c r="AN229" s="13">
        <f t="shared" si="475"/>
        <v>8.8953508506728479E-3</v>
      </c>
      <c r="AO229" s="13">
        <f t="shared" si="476"/>
        <v>5.8134687722395254E-3</v>
      </c>
      <c r="AP229" s="13">
        <f t="shared" si="477"/>
        <v>2.5328901005441302E-3</v>
      </c>
      <c r="AQ229" s="13">
        <f t="shared" si="478"/>
        <v>8.2767266576754201E-4</v>
      </c>
      <c r="AR229" s="13">
        <f t="shared" si="479"/>
        <v>1.4496795033510988E-3</v>
      </c>
      <c r="AS229" s="13">
        <f t="shared" si="480"/>
        <v>2.581618242209724E-3</v>
      </c>
      <c r="AT229" s="13">
        <f t="shared" si="481"/>
        <v>2.2986986892977704E-3</v>
      </c>
      <c r="AU229" s="13">
        <f t="shared" si="482"/>
        <v>1.364522860838494E-3</v>
      </c>
      <c r="AV229" s="13">
        <f t="shared" si="483"/>
        <v>6.0749239768338281E-4</v>
      </c>
      <c r="AW229" s="13">
        <f t="shared" si="484"/>
        <v>1.3989772271347235E-5</v>
      </c>
      <c r="AX229" s="13">
        <f t="shared" si="485"/>
        <v>2.0198987344231156E-3</v>
      </c>
      <c r="AY229" s="13">
        <f t="shared" si="486"/>
        <v>2.640169772452921E-3</v>
      </c>
      <c r="AZ229" s="13">
        <f t="shared" si="487"/>
        <v>1.7254569025127119E-3</v>
      </c>
      <c r="BA229" s="13">
        <f t="shared" si="488"/>
        <v>7.5177022162043502E-4</v>
      </c>
      <c r="BB229" s="13">
        <f t="shared" si="489"/>
        <v>2.4565600506692823E-4</v>
      </c>
      <c r="BC229" s="13">
        <f t="shared" si="490"/>
        <v>6.4218423225506765E-5</v>
      </c>
      <c r="BD229" s="13">
        <f t="shared" si="491"/>
        <v>3.1580791149456926E-4</v>
      </c>
      <c r="BE229" s="13">
        <f t="shared" si="492"/>
        <v>5.6239704256277748E-4</v>
      </c>
      <c r="BF229" s="13">
        <f t="shared" si="493"/>
        <v>5.0076394854471152E-4</v>
      </c>
      <c r="BG229" s="13">
        <f t="shared" si="494"/>
        <v>2.9725681702187455E-4</v>
      </c>
      <c r="BH229" s="13">
        <f t="shared" si="495"/>
        <v>1.3234022066100287E-4</v>
      </c>
      <c r="BI229" s="13">
        <f t="shared" si="496"/>
        <v>4.7134822151618703E-5</v>
      </c>
      <c r="BJ229" s="14">
        <f t="shared" si="497"/>
        <v>0.48352823847005882</v>
      </c>
      <c r="BK229" s="14">
        <f t="shared" si="498"/>
        <v>0.23465082286358013</v>
      </c>
      <c r="BL229" s="14">
        <f t="shared" si="499"/>
        <v>0.26463783696052012</v>
      </c>
      <c r="BM229" s="14">
        <f t="shared" si="500"/>
        <v>0.59337343727780256</v>
      </c>
      <c r="BN229" s="14">
        <f t="shared" si="501"/>
        <v>0.40378789204606358</v>
      </c>
    </row>
    <row r="230" spans="1:66" s="10" customFormat="1" x14ac:dyDescent="0.25">
      <c r="A230" t="s">
        <v>341</v>
      </c>
      <c r="B230" t="s">
        <v>149</v>
      </c>
      <c r="C230" t="s">
        <v>154</v>
      </c>
      <c r="D230" s="11">
        <v>44414</v>
      </c>
      <c r="E230" s="10">
        <f>VLOOKUP(A230,home!$A$2:$E$405,3,FALSE)</f>
        <v>1.5127999999999999</v>
      </c>
      <c r="F230" s="10">
        <f>VLOOKUP(B230,home!$B$2:$E$405,3,FALSE)</f>
        <v>1.6998</v>
      </c>
      <c r="G230" s="10">
        <f>VLOOKUP(C230,away!$B$2:$E$405,4,FALSE)</f>
        <v>1.9831000000000001</v>
      </c>
      <c r="H230" s="10">
        <f>VLOOKUP(A230,away!$A$2:$E$405,3,FALSE)</f>
        <v>1.2179</v>
      </c>
      <c r="I230" s="10">
        <f>VLOOKUP(C230,away!$B$2:$E$405,3,FALSE)</f>
        <v>0.5474</v>
      </c>
      <c r="J230" s="10">
        <f>VLOOKUP(B230,home!$B$2:$E$405,4,FALSE)</f>
        <v>0.58650000000000002</v>
      </c>
      <c r="K230" s="12">
        <f t="shared" si="446"/>
        <v>5.0994572492639998</v>
      </c>
      <c r="L230" s="12">
        <f t="shared" si="447"/>
        <v>0.39100691678999999</v>
      </c>
      <c r="M230" s="13">
        <f t="shared" si="448"/>
        <v>4.1259286137170269E-3</v>
      </c>
      <c r="N230" s="13">
        <f t="shared" si="449"/>
        <v>2.1039996579165058E-2</v>
      </c>
      <c r="O230" s="13">
        <f t="shared" si="450"/>
        <v>1.6132666261451335E-3</v>
      </c>
      <c r="P230" s="13">
        <f t="shared" si="451"/>
        <v>8.2267841916914761E-3</v>
      </c>
      <c r="Q230" s="13">
        <f t="shared" si="452"/>
        <v>5.3646281540056517E-2</v>
      </c>
      <c r="R230" s="13">
        <f t="shared" si="453"/>
        <v>3.1539920472460707E-4</v>
      </c>
      <c r="S230" s="13">
        <f t="shared" si="454"/>
        <v>4.1008936698308657E-3</v>
      </c>
      <c r="T230" s="13">
        <f t="shared" si="455"/>
        <v>2.0976067142225791E-2</v>
      </c>
      <c r="U230" s="13">
        <f t="shared" si="456"/>
        <v>1.6083647609449979E-3</v>
      </c>
      <c r="V230" s="13">
        <f t="shared" si="457"/>
        <v>9.0854071554030615E-4</v>
      </c>
      <c r="W230" s="13">
        <f t="shared" si="458"/>
        <v>9.1188973098499576E-2</v>
      </c>
      <c r="X230" s="13">
        <f t="shared" si="459"/>
        <v>3.5655519216490572E-2</v>
      </c>
      <c r="Y230" s="13">
        <f t="shared" si="460"/>
        <v>6.9707773176932858E-3</v>
      </c>
      <c r="Z230" s="13">
        <f t="shared" si="461"/>
        <v>4.1107756865795539E-5</v>
      </c>
      <c r="AA230" s="13">
        <f t="shared" si="462"/>
        <v>2.0962724875026303E-4</v>
      </c>
      <c r="AB230" s="13">
        <f t="shared" si="463"/>
        <v>5.3449259664139841E-4</v>
      </c>
      <c r="AC230" s="13">
        <f t="shared" si="464"/>
        <v>1.1322251752105317E-4</v>
      </c>
      <c r="AD230" s="13">
        <f t="shared" si="465"/>
        <v>0.11625356748002086</v>
      </c>
      <c r="AE230" s="13">
        <f t="shared" si="466"/>
        <v>4.5455948986201165E-2</v>
      </c>
      <c r="AF230" s="13">
        <f t="shared" si="467"/>
        <v>8.8867952314290212E-3</v>
      </c>
      <c r="AG230" s="13">
        <f t="shared" si="468"/>
        <v>1.1582661345283787E-3</v>
      </c>
      <c r="AH230" s="13">
        <f t="shared" si="469"/>
        <v>4.018354317061917E-6</v>
      </c>
      <c r="AI230" s="13">
        <f t="shared" si="470"/>
        <v>2.0491426052252679E-5</v>
      </c>
      <c r="AJ230" s="13">
        <f t="shared" si="471"/>
        <v>5.2247575564958571E-5</v>
      </c>
      <c r="AK230" s="13">
        <f t="shared" si="472"/>
        <v>8.8811425990398867E-5</v>
      </c>
      <c r="AL230" s="13">
        <f t="shared" si="473"/>
        <v>9.0302795272705115E-6</v>
      </c>
      <c r="AM230" s="13">
        <f t="shared" si="474"/>
        <v>0.11856601948775879</v>
      </c>
      <c r="AN230" s="13">
        <f t="shared" si="475"/>
        <v>4.636013371597162E-2</v>
      </c>
      <c r="AO230" s="13">
        <f t="shared" si="476"/>
        <v>9.0635664731270917E-3</v>
      </c>
      <c r="AP230" s="13">
        <f t="shared" si="477"/>
        <v>1.1813057272595463E-3</v>
      </c>
      <c r="AQ230" s="13">
        <f t="shared" si="478"/>
        <v>1.1547467755053095E-4</v>
      </c>
      <c r="AR230" s="13">
        <f t="shared" si="479"/>
        <v>3.1424086641683334E-7</v>
      </c>
      <c r="AS230" s="13">
        <f t="shared" si="480"/>
        <v>1.602457864264321E-6</v>
      </c>
      <c r="AT230" s="13">
        <f t="shared" si="481"/>
        <v>4.0858326862814005E-6</v>
      </c>
      <c r="AU230" s="13">
        <f t="shared" si="482"/>
        <v>6.9451763704458303E-6</v>
      </c>
      <c r="AV230" s="13">
        <f t="shared" si="483"/>
        <v>8.8541574974217548E-6</v>
      </c>
      <c r="AW230" s="13">
        <f t="shared" si="484"/>
        <v>5.0015784873871742E-7</v>
      </c>
      <c r="AX230" s="13">
        <f t="shared" si="485"/>
        <v>0.10077039126553801</v>
      </c>
      <c r="AY230" s="13">
        <f t="shared" si="486"/>
        <v>3.9401919992459962E-2</v>
      </c>
      <c r="AZ230" s="13">
        <f t="shared" si="487"/>
        <v>7.7032116259290132E-3</v>
      </c>
      <c r="BA230" s="13">
        <f t="shared" si="488"/>
        <v>1.0040030090784622E-3</v>
      </c>
      <c r="BB230" s="13">
        <f t="shared" si="489"/>
        <v>9.8143030256912968E-5</v>
      </c>
      <c r="BC230" s="13">
        <f t="shared" si="490"/>
        <v>7.6749207330366474E-6</v>
      </c>
      <c r="BD230" s="13">
        <f t="shared" si="491"/>
        <v>2.0478392051177366E-8</v>
      </c>
      <c r="BE230" s="13">
        <f t="shared" si="492"/>
        <v>1.0442868479864669E-7</v>
      </c>
      <c r="BF230" s="13">
        <f t="shared" si="493"/>
        <v>2.6626480686378209E-7</v>
      </c>
      <c r="BG230" s="13">
        <f t="shared" si="494"/>
        <v>4.5260199986179754E-7</v>
      </c>
      <c r="BH230" s="13">
        <f t="shared" si="495"/>
        <v>5.770061373066567E-7</v>
      </c>
      <c r="BI230" s="13">
        <f t="shared" si="496"/>
        <v>5.8848362595164983E-7</v>
      </c>
      <c r="BJ230" s="14">
        <f t="shared" si="497"/>
        <v>0.72550403665197316</v>
      </c>
      <c r="BK230" s="14">
        <f t="shared" si="498"/>
        <v>5.688631998028796E-2</v>
      </c>
      <c r="BL230" s="14">
        <f t="shared" si="499"/>
        <v>4.4705303480627352E-3</v>
      </c>
      <c r="BM230" s="14">
        <f t="shared" si="500"/>
        <v>0.65853291814707871</v>
      </c>
      <c r="BN230" s="14">
        <f t="shared" si="501"/>
        <v>8.8967656755499822E-2</v>
      </c>
    </row>
    <row r="231" spans="1:66" x14ac:dyDescent="0.25">
      <c r="A231" t="s">
        <v>342</v>
      </c>
      <c r="B231" t="s">
        <v>168</v>
      </c>
      <c r="C231" t="s">
        <v>169</v>
      </c>
      <c r="D231" s="11">
        <v>44414</v>
      </c>
      <c r="E231" s="10">
        <f>VLOOKUP(A231,home!$A$2:$E$405,3,FALSE)</f>
        <v>1.3717999999999999</v>
      </c>
      <c r="F231" s="10">
        <f>VLOOKUP(B231,home!$B$2:$E$405,3,FALSE)</f>
        <v>1.0479000000000001</v>
      </c>
      <c r="G231" s="10">
        <f>VLOOKUP(C231,away!$B$2:$E$405,4,FALSE)</f>
        <v>1.0414000000000001</v>
      </c>
      <c r="H231" s="10">
        <f>VLOOKUP(A231,away!$A$2:$E$405,3,FALSE)</f>
        <v>1.1667000000000001</v>
      </c>
      <c r="I231" s="10">
        <f>VLOOKUP(C231,away!$B$2:$E$405,3,FALSE)</f>
        <v>1.2857000000000001</v>
      </c>
      <c r="J231" s="10">
        <f>VLOOKUP(B231,home!$B$2:$E$405,4,FALSE)</f>
        <v>1.0178</v>
      </c>
      <c r="K231" s="12">
        <f t="shared" si="446"/>
        <v>1.4970221017080001</v>
      </c>
      <c r="L231" s="12">
        <f t="shared" si="447"/>
        <v>1.5267266561820003</v>
      </c>
      <c r="M231" s="13">
        <f t="shared" si="448"/>
        <v>4.8618616887839562E-2</v>
      </c>
      <c r="N231" s="13">
        <f t="shared" si="449"/>
        <v>7.2783144035569652E-2</v>
      </c>
      <c r="O231" s="13">
        <f t="shared" si="450"/>
        <v>7.4227338389365016E-2</v>
      </c>
      <c r="P231" s="13">
        <f t="shared" si="451"/>
        <v>0.11111996611983814</v>
      </c>
      <c r="Q231" s="13">
        <f t="shared" si="452"/>
        <v>5.4478987626522299E-2</v>
      </c>
      <c r="R231" s="13">
        <f t="shared" si="453"/>
        <v>5.6662428068242551E-2</v>
      </c>
      <c r="S231" s="13">
        <f t="shared" si="454"/>
        <v>6.3492380392881784E-2</v>
      </c>
      <c r="T231" s="13">
        <f t="shared" si="455"/>
        <v>8.317452261122095E-2</v>
      </c>
      <c r="U231" s="13">
        <f t="shared" si="456"/>
        <v>8.4824907154598853E-2</v>
      </c>
      <c r="V231" s="13">
        <f t="shared" si="457"/>
        <v>1.6123844480765277E-2</v>
      </c>
      <c r="W231" s="13">
        <f t="shared" si="458"/>
        <v>2.7185416185193521E-2</v>
      </c>
      <c r="X231" s="13">
        <f t="shared" si="459"/>
        <v>4.1504699549336527E-2</v>
      </c>
      <c r="Y231" s="13">
        <f t="shared" si="460"/>
        <v>3.168316557939857E-2</v>
      </c>
      <c r="Z231" s="13">
        <f t="shared" si="461"/>
        <v>2.883601311192702E-2</v>
      </c>
      <c r="AA231" s="13">
        <f t="shared" si="462"/>
        <v>4.3168148953696438E-2</v>
      </c>
      <c r="AB231" s="13">
        <f t="shared" si="463"/>
        <v>3.2311836536753333E-2</v>
      </c>
      <c r="AC231" s="13">
        <f t="shared" si="464"/>
        <v>2.3032342946909157E-3</v>
      </c>
      <c r="AD231" s="13">
        <f t="shared" si="465"/>
        <v>1.0174292218341267E-2</v>
      </c>
      <c r="AE231" s="13">
        <f t="shared" si="466"/>
        <v>1.5533363137526705E-2</v>
      </c>
      <c r="AF231" s="13">
        <f t="shared" si="467"/>
        <v>1.1857599781108449E-2</v>
      </c>
      <c r="AG231" s="13">
        <f t="shared" si="468"/>
        <v>6.03443788805204E-3</v>
      </c>
      <c r="AH231" s="13">
        <f t="shared" si="469"/>
        <v>1.1006177468998164E-2</v>
      </c>
      <c r="AI231" s="13">
        <f t="shared" si="470"/>
        <v>1.6476490926410872E-2</v>
      </c>
      <c r="AJ231" s="13">
        <f t="shared" si="471"/>
        <v>1.23328355377142E-2</v>
      </c>
      <c r="AK231" s="13">
        <f t="shared" si="472"/>
        <v>6.1541757922293425E-3</v>
      </c>
      <c r="AL231" s="13">
        <f t="shared" si="473"/>
        <v>2.1056569123102155E-4</v>
      </c>
      <c r="AM231" s="13">
        <f t="shared" si="474"/>
        <v>3.0462280640185199E-3</v>
      </c>
      <c r="AN231" s="13">
        <f t="shared" si="475"/>
        <v>4.6507575861467632E-3</v>
      </c>
      <c r="AO231" s="13">
        <f t="shared" si="476"/>
        <v>3.5502177891054598E-3</v>
      </c>
      <c r="AP231" s="13">
        <f t="shared" si="477"/>
        <v>1.8067373779596108E-3</v>
      </c>
      <c r="AQ231" s="13">
        <f t="shared" si="478"/>
        <v>6.8959852891282785E-4</v>
      </c>
      <c r="AR231" s="13">
        <f t="shared" si="479"/>
        <v>3.3606849049178465E-3</v>
      </c>
      <c r="AS231" s="13">
        <f t="shared" si="480"/>
        <v>5.0310195795384653E-3</v>
      </c>
      <c r="AT231" s="13">
        <f t="shared" si="481"/>
        <v>3.7657737523473871E-3</v>
      </c>
      <c r="AU231" s="13">
        <f t="shared" si="482"/>
        <v>1.8791488457653026E-3</v>
      </c>
      <c r="AV231" s="13">
        <f t="shared" si="483"/>
        <v>7.032818386274336E-4</v>
      </c>
      <c r="AW231" s="13">
        <f t="shared" si="484"/>
        <v>1.3368251581470361E-5</v>
      </c>
      <c r="AX231" s="13">
        <f t="shared" si="485"/>
        <v>7.600451231131502E-4</v>
      </c>
      <c r="AY231" s="13">
        <f t="shared" si="486"/>
        <v>1.1603811493579763E-3</v>
      </c>
      <c r="AZ231" s="13">
        <f t="shared" si="487"/>
        <v>8.8579241602796495E-4</v>
      </c>
      <c r="BA231" s="13">
        <f t="shared" si="488"/>
        <v>4.5078763113125004E-4</v>
      </c>
      <c r="BB231" s="13">
        <f t="shared" si="489"/>
        <v>1.7205737318130461E-4</v>
      </c>
      <c r="BC231" s="13">
        <f t="shared" si="490"/>
        <v>5.2536915605710329E-5</v>
      </c>
      <c r="BD231" s="13">
        <f t="shared" si="491"/>
        <v>8.5514120456109215E-4</v>
      </c>
      <c r="BE231" s="13">
        <f t="shared" si="492"/>
        <v>1.2801652833091572E-3</v>
      </c>
      <c r="BF231" s="13">
        <f t="shared" si="493"/>
        <v>9.5821786147654605E-4</v>
      </c>
      <c r="BG231" s="13">
        <f t="shared" si="494"/>
        <v>4.7815777229392152E-4</v>
      </c>
      <c r="BH231" s="13">
        <f t="shared" si="495"/>
        <v>1.7895318830686533E-4</v>
      </c>
      <c r="BI231" s="13">
        <f t="shared" si="496"/>
        <v>5.357937561329824E-5</v>
      </c>
      <c r="BJ231" s="14">
        <f t="shared" si="497"/>
        <v>0.37163476856683042</v>
      </c>
      <c r="BK231" s="14">
        <f t="shared" si="498"/>
        <v>0.24302898901660469</v>
      </c>
      <c r="BL231" s="14">
        <f t="shared" si="499"/>
        <v>0.355708462434766</v>
      </c>
      <c r="BM231" s="14">
        <f t="shared" si="500"/>
        <v>0.58017073910497463</v>
      </c>
      <c r="BN231" s="14">
        <f t="shared" si="501"/>
        <v>0.41789048112737726</v>
      </c>
    </row>
    <row r="232" spans="1:66" x14ac:dyDescent="0.25">
      <c r="A232" t="s">
        <v>343</v>
      </c>
      <c r="B232" t="s">
        <v>180</v>
      </c>
      <c r="C232" t="s">
        <v>195</v>
      </c>
      <c r="D232" s="11">
        <v>44414</v>
      </c>
      <c r="E232" s="10">
        <f>VLOOKUP(A232,home!$A$2:$E$405,3,FALSE)</f>
        <v>1.3151999999999999</v>
      </c>
      <c r="F232" s="10">
        <f>VLOOKUP(B232,home!$B$2:$E$405,3,FALSE)</f>
        <v>0.71560000000000001</v>
      </c>
      <c r="G232" s="10">
        <f>VLOOKUP(C232,away!$B$2:$E$405,4,FALSE)</f>
        <v>0.93920000000000003</v>
      </c>
      <c r="H232" s="10">
        <f>VLOOKUP(A232,away!$A$2:$E$405,3,FALSE)</f>
        <v>1.1212</v>
      </c>
      <c r="I232" s="10">
        <f>VLOOKUP(C232,away!$B$2:$E$405,3,FALSE)</f>
        <v>1.7313000000000001</v>
      </c>
      <c r="J232" s="10">
        <f>VLOOKUP(B232,home!$B$2:$E$405,4,FALSE)</f>
        <v>1.3116000000000001</v>
      </c>
      <c r="K232" s="12">
        <f t="shared" si="446"/>
        <v>0.88393476710399999</v>
      </c>
      <c r="L232" s="12">
        <f t="shared" si="447"/>
        <v>2.5459907772960002</v>
      </c>
      <c r="M232" s="13">
        <f t="shared" si="448"/>
        <v>3.2389352251787386E-2</v>
      </c>
      <c r="N232" s="13">
        <f t="shared" si="449"/>
        <v>2.8630074539333101E-2</v>
      </c>
      <c r="O232" s="13">
        <f t="shared" si="450"/>
        <v>8.246299211564212E-2</v>
      </c>
      <c r="P232" s="13">
        <f t="shared" si="451"/>
        <v>7.2891905730439105E-2</v>
      </c>
      <c r="Q232" s="13">
        <f t="shared" si="452"/>
        <v>1.265355913504778E-2</v>
      </c>
      <c r="R232" s="13">
        <f t="shared" si="453"/>
        <v>0.10497500869732884</v>
      </c>
      <c r="S232" s="13">
        <f t="shared" si="454"/>
        <v>4.1010621945380327E-2</v>
      </c>
      <c r="T232" s="13">
        <f t="shared" si="455"/>
        <v>3.2215844857801199E-2</v>
      </c>
      <c r="U232" s="13">
        <f t="shared" si="456"/>
        <v>9.2791059864613751E-2</v>
      </c>
      <c r="V232" s="13">
        <f t="shared" si="457"/>
        <v>1.0254887215029046E-2</v>
      </c>
      <c r="W232" s="13">
        <f t="shared" si="458"/>
        <v>3.7283069490250511E-3</v>
      </c>
      <c r="X232" s="13">
        <f t="shared" si="459"/>
        <v>9.4922351071463698E-3</v>
      </c>
      <c r="Y232" s="13">
        <f t="shared" si="460"/>
        <v>1.2083571519359987E-2</v>
      </c>
      <c r="Z232" s="13">
        <f t="shared" si="461"/>
        <v>8.9088467996655527E-2</v>
      </c>
      <c r="AA232" s="13">
        <f t="shared" si="462"/>
        <v>7.8748394210275866E-2</v>
      </c>
      <c r="AB232" s="13">
        <f t="shared" si="463"/>
        <v>3.480422174803708E-2</v>
      </c>
      <c r="AC232" s="13">
        <f t="shared" si="464"/>
        <v>1.4424074197735232E-3</v>
      </c>
      <c r="AD232" s="13">
        <f t="shared" si="465"/>
        <v>8.2389503366967062E-4</v>
      </c>
      <c r="AE232" s="13">
        <f t="shared" si="466"/>
        <v>2.0976291571829591E-3</v>
      </c>
      <c r="AF232" s="13">
        <f t="shared" si="467"/>
        <v>2.6702722441874988E-3</v>
      </c>
      <c r="AG232" s="13">
        <f t="shared" si="468"/>
        <v>2.2661628355236212E-3</v>
      </c>
      <c r="AH232" s="13">
        <f t="shared" si="469"/>
        <v>5.6704604470728719E-2</v>
      </c>
      <c r="AI232" s="13">
        <f t="shared" si="470"/>
        <v>5.0123171346558026E-2</v>
      </c>
      <c r="AJ232" s="13">
        <f t="shared" si="471"/>
        <v>2.2152806895366823E-2</v>
      </c>
      <c r="AK232" s="13">
        <f t="shared" si="472"/>
        <v>6.5272120679186543E-3</v>
      </c>
      <c r="AL232" s="13">
        <f t="shared" si="473"/>
        <v>1.2984492539361043E-4</v>
      </c>
      <c r="AM232" s="13">
        <f t="shared" si="474"/>
        <v>1.4565389294098855E-4</v>
      </c>
      <c r="AN232" s="13">
        <f t="shared" si="475"/>
        <v>3.7083346810501579E-4</v>
      </c>
      <c r="AO232" s="13">
        <f t="shared" si="476"/>
        <v>4.720692948540305E-4</v>
      </c>
      <c r="AP232" s="13">
        <f t="shared" si="477"/>
        <v>4.0062802364766248E-4</v>
      </c>
      <c r="AQ232" s="13">
        <f t="shared" si="478"/>
        <v>2.5499881333331822E-4</v>
      </c>
      <c r="AR232" s="13">
        <f t="shared" si="479"/>
        <v>2.8873880002538561E-2</v>
      </c>
      <c r="AS232" s="13">
        <f t="shared" si="480"/>
        <v>2.5522626395432766E-2</v>
      </c>
      <c r="AT232" s="13">
        <f t="shared" si="481"/>
        <v>1.1280168409364629E-2</v>
      </c>
      <c r="AU232" s="13">
        <f t="shared" si="482"/>
        <v>3.3236443452752083E-3</v>
      </c>
      <c r="AV232" s="13">
        <f t="shared" si="483"/>
        <v>7.3447119756934174E-4</v>
      </c>
      <c r="AW232" s="13">
        <f t="shared" si="484"/>
        <v>8.1170743224081322E-6</v>
      </c>
      <c r="AX232" s="13">
        <f t="shared" si="485"/>
        <v>2.1458089989097266E-5</v>
      </c>
      <c r="AY232" s="13">
        <f t="shared" si="486"/>
        <v>5.4632099210629276E-5</v>
      </c>
      <c r="AZ232" s="13">
        <f t="shared" si="487"/>
        <v>6.9546410367291134E-5</v>
      </c>
      <c r="BA232" s="13">
        <f t="shared" si="488"/>
        <v>5.9021506463055376E-5</v>
      </c>
      <c r="BB232" s="13">
        <f t="shared" si="489"/>
        <v>3.7567052779263817E-5</v>
      </c>
      <c r="BC232" s="13">
        <f t="shared" si="490"/>
        <v>1.9129073981239543E-5</v>
      </c>
      <c r="BD232" s="13">
        <f t="shared" si="491"/>
        <v>1.225210536520244E-2</v>
      </c>
      <c r="BE232" s="13">
        <f t="shared" si="492"/>
        <v>1.0830061902523887E-2</v>
      </c>
      <c r="BF232" s="13">
        <f t="shared" si="493"/>
        <v>4.7865341227646772E-3</v>
      </c>
      <c r="BG232" s="13">
        <f t="shared" si="494"/>
        <v>1.4103279750137816E-3</v>
      </c>
      <c r="BH232" s="13">
        <f t="shared" si="495"/>
        <v>3.1165948253351569E-4</v>
      </c>
      <c r="BI232" s="13">
        <f t="shared" si="496"/>
        <v>5.5097330421803272E-5</v>
      </c>
      <c r="BJ232" s="14">
        <f t="shared" si="497"/>
        <v>0.10856708910394888</v>
      </c>
      <c r="BK232" s="14">
        <f t="shared" si="498"/>
        <v>0.15817365158701363</v>
      </c>
      <c r="BL232" s="14">
        <f t="shared" si="499"/>
        <v>0.62867004794511039</v>
      </c>
      <c r="BM232" s="14">
        <f t="shared" si="500"/>
        <v>0.65044984913826187</v>
      </c>
      <c r="BN232" s="14">
        <f t="shared" si="501"/>
        <v>0.33400289246957837</v>
      </c>
    </row>
    <row r="233" spans="1:66" x14ac:dyDescent="0.25">
      <c r="A233" t="s">
        <v>344</v>
      </c>
      <c r="B233" t="s">
        <v>210</v>
      </c>
      <c r="C233" t="s">
        <v>200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346</v>
      </c>
      <c r="B234" t="s">
        <v>322</v>
      </c>
      <c r="C234" t="s">
        <v>242</v>
      </c>
      <c r="D234" s="11">
        <v>44414</v>
      </c>
      <c r="E234" s="10">
        <f>VLOOKUP(A234,home!$A$2:$E$405,3,FALSE)</f>
        <v>1.619</v>
      </c>
      <c r="F234" s="10">
        <f>VLOOKUP(B234,home!$B$2:$E$405,3,FALSE)</f>
        <v>0.61770000000000003</v>
      </c>
      <c r="G234" s="10">
        <f>VLOOKUP(C234,away!$B$2:$E$405,4,FALSE)</f>
        <v>0.92649999999999999</v>
      </c>
      <c r="H234" s="10">
        <f>VLOOKUP(A234,away!$A$2:$E$405,3,FALSE)</f>
        <v>1.181</v>
      </c>
      <c r="I234" s="10">
        <f>VLOOKUP(C234,away!$B$2:$E$405,3,FALSE)</f>
        <v>0.84670000000000001</v>
      </c>
      <c r="J234" s="10">
        <f>VLOOKUP(B234,home!$B$2:$E$405,4,FALSE)</f>
        <v>2.1168999999999998</v>
      </c>
      <c r="K234" s="12">
        <f t="shared" si="446"/>
        <v>0.92655216195000001</v>
      </c>
      <c r="L234" s="12">
        <f t="shared" si="447"/>
        <v>2.11679987063</v>
      </c>
      <c r="M234" s="13">
        <f t="shared" si="448"/>
        <v>4.767481382546733E-2</v>
      </c>
      <c r="N234" s="13">
        <f t="shared" si="449"/>
        <v>4.4173201820550505E-2</v>
      </c>
      <c r="O234" s="13">
        <f t="shared" si="450"/>
        <v>0.10091803973805857</v>
      </c>
      <c r="P234" s="13">
        <f t="shared" si="451"/>
        <v>9.3505827899054178E-2</v>
      </c>
      <c r="Q234" s="13">
        <f t="shared" si="452"/>
        <v>2.0464387823542374E-2</v>
      </c>
      <c r="R234" s="13">
        <f t="shared" si="453"/>
        <v>0.10681164673087783</v>
      </c>
      <c r="S234" s="13">
        <f t="shared" si="454"/>
        <v>4.5848841083554234E-2</v>
      </c>
      <c r="T234" s="13">
        <f t="shared" si="455"/>
        <v>4.3319013497396641E-2</v>
      </c>
      <c r="U234" s="13">
        <f t="shared" si="456"/>
        <v>9.8966562199934494E-2</v>
      </c>
      <c r="V234" s="13">
        <f t="shared" si="457"/>
        <v>9.9916112227043195E-3</v>
      </c>
      <c r="W234" s="13">
        <f t="shared" si="458"/>
        <v>6.3204409269621469E-3</v>
      </c>
      <c r="X234" s="13">
        <f t="shared" si="459"/>
        <v>1.3379108536518027E-2</v>
      </c>
      <c r="Y234" s="13">
        <f t="shared" si="460"/>
        <v>1.416044760962305E-2</v>
      </c>
      <c r="Z234" s="13">
        <f t="shared" si="461"/>
        <v>7.536629332723313E-2</v>
      </c>
      <c r="AA234" s="13">
        <f t="shared" si="462"/>
        <v>6.9830802020505706E-2</v>
      </c>
      <c r="AB234" s="13">
        <f t="shared" si="463"/>
        <v>3.2350940291401002E-2</v>
      </c>
      <c r="AC234" s="13">
        <f t="shared" si="464"/>
        <v>1.2248001151676368E-3</v>
      </c>
      <c r="AD234" s="13">
        <f t="shared" si="465"/>
        <v>1.46405455133851E-3</v>
      </c>
      <c r="AE234" s="13">
        <f t="shared" si="466"/>
        <v>3.0991104848686201E-3</v>
      </c>
      <c r="AF234" s="13">
        <f t="shared" si="467"/>
        <v>3.2800983367189873E-3</v>
      </c>
      <c r="AG234" s="13">
        <f t="shared" si="468"/>
        <v>2.3144372449401427E-3</v>
      </c>
      <c r="AH234" s="13">
        <f t="shared" si="469"/>
        <v>3.9883839991237423E-2</v>
      </c>
      <c r="AI234" s="13">
        <f t="shared" si="470"/>
        <v>3.6954458170748904E-2</v>
      </c>
      <c r="AJ234" s="13">
        <f t="shared" si="471"/>
        <v>1.712011655589912E-2</v>
      </c>
      <c r="AK234" s="13">
        <f t="shared" si="472"/>
        <v>5.2875603359014388E-3</v>
      </c>
      <c r="AL234" s="13">
        <f t="shared" si="473"/>
        <v>9.6089267762114152E-5</v>
      </c>
      <c r="AM234" s="13">
        <f t="shared" si="474"/>
        <v>2.7130458195108676E-4</v>
      </c>
      <c r="AN234" s="13">
        <f t="shared" si="475"/>
        <v>5.7429750397538658E-4</v>
      </c>
      <c r="AO234" s="13">
        <f t="shared" si="476"/>
        <v>6.0783644105911528E-4</v>
      </c>
      <c r="AP234" s="13">
        <f t="shared" si="477"/>
        <v>4.2888936659937819E-4</v>
      </c>
      <c r="AQ234" s="13">
        <f t="shared" si="478"/>
        <v>2.2696823893303658E-4</v>
      </c>
      <c r="AR234" s="13">
        <f t="shared" si="479"/>
        <v>1.6885221466735802E-2</v>
      </c>
      <c r="AS234" s="13">
        <f t="shared" si="480"/>
        <v>1.5645038455008604E-2</v>
      </c>
      <c r="AT234" s="13">
        <f t="shared" si="481"/>
        <v>7.2479721021395556E-3</v>
      </c>
      <c r="AU234" s="13">
        <f t="shared" si="482"/>
        <v>2.2385414069968968E-3</v>
      </c>
      <c r="AV234" s="13">
        <f t="shared" si="483"/>
        <v>5.1853134506689251E-4</v>
      </c>
      <c r="AW234" s="13">
        <f t="shared" si="484"/>
        <v>5.2350647446231682E-6</v>
      </c>
      <c r="AX234" s="13">
        <f t="shared" si="485"/>
        <v>4.1896307825620049E-5</v>
      </c>
      <c r="AY234" s="13">
        <f t="shared" si="486"/>
        <v>8.8686098985147157E-5</v>
      </c>
      <c r="AZ234" s="13">
        <f t="shared" si="487"/>
        <v>9.3865361429219476E-5</v>
      </c>
      <c r="BA234" s="13">
        <f t="shared" si="488"/>
        <v>6.6231394976669979E-5</v>
      </c>
      <c r="BB234" s="13">
        <f t="shared" si="489"/>
        <v>3.5049652079564854E-5</v>
      </c>
      <c r="BC234" s="13">
        <f t="shared" si="490"/>
        <v>1.4838619797529879E-5</v>
      </c>
      <c r="BD234" s="13">
        <f t="shared" si="491"/>
        <v>5.9571057693908738E-3</v>
      </c>
      <c r="BE234" s="13">
        <f t="shared" si="492"/>
        <v>5.5195692295939326E-3</v>
      </c>
      <c r="BF234" s="13">
        <f t="shared" si="493"/>
        <v>2.557084401356477E-3</v>
      </c>
      <c r="BG234" s="13">
        <f t="shared" si="494"/>
        <v>7.8975736012182178E-4</v>
      </c>
      <c r="BH234" s="13">
        <f t="shared" si="495"/>
        <v>1.8293784735919969E-4</v>
      </c>
      <c r="BI234" s="13">
        <f t="shared" si="496"/>
        <v>3.3900291594629116E-5</v>
      </c>
      <c r="BJ234" s="14">
        <f t="shared" si="497"/>
        <v>0.15442416440007081</v>
      </c>
      <c r="BK234" s="14">
        <f t="shared" si="498"/>
        <v>0.19843066951269495</v>
      </c>
      <c r="BL234" s="14">
        <f t="shared" si="499"/>
        <v>0.56569962570992915</v>
      </c>
      <c r="BM234" s="14">
        <f t="shared" si="500"/>
        <v>0.58028938407813668</v>
      </c>
      <c r="BN234" s="14">
        <f t="shared" si="501"/>
        <v>0.41354791783755079</v>
      </c>
    </row>
    <row r="235" spans="1:66" x14ac:dyDescent="0.25">
      <c r="A235" t="s">
        <v>346</v>
      </c>
      <c r="B235" t="s">
        <v>234</v>
      </c>
      <c r="C235" t="s">
        <v>231</v>
      </c>
      <c r="D235" s="11">
        <v>44414</v>
      </c>
      <c r="E235" s="10">
        <f>VLOOKUP(A235,home!$A$2:$E$405,3,FALSE)</f>
        <v>1.619</v>
      </c>
      <c r="F235" s="10">
        <f>VLOOKUP(B235,home!$B$2:$E$405,3,FALSE)</f>
        <v>1.5883</v>
      </c>
      <c r="G235" s="10">
        <f>VLOOKUP(C235,away!$B$2:$E$405,4,FALSE)</f>
        <v>0.97060000000000002</v>
      </c>
      <c r="H235" s="10">
        <f>VLOOKUP(A235,away!$A$2:$E$405,3,FALSE)</f>
        <v>1.181</v>
      </c>
      <c r="I235" s="10">
        <f>VLOOKUP(C235,away!$B$2:$E$405,3,FALSE)</f>
        <v>1.0887</v>
      </c>
      <c r="J235" s="10">
        <f>VLOOKUP(B235,home!$B$2:$E$405,4,FALSE)</f>
        <v>0.2419</v>
      </c>
      <c r="K235" s="12">
        <f t="shared" si="446"/>
        <v>2.4958568436199999</v>
      </c>
      <c r="L235" s="12">
        <f t="shared" si="447"/>
        <v>0.31102406192999998</v>
      </c>
      <c r="M235" s="13">
        <f t="shared" si="448"/>
        <v>6.0393070614395652E-2</v>
      </c>
      <c r="N235" s="13">
        <f t="shared" si="449"/>
        <v>0.15073245860016529</v>
      </c>
      <c r="O235" s="13">
        <f t="shared" si="450"/>
        <v>1.8783698134914657E-2</v>
      </c>
      <c r="P235" s="13">
        <f t="shared" si="451"/>
        <v>4.6881421538518972E-2</v>
      </c>
      <c r="Q235" s="13">
        <f t="shared" si="452"/>
        <v>0.18810331917644546</v>
      </c>
      <c r="R235" s="13">
        <f t="shared" si="453"/>
        <v>2.9210910459940608E-3</v>
      </c>
      <c r="S235" s="13">
        <f t="shared" si="454"/>
        <v>9.0981782475737134E-3</v>
      </c>
      <c r="T235" s="13">
        <f t="shared" si="455"/>
        <v>5.8504658392773336E-2</v>
      </c>
      <c r="U235" s="13">
        <f t="shared" si="456"/>
        <v>7.2906250779813811E-3</v>
      </c>
      <c r="V235" s="13">
        <f t="shared" si="457"/>
        <v>7.8473964225406374E-4</v>
      </c>
      <c r="W235" s="13">
        <f t="shared" si="458"/>
        <v>0.15649298549138951</v>
      </c>
      <c r="X235" s="13">
        <f t="shared" si="459"/>
        <v>4.8673084011084528E-2</v>
      </c>
      <c r="Y235" s="13">
        <f t="shared" si="460"/>
        <v>7.5692501478938235E-3</v>
      </c>
      <c r="Z235" s="13">
        <f t="shared" si="461"/>
        <v>3.0284320079747518E-4</v>
      </c>
      <c r="AA235" s="13">
        <f t="shared" si="462"/>
        <v>7.5585327525416431E-4</v>
      </c>
      <c r="AB235" s="13">
        <f t="shared" si="463"/>
        <v>9.4325078490784886E-4</v>
      </c>
      <c r="AC235" s="13">
        <f t="shared" si="464"/>
        <v>3.8073190343100717E-5</v>
      </c>
      <c r="AD235" s="13">
        <f t="shared" si="465"/>
        <v>9.7646022204302477E-2</v>
      </c>
      <c r="AE235" s="13">
        <f t="shared" si="466"/>
        <v>3.0370262457289129E-2</v>
      </c>
      <c r="AF235" s="13">
        <f t="shared" si="467"/>
        <v>4.722941195673124E-3</v>
      </c>
      <c r="AG235" s="13">
        <f t="shared" si="468"/>
        <v>4.8964945164492891E-4</v>
      </c>
      <c r="AH235" s="13">
        <f t="shared" si="469"/>
        <v>2.3547880609978333E-5</v>
      </c>
      <c r="AI235" s="13">
        <f t="shared" si="470"/>
        <v>5.8772138973161123E-5</v>
      </c>
      <c r="AJ235" s="13">
        <f t="shared" si="471"/>
        <v>7.3343422635174964E-5</v>
      </c>
      <c r="AK235" s="13">
        <f t="shared" si="472"/>
        <v>6.1018227772838477E-5</v>
      </c>
      <c r="AL235" s="13">
        <f t="shared" si="473"/>
        <v>1.1822053541127346E-6</v>
      </c>
      <c r="AM235" s="13">
        <f t="shared" si="474"/>
        <v>4.8742098554175765E-2</v>
      </c>
      <c r="AN235" s="13">
        <f t="shared" si="475"/>
        <v>1.5159965479312127E-2</v>
      </c>
      <c r="AO235" s="13">
        <f t="shared" si="476"/>
        <v>2.3575570210471186E-3</v>
      </c>
      <c r="AP235" s="13">
        <f t="shared" si="477"/>
        <v>2.4441898697255521E-4</v>
      </c>
      <c r="AQ235" s="13">
        <f t="shared" si="478"/>
        <v>1.9005046535254964E-5</v>
      </c>
      <c r="AR235" s="13">
        <f t="shared" si="479"/>
        <v>1.4647914954316297E-6</v>
      </c>
      <c r="AS235" s="13">
        <f t="shared" si="480"/>
        <v>3.6559098783494067E-6</v>
      </c>
      <c r="AT235" s="13">
        <f t="shared" si="481"/>
        <v>4.562313844768165E-6</v>
      </c>
      <c r="AU235" s="13">
        <f t="shared" si="482"/>
        <v>3.7956274107356327E-6</v>
      </c>
      <c r="AV235" s="13">
        <f t="shared" si="483"/>
        <v>2.3683356622290473E-6</v>
      </c>
      <c r="AW235" s="13">
        <f t="shared" si="484"/>
        <v>2.549201008742245E-8</v>
      </c>
      <c r="AX235" s="13">
        <f t="shared" si="485"/>
        <v>2.0275550041473359E-2</v>
      </c>
      <c r="AY235" s="13">
        <f t="shared" si="486"/>
        <v>6.3061839317640244E-3</v>
      </c>
      <c r="AZ235" s="13">
        <f t="shared" si="487"/>
        <v>9.8068747086747245E-4</v>
      </c>
      <c r="BA235" s="13">
        <f t="shared" si="488"/>
        <v>1.0167246689101997E-4</v>
      </c>
      <c r="BB235" s="13">
        <f t="shared" si="489"/>
        <v>7.9056459097221156E-6</v>
      </c>
      <c r="BC235" s="13">
        <f t="shared" si="490"/>
        <v>4.9176922060441258E-7</v>
      </c>
      <c r="BD235" s="13">
        <f t="shared" si="491"/>
        <v>7.5930900131610763E-8</v>
      </c>
      <c r="BE235" s="13">
        <f t="shared" si="492"/>
        <v>1.8951265673570749E-7</v>
      </c>
      <c r="BF235" s="13">
        <f t="shared" si="493"/>
        <v>2.3649823063321175E-7</v>
      </c>
      <c r="BG235" s="13">
        <f t="shared" si="494"/>
        <v>1.9675524247664087E-7</v>
      </c>
      <c r="BH235" s="13">
        <f t="shared" si="495"/>
        <v>1.2276822961335918E-7</v>
      </c>
      <c r="BI235" s="13">
        <f t="shared" si="496"/>
        <v>6.1282385211922812E-8</v>
      </c>
      <c r="BJ235" s="14">
        <f t="shared" si="497"/>
        <v>0.83750016754283063</v>
      </c>
      <c r="BK235" s="14">
        <f t="shared" si="498"/>
        <v>0.12350284937020363</v>
      </c>
      <c r="BL235" s="14">
        <f t="shared" si="499"/>
        <v>3.0927929714979579E-2</v>
      </c>
      <c r="BM235" s="14">
        <f t="shared" si="500"/>
        <v>0.51811257227862317</v>
      </c>
      <c r="BN235" s="14">
        <f t="shared" si="501"/>
        <v>0.46781505911043414</v>
      </c>
    </row>
    <row r="236" spans="1:66" x14ac:dyDescent="0.25">
      <c r="A236" t="s">
        <v>347</v>
      </c>
      <c r="B236" t="s">
        <v>251</v>
      </c>
      <c r="C236" t="s">
        <v>259</v>
      </c>
      <c r="D236" s="11">
        <v>44414</v>
      </c>
      <c r="E236" s="10">
        <f>VLOOKUP(A236,home!$A$2:$E$405,3,FALSE)</f>
        <v>1.2816000000000001</v>
      </c>
      <c r="F236" s="10">
        <f>VLOOKUP(B236,home!$B$2:$E$405,3,FALSE)</f>
        <v>0.5202</v>
      </c>
      <c r="G236" s="10">
        <f>VLOOKUP(C236,away!$B$2:$E$405,4,FALSE)</f>
        <v>0.5202</v>
      </c>
      <c r="H236" s="10">
        <f>VLOOKUP(A236,away!$A$2:$E$405,3,FALSE)</f>
        <v>0.83499999999999996</v>
      </c>
      <c r="I236" s="10">
        <f>VLOOKUP(C236,away!$B$2:$E$405,3,FALSE)</f>
        <v>1.5968</v>
      </c>
      <c r="J236" s="10">
        <f>VLOOKUP(B236,home!$B$2:$E$405,4,FALSE)</f>
        <v>0.7984</v>
      </c>
      <c r="K236" s="12">
        <f t="shared" si="446"/>
        <v>0.34681126406399998</v>
      </c>
      <c r="L236" s="12">
        <f t="shared" si="447"/>
        <v>1.0645290751999998</v>
      </c>
      <c r="M236" s="13">
        <f t="shared" si="448"/>
        <v>0.243816267529882</v>
      </c>
      <c r="N236" s="13">
        <f t="shared" si="449"/>
        <v>8.4558227941404773E-2</v>
      </c>
      <c r="O236" s="13">
        <f t="shared" si="450"/>
        <v>0.25954950579230107</v>
      </c>
      <c r="P236" s="13">
        <f t="shared" si="451"/>
        <v>9.001469219101442E-2</v>
      </c>
      <c r="Q236" s="13">
        <f t="shared" si="452"/>
        <v>1.4662872959685217E-2</v>
      </c>
      <c r="R236" s="13">
        <f t="shared" si="453"/>
        <v>0.13814899768484762</v>
      </c>
      <c r="S236" s="13">
        <f t="shared" si="454"/>
        <v>8.308146224543872E-3</v>
      </c>
      <c r="T236" s="13">
        <f t="shared" si="455"/>
        <v>1.5609054591548788E-2</v>
      </c>
      <c r="U236" s="13">
        <f t="shared" si="456"/>
        <v>4.7911628516256612E-2</v>
      </c>
      <c r="V236" s="13">
        <f t="shared" si="457"/>
        <v>3.4081001177960017E-4</v>
      </c>
      <c r="W236" s="13">
        <f t="shared" si="458"/>
        <v>1.6950831686527582E-3</v>
      </c>
      <c r="X236" s="13">
        <f t="shared" si="459"/>
        <v>1.8044653179130061E-3</v>
      </c>
      <c r="Y236" s="13">
        <f t="shared" si="460"/>
        <v>9.6045289805420304E-4</v>
      </c>
      <c r="Z236" s="13">
        <f t="shared" si="461"/>
        <v>4.9021208248419254E-2</v>
      </c>
      <c r="AA236" s="13">
        <f t="shared" si="462"/>
        <v>1.7001107198578867E-2</v>
      </c>
      <c r="AB236" s="13">
        <f t="shared" si="463"/>
        <v>2.948087739013353E-3</v>
      </c>
      <c r="AC236" s="13">
        <f t="shared" si="464"/>
        <v>7.8639923765025293E-6</v>
      </c>
      <c r="AD236" s="13">
        <f t="shared" si="465"/>
        <v>1.4696848410351835E-4</v>
      </c>
      <c r="AE236" s="13">
        <f t="shared" si="466"/>
        <v>1.5645222446626427E-4</v>
      </c>
      <c r="AF236" s="13">
        <f t="shared" si="467"/>
        <v>8.3273970912027548E-5</v>
      </c>
      <c r="AG236" s="13">
        <f t="shared" si="468"/>
        <v>2.954918774773746E-5</v>
      </c>
      <c r="AH236" s="13">
        <f t="shared" si="469"/>
        <v>1.3046125370469085E-2</v>
      </c>
      <c r="AI236" s="13">
        <f t="shared" si="470"/>
        <v>4.524543230869804E-3</v>
      </c>
      <c r="AJ236" s="13">
        <f t="shared" si="471"/>
        <v>7.8458127860508552E-4</v>
      </c>
      <c r="AK236" s="13">
        <f t="shared" si="472"/>
        <v>9.0700541664659682E-5</v>
      </c>
      <c r="AL236" s="13">
        <f t="shared" si="473"/>
        <v>1.1613250589632667E-7</v>
      </c>
      <c r="AM236" s="13">
        <f t="shared" si="474"/>
        <v>1.0194065149902221E-5</v>
      </c>
      <c r="AN236" s="13">
        <f t="shared" si="475"/>
        <v>1.0851878746553959E-5</v>
      </c>
      <c r="AO236" s="13">
        <f t="shared" si="476"/>
        <v>5.7760702231258104E-6</v>
      </c>
      <c r="AP236" s="13">
        <f t="shared" si="477"/>
        <v>2.0495982309714587E-6</v>
      </c>
      <c r="AQ236" s="13">
        <f t="shared" si="478"/>
        <v>5.4546422733690052E-7</v>
      </c>
      <c r="AR236" s="13">
        <f t="shared" si="479"/>
        <v>2.7775959551137432E-3</v>
      </c>
      <c r="AS236" s="13">
        <f t="shared" si="480"/>
        <v>9.6330156425205064E-4</v>
      </c>
      <c r="AT236" s="13">
        <f t="shared" si="481"/>
        <v>1.6704191658654108E-4</v>
      </c>
      <c r="AU236" s="13">
        <f t="shared" si="482"/>
        <v>1.9310672747683855E-5</v>
      </c>
      <c r="AV236" s="13">
        <f t="shared" si="483"/>
        <v>1.6742897063876179E-6</v>
      </c>
      <c r="AW236" s="13">
        <f t="shared" si="484"/>
        <v>1.1909732819096623E-9</v>
      </c>
      <c r="AX236" s="13">
        <f t="shared" si="485"/>
        <v>5.8923610343139282E-7</v>
      </c>
      <c r="AY236" s="13">
        <f t="shared" si="486"/>
        <v>6.2725896426027207E-7</v>
      </c>
      <c r="AZ236" s="13">
        <f t="shared" si="487"/>
        <v>3.3386770256744859E-7</v>
      </c>
      <c r="BA236" s="13">
        <f t="shared" si="488"/>
        <v>1.1847062555109157E-7</v>
      </c>
      <c r="BB236" s="13">
        <f t="shared" si="489"/>
        <v>3.1528856364067239E-8</v>
      </c>
      <c r="BC236" s="13">
        <f t="shared" si="490"/>
        <v>6.7126768614708269E-9</v>
      </c>
      <c r="BD236" s="13">
        <f t="shared" si="491"/>
        <v>4.9280527556274864E-4</v>
      </c>
      <c r="BE236" s="13">
        <f t="shared" si="492"/>
        <v>1.709104205553247E-4</v>
      </c>
      <c r="BF236" s="13">
        <f t="shared" si="493"/>
        <v>2.9636829497251003E-5</v>
      </c>
      <c r="BG236" s="13">
        <f t="shared" si="494"/>
        <v>3.426128766930287E-6</v>
      </c>
      <c r="BH236" s="13">
        <f t="shared" si="495"/>
        <v>2.9705501212628155E-7</v>
      </c>
      <c r="BI236" s="13">
        <f t="shared" si="496"/>
        <v>2.0604404850412516E-8</v>
      </c>
      <c r="BJ236" s="14">
        <f t="shared" si="497"/>
        <v>0.11973752489599522</v>
      </c>
      <c r="BK236" s="14">
        <f t="shared" si="498"/>
        <v>0.34248852334106655</v>
      </c>
      <c r="BL236" s="14">
        <f t="shared" si="499"/>
        <v>0.48863129806481181</v>
      </c>
      <c r="BM236" s="14">
        <f t="shared" si="500"/>
        <v>0.16912736438316678</v>
      </c>
      <c r="BN236" s="14">
        <f t="shared" si="501"/>
        <v>0.83075056409913506</v>
      </c>
    </row>
    <row r="237" spans="1:66" x14ac:dyDescent="0.25">
      <c r="A237" t="s">
        <v>347</v>
      </c>
      <c r="B237" t="s">
        <v>256</v>
      </c>
      <c r="C237" t="s">
        <v>247</v>
      </c>
      <c r="D237" s="11">
        <v>44414</v>
      </c>
      <c r="E237" s="10">
        <f>VLOOKUP(A237,home!$A$2:$E$405,3,FALSE)</f>
        <v>1.2816000000000001</v>
      </c>
      <c r="F237" s="10">
        <f>VLOOKUP(B237,home!$B$2:$E$405,3,FALSE)</f>
        <v>0.2601</v>
      </c>
      <c r="G237" s="10">
        <f>VLOOKUP(C237,away!$B$2:$E$405,4,FALSE)</f>
        <v>0.5202</v>
      </c>
      <c r="H237" s="10">
        <f>VLOOKUP(A237,away!$A$2:$E$405,3,FALSE)</f>
        <v>0.83499999999999996</v>
      </c>
      <c r="I237" s="10">
        <f>VLOOKUP(C237,away!$B$2:$E$405,3,FALSE)</f>
        <v>0.998</v>
      </c>
      <c r="J237" s="10">
        <f>VLOOKUP(B237,home!$B$2:$E$405,4,FALSE)</f>
        <v>0.998</v>
      </c>
      <c r="K237" s="12">
        <f t="shared" si="446"/>
        <v>0.17340563203199999</v>
      </c>
      <c r="L237" s="12">
        <f t="shared" si="447"/>
        <v>0.83166333999999997</v>
      </c>
      <c r="M237" s="13">
        <f t="shared" si="448"/>
        <v>0.36601938883239327</v>
      </c>
      <c r="N237" s="13">
        <f t="shared" si="449"/>
        <v>6.3469823456447499E-2</v>
      </c>
      <c r="O237" s="13">
        <f t="shared" si="450"/>
        <v>0.30440490742110687</v>
      </c>
      <c r="P237" s="13">
        <f t="shared" si="451"/>
        <v>5.2785525364999468E-2</v>
      </c>
      <c r="Q237" s="13">
        <f t="shared" si="452"/>
        <v>5.503012425712368E-3</v>
      </c>
      <c r="R237" s="13">
        <f t="shared" si="453"/>
        <v>0.12658120100911421</v>
      </c>
      <c r="S237" s="13">
        <f t="shared" si="454"/>
        <v>1.9031175485999345E-3</v>
      </c>
      <c r="T237" s="13">
        <f t="shared" si="455"/>
        <v>4.5766536940294502E-3</v>
      </c>
      <c r="U237" s="13">
        <f t="shared" si="456"/>
        <v>2.194989316435508E-2</v>
      </c>
      <c r="V237" s="13">
        <f t="shared" si="457"/>
        <v>3.049536679058841E-5</v>
      </c>
      <c r="W237" s="13">
        <f t="shared" si="458"/>
        <v>3.1808444925353417E-4</v>
      </c>
      <c r="X237" s="13">
        <f t="shared" si="459"/>
        <v>2.6453917546825472E-4</v>
      </c>
      <c r="Y237" s="13">
        <f t="shared" si="460"/>
        <v>1.1000376711538736E-4</v>
      </c>
      <c r="Z237" s="13">
        <f t="shared" si="461"/>
        <v>3.5090981470817108E-2</v>
      </c>
      <c r="AA237" s="13">
        <f t="shared" si="462"/>
        <v>6.084973820570239E-3</v>
      </c>
      <c r="AB237" s="13">
        <f t="shared" si="463"/>
        <v>5.2758436562707798E-4</v>
      </c>
      <c r="AC237" s="13">
        <f t="shared" si="464"/>
        <v>2.7486828675500218E-7</v>
      </c>
      <c r="AD237" s="13">
        <f t="shared" si="465"/>
        <v>1.3789408740589926E-5</v>
      </c>
      <c r="AE237" s="13">
        <f t="shared" si="466"/>
        <v>1.1468145729824212E-5</v>
      </c>
      <c r="AF237" s="13">
        <f t="shared" si="467"/>
        <v>4.7688181906361693E-6</v>
      </c>
      <c r="AG237" s="13">
        <f t="shared" si="468"/>
        <v>1.3220170880924112E-6</v>
      </c>
      <c r="AH237" s="13">
        <f t="shared" si="469"/>
        <v>7.2959707134744659E-3</v>
      </c>
      <c r="AI237" s="13">
        <f t="shared" si="470"/>
        <v>1.2651624128570014E-3</v>
      </c>
      <c r="AJ237" s="13">
        <f t="shared" si="471"/>
        <v>1.0969314391229921E-4</v>
      </c>
      <c r="AK237" s="13">
        <f t="shared" si="472"/>
        <v>6.340469649896459E-6</v>
      </c>
      <c r="AL237" s="13">
        <f t="shared" si="473"/>
        <v>1.5856063766265772E-9</v>
      </c>
      <c r="AM237" s="13">
        <f t="shared" si="474"/>
        <v>4.7823222760191648E-7</v>
      </c>
      <c r="AN237" s="13">
        <f t="shared" si="475"/>
        <v>3.9772821170305008E-7</v>
      </c>
      <c r="AO237" s="13">
        <f t="shared" si="476"/>
        <v>1.6538798647859281E-7</v>
      </c>
      <c r="AP237" s="13">
        <f t="shared" si="477"/>
        <v>4.5849041743553783E-8</v>
      </c>
      <c r="AQ237" s="13">
        <f t="shared" si="478"/>
        <v>9.5327417980608393E-9</v>
      </c>
      <c r="AR237" s="13">
        <f t="shared" si="479"/>
        <v>1.2135582744220719E-3</v>
      </c>
      <c r="AS237" s="13">
        <f t="shared" si="480"/>
        <v>2.1043783958382261E-4</v>
      </c>
      <c r="AT237" s="13">
        <f t="shared" si="481"/>
        <v>1.8245553288240692E-5</v>
      </c>
      <c r="AU237" s="13">
        <f t="shared" si="482"/>
        <v>1.0546272332403043E-6</v>
      </c>
      <c r="AV237" s="13">
        <f t="shared" si="483"/>
        <v>4.5719575484548594E-8</v>
      </c>
      <c r="AW237" s="13">
        <f t="shared" si="484"/>
        <v>6.3518998177878695E-12</v>
      </c>
      <c r="AX237" s="13">
        <f t="shared" si="485"/>
        <v>1.3821360280896925E-8</v>
      </c>
      <c r="AY237" s="13">
        <f t="shared" si="486"/>
        <v>1.1494718654554074E-8</v>
      </c>
      <c r="AZ237" s="13">
        <f t="shared" si="487"/>
        <v>4.7798680543033721E-9</v>
      </c>
      <c r="BA237" s="13">
        <f t="shared" si="488"/>
        <v>1.3250803436004149E-9</v>
      </c>
      <c r="BB237" s="13">
        <f t="shared" si="489"/>
        <v>2.7550518608176713E-10</v>
      </c>
      <c r="BC237" s="13">
        <f t="shared" si="490"/>
        <v>4.5825512648816806E-11</v>
      </c>
      <c r="BD237" s="13">
        <f t="shared" si="491"/>
        <v>1.6821198796508274E-4</v>
      </c>
      <c r="BE237" s="13">
        <f t="shared" si="492"/>
        <v>2.9168906088444339E-5</v>
      </c>
      <c r="BF237" s="13">
        <f t="shared" si="493"/>
        <v>2.5290262979743715E-6</v>
      </c>
      <c r="BG237" s="13">
        <f t="shared" si="494"/>
        <v>1.4618246787526501E-7</v>
      </c>
      <c r="BH237" s="13">
        <f t="shared" si="495"/>
        <v>6.3372158084769635E-9</v>
      </c>
      <c r="BI237" s="13">
        <f t="shared" si="496"/>
        <v>2.1978178251842609E-10</v>
      </c>
      <c r="BJ237" s="14">
        <f t="shared" si="497"/>
        <v>7.4274593830342961E-2</v>
      </c>
      <c r="BK237" s="14">
        <f t="shared" si="498"/>
        <v>0.42073881506139504</v>
      </c>
      <c r="BL237" s="14">
        <f t="shared" si="499"/>
        <v>0.46986913119458695</v>
      </c>
      <c r="BM237" s="14">
        <f t="shared" si="500"/>
        <v>8.1209651559001672E-2</v>
      </c>
      <c r="BN237" s="14">
        <f t="shared" si="501"/>
        <v>0.9187638585097736</v>
      </c>
    </row>
    <row r="238" spans="1:66" x14ac:dyDescent="0.25">
      <c r="A238" t="s">
        <v>348</v>
      </c>
      <c r="B238" t="s">
        <v>271</v>
      </c>
      <c r="C238" t="s">
        <v>267</v>
      </c>
      <c r="D238" s="11">
        <v>44414</v>
      </c>
      <c r="E238" s="10">
        <f>VLOOKUP(A238,home!$A$2:$E$405,3,FALSE)</f>
        <v>1.4792000000000001</v>
      </c>
      <c r="F238" s="10">
        <f>VLOOKUP(B238,home!$B$2:$E$405,3,FALSE)</f>
        <v>0.86919999999999997</v>
      </c>
      <c r="G238" s="10">
        <f>VLOOKUP(C238,away!$B$2:$E$405,4,FALSE)</f>
        <v>0.56340000000000001</v>
      </c>
      <c r="H238" s="10">
        <f>VLOOKUP(A238,away!$A$2:$E$405,3,FALSE)</f>
        <v>1.1875</v>
      </c>
      <c r="I238" s="10">
        <f>VLOOKUP(C238,away!$B$2:$E$405,3,FALSE)</f>
        <v>0.84209999999999996</v>
      </c>
      <c r="J238" s="10">
        <f>VLOOKUP(B238,home!$B$2:$E$405,4,FALSE)</f>
        <v>1.3232999999999999</v>
      </c>
      <c r="K238" s="12">
        <f t="shared" si="446"/>
        <v>0.72437500857600001</v>
      </c>
      <c r="L238" s="12">
        <f t="shared" si="447"/>
        <v>1.3232917293749997</v>
      </c>
      <c r="M238" s="13">
        <f t="shared" si="448"/>
        <v>0.12903562654903292</v>
      </c>
      <c r="N238" s="13">
        <f t="shared" si="449"/>
        <v>9.3470183088065248E-2</v>
      </c>
      <c r="O238" s="13">
        <f t="shared" si="450"/>
        <v>0.17075177740705641</v>
      </c>
      <c r="P238" s="13">
        <f t="shared" si="451"/>
        <v>0.12368832022360372</v>
      </c>
      <c r="Q238" s="13">
        <f t="shared" si="452"/>
        <v>3.3853732338008771E-2</v>
      </c>
      <c r="R238" s="13">
        <f t="shared" si="453"/>
        <v>0.11297720740941934</v>
      </c>
      <c r="S238" s="13">
        <f t="shared" si="454"/>
        <v>2.9640652292882975E-2</v>
      </c>
      <c r="T238" s="13">
        <f t="shared" si="455"/>
        <v>4.4798364011361981E-2</v>
      </c>
      <c r="U238" s="13">
        <f t="shared" si="456"/>
        <v>8.1837865586090672E-2</v>
      </c>
      <c r="V238" s="13">
        <f t="shared" si="457"/>
        <v>3.1569252879039963E-3</v>
      </c>
      <c r="W238" s="13">
        <f t="shared" si="458"/>
        <v>8.1742658842249068E-3</v>
      </c>
      <c r="X238" s="13">
        <f t="shared" si="459"/>
        <v>1.0816938438307038E-2</v>
      </c>
      <c r="Y238" s="13">
        <f t="shared" si="460"/>
        <v>7.1569825862851152E-3</v>
      </c>
      <c r="Z238" s="13">
        <f t="shared" si="461"/>
        <v>4.9833934724256193E-2</v>
      </c>
      <c r="AA238" s="13">
        <f t="shared" si="462"/>
        <v>3.6098456893258905E-2</v>
      </c>
      <c r="AB238" s="13">
        <f t="shared" si="463"/>
        <v>1.3074410010817389E-2</v>
      </c>
      <c r="AC238" s="13">
        <f t="shared" si="464"/>
        <v>1.8913128702089659E-4</v>
      </c>
      <c r="AD238" s="13">
        <f t="shared" si="465"/>
        <v>1.4803084799969799E-3</v>
      </c>
      <c r="AE238" s="13">
        <f t="shared" si="466"/>
        <v>1.9588799685036811E-3</v>
      </c>
      <c r="AF238" s="13">
        <f t="shared" si="467"/>
        <v>1.2960848305796405E-3</v>
      </c>
      <c r="AG238" s="13">
        <f t="shared" si="468"/>
        <v>5.7169944562481206E-4</v>
      </c>
      <c r="AH238" s="13">
        <f t="shared" si="469"/>
        <v>1.6486208415705462E-2</v>
      </c>
      <c r="AI238" s="13">
        <f t="shared" si="470"/>
        <v>1.1942197362512367E-2</v>
      </c>
      <c r="AJ238" s="13">
        <f t="shared" si="471"/>
        <v>4.3253146584430894E-3</v>
      </c>
      <c r="AK238" s="13">
        <f t="shared" si="472"/>
        <v>1.0443832809345374E-3</v>
      </c>
      <c r="AL238" s="13">
        <f t="shared" si="473"/>
        <v>7.2517433577008639E-6</v>
      </c>
      <c r="AM238" s="13">
        <f t="shared" si="474"/>
        <v>2.1445969357858767E-4</v>
      </c>
      <c r="AN238" s="13">
        <f t="shared" si="475"/>
        <v>2.8379273879684184E-4</v>
      </c>
      <c r="AO238" s="13">
        <f t="shared" si="476"/>
        <v>1.8777029205327019E-4</v>
      </c>
      <c r="AP238" s="13">
        <f t="shared" si="477"/>
        <v>8.2824958165473577E-5</v>
      </c>
      <c r="AQ238" s="13">
        <f t="shared" si="478"/>
        <v>2.7400395531550392E-5</v>
      </c>
      <c r="AR238" s="13">
        <f t="shared" si="479"/>
        <v>4.3632126490511089E-3</v>
      </c>
      <c r="AS238" s="13">
        <f t="shared" si="480"/>
        <v>3.160602200075309E-3</v>
      </c>
      <c r="AT238" s="13">
        <f t="shared" si="481"/>
        <v>1.144730622892438E-3</v>
      </c>
      <c r="AU238" s="13">
        <f t="shared" si="482"/>
        <v>2.7640475159163995E-4</v>
      </c>
      <c r="AV238" s="13">
        <f t="shared" si="483"/>
        <v>5.0055173576160323E-5</v>
      </c>
      <c r="AW238" s="13">
        <f t="shared" si="484"/>
        <v>1.9308964392133655E-7</v>
      </c>
      <c r="AX238" s="13">
        <f t="shared" si="485"/>
        <v>2.5891540395865951E-5</v>
      </c>
      <c r="AY238" s="13">
        <f t="shared" si="486"/>
        <v>3.4262061266628122E-5</v>
      </c>
      <c r="AZ238" s="13">
        <f t="shared" si="487"/>
        <v>2.266935115273426E-5</v>
      </c>
      <c r="BA238" s="13">
        <f t="shared" si="488"/>
        <v>9.9993882969036218E-6</v>
      </c>
      <c r="BB238" s="13">
        <f t="shared" si="489"/>
        <v>3.3080269580254327E-6</v>
      </c>
      <c r="BC238" s="13">
        <f t="shared" si="490"/>
        <v>8.7549694282091855E-7</v>
      </c>
      <c r="BD238" s="13">
        <f t="shared" si="491"/>
        <v>9.6230053533228656E-4</v>
      </c>
      <c r="BE238" s="13">
        <f t="shared" si="492"/>
        <v>6.9706645853401445E-4</v>
      </c>
      <c r="BF238" s="13">
        <f t="shared" si="493"/>
        <v>2.5246876093930928E-4</v>
      </c>
      <c r="BG238" s="13">
        <f t="shared" si="494"/>
        <v>6.0960686956861437E-5</v>
      </c>
      <c r="BH238" s="13">
        <f t="shared" si="495"/>
        <v>1.1039599534293837E-5</v>
      </c>
      <c r="BI238" s="13">
        <f t="shared" si="496"/>
        <v>1.5993620014659414E-6</v>
      </c>
      <c r="BJ238" s="14">
        <f t="shared" si="497"/>
        <v>0.20447069301409687</v>
      </c>
      <c r="BK238" s="14">
        <f t="shared" si="498"/>
        <v>0.28575216944506887</v>
      </c>
      <c r="BL238" s="14">
        <f t="shared" si="499"/>
        <v>0.45951826182472305</v>
      </c>
      <c r="BM238" s="14">
        <f t="shared" si="500"/>
        <v>0.33576414302133578</v>
      </c>
      <c r="BN238" s="14">
        <f t="shared" si="501"/>
        <v>0.66377684701518647</v>
      </c>
    </row>
    <row r="239" spans="1:66" x14ac:dyDescent="0.25">
      <c r="A239" t="s">
        <v>338</v>
      </c>
      <c r="B239" t="s">
        <v>86</v>
      </c>
      <c r="C239" t="s">
        <v>88</v>
      </c>
      <c r="D239" s="11">
        <v>44415</v>
      </c>
      <c r="E239" s="10">
        <f>VLOOKUP(A239,home!$A$2:$E$405,3,FALSE)</f>
        <v>1.3033999999999999</v>
      </c>
      <c r="F239" s="10">
        <f>VLOOKUP(B239,home!$B$2:$E$405,3,FALSE)</f>
        <v>1.0229999999999999</v>
      </c>
      <c r="G239" s="10">
        <f>VLOOKUP(C239,away!$B$2:$E$405,4,FALSE)</f>
        <v>1.0741000000000001</v>
      </c>
      <c r="H239" s="10">
        <f>VLOOKUP(A239,away!$A$2:$E$405,3,FALSE)</f>
        <v>1.0085</v>
      </c>
      <c r="I239" s="10">
        <f>VLOOKUP(C239,away!$B$2:$E$405,3,FALSE)</f>
        <v>1.3882000000000001</v>
      </c>
      <c r="J239" s="10">
        <f>VLOOKUP(B239,home!$B$2:$E$405,4,FALSE)</f>
        <v>1.5424</v>
      </c>
      <c r="K239" s="12">
        <f t="shared" si="446"/>
        <v>1.4321815246199998</v>
      </c>
      <c r="L239" s="12">
        <f t="shared" si="447"/>
        <v>2.1593595372799999</v>
      </c>
      <c r="M239" s="13">
        <f t="shared" si="448"/>
        <v>2.755583244215077E-2</v>
      </c>
      <c r="N239" s="13">
        <f t="shared" si="449"/>
        <v>3.9464954119172738E-2</v>
      </c>
      <c r="O239" s="13">
        <f t="shared" si="450"/>
        <v>5.950294959164789E-2</v>
      </c>
      <c r="P239" s="13">
        <f t="shared" si="451"/>
        <v>8.5219025065553261E-2</v>
      </c>
      <c r="Q239" s="13">
        <f t="shared" si="452"/>
        <v>2.8260489079727582E-2</v>
      </c>
      <c r="R239" s="13">
        <f t="shared" si="453"/>
        <v>6.4244130848507983E-2</v>
      </c>
      <c r="S239" s="13">
        <f t="shared" si="454"/>
        <v>6.5886979175546992E-2</v>
      </c>
      <c r="T239" s="13">
        <f t="shared" si="455"/>
        <v>6.1024556622507033E-2</v>
      </c>
      <c r="U239" s="13">
        <f t="shared" si="456"/>
        <v>9.2009257266502928E-2</v>
      </c>
      <c r="V239" s="13">
        <f t="shared" si="457"/>
        <v>2.2640192382913184E-2</v>
      </c>
      <c r="W239" s="13">
        <f t="shared" si="458"/>
        <v>1.3491383445570368E-2</v>
      </c>
      <c r="X239" s="13">
        <f t="shared" si="459"/>
        <v>2.9132747514293879E-2</v>
      </c>
      <c r="Y239" s="13">
        <f t="shared" si="460"/>
        <v>3.1454038096080356E-2</v>
      </c>
      <c r="Z239" s="13">
        <f t="shared" si="461"/>
        <v>4.6242058887329983E-2</v>
      </c>
      <c r="AA239" s="13">
        <f t="shared" si="462"/>
        <v>6.6227022398824067E-2</v>
      </c>
      <c r="AB239" s="13">
        <f t="shared" si="463"/>
        <v>4.7424558955095369E-2</v>
      </c>
      <c r="AC239" s="13">
        <f t="shared" si="464"/>
        <v>4.3760588756909585E-3</v>
      </c>
      <c r="AD239" s="13">
        <f t="shared" si="465"/>
        <v>4.8305275280775004E-3</v>
      </c>
      <c r="AE239" s="13">
        <f t="shared" si="466"/>
        <v>1.0430845687847733E-2</v>
      </c>
      <c r="AF239" s="13">
        <f t="shared" si="467"/>
        <v>1.1261973058974984E-2</v>
      </c>
      <c r="AG239" s="13">
        <f t="shared" si="468"/>
        <v>8.1062163111626801E-3</v>
      </c>
      <c r="AH239" s="13">
        <f t="shared" si="469"/>
        <v>2.4963307720454849E-2</v>
      </c>
      <c r="AI239" s="13">
        <f t="shared" si="470"/>
        <v>3.5751988110639232E-2</v>
      </c>
      <c r="AJ239" s="13">
        <f t="shared" si="471"/>
        <v>2.5601668420245707E-2</v>
      </c>
      <c r="AK239" s="13">
        <f t="shared" si="472"/>
        <v>1.22220788369744E-2</v>
      </c>
      <c r="AL239" s="13">
        <f t="shared" si="473"/>
        <v>5.4133508294295285E-4</v>
      </c>
      <c r="AM239" s="13">
        <f t="shared" si="474"/>
        <v>1.3836384559761828E-3</v>
      </c>
      <c r="AN239" s="13">
        <f t="shared" si="475"/>
        <v>2.9877728960595435E-3</v>
      </c>
      <c r="AO239" s="13">
        <f t="shared" si="476"/>
        <v>3.2258379491664313E-3</v>
      </c>
      <c r="AP239" s="13">
        <f t="shared" si="477"/>
        <v>2.321914647084096E-3</v>
      </c>
      <c r="AQ239" s="13">
        <f t="shared" si="478"/>
        <v>1.253462134482792E-3</v>
      </c>
      <c r="AR239" s="13">
        <f t="shared" si="479"/>
        <v>1.0780951321643931E-2</v>
      </c>
      <c r="AS239" s="13">
        <f t="shared" si="480"/>
        <v>1.5440279300686007E-2</v>
      </c>
      <c r="AT239" s="13">
        <f t="shared" si="481"/>
        <v>1.1056641374707557E-2</v>
      </c>
      <c r="AU239" s="13">
        <f t="shared" si="482"/>
        <v>5.2783725004017469E-3</v>
      </c>
      <c r="AV239" s="13">
        <f t="shared" si="483"/>
        <v>1.8898968937844142E-3</v>
      </c>
      <c r="AW239" s="13">
        <f t="shared" si="484"/>
        <v>4.6503613364920078E-5</v>
      </c>
      <c r="AX239" s="13">
        <f t="shared" si="485"/>
        <v>3.302702389004718E-4</v>
      </c>
      <c r="AY239" s="13">
        <f t="shared" si="486"/>
        <v>7.1317219024947783E-4</v>
      </c>
      <c r="AZ239" s="13">
        <f t="shared" si="487"/>
        <v>7.6999758536903842E-4</v>
      </c>
      <c r="BA239" s="13">
        <f t="shared" si="488"/>
        <v>5.5423387654973449E-4</v>
      </c>
      <c r="BB239" s="13">
        <f t="shared" si="489"/>
        <v>2.9919755180283391E-4</v>
      </c>
      <c r="BC239" s="13">
        <f t="shared" si="490"/>
        <v>1.2921501740325531E-4</v>
      </c>
      <c r="BD239" s="13">
        <f t="shared" si="491"/>
        <v>3.8799916762238735E-3</v>
      </c>
      <c r="BE239" s="13">
        <f t="shared" si="492"/>
        <v>5.5568523943672152E-3</v>
      </c>
      <c r="BF239" s="13">
        <f t="shared" si="493"/>
        <v>3.9792106671265679E-3</v>
      </c>
      <c r="BG239" s="13">
        <f t="shared" si="494"/>
        <v>1.8996506666764984E-3</v>
      </c>
      <c r="BH239" s="13">
        <f t="shared" si="495"/>
        <v>6.8016114701153682E-4</v>
      </c>
      <c r="BI239" s="13">
        <f t="shared" si="496"/>
        <v>1.9482284570285414E-4</v>
      </c>
      <c r="BJ239" s="14">
        <f t="shared" si="497"/>
        <v>0.25142644400645869</v>
      </c>
      <c r="BK239" s="14">
        <f t="shared" si="498"/>
        <v>0.20693259521504759</v>
      </c>
      <c r="BL239" s="14">
        <f t="shared" si="499"/>
        <v>0.4885837929372247</v>
      </c>
      <c r="BM239" s="14">
        <f t="shared" si="500"/>
        <v>0.68827084132241589</v>
      </c>
      <c r="BN239" s="14">
        <f t="shared" si="501"/>
        <v>0.30424738114676025</v>
      </c>
    </row>
    <row r="240" spans="1:66" x14ac:dyDescent="0.25">
      <c r="A240" t="s">
        <v>338</v>
      </c>
      <c r="B240" t="s">
        <v>75</v>
      </c>
      <c r="C240" t="s">
        <v>94</v>
      </c>
      <c r="D240" s="11">
        <v>44415</v>
      </c>
      <c r="E240" s="10">
        <f>VLOOKUP(A240,home!$A$2:$E$405,3,FALSE)</f>
        <v>1.3033999999999999</v>
      </c>
      <c r="F240" s="10">
        <f>VLOOKUP(B240,home!$B$2:$E$405,3,FALSE)</f>
        <v>0.67130000000000001</v>
      </c>
      <c r="G240" s="10">
        <f>VLOOKUP(C240,away!$B$2:$E$405,4,FALSE)</f>
        <v>1.1508</v>
      </c>
      <c r="H240" s="10">
        <f>VLOOKUP(A240,away!$A$2:$E$405,3,FALSE)</f>
        <v>1.0085</v>
      </c>
      <c r="I240" s="10">
        <f>VLOOKUP(C240,away!$B$2:$E$405,3,FALSE)</f>
        <v>1.2889999999999999</v>
      </c>
      <c r="J240" s="10">
        <f>VLOOKUP(B240,home!$B$2:$E$405,4,FALSE)</f>
        <v>1.6113</v>
      </c>
      <c r="K240" s="12">
        <f t="shared" si="446"/>
        <v>1.0069182609359999</v>
      </c>
      <c r="L240" s="12">
        <f t="shared" si="447"/>
        <v>2.0946199084499999</v>
      </c>
      <c r="M240" s="13">
        <f t="shared" si="448"/>
        <v>4.4979962354678001E-2</v>
      </c>
      <c r="N240" s="13">
        <f t="shared" si="449"/>
        <v>4.5291145471139112E-2</v>
      </c>
      <c r="O240" s="13">
        <f t="shared" si="450"/>
        <v>9.4215924629440062E-2</v>
      </c>
      <c r="P240" s="13">
        <f t="shared" si="451"/>
        <v>9.4867734980353016E-2</v>
      </c>
      <c r="Q240" s="13">
        <f t="shared" si="452"/>
        <v>2.2802240716799389E-2</v>
      </c>
      <c r="R240" s="13">
        <f t="shared" si="453"/>
        <v>9.8673275710924935E-2</v>
      </c>
      <c r="S240" s="13">
        <f t="shared" si="454"/>
        <v>5.0021646690898654E-2</v>
      </c>
      <c r="T240" s="13">
        <f t="shared" si="455"/>
        <v>4.7762027362677185E-2</v>
      </c>
      <c r="U240" s="13">
        <f t="shared" si="456"/>
        <v>9.9355923179702973E-2</v>
      </c>
      <c r="V240" s="13">
        <f t="shared" si="457"/>
        <v>1.1722356339064122E-2</v>
      </c>
      <c r="W240" s="13">
        <f t="shared" si="458"/>
        <v>7.6533308560012307E-3</v>
      </c>
      <c r="X240" s="13">
        <f t="shared" si="459"/>
        <v>1.6030819176934854E-2</v>
      </c>
      <c r="Y240" s="13">
        <f t="shared" si="460"/>
        <v>1.6789236498384898E-2</v>
      </c>
      <c r="Z240" s="13">
        <f t="shared" si="461"/>
        <v>6.8894335912026386E-2</v>
      </c>
      <c r="AA240" s="13">
        <f t="shared" si="462"/>
        <v>6.9370964904878207E-2</v>
      </c>
      <c r="AB240" s="13">
        <f t="shared" si="463"/>
        <v>3.4925445670736119E-2</v>
      </c>
      <c r="AC240" s="13">
        <f t="shared" si="464"/>
        <v>1.5452344448271017E-3</v>
      </c>
      <c r="AD240" s="13">
        <f t="shared" si="465"/>
        <v>1.9265696489731464E-3</v>
      </c>
      <c r="AE240" s="13">
        <f t="shared" si="466"/>
        <v>4.03543114175468E-3</v>
      </c>
      <c r="AF240" s="13">
        <f t="shared" si="467"/>
        <v>4.2263472043492338E-3</v>
      </c>
      <c r="AG240" s="13">
        <f t="shared" si="468"/>
        <v>2.9508636647506345E-3</v>
      </c>
      <c r="AH240" s="13">
        <f t="shared" si="469"/>
        <v>3.6076861895193067E-2</v>
      </c>
      <c r="AI240" s="13">
        <f t="shared" si="470"/>
        <v>3.6326451039536044E-2</v>
      </c>
      <c r="AJ240" s="13">
        <f t="shared" si="471"/>
        <v>1.8288883453353187E-2</v>
      </c>
      <c r="AK240" s="13">
        <f t="shared" si="472"/>
        <v>6.1384702404371928E-3</v>
      </c>
      <c r="AL240" s="13">
        <f t="shared" si="473"/>
        <v>1.3036284080315556E-4</v>
      </c>
      <c r="AM240" s="13">
        <f t="shared" si="474"/>
        <v>3.8797963210322414E-4</v>
      </c>
      <c r="AN240" s="13">
        <f t="shared" si="475"/>
        <v>8.1266986147651992E-4</v>
      </c>
      <c r="AO240" s="13">
        <f t="shared" si="476"/>
        <v>8.5111723542301125E-4</v>
      </c>
      <c r="AP240" s="13">
        <f t="shared" si="477"/>
        <v>5.9425570191398822E-4</v>
      </c>
      <c r="AQ240" s="13">
        <f t="shared" si="478"/>
        <v>3.1118495598474215E-4</v>
      </c>
      <c r="AR240" s="13">
        <f t="shared" si="479"/>
        <v>1.5113462632014518E-2</v>
      </c>
      <c r="AS240" s="13">
        <f t="shared" si="480"/>
        <v>1.5218021510149277E-2</v>
      </c>
      <c r="AT240" s="13">
        <f t="shared" si="481"/>
        <v>7.6616518769430731E-3</v>
      </c>
      <c r="AU240" s="13">
        <f t="shared" si="482"/>
        <v>2.5715523946095199E-3</v>
      </c>
      <c r="AV240" s="13">
        <f t="shared" si="483"/>
        <v>6.4733576627150596E-4</v>
      </c>
      <c r="AW240" s="13">
        <f t="shared" si="484"/>
        <v>7.6374918378352906E-6</v>
      </c>
      <c r="AX240" s="13">
        <f t="shared" si="485"/>
        <v>6.5110629405994559E-5</v>
      </c>
      <c r="AY240" s="13">
        <f t="shared" si="486"/>
        <v>1.3638202060550618E-4</v>
      </c>
      <c r="AZ240" s="13">
        <f t="shared" si="487"/>
        <v>1.4283424775746572E-4</v>
      </c>
      <c r="BA240" s="13">
        <f t="shared" si="488"/>
        <v>9.9727819653755786E-5</v>
      </c>
      <c r="BB240" s="13">
        <f t="shared" si="489"/>
        <v>5.2222969118267022E-5</v>
      </c>
      <c r="BC240" s="13">
        <f t="shared" si="490"/>
        <v>2.1877454158698327E-5</v>
      </c>
      <c r="BD240" s="13">
        <f t="shared" si="491"/>
        <v>5.2761599524387892E-3</v>
      </c>
      <c r="BE240" s="13">
        <f t="shared" si="492"/>
        <v>5.3126618037298333E-3</v>
      </c>
      <c r="BF240" s="13">
        <f t="shared" si="493"/>
        <v>2.6747080921763777E-3</v>
      </c>
      <c r="BG240" s="13">
        <f t="shared" si="494"/>
        <v>8.977374735618949E-4</v>
      </c>
      <c r="BH240" s="13">
        <f t="shared" si="495"/>
        <v>2.2598706391400533E-4</v>
      </c>
      <c r="BI240" s="13">
        <f t="shared" si="496"/>
        <v>4.5510100278064589E-5</v>
      </c>
      <c r="BJ240" s="14">
        <f t="shared" si="497"/>
        <v>0.17294337426936551</v>
      </c>
      <c r="BK240" s="14">
        <f t="shared" si="498"/>
        <v>0.20340367967122955</v>
      </c>
      <c r="BL240" s="14">
        <f t="shared" si="499"/>
        <v>0.54901698939028865</v>
      </c>
      <c r="BM240" s="14">
        <f t="shared" si="500"/>
        <v>0.59329935085080798</v>
      </c>
      <c r="BN240" s="14">
        <f t="shared" si="501"/>
        <v>0.40083028386333447</v>
      </c>
    </row>
    <row r="241" spans="1:66" x14ac:dyDescent="0.25">
      <c r="A241" t="s">
        <v>338</v>
      </c>
      <c r="B241" t="s">
        <v>95</v>
      </c>
      <c r="C241" t="s">
        <v>92</v>
      </c>
      <c r="D241" s="11">
        <v>44415</v>
      </c>
      <c r="E241" s="10">
        <f>VLOOKUP(A241,home!$A$2:$E$405,3,FALSE)</f>
        <v>1.3033999999999999</v>
      </c>
      <c r="F241" s="10">
        <f>VLOOKUP(B241,home!$B$2:$E$405,3,FALSE)</f>
        <v>0.93769999999999998</v>
      </c>
      <c r="G241" s="10">
        <f>VLOOKUP(C241,away!$B$2:$E$405,4,FALSE)</f>
        <v>1.2276</v>
      </c>
      <c r="H241" s="10">
        <f>VLOOKUP(A241,away!$A$2:$E$405,3,FALSE)</f>
        <v>1.0085</v>
      </c>
      <c r="I241" s="10">
        <f>VLOOKUP(C241,away!$B$2:$E$405,3,FALSE)</f>
        <v>0.59489999999999998</v>
      </c>
      <c r="J241" s="10">
        <f>VLOOKUP(B241,home!$B$2:$E$405,4,FALSE)</f>
        <v>0.99160000000000004</v>
      </c>
      <c r="K241" s="12">
        <f t="shared" si="446"/>
        <v>1.500370485768</v>
      </c>
      <c r="L241" s="12">
        <f t="shared" si="447"/>
        <v>0.59491701413999998</v>
      </c>
      <c r="M241" s="13">
        <f t="shared" si="448"/>
        <v>0.12303486605601145</v>
      </c>
      <c r="N241" s="13">
        <f t="shared" si="449"/>
        <v>0.18459788175085873</v>
      </c>
      <c r="O241" s="13">
        <f t="shared" si="450"/>
        <v>7.3195535149157151E-2</v>
      </c>
      <c r="P241" s="13">
        <f t="shared" si="451"/>
        <v>0.10982042062778964</v>
      </c>
      <c r="Q241" s="13">
        <f t="shared" si="452"/>
        <v>0.13848260675713989</v>
      </c>
      <c r="R241" s="13">
        <f t="shared" si="453"/>
        <v>2.1772634609657997E-2</v>
      </c>
      <c r="S241" s="13">
        <f t="shared" si="454"/>
        <v>2.4506315107000059E-2</v>
      </c>
      <c r="T241" s="13">
        <f t="shared" si="455"/>
        <v>8.2385658922281432E-2</v>
      </c>
      <c r="U241" s="13">
        <f t="shared" si="456"/>
        <v>3.2667018365741742E-2</v>
      </c>
      <c r="V241" s="13">
        <f t="shared" si="457"/>
        <v>2.4304707901640168E-3</v>
      </c>
      <c r="W241" s="13">
        <f t="shared" si="458"/>
        <v>6.9258405323542965E-2</v>
      </c>
      <c r="X241" s="13">
        <f t="shared" si="459"/>
        <v>4.1203003699180049E-2</v>
      </c>
      <c r="Y241" s="13">
        <f t="shared" si="460"/>
        <v>1.2256183967157785E-2</v>
      </c>
      <c r="Z241" s="13">
        <f t="shared" si="461"/>
        <v>4.3176369239796538E-3</v>
      </c>
      <c r="AA241" s="13">
        <f t="shared" si="462"/>
        <v>6.4780550090012077E-3</v>
      </c>
      <c r="AB241" s="13">
        <f t="shared" si="463"/>
        <v>4.8597412703434836E-3</v>
      </c>
      <c r="AC241" s="13">
        <f t="shared" si="464"/>
        <v>1.3558927087884161E-4</v>
      </c>
      <c r="AD241" s="13">
        <f t="shared" si="465"/>
        <v>2.5978316809700294E-2</v>
      </c>
      <c r="AE241" s="13">
        <f t="shared" si="466"/>
        <v>1.5454942668809866E-2</v>
      </c>
      <c r="AF241" s="13">
        <f t="shared" si="467"/>
        <v>4.597204173116624E-3</v>
      </c>
      <c r="AG241" s="13">
        <f t="shared" si="468"/>
        <v>9.1165166002083007E-4</v>
      </c>
      <c r="AH241" s="13">
        <f t="shared" si="469"/>
        <v>6.4215891673864722E-4</v>
      </c>
      <c r="AI241" s="13">
        <f t="shared" si="470"/>
        <v>9.6347628584741692E-4</v>
      </c>
      <c r="AJ241" s="13">
        <f t="shared" si="471"/>
        <v>7.2278569151141875E-4</v>
      </c>
      <c r="AK241" s="13">
        <f t="shared" si="472"/>
        <v>3.6148210635971568E-4</v>
      </c>
      <c r="AL241" s="13">
        <f t="shared" si="473"/>
        <v>4.8410572507961507E-6</v>
      </c>
      <c r="AM241" s="13">
        <f t="shared" si="474"/>
        <v>7.7954199622409983E-3</v>
      </c>
      <c r="AN241" s="13">
        <f t="shared" si="475"/>
        <v>4.6376279679037659E-3</v>
      </c>
      <c r="AO241" s="13">
        <f t="shared" si="476"/>
        <v>1.3795018916787319E-3</v>
      </c>
      <c r="AP241" s="13">
        <f t="shared" si="477"/>
        <v>2.7356304879933105E-4</v>
      </c>
      <c r="AQ241" s="13">
        <f t="shared" si="478"/>
        <v>4.0686828042683266E-5</v>
      </c>
      <c r="AR241" s="13">
        <f t="shared" si="479"/>
        <v>7.6406253069906583E-5</v>
      </c>
      <c r="AS241" s="13">
        <f t="shared" si="480"/>
        <v>1.1463768703420849E-4</v>
      </c>
      <c r="AT241" s="13">
        <f t="shared" si="481"/>
        <v>8.5999501091417682E-5</v>
      </c>
      <c r="AU241" s="13">
        <f t="shared" si="482"/>
        <v>4.3010371076112E-5</v>
      </c>
      <c r="AV241" s="13">
        <f t="shared" si="483"/>
        <v>1.6132872836132022E-5</v>
      </c>
      <c r="AW241" s="13">
        <f t="shared" si="484"/>
        <v>1.2003077768116678E-7</v>
      </c>
      <c r="AX241" s="13">
        <f t="shared" si="485"/>
        <v>1.9493363392521839E-3</v>
      </c>
      <c r="AY241" s="13">
        <f t="shared" si="486"/>
        <v>1.159693354502507E-3</v>
      </c>
      <c r="AZ241" s="13">
        <f t="shared" si="487"/>
        <v>3.4496065388931602E-4</v>
      </c>
      <c r="BA241" s="13">
        <f t="shared" si="488"/>
        <v>6.8407654069204638E-5</v>
      </c>
      <c r="BB241" s="13">
        <f t="shared" si="489"/>
        <v>1.0174219325793307E-5</v>
      </c>
      <c r="BC241" s="13">
        <f t="shared" si="490"/>
        <v>1.2105632365012876E-6</v>
      </c>
      <c r="BD241" s="13">
        <f t="shared" si="491"/>
        <v>7.5758966563290049E-6</v>
      </c>
      <c r="BE241" s="13">
        <f t="shared" si="492"/>
        <v>1.1366651746384517E-5</v>
      </c>
      <c r="BF241" s="13">
        <f t="shared" si="493"/>
        <v>8.5270944011393119E-6</v>
      </c>
      <c r="BG241" s="13">
        <f t="shared" si="494"/>
        <v>4.2646002562756608E-6</v>
      </c>
      <c r="BH241" s="13">
        <f t="shared" si="495"/>
        <v>1.5996200895286625E-6</v>
      </c>
      <c r="BI241" s="13">
        <f t="shared" si="496"/>
        <v>4.8000455415407377E-7</v>
      </c>
      <c r="BJ241" s="14">
        <f t="shared" si="497"/>
        <v>0.59278643821474963</v>
      </c>
      <c r="BK241" s="14">
        <f t="shared" si="498"/>
        <v>0.26109219626359731</v>
      </c>
      <c r="BL241" s="14">
        <f t="shared" si="499"/>
        <v>0.14203288795717037</v>
      </c>
      <c r="BM241" s="14">
        <f t="shared" si="500"/>
        <v>0.34816564108515724</v>
      </c>
      <c r="BN241" s="14">
        <f t="shared" si="501"/>
        <v>0.65090394495061477</v>
      </c>
    </row>
    <row r="242" spans="1:66" x14ac:dyDescent="0.25">
      <c r="A242" t="s">
        <v>338</v>
      </c>
      <c r="B242" t="s">
        <v>83</v>
      </c>
      <c r="C242" t="s">
        <v>85</v>
      </c>
      <c r="D242" s="11">
        <v>44415</v>
      </c>
      <c r="E242" s="10">
        <f>VLOOKUP(A242,home!$A$2:$E$405,3,FALSE)</f>
        <v>1.3033999999999999</v>
      </c>
      <c r="F242" s="10">
        <f>VLOOKUP(B242,home!$B$2:$E$405,3,FALSE)</f>
        <v>0.6905</v>
      </c>
      <c r="G242" s="10">
        <f>VLOOKUP(C242,away!$B$2:$E$405,4,FALSE)</f>
        <v>1.3426</v>
      </c>
      <c r="H242" s="10">
        <f>VLOOKUP(A242,away!$A$2:$E$405,3,FALSE)</f>
        <v>1.0085</v>
      </c>
      <c r="I242" s="10">
        <f>VLOOKUP(C242,away!$B$2:$E$405,3,FALSE)</f>
        <v>1.8592</v>
      </c>
      <c r="J242" s="10">
        <f>VLOOKUP(B242,home!$B$2:$E$405,4,FALSE)</f>
        <v>0.89239999999999997</v>
      </c>
      <c r="K242" s="12">
        <f t="shared" si="446"/>
        <v>1.2083369120199998</v>
      </c>
      <c r="L242" s="12">
        <f t="shared" si="447"/>
        <v>1.6732528556799999</v>
      </c>
      <c r="M242" s="13">
        <f t="shared" si="448"/>
        <v>5.6045592500171708E-2</v>
      </c>
      <c r="N242" s="13">
        <f t="shared" si="449"/>
        <v>6.7721958173988739E-2</v>
      </c>
      <c r="O242" s="13">
        <f t="shared" si="450"/>
        <v>9.3778447699189887E-2</v>
      </c>
      <c r="P242" s="13">
        <f t="shared" si="451"/>
        <v>0.11331595990686817</v>
      </c>
      <c r="Q242" s="13">
        <f t="shared" si="452"/>
        <v>4.0915470907952577E-2</v>
      </c>
      <c r="R242" s="13">
        <f t="shared" si="453"/>
        <v>7.8457527706953523E-2</v>
      </c>
      <c r="S242" s="13">
        <f t="shared" si="454"/>
        <v>5.7277058715971385E-2</v>
      </c>
      <c r="T242" s="13">
        <f t="shared" si="455"/>
        <v>6.8461928538223596E-2</v>
      </c>
      <c r="U242" s="13">
        <f t="shared" si="456"/>
        <v>9.4803126754143804E-2</v>
      </c>
      <c r="V242" s="13">
        <f t="shared" si="457"/>
        <v>1.2867311533556778E-2</v>
      </c>
      <c r="W242" s="13">
        <f t="shared" si="458"/>
        <v>1.6479891256919846E-2</v>
      </c>
      <c r="X242" s="13">
        <f t="shared" si="459"/>
        <v>2.7575025106936994E-2</v>
      </c>
      <c r="Y242" s="13">
        <f t="shared" si="460"/>
        <v>2.3069994752815019E-2</v>
      </c>
      <c r="Z242" s="13">
        <f t="shared" si="461"/>
        <v>4.3759760761750886E-2</v>
      </c>
      <c r="AA242" s="13">
        <f t="shared" si="462"/>
        <v>5.2876534189588022E-2</v>
      </c>
      <c r="AB242" s="13">
        <f t="shared" si="463"/>
        <v>3.1946334020483372E-2</v>
      </c>
      <c r="AC242" s="13">
        <f t="shared" si="464"/>
        <v>1.6259884283510303E-3</v>
      </c>
      <c r="AD242" s="13">
        <f t="shared" si="465"/>
        <v>4.9783152279529825E-3</v>
      </c>
      <c r="AE242" s="13">
        <f t="shared" si="466"/>
        <v>8.3299801716475563E-3</v>
      </c>
      <c r="AF242" s="13">
        <f t="shared" si="467"/>
        <v>6.9690815549835281E-3</v>
      </c>
      <c r="AG242" s="13">
        <f t="shared" si="468"/>
        <v>3.8870118711143327E-3</v>
      </c>
      <c r="AH242" s="13">
        <f t="shared" si="469"/>
        <v>1.8305286164618333E-2</v>
      </c>
      <c r="AI242" s="13">
        <f t="shared" si="470"/>
        <v>2.2118952957797342E-2</v>
      </c>
      <c r="AJ242" s="13">
        <f t="shared" si="471"/>
        <v>1.3363573657070242E-2</v>
      </c>
      <c r="AK242" s="13">
        <f t="shared" si="472"/>
        <v>5.3825664421120233E-3</v>
      </c>
      <c r="AL242" s="13">
        <f t="shared" si="473"/>
        <v>1.3150039554349758E-4</v>
      </c>
      <c r="AM242" s="13">
        <f t="shared" si="474"/>
        <v>1.2030964099213678E-3</v>
      </c>
      <c r="AN242" s="13">
        <f t="shared" si="475"/>
        <v>2.0130845035592842E-3</v>
      </c>
      <c r="AO242" s="13">
        <f t="shared" si="476"/>
        <v>1.6841996971528642E-3</v>
      </c>
      <c r="AP242" s="13">
        <f t="shared" si="477"/>
        <v>9.393639842654734E-4</v>
      </c>
      <c r="AQ242" s="13">
        <f t="shared" si="478"/>
        <v>3.9294836729878671E-4</v>
      </c>
      <c r="AR242" s="13">
        <f t="shared" si="479"/>
        <v>6.1258744697974396E-3</v>
      </c>
      <c r="AS242" s="13">
        <f t="shared" si="480"/>
        <v>7.4021202402571916E-3</v>
      </c>
      <c r="AT242" s="13">
        <f t="shared" si="481"/>
        <v>4.4721275567565577E-3</v>
      </c>
      <c r="AU242" s="13">
        <f t="shared" si="482"/>
        <v>1.8012789340302547E-3</v>
      </c>
      <c r="AV242" s="13">
        <f t="shared" si="483"/>
        <v>5.4413795620819898E-4</v>
      </c>
      <c r="AW242" s="13">
        <f t="shared" si="484"/>
        <v>7.385402612216833E-6</v>
      </c>
      <c r="AX242" s="13">
        <f t="shared" si="485"/>
        <v>2.4229096680445568E-4</v>
      </c>
      <c r="AY242" s="13">
        <f t="shared" si="486"/>
        <v>4.054140521110235E-4</v>
      </c>
      <c r="AZ242" s="13">
        <f t="shared" si="487"/>
        <v>3.3918011021378532E-4</v>
      </c>
      <c r="BA242" s="13">
        <f t="shared" si="488"/>
        <v>1.891780293350244E-4</v>
      </c>
      <c r="BB242" s="13">
        <f t="shared" si="489"/>
        <v>7.9135669454186145E-5</v>
      </c>
      <c r="BC242" s="13">
        <f t="shared" si="490"/>
        <v>2.6482796980073084E-5</v>
      </c>
      <c r="BD242" s="13">
        <f t="shared" si="491"/>
        <v>1.7083561583542965E-3</v>
      </c>
      <c r="BE242" s="13">
        <f t="shared" si="492"/>
        <v>2.0642698050161805E-3</v>
      </c>
      <c r="BF242" s="13">
        <f t="shared" si="493"/>
        <v>1.2471667008846896E-3</v>
      </c>
      <c r="BG242" s="13">
        <f t="shared" si="494"/>
        <v>5.0233252004039202E-4</v>
      </c>
      <c r="BH242" s="13">
        <f t="shared" si="495"/>
        <v>1.5174673151820806E-4</v>
      </c>
      <c r="BI242" s="13">
        <f t="shared" si="496"/>
        <v>3.6672235394367841E-5</v>
      </c>
      <c r="BJ242" s="14">
        <f t="shared" si="497"/>
        <v>0.27590303214963163</v>
      </c>
      <c r="BK242" s="14">
        <f t="shared" si="498"/>
        <v>0.2416688255325736</v>
      </c>
      <c r="BL242" s="14">
        <f t="shared" si="499"/>
        <v>0.43708843290021449</v>
      </c>
      <c r="BM242" s="14">
        <f t="shared" si="500"/>
        <v>0.54778706579954695</v>
      </c>
      <c r="BN242" s="14">
        <f t="shared" si="501"/>
        <v>0.45023495689512461</v>
      </c>
    </row>
    <row r="243" spans="1:66" x14ac:dyDescent="0.25">
      <c r="A243" t="s">
        <v>350</v>
      </c>
      <c r="B243" t="s">
        <v>97</v>
      </c>
      <c r="C243" t="s">
        <v>101</v>
      </c>
      <c r="D243" s="11">
        <v>44415</v>
      </c>
      <c r="E243" s="10">
        <f>VLOOKUP(A243,home!$A$2:$E$405,3,FALSE)</f>
        <v>1.6667000000000001</v>
      </c>
      <c r="F243" s="10">
        <f>VLOOKUP(B243,home!$B$2:$E$405,3,FALSE)</f>
        <v>1.08</v>
      </c>
      <c r="G243" s="10">
        <f>VLOOKUP(C243,away!$B$2:$E$405,4,FALSE)</f>
        <v>0.9</v>
      </c>
      <c r="H243" s="10">
        <f>VLOOKUP(A243,away!$A$2:$E$405,3,FALSE)</f>
        <v>1.3193999999999999</v>
      </c>
      <c r="I243" s="10">
        <f>VLOOKUP(C243,away!$B$2:$E$405,3,FALSE)</f>
        <v>1.5158</v>
      </c>
      <c r="J243" s="10">
        <f>VLOOKUP(B243,home!$B$2:$E$405,4,FALSE)</f>
        <v>1.0610999999999999</v>
      </c>
      <c r="K243" s="12">
        <f t="shared" si="446"/>
        <v>1.6200324000000002</v>
      </c>
      <c r="L243" s="12">
        <f t="shared" si="447"/>
        <v>2.1221432523719996</v>
      </c>
      <c r="M243" s="13">
        <f t="shared" si="448"/>
        <v>2.3702478639320422E-2</v>
      </c>
      <c r="N243" s="13">
        <f t="shared" si="449"/>
        <v>3.8398783356007E-2</v>
      </c>
      <c r="O243" s="13">
        <f t="shared" si="450"/>
        <v>5.0300055108925282E-2</v>
      </c>
      <c r="P243" s="13">
        <f t="shared" si="451"/>
        <v>8.1487718998244488E-2</v>
      </c>
      <c r="Q243" s="13">
        <f t="shared" si="452"/>
        <v>3.110363657865604E-2</v>
      </c>
      <c r="R243" s="13">
        <f t="shared" si="453"/>
        <v>5.3371961271672763E-2</v>
      </c>
      <c r="S243" s="13">
        <f t="shared" si="454"/>
        <v>7.0037488996206126E-2</v>
      </c>
      <c r="T243" s="13">
        <f t="shared" si="455"/>
        <v>6.600637248962582E-2</v>
      </c>
      <c r="U243" s="13">
        <f t="shared" si="456"/>
        <v>8.6464306511655098E-2</v>
      </c>
      <c r="V243" s="13">
        <f t="shared" si="457"/>
        <v>2.6753860310052734E-2</v>
      </c>
      <c r="W243" s="13">
        <f t="shared" si="458"/>
        <v>1.6796299671749313E-2</v>
      </c>
      <c r="X243" s="13">
        <f t="shared" si="459"/>
        <v>3.5644154013220831E-2</v>
      </c>
      <c r="Y243" s="13">
        <f t="shared" si="460"/>
        <v>3.7821000462832467E-2</v>
      </c>
      <c r="Z243" s="13">
        <f t="shared" si="461"/>
        <v>3.7754315826180017E-2</v>
      </c>
      <c r="AA243" s="13">
        <f t="shared" si="462"/>
        <v>6.1163214878244401E-2</v>
      </c>
      <c r="AB243" s="13">
        <f t="shared" si="463"/>
        <v>4.9543194895458997E-2</v>
      </c>
      <c r="AC243" s="13">
        <f t="shared" si="464"/>
        <v>5.748636788789366E-3</v>
      </c>
      <c r="AD243" s="13">
        <f t="shared" si="465"/>
        <v>6.8026374170858141E-3</v>
      </c>
      <c r="AE243" s="13">
        <f t="shared" si="466"/>
        <v>1.4436171093001946E-2</v>
      </c>
      <c r="AF243" s="13">
        <f t="shared" si="467"/>
        <v>1.53178115375509E-2</v>
      </c>
      <c r="AG243" s="13">
        <f t="shared" si="468"/>
        <v>1.0835530131839868E-2</v>
      </c>
      <c r="AH243" s="13">
        <f t="shared" si="469"/>
        <v>2.003001664461233E-2</v>
      </c>
      <c r="AI243" s="13">
        <f t="shared" si="470"/>
        <v>3.2449275936811267E-2</v>
      </c>
      <c r="AJ243" s="13">
        <f t="shared" si="471"/>
        <v>2.6284439187087304E-2</v>
      </c>
      <c r="AK243" s="13">
        <f t="shared" si="472"/>
        <v>1.4193881032970368E-2</v>
      </c>
      <c r="AL243" s="13">
        <f t="shared" si="473"/>
        <v>7.9053892446628708E-4</v>
      </c>
      <c r="AM243" s="13">
        <f t="shared" si="474"/>
        <v>2.2040986042262648E-3</v>
      </c>
      <c r="AN243" s="13">
        <f t="shared" si="475"/>
        <v>4.6774129805213097E-3</v>
      </c>
      <c r="AO243" s="13">
        <f t="shared" si="476"/>
        <v>4.9630701975852511E-3</v>
      </c>
      <c r="AP243" s="13">
        <f t="shared" si="477"/>
        <v>3.5107819769513689E-3</v>
      </c>
      <c r="AQ243" s="13">
        <f t="shared" si="478"/>
        <v>1.8625955707341445E-3</v>
      </c>
      <c r="AR243" s="13">
        <f t="shared" si="479"/>
        <v>8.5013129334525744E-3</v>
      </c>
      <c r="AS243" s="13">
        <f t="shared" si="480"/>
        <v>1.3772402394732215E-2</v>
      </c>
      <c r="AT243" s="13">
        <f t="shared" si="481"/>
        <v>1.115586905265189E-2</v>
      </c>
      <c r="AU243" s="13">
        <f t="shared" si="482"/>
        <v>6.0242897718177906E-3</v>
      </c>
      <c r="AV243" s="13">
        <f t="shared" si="483"/>
        <v>2.4398861543333569E-3</v>
      </c>
      <c r="AW243" s="13">
        <f t="shared" si="484"/>
        <v>7.5495167866369752E-5</v>
      </c>
      <c r="AX243" s="13">
        <f t="shared" si="485"/>
        <v>5.9511852527355507E-4</v>
      </c>
      <c r="AY243" s="13">
        <f t="shared" si="486"/>
        <v>1.2629267627708499E-3</v>
      </c>
      <c r="AZ243" s="13">
        <f t="shared" si="487"/>
        <v>1.3400557539270865E-3</v>
      </c>
      <c r="BA243" s="13">
        <f t="shared" si="488"/>
        <v>9.4793009199954648E-4</v>
      </c>
      <c r="BB243" s="13">
        <f t="shared" si="489"/>
        <v>5.0291086211430168E-4</v>
      </c>
      <c r="BC243" s="13">
        <f t="shared" si="490"/>
        <v>2.1344977851608991E-4</v>
      </c>
      <c r="BD243" s="13">
        <f t="shared" si="491"/>
        <v>3.0068339796715349E-3</v>
      </c>
      <c r="BE243" s="13">
        <f t="shared" si="492"/>
        <v>4.8711684684888288E-3</v>
      </c>
      <c r="BF243" s="13">
        <f t="shared" si="493"/>
        <v>3.9457253724051412E-3</v>
      </c>
      <c r="BG243" s="13">
        <f t="shared" si="494"/>
        <v>2.1307343149327986E-3</v>
      </c>
      <c r="BH243" s="13">
        <f t="shared" si="495"/>
        <v>8.6296465649573443E-4</v>
      </c>
      <c r="BI243" s="13">
        <f t="shared" si="496"/>
        <v>2.796061407155918E-4</v>
      </c>
      <c r="BJ243" s="14">
        <f t="shared" si="497"/>
        <v>0.29524274785618976</v>
      </c>
      <c r="BK243" s="14">
        <f t="shared" si="498"/>
        <v>0.20978364941985025</v>
      </c>
      <c r="BL243" s="14">
        <f t="shared" si="499"/>
        <v>0.45079113870713522</v>
      </c>
      <c r="BM243" s="14">
        <f t="shared" si="500"/>
        <v>0.71401978626162454</v>
      </c>
      <c r="BN243" s="14">
        <f t="shared" si="501"/>
        <v>0.27836463395282596</v>
      </c>
    </row>
    <row r="244" spans="1:66" x14ac:dyDescent="0.25">
      <c r="A244" t="s">
        <v>350</v>
      </c>
      <c r="B244" t="s">
        <v>104</v>
      </c>
      <c r="C244" t="s">
        <v>98</v>
      </c>
      <c r="D244" s="11">
        <v>44415</v>
      </c>
      <c r="E244" s="10">
        <f>VLOOKUP(A244,home!$A$2:$E$405,3,FALSE)</f>
        <v>1.6667000000000001</v>
      </c>
      <c r="F244" s="10">
        <f>VLOOKUP(B244,home!$B$2:$E$405,3,FALSE)</f>
        <v>1.08</v>
      </c>
      <c r="G244" s="10">
        <f>VLOOKUP(C244,away!$B$2:$E$405,4,FALSE)</f>
        <v>1.2</v>
      </c>
      <c r="H244" s="10">
        <f>VLOOKUP(A244,away!$A$2:$E$405,3,FALSE)</f>
        <v>1.3193999999999999</v>
      </c>
      <c r="I244" s="10">
        <f>VLOOKUP(C244,away!$B$2:$E$405,3,FALSE)</f>
        <v>0.88419999999999999</v>
      </c>
      <c r="J244" s="10">
        <f>VLOOKUP(B244,home!$B$2:$E$405,4,FALSE)</f>
        <v>0.90949999999999998</v>
      </c>
      <c r="K244" s="12">
        <f t="shared" si="446"/>
        <v>2.1600432000000001</v>
      </c>
      <c r="L244" s="12">
        <f t="shared" si="447"/>
        <v>1.0610349600599998</v>
      </c>
      <c r="M244" s="13">
        <f t="shared" si="448"/>
        <v>3.991200352676022E-2</v>
      </c>
      <c r="N244" s="13">
        <f t="shared" si="449"/>
        <v>8.6211651816354415E-2</v>
      </c>
      <c r="O244" s="13">
        <f t="shared" si="450"/>
        <v>4.23480310679306E-2</v>
      </c>
      <c r="P244" s="13">
        <f t="shared" si="451"/>
        <v>9.1473576541672222E-2</v>
      </c>
      <c r="Q244" s="13">
        <f t="shared" si="452"/>
        <v>9.3110446133342031E-2</v>
      </c>
      <c r="R244" s="13">
        <f t="shared" si="453"/>
        <v>2.2466370726390683E-2</v>
      </c>
      <c r="S244" s="13">
        <f t="shared" si="454"/>
        <v>5.241164603347323E-2</v>
      </c>
      <c r="T244" s="13">
        <f t="shared" si="455"/>
        <v>9.8793438494259325E-2</v>
      </c>
      <c r="U244" s="13">
        <f t="shared" si="456"/>
        <v>4.8528331316219246E-2</v>
      </c>
      <c r="V244" s="13">
        <f t="shared" si="457"/>
        <v>1.3346808232219258E-2</v>
      </c>
      <c r="W244" s="13">
        <f t="shared" si="458"/>
        <v>6.7040862006430585E-2</v>
      </c>
      <c r="X244" s="13">
        <f t="shared" si="459"/>
        <v>7.1132698341381029E-2</v>
      </c>
      <c r="Y244" s="13">
        <f t="shared" si="460"/>
        <v>3.7737139871803611E-2</v>
      </c>
      <c r="Z244" s="13">
        <f t="shared" si="461"/>
        <v>7.9458682554563627E-3</v>
      </c>
      <c r="AA244" s="13">
        <f t="shared" si="462"/>
        <v>1.7163418693294376E-2</v>
      </c>
      <c r="AB244" s="13">
        <f t="shared" si="463"/>
        <v>1.8536862918601706E-2</v>
      </c>
      <c r="AC244" s="13">
        <f t="shared" si="464"/>
        <v>1.911831304707544E-3</v>
      </c>
      <c r="AD244" s="13">
        <f t="shared" si="465"/>
        <v>3.6202789524782196E-2</v>
      </c>
      <c r="AE244" s="13">
        <f t="shared" si="466"/>
        <v>3.8412425337487857E-2</v>
      </c>
      <c r="AF244" s="13">
        <f t="shared" si="467"/>
        <v>2.0378463091884572E-2</v>
      </c>
      <c r="AG244" s="13">
        <f t="shared" si="468"/>
        <v>7.2074205909273097E-3</v>
      </c>
      <c r="AH244" s="13">
        <f t="shared" si="469"/>
        <v>2.1077110017675401E-3</v>
      </c>
      <c r="AI244" s="13">
        <f t="shared" si="470"/>
        <v>4.5527468169331625E-3</v>
      </c>
      <c r="AJ244" s="13">
        <f t="shared" si="471"/>
        <v>4.9170649016190629E-3</v>
      </c>
      <c r="AK244" s="13">
        <f t="shared" si="472"/>
        <v>3.5403575349003086E-3</v>
      </c>
      <c r="AL244" s="13">
        <f t="shared" si="473"/>
        <v>1.7526762049785411E-4</v>
      </c>
      <c r="AM244" s="13">
        <f t="shared" si="474"/>
        <v>1.56399178668074E-2</v>
      </c>
      <c r="AN244" s="13">
        <f t="shared" si="475"/>
        <v>1.6594499629149665E-2</v>
      </c>
      <c r="AO244" s="13">
        <f t="shared" si="476"/>
        <v>8.8036721256152459E-3</v>
      </c>
      <c r="AP244" s="13">
        <f t="shared" si="477"/>
        <v>3.1136679673945023E-3</v>
      </c>
      <c r="AQ244" s="13">
        <f t="shared" si="478"/>
        <v>8.2592764185613146E-4</v>
      </c>
      <c r="AR244" s="13">
        <f t="shared" si="479"/>
        <v>4.4727101171568897E-4</v>
      </c>
      <c r="AS244" s="13">
        <f t="shared" si="480"/>
        <v>9.6612470741359424E-4</v>
      </c>
      <c r="AT244" s="13">
        <f t="shared" si="481"/>
        <v>1.043435552300362E-3</v>
      </c>
      <c r="AU244" s="13">
        <f t="shared" si="482"/>
        <v>7.5128862312821387E-4</v>
      </c>
      <c r="AV244" s="13">
        <f t="shared" si="483"/>
        <v>4.0570397040636539E-4</v>
      </c>
      <c r="AW244" s="13">
        <f t="shared" si="484"/>
        <v>1.1158127520972362E-5</v>
      </c>
      <c r="AX244" s="13">
        <f t="shared" si="485"/>
        <v>5.6304830394593042E-3</v>
      </c>
      <c r="AY244" s="13">
        <f t="shared" si="486"/>
        <v>5.9741393468912092E-3</v>
      </c>
      <c r="AZ244" s="13">
        <f t="shared" si="487"/>
        <v>3.1693853516607932E-3</v>
      </c>
      <c r="BA244" s="13">
        <f t="shared" si="488"/>
        <v>1.120942886671386E-3</v>
      </c>
      <c r="BB244" s="13">
        <f t="shared" si="489"/>
        <v>2.973398977472287E-4</v>
      </c>
      <c r="BC244" s="13">
        <f t="shared" si="490"/>
        <v>6.3097605306095065E-5</v>
      </c>
      <c r="BD244" s="13">
        <f t="shared" si="491"/>
        <v>7.9095030008625251E-5</v>
      </c>
      <c r="BE244" s="13">
        <f t="shared" si="492"/>
        <v>1.708486817239269E-4</v>
      </c>
      <c r="BF244" s="13">
        <f t="shared" si="493"/>
        <v>1.8452026659336634E-4</v>
      </c>
      <c r="BG244" s="13">
        <f t="shared" si="494"/>
        <v>1.3285724903906271E-4</v>
      </c>
      <c r="BH244" s="13">
        <f t="shared" si="495"/>
        <v>7.1744349339383507E-5</v>
      </c>
      <c r="BI244" s="13">
        <f t="shared" si="496"/>
        <v>3.0994178785791959E-5</v>
      </c>
      <c r="BJ244" s="14">
        <f t="shared" si="497"/>
        <v>0.61746040856721218</v>
      </c>
      <c r="BK244" s="14">
        <f t="shared" si="498"/>
        <v>0.20520527260622151</v>
      </c>
      <c r="BL244" s="14">
        <f t="shared" si="499"/>
        <v>0.16844477859811105</v>
      </c>
      <c r="BM244" s="14">
        <f t="shared" si="500"/>
        <v>0.61757126699518072</v>
      </c>
      <c r="BN244" s="14">
        <f t="shared" si="501"/>
        <v>0.37552207981245017</v>
      </c>
    </row>
    <row r="245" spans="1:66" x14ac:dyDescent="0.25">
      <c r="A245" t="s">
        <v>350</v>
      </c>
      <c r="B245" t="s">
        <v>106</v>
      </c>
      <c r="C245" t="s">
        <v>99</v>
      </c>
      <c r="D245" s="11">
        <v>44415</v>
      </c>
      <c r="E245" s="10">
        <f>VLOOKUP(A245,home!$A$2:$E$405,3,FALSE)</f>
        <v>1.6667000000000001</v>
      </c>
      <c r="F245" s="10">
        <f>VLOOKUP(B245,home!$B$2:$E$405,3,FALSE)</f>
        <v>1.4</v>
      </c>
      <c r="G245" s="10">
        <f>VLOOKUP(C245,away!$B$2:$E$405,4,FALSE)</f>
        <v>0.6</v>
      </c>
      <c r="H245" s="10">
        <f>VLOOKUP(A245,away!$A$2:$E$405,3,FALSE)</f>
        <v>1.3193999999999999</v>
      </c>
      <c r="I245" s="10">
        <f>VLOOKUP(C245,away!$B$2:$E$405,3,FALSE)</f>
        <v>0.50529999999999997</v>
      </c>
      <c r="J245" s="10">
        <f>VLOOKUP(B245,home!$B$2:$E$405,4,FALSE)</f>
        <v>0.88419999999999999</v>
      </c>
      <c r="K245" s="12">
        <f t="shared" si="446"/>
        <v>1.4000280000000001</v>
      </c>
      <c r="L245" s="12">
        <f t="shared" si="447"/>
        <v>0.58948979144399993</v>
      </c>
      <c r="M245" s="13">
        <f t="shared" si="448"/>
        <v>0.13676135704435274</v>
      </c>
      <c r="N245" s="13">
        <f t="shared" si="449"/>
        <v>0.19146972918009103</v>
      </c>
      <c r="O245" s="13">
        <f t="shared" si="450"/>
        <v>8.0619423841673893E-2</v>
      </c>
      <c r="P245" s="13">
        <f t="shared" si="451"/>
        <v>0.11286945072221101</v>
      </c>
      <c r="Q245" s="13">
        <f t="shared" si="452"/>
        <v>0.1340314910022723</v>
      </c>
      <c r="R245" s="13">
        <f t="shared" si="453"/>
        <v>2.3762163673381888E-2</v>
      </c>
      <c r="S245" s="13">
        <f t="shared" si="454"/>
        <v>2.3287851886045024E-2</v>
      </c>
      <c r="T245" s="13">
        <f t="shared" si="455"/>
        <v>7.9010195677857845E-2</v>
      </c>
      <c r="U245" s="13">
        <f t="shared" si="456"/>
        <v>3.3267694483317491E-2</v>
      </c>
      <c r="V245" s="13">
        <f t="shared" si="457"/>
        <v>2.1355017460781621E-3</v>
      </c>
      <c r="W245" s="13">
        <f t="shared" si="458"/>
        <v>6.2549280094976414E-2</v>
      </c>
      <c r="X245" s="13">
        <f t="shared" si="459"/>
        <v>3.6872162078159978E-2</v>
      </c>
      <c r="Y245" s="13">
        <f t="shared" si="460"/>
        <v>1.0867881566771945E-2</v>
      </c>
      <c r="Z245" s="13">
        <f t="shared" si="461"/>
        <v>4.6691843026933615E-3</v>
      </c>
      <c r="AA245" s="13">
        <f t="shared" si="462"/>
        <v>6.5369887609311806E-3</v>
      </c>
      <c r="AB245" s="13">
        <f t="shared" si="463"/>
        <v>4.5759836504944817E-3</v>
      </c>
      <c r="AC245" s="13">
        <f t="shared" si="464"/>
        <v>1.1015214490468054E-4</v>
      </c>
      <c r="AD245" s="13">
        <f t="shared" si="465"/>
        <v>2.1892685878202416E-2</v>
      </c>
      <c r="AE245" s="13">
        <f t="shared" si="466"/>
        <v>1.2905514832490543E-2</v>
      </c>
      <c r="AF245" s="13">
        <f t="shared" si="467"/>
        <v>3.8038346235411487E-3</v>
      </c>
      <c r="AG245" s="13">
        <f t="shared" si="468"/>
        <v>7.4744055963957951E-4</v>
      </c>
      <c r="AH245" s="13">
        <f t="shared" si="469"/>
        <v>6.8810912020207682E-4</v>
      </c>
      <c r="AI245" s="13">
        <f t="shared" si="470"/>
        <v>9.6337203533827299E-4</v>
      </c>
      <c r="AJ245" s="13">
        <f t="shared" si="471"/>
        <v>6.7437391194528613E-4</v>
      </c>
      <c r="AK245" s="13">
        <f t="shared" si="472"/>
        <v>3.1471411973097829E-4</v>
      </c>
      <c r="AL245" s="13">
        <f t="shared" si="473"/>
        <v>3.6363523615030045E-6</v>
      </c>
      <c r="AM245" s="13">
        <f t="shared" si="474"/>
        <v>6.130074644937593E-3</v>
      </c>
      <c r="AN245" s="13">
        <f t="shared" si="475"/>
        <v>3.6136164239804133E-3</v>
      </c>
      <c r="AO245" s="13">
        <f t="shared" si="476"/>
        <v>1.0650949960654132E-3</v>
      </c>
      <c r="AP245" s="13">
        <f t="shared" si="477"/>
        <v>2.0928754236621621E-4</v>
      </c>
      <c r="AQ245" s="13">
        <f t="shared" si="478"/>
        <v>3.0843217425322012E-5</v>
      </c>
      <c r="AR245" s="13">
        <f t="shared" si="479"/>
        <v>8.1126660351727329E-5</v>
      </c>
      <c r="AS245" s="13">
        <f t="shared" si="480"/>
        <v>1.1357959603890809E-4</v>
      </c>
      <c r="AT245" s="13">
        <f t="shared" si="481"/>
        <v>7.9507307341580242E-5</v>
      </c>
      <c r="AU245" s="13">
        <f t="shared" si="482"/>
        <v>3.7104152160939294E-5</v>
      </c>
      <c r="AV245" s="13">
        <f t="shared" si="483"/>
        <v>1.2986712985393882E-5</v>
      </c>
      <c r="AW245" s="13">
        <f t="shared" si="484"/>
        <v>8.3363601496435806E-8</v>
      </c>
      <c r="AX245" s="13">
        <f t="shared" si="485"/>
        <v>1.4303793575004482E-3</v>
      </c>
      <c r="AY245" s="13">
        <f t="shared" si="486"/>
        <v>8.4319402913874168E-4</v>
      </c>
      <c r="AZ245" s="13">
        <f t="shared" si="487"/>
        <v>2.4852713619191139E-4</v>
      </c>
      <c r="BA245" s="13">
        <f t="shared" si="488"/>
        <v>4.8834736560648154E-5</v>
      </c>
      <c r="BB245" s="13">
        <f t="shared" si="489"/>
        <v>7.1968946675897872E-6</v>
      </c>
      <c r="BC245" s="13">
        <f t="shared" si="490"/>
        <v>8.4849918732838803E-7</v>
      </c>
      <c r="BD245" s="13">
        <f t="shared" si="491"/>
        <v>7.9705563485479922E-6</v>
      </c>
      <c r="BE245" s="13">
        <f t="shared" si="492"/>
        <v>1.1159002063544947E-5</v>
      </c>
      <c r="BF245" s="13">
        <f t="shared" si="493"/>
        <v>7.8114576705103565E-6</v>
      </c>
      <c r="BG245" s="13">
        <f t="shared" si="494"/>
        <v>3.6454198198430899E-6</v>
      </c>
      <c r="BH245" s="13">
        <f t="shared" si="495"/>
        <v>1.2759224548838207E-6</v>
      </c>
      <c r="BI245" s="13">
        <f t="shared" si="496"/>
        <v>3.5726543253321706E-7</v>
      </c>
      <c r="BJ245" s="14">
        <f t="shared" si="497"/>
        <v>0.56777811297202507</v>
      </c>
      <c r="BK245" s="14">
        <f t="shared" si="498"/>
        <v>0.27601114392509191</v>
      </c>
      <c r="BL245" s="14">
        <f t="shared" si="499"/>
        <v>0.15175934764968393</v>
      </c>
      <c r="BM245" s="14">
        <f t="shared" si="500"/>
        <v>0.31986106271997383</v>
      </c>
      <c r="BN245" s="14">
        <f t="shared" si="501"/>
        <v>0.67951361546398281</v>
      </c>
    </row>
    <row r="246" spans="1:66" x14ac:dyDescent="0.25">
      <c r="A246" t="s">
        <v>339</v>
      </c>
      <c r="B246" t="s">
        <v>110</v>
      </c>
      <c r="C246" t="s">
        <v>127</v>
      </c>
      <c r="D246" s="11">
        <v>44415</v>
      </c>
      <c r="E246" s="10">
        <f>VLOOKUP(A246,home!$A$2:$E$405,3,FALSE)</f>
        <v>1.2199</v>
      </c>
      <c r="F246" s="10">
        <f>VLOOKUP(B246,home!$B$2:$E$405,3,FALSE)</f>
        <v>1.135</v>
      </c>
      <c r="G246" s="10">
        <f>VLOOKUP(C246,away!$B$2:$E$405,4,FALSE)</f>
        <v>1.0383</v>
      </c>
      <c r="H246" s="10">
        <f>VLOOKUP(A246,away!$A$2:$E$405,3,FALSE)</f>
        <v>1.0142</v>
      </c>
      <c r="I246" s="10">
        <f>VLOOKUP(C246,away!$B$2:$E$405,3,FALSE)</f>
        <v>0.72309999999999997</v>
      </c>
      <c r="J246" s="10">
        <f>VLOOKUP(B246,home!$B$2:$E$405,4,FALSE)</f>
        <v>1.2135</v>
      </c>
      <c r="K246" s="12">
        <f t="shared" si="446"/>
        <v>1.4376161629499999</v>
      </c>
      <c r="L246" s="12">
        <f t="shared" si="447"/>
        <v>0.88994209226999998</v>
      </c>
      <c r="M246" s="13">
        <f t="shared" si="448"/>
        <v>9.7533608752662065E-2</v>
      </c>
      <c r="N246" s="13">
        <f t="shared" si="449"/>
        <v>0.1402158923736686</v>
      </c>
      <c r="O246" s="13">
        <f t="shared" si="450"/>
        <v>8.6799263839987664E-2</v>
      </c>
      <c r="P246" s="13">
        <f t="shared" si="451"/>
        <v>0.12478402462852778</v>
      </c>
      <c r="Q246" s="13">
        <f t="shared" si="452"/>
        <v>0.10078831658942179</v>
      </c>
      <c r="R246" s="13">
        <f t="shared" si="453"/>
        <v>3.8623159234627183E-2</v>
      </c>
      <c r="S246" s="13">
        <f t="shared" si="454"/>
        <v>3.991201853809194E-2</v>
      </c>
      <c r="T246" s="13">
        <f t="shared" si="455"/>
        <v>8.9695765341961192E-2</v>
      </c>
      <c r="U246" s="13">
        <f t="shared" si="456"/>
        <v>5.5525277979891596E-2</v>
      </c>
      <c r="V246" s="13">
        <f t="shared" si="457"/>
        <v>5.6736935981175473E-3</v>
      </c>
      <c r="W246" s="13">
        <f t="shared" si="458"/>
        <v>4.8298304321824817E-2</v>
      </c>
      <c r="X246" s="13">
        <f t="shared" si="459"/>
        <v>4.2982694001257968E-2</v>
      </c>
      <c r="Y246" s="13">
        <f t="shared" si="460"/>
        <v>1.912605431544034E-2</v>
      </c>
      <c r="Z246" s="13">
        <f t="shared" si="461"/>
        <v>1.1457458379780497E-2</v>
      </c>
      <c r="AA246" s="13">
        <f t="shared" si="462"/>
        <v>1.6471427353099363E-2</v>
      </c>
      <c r="AB246" s="13">
        <f t="shared" si="463"/>
        <v>1.1839795094836189E-2</v>
      </c>
      <c r="AC246" s="13">
        <f t="shared" si="464"/>
        <v>4.5368099951424219E-4</v>
      </c>
      <c r="AD246" s="13">
        <f t="shared" si="465"/>
        <v>1.7358605734033302E-2</v>
      </c>
      <c r="AE246" s="13">
        <f t="shared" si="466"/>
        <v>1.5448153905835616E-2</v>
      </c>
      <c r="AF246" s="13">
        <f t="shared" si="467"/>
        <v>6.8739812043341593E-3</v>
      </c>
      <c r="AG246" s="13">
        <f t="shared" si="468"/>
        <v>2.0391484050699322E-3</v>
      </c>
      <c r="AH246" s="13">
        <f t="shared" si="469"/>
        <v>2.5491186206495747E-3</v>
      </c>
      <c r="AI246" s="13">
        <f t="shared" si="470"/>
        <v>3.6646541303226388E-3</v>
      </c>
      <c r="AJ246" s="13">
        <f t="shared" si="471"/>
        <v>2.6341830046866504E-3</v>
      </c>
      <c r="AK246" s="13">
        <f t="shared" si="472"/>
        <v>1.2623146879019085E-3</v>
      </c>
      <c r="AL246" s="13">
        <f t="shared" si="473"/>
        <v>2.3217490561820344E-5</v>
      </c>
      <c r="AM246" s="13">
        <f t="shared" si="474"/>
        <v>4.9910024339045594E-3</v>
      </c>
      <c r="AN246" s="13">
        <f t="shared" si="475"/>
        <v>4.4417031485536867E-3</v>
      </c>
      <c r="AO246" s="13">
        <f t="shared" si="476"/>
        <v>1.9764292966330567E-3</v>
      </c>
      <c r="AP246" s="13">
        <f t="shared" si="477"/>
        <v>5.86302541156449E-4</v>
      </c>
      <c r="AQ246" s="13">
        <f t="shared" si="478"/>
        <v>1.3044382754499699E-4</v>
      </c>
      <c r="AR246" s="13">
        <f t="shared" si="479"/>
        <v>4.5371359174105992E-4</v>
      </c>
      <c r="AS246" s="13">
        <f t="shared" si="480"/>
        <v>6.522659928370455E-4</v>
      </c>
      <c r="AT246" s="13">
        <f t="shared" si="481"/>
        <v>4.688540669225827E-4</v>
      </c>
      <c r="AU246" s="13">
        <f t="shared" si="482"/>
        <v>2.2467739489091538E-4</v>
      </c>
      <c r="AV246" s="13">
        <f t="shared" si="483"/>
        <v>8.074996358616993E-5</v>
      </c>
      <c r="AW246" s="13">
        <f t="shared" si="484"/>
        <v>8.2512068037371252E-7</v>
      </c>
      <c r="AX246" s="13">
        <f t="shared" si="485"/>
        <v>1.1958576280506645E-3</v>
      </c>
      <c r="AY246" s="13">
        <f t="shared" si="486"/>
        <v>1.0642440395644479E-3</v>
      </c>
      <c r="AZ246" s="13">
        <f t="shared" si="487"/>
        <v>4.735577836279306E-4</v>
      </c>
      <c r="BA246" s="13">
        <f t="shared" si="488"/>
        <v>1.4047966825752819E-4</v>
      </c>
      <c r="BB246" s="13">
        <f t="shared" si="489"/>
        <v>3.1254692472625034E-5</v>
      </c>
      <c r="BC246" s="13">
        <f t="shared" si="490"/>
        <v>5.5629732824686695E-6</v>
      </c>
      <c r="BD246" s="13">
        <f t="shared" si="491"/>
        <v>6.7296470520895874E-5</v>
      </c>
      <c r="BE246" s="13">
        <f t="shared" si="492"/>
        <v>9.6746493730328118E-5</v>
      </c>
      <c r="BF246" s="13">
        <f t="shared" si="493"/>
        <v>6.9542161547730264E-5</v>
      </c>
      <c r="BG246" s="13">
        <f t="shared" si="494"/>
        <v>3.332497848249902E-5</v>
      </c>
      <c r="BH246" s="13">
        <f t="shared" si="495"/>
        <v>1.197713192410039E-5</v>
      </c>
      <c r="BI246" s="13">
        <f t="shared" si="496"/>
        <v>3.4437036879742273E-6</v>
      </c>
      <c r="BJ246" s="14">
        <f t="shared" si="497"/>
        <v>0.49786375422589613</v>
      </c>
      <c r="BK246" s="14">
        <f t="shared" si="498"/>
        <v>0.26944448804703985</v>
      </c>
      <c r="BL246" s="14">
        <f t="shared" si="499"/>
        <v>0.22153178589587402</v>
      </c>
      <c r="BM246" s="14">
        <f t="shared" si="500"/>
        <v>0.41048980221081133</v>
      </c>
      <c r="BN246" s="14">
        <f t="shared" si="501"/>
        <v>0.58874426541889513</v>
      </c>
    </row>
    <row r="247" spans="1:66" x14ac:dyDescent="0.25">
      <c r="A247" t="s">
        <v>351</v>
      </c>
      <c r="B247" t="s">
        <v>155</v>
      </c>
      <c r="C247" t="s">
        <v>165</v>
      </c>
      <c r="D247" s="11">
        <v>44415</v>
      </c>
      <c r="E247" s="10">
        <f>VLOOKUP(A247,home!$A$2:$E$405,3,FALSE)</f>
        <v>1.3077000000000001</v>
      </c>
      <c r="F247" s="10">
        <f>VLOOKUP(B247,home!$B$2:$E$405,3,FALSE)</f>
        <v>0.57350000000000001</v>
      </c>
      <c r="G247" s="10">
        <f>VLOOKUP(C247,away!$B$2:$E$405,4,FALSE)</f>
        <v>1</v>
      </c>
      <c r="H247" s="10">
        <f>VLOOKUP(A247,away!$A$2:$E$405,3,FALSE)</f>
        <v>1.1667000000000001</v>
      </c>
      <c r="I247" s="10">
        <f>VLOOKUP(C247,away!$B$2:$E$405,3,FALSE)</f>
        <v>0.92310000000000003</v>
      </c>
      <c r="J247" s="10">
        <f>VLOOKUP(B247,home!$B$2:$E$405,4,FALSE)</f>
        <v>1.1428</v>
      </c>
      <c r="K247" s="12">
        <f t="shared" si="446"/>
        <v>0.7499659500000001</v>
      </c>
      <c r="L247" s="12">
        <f t="shared" si="447"/>
        <v>1.2307736239560001</v>
      </c>
      <c r="M247" s="13">
        <f t="shared" si="448"/>
        <v>0.1379671626493861</v>
      </c>
      <c r="N247" s="13">
        <f t="shared" si="449"/>
        <v>0.10347067420515139</v>
      </c>
      <c r="O247" s="13">
        <f t="shared" si="450"/>
        <v>0.16980634476091186</v>
      </c>
      <c r="P247" s="13">
        <f t="shared" si="451"/>
        <v>0.12734897666464481</v>
      </c>
      <c r="Q247" s="13">
        <f t="shared" si="452"/>
        <v>3.8799741238703431E-2</v>
      </c>
      <c r="R247" s="13">
        <f t="shared" si="453"/>
        <v>0.10449658515605473</v>
      </c>
      <c r="S247" s="13">
        <f t="shared" si="454"/>
        <v>2.9386996054173779E-2</v>
      </c>
      <c r="T247" s="13">
        <f t="shared" si="455"/>
        <v>4.7753698132914087E-2</v>
      </c>
      <c r="U247" s="13">
        <f t="shared" si="456"/>
        <v>7.8368880758316495E-2</v>
      </c>
      <c r="V247" s="13">
        <f t="shared" si="457"/>
        <v>3.0139247974997419E-3</v>
      </c>
      <c r="W247" s="13">
        <f t="shared" si="458"/>
        <v>9.6994949326128024E-3</v>
      </c>
      <c r="X247" s="13">
        <f t="shared" si="459"/>
        <v>1.1937882528754717E-2</v>
      </c>
      <c r="Y247" s="13">
        <f t="shared" si="460"/>
        <v>7.346415471138232E-3</v>
      </c>
      <c r="Z247" s="13">
        <f t="shared" si="461"/>
        <v>4.2870546934514739E-2</v>
      </c>
      <c r="AA247" s="13">
        <f t="shared" si="462"/>
        <v>3.2151450458762942E-2</v>
      </c>
      <c r="AB247" s="13">
        <f t="shared" si="463"/>
        <v>1.2056246543592043E-2</v>
      </c>
      <c r="AC247" s="13">
        <f t="shared" si="464"/>
        <v>1.7387300324551945E-4</v>
      </c>
      <c r="AD247" s="13">
        <f t="shared" si="465"/>
        <v>1.818572732914286E-3</v>
      </c>
      <c r="AE247" s="13">
        <f t="shared" si="466"/>
        <v>2.2382513529164831E-3</v>
      </c>
      <c r="AF247" s="13">
        <f t="shared" si="467"/>
        <v>1.3773903644767201E-3</v>
      </c>
      <c r="AG247" s="13">
        <f t="shared" si="468"/>
        <v>5.6508524349636272E-4</v>
      </c>
      <c r="AH247" s="13">
        <f t="shared" si="469"/>
        <v>1.3190984602892137E-2</v>
      </c>
      <c r="AI247" s="13">
        <f t="shared" si="470"/>
        <v>9.8927892991433758E-3</v>
      </c>
      <c r="AJ247" s="13">
        <f t="shared" si="471"/>
        <v>3.709627562440948E-3</v>
      </c>
      <c r="AK247" s="13">
        <f t="shared" si="472"/>
        <v>9.2736478633740358E-4</v>
      </c>
      <c r="AL247" s="13">
        <f t="shared" si="473"/>
        <v>6.4196577236848369E-6</v>
      </c>
      <c r="AM247" s="13">
        <f t="shared" si="474"/>
        <v>2.7277352545683188E-4</v>
      </c>
      <c r="AN247" s="13">
        <f t="shared" si="475"/>
        <v>3.3572246044575926E-4</v>
      </c>
      <c r="AO247" s="13">
        <f t="shared" si="476"/>
        <v>2.0659917464312604E-4</v>
      </c>
      <c r="AP247" s="13">
        <f t="shared" si="477"/>
        <v>8.4758938293946247E-5</v>
      </c>
      <c r="AQ247" s="13">
        <f t="shared" si="478"/>
        <v>2.6079766411675828E-5</v>
      </c>
      <c r="AR247" s="13">
        <f t="shared" si="479"/>
        <v>3.2470231846498661E-3</v>
      </c>
      <c r="AS247" s="13">
        <f t="shared" si="480"/>
        <v>2.4351568273479627E-3</v>
      </c>
      <c r="AT247" s="13">
        <f t="shared" si="481"/>
        <v>9.1314235171050049E-4</v>
      </c>
      <c r="AU247" s="13">
        <f t="shared" si="482"/>
        <v>2.2827522376193328E-4</v>
      </c>
      <c r="AV247" s="13">
        <f t="shared" si="483"/>
        <v>4.2799661262520206E-5</v>
      </c>
      <c r="AW247" s="13">
        <f t="shared" si="484"/>
        <v>1.6459972269032304E-7</v>
      </c>
      <c r="AX247" s="13">
        <f t="shared" si="485"/>
        <v>3.4095142692347024E-5</v>
      </c>
      <c r="AY247" s="13">
        <f t="shared" si="486"/>
        <v>4.1963402330756877E-5</v>
      </c>
      <c r="AZ247" s="13">
        <f t="shared" si="487"/>
        <v>2.5823724380074655E-5</v>
      </c>
      <c r="BA247" s="13">
        <f t="shared" si="488"/>
        <v>1.0594386279768463E-5</v>
      </c>
      <c r="BB247" s="13">
        <f t="shared" si="489"/>
        <v>3.2598227987850924E-6</v>
      </c>
      <c r="BC247" s="13">
        <f t="shared" si="490"/>
        <v>8.0242078390302271E-7</v>
      </c>
      <c r="BD247" s="13">
        <f t="shared" si="491"/>
        <v>6.6605841534011178E-4</v>
      </c>
      <c r="BE247" s="13">
        <f t="shared" si="492"/>
        <v>4.9952113221604156E-4</v>
      </c>
      <c r="BF247" s="13">
        <f t="shared" si="493"/>
        <v>1.8731192023373962E-4</v>
      </c>
      <c r="BG247" s="13">
        <f t="shared" si="494"/>
        <v>4.6825854068140266E-5</v>
      </c>
      <c r="BH247" s="13">
        <f t="shared" si="495"/>
        <v>8.7794490326935423E-6</v>
      </c>
      <c r="BI247" s="13">
        <f t="shared" si="496"/>
        <v>1.3168575668561196E-6</v>
      </c>
      <c r="BJ247" s="14">
        <f t="shared" si="497"/>
        <v>0.2260496789675954</v>
      </c>
      <c r="BK247" s="14">
        <f t="shared" si="498"/>
        <v>0.29793931622900438</v>
      </c>
      <c r="BL247" s="14">
        <f t="shared" si="499"/>
        <v>0.43287648480564239</v>
      </c>
      <c r="BM247" s="14">
        <f t="shared" si="500"/>
        <v>0.31780474345929671</v>
      </c>
      <c r="BN247" s="14">
        <f t="shared" si="501"/>
        <v>0.68188948467485244</v>
      </c>
    </row>
    <row r="248" spans="1:66" x14ac:dyDescent="0.25">
      <c r="A248" t="s">
        <v>351</v>
      </c>
      <c r="B248" t="s">
        <v>162</v>
      </c>
      <c r="C248" t="s">
        <v>158</v>
      </c>
      <c r="D248" s="11">
        <v>44415</v>
      </c>
      <c r="E248" s="10">
        <f>VLOOKUP(A248,home!$A$2:$E$405,3,FALSE)</f>
        <v>1.3077000000000001</v>
      </c>
      <c r="F248" s="10">
        <f>VLOOKUP(B248,home!$B$2:$E$405,3,FALSE)</f>
        <v>0.64710000000000001</v>
      </c>
      <c r="G248" s="10">
        <f>VLOOKUP(C248,away!$B$2:$E$405,4,FALSE)</f>
        <v>0.38240000000000002</v>
      </c>
      <c r="H248" s="10">
        <f>VLOOKUP(A248,away!$A$2:$E$405,3,FALSE)</f>
        <v>1.1667000000000001</v>
      </c>
      <c r="I248" s="10">
        <f>VLOOKUP(C248,away!$B$2:$E$405,3,FALSE)</f>
        <v>1.2857000000000001</v>
      </c>
      <c r="J248" s="10">
        <f>VLOOKUP(B248,home!$B$2:$E$405,4,FALSE)</f>
        <v>1.6483000000000001</v>
      </c>
      <c r="K248" s="12">
        <f t="shared" si="446"/>
        <v>0.32359172500800004</v>
      </c>
      <c r="L248" s="12">
        <f t="shared" si="447"/>
        <v>2.4724931689770004</v>
      </c>
      <c r="M248" s="13">
        <f t="shared" si="448"/>
        <v>6.1048607125977476E-2</v>
      </c>
      <c r="N248" s="13">
        <f t="shared" si="449"/>
        <v>1.9754824089230735E-2</v>
      </c>
      <c r="O248" s="13">
        <f t="shared" si="450"/>
        <v>0.15094226409453995</v>
      </c>
      <c r="P248" s="13">
        <f t="shared" si="451"/>
        <v>4.8843667614965287E-2</v>
      </c>
      <c r="Q248" s="13">
        <f t="shared" si="452"/>
        <v>3.1962488021318835E-3</v>
      </c>
      <c r="R248" s="13">
        <f t="shared" si="453"/>
        <v>0.18660185844183622</v>
      </c>
      <c r="S248" s="13">
        <f t="shared" si="454"/>
        <v>9.7696899994711012E-3</v>
      </c>
      <c r="T248" s="13">
        <f t="shared" si="455"/>
        <v>7.9027033296220021E-3</v>
      </c>
      <c r="U248" s="13">
        <f t="shared" si="456"/>
        <v>6.0382817262892421E-2</v>
      </c>
      <c r="V248" s="13">
        <f t="shared" si="457"/>
        <v>8.6850191729775006E-4</v>
      </c>
      <c r="W248" s="13">
        <f t="shared" si="458"/>
        <v>3.4475988781220329E-4</v>
      </c>
      <c r="X248" s="13">
        <f t="shared" si="459"/>
        <v>8.5241646755294974E-4</v>
      </c>
      <c r="Y248" s="13">
        <f t="shared" si="460"/>
        <v>1.0537969465740868E-3</v>
      </c>
      <c r="Z248" s="13">
        <f t="shared" si="461"/>
        <v>0.15379060677195108</v>
      </c>
      <c r="AA248" s="13">
        <f t="shared" si="462"/>
        <v>4.9765367735362664E-2</v>
      </c>
      <c r="AB248" s="13">
        <f t="shared" si="463"/>
        <v>8.0518305955717354E-3</v>
      </c>
      <c r="AC248" s="13">
        <f t="shared" si="464"/>
        <v>4.3429347703946649E-5</v>
      </c>
      <c r="AD248" s="13">
        <f t="shared" si="465"/>
        <v>2.7890361702678858E-5</v>
      </c>
      <c r="AE248" s="13">
        <f t="shared" si="466"/>
        <v>6.8958728790171223E-5</v>
      </c>
      <c r="AF248" s="13">
        <f t="shared" si="467"/>
        <v>8.5249992937517998E-5</v>
      </c>
      <c r="AG248" s="13">
        <f t="shared" si="468"/>
        <v>7.0260008397783589E-5</v>
      </c>
      <c r="AH248" s="13">
        <f t="shared" si="469"/>
        <v>9.5061556174119266E-2</v>
      </c>
      <c r="AI248" s="13">
        <f t="shared" si="470"/>
        <v>3.0761132944328147E-2</v>
      </c>
      <c r="AJ248" s="13">
        <f t="shared" si="471"/>
        <v>4.977024036327782E-3</v>
      </c>
      <c r="AK248" s="13">
        <f t="shared" si="472"/>
        <v>5.3684126444052864E-4</v>
      </c>
      <c r="AL248" s="13">
        <f t="shared" si="473"/>
        <v>1.3898751986979834E-6</v>
      </c>
      <c r="AM248" s="13">
        <f t="shared" si="474"/>
        <v>1.8050180508933831E-6</v>
      </c>
      <c r="AN248" s="13">
        <f t="shared" si="475"/>
        <v>4.4628948007140698E-6</v>
      </c>
      <c r="AO248" s="13">
        <f t="shared" si="476"/>
        <v>5.5172384543142554E-6</v>
      </c>
      <c r="AP248" s="13">
        <f t="shared" si="477"/>
        <v>4.5471114633030733E-6</v>
      </c>
      <c r="AQ248" s="13">
        <f t="shared" si="478"/>
        <v>2.810675507898465E-6</v>
      </c>
      <c r="AR248" s="13">
        <f t="shared" si="479"/>
        <v>4.7007809654566662E-2</v>
      </c>
      <c r="AS248" s="13">
        <f t="shared" si="480"/>
        <v>1.5211338214968943E-2</v>
      </c>
      <c r="AT248" s="13">
        <f t="shared" si="481"/>
        <v>2.4611315863309561E-3</v>
      </c>
      <c r="AU248" s="13">
        <f t="shared" si="482"/>
        <v>2.6546727183083657E-4</v>
      </c>
      <c r="AV248" s="13">
        <f t="shared" si="483"/>
        <v>2.1475753106227015E-5</v>
      </c>
      <c r="AW248" s="13">
        <f t="shared" si="484"/>
        <v>3.0889139648728314E-8</v>
      </c>
      <c r="AX248" s="13">
        <f t="shared" si="485"/>
        <v>9.7348150793194588E-8</v>
      </c>
      <c r="AY248" s="13">
        <f t="shared" si="486"/>
        <v>2.4069263784871664E-7</v>
      </c>
      <c r="AZ248" s="13">
        <f t="shared" si="487"/>
        <v>2.975554514520035E-7</v>
      </c>
      <c r="BA248" s="13">
        <f t="shared" si="488"/>
        <v>2.4523460703564867E-7</v>
      </c>
      <c r="BB248" s="13">
        <f t="shared" si="489"/>
        <v>1.5158522267310008E-7</v>
      </c>
      <c r="BC248" s="13">
        <f t="shared" si="490"/>
        <v>7.4958685515419507E-8</v>
      </c>
      <c r="BD248" s="13">
        <f t="shared" si="491"/>
        <v>1.9371081376581185E-2</v>
      </c>
      <c r="BE248" s="13">
        <f t="shared" si="492"/>
        <v>6.2683216379182498E-3</v>
      </c>
      <c r="BF248" s="13">
        <f t="shared" si="493"/>
        <v>1.0141885058594694E-3</v>
      </c>
      <c r="BG248" s="13">
        <f t="shared" si="494"/>
        <v>1.0939433603145061E-4</v>
      </c>
      <c r="BH248" s="13">
        <f t="shared" si="495"/>
        <v>8.8497754756304784E-6</v>
      </c>
      <c r="BI248" s="13">
        <f t="shared" si="496"/>
        <v>5.7274282241855228E-7</v>
      </c>
      <c r="BJ248" s="14">
        <f t="shared" si="497"/>
        <v>3.3377358927784456E-2</v>
      </c>
      <c r="BK248" s="14">
        <f t="shared" si="498"/>
        <v>0.1205755265732521</v>
      </c>
      <c r="BL248" s="14">
        <f t="shared" si="499"/>
        <v>0.67882032340491061</v>
      </c>
      <c r="BM248" s="14">
        <f t="shared" si="500"/>
        <v>0.51617613570571863</v>
      </c>
      <c r="BN248" s="14">
        <f t="shared" si="501"/>
        <v>0.47038747016868154</v>
      </c>
    </row>
    <row r="249" spans="1:66" x14ac:dyDescent="0.25">
      <c r="A249" t="s">
        <v>342</v>
      </c>
      <c r="B249" t="s">
        <v>176</v>
      </c>
      <c r="C249" t="s">
        <v>355</v>
      </c>
      <c r="D249" s="11">
        <v>44415</v>
      </c>
      <c r="E249" s="10">
        <f>VLOOKUP(A249,home!$A$2:$E$405,3,FALSE)</f>
        <v>1.3717999999999999</v>
      </c>
      <c r="F249" s="10">
        <f>VLOOKUP(B249,home!$B$2:$E$405,3,FALSE)</f>
        <v>0.82620000000000005</v>
      </c>
      <c r="G249" s="10" t="e">
        <f>VLOOKUP(C249,away!$B$2:$E$405,4,FALSE)</f>
        <v>#N/A</v>
      </c>
      <c r="H249" s="10">
        <f>VLOOKUP(A249,away!$A$2:$E$405,3,FALSE)</f>
        <v>1.1667000000000001</v>
      </c>
      <c r="I249" s="10" t="e">
        <f>VLOOKUP(C249,away!$B$2:$E$405,3,FALSE)</f>
        <v>#N/A</v>
      </c>
      <c r="J249" s="10">
        <f>VLOOKUP(B249,home!$B$2:$E$405,4,FALSE)</f>
        <v>1.3714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342</v>
      </c>
      <c r="B250" t="s">
        <v>174</v>
      </c>
      <c r="C250" t="s">
        <v>171</v>
      </c>
      <c r="D250" s="11">
        <v>44415</v>
      </c>
      <c r="E250" s="10">
        <f>VLOOKUP(A250,home!$A$2:$E$405,3,FALSE)</f>
        <v>1.3717999999999999</v>
      </c>
      <c r="F250" s="10">
        <f>VLOOKUP(B250,home!$B$2:$E$405,3,FALSE)</f>
        <v>0.97199999999999998</v>
      </c>
      <c r="G250" s="10">
        <f>VLOOKUP(C250,away!$B$2:$E$405,4,FALSE)</f>
        <v>1.139</v>
      </c>
      <c r="H250" s="10">
        <f>VLOOKUP(A250,away!$A$2:$E$405,3,FALSE)</f>
        <v>1.1667000000000001</v>
      </c>
      <c r="I250" s="10">
        <f>VLOOKUP(C250,away!$B$2:$E$405,3,FALSE)</f>
        <v>1.0178</v>
      </c>
      <c r="J250" s="10">
        <f>VLOOKUP(B250,home!$B$2:$E$405,4,FALSE)</f>
        <v>0.68569999999999998</v>
      </c>
      <c r="K250" s="12">
        <f t="shared" si="446"/>
        <v>1.5187307543999999</v>
      </c>
      <c r="L250" s="12">
        <f t="shared" si="447"/>
        <v>0.81424630018199995</v>
      </c>
      <c r="M250" s="13">
        <f t="shared" si="448"/>
        <v>9.700652307130761E-2</v>
      </c>
      <c r="N250" s="13">
        <f t="shared" si="449"/>
        <v>0.147326789965808</v>
      </c>
      <c r="O250" s="13">
        <f t="shared" si="450"/>
        <v>7.8987202504332041E-2</v>
      </c>
      <c r="P250" s="13">
        <f t="shared" si="451"/>
        <v>0.11996029364734975</v>
      </c>
      <c r="Q250" s="13">
        <f t="shared" si="452"/>
        <v>0.11187486343405099</v>
      </c>
      <c r="R250" s="13">
        <f t="shared" si="453"/>
        <v>3.2157518700439376E-2</v>
      </c>
      <c r="S250" s="13">
        <f t="shared" si="454"/>
        <v>3.7086351505919428E-2</v>
      </c>
      <c r="T250" s="13">
        <f t="shared" si="455"/>
        <v>9.1093693634542533E-2</v>
      </c>
      <c r="U250" s="13">
        <f t="shared" si="456"/>
        <v>4.88386126355504E-2</v>
      </c>
      <c r="V250" s="13">
        <f t="shared" si="457"/>
        <v>5.0957508103617521E-3</v>
      </c>
      <c r="W250" s="13">
        <f t="shared" si="458"/>
        <v>5.6635931913864401E-2</v>
      </c>
      <c r="X250" s="13">
        <f t="shared" si="459"/>
        <v>4.6115598018223743E-2</v>
      </c>
      <c r="Y250" s="13">
        <f t="shared" si="460"/>
        <v>1.8774727533509526E-2</v>
      </c>
      <c r="Z250" s="13">
        <f t="shared" si="461"/>
        <v>8.7280468749554134E-3</v>
      </c>
      <c r="AA250" s="13">
        <f t="shared" si="462"/>
        <v>1.3255553214839597E-2</v>
      </c>
      <c r="AB250" s="13">
        <f t="shared" si="463"/>
        <v>1.0065808166981344E-2</v>
      </c>
      <c r="AC250" s="13">
        <f t="shared" si="464"/>
        <v>3.938444963614525E-4</v>
      </c>
      <c r="AD250" s="13">
        <f t="shared" si="465"/>
        <v>2.1503682900422583E-2</v>
      </c>
      <c r="AE250" s="13">
        <f t="shared" si="466"/>
        <v>1.7509294241956023E-2</v>
      </c>
      <c r="AF250" s="13">
        <f t="shared" si="467"/>
        <v>7.1284390276553436E-3</v>
      </c>
      <c r="AG250" s="13">
        <f t="shared" si="468"/>
        <v>1.9347683681137789E-3</v>
      </c>
      <c r="AH250" s="13">
        <f t="shared" si="469"/>
        <v>1.7766949689368777E-3</v>
      </c>
      <c r="AI250" s="13">
        <f t="shared" si="470"/>
        <v>2.6983212905121886E-3</v>
      </c>
      <c r="AJ250" s="13">
        <f t="shared" si="471"/>
        <v>2.0490117645765795E-3</v>
      </c>
      <c r="AK250" s="13">
        <f t="shared" si="472"/>
        <v>1.0372990609966212E-3</v>
      </c>
      <c r="AL250" s="13">
        <f t="shared" si="473"/>
        <v>1.94814533864627E-5</v>
      </c>
      <c r="AM250" s="13">
        <f t="shared" si="474"/>
        <v>6.5316609107474357E-3</v>
      </c>
      <c r="AN250" s="13">
        <f t="shared" si="475"/>
        <v>5.3183807306194913E-3</v>
      </c>
      <c r="AO250" s="13">
        <f t="shared" si="476"/>
        <v>2.1652359164330811E-3</v>
      </c>
      <c r="AP250" s="13">
        <f t="shared" si="477"/>
        <v>5.8767844465893945E-4</v>
      </c>
      <c r="AQ250" s="13">
        <f t="shared" si="478"/>
        <v>1.1962874981506339E-4</v>
      </c>
      <c r="AR250" s="13">
        <f t="shared" si="479"/>
        <v>2.8933346100176532E-4</v>
      </c>
      <c r="AS250" s="13">
        <f t="shared" si="480"/>
        <v>4.3941962550037396E-4</v>
      </c>
      <c r="AT250" s="13">
        <f t="shared" si="481"/>
        <v>3.3368004966717428E-4</v>
      </c>
      <c r="AU250" s="13">
        <f t="shared" si="482"/>
        <v>1.6892338451975232E-4</v>
      </c>
      <c r="AV250" s="13">
        <f t="shared" si="483"/>
        <v>6.4137284801871186E-5</v>
      </c>
      <c r="AW250" s="13">
        <f t="shared" si="484"/>
        <v>6.691992326695093E-7</v>
      </c>
      <c r="AX250" s="13">
        <f t="shared" si="485"/>
        <v>1.6533057170774058E-3</v>
      </c>
      <c r="AY250" s="13">
        <f t="shared" si="486"/>
        <v>1.346198063200026E-3</v>
      </c>
      <c r="AZ250" s="13">
        <f t="shared" si="487"/>
        <v>5.4806839613639764E-4</v>
      </c>
      <c r="BA250" s="13">
        <f t="shared" si="488"/>
        <v>1.4875422126691483E-4</v>
      </c>
      <c r="BB250" s="13">
        <f t="shared" si="489"/>
        <v>3.0280643575759987E-5</v>
      </c>
      <c r="BC250" s="13">
        <f t="shared" si="490"/>
        <v>4.931180399738484E-6</v>
      </c>
      <c r="BD250" s="13">
        <f t="shared" si="491"/>
        <v>3.9264783356590053E-5</v>
      </c>
      <c r="BE250" s="13">
        <f t="shared" si="492"/>
        <v>5.963263404850657E-5</v>
      </c>
      <c r="BF250" s="13">
        <f t="shared" si="493"/>
        <v>4.5282957647673764E-5</v>
      </c>
      <c r="BG250" s="13">
        <f t="shared" si="494"/>
        <v>2.2924206809904938E-5</v>
      </c>
      <c r="BH250" s="13">
        <f t="shared" si="495"/>
        <v>8.7039244756071369E-6</v>
      </c>
      <c r="BI250" s="13">
        <f t="shared" si="496"/>
        <v>2.6437835570158907E-6</v>
      </c>
      <c r="BJ250" s="14">
        <f t="shared" si="497"/>
        <v>0.53835191201207733</v>
      </c>
      <c r="BK250" s="14">
        <f t="shared" si="498"/>
        <v>0.26090844304788646</v>
      </c>
      <c r="BL250" s="14">
        <f t="shared" si="499"/>
        <v>0.19233996840255127</v>
      </c>
      <c r="BM250" s="14">
        <f t="shared" si="500"/>
        <v>0.41166965015021517</v>
      </c>
      <c r="BN250" s="14">
        <f t="shared" si="501"/>
        <v>0.58731319132328774</v>
      </c>
    </row>
    <row r="251" spans="1:66" x14ac:dyDescent="0.25">
      <c r="A251" t="s">
        <v>344</v>
      </c>
      <c r="B251" t="s">
        <v>205</v>
      </c>
      <c r="C251" t="s">
        <v>206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344</v>
      </c>
      <c r="B252" t="s">
        <v>207</v>
      </c>
      <c r="C252" t="s">
        <v>202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344</v>
      </c>
      <c r="B253" t="s">
        <v>201</v>
      </c>
      <c r="C253" t="s">
        <v>212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344</v>
      </c>
      <c r="B254" t="s">
        <v>203</v>
      </c>
      <c r="C254" t="s">
        <v>204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346</v>
      </c>
      <c r="B255" t="s">
        <v>233</v>
      </c>
      <c r="C255" t="s">
        <v>320</v>
      </c>
      <c r="D255" s="11">
        <v>44415</v>
      </c>
      <c r="E255" s="10">
        <f>VLOOKUP(A255,home!$A$2:$E$405,3,FALSE)</f>
        <v>1.619</v>
      </c>
      <c r="F255" s="10">
        <f>VLOOKUP(B255,home!$B$2:$E$405,3,FALSE)</f>
        <v>0.79410000000000003</v>
      </c>
      <c r="G255" s="10">
        <f>VLOOKUP(C255,away!$B$2:$E$405,4,FALSE)</f>
        <v>0.86470000000000002</v>
      </c>
      <c r="H255" s="10">
        <f>VLOOKUP(A255,away!$A$2:$E$405,3,FALSE)</f>
        <v>1.181</v>
      </c>
      <c r="I255" s="10">
        <f>VLOOKUP(C255,away!$B$2:$E$405,3,FALSE)</f>
        <v>0.6774</v>
      </c>
      <c r="J255" s="10">
        <f>VLOOKUP(B255,home!$B$2:$E$405,4,FALSE)</f>
        <v>0.7258</v>
      </c>
      <c r="K255" s="12">
        <f t="shared" si="446"/>
        <v>1.1116997391300001</v>
      </c>
      <c r="L255" s="12">
        <f t="shared" si="447"/>
        <v>0.58064682251999999</v>
      </c>
      <c r="M255" s="13">
        <f t="shared" si="448"/>
        <v>0.18408704517186741</v>
      </c>
      <c r="N255" s="13">
        <f t="shared" si="449"/>
        <v>0.20464952009477755</v>
      </c>
      <c r="O255" s="13">
        <f t="shared" si="450"/>
        <v>0.10688955784614053</v>
      </c>
      <c r="P255" s="13">
        <f t="shared" si="451"/>
        <v>0.11882909357327548</v>
      </c>
      <c r="Q255" s="13">
        <f t="shared" si="452"/>
        <v>0.11375440905122201</v>
      </c>
      <c r="R255" s="13">
        <f t="shared" si="453"/>
        <v>3.1032541061964611E-2</v>
      </c>
      <c r="S255" s="13">
        <f t="shared" si="454"/>
        <v>1.9176191168508369E-2</v>
      </c>
      <c r="T255" s="13">
        <f t="shared" si="455"/>
        <v>6.6051136163232382E-2</v>
      </c>
      <c r="U255" s="13">
        <f t="shared" si="456"/>
        <v>3.4498867803127074E-2</v>
      </c>
      <c r="V255" s="13">
        <f t="shared" si="457"/>
        <v>1.3753695297390245E-3</v>
      </c>
      <c r="W255" s="13">
        <f t="shared" si="458"/>
        <v>4.2153582289043617E-2</v>
      </c>
      <c r="X255" s="13">
        <f t="shared" si="459"/>
        <v>2.4476343613968523E-2</v>
      </c>
      <c r="Y255" s="13">
        <f t="shared" si="460"/>
        <v>7.1060555731792567E-3</v>
      </c>
      <c r="Z255" s="13">
        <f t="shared" si="461"/>
        <v>6.0063154541170598E-3</v>
      </c>
      <c r="AA255" s="13">
        <f t="shared" si="462"/>
        <v>6.6772193234744233E-3</v>
      </c>
      <c r="AB255" s="13">
        <f t="shared" si="463"/>
        <v>3.7115314900101576E-3</v>
      </c>
      <c r="AC255" s="13">
        <f t="shared" si="464"/>
        <v>5.5487987487999593E-5</v>
      </c>
      <c r="AD255" s="13">
        <f t="shared" si="465"/>
        <v>1.171553160853119E-2</v>
      </c>
      <c r="AE255" s="13">
        <f t="shared" si="466"/>
        <v>6.8025862026262597E-3</v>
      </c>
      <c r="AF255" s="13">
        <f t="shared" si="467"/>
        <v>1.974950031736665E-3</v>
      </c>
      <c r="AG255" s="13">
        <f t="shared" si="468"/>
        <v>3.8224948685455594E-4</v>
      </c>
      <c r="AH255" s="13">
        <f t="shared" si="469"/>
        <v>8.7188699587146027E-4</v>
      </c>
      <c r="AI255" s="13">
        <f t="shared" si="470"/>
        <v>9.692765458611418E-4</v>
      </c>
      <c r="AJ255" s="13">
        <f t="shared" si="471"/>
        <v>5.3877224158932968E-4</v>
      </c>
      <c r="AK255" s="13">
        <f t="shared" si="472"/>
        <v>1.9965098680844776E-4</v>
      </c>
      <c r="AL255" s="13">
        <f t="shared" si="473"/>
        <v>1.4327107594667162E-6</v>
      </c>
      <c r="AM255" s="13">
        <f t="shared" si="474"/>
        <v>2.6048306865946785E-3</v>
      </c>
      <c r="AN255" s="13">
        <f t="shared" si="475"/>
        <v>1.5124866613737901E-3</v>
      </c>
      <c r="AO255" s="13">
        <f t="shared" si="476"/>
        <v>4.3911028701528712E-4</v>
      </c>
      <c r="AP255" s="13">
        <f t="shared" si="477"/>
        <v>8.4989330963757237E-5</v>
      </c>
      <c r="AQ255" s="13">
        <f t="shared" si="478"/>
        <v>1.2337196243051571E-5</v>
      </c>
      <c r="AR255" s="13">
        <f t="shared" si="479"/>
        <v>1.0125168274985441E-4</v>
      </c>
      <c r="AS255" s="13">
        <f t="shared" si="480"/>
        <v>1.1256146929948669E-4</v>
      </c>
      <c r="AT255" s="13">
        <f t="shared" si="481"/>
        <v>6.2567278028164455E-5</v>
      </c>
      <c r="AU255" s="13">
        <f t="shared" si="482"/>
        <v>2.318534222066154E-5</v>
      </c>
      <c r="AV255" s="13">
        <f t="shared" si="483"/>
        <v>6.4437847245873006E-6</v>
      </c>
      <c r="AW255" s="13">
        <f t="shared" si="484"/>
        <v>2.5689495716122617E-8</v>
      </c>
      <c r="AX255" s="13">
        <f t="shared" si="485"/>
        <v>4.8263159912752067E-4</v>
      </c>
      <c r="AY255" s="13">
        <f t="shared" si="486"/>
        <v>2.8023850448114125E-4</v>
      </c>
      <c r="AZ255" s="13">
        <f t="shared" si="487"/>
        <v>8.1359798587365715E-5</v>
      </c>
      <c r="BA255" s="13">
        <f t="shared" si="488"/>
        <v>1.5747102843540365E-5</v>
      </c>
      <c r="BB255" s="13">
        <f t="shared" si="489"/>
        <v>2.2858763074993422E-6</v>
      </c>
      <c r="BC255" s="13">
        <f t="shared" si="490"/>
        <v>2.6545736292464886E-7</v>
      </c>
      <c r="BD255" s="13">
        <f t="shared" si="491"/>
        <v>9.7985779772510035E-6</v>
      </c>
      <c r="BE255" s="13">
        <f t="shared" si="492"/>
        <v>1.0893076581154904E-5</v>
      </c>
      <c r="BF255" s="13">
        <f t="shared" si="493"/>
        <v>6.0549151967965133E-6</v>
      </c>
      <c r="BG255" s="13">
        <f t="shared" si="494"/>
        <v>2.2437492149109859E-6</v>
      </c>
      <c r="BH255" s="13">
        <f t="shared" si="495"/>
        <v>6.235938542224211E-7</v>
      </c>
      <c r="BI255" s="13">
        <f t="shared" si="496"/>
        <v>1.3864982501242736E-7</v>
      </c>
      <c r="BJ255" s="14">
        <f t="shared" si="497"/>
        <v>0.48458264661607248</v>
      </c>
      <c r="BK255" s="14">
        <f t="shared" si="498"/>
        <v>0.32380485864611896</v>
      </c>
      <c r="BL255" s="14">
        <f t="shared" si="499"/>
        <v>0.18572506641451925</v>
      </c>
      <c r="BM255" s="14">
        <f t="shared" si="500"/>
        <v>0.24059650751659475</v>
      </c>
      <c r="BN255" s="14">
        <f t="shared" si="501"/>
        <v>0.75924216679924761</v>
      </c>
    </row>
    <row r="256" spans="1:66" x14ac:dyDescent="0.25">
      <c r="A256" t="s">
        <v>346</v>
      </c>
      <c r="B256" t="s">
        <v>232</v>
      </c>
      <c r="C256" t="s">
        <v>241</v>
      </c>
      <c r="D256" s="11">
        <v>44415</v>
      </c>
      <c r="E256" s="10">
        <f>VLOOKUP(A256,home!$A$2:$E$405,3,FALSE)</f>
        <v>1.619</v>
      </c>
      <c r="F256" s="10">
        <f>VLOOKUP(B256,home!$B$2:$E$405,3,FALSE)</f>
        <v>0.72060000000000002</v>
      </c>
      <c r="G256" s="10">
        <f>VLOOKUP(C256,away!$B$2:$E$405,4,FALSE)</f>
        <v>1.0294000000000001</v>
      </c>
      <c r="H256" s="10">
        <f>VLOOKUP(A256,away!$A$2:$E$405,3,FALSE)</f>
        <v>1.181</v>
      </c>
      <c r="I256" s="10">
        <f>VLOOKUP(C256,away!$B$2:$E$405,3,FALSE)</f>
        <v>0.84670000000000001</v>
      </c>
      <c r="J256" s="10">
        <f>VLOOKUP(B256,home!$B$2:$E$405,4,FALSE)</f>
        <v>0.9879</v>
      </c>
      <c r="K256" s="12">
        <f t="shared" si="446"/>
        <v>1.2009509511600003</v>
      </c>
      <c r="L256" s="12">
        <f t="shared" si="447"/>
        <v>0.98785327232999998</v>
      </c>
      <c r="M256" s="13">
        <f t="shared" si="448"/>
        <v>0.11205065608214551</v>
      </c>
      <c r="N256" s="13">
        <f t="shared" si="449"/>
        <v>0.13456734199995471</v>
      </c>
      <c r="O256" s="13">
        <f t="shared" si="450"/>
        <v>0.11068960727747086</v>
      </c>
      <c r="P256" s="13">
        <f t="shared" si="451"/>
        <v>0.13293278914340551</v>
      </c>
      <c r="Q256" s="13">
        <f t="shared" si="452"/>
        <v>8.0804388684959344E-2</v>
      </c>
      <c r="R256" s="13">
        <f t="shared" si="453"/>
        <v>5.4672545380986079E-2</v>
      </c>
      <c r="S256" s="13">
        <f t="shared" si="454"/>
        <v>3.9426646499263293E-2</v>
      </c>
      <c r="T256" s="13">
        <f t="shared" si="455"/>
        <v>7.9822879781062311E-2</v>
      </c>
      <c r="U256" s="13">
        <f t="shared" si="456"/>
        <v>6.5659045377633507E-2</v>
      </c>
      <c r="V256" s="13">
        <f t="shared" si="457"/>
        <v>5.1971475015290857E-3</v>
      </c>
      <c r="W256" s="13">
        <f t="shared" si="458"/>
        <v>3.234736914970144E-2</v>
      </c>
      <c r="X256" s="13">
        <f t="shared" si="459"/>
        <v>3.1954454465799052E-2</v>
      </c>
      <c r="Y256" s="13">
        <f t="shared" si="460"/>
        <v>1.5783156204779786E-2</v>
      </c>
      <c r="Z256" s="13">
        <f t="shared" si="461"/>
        <v>1.8002817620405842E-2</v>
      </c>
      <c r="AA256" s="13">
        <f t="shared" si="462"/>
        <v>2.162050094478641E-2</v>
      </c>
      <c r="AB256" s="13">
        <f t="shared" si="463"/>
        <v>1.2982580587098464E-2</v>
      </c>
      <c r="AC256" s="13">
        <f t="shared" si="464"/>
        <v>3.8535657505513475E-4</v>
      </c>
      <c r="AD256" s="13">
        <f t="shared" si="465"/>
        <v>9.711900936964394E-3</v>
      </c>
      <c r="AE256" s="13">
        <f t="shared" si="466"/>
        <v>9.593933121125069E-3</v>
      </c>
      <c r="AF256" s="13">
        <f t="shared" si="467"/>
        <v>4.7386991141092844E-3</v>
      </c>
      <c r="AG256" s="13">
        <f t="shared" si="468"/>
        <v>1.560379808820043E-3</v>
      </c>
      <c r="AH256" s="13">
        <f t="shared" si="469"/>
        <v>4.4460355743695225E-3</v>
      </c>
      <c r="AI256" s="13">
        <f t="shared" si="470"/>
        <v>5.3394706519302761E-3</v>
      </c>
      <c r="AJ256" s="13">
        <f t="shared" si="471"/>
        <v>3.2062211790632868E-3</v>
      </c>
      <c r="AK256" s="13">
        <f t="shared" si="472"/>
        <v>1.2835047915417976E-3</v>
      </c>
      <c r="AL256" s="13">
        <f t="shared" si="473"/>
        <v>1.8286916338722543E-5</v>
      </c>
      <c r="AM256" s="13">
        <f t="shared" si="474"/>
        <v>2.3327033335638183E-3</v>
      </c>
      <c r="AN256" s="13">
        <f t="shared" si="475"/>
        <v>2.3043686214361172E-3</v>
      </c>
      <c r="AO256" s="13">
        <f t="shared" si="476"/>
        <v>1.1381890416701196E-3</v>
      </c>
      <c r="AP256" s="13">
        <f t="shared" si="477"/>
        <v>3.7478792311465813E-4</v>
      </c>
      <c r="AQ256" s="13">
        <f t="shared" si="478"/>
        <v>9.2558869069644852E-5</v>
      </c>
      <c r="AR256" s="13">
        <f t="shared" si="479"/>
        <v>8.7840615820730509E-4</v>
      </c>
      <c r="AS256" s="13">
        <f t="shared" si="480"/>
        <v>1.0549227112038647E-3</v>
      </c>
      <c r="AT256" s="13">
        <f t="shared" si="481"/>
        <v>6.3345521671028394E-4</v>
      </c>
      <c r="AU256" s="13">
        <f t="shared" si="482"/>
        <v>2.5358288167515988E-4</v>
      </c>
      <c r="AV256" s="13">
        <f t="shared" si="483"/>
        <v>7.6135150736419239E-5</v>
      </c>
      <c r="AW256" s="13">
        <f t="shared" si="484"/>
        <v>6.0263685856619191E-7</v>
      </c>
      <c r="AX256" s="13">
        <f t="shared" si="485"/>
        <v>4.6691038120292807E-4</v>
      </c>
      <c r="AY256" s="13">
        <f t="shared" si="486"/>
        <v>4.6123894795616017E-4</v>
      </c>
      <c r="AZ256" s="13">
        <f t="shared" si="487"/>
        <v>2.2781820203226968E-4</v>
      </c>
      <c r="BA256" s="13">
        <f t="shared" si="488"/>
        <v>7.5016985457971561E-5</v>
      </c>
      <c r="BB256" s="13">
        <f t="shared" si="489"/>
        <v>1.8526443641247303E-5</v>
      </c>
      <c r="BC256" s="13">
        <f t="shared" si="490"/>
        <v>3.660281595128695E-6</v>
      </c>
      <c r="BD256" s="13">
        <f t="shared" si="491"/>
        <v>1.4462273296998493E-4</v>
      </c>
      <c r="BE256" s="13">
        <f t="shared" si="492"/>
        <v>1.7368480871966213E-4</v>
      </c>
      <c r="BF256" s="13">
        <f t="shared" si="493"/>
        <v>1.0429346811696049E-4</v>
      </c>
      <c r="BG256" s="13">
        <f t="shared" si="494"/>
        <v>4.175044657827963E-5</v>
      </c>
      <c r="BH256" s="13">
        <f t="shared" si="495"/>
        <v>1.2535059632384921E-5</v>
      </c>
      <c r="BI256" s="13">
        <f t="shared" si="496"/>
        <v>3.0107983576719998E-6</v>
      </c>
      <c r="BJ256" s="14">
        <f t="shared" si="497"/>
        <v>0.4083802822980156</v>
      </c>
      <c r="BK256" s="14">
        <f t="shared" si="498"/>
        <v>0.29047212166569336</v>
      </c>
      <c r="BL256" s="14">
        <f t="shared" si="499"/>
        <v>0.28327591119778817</v>
      </c>
      <c r="BM256" s="14">
        <f t="shared" si="500"/>
        <v>0.37395316790188338</v>
      </c>
      <c r="BN256" s="14">
        <f t="shared" si="501"/>
        <v>0.62571732856892204</v>
      </c>
    </row>
    <row r="257" spans="1:66" s="15" customFormat="1" x14ac:dyDescent="0.25">
      <c r="A257" t="s">
        <v>347</v>
      </c>
      <c r="B257" t="s">
        <v>246</v>
      </c>
      <c r="C257" t="s">
        <v>325</v>
      </c>
      <c r="D257" s="11">
        <v>44415</v>
      </c>
      <c r="E257" s="10">
        <f>VLOOKUP(A257,home!$A$2:$E$405,3,FALSE)</f>
        <v>1.2816000000000001</v>
      </c>
      <c r="F257" s="10">
        <f>VLOOKUP(B257,home!$B$2:$E$405,3,FALSE)</f>
        <v>0.5202</v>
      </c>
      <c r="G257" s="10">
        <f>VLOOKUP(C257,away!$B$2:$E$405,4,FALSE)</f>
        <v>1.1147</v>
      </c>
      <c r="H257" s="10">
        <f>VLOOKUP(A257,away!$A$2:$E$405,3,FALSE)</f>
        <v>0.83499999999999996</v>
      </c>
      <c r="I257" s="10">
        <f>VLOOKUP(C257,away!$B$2:$E$405,3,FALSE)</f>
        <v>1.0265</v>
      </c>
      <c r="J257" s="10">
        <f>VLOOKUP(B257,home!$B$2:$E$405,4,FALSE)</f>
        <v>1.996</v>
      </c>
      <c r="K257" s="12">
        <f t="shared" si="446"/>
        <v>0.74315747030400003</v>
      </c>
      <c r="L257" s="12">
        <f t="shared" si="447"/>
        <v>1.7108264899999999</v>
      </c>
      <c r="M257" s="13">
        <f t="shared" si="448"/>
        <v>8.5950480191036904E-2</v>
      </c>
      <c r="N257" s="13">
        <f t="shared" si="449"/>
        <v>6.3874741430185039E-2</v>
      </c>
      <c r="O257" s="13">
        <f t="shared" si="450"/>
        <v>0.14704635833904617</v>
      </c>
      <c r="P257" s="13">
        <f t="shared" si="451"/>
        <v>0.10927859968066106</v>
      </c>
      <c r="Q257" s="13">
        <f t="shared" si="452"/>
        <v>2.3734495628789209E-2</v>
      </c>
      <c r="R257" s="13">
        <f t="shared" si="453"/>
        <v>0.12578540255223633</v>
      </c>
      <c r="S257" s="13">
        <f t="shared" si="454"/>
        <v>3.473457135324852E-2</v>
      </c>
      <c r="T257" s="13">
        <f t="shared" si="455"/>
        <v>4.0605603848521785E-2</v>
      </c>
      <c r="U257" s="13">
        <f t="shared" si="456"/>
        <v>9.3478361561890252E-2</v>
      </c>
      <c r="V257" s="13">
        <f t="shared" si="457"/>
        <v>4.906889162682759E-3</v>
      </c>
      <c r="W257" s="13">
        <f t="shared" si="458"/>
        <v>5.8794892434774464E-3</v>
      </c>
      <c r="X257" s="13">
        <f t="shared" si="459"/>
        <v>1.0058785945411274E-2</v>
      </c>
      <c r="Y257" s="13">
        <f t="shared" si="460"/>
        <v>8.604418726324654E-3</v>
      </c>
      <c r="Z257" s="13">
        <f t="shared" si="461"/>
        <v>7.1732332913893179E-2</v>
      </c>
      <c r="AA257" s="13">
        <f t="shared" si="462"/>
        <v>5.3308419067293208E-2</v>
      </c>
      <c r="AB257" s="13">
        <f t="shared" si="463"/>
        <v>1.9808274929977568E-2</v>
      </c>
      <c r="AC257" s="13">
        <f t="shared" si="464"/>
        <v>3.8991781611804585E-4</v>
      </c>
      <c r="AD257" s="13">
        <f t="shared" si="465"/>
        <v>1.0923465882155693E-3</v>
      </c>
      <c r="AE257" s="13">
        <f t="shared" si="466"/>
        <v>1.8688154793803178E-3</v>
      </c>
      <c r="AF257" s="13">
        <f t="shared" si="467"/>
        <v>1.5986095135229485E-3</v>
      </c>
      <c r="AG257" s="13">
        <f t="shared" si="468"/>
        <v>9.1164783430035777E-4</v>
      </c>
      <c r="AH257" s="13">
        <f t="shared" si="469"/>
        <v>3.0680393834646845E-2</v>
      </c>
      <c r="AI257" s="13">
        <f t="shared" si="470"/>
        <v>2.2800363870086587E-2</v>
      </c>
      <c r="AJ257" s="13">
        <f t="shared" si="471"/>
        <v>8.4721303678521338E-3</v>
      </c>
      <c r="AK257" s="13">
        <f t="shared" si="472"/>
        <v>2.0987089907528967E-3</v>
      </c>
      <c r="AL257" s="13">
        <f t="shared" si="473"/>
        <v>1.9829870800589175E-5</v>
      </c>
      <c r="AM257" s="13">
        <f t="shared" si="474"/>
        <v>1.6235710543869761E-4</v>
      </c>
      <c r="AN257" s="13">
        <f t="shared" si="475"/>
        <v>2.7776483682424689E-4</v>
      </c>
      <c r="AO257" s="13">
        <f t="shared" si="476"/>
        <v>2.3760372041472462E-4</v>
      </c>
      <c r="AP257" s="13">
        <f t="shared" si="477"/>
        <v>1.3549957966935489E-4</v>
      </c>
      <c r="AQ257" s="13">
        <f t="shared" si="478"/>
        <v>5.7954067570549465E-5</v>
      </c>
      <c r="AR257" s="13">
        <f t="shared" si="479"/>
        <v>1.0497766099189291E-2</v>
      </c>
      <c r="AS257" s="13">
        <f t="shared" si="480"/>
        <v>7.8014932981166031E-3</v>
      </c>
      <c r="AT257" s="13">
        <f t="shared" si="481"/>
        <v>2.8988690120109722E-3</v>
      </c>
      <c r="AU257" s="13">
        <f t="shared" si="482"/>
        <v>7.1810538723624353E-4</v>
      </c>
      <c r="AV257" s="13">
        <f t="shared" si="483"/>
        <v>1.3341634574754024E-4</v>
      </c>
      <c r="AW257" s="13">
        <f t="shared" si="484"/>
        <v>7.0033236583838037E-7</v>
      </c>
      <c r="AX257" s="13">
        <f t="shared" si="485"/>
        <v>2.0109482627283715E-5</v>
      </c>
      <c r="AY257" s="13">
        <f t="shared" si="486"/>
        <v>3.440383557895177E-5</v>
      </c>
      <c r="AZ257" s="13">
        <f t="shared" si="487"/>
        <v>2.9429496633037594E-5</v>
      </c>
      <c r="BA257" s="13">
        <f t="shared" si="488"/>
        <v>1.678292080905551E-5</v>
      </c>
      <c r="BB257" s="13">
        <f t="shared" si="489"/>
        <v>7.1781663749261013E-6</v>
      </c>
      <c r="BC257" s="13">
        <f t="shared" si="490"/>
        <v>2.4561194367701671E-6</v>
      </c>
      <c r="BD257" s="13">
        <f t="shared" si="491"/>
        <v>2.9933093880528342E-3</v>
      </c>
      <c r="BE257" s="13">
        <f t="shared" si="492"/>
        <v>2.2245002326625584E-3</v>
      </c>
      <c r="BF257" s="13">
        <f t="shared" si="493"/>
        <v>8.2657698279808324E-4</v>
      </c>
      <c r="BG257" s="13">
        <f t="shared" si="494"/>
        <v>2.0475895318257888E-4</v>
      </c>
      <c r="BH257" s="13">
        <f t="shared" si="495"/>
        <v>3.8042036417315113E-5</v>
      </c>
      <c r="BI257" s="13">
        <f t="shared" si="496"/>
        <v>5.6542447098209116E-6</v>
      </c>
      <c r="BJ257" s="14">
        <f t="shared" si="497"/>
        <v>0.1592104935695062</v>
      </c>
      <c r="BK257" s="14">
        <f t="shared" si="498"/>
        <v>0.23531469191012686</v>
      </c>
      <c r="BL257" s="14">
        <f t="shared" si="499"/>
        <v>0.53182090549390593</v>
      </c>
      <c r="BM257" s="14">
        <f t="shared" si="500"/>
        <v>0.44237464256226405</v>
      </c>
      <c r="BN257" s="14">
        <f t="shared" si="501"/>
        <v>0.55567007782195477</v>
      </c>
    </row>
    <row r="258" spans="1:66" x14ac:dyDescent="0.25">
      <c r="A258" t="s">
        <v>347</v>
      </c>
      <c r="B258" t="s">
        <v>250</v>
      </c>
      <c r="C258" t="s">
        <v>323</v>
      </c>
      <c r="D258" s="11">
        <v>44415</v>
      </c>
      <c r="E258" s="10">
        <f>VLOOKUP(A258,home!$A$2:$E$405,3,FALSE)</f>
        <v>1.2816000000000001</v>
      </c>
      <c r="F258" s="10">
        <f>VLOOKUP(B258,home!$B$2:$E$405,3,FALSE)</f>
        <v>0.3901</v>
      </c>
      <c r="G258" s="10">
        <f>VLOOKUP(C258,away!$B$2:$E$405,4,FALSE)</f>
        <v>0.6502</v>
      </c>
      <c r="H258" s="10">
        <f>VLOOKUP(A258,away!$A$2:$E$405,3,FALSE)</f>
        <v>0.83499999999999996</v>
      </c>
      <c r="I258" s="10">
        <f>VLOOKUP(C258,away!$B$2:$E$405,3,FALSE)</f>
        <v>1.996</v>
      </c>
      <c r="J258" s="10">
        <f>VLOOKUP(B258,home!$B$2:$E$405,4,FALSE)</f>
        <v>0.7984</v>
      </c>
      <c r="K258" s="12">
        <f t="shared" si="446"/>
        <v>0.32506889443200004</v>
      </c>
      <c r="L258" s="12">
        <f t="shared" si="447"/>
        <v>1.3306613439999999</v>
      </c>
      <c r="M258" s="13">
        <f t="shared" si="448"/>
        <v>0.19095256387968335</v>
      </c>
      <c r="N258" s="13">
        <f t="shared" si="449"/>
        <v>6.2072738829324521E-2</v>
      </c>
      <c r="O258" s="13">
        <f t="shared" si="450"/>
        <v>0.25409319529238528</v>
      </c>
      <c r="P258" s="13">
        <f t="shared" si="451"/>
        <v>8.2597794076389966E-2</v>
      </c>
      <c r="Q258" s="13">
        <f t="shared" si="452"/>
        <v>1.00889582928074E-2</v>
      </c>
      <c r="R258" s="13">
        <f t="shared" si="453"/>
        <v>0.16905599637450996</v>
      </c>
      <c r="S258" s="13">
        <f t="shared" si="454"/>
        <v>8.9320554902111975E-3</v>
      </c>
      <c r="T258" s="13">
        <f t="shared" si="455"/>
        <v>1.342498680146704E-2</v>
      </c>
      <c r="U258" s="13">
        <f t="shared" si="456"/>
        <v>5.4954845838562159E-2</v>
      </c>
      <c r="V258" s="13">
        <f t="shared" si="457"/>
        <v>4.2929107340688424E-4</v>
      </c>
      <c r="W258" s="13">
        <f t="shared" si="458"/>
        <v>1.0932021727378203E-3</v>
      </c>
      <c r="X258" s="13">
        <f t="shared" si="459"/>
        <v>1.4546818724390281E-3</v>
      </c>
      <c r="Y258" s="13">
        <f t="shared" si="460"/>
        <v>9.6784446773607691E-4</v>
      </c>
      <c r="Z258" s="13">
        <f t="shared" si="461"/>
        <v>7.4985426448988174E-2</v>
      </c>
      <c r="AA258" s="13">
        <f t="shared" si="462"/>
        <v>2.4375429674284639E-2</v>
      </c>
      <c r="AB258" s="13">
        <f t="shared" si="463"/>
        <v>3.961846987762337E-3</v>
      </c>
      <c r="AC258" s="13">
        <f t="shared" si="464"/>
        <v>1.1605793266029461E-5</v>
      </c>
      <c r="AD258" s="13">
        <f t="shared" si="465"/>
        <v>8.8841505420635884E-5</v>
      </c>
      <c r="AE258" s="13">
        <f t="shared" si="466"/>
        <v>1.1821795700600662E-4</v>
      </c>
      <c r="AF258" s="13">
        <f t="shared" si="467"/>
        <v>7.8654032777273513E-5</v>
      </c>
      <c r="AG258" s="13">
        <f t="shared" si="468"/>
        <v>3.4887293655475601E-5</v>
      </c>
      <c r="AH258" s="13">
        <f t="shared" si="469"/>
        <v>2.4945052084755941E-2</v>
      </c>
      <c r="AI258" s="13">
        <f t="shared" si="470"/>
        <v>8.108860502740272E-3</v>
      </c>
      <c r="AJ258" s="13">
        <f t="shared" si="471"/>
        <v>1.3179691593645456E-3</v>
      </c>
      <c r="AK258" s="13">
        <f t="shared" si="472"/>
        <v>1.4281025917670182E-4</v>
      </c>
      <c r="AL258" s="13">
        <f t="shared" si="473"/>
        <v>2.008065045693053E-7</v>
      </c>
      <c r="AM258" s="13">
        <f t="shared" si="474"/>
        <v>5.7759219893521312E-6</v>
      </c>
      <c r="AN258" s="13">
        <f t="shared" si="475"/>
        <v>7.6857961171904617E-6</v>
      </c>
      <c r="AO258" s="13">
        <f t="shared" si="476"/>
        <v>5.1135958955053209E-6</v>
      </c>
      <c r="AP258" s="13">
        <f t="shared" si="477"/>
        <v>2.2681547956619979E-6</v>
      </c>
      <c r="AQ258" s="13">
        <f t="shared" si="478"/>
        <v>7.5453647719890992E-7</v>
      </c>
      <c r="AR258" s="13">
        <f t="shared" si="479"/>
        <v>6.6386833066502662E-3</v>
      </c>
      <c r="AS258" s="13">
        <f t="shared" si="480"/>
        <v>2.1580294429769764E-3</v>
      </c>
      <c r="AT258" s="13">
        <f t="shared" si="481"/>
        <v>3.5075412259011519E-4</v>
      </c>
      <c r="AU258" s="13">
        <f t="shared" si="482"/>
        <v>3.800641828261166E-5</v>
      </c>
      <c r="AV258" s="13">
        <f t="shared" si="483"/>
        <v>3.0886760931121812E-6</v>
      </c>
      <c r="AW258" s="13">
        <f t="shared" si="484"/>
        <v>2.4127828132089619E-9</v>
      </c>
      <c r="AX258" s="13">
        <f t="shared" si="485"/>
        <v>3.1292876256736241E-7</v>
      </c>
      <c r="AY258" s="13">
        <f t="shared" si="486"/>
        <v>4.1640220777414339E-7</v>
      </c>
      <c r="AZ258" s="13">
        <f t="shared" si="487"/>
        <v>2.7704516072065444E-7</v>
      </c>
      <c r="BA258" s="13">
        <f t="shared" si="488"/>
        <v>1.2288442863774735E-7</v>
      </c>
      <c r="BB258" s="13">
        <f t="shared" si="489"/>
        <v>4.0879389741944249E-8</v>
      </c>
      <c r="BC258" s="13">
        <f t="shared" si="490"/>
        <v>1.0879324739183066E-8</v>
      </c>
      <c r="BD258" s="13">
        <f t="shared" si="491"/>
        <v>1.4723065418695996E-3</v>
      </c>
      <c r="BE258" s="13">
        <f t="shared" si="492"/>
        <v>4.7860105983055186E-4</v>
      </c>
      <c r="BF258" s="13">
        <f t="shared" si="493"/>
        <v>7.7789158696550486E-5</v>
      </c>
      <c r="BG258" s="13">
        <f t="shared" si="494"/>
        <v>8.4289452720943584E-6</v>
      </c>
      <c r="BH258" s="13">
        <f t="shared" si="495"/>
        <v>6.8499698020688659E-7</v>
      </c>
      <c r="BI258" s="13">
        <f t="shared" si="496"/>
        <v>4.4534242209022265E-8</v>
      </c>
      <c r="BJ258" s="14">
        <f t="shared" si="497"/>
        <v>8.9445792249920372E-2</v>
      </c>
      <c r="BK258" s="14">
        <f t="shared" si="498"/>
        <v>0.28292392752166978</v>
      </c>
      <c r="BL258" s="14">
        <f t="shared" si="499"/>
        <v>0.55218242337702617</v>
      </c>
      <c r="BM258" s="14">
        <f t="shared" si="500"/>
        <v>0.23067590886307893</v>
      </c>
      <c r="BN258" s="14">
        <f t="shared" si="501"/>
        <v>0.76886124674510059</v>
      </c>
    </row>
    <row r="259" spans="1:66" x14ac:dyDescent="0.25">
      <c r="A259" t="s">
        <v>348</v>
      </c>
      <c r="B259" t="s">
        <v>273</v>
      </c>
      <c r="C259" t="s">
        <v>266</v>
      </c>
      <c r="D259" s="11">
        <v>44415</v>
      </c>
      <c r="E259" s="10">
        <f>VLOOKUP(A259,home!$A$2:$E$405,3,FALSE)</f>
        <v>1.4792000000000001</v>
      </c>
      <c r="F259" s="10">
        <f>VLOOKUP(B259,home!$B$2:$E$405,3,FALSE)</f>
        <v>1.9154</v>
      </c>
      <c r="G259" s="10">
        <f>VLOOKUP(C259,away!$B$2:$E$405,4,FALSE)</f>
        <v>0.67600000000000005</v>
      </c>
      <c r="H259" s="10">
        <f>VLOOKUP(A259,away!$A$2:$E$405,3,FALSE)</f>
        <v>1.1875</v>
      </c>
      <c r="I259" s="10">
        <f>VLOOKUP(C259,away!$B$2:$E$405,3,FALSE)</f>
        <v>1.5639000000000001</v>
      </c>
      <c r="J259" s="10">
        <f>VLOOKUP(B259,home!$B$2:$E$405,4,FALSE)</f>
        <v>0.98250000000000004</v>
      </c>
      <c r="K259" s="12">
        <f t="shared" si="446"/>
        <v>1.9152835436800004</v>
      </c>
      <c r="L259" s="12">
        <f t="shared" si="447"/>
        <v>1.8246314531250003</v>
      </c>
      <c r="M259" s="13">
        <f t="shared" si="448"/>
        <v>2.3756122391786084E-2</v>
      </c>
      <c r="N259" s="13">
        <f t="shared" si="449"/>
        <v>4.5499710278635863E-2</v>
      </c>
      <c r="O259" s="13">
        <f t="shared" si="450"/>
        <v>4.3346168120339992E-2</v>
      </c>
      <c r="P259" s="13">
        <f t="shared" si="451"/>
        <v>8.3020202482473854E-2</v>
      </c>
      <c r="Q259" s="13">
        <f t="shared" si="452"/>
        <v>4.3572423169439524E-2</v>
      </c>
      <c r="R259" s="13">
        <f t="shared" si="453"/>
        <v>3.9545390862408276E-2</v>
      </c>
      <c r="S259" s="13">
        <f t="shared" si="454"/>
        <v>7.2532397191787293E-2</v>
      </c>
      <c r="T259" s="13">
        <f t="shared" si="455"/>
        <v>7.9503613803831863E-2</v>
      </c>
      <c r="U259" s="13">
        <f t="shared" si="456"/>
        <v>7.5740636347164034E-2</v>
      </c>
      <c r="V259" s="13">
        <f t="shared" si="457"/>
        <v>2.8164221800231568E-2</v>
      </c>
      <c r="W259" s="13">
        <f t="shared" si="458"/>
        <v>2.7817848351562893E-2</v>
      </c>
      <c r="X259" s="13">
        <f t="shared" si="459"/>
        <v>5.0757321060523088E-2</v>
      </c>
      <c r="Y259" s="13">
        <f t="shared" si="460"/>
        <v>4.6306702241697223E-2</v>
      </c>
      <c r="Z259" s="13">
        <f t="shared" si="461"/>
        <v>2.4051921331224038E-2</v>
      </c>
      <c r="AA259" s="13">
        <f t="shared" si="462"/>
        <v>4.6066249119579371E-2</v>
      </c>
      <c r="AB259" s="13">
        <f t="shared" si="463"/>
        <v>4.4114964428896848E-2</v>
      </c>
      <c r="AC259" s="13">
        <f t="shared" si="464"/>
        <v>6.1515705247865548E-3</v>
      </c>
      <c r="AD259" s="13">
        <f t="shared" si="465"/>
        <v>1.3319766792083562E-2</v>
      </c>
      <c r="AE259" s="13">
        <f t="shared" si="466"/>
        <v>2.430366543712555E-2</v>
      </c>
      <c r="AF259" s="13">
        <f t="shared" si="467"/>
        <v>2.2172616191403125E-2</v>
      </c>
      <c r="AG259" s="13">
        <f t="shared" si="468"/>
        <v>1.3485617633634263E-2</v>
      </c>
      <c r="AH259" s="13">
        <f t="shared" si="469"/>
        <v>1.0971473042259879E-2</v>
      </c>
      <c r="AI259" s="13">
        <f t="shared" si="470"/>
        <v>2.1013481767769095E-2</v>
      </c>
      <c r="AJ259" s="13">
        <f t="shared" si="471"/>
        <v>2.0123387912613942E-2</v>
      </c>
      <c r="AK259" s="13">
        <f t="shared" si="472"/>
        <v>1.2847331237372837E-2</v>
      </c>
      <c r="AL259" s="13">
        <f t="shared" si="473"/>
        <v>8.5991244215778088E-4</v>
      </c>
      <c r="AM259" s="13">
        <f t="shared" si="474"/>
        <v>5.1022260285065978E-3</v>
      </c>
      <c r="AN259" s="13">
        <f t="shared" si="475"/>
        <v>9.3096820925661922E-3</v>
      </c>
      <c r="AO259" s="13">
        <f t="shared" si="476"/>
        <v>8.4933693823454233E-3</v>
      </c>
      <c r="AP259" s="13">
        <f t="shared" si="477"/>
        <v>5.1657563060121059E-3</v>
      </c>
      <c r="AQ259" s="13">
        <f t="shared" si="478"/>
        <v>2.3564003587821258E-3</v>
      </c>
      <c r="AR259" s="13">
        <f t="shared" si="479"/>
        <v>4.0037789600040844E-3</v>
      </c>
      <c r="AS259" s="13">
        <f t="shared" si="480"/>
        <v>7.6683719546280496E-3</v>
      </c>
      <c r="AT259" s="13">
        <f t="shared" si="481"/>
        <v>7.3435533057581723E-3</v>
      </c>
      <c r="AU259" s="13">
        <f t="shared" si="482"/>
        <v>4.6883289328851644E-3</v>
      </c>
      <c r="AV259" s="13">
        <f t="shared" si="483"/>
        <v>2.2448698131284435E-3</v>
      </c>
      <c r="AW259" s="13">
        <f t="shared" si="484"/>
        <v>8.3475680135292524E-5</v>
      </c>
      <c r="AX259" s="13">
        <f t="shared" si="485"/>
        <v>1.6287015914224076E-3</v>
      </c>
      <c r="AY259" s="13">
        <f t="shared" si="486"/>
        <v>2.9717801514640677E-3</v>
      </c>
      <c r="AZ259" s="13">
        <f t="shared" si="487"/>
        <v>2.711201768066958E-3</v>
      </c>
      <c r="BA259" s="13">
        <f t="shared" si="488"/>
        <v>1.6489813405943612E-3</v>
      </c>
      <c r="BB259" s="13">
        <f t="shared" si="489"/>
        <v>7.5219580491617515E-4</v>
      </c>
      <c r="BC259" s="13">
        <f t="shared" si="490"/>
        <v>2.7449602491174616E-4</v>
      </c>
      <c r="BD259" s="13">
        <f t="shared" si="491"/>
        <v>1.2175701702972579E-3</v>
      </c>
      <c r="BE259" s="13">
        <f t="shared" si="492"/>
        <v>2.3319921104459937E-3</v>
      </c>
      <c r="BF259" s="13">
        <f t="shared" si="493"/>
        <v>2.2332130565644033E-3</v>
      </c>
      <c r="BG259" s="13">
        <f t="shared" si="494"/>
        <v>1.425745405589705E-3</v>
      </c>
      <c r="BH259" s="13">
        <f t="shared" si="495"/>
        <v>6.8267667820083252E-4</v>
      </c>
      <c r="BI259" s="13">
        <f t="shared" si="496"/>
        <v>2.6150388148243631E-4</v>
      </c>
      <c r="BJ259" s="14">
        <f t="shared" si="497"/>
        <v>0.40715407580952517</v>
      </c>
      <c r="BK259" s="14">
        <f t="shared" si="498"/>
        <v>0.21745620698468718</v>
      </c>
      <c r="BL259" s="14">
        <f t="shared" si="499"/>
        <v>0.34787068710738883</v>
      </c>
      <c r="BM259" s="14">
        <f t="shared" si="500"/>
        <v>0.71490456945641268</v>
      </c>
      <c r="BN259" s="14">
        <f t="shared" si="501"/>
        <v>0.27874001730508358</v>
      </c>
    </row>
    <row r="260" spans="1:66" x14ac:dyDescent="0.25">
      <c r="A260" t="s">
        <v>348</v>
      </c>
      <c r="B260" t="s">
        <v>261</v>
      </c>
      <c r="C260" t="s">
        <v>326</v>
      </c>
      <c r="D260" s="11">
        <v>44415</v>
      </c>
      <c r="E260" s="10">
        <f>VLOOKUP(A260,home!$A$2:$E$405,3,FALSE)</f>
        <v>1.4792000000000001</v>
      </c>
      <c r="F260" s="10">
        <f>VLOOKUP(B260,home!$B$2:$E$405,3,FALSE)</f>
        <v>0.78869999999999996</v>
      </c>
      <c r="G260" s="10">
        <f>VLOOKUP(C260,away!$B$2:$E$405,4,FALSE)</f>
        <v>1.0624</v>
      </c>
      <c r="H260" s="10">
        <f>VLOOKUP(A260,away!$A$2:$E$405,3,FALSE)</f>
        <v>1.1875</v>
      </c>
      <c r="I260" s="10">
        <f>VLOOKUP(C260,away!$B$2:$E$405,3,FALSE)</f>
        <v>0.84209999999999996</v>
      </c>
      <c r="J260" s="10">
        <f>VLOOKUP(B260,home!$B$2:$E$405,4,FALSE)</f>
        <v>1.1228</v>
      </c>
      <c r="K260" s="12">
        <f t="shared" si="446"/>
        <v>1.239443690496</v>
      </c>
      <c r="L260" s="12">
        <f t="shared" si="447"/>
        <v>1.1227929824999998</v>
      </c>
      <c r="M260" s="13">
        <f t="shared" si="448"/>
        <v>9.4209272035129604E-2</v>
      </c>
      <c r="N260" s="13">
        <f t="shared" si="449"/>
        <v>0.11676708781016265</v>
      </c>
      <c r="O260" s="13">
        <f t="shared" si="450"/>
        <v>0.10577750952747698</v>
      </c>
      <c r="P260" s="13">
        <f t="shared" si="451"/>
        <v>0.13110526678021187</v>
      </c>
      <c r="Q260" s="13">
        <f t="shared" si="452"/>
        <v>7.2363115121949262E-2</v>
      </c>
      <c r="R260" s="13">
        <f t="shared" si="453"/>
        <v>5.9383122701889036E-2</v>
      </c>
      <c r="S260" s="13">
        <f t="shared" si="454"/>
        <v>4.5612790031699595E-2</v>
      </c>
      <c r="T260" s="13">
        <f t="shared" si="455"/>
        <v>8.1248797850764234E-2</v>
      </c>
      <c r="U260" s="13">
        <f t="shared" si="456"/>
        <v>7.3602036754806144E-2</v>
      </c>
      <c r="V260" s="13">
        <f t="shared" si="457"/>
        <v>7.0529469794129752E-3</v>
      </c>
      <c r="W260" s="13">
        <f t="shared" si="458"/>
        <v>2.9896668820845237E-2</v>
      </c>
      <c r="X260" s="13">
        <f t="shared" si="459"/>
        <v>3.3567769952171575E-2</v>
      </c>
      <c r="Y260" s="13">
        <f t="shared" si="460"/>
        <v>1.8844828270236307E-2</v>
      </c>
      <c r="Z260" s="13">
        <f t="shared" si="461"/>
        <v>2.2224984482872471E-2</v>
      </c>
      <c r="AA260" s="13">
        <f t="shared" si="462"/>
        <v>2.754661678866779E-2</v>
      </c>
      <c r="AB260" s="13">
        <f t="shared" si="463"/>
        <v>1.7071240186612744E-2</v>
      </c>
      <c r="AC260" s="13">
        <f t="shared" si="464"/>
        <v>6.1344711310489766E-4</v>
      </c>
      <c r="AD260" s="13">
        <f t="shared" si="465"/>
        <v>9.2638093842112804E-3</v>
      </c>
      <c r="AE260" s="13">
        <f t="shared" si="466"/>
        <v>1.040134016781007E-2</v>
      </c>
      <c r="AF260" s="13">
        <f t="shared" si="467"/>
        <v>5.8392758745062605E-3</v>
      </c>
      <c r="AG260" s="13">
        <f t="shared" si="468"/>
        <v>2.185432658259059E-3</v>
      </c>
      <c r="AH260" s="13">
        <f t="shared" si="469"/>
        <v>6.238514153385148E-3</v>
      </c>
      <c r="AI260" s="13">
        <f t="shared" si="470"/>
        <v>7.7322870054832163E-3</v>
      </c>
      <c r="AJ260" s="13">
        <f t="shared" si="471"/>
        <v>4.7918671710251923E-3</v>
      </c>
      <c r="AK260" s="13">
        <f t="shared" si="472"/>
        <v>1.9797498436073644E-3</v>
      </c>
      <c r="AL260" s="13">
        <f t="shared" si="473"/>
        <v>3.4147869177538459E-5</v>
      </c>
      <c r="AM260" s="13">
        <f t="shared" si="474"/>
        <v>2.296394018243659E-3</v>
      </c>
      <c r="AN260" s="13">
        <f t="shared" si="475"/>
        <v>2.5783750887389567E-3</v>
      </c>
      <c r="AO260" s="13">
        <f t="shared" si="476"/>
        <v>1.4474907279444578E-3</v>
      </c>
      <c r="AP260" s="13">
        <f t="shared" si="477"/>
        <v>5.4174414385661774E-4</v>
      </c>
      <c r="AQ260" s="13">
        <f t="shared" si="478"/>
        <v>1.5206663075817013E-4</v>
      </c>
      <c r="AR260" s="13">
        <f t="shared" si="479"/>
        <v>1.4009119825295561E-3</v>
      </c>
      <c r="AS260" s="13">
        <f t="shared" si="480"/>
        <v>1.736351517686501E-3</v>
      </c>
      <c r="AT260" s="13">
        <f t="shared" si="481"/>
        <v>1.0760549665398439E-3</v>
      </c>
      <c r="AU260" s="13">
        <f t="shared" si="482"/>
        <v>4.4456984630156471E-4</v>
      </c>
      <c r="AV260" s="13">
        <f t="shared" si="483"/>
        <v>1.3775482274581275E-4</v>
      </c>
      <c r="AW260" s="13">
        <f t="shared" si="484"/>
        <v>1.3200415420857276E-6</v>
      </c>
      <c r="AX260" s="13">
        <f t="shared" si="485"/>
        <v>4.7437517946747715E-4</v>
      </c>
      <c r="AY260" s="13">
        <f t="shared" si="486"/>
        <v>5.3262512257826135E-4</v>
      </c>
      <c r="AZ260" s="13">
        <f t="shared" si="487"/>
        <v>2.9901387496703713E-4</v>
      </c>
      <c r="BA260" s="13">
        <f t="shared" si="488"/>
        <v>1.1191022682770717E-4</v>
      </c>
      <c r="BB260" s="13">
        <f t="shared" si="489"/>
        <v>3.14130043380332E-5</v>
      </c>
      <c r="BC260" s="13">
        <f t="shared" si="490"/>
        <v>7.0540601659971545E-6</v>
      </c>
      <c r="BD260" s="13">
        <f t="shared" si="491"/>
        <v>2.621556905140572E-4</v>
      </c>
      <c r="BE260" s="13">
        <f t="shared" si="492"/>
        <v>3.2492721653527032E-4</v>
      </c>
      <c r="BF260" s="13">
        <f t="shared" si="493"/>
        <v>2.0136449420253422E-4</v>
      </c>
      <c r="BG260" s="13">
        <f t="shared" si="494"/>
        <v>8.3193317276416485E-5</v>
      </c>
      <c r="BH260" s="13">
        <f t="shared" si="495"/>
        <v>2.5778358047421572E-5</v>
      </c>
      <c r="BI260" s="13">
        <f t="shared" si="496"/>
        <v>6.3901646466446845E-6</v>
      </c>
      <c r="BJ260" s="14">
        <f t="shared" si="497"/>
        <v>0.38885058798880234</v>
      </c>
      <c r="BK260" s="14">
        <f t="shared" si="498"/>
        <v>0.27916049593131476</v>
      </c>
      <c r="BL260" s="14">
        <f t="shared" si="499"/>
        <v>0.30982239650997934</v>
      </c>
      <c r="BM260" s="14">
        <f t="shared" si="500"/>
        <v>0.41992178585511325</v>
      </c>
      <c r="BN260" s="14">
        <f t="shared" si="501"/>
        <v>0.57960537397681944</v>
      </c>
    </row>
    <row r="261" spans="1:66" x14ac:dyDescent="0.25">
      <c r="A261" t="s">
        <v>348</v>
      </c>
      <c r="B261" t="s">
        <v>270</v>
      </c>
      <c r="C261" t="s">
        <v>327</v>
      </c>
      <c r="D261" s="11">
        <v>44415</v>
      </c>
      <c r="E261" s="10">
        <f>VLOOKUP(A261,home!$A$2:$E$405,3,FALSE)</f>
        <v>1.4792000000000001</v>
      </c>
      <c r="F261" s="10">
        <f>VLOOKUP(B261,home!$B$2:$E$405,3,FALSE)</f>
        <v>1.1267</v>
      </c>
      <c r="G261" s="10">
        <f>VLOOKUP(C261,away!$B$2:$E$405,4,FALSE)</f>
        <v>0.67600000000000005</v>
      </c>
      <c r="H261" s="10">
        <f>VLOOKUP(A261,away!$A$2:$E$405,3,FALSE)</f>
        <v>1.1875</v>
      </c>
      <c r="I261" s="10">
        <f>VLOOKUP(C261,away!$B$2:$E$405,3,FALSE)</f>
        <v>0.98250000000000004</v>
      </c>
      <c r="J261" s="10">
        <f>VLOOKUP(B261,home!$B$2:$E$405,4,FALSE)</f>
        <v>0.98250000000000004</v>
      </c>
      <c r="K261" s="12">
        <f t="shared" si="446"/>
        <v>1.1266314966400002</v>
      </c>
      <c r="L261" s="12">
        <f t="shared" si="447"/>
        <v>1.146301171875</v>
      </c>
      <c r="M261" s="13">
        <f t="shared" si="448"/>
        <v>0.10300964354188055</v>
      </c>
      <c r="N261" s="13">
        <f t="shared" si="449"/>
        <v>0.11605390887194181</v>
      </c>
      <c r="O261" s="13">
        <f t="shared" si="450"/>
        <v>0.1180800751064837</v>
      </c>
      <c r="P261" s="13">
        <f t="shared" si="451"/>
        <v>0.13303273174058136</v>
      </c>
      <c r="Q261" s="13">
        <f t="shared" si="452"/>
        <v>6.5374994521658999E-2</v>
      </c>
      <c r="R261" s="13">
        <f t="shared" si="453"/>
        <v>6.7677664234825158E-2</v>
      </c>
      <c r="S261" s="13">
        <f t="shared" si="454"/>
        <v>4.2951579837197829E-2</v>
      </c>
      <c r="T261" s="13">
        <f t="shared" si="455"/>
        <v>7.4939432831499425E-2</v>
      </c>
      <c r="U261" s="13">
        <f t="shared" si="456"/>
        <v>7.6247788145980475E-2</v>
      </c>
      <c r="V261" s="13">
        <f t="shared" si="457"/>
        <v>6.1633560615699688E-3</v>
      </c>
      <c r="W261" s="13">
        <f t="shared" si="458"/>
        <v>2.4551175973589502E-2</v>
      </c>
      <c r="X261" s="13">
        <f t="shared" si="459"/>
        <v>2.814304178943499E-2</v>
      </c>
      <c r="Y261" s="13">
        <f t="shared" si="460"/>
        <v>1.6130200891678218E-2</v>
      </c>
      <c r="Z261" s="13">
        <f t="shared" si="461"/>
        <v>2.585966194071428E-2</v>
      </c>
      <c r="AA261" s="13">
        <f t="shared" si="462"/>
        <v>2.9134309634871375E-2</v>
      </c>
      <c r="AB261" s="13">
        <f t="shared" si="463"/>
        <v>1.6411815433754161E-2</v>
      </c>
      <c r="AC261" s="13">
        <f t="shared" si="464"/>
        <v>4.9748260537080594E-4</v>
      </c>
      <c r="AD261" s="13">
        <f t="shared" si="465"/>
        <v>6.9150320328492899E-3</v>
      </c>
      <c r="AE261" s="13">
        <f t="shared" si="466"/>
        <v>7.9267093228083049E-3</v>
      </c>
      <c r="AF261" s="13">
        <f t="shared" si="467"/>
        <v>4.5431980929238249E-3</v>
      </c>
      <c r="AG261" s="13">
        <f t="shared" si="468"/>
        <v>1.7359577659929481E-3</v>
      </c>
      <c r="AH261" s="13">
        <f t="shared" si="469"/>
        <v>7.4107401967330308E-3</v>
      </c>
      <c r="AI261" s="13">
        <f t="shared" si="470"/>
        <v>8.3491733190555421E-3</v>
      </c>
      <c r="AJ261" s="13">
        <f t="shared" si="471"/>
        <v>4.7032208160771522E-3</v>
      </c>
      <c r="AK261" s="13">
        <f t="shared" si="472"/>
        <v>1.7662655690151353E-3</v>
      </c>
      <c r="AL261" s="13">
        <f t="shared" si="473"/>
        <v>2.569913561888699E-5</v>
      </c>
      <c r="AM261" s="13">
        <f t="shared" si="474"/>
        <v>1.5581385776965069E-3</v>
      </c>
      <c r="AN261" s="13">
        <f t="shared" si="475"/>
        <v>1.7860960775571515E-3</v>
      </c>
      <c r="AO261" s="13">
        <f t="shared" si="476"/>
        <v>1.0237020133925521E-3</v>
      </c>
      <c r="AP261" s="13">
        <f t="shared" si="477"/>
        <v>3.9115693920089304E-4</v>
      </c>
      <c r="AQ261" s="13">
        <f t="shared" si="478"/>
        <v>1.1209591444825548E-4</v>
      </c>
      <c r="AR261" s="13">
        <f t="shared" si="479"/>
        <v>1.6989880343952475E-3</v>
      </c>
      <c r="AS261" s="13">
        <f t="shared" si="480"/>
        <v>1.9141334319641694E-3</v>
      </c>
      <c r="AT261" s="13">
        <f t="shared" si="481"/>
        <v>1.0782615066112261E-3</v>
      </c>
      <c r="AU261" s="13">
        <f t="shared" si="482"/>
        <v>4.0493445832090252E-4</v>
      </c>
      <c r="AV261" s="13">
        <f t="shared" si="483"/>
        <v>1.1405297870479657E-4</v>
      </c>
      <c r="AW261" s="13">
        <f t="shared" si="484"/>
        <v>9.2192722534387906E-7</v>
      </c>
      <c r="AX261" s="13">
        <f t="shared" si="485"/>
        <v>2.9257466629378933E-4</v>
      </c>
      <c r="AY261" s="13">
        <f t="shared" si="486"/>
        <v>3.3537868283350778E-4</v>
      </c>
      <c r="AZ261" s="13">
        <f t="shared" si="487"/>
        <v>1.9222248857697199E-4</v>
      </c>
      <c r="BA261" s="13">
        <f t="shared" si="488"/>
        <v>7.3448287972170583E-5</v>
      </c>
      <c r="BB261" s="13">
        <f t="shared" si="489"/>
        <v>2.1048464643677906E-5</v>
      </c>
      <c r="BC261" s="13">
        <f t="shared" si="490"/>
        <v>4.8255759374434957E-6</v>
      </c>
      <c r="BD261" s="13">
        <f t="shared" si="491"/>
        <v>3.2459199580481214E-4</v>
      </c>
      <c r="BE261" s="13">
        <f t="shared" si="492"/>
        <v>3.6569556603094008E-4</v>
      </c>
      <c r="BF261" s="13">
        <f t="shared" si="493"/>
        <v>2.0600207143602503E-4</v>
      </c>
      <c r="BG261" s="13">
        <f t="shared" si="494"/>
        <v>7.7362807350969724E-5</v>
      </c>
      <c r="BH261" s="13">
        <f t="shared" si="495"/>
        <v>2.1789843857523762E-5</v>
      </c>
      <c r="BI261" s="13">
        <f t="shared" si="496"/>
        <v>4.9098248793507793E-6</v>
      </c>
      <c r="BJ261" s="14">
        <f t="shared" si="497"/>
        <v>0.35210433978293021</v>
      </c>
      <c r="BK261" s="14">
        <f t="shared" si="498"/>
        <v>0.28601587160505293</v>
      </c>
      <c r="BL261" s="14">
        <f t="shared" si="499"/>
        <v>0.33599177497615174</v>
      </c>
      <c r="BM261" s="14">
        <f t="shared" si="500"/>
        <v>0.3964081735318693</v>
      </c>
      <c r="BN261" s="14">
        <f t="shared" si="501"/>
        <v>0.6032290180173715</v>
      </c>
    </row>
    <row r="262" spans="1:66" x14ac:dyDescent="0.25">
      <c r="A262" t="s">
        <v>349</v>
      </c>
      <c r="B262" t="s">
        <v>280</v>
      </c>
      <c r="C262" t="s">
        <v>283</v>
      </c>
      <c r="D262" s="11">
        <v>44415</v>
      </c>
      <c r="E262" s="10">
        <f>VLOOKUP(A262,home!$A$2:$E$405,3,FALSE)</f>
        <v>1.53</v>
      </c>
      <c r="F262" s="10">
        <f>VLOOKUP(B262,home!$B$2:$E$405,3,FALSE)</f>
        <v>0.49020000000000002</v>
      </c>
      <c r="G262" s="10">
        <f>VLOOKUP(C262,away!$B$2:$E$405,4,FALSE)</f>
        <v>0.65359999999999996</v>
      </c>
      <c r="H262" s="10">
        <f>VLOOKUP(A262,away!$A$2:$E$405,3,FALSE)</f>
        <v>1.075</v>
      </c>
      <c r="I262" s="10">
        <f>VLOOKUP(C262,away!$B$2:$E$405,3,FALSE)</f>
        <v>1.6278999999999999</v>
      </c>
      <c r="J262" s="10">
        <f>VLOOKUP(B262,home!$B$2:$E$405,4,FALSE)</f>
        <v>0.62019999999999997</v>
      </c>
      <c r="K262" s="12">
        <f t="shared" si="446"/>
        <v>0.49020392160000004</v>
      </c>
      <c r="L262" s="12">
        <f t="shared" si="447"/>
        <v>1.0853453484999998</v>
      </c>
      <c r="M262" s="13">
        <f t="shared" si="448"/>
        <v>0.20689388084311955</v>
      </c>
      <c r="N262" s="13">
        <f t="shared" si="449"/>
        <v>0.10142019174434032</v>
      </c>
      <c r="O262" s="13">
        <f t="shared" si="450"/>
        <v>0.22455131120619301</v>
      </c>
      <c r="P262" s="13">
        <f t="shared" si="451"/>
        <v>0.11007593335369784</v>
      </c>
      <c r="Q262" s="13">
        <f t="shared" si="452"/>
        <v>2.4858287861249783E-2</v>
      </c>
      <c r="R262" s="13">
        <f t="shared" si="453"/>
        <v>0.12185786055860873</v>
      </c>
      <c r="S262" s="13">
        <f t="shared" si="454"/>
        <v>1.4641214924180634E-2</v>
      </c>
      <c r="T262" s="13">
        <f t="shared" si="455"/>
        <v>2.6979827101881456E-2</v>
      </c>
      <c r="U262" s="13">
        <f t="shared" si="456"/>
        <v>5.9735201123615966E-2</v>
      </c>
      <c r="V262" s="13">
        <f t="shared" si="457"/>
        <v>8.6552444268831559E-4</v>
      </c>
      <c r="W262" s="13">
        <f t="shared" si="458"/>
        <v>4.0618767312821076E-3</v>
      </c>
      <c r="X262" s="13">
        <f t="shared" si="459"/>
        <v>4.4085390164774188E-3</v>
      </c>
      <c r="Y262" s="13">
        <f t="shared" si="460"/>
        <v>2.3923936576072651E-3</v>
      </c>
      <c r="Z262" s="13">
        <f t="shared" si="461"/>
        <v>4.4085954045149194E-2</v>
      </c>
      <c r="AA262" s="13">
        <f t="shared" si="462"/>
        <v>2.1611107560409518E-2</v>
      </c>
      <c r="AB262" s="13">
        <f t="shared" si="463"/>
        <v>5.2969248381160771E-3</v>
      </c>
      <c r="AC262" s="13">
        <f t="shared" si="464"/>
        <v>2.8780881073277727E-5</v>
      </c>
      <c r="AD262" s="13">
        <f t="shared" si="465"/>
        <v>4.9778697568256963E-4</v>
      </c>
      <c r="AE262" s="13">
        <f t="shared" si="466"/>
        <v>5.4027077860095934E-4</v>
      </c>
      <c r="AF262" s="13">
        <f t="shared" si="467"/>
        <v>2.9319018824251221E-4</v>
      </c>
      <c r="AG262" s="13">
        <f t="shared" si="468"/>
        <v>1.0607086901161667E-4</v>
      </c>
      <c r="AH262" s="13">
        <f t="shared" si="469"/>
        <v>1.1962121289271854E-2</v>
      </c>
      <c r="AI262" s="13">
        <f t="shared" si="470"/>
        <v>5.8638787666559109E-3</v>
      </c>
      <c r="AJ262" s="13">
        <f t="shared" si="471"/>
        <v>1.4372481836008493E-3</v>
      </c>
      <c r="AK262" s="13">
        <f t="shared" si="472"/>
        <v>2.3484823197120444E-4</v>
      </c>
      <c r="AL262" s="13">
        <f t="shared" si="473"/>
        <v>6.1250382736743619E-7</v>
      </c>
      <c r="AM262" s="13">
        <f t="shared" si="474"/>
        <v>4.8803425520199914E-5</v>
      </c>
      <c r="AN262" s="13">
        <f t="shared" si="475"/>
        <v>5.2968570879215149E-5</v>
      </c>
      <c r="AO262" s="13">
        <f t="shared" si="476"/>
        <v>2.8744596010224353E-5</v>
      </c>
      <c r="AP262" s="13">
        <f t="shared" si="477"/>
        <v>1.0399271191402886E-5</v>
      </c>
      <c r="AQ262" s="13">
        <f t="shared" si="478"/>
        <v>2.821700153844793E-6</v>
      </c>
      <c r="AR262" s="13">
        <f t="shared" si="479"/>
        <v>2.5966065399008064E-3</v>
      </c>
      <c r="AS262" s="13">
        <f t="shared" si="480"/>
        <v>1.2728667087115821E-3</v>
      </c>
      <c r="AT262" s="13">
        <f t="shared" si="481"/>
        <v>3.1198212614225119E-4</v>
      </c>
      <c r="AU262" s="13">
        <f t="shared" si="482"/>
        <v>5.0978287234679149E-5</v>
      </c>
      <c r="AV262" s="13">
        <f t="shared" si="483"/>
        <v>6.2474390797227348E-6</v>
      </c>
      <c r="AW262" s="13">
        <f t="shared" si="484"/>
        <v>9.0521353004509581E-9</v>
      </c>
      <c r="AX262" s="13">
        <f t="shared" si="485"/>
        <v>3.9872717629192516E-6</v>
      </c>
      <c r="AY262" s="13">
        <f t="shared" si="486"/>
        <v>4.3275668610898031E-6</v>
      </c>
      <c r="AZ262" s="13">
        <f t="shared" si="487"/>
        <v>2.3484522815032812E-6</v>
      </c>
      <c r="BA262" s="13">
        <f t="shared" si="488"/>
        <v>8.4962725330126628E-7</v>
      </c>
      <c r="BB262" s="13">
        <f t="shared" si="489"/>
        <v>2.3053474683234005E-7</v>
      </c>
      <c r="BC262" s="13">
        <f t="shared" si="490"/>
        <v>5.0041963028421083E-8</v>
      </c>
      <c r="BD262" s="13">
        <f t="shared" si="491"/>
        <v>4.6970247166100291E-4</v>
      </c>
      <c r="BE262" s="13">
        <f t="shared" si="492"/>
        <v>2.302499935934365E-4</v>
      </c>
      <c r="BF262" s="13">
        <f t="shared" si="493"/>
        <v>5.6434724903938717E-5</v>
      </c>
      <c r="BG262" s="13">
        <f t="shared" si="494"/>
        <v>9.2215078207759835E-6</v>
      </c>
      <c r="BH262" s="13">
        <f t="shared" si="495"/>
        <v>1.1301048242023641E-6</v>
      </c>
      <c r="BI262" s="13">
        <f t="shared" si="496"/>
        <v>1.1079636332861554E-7</v>
      </c>
      <c r="BJ262" s="14">
        <f t="shared" si="497"/>
        <v>0.16571396598299953</v>
      </c>
      <c r="BK262" s="14">
        <f t="shared" si="498"/>
        <v>0.33251027451544807</v>
      </c>
      <c r="BL262" s="14">
        <f t="shared" si="499"/>
        <v>0.45755603245867887</v>
      </c>
      <c r="BM262" s="14">
        <f t="shared" si="500"/>
        <v>0.21020444292034068</v>
      </c>
      <c r="BN262" s="14">
        <f t="shared" si="501"/>
        <v>0.78965746556720917</v>
      </c>
    </row>
    <row r="263" spans="1:66" x14ac:dyDescent="0.25">
      <c r="A263" t="s">
        <v>349</v>
      </c>
      <c r="B263" t="s">
        <v>286</v>
      </c>
      <c r="C263" t="s">
        <v>284</v>
      </c>
      <c r="D263" s="11">
        <v>44415</v>
      </c>
      <c r="E263" s="10">
        <f>VLOOKUP(A263,home!$A$2:$E$405,3,FALSE)</f>
        <v>1.53</v>
      </c>
      <c r="F263" s="10">
        <f>VLOOKUP(B263,home!$B$2:$E$405,3,FALSE)</f>
        <v>0.54469999999999996</v>
      </c>
      <c r="G263" s="10">
        <f>VLOOKUP(C263,away!$B$2:$E$405,4,FALSE)</f>
        <v>0.8044</v>
      </c>
      <c r="H263" s="10">
        <f>VLOOKUP(A263,away!$A$2:$E$405,3,FALSE)</f>
        <v>1.075</v>
      </c>
      <c r="I263" s="10">
        <f>VLOOKUP(C263,away!$B$2:$E$405,3,FALSE)</f>
        <v>0.93020000000000003</v>
      </c>
      <c r="J263" s="10">
        <f>VLOOKUP(B263,home!$B$2:$E$405,4,FALSE)</f>
        <v>1.3953</v>
      </c>
      <c r="K263" s="12">
        <f t="shared" si="446"/>
        <v>0.67037972040000005</v>
      </c>
      <c r="L263" s="12">
        <f t="shared" si="447"/>
        <v>1.3952511645000001</v>
      </c>
      <c r="M263" s="13">
        <f t="shared" si="448"/>
        <v>0.12673830805596431</v>
      </c>
      <c r="N263" s="13">
        <f t="shared" si="449"/>
        <v>8.4962791518526426E-2</v>
      </c>
      <c r="O263" s="13">
        <f t="shared" si="450"/>
        <v>0.17683177190184396</v>
      </c>
      <c r="P263" s="13">
        <f t="shared" si="451"/>
        <v>0.11854443380539473</v>
      </c>
      <c r="Q263" s="13">
        <f t="shared" si="452"/>
        <v>2.8478666211296619E-2</v>
      </c>
      <c r="R263" s="13">
        <f t="shared" si="453"/>
        <v>0.12336236783332311</v>
      </c>
      <c r="S263" s="13">
        <f t="shared" si="454"/>
        <v>2.7720077302981417E-2</v>
      </c>
      <c r="T263" s="13">
        <f t="shared" si="455"/>
        <v>3.9734892194718416E-2</v>
      </c>
      <c r="U263" s="13">
        <f t="shared" si="456"/>
        <v>8.2699629655985096E-2</v>
      </c>
      <c r="V263" s="13">
        <f t="shared" si="457"/>
        <v>2.8808801373901086E-3</v>
      </c>
      <c r="W263" s="13">
        <f t="shared" si="458"/>
        <v>6.3638400973646536E-3</v>
      </c>
      <c r="X263" s="13">
        <f t="shared" si="459"/>
        <v>8.8791553065398262E-3</v>
      </c>
      <c r="Y263" s="13">
        <f t="shared" si="460"/>
        <v>6.1943258906130248E-3</v>
      </c>
      <c r="Z263" s="13">
        <f t="shared" si="461"/>
        <v>5.7373829124973817E-2</v>
      </c>
      <c r="AA263" s="13">
        <f t="shared" si="462"/>
        <v>3.8462251527077322E-2</v>
      </c>
      <c r="AB263" s="13">
        <f t="shared" si="463"/>
        <v>1.2892156712338284E-2</v>
      </c>
      <c r="AC263" s="13">
        <f t="shared" si="464"/>
        <v>1.6841410757457959E-4</v>
      </c>
      <c r="AD263" s="13">
        <f t="shared" si="465"/>
        <v>1.0665473362854061E-3</v>
      </c>
      <c r="AE263" s="13">
        <f t="shared" si="466"/>
        <v>1.4881014129465861E-3</v>
      </c>
      <c r="AF263" s="13">
        <f t="shared" si="467"/>
        <v>1.03813761465391E-3</v>
      </c>
      <c r="AG263" s="13">
        <f t="shared" si="468"/>
        <v>4.8282090525237351E-4</v>
      </c>
      <c r="AH263" s="13">
        <f t="shared" si="469"/>
        <v>2.0012725474610932E-2</v>
      </c>
      <c r="AI263" s="13">
        <f t="shared" si="470"/>
        <v>1.3416125308111634E-2</v>
      </c>
      <c r="AJ263" s="13">
        <f t="shared" si="471"/>
        <v>4.4969491664516208E-3</v>
      </c>
      <c r="AK263" s="13">
        <f t="shared" si="472"/>
        <v>1.0048878416196172E-3</v>
      </c>
      <c r="AL263" s="13">
        <f t="shared" si="473"/>
        <v>6.301032523948027E-6</v>
      </c>
      <c r="AM263" s="13">
        <f t="shared" si="474"/>
        <v>1.429983410184751E-4</v>
      </c>
      <c r="AN263" s="13">
        <f t="shared" si="475"/>
        <v>1.9951860182759553E-4</v>
      </c>
      <c r="AO263" s="13">
        <f t="shared" si="476"/>
        <v>1.3918928076968226E-4</v>
      </c>
      <c r="AP263" s="13">
        <f t="shared" si="477"/>
        <v>6.473466869327223E-5</v>
      </c>
      <c r="AQ263" s="13">
        <f t="shared" si="478"/>
        <v>2.2580280469452442E-5</v>
      </c>
      <c r="AR263" s="13">
        <f t="shared" si="479"/>
        <v>5.5845557046539452E-3</v>
      </c>
      <c r="AS263" s="13">
        <f t="shared" si="480"/>
        <v>3.7437728918441365E-3</v>
      </c>
      <c r="AT263" s="13">
        <f t="shared" si="481"/>
        <v>1.2548747122377859E-3</v>
      </c>
      <c r="AU263" s="13">
        <f t="shared" si="482"/>
        <v>2.8041418624233253E-4</v>
      </c>
      <c r="AV263" s="13">
        <f t="shared" si="483"/>
        <v>4.6995995942332097E-5</v>
      </c>
      <c r="AW263" s="13">
        <f t="shared" si="484"/>
        <v>1.6371274189537081E-7</v>
      </c>
      <c r="AX263" s="13">
        <f t="shared" si="485"/>
        <v>1.5977197978271526E-5</v>
      </c>
      <c r="AY263" s="13">
        <f t="shared" si="486"/>
        <v>2.2292204084630396E-5</v>
      </c>
      <c r="AZ263" s="13">
        <f t="shared" si="487"/>
        <v>1.555161185417611E-5</v>
      </c>
      <c r="BA263" s="13">
        <f t="shared" si="488"/>
        <v>7.2328015164637425E-6</v>
      </c>
      <c r="BB263" s="13">
        <f t="shared" si="489"/>
        <v>2.5228936846108509E-6</v>
      </c>
      <c r="BC263" s="13">
        <f t="shared" si="490"/>
        <v>7.0401407027259718E-7</v>
      </c>
      <c r="BD263" s="13">
        <f t="shared" si="491"/>
        <v>1.2986429750222544E-3</v>
      </c>
      <c r="BE263" s="13">
        <f t="shared" si="492"/>
        <v>8.7058391449484288E-4</v>
      </c>
      <c r="BF263" s="13">
        <f t="shared" si="493"/>
        <v>2.9181090059189515E-4</v>
      </c>
      <c r="BG263" s="13">
        <f t="shared" si="494"/>
        <v>6.5208036649488975E-5</v>
      </c>
      <c r="BH263" s="13">
        <f t="shared" si="495"/>
        <v>1.0928536344229342E-5</v>
      </c>
      <c r="BI263" s="13">
        <f t="shared" si="496"/>
        <v>1.4652538277651413E-6</v>
      </c>
      <c r="BJ263" s="14">
        <f t="shared" si="497"/>
        <v>0.1793225803841641</v>
      </c>
      <c r="BK263" s="14">
        <f t="shared" si="498"/>
        <v>0.27608070664591372</v>
      </c>
      <c r="BL263" s="14">
        <f t="shared" si="499"/>
        <v>0.48662811852921251</v>
      </c>
      <c r="BM263" s="14">
        <f t="shared" si="500"/>
        <v>0.3404647668665724</v>
      </c>
      <c r="BN263" s="14">
        <f t="shared" si="501"/>
        <v>0.65891833932634913</v>
      </c>
    </row>
    <row r="264" spans="1:66" x14ac:dyDescent="0.25">
      <c r="A264" t="s">
        <v>357</v>
      </c>
      <c r="B264" t="s">
        <v>336</v>
      </c>
      <c r="C264" t="s">
        <v>329</v>
      </c>
      <c r="D264" s="11">
        <v>44415</v>
      </c>
      <c r="E264" s="10">
        <f>VLOOKUP(A264,home!$A$2:$E$405,3,FALSE)</f>
        <v>1.9630000000000001</v>
      </c>
      <c r="F264" s="10">
        <f>VLOOKUP(B264,home!$B$2:$E$405,3,FALSE)</f>
        <v>0.61129999999999995</v>
      </c>
      <c r="G264" s="10">
        <f>VLOOKUP(C264,away!$B$2:$E$405,4,FALSE)</f>
        <v>0.61129999999999995</v>
      </c>
      <c r="H264" s="10">
        <f>VLOOKUP(A264,away!$A$2:$E$405,3,FALSE)</f>
        <v>1.5185</v>
      </c>
      <c r="I264" s="10">
        <f>VLOOKUP(C264,away!$B$2:$E$405,3,FALSE)</f>
        <v>2.2391000000000001</v>
      </c>
      <c r="J264" s="10">
        <f>VLOOKUP(B264,home!$B$2:$E$405,4,FALSE)</f>
        <v>0.7903</v>
      </c>
      <c r="K264" s="12">
        <f t="shared" si="446"/>
        <v>0.73354893547</v>
      </c>
      <c r="L264" s="12">
        <f t="shared" si="447"/>
        <v>2.6870779685050001</v>
      </c>
      <c r="M264" s="13">
        <f t="shared" si="448"/>
        <v>3.2691933810315571E-2</v>
      </c>
      <c r="N264" s="13">
        <f t="shared" si="449"/>
        <v>2.3981133245012692E-2</v>
      </c>
      <c r="O264" s="13">
        <f t="shared" si="450"/>
        <v>8.7845775089522696E-2</v>
      </c>
      <c r="P264" s="13">
        <f t="shared" si="451"/>
        <v>6.4439174802456423E-2</v>
      </c>
      <c r="Q264" s="13">
        <f t="shared" si="452"/>
        <v>8.7956673816216423E-3</v>
      </c>
      <c r="R264" s="13">
        <f t="shared" si="453"/>
        <v>0.11802422343465092</v>
      </c>
      <c r="S264" s="13">
        <f t="shared" si="454"/>
        <v>3.1754065645936871E-2</v>
      </c>
      <c r="T264" s="13">
        <f t="shared" si="455"/>
        <v>2.3634644039453579E-2</v>
      </c>
      <c r="U264" s="13">
        <f t="shared" si="456"/>
        <v>8.6576543460161623E-2</v>
      </c>
      <c r="V264" s="13">
        <f t="shared" si="457"/>
        <v>6.9545044309014944E-3</v>
      </c>
      <c r="W264" s="13">
        <f t="shared" si="458"/>
        <v>2.1506841481789196E-3</v>
      </c>
      <c r="X264" s="13">
        <f t="shared" si="459"/>
        <v>5.7790559917845182E-3</v>
      </c>
      <c r="Y264" s="13">
        <f t="shared" si="460"/>
        <v>7.7643870171404967E-3</v>
      </c>
      <c r="Z264" s="13">
        <f t="shared" si="461"/>
        <v>0.10571343018038734</v>
      </c>
      <c r="AA264" s="13">
        <f t="shared" si="462"/>
        <v>7.7545974173705304E-2</v>
      </c>
      <c r="AB264" s="13">
        <f t="shared" si="463"/>
        <v>2.8441883402552819E-2</v>
      </c>
      <c r="AC264" s="13">
        <f t="shared" si="464"/>
        <v>8.5675286388593947E-4</v>
      </c>
      <c r="AD264" s="13">
        <f t="shared" si="465"/>
        <v>3.9440801685721252E-4</v>
      </c>
      <c r="AE264" s="13">
        <f t="shared" si="466"/>
        <v>1.0598050926987645E-3</v>
      </c>
      <c r="AF264" s="13">
        <f t="shared" si="467"/>
        <v>1.4238894577501249E-3</v>
      </c>
      <c r="AG264" s="13">
        <f t="shared" si="468"/>
        <v>1.2753673305022973E-3</v>
      </c>
      <c r="AH264" s="13">
        <f t="shared" si="469"/>
        <v>7.1015057303202594E-2</v>
      </c>
      <c r="AI264" s="13">
        <f t="shared" si="470"/>
        <v>5.2093019687105314E-2</v>
      </c>
      <c r="AJ264" s="13">
        <f t="shared" si="471"/>
        <v>1.910638956844693E-2</v>
      </c>
      <c r="AK264" s="13">
        <f t="shared" si="472"/>
        <v>4.6718239095364525E-3</v>
      </c>
      <c r="AL264" s="13">
        <f t="shared" si="473"/>
        <v>6.7549931893023455E-5</v>
      </c>
      <c r="AM264" s="13">
        <f t="shared" si="474"/>
        <v>5.7863516181288418E-5</v>
      </c>
      <c r="AN264" s="13">
        <f t="shared" si="475"/>
        <v>1.5548377951097269E-4</v>
      </c>
      <c r="AO264" s="13">
        <f t="shared" si="476"/>
        <v>2.0889851919191196E-4</v>
      </c>
      <c r="AP264" s="13">
        <f t="shared" si="477"/>
        <v>1.8710886952463519E-4</v>
      </c>
      <c r="AQ264" s="13">
        <f t="shared" si="478"/>
        <v>1.2569403025288096E-4</v>
      </c>
      <c r="AR264" s="13">
        <f t="shared" si="479"/>
        <v>3.8164599182311146E-2</v>
      </c>
      <c r="AS264" s="13">
        <f t="shared" si="480"/>
        <v>2.7995601102823574E-2</v>
      </c>
      <c r="AT264" s="13">
        <f t="shared" si="481"/>
        <v>1.0268071693409495E-2</v>
      </c>
      <c r="AU264" s="13">
        <f t="shared" si="482"/>
        <v>2.5107110200100588E-3</v>
      </c>
      <c r="AV264" s="13">
        <f t="shared" si="483"/>
        <v>4.6043234900029404E-4</v>
      </c>
      <c r="AW264" s="13">
        <f t="shared" si="484"/>
        <v>3.6985523829862448E-6</v>
      </c>
      <c r="AX264" s="13">
        <f t="shared" si="485"/>
        <v>7.0742867828892049E-6</v>
      </c>
      <c r="AY264" s="13">
        <f t="shared" si="486"/>
        <v>1.90091601571877E-5</v>
      </c>
      <c r="AZ264" s="13">
        <f t="shared" si="487"/>
        <v>2.5539547729081062E-5</v>
      </c>
      <c r="BA264" s="13">
        <f t="shared" si="488"/>
        <v>2.2875585342798541E-5</v>
      </c>
      <c r="BB264" s="13">
        <f t="shared" si="489"/>
        <v>1.5367120347822464E-5</v>
      </c>
      <c r="BC264" s="13">
        <f t="shared" si="490"/>
        <v>8.2585301051997245E-6</v>
      </c>
      <c r="BD264" s="13">
        <f t="shared" si="491"/>
        <v>1.7091875606602042E-2</v>
      </c>
      <c r="BE264" s="13">
        <f t="shared" si="492"/>
        <v>1.2537727156408589E-2</v>
      </c>
      <c r="BF264" s="13">
        <f t="shared" si="493"/>
        <v>4.598518204398416E-3</v>
      </c>
      <c r="BG264" s="13">
        <f t="shared" si="494"/>
        <v>1.124412711191958E-3</v>
      </c>
      <c r="BH264" s="13">
        <f t="shared" si="495"/>
        <v>2.062029368309493E-4</v>
      </c>
      <c r="BI264" s="13">
        <f t="shared" si="496"/>
        <v>3.0251988960626108E-5</v>
      </c>
      <c r="BJ264" s="14">
        <f t="shared" si="497"/>
        <v>7.7092214666126868E-2</v>
      </c>
      <c r="BK264" s="14">
        <f t="shared" si="498"/>
        <v>0.13678299064554653</v>
      </c>
      <c r="BL264" s="14">
        <f t="shared" si="499"/>
        <v>0.66030909398083193</v>
      </c>
      <c r="BM264" s="14">
        <f t="shared" si="500"/>
        <v>0.64410451110153877</v>
      </c>
      <c r="BN264" s="14">
        <f t="shared" si="501"/>
        <v>0.33577790776357991</v>
      </c>
    </row>
    <row r="265" spans="1:66" x14ac:dyDescent="0.25">
      <c r="A265" t="s">
        <v>357</v>
      </c>
      <c r="B265" t="s">
        <v>334</v>
      </c>
      <c r="C265" t="s">
        <v>330</v>
      </c>
      <c r="D265" s="11">
        <v>44415</v>
      </c>
      <c r="E265" s="10">
        <f>VLOOKUP(A265,home!$A$2:$E$405,3,FALSE)</f>
        <v>1.9630000000000001</v>
      </c>
      <c r="F265" s="10">
        <f>VLOOKUP(B265,home!$B$2:$E$405,3,FALSE)</f>
        <v>1.2736000000000001</v>
      </c>
      <c r="G265" s="10">
        <f>VLOOKUP(C265,away!$B$2:$E$405,4,FALSE)</f>
        <v>1.1037999999999999</v>
      </c>
      <c r="H265" s="10">
        <f>VLOOKUP(A265,away!$A$2:$E$405,3,FALSE)</f>
        <v>1.5185</v>
      </c>
      <c r="I265" s="10">
        <f>VLOOKUP(C265,away!$B$2:$E$405,3,FALSE)</f>
        <v>0.65849999999999997</v>
      </c>
      <c r="J265" s="10">
        <f>VLOOKUP(B265,home!$B$2:$E$405,4,FALSE)</f>
        <v>1.0975999999999999</v>
      </c>
      <c r="K265" s="12">
        <f t="shared" si="446"/>
        <v>2.7595847718400002</v>
      </c>
      <c r="L265" s="12">
        <f t="shared" si="447"/>
        <v>1.0975256375999998</v>
      </c>
      <c r="M265" s="13">
        <f t="shared" si="448"/>
        <v>2.1128965456453361E-2</v>
      </c>
      <c r="N265" s="13">
        <f t="shared" si="449"/>
        <v>5.8307171318362092E-2</v>
      </c>
      <c r="O265" s="13">
        <f t="shared" si="450"/>
        <v>2.3189581284422348E-2</v>
      </c>
      <c r="P265" s="13">
        <f t="shared" si="451"/>
        <v>6.3993615377837779E-2</v>
      </c>
      <c r="Q265" s="13">
        <f t="shared" si="452"/>
        <v>8.045179102960906E-2</v>
      </c>
      <c r="R265" s="13">
        <f t="shared" si="453"/>
        <v>1.2725579992431329E-2</v>
      </c>
      <c r="S265" s="13">
        <f t="shared" si="454"/>
        <v>4.845460627931332E-2</v>
      </c>
      <c r="T265" s="13">
        <f t="shared" si="455"/>
        <v>8.8297903245833628E-2</v>
      </c>
      <c r="U265" s="13">
        <f t="shared" si="456"/>
        <v>3.5117316759945276E-2</v>
      </c>
      <c r="V265" s="13">
        <f t="shared" si="457"/>
        <v>1.6306132734723991E-2</v>
      </c>
      <c r="W265" s="13">
        <f t="shared" si="458"/>
        <v>7.4004512464187697E-2</v>
      </c>
      <c r="X265" s="13">
        <f t="shared" si="459"/>
        <v>8.1221849727534726E-2</v>
      </c>
      <c r="Y265" s="13">
        <f t="shared" si="460"/>
        <v>4.4571531204631955E-2</v>
      </c>
      <c r="Z265" s="13">
        <f t="shared" si="461"/>
        <v>4.6555500983409973E-3</v>
      </c>
      <c r="AA265" s="13">
        <f t="shared" si="462"/>
        <v>1.2847385155920031E-2</v>
      </c>
      <c r="AB265" s="13">
        <f t="shared" si="463"/>
        <v>1.7726724217120099E-2</v>
      </c>
      <c r="AC265" s="13">
        <f t="shared" si="464"/>
        <v>3.0866643372711457E-3</v>
      </c>
      <c r="AD265" s="13">
        <f t="shared" si="465"/>
        <v>5.1055431410903955E-2</v>
      </c>
      <c r="AE265" s="13">
        <f t="shared" si="466"/>
        <v>5.6034644912195418E-2</v>
      </c>
      <c r="AF265" s="13">
        <f t="shared" si="467"/>
        <v>3.0749729692473429E-2</v>
      </c>
      <c r="AG265" s="13">
        <f t="shared" si="468"/>
        <v>1.1249538895586513E-2</v>
      </c>
      <c r="AH265" s="13">
        <f t="shared" si="469"/>
        <v>1.277396397515111E-3</v>
      </c>
      <c r="AI265" s="13">
        <f t="shared" si="470"/>
        <v>3.5250836461859754E-3</v>
      </c>
      <c r="AJ265" s="13">
        <f t="shared" si="471"/>
        <v>4.8638835747385227E-3</v>
      </c>
      <c r="AK265" s="13">
        <f t="shared" si="472"/>
        <v>4.4740996816170428E-3</v>
      </c>
      <c r="AL265" s="13">
        <f t="shared" si="473"/>
        <v>3.7394506760289695E-4</v>
      </c>
      <c r="AM265" s="13">
        <f t="shared" si="474"/>
        <v>2.8178358208250411E-2</v>
      </c>
      <c r="AN265" s="13">
        <f t="shared" si="475"/>
        <v>3.0926470559031218E-2</v>
      </c>
      <c r="AO265" s="13">
        <f t="shared" si="476"/>
        <v>1.697129715950918E-2</v>
      </c>
      <c r="AP265" s="13">
        <f t="shared" si="477"/>
        <v>6.2088112452964583E-3</v>
      </c>
      <c r="AQ265" s="13">
        <f t="shared" si="478"/>
        <v>1.7035823801830107E-3</v>
      </c>
      <c r="AR265" s="13">
        <f t="shared" si="479"/>
        <v>2.8039505913014307E-4</v>
      </c>
      <c r="AS265" s="13">
        <f t="shared" si="480"/>
        <v>7.7377393527471917E-4</v>
      </c>
      <c r="AT265" s="13">
        <f t="shared" si="481"/>
        <v>1.067647384315413E-3</v>
      </c>
      <c r="AU265" s="13">
        <f t="shared" si="482"/>
        <v>9.8208782115054055E-4</v>
      </c>
      <c r="AV265" s="13">
        <f t="shared" si="483"/>
        <v>6.7753864896413925E-4</v>
      </c>
      <c r="AW265" s="13">
        <f t="shared" si="484"/>
        <v>3.1460362471418E-5</v>
      </c>
      <c r="AX265" s="13">
        <f t="shared" si="485"/>
        <v>1.2960094701156758E-2</v>
      </c>
      <c r="AY265" s="13">
        <f t="shared" si="486"/>
        <v>1.4224036200243449E-2</v>
      </c>
      <c r="AZ265" s="13">
        <f t="shared" si="487"/>
        <v>7.8056221999588341E-3</v>
      </c>
      <c r="BA265" s="13">
        <f t="shared" si="488"/>
        <v>2.8556234939581772E-3</v>
      </c>
      <c r="BB265" s="13">
        <f t="shared" si="489"/>
        <v>7.8352999898799675E-4</v>
      </c>
      <c r="BC265" s="13">
        <f t="shared" si="490"/>
        <v>1.7198885234360572E-4</v>
      </c>
      <c r="BD265" s="13">
        <f t="shared" si="491"/>
        <v>5.1290127675283301E-5</v>
      </c>
      <c r="BE265" s="13">
        <f t="shared" si="492"/>
        <v>1.4153945527844113E-4</v>
      </c>
      <c r="BF265" s="13">
        <f t="shared" si="493"/>
        <v>1.9529506270045754E-4</v>
      </c>
      <c r="BG265" s="13">
        <f t="shared" si="494"/>
        <v>1.7964442701457354E-4</v>
      </c>
      <c r="BH265" s="13">
        <f t="shared" si="495"/>
        <v>1.2393600628383484E-4</v>
      </c>
      <c r="BI265" s="13">
        <f t="shared" si="496"/>
        <v>6.8402383124707388E-5</v>
      </c>
      <c r="BJ265" s="14">
        <f t="shared" si="497"/>
        <v>0.69873351890023772</v>
      </c>
      <c r="BK265" s="14">
        <f t="shared" si="498"/>
        <v>0.16756796545344593</v>
      </c>
      <c r="BL265" s="14">
        <f t="shared" si="499"/>
        <v>0.120288601020808</v>
      </c>
      <c r="BM265" s="14">
        <f t="shared" si="500"/>
        <v>0.71725635517594444</v>
      </c>
      <c r="BN265" s="14">
        <f t="shared" si="501"/>
        <v>0.25979670445911596</v>
      </c>
    </row>
    <row r="266" spans="1:66" x14ac:dyDescent="0.25">
      <c r="A266" t="s">
        <v>338</v>
      </c>
      <c r="B266" t="s">
        <v>82</v>
      </c>
      <c r="C266" t="s">
        <v>90</v>
      </c>
      <c r="D266" s="11">
        <v>44416</v>
      </c>
      <c r="E266" s="10">
        <f>VLOOKUP(A266,home!$A$2:$E$405,3,FALSE)</f>
        <v>1.3033999999999999</v>
      </c>
      <c r="F266" s="10">
        <f>VLOOKUP(B266,home!$B$2:$E$405,3,FALSE)</f>
        <v>1.2276</v>
      </c>
      <c r="G266" s="10">
        <f>VLOOKUP(C266,away!$B$2:$E$405,4,FALSE)</f>
        <v>0.57540000000000002</v>
      </c>
      <c r="H266" s="10">
        <f>VLOOKUP(A266,away!$A$2:$E$405,3,FALSE)</f>
        <v>1.0085</v>
      </c>
      <c r="I266" s="10">
        <f>VLOOKUP(C266,away!$B$2:$E$405,3,FALSE)</f>
        <v>2.1071</v>
      </c>
      <c r="J266" s="10">
        <f>VLOOKUP(B266,home!$B$2:$E$405,4,FALSE)</f>
        <v>1.0907</v>
      </c>
      <c r="K266" s="12">
        <f t="shared" si="446"/>
        <v>0.92067097953599997</v>
      </c>
      <c r="L266" s="12">
        <f t="shared" si="447"/>
        <v>2.3177487887449999</v>
      </c>
      <c r="M266" s="13">
        <f t="shared" si="448"/>
        <v>3.9225832052742812E-2</v>
      </c>
      <c r="N266" s="13">
        <f t="shared" si="449"/>
        <v>3.6114085219113343E-2</v>
      </c>
      <c r="O266" s="13">
        <f t="shared" si="450"/>
        <v>9.0915624727759436E-2</v>
      </c>
      <c r="P266" s="13">
        <f t="shared" si="451"/>
        <v>8.3703377273233653E-2</v>
      </c>
      <c r="Q266" s="13">
        <f t="shared" si="452"/>
        <v>1.6624595106863829E-2</v>
      </c>
      <c r="R266" s="13">
        <f t="shared" si="453"/>
        <v>0.10535978954537972</v>
      </c>
      <c r="S266" s="13">
        <f t="shared" si="454"/>
        <v>4.4653325374492521E-2</v>
      </c>
      <c r="T266" s="13">
        <f t="shared" si="455"/>
        <v>3.8531635172309696E-2</v>
      </c>
      <c r="U266" s="13">
        <f t="shared" si="456"/>
        <v>9.7001700644451544E-2</v>
      </c>
      <c r="V266" s="13">
        <f t="shared" si="457"/>
        <v>1.058722429902827E-2</v>
      </c>
      <c r="W266" s="13">
        <f t="shared" si="458"/>
        <v>5.1019274204752389E-3</v>
      </c>
      <c r="X266" s="13">
        <f t="shared" si="459"/>
        <v>1.1824986099071386E-2</v>
      </c>
      <c r="Y266" s="13">
        <f t="shared" si="460"/>
        <v>1.3703673604024585E-2</v>
      </c>
      <c r="Z266" s="13">
        <f t="shared" si="461"/>
        <v>8.1399174867077317E-2</v>
      </c>
      <c r="AA266" s="13">
        <f t="shared" si="462"/>
        <v>7.4941858058294217E-2</v>
      </c>
      <c r="AB266" s="13">
        <f t="shared" si="463"/>
        <v>3.4498396933388804E-2</v>
      </c>
      <c r="AC266" s="13">
        <f t="shared" si="464"/>
        <v>1.4119943150382851E-3</v>
      </c>
      <c r="AD266" s="13">
        <f t="shared" si="465"/>
        <v>1.1742991289326286E-3</v>
      </c>
      <c r="AE266" s="13">
        <f t="shared" si="466"/>
        <v>2.7217303837079087E-3</v>
      </c>
      <c r="AF266" s="13">
        <f t="shared" si="467"/>
        <v>3.154143650064735E-3</v>
      </c>
      <c r="AG266" s="13">
        <f t="shared" si="468"/>
        <v>2.4368375414884243E-3</v>
      </c>
      <c r="AH266" s="13">
        <f t="shared" si="469"/>
        <v>4.7165709738252737E-2</v>
      </c>
      <c r="AI266" s="13">
        <f t="shared" si="470"/>
        <v>4.3424100185227799E-2</v>
      </c>
      <c r="AJ266" s="13">
        <f t="shared" si="471"/>
        <v>1.9989654426501538E-2</v>
      </c>
      <c r="AK266" s="13">
        <f t="shared" si="472"/>
        <v>6.1346315738111034E-3</v>
      </c>
      <c r="AL266" s="13">
        <f t="shared" si="473"/>
        <v>1.2052128576943377E-4</v>
      </c>
      <c r="AM266" s="13">
        <f t="shared" si="474"/>
        <v>2.1622862586053503E-4</v>
      </c>
      <c r="AN266" s="13">
        <f t="shared" si="475"/>
        <v>5.0116363568025084E-4</v>
      </c>
      <c r="AO266" s="13">
        <f t="shared" si="476"/>
        <v>5.8078570478047097E-4</v>
      </c>
      <c r="AP266" s="13">
        <f t="shared" si="477"/>
        <v>4.4870512125844928E-4</v>
      </c>
      <c r="AQ266" s="13">
        <f t="shared" si="478"/>
        <v>2.5999643782511234E-4</v>
      </c>
      <c r="AR266" s="13">
        <f t="shared" si="479"/>
        <v>2.1863653323226706E-2</v>
      </c>
      <c r="AS266" s="13">
        <f t="shared" si="480"/>
        <v>2.0129231121330651E-2</v>
      </c>
      <c r="AT266" s="13">
        <f t="shared" si="481"/>
        <v>9.266199466891013E-3</v>
      </c>
      <c r="AU266" s="13">
        <f t="shared" si="482"/>
        <v>2.8437069799195033E-3</v>
      </c>
      <c r="AV266" s="13">
        <f t="shared" si="483"/>
        <v>6.5452962267896226E-4</v>
      </c>
      <c r="AW266" s="13">
        <f t="shared" si="484"/>
        <v>7.143845808498087E-6</v>
      </c>
      <c r="AX266" s="13">
        <f t="shared" si="485"/>
        <v>3.3179236795790321E-5</v>
      </c>
      <c r="AY266" s="13">
        <f t="shared" si="486"/>
        <v>7.6901135894926552E-5</v>
      </c>
      <c r="AZ266" s="13">
        <f t="shared" si="487"/>
        <v>8.9118757286790333E-5</v>
      </c>
      <c r="BA266" s="13">
        <f t="shared" si="488"/>
        <v>6.8851630585305986E-5</v>
      </c>
      <c r="BB266" s="13">
        <f t="shared" si="489"/>
        <v>3.9895195848052792E-5</v>
      </c>
      <c r="BC266" s="13">
        <f t="shared" si="490"/>
        <v>1.8493408370713781E-5</v>
      </c>
      <c r="BD266" s="13">
        <f t="shared" si="491"/>
        <v>8.4457426679082175E-3</v>
      </c>
      <c r="BE266" s="13">
        <f t="shared" si="492"/>
        <v>7.7757501749720469E-3</v>
      </c>
      <c r="BF266" s="13">
        <f t="shared" si="493"/>
        <v>3.5794537651093689E-3</v>
      </c>
      <c r="BG266" s="13">
        <f t="shared" si="494"/>
        <v>1.0984997347090221E-3</v>
      </c>
      <c r="BH266" s="13">
        <f t="shared" si="495"/>
        <v>2.528392066936478E-4</v>
      </c>
      <c r="BI266" s="13">
        <f t="shared" si="496"/>
        <v>4.6556344018349194E-5</v>
      </c>
      <c r="BJ266" s="14">
        <f t="shared" si="497"/>
        <v>0.13372123221623822</v>
      </c>
      <c r="BK266" s="14">
        <f t="shared" si="498"/>
        <v>0.17977917573619989</v>
      </c>
      <c r="BL266" s="14">
        <f t="shared" si="499"/>
        <v>0.59538762824052438</v>
      </c>
      <c r="BM266" s="14">
        <f t="shared" si="500"/>
        <v>0.61827414984486073</v>
      </c>
      <c r="BN266" s="14">
        <f t="shared" si="501"/>
        <v>0.37194330392509278</v>
      </c>
    </row>
    <row r="267" spans="1:66" x14ac:dyDescent="0.25">
      <c r="A267" t="s">
        <v>338</v>
      </c>
      <c r="B267" t="s">
        <v>81</v>
      </c>
      <c r="C267" t="s">
        <v>74</v>
      </c>
      <c r="D267" s="11">
        <v>44416</v>
      </c>
      <c r="E267" s="10">
        <f>VLOOKUP(A267,home!$A$2:$E$405,3,FALSE)</f>
        <v>1.3033999999999999</v>
      </c>
      <c r="F267" s="10">
        <f>VLOOKUP(B267,home!$B$2:$E$405,3,FALSE)</f>
        <v>0.6905</v>
      </c>
      <c r="G267" s="10">
        <f>VLOOKUP(C267,away!$B$2:$E$405,4,FALSE)</f>
        <v>1.4492</v>
      </c>
      <c r="H267" s="10">
        <f>VLOOKUP(A267,away!$A$2:$E$405,3,FALSE)</f>
        <v>1.0085</v>
      </c>
      <c r="I267" s="10">
        <f>VLOOKUP(C267,away!$B$2:$E$405,3,FALSE)</f>
        <v>0.7712</v>
      </c>
      <c r="J267" s="10">
        <f>VLOOKUP(B267,home!$B$2:$E$405,4,FALSE)</f>
        <v>0.59489999999999998</v>
      </c>
      <c r="K267" s="12">
        <f t="shared" si="446"/>
        <v>1.3042766668399999</v>
      </c>
      <c r="L267" s="12">
        <f t="shared" si="447"/>
        <v>0.46268656847999995</v>
      </c>
      <c r="M267" s="13">
        <f t="shared" si="448"/>
        <v>0.17085103622562028</v>
      </c>
      <c r="N267" s="13">
        <f t="shared" si="449"/>
        <v>0.22283702005451209</v>
      </c>
      <c r="O267" s="13">
        <f t="shared" si="450"/>
        <v>7.9050479672484422E-2</v>
      </c>
      <c r="P267" s="13">
        <f t="shared" si="451"/>
        <v>0.10310369613933114</v>
      </c>
      <c r="Q267" s="13">
        <f t="shared" si="452"/>
        <v>0.14532056288262865</v>
      </c>
      <c r="R267" s="13">
        <f t="shared" si="453"/>
        <v>1.8287797588179902E-2</v>
      </c>
      <c r="S267" s="13">
        <f t="shared" si="454"/>
        <v>1.5555030265595529E-2</v>
      </c>
      <c r="T267" s="13">
        <f t="shared" si="455"/>
        <v>6.7237872569745505E-2</v>
      </c>
      <c r="U267" s="13">
        <f t="shared" si="456"/>
        <v>2.3852347682155869E-2</v>
      </c>
      <c r="V267" s="13">
        <f t="shared" si="457"/>
        <v>1.0430015848062843E-3</v>
      </c>
      <c r="W267" s="13">
        <f t="shared" si="458"/>
        <v>6.3179406459955831E-2</v>
      </c>
      <c r="X267" s="13">
        <f t="shared" si="459"/>
        <v>2.9232262773560103E-2</v>
      </c>
      <c r="Y267" s="13">
        <f t="shared" si="460"/>
        <v>6.7626876758020843E-3</v>
      </c>
      <c r="Z267" s="13">
        <f t="shared" si="461"/>
        <v>2.8205061037105926E-3</v>
      </c>
      <c r="AA267" s="13">
        <f t="shared" si="462"/>
        <v>3.6787202997495268E-3</v>
      </c>
      <c r="AB267" s="13">
        <f t="shared" si="463"/>
        <v>2.3990345253969794E-3</v>
      </c>
      <c r="AC267" s="13">
        <f t="shared" si="464"/>
        <v>3.9338844838310531E-5</v>
      </c>
      <c r="AD267" s="13">
        <f t="shared" si="465"/>
        <v>2.0600856417630192E-2</v>
      </c>
      <c r="AE267" s="13">
        <f t="shared" si="466"/>
        <v>9.5317395636224985E-3</v>
      </c>
      <c r="AF267" s="13">
        <f t="shared" si="467"/>
        <v>2.2051039351687731E-3</v>
      </c>
      <c r="AG267" s="13">
        <f t="shared" si="468"/>
        <v>3.4009065763499462E-4</v>
      </c>
      <c r="AH267" s="13">
        <f t="shared" si="469"/>
        <v>3.2625257262568718E-4</v>
      </c>
      <c r="AI267" s="13">
        <f t="shared" si="470"/>
        <v>4.2552361797220626E-4</v>
      </c>
      <c r="AJ267" s="13">
        <f t="shared" si="471"/>
        <v>2.7750026305524336E-4</v>
      </c>
      <c r="AK267" s="13">
        <f t="shared" si="472"/>
        <v>1.2064570604830531E-4</v>
      </c>
      <c r="AL267" s="13">
        <f t="shared" si="473"/>
        <v>9.4959454605245018E-7</v>
      </c>
      <c r="AM267" s="13">
        <f t="shared" si="474"/>
        <v>5.3738432684872261E-3</v>
      </c>
      <c r="AN267" s="13">
        <f t="shared" si="475"/>
        <v>2.4864051014457018E-3</v>
      </c>
      <c r="AO267" s="13">
        <f t="shared" si="476"/>
        <v>5.7521312211953886E-4</v>
      </c>
      <c r="AP267" s="13">
        <f t="shared" si="477"/>
        <v>8.8714461872718882E-5</v>
      </c>
      <c r="AQ267" s="13">
        <f t="shared" si="478"/>
        <v>1.0261747484609518E-5</v>
      </c>
      <c r="AR267" s="13">
        <f t="shared" si="479"/>
        <v>3.0190536657190241E-5</v>
      </c>
      <c r="AS267" s="13">
        <f t="shared" si="480"/>
        <v>3.9376812521350919E-5</v>
      </c>
      <c r="AT267" s="13">
        <f t="shared" si="481"/>
        <v>2.5679128893065579E-5</v>
      </c>
      <c r="AU267" s="13">
        <f t="shared" si="482"/>
        <v>1.1164229546667436E-5</v>
      </c>
      <c r="AV267" s="13">
        <f t="shared" si="483"/>
        <v>3.6403110252410128E-6</v>
      </c>
      <c r="AW267" s="13">
        <f t="shared" si="484"/>
        <v>1.5918140298426958E-8</v>
      </c>
      <c r="AX267" s="13">
        <f t="shared" si="485"/>
        <v>1.168163064390514E-3</v>
      </c>
      <c r="AY267" s="13">
        <f t="shared" si="486"/>
        <v>5.4049335968792817E-4</v>
      </c>
      <c r="AZ267" s="13">
        <f t="shared" si="487"/>
        <v>1.250395089401169E-4</v>
      </c>
      <c r="BA267" s="13">
        <f t="shared" si="488"/>
        <v>1.9284700438642326E-5</v>
      </c>
      <c r="BB267" s="13">
        <f t="shared" si="489"/>
        <v>2.2306929675300411E-6</v>
      </c>
      <c r="BC267" s="13">
        <f t="shared" si="490"/>
        <v>2.064223348957886E-7</v>
      </c>
      <c r="BD267" s="13">
        <f t="shared" si="491"/>
        <v>2.3281259677474994E-6</v>
      </c>
      <c r="BE267" s="13">
        <f t="shared" si="492"/>
        <v>3.0365203771973576E-6</v>
      </c>
      <c r="BF267" s="13">
        <f t="shared" si="493"/>
        <v>1.9802313381813549E-6</v>
      </c>
      <c r="BG267" s="13">
        <f t="shared" si="494"/>
        <v>8.6092317644509664E-7</v>
      </c>
      <c r="BH267" s="13">
        <f t="shared" si="495"/>
        <v>2.8072050274477903E-7</v>
      </c>
      <c r="BI267" s="13">
        <f t="shared" si="496"/>
        <v>7.3227440326721882E-8</v>
      </c>
      <c r="BJ267" s="14">
        <f t="shared" si="497"/>
        <v>0.57763745844043035</v>
      </c>
      <c r="BK267" s="14">
        <f t="shared" si="498"/>
        <v>0.29113354601442554</v>
      </c>
      <c r="BL267" s="14">
        <f t="shared" si="499"/>
        <v>0.1285369126951143</v>
      </c>
      <c r="BM267" s="14">
        <f t="shared" si="500"/>
        <v>0.26013735324937642</v>
      </c>
      <c r="BN267" s="14">
        <f t="shared" si="501"/>
        <v>0.73945059256275647</v>
      </c>
    </row>
    <row r="268" spans="1:66" x14ac:dyDescent="0.25">
      <c r="A268" t="s">
        <v>338</v>
      </c>
      <c r="B268" t="s">
        <v>96</v>
      </c>
      <c r="C268" t="s">
        <v>78</v>
      </c>
      <c r="D268" s="11">
        <v>44416</v>
      </c>
      <c r="E268" s="10">
        <f>VLOOKUP(A268,home!$A$2:$E$405,3,FALSE)</f>
        <v>1.3033999999999999</v>
      </c>
      <c r="F268" s="10">
        <f>VLOOKUP(B268,home!$B$2:$E$405,3,FALSE)</f>
        <v>1.5344</v>
      </c>
      <c r="G268" s="10">
        <f>VLOOKUP(C268,away!$B$2:$E$405,4,FALSE)</f>
        <v>1.1082000000000001</v>
      </c>
      <c r="H268" s="10">
        <f>VLOOKUP(A268,away!$A$2:$E$405,3,FALSE)</f>
        <v>1.0085</v>
      </c>
      <c r="I268" s="10">
        <f>VLOOKUP(C268,away!$B$2:$E$405,3,FALSE)</f>
        <v>0.7712</v>
      </c>
      <c r="J268" s="10">
        <f>VLOOKUP(B268,home!$B$2:$E$405,4,FALSE)</f>
        <v>0.69410000000000005</v>
      </c>
      <c r="K268" s="12">
        <f t="shared" si="446"/>
        <v>2.2163301390719998</v>
      </c>
      <c r="L268" s="12">
        <f t="shared" si="447"/>
        <v>0.53983988432000007</v>
      </c>
      <c r="M268" s="13">
        <f t="shared" si="448"/>
        <v>6.3534639149776015E-2</v>
      </c>
      <c r="N268" s="13">
        <f t="shared" si="449"/>
        <v>0.14081373562271243</v>
      </c>
      <c r="O268" s="13">
        <f t="shared" si="450"/>
        <v>3.4298532248928038E-2</v>
      </c>
      <c r="P268" s="13">
        <f t="shared" si="451"/>
        <v>7.6016870749232149E-2</v>
      </c>
      <c r="Q268" s="13">
        <f t="shared" si="452"/>
        <v>0.156044863127967</v>
      </c>
      <c r="R268" s="13">
        <f t="shared" si="453"/>
        <v>9.2578578408035513E-3</v>
      </c>
      <c r="S268" s="13">
        <f t="shared" si="454"/>
        <v>2.2737851020461164E-2</v>
      </c>
      <c r="T268" s="13">
        <f t="shared" si="455"/>
        <v>8.4239240859731959E-2</v>
      </c>
      <c r="U268" s="13">
        <f t="shared" si="456"/>
        <v>2.0518469355816943E-2</v>
      </c>
      <c r="V268" s="13">
        <f t="shared" si="457"/>
        <v>3.0227785193995341E-3</v>
      </c>
      <c r="W268" s="13">
        <f t="shared" si="458"/>
        <v>0.11528231106595944</v>
      </c>
      <c r="X268" s="13">
        <f t="shared" si="459"/>
        <v>6.2233989469989814E-2</v>
      </c>
      <c r="Y268" s="13">
        <f t="shared" si="460"/>
        <v>1.6798194838125703E-2</v>
      </c>
      <c r="Z268" s="13">
        <f t="shared" si="461"/>
        <v>1.6659203019434648E-3</v>
      </c>
      <c r="AA268" s="13">
        <f t="shared" si="462"/>
        <v>3.6922293744892278E-3</v>
      </c>
      <c r="AB268" s="13">
        <f t="shared" si="463"/>
        <v>4.0915996215237166E-3</v>
      </c>
      <c r="AC268" s="13">
        <f t="shared" si="464"/>
        <v>2.2604024266103799E-4</v>
      </c>
      <c r="AD268" s="13">
        <f t="shared" si="465"/>
        <v>6.3875915129339864E-2</v>
      </c>
      <c r="AE268" s="13">
        <f t="shared" si="466"/>
        <v>3.4482766634256978E-2</v>
      </c>
      <c r="AF268" s="13">
        <f t="shared" si="467"/>
        <v>9.3075863754354237E-3</v>
      </c>
      <c r="AG268" s="13">
        <f t="shared" si="468"/>
        <v>1.6748687840711558E-3</v>
      </c>
      <c r="AH268" s="13">
        <f t="shared" si="469"/>
        <v>2.2483255577187492E-4</v>
      </c>
      <c r="AI268" s="13">
        <f t="shared" si="470"/>
        <v>4.9830316960179275E-4</v>
      </c>
      <c r="AJ268" s="13">
        <f t="shared" si="471"/>
        <v>5.5220216659177988E-4</v>
      </c>
      <c r="AK268" s="13">
        <f t="shared" si="472"/>
        <v>4.0795410155940637E-4</v>
      </c>
      <c r="AL268" s="13">
        <f t="shared" si="473"/>
        <v>1.0817955144111193E-5</v>
      </c>
      <c r="AM268" s="13">
        <f t="shared" si="474"/>
        <v>2.8314023172392212E-2</v>
      </c>
      <c r="AN268" s="13">
        <f t="shared" si="475"/>
        <v>1.5285038994018015E-2</v>
      </c>
      <c r="AO268" s="13">
        <f t="shared" si="476"/>
        <v>4.125736841178688E-3</v>
      </c>
      <c r="AP268" s="13">
        <f t="shared" si="477"/>
        <v>7.424124330255551E-4</v>
      </c>
      <c r="AQ268" s="13">
        <f t="shared" si="478"/>
        <v>1.0019596049056137E-4</v>
      </c>
      <c r="AR268" s="13">
        <f t="shared" si="479"/>
        <v>2.427471617985179E-5</v>
      </c>
      <c r="AS268" s="13">
        <f t="shared" si="480"/>
        <v>5.3800785086824252E-5</v>
      </c>
      <c r="AT268" s="13">
        <f t="shared" si="481"/>
        <v>5.9620150746831984E-5</v>
      </c>
      <c r="AU268" s="13">
        <f t="shared" si="482"/>
        <v>4.4045978998739914E-5</v>
      </c>
      <c r="AV268" s="13">
        <f t="shared" si="483"/>
        <v>2.4405107689959907E-5</v>
      </c>
      <c r="AW268" s="13">
        <f t="shared" si="484"/>
        <v>3.5953576268070462E-7</v>
      </c>
      <c r="AX268" s="13">
        <f t="shared" si="485"/>
        <v>1.0458870485892641E-2</v>
      </c>
      <c r="AY268" s="13">
        <f t="shared" si="486"/>
        <v>5.6461154332221458E-3</v>
      </c>
      <c r="AZ268" s="13">
        <f t="shared" si="487"/>
        <v>1.5239991511640052E-3</v>
      </c>
      <c r="BA268" s="13">
        <f t="shared" si="488"/>
        <v>2.7423850848938498E-4</v>
      </c>
      <c r="BB268" s="13">
        <f t="shared" si="489"/>
        <v>3.7011221174749734E-5</v>
      </c>
      <c r="BC268" s="13">
        <f t="shared" si="490"/>
        <v>3.996026671503768E-6</v>
      </c>
      <c r="BD268" s="13">
        <f t="shared" si="491"/>
        <v>2.184076662405336E-6</v>
      </c>
      <c r="BE268" s="13">
        <f t="shared" si="492"/>
        <v>4.8406349329327281E-6</v>
      </c>
      <c r="BF268" s="13">
        <f t="shared" si="493"/>
        <v>5.3642225470517867E-6</v>
      </c>
      <c r="BG268" s="13">
        <f t="shared" si="494"/>
        <v>3.9629627012401484E-6</v>
      </c>
      <c r="BH268" s="13">
        <f t="shared" si="495"/>
        <v>2.1958084186941817E-6</v>
      </c>
      <c r="BI268" s="13">
        <f t="shared" si="496"/>
        <v>9.733272755959887E-7</v>
      </c>
      <c r="BJ268" s="14">
        <f t="shared" si="497"/>
        <v>0.75126511013530917</v>
      </c>
      <c r="BK268" s="14">
        <f t="shared" si="498"/>
        <v>0.17119511306989615</v>
      </c>
      <c r="BL268" s="14">
        <f t="shared" si="499"/>
        <v>7.3767648206326447E-2</v>
      </c>
      <c r="BM268" s="14">
        <f t="shared" si="500"/>
        <v>0.5122815370765964</v>
      </c>
      <c r="BN268" s="14">
        <f t="shared" si="501"/>
        <v>0.47996649873941921</v>
      </c>
    </row>
    <row r="269" spans="1:66" x14ac:dyDescent="0.25">
      <c r="A269" t="s">
        <v>338</v>
      </c>
      <c r="B269" t="s">
        <v>76</v>
      </c>
      <c r="C269" t="s">
        <v>72</v>
      </c>
      <c r="D269" s="11">
        <v>44416</v>
      </c>
      <c r="E269" s="10">
        <f>VLOOKUP(A269,home!$A$2:$E$405,3,FALSE)</f>
        <v>1.3033999999999999</v>
      </c>
      <c r="F269" s="10">
        <f>VLOOKUP(B269,home!$B$2:$E$405,3,FALSE)</f>
        <v>0.86309999999999998</v>
      </c>
      <c r="G269" s="10">
        <f>VLOOKUP(C269,away!$B$2:$E$405,4,FALSE)</f>
        <v>0.84389999999999998</v>
      </c>
      <c r="H269" s="10">
        <f>VLOOKUP(A269,away!$A$2:$E$405,3,FALSE)</f>
        <v>1.0085</v>
      </c>
      <c r="I269" s="10">
        <f>VLOOKUP(C269,away!$B$2:$E$405,3,FALSE)</f>
        <v>0.69410000000000005</v>
      </c>
      <c r="J269" s="10">
        <f>VLOOKUP(B269,home!$B$2:$E$405,4,FALSE)</f>
        <v>0.74370000000000003</v>
      </c>
      <c r="K269" s="12">
        <f t="shared" si="446"/>
        <v>0.94935757530599985</v>
      </c>
      <c r="L269" s="12">
        <f t="shared" si="447"/>
        <v>0.52058988844499998</v>
      </c>
      <c r="M269" s="13">
        <f t="shared" si="448"/>
        <v>0.22993756492657438</v>
      </c>
      <c r="N269" s="13">
        <f t="shared" si="449"/>
        <v>0.21829296911045859</v>
      </c>
      <c r="O269" s="13">
        <f t="shared" si="450"/>
        <v>0.1197031712744403</v>
      </c>
      <c r="P269" s="13">
        <f t="shared" si="451"/>
        <v>0.11364111243754146</v>
      </c>
      <c r="Q269" s="13">
        <f t="shared" si="452"/>
        <v>0.10361904193052623</v>
      </c>
      <c r="R269" s="13">
        <f t="shared" si="453"/>
        <v>3.1158130290136796E-2</v>
      </c>
      <c r="S269" s="13">
        <f t="shared" si="454"/>
        <v>1.4041096808350825E-2</v>
      </c>
      <c r="T269" s="13">
        <f t="shared" si="455"/>
        <v>5.3943025479390429E-2</v>
      </c>
      <c r="U269" s="13">
        <f t="shared" si="456"/>
        <v>2.95802070233127E-2</v>
      </c>
      <c r="V269" s="13">
        <f t="shared" si="457"/>
        <v>7.7105271871602587E-4</v>
      </c>
      <c r="W269" s="13">
        <f t="shared" si="458"/>
        <v>3.2790507467565046E-2</v>
      </c>
      <c r="X269" s="13">
        <f t="shared" si="459"/>
        <v>1.7070406624594626E-2</v>
      </c>
      <c r="Y269" s="13">
        <f t="shared" si="460"/>
        <v>4.4433405402042516E-3</v>
      </c>
      <c r="Z269" s="13">
        <f t="shared" si="461"/>
        <v>5.4068691906323648E-3</v>
      </c>
      <c r="AA269" s="13">
        <f t="shared" si="462"/>
        <v>5.1330522248154552E-3</v>
      </c>
      <c r="AB269" s="13">
        <f t="shared" si="463"/>
        <v>2.4365510070349342E-3</v>
      </c>
      <c r="AC269" s="13">
        <f t="shared" si="464"/>
        <v>2.3817141603977502E-5</v>
      </c>
      <c r="AD269" s="13">
        <f t="shared" si="465"/>
        <v>7.7824791656152066E-3</v>
      </c>
      <c r="AE269" s="13">
        <f t="shared" si="466"/>
        <v>4.051479960653157E-3</v>
      </c>
      <c r="AF269" s="13">
        <f t="shared" si="467"/>
        <v>1.0545797503767897E-3</v>
      </c>
      <c r="AG269" s="13">
        <f t="shared" si="468"/>
        <v>1.8300118486833634E-4</v>
      </c>
      <c r="AH269" s="13">
        <f t="shared" si="469"/>
        <v>7.0369035719700232E-4</v>
      </c>
      <c r="AI269" s="13">
        <f t="shared" si="470"/>
        <v>6.6805377127475906E-4</v>
      </c>
      <c r="AJ269" s="13">
        <f t="shared" si="471"/>
        <v>3.1711095423571709E-4</v>
      </c>
      <c r="AK269" s="13">
        <f t="shared" si="472"/>
        <v>1.0035056220539743E-4</v>
      </c>
      <c r="AL269" s="13">
        <f t="shared" si="473"/>
        <v>4.7084198144357176E-7</v>
      </c>
      <c r="AM269" s="13">
        <f t="shared" si="474"/>
        <v>1.4776711101075831E-3</v>
      </c>
      <c r="AN269" s="13">
        <f t="shared" si="475"/>
        <v>7.69260638369306E-4</v>
      </c>
      <c r="AO269" s="13">
        <f t="shared" si="476"/>
        <v>2.002346549569032E-4</v>
      </c>
      <c r="AP269" s="13">
        <f t="shared" si="477"/>
        <v>3.4746712228945772E-5</v>
      </c>
      <c r="AQ269" s="13">
        <f t="shared" si="478"/>
        <v>4.522196760774348E-6</v>
      </c>
      <c r="AR269" s="13">
        <f t="shared" si="479"/>
        <v>7.3266816910601948E-5</v>
      </c>
      <c r="AS269" s="13">
        <f t="shared" si="480"/>
        <v>6.9556407652637689E-5</v>
      </c>
      <c r="AT269" s="13">
        <f t="shared" si="481"/>
        <v>3.3016951258051906E-5</v>
      </c>
      <c r="AU269" s="13">
        <f t="shared" si="482"/>
        <v>1.044829759678018E-5</v>
      </c>
      <c r="AV269" s="13">
        <f t="shared" si="483"/>
        <v>2.4797926181386839E-6</v>
      </c>
      <c r="AW269" s="13">
        <f t="shared" si="484"/>
        <v>6.4639535435328109E-9</v>
      </c>
      <c r="AX269" s="13">
        <f t="shared" si="485"/>
        <v>2.3380637703190996E-4</v>
      </c>
      <c r="AY269" s="13">
        <f t="shared" si="486"/>
        <v>1.2171723573677162E-4</v>
      </c>
      <c r="AZ269" s="13">
        <f t="shared" si="487"/>
        <v>3.1682381087019843E-5</v>
      </c>
      <c r="BA269" s="13">
        <f t="shared" si="488"/>
        <v>5.4978424119212135E-6</v>
      </c>
      <c r="BB269" s="13">
        <f t="shared" si="489"/>
        <v>7.1553029197756332E-7</v>
      </c>
      <c r="BC269" s="13">
        <f t="shared" si="490"/>
        <v>7.4499566975923621E-8</v>
      </c>
      <c r="BD269" s="13">
        <f t="shared" si="491"/>
        <v>6.3569940070350818E-6</v>
      </c>
      <c r="BE269" s="13">
        <f t="shared" si="492"/>
        <v>6.0350604167535972E-6</v>
      </c>
      <c r="BF269" s="13">
        <f t="shared" si="493"/>
        <v>2.8647151620372059E-6</v>
      </c>
      <c r="BG269" s="13">
        <f t="shared" si="494"/>
        <v>9.0654634672465882E-7</v>
      </c>
      <c r="BH269" s="13">
        <f t="shared" si="495"/>
        <v>2.1515916040725858E-7</v>
      </c>
      <c r="BI269" s="13">
        <f t="shared" si="496"/>
        <v>4.0852595765821945E-8</v>
      </c>
      <c r="BJ269" s="14">
        <f t="shared" si="497"/>
        <v>0.44611076039280284</v>
      </c>
      <c r="BK269" s="14">
        <f t="shared" si="498"/>
        <v>0.35853683211050491</v>
      </c>
      <c r="BL269" s="14">
        <f t="shared" si="499"/>
        <v>0.19000550505837799</v>
      </c>
      <c r="BM269" s="14">
        <f t="shared" si="500"/>
        <v>0.18358626601085701</v>
      </c>
      <c r="BN269" s="14">
        <f t="shared" si="501"/>
        <v>0.81635198996967773</v>
      </c>
    </row>
    <row r="270" spans="1:66" s="10" customFormat="1" x14ac:dyDescent="0.25">
      <c r="A270" t="s">
        <v>350</v>
      </c>
      <c r="B270" t="s">
        <v>103</v>
      </c>
      <c r="C270" t="s">
        <v>108</v>
      </c>
      <c r="D270" s="11">
        <v>44416</v>
      </c>
      <c r="E270" s="10">
        <f>VLOOKUP(A270,home!$A$2:$E$405,3,FALSE)</f>
        <v>1.6667000000000001</v>
      </c>
      <c r="F270" s="10">
        <f>VLOOKUP(B270,home!$B$2:$E$405,3,FALSE)</f>
        <v>1.2</v>
      </c>
      <c r="G270" s="10">
        <f>VLOOKUP(C270,away!$B$2:$E$405,4,FALSE)</f>
        <v>0.96</v>
      </c>
      <c r="H270" s="10">
        <f>VLOOKUP(A270,away!$A$2:$E$405,3,FALSE)</f>
        <v>1.3193999999999999</v>
      </c>
      <c r="I270" s="10">
        <f>VLOOKUP(C270,away!$B$2:$E$405,3,FALSE)</f>
        <v>1.0610999999999999</v>
      </c>
      <c r="J270" s="10">
        <f>VLOOKUP(B270,home!$B$2:$E$405,4,FALSE)</f>
        <v>1.1369</v>
      </c>
      <c r="K270" s="12">
        <f t="shared" si="446"/>
        <v>1.9200383999999997</v>
      </c>
      <c r="L270" s="12">
        <f t="shared" si="447"/>
        <v>1.5916774400459996</v>
      </c>
      <c r="M270" s="13">
        <f t="shared" si="448"/>
        <v>2.9845660098581604E-2</v>
      </c>
      <c r="N270" s="13">
        <f t="shared" si="449"/>
        <v>5.7304813462624463E-2</v>
      </c>
      <c r="O270" s="13">
        <f t="shared" si="450"/>
        <v>4.7504663862193409E-2</v>
      </c>
      <c r="P270" s="13">
        <f t="shared" si="451"/>
        <v>9.121077879450365E-2</v>
      </c>
      <c r="Q270" s="13">
        <f t="shared" si="452"/>
        <v>5.5013721176537973E-2</v>
      </c>
      <c r="R270" s="13">
        <f t="shared" si="453"/>
        <v>3.7806050883210866E-2</v>
      </c>
      <c r="S270" s="13">
        <f t="shared" si="454"/>
        <v>6.9686900380327432E-2</v>
      </c>
      <c r="T270" s="13">
        <f t="shared" si="455"/>
        <v>8.7564098889676367E-2</v>
      </c>
      <c r="U270" s="13">
        <f t="shared" si="456"/>
        <v>7.258906944811877E-2</v>
      </c>
      <c r="V270" s="13">
        <f t="shared" si="457"/>
        <v>2.3663207591134765E-2</v>
      </c>
      <c r="W270" s="13">
        <f t="shared" si="458"/>
        <v>3.5209485728615361E-2</v>
      </c>
      <c r="X270" s="13">
        <f t="shared" si="459"/>
        <v>5.6042144109858652E-2</v>
      </c>
      <c r="Y270" s="13">
        <f t="shared" si="460"/>
        <v>4.4600508235734422E-2</v>
      </c>
      <c r="Z270" s="13">
        <f t="shared" si="461"/>
        <v>2.0058346096012626E-2</v>
      </c>
      <c r="AA270" s="13">
        <f t="shared" si="462"/>
        <v>3.8512794744834329E-2</v>
      </c>
      <c r="AB270" s="13">
        <f t="shared" si="463"/>
        <v>3.6973022400700058E-2</v>
      </c>
      <c r="AC270" s="13">
        <f t="shared" si="464"/>
        <v>4.5197936358969699E-3</v>
      </c>
      <c r="AD270" s="13">
        <f t="shared" si="465"/>
        <v>1.6900891160798358E-2</v>
      </c>
      <c r="AE270" s="13">
        <f t="shared" si="466"/>
        <v>2.6900767177315595E-2</v>
      </c>
      <c r="AF270" s="13">
        <f t="shared" si="467"/>
        <v>2.1408672118031574E-2</v>
      </c>
      <c r="AG270" s="13">
        <f t="shared" si="468"/>
        <v>1.1358566810537558E-2</v>
      </c>
      <c r="AH270" s="13">
        <f t="shared" si="469"/>
        <v>7.9816042414145149E-3</v>
      </c>
      <c r="AI270" s="13">
        <f t="shared" si="470"/>
        <v>1.5324986637118737E-2</v>
      </c>
      <c r="AJ270" s="13">
        <f t="shared" si="471"/>
        <v>1.4712281411377422E-2</v>
      </c>
      <c r="AK270" s="13">
        <f t="shared" si="472"/>
        <v>9.4160484204836147E-3</v>
      </c>
      <c r="AL270" s="13">
        <f t="shared" si="473"/>
        <v>5.5251436377538258E-4</v>
      </c>
      <c r="AM270" s="13">
        <f t="shared" si="474"/>
        <v>6.4900720045906841E-3</v>
      </c>
      <c r="AN270" s="13">
        <f t="shared" si="475"/>
        <v>1.033010119398111E-2</v>
      </c>
      <c r="AO270" s="13">
        <f t="shared" si="476"/>
        <v>8.2210945119259912E-3</v>
      </c>
      <c r="AP270" s="13">
        <f t="shared" si="477"/>
        <v>4.3617768890395264E-3</v>
      </c>
      <c r="AQ270" s="13">
        <f t="shared" si="478"/>
        <v>1.73563546819956E-3</v>
      </c>
      <c r="AR270" s="13">
        <f t="shared" si="479"/>
        <v>2.5408278812869872E-3</v>
      </c>
      <c r="AS270" s="13">
        <f t="shared" si="480"/>
        <v>4.8784870998616562E-3</v>
      </c>
      <c r="AT270" s="13">
        <f t="shared" si="481"/>
        <v>4.6834412828195083E-3</v>
      </c>
      <c r="AU270" s="13">
        <f t="shared" si="482"/>
        <v>2.9974623690529048E-3</v>
      </c>
      <c r="AV270" s="13">
        <f t="shared" si="483"/>
        <v>1.4388107127841366E-3</v>
      </c>
      <c r="AW270" s="13">
        <f t="shared" si="484"/>
        <v>4.6903585952832473E-5</v>
      </c>
      <c r="AX270" s="13">
        <f t="shared" si="485"/>
        <v>2.0768645779298488E-3</v>
      </c>
      <c r="AY270" s="13">
        <f t="shared" si="486"/>
        <v>3.3056984947215972E-3</v>
      </c>
      <c r="AZ270" s="13">
        <f t="shared" si="487"/>
        <v>2.6308028588211936E-3</v>
      </c>
      <c r="BA270" s="13">
        <f t="shared" si="488"/>
        <v>1.3957965198647386E-3</v>
      </c>
      <c r="BB270" s="13">
        <f t="shared" si="489"/>
        <v>5.5541445789085572E-4</v>
      </c>
      <c r="BC270" s="13">
        <f t="shared" si="490"/>
        <v>1.7680813250005062E-4</v>
      </c>
      <c r="BD270" s="13">
        <f t="shared" si="491"/>
        <v>6.7402973628072967E-4</v>
      </c>
      <c r="BE270" s="13">
        <f t="shared" si="492"/>
        <v>1.294162976400874E-3</v>
      </c>
      <c r="BF270" s="13">
        <f t="shared" si="493"/>
        <v>1.2424213052739861E-3</v>
      </c>
      <c r="BG270" s="13">
        <f t="shared" si="494"/>
        <v>7.9516553836805849E-4</v>
      </c>
      <c r="BH270" s="13">
        <f t="shared" si="495"/>
        <v>3.8168709200583624E-4</v>
      </c>
      <c r="BI270" s="13">
        <f t="shared" si="496"/>
        <v>1.465707746871077E-4</v>
      </c>
      <c r="BJ270" s="14">
        <f t="shared" si="497"/>
        <v>0.45358373397919538</v>
      </c>
      <c r="BK270" s="14">
        <f t="shared" si="498"/>
        <v>0.2227845533589414</v>
      </c>
      <c r="BL270" s="14">
        <f t="shared" si="499"/>
        <v>0.30189358881827344</v>
      </c>
      <c r="BM270" s="14">
        <f t="shared" si="500"/>
        <v>0.67637573906600224</v>
      </c>
      <c r="BN270" s="14">
        <f t="shared" si="501"/>
        <v>0.31868568827765198</v>
      </c>
    </row>
    <row r="271" spans="1:66" x14ac:dyDescent="0.25">
      <c r="A271" t="s">
        <v>350</v>
      </c>
      <c r="B271" t="s">
        <v>105</v>
      </c>
      <c r="C271" t="s">
        <v>100</v>
      </c>
      <c r="D271" s="11">
        <v>44416</v>
      </c>
      <c r="E271" s="10">
        <f>VLOOKUP(A271,home!$A$2:$E$405,3,FALSE)</f>
        <v>1.6667000000000001</v>
      </c>
      <c r="F271" s="10">
        <f>VLOOKUP(B271,home!$B$2:$E$405,3,FALSE)</f>
        <v>2</v>
      </c>
      <c r="G271" s="10">
        <f>VLOOKUP(C271,away!$B$2:$E$405,4,FALSE)</f>
        <v>0.9</v>
      </c>
      <c r="H271" s="10">
        <f>VLOOKUP(A271,away!$A$2:$E$405,3,FALSE)</f>
        <v>1.3193999999999999</v>
      </c>
      <c r="I271" s="10">
        <f>VLOOKUP(C271,away!$B$2:$E$405,3,FALSE)</f>
        <v>1.1369</v>
      </c>
      <c r="J271" s="10">
        <f>VLOOKUP(B271,home!$B$2:$E$405,4,FALSE)</f>
        <v>0.50529999999999997</v>
      </c>
      <c r="K271" s="12">
        <f t="shared" si="446"/>
        <v>3.0000600000000004</v>
      </c>
      <c r="L271" s="12">
        <f t="shared" si="447"/>
        <v>0.75796306705799987</v>
      </c>
      <c r="M271" s="13">
        <f t="shared" si="448"/>
        <v>2.332981629775557E-2</v>
      </c>
      <c r="N271" s="13">
        <f t="shared" si="449"/>
        <v>6.9990848682244575E-2</v>
      </c>
      <c r="O271" s="13">
        <f t="shared" si="450"/>
        <v>1.7683139114946522E-2</v>
      </c>
      <c r="P271" s="13">
        <f t="shared" si="451"/>
        <v>5.305047833318647E-2</v>
      </c>
      <c r="Q271" s="13">
        <f t="shared" si="452"/>
        <v>0.10498837274882737</v>
      </c>
      <c r="R271" s="13">
        <f t="shared" si="453"/>
        <v>6.7015831793890744E-3</v>
      </c>
      <c r="S271" s="13">
        <f t="shared" si="454"/>
        <v>3.0158330604285986E-2</v>
      </c>
      <c r="T271" s="13">
        <f t="shared" si="455"/>
        <v>7.9577309014129724E-2</v>
      </c>
      <c r="U271" s="13">
        <f t="shared" si="456"/>
        <v>2.010515163315799E-2</v>
      </c>
      <c r="V271" s="13">
        <f t="shared" si="457"/>
        <v>7.6197859800629991E-3</v>
      </c>
      <c r="W271" s="13">
        <f t="shared" si="458"/>
        <v>0.10499047251628235</v>
      </c>
      <c r="X271" s="13">
        <f t="shared" si="459"/>
        <v>7.9578900560310001E-2</v>
      </c>
      <c r="Y271" s="13">
        <f t="shared" si="460"/>
        <v>3.0158933770898073E-2</v>
      </c>
      <c r="Z271" s="13">
        <f t="shared" si="461"/>
        <v>1.6931841802646818E-3</v>
      </c>
      <c r="AA271" s="13">
        <f t="shared" si="462"/>
        <v>5.0796541318448617E-3</v>
      </c>
      <c r="AB271" s="13">
        <f t="shared" si="463"/>
        <v>7.6196335873912509E-3</v>
      </c>
      <c r="AC271" s="13">
        <f t="shared" si="464"/>
        <v>1.0829309741439627E-3</v>
      </c>
      <c r="AD271" s="13">
        <f t="shared" si="465"/>
        <v>7.8744429244299516E-2</v>
      </c>
      <c r="AE271" s="13">
        <f t="shared" si="466"/>
        <v>5.9685369103740921E-2</v>
      </c>
      <c r="AF271" s="13">
        <f t="shared" si="467"/>
        <v>2.2619652712180121E-2</v>
      </c>
      <c r="AG271" s="13">
        <f t="shared" si="468"/>
        <v>5.7149537818369511E-3</v>
      </c>
      <c r="AH271" s="13">
        <f t="shared" si="469"/>
        <v>3.2084276859187591E-4</v>
      </c>
      <c r="AI271" s="13">
        <f t="shared" si="470"/>
        <v>9.625475563417433E-4</v>
      </c>
      <c r="AJ271" s="13">
        <f t="shared" si="471"/>
        <v>1.4438502109393055E-3</v>
      </c>
      <c r="AK271" s="13">
        <f t="shared" si="472"/>
        <v>1.4438790879435246E-3</v>
      </c>
      <c r="AL271" s="13">
        <f t="shared" si="473"/>
        <v>9.8500571880950075E-5</v>
      </c>
      <c r="AM271" s="13">
        <f t="shared" si="474"/>
        <v>4.7247602479730658E-2</v>
      </c>
      <c r="AN271" s="13">
        <f t="shared" si="475"/>
        <v>3.581193768667381E-2</v>
      </c>
      <c r="AO271" s="13">
        <f t="shared" si="476"/>
        <v>1.3572063063140623E-2</v>
      </c>
      <c r="AP271" s="13">
        <f t="shared" si="477"/>
        <v>3.4290408485475538E-3</v>
      </c>
      <c r="AQ271" s="13">
        <f t="shared" si="478"/>
        <v>6.4977157965806747E-4</v>
      </c>
      <c r="AR271" s="13">
        <f t="shared" si="479"/>
        <v>4.8637393785055672E-5</v>
      </c>
      <c r="AS271" s="13">
        <f t="shared" si="480"/>
        <v>1.4591509959879415E-4</v>
      </c>
      <c r="AT271" s="13">
        <f t="shared" si="481"/>
        <v>2.1887702685117924E-4</v>
      </c>
      <c r="AU271" s="13">
        <f t="shared" si="482"/>
        <v>2.1888140439171627E-4</v>
      </c>
      <c r="AV271" s="13">
        <f t="shared" si="483"/>
        <v>1.641643365148531E-4</v>
      </c>
      <c r="AW271" s="13">
        <f t="shared" si="484"/>
        <v>6.2217740638136072E-6</v>
      </c>
      <c r="AX271" s="13">
        <f t="shared" si="485"/>
        <v>2.362427371589013E-2</v>
      </c>
      <c r="AY271" s="13">
        <f t="shared" si="486"/>
        <v>1.7906326962713773E-2</v>
      </c>
      <c r="AZ271" s="13">
        <f t="shared" si="487"/>
        <v>6.7861672522009442E-3</v>
      </c>
      <c r="BA271" s="13">
        <f t="shared" si="488"/>
        <v>1.7145547146822627E-3</v>
      </c>
      <c r="BB271" s="13">
        <f t="shared" si="489"/>
        <v>3.2489228754483041E-4</v>
      </c>
      <c r="BC271" s="13">
        <f t="shared" si="490"/>
        <v>4.9251270946193853E-5</v>
      </c>
      <c r="BD271" s="13">
        <f t="shared" si="491"/>
        <v>6.1442246945047482E-6</v>
      </c>
      <c r="BE271" s="13">
        <f t="shared" si="492"/>
        <v>1.8433042736995916E-5</v>
      </c>
      <c r="BF271" s="13">
        <f t="shared" si="493"/>
        <v>2.7650117096775996E-5</v>
      </c>
      <c r="BG271" s="13">
        <f t="shared" si="494"/>
        <v>2.7650670099117933E-5</v>
      </c>
      <c r="BH271" s="13">
        <f t="shared" si="495"/>
        <v>2.073841733438994E-5</v>
      </c>
      <c r="BI271" s="13">
        <f t="shared" si="496"/>
        <v>1.244329926164198E-5</v>
      </c>
      <c r="BJ271" s="14">
        <f t="shared" si="497"/>
        <v>0.78716512399647853</v>
      </c>
      <c r="BK271" s="14">
        <f t="shared" si="498"/>
        <v>0.13324616972402972</v>
      </c>
      <c r="BL271" s="14">
        <f t="shared" si="499"/>
        <v>6.2269816302911167E-2</v>
      </c>
      <c r="BM271" s="14">
        <f t="shared" si="500"/>
        <v>0.69072995065868481</v>
      </c>
      <c r="BN271" s="14">
        <f t="shared" si="501"/>
        <v>0.27574423835634959</v>
      </c>
    </row>
    <row r="272" spans="1:66" s="10" customFormat="1" x14ac:dyDescent="0.25">
      <c r="A272" t="s">
        <v>350</v>
      </c>
      <c r="B272" t="s">
        <v>107</v>
      </c>
      <c r="C272" t="s">
        <v>102</v>
      </c>
      <c r="D272" s="11">
        <v>44416</v>
      </c>
      <c r="E272" s="10">
        <f>VLOOKUP(A272,home!$A$2:$E$405,3,FALSE)</f>
        <v>1.6667000000000001</v>
      </c>
      <c r="F272" s="10">
        <f>VLOOKUP(B272,home!$B$2:$E$405,3,FALSE)</f>
        <v>0.9</v>
      </c>
      <c r="G272" s="10">
        <f>VLOOKUP(C272,away!$B$2:$E$405,4,FALSE)</f>
        <v>0.72</v>
      </c>
      <c r="H272" s="10">
        <f>VLOOKUP(A272,away!$A$2:$E$405,3,FALSE)</f>
        <v>1.3193999999999999</v>
      </c>
      <c r="I272" s="10">
        <f>VLOOKUP(C272,away!$B$2:$E$405,3,FALSE)</f>
        <v>0.60629999999999995</v>
      </c>
      <c r="J272" s="10">
        <f>VLOOKUP(B272,home!$B$2:$E$405,4,FALSE)</f>
        <v>1.1369</v>
      </c>
      <c r="K272" s="12">
        <f t="shared" si="446"/>
        <v>1.0800216</v>
      </c>
      <c r="L272" s="12">
        <f t="shared" si="447"/>
        <v>0.9094656789179999</v>
      </c>
      <c r="M272" s="13">
        <f t="shared" si="448"/>
        <v>0.13676553004247935</v>
      </c>
      <c r="N272" s="13">
        <f t="shared" si="449"/>
        <v>0.14770972658132664</v>
      </c>
      <c r="O272" s="13">
        <f t="shared" si="450"/>
        <v>0.12438355563266359</v>
      </c>
      <c r="P272" s="13">
        <f t="shared" si="451"/>
        <v>0.13433692676807837</v>
      </c>
      <c r="Q272" s="13">
        <f t="shared" si="452"/>
        <v>7.9764847618963464E-2</v>
      </c>
      <c r="R272" s="13">
        <f t="shared" si="453"/>
        <v>5.6561287434847597E-2</v>
      </c>
      <c r="S272" s="13">
        <f t="shared" si="454"/>
        <v>3.2987862306911017E-2</v>
      </c>
      <c r="T272" s="13">
        <f t="shared" si="455"/>
        <v>7.2543391293571402E-2</v>
      </c>
      <c r="U272" s="13">
        <f t="shared" si="456"/>
        <v>6.1087412153444008E-2</v>
      </c>
      <c r="V272" s="13">
        <f t="shared" si="457"/>
        <v>3.6002314338696145E-3</v>
      </c>
      <c r="W272" s="13">
        <f t="shared" si="458"/>
        <v>2.8715919449729708E-2</v>
      </c>
      <c r="X272" s="13">
        <f t="shared" si="459"/>
        <v>2.6116143178103027E-2</v>
      </c>
      <c r="Y272" s="13">
        <f t="shared" si="460"/>
        <v>1.1875867943096578E-2</v>
      </c>
      <c r="Z272" s="13">
        <f t="shared" si="461"/>
        <v>1.714684989246994E-2</v>
      </c>
      <c r="AA272" s="13">
        <f t="shared" si="462"/>
        <v>1.8518968255825215E-2</v>
      </c>
      <c r="AB272" s="13">
        <f t="shared" si="463"/>
        <v>1.0000442863002779E-2</v>
      </c>
      <c r="AC272" s="13">
        <f t="shared" si="464"/>
        <v>2.2101878774281433E-4</v>
      </c>
      <c r="AD272" s="13">
        <f t="shared" si="465"/>
        <v>7.753453317392048E-3</v>
      </c>
      <c r="AE272" s="13">
        <f t="shared" si="466"/>
        <v>7.0514996852609766E-3</v>
      </c>
      <c r="AF272" s="13">
        <f t="shared" si="467"/>
        <v>3.2065484743229681E-3</v>
      </c>
      <c r="AG272" s="13">
        <f t="shared" si="468"/>
        <v>9.7208192839453862E-4</v>
      </c>
      <c r="AH272" s="13">
        <f t="shared" si="469"/>
        <v>3.8986178696900509E-3</v>
      </c>
      <c r="AI272" s="13">
        <f t="shared" si="470"/>
        <v>4.2105915094112411E-3</v>
      </c>
      <c r="AJ272" s="13">
        <f t="shared" si="471"/>
        <v>2.2737648894703712E-3</v>
      </c>
      <c r="AK272" s="13">
        <f t="shared" si="472"/>
        <v>8.1857173131653807E-4</v>
      </c>
      <c r="AL272" s="13">
        <f t="shared" si="473"/>
        <v>8.6837625516177682E-6</v>
      </c>
      <c r="AM272" s="13">
        <f t="shared" si="474"/>
        <v>1.6747794114750142E-3</v>
      </c>
      <c r="AN272" s="13">
        <f t="shared" si="475"/>
        <v>1.523154394495012E-3</v>
      </c>
      <c r="AO272" s="13">
        <f t="shared" si="476"/>
        <v>6.9262832274317044E-4</v>
      </c>
      <c r="AP272" s="13">
        <f t="shared" si="477"/>
        <v>2.0997389592715109E-4</v>
      </c>
      <c r="AQ272" s="13">
        <f t="shared" si="478"/>
        <v>4.7741012953610965E-5</v>
      </c>
      <c r="AR272" s="13">
        <f t="shared" si="479"/>
        <v>7.0913182953990204E-4</v>
      </c>
      <c r="AS272" s="13">
        <f t="shared" si="480"/>
        <v>7.6587769315061241E-4</v>
      </c>
      <c r="AT272" s="13">
        <f t="shared" si="481"/>
        <v>4.1358222578041667E-4</v>
      </c>
      <c r="AU272" s="13">
        <f t="shared" si="482"/>
        <v>1.4889257907297566E-4</v>
      </c>
      <c r="AV272" s="13">
        <f t="shared" si="483"/>
        <v>4.0201800369630411E-5</v>
      </c>
      <c r="AW272" s="13">
        <f t="shared" si="484"/>
        <v>2.3693225868749522E-7</v>
      </c>
      <c r="AX272" s="13">
        <f t="shared" si="485"/>
        <v>3.0146632327138375E-4</v>
      </c>
      <c r="AY272" s="13">
        <f t="shared" si="486"/>
        <v>2.7417327436492223E-4</v>
      </c>
      <c r="AZ272" s="13">
        <f t="shared" si="487"/>
        <v>1.2467559155573252E-4</v>
      </c>
      <c r="BA272" s="13">
        <f t="shared" si="488"/>
        <v>3.7796057172912518E-5</v>
      </c>
      <c r="BB272" s="13">
        <f t="shared" si="489"/>
        <v>8.5935541992966027E-6</v>
      </c>
      <c r="BC272" s="13">
        <f t="shared" si="490"/>
        <v>1.5631085208363837E-6</v>
      </c>
      <c r="BD272" s="13">
        <f t="shared" si="491"/>
        <v>1.0748851013247833E-4</v>
      </c>
      <c r="BE272" s="13">
        <f t="shared" si="492"/>
        <v>1.1608991269489547E-4</v>
      </c>
      <c r="BF272" s="13">
        <f t="shared" si="493"/>
        <v>6.2689806626300648E-5</v>
      </c>
      <c r="BG272" s="13">
        <f t="shared" si="494"/>
        <v>2.2568781752075951E-5</v>
      </c>
      <c r="BH272" s="13">
        <f t="shared" si="495"/>
        <v>6.0936929444819656E-6</v>
      </c>
      <c r="BI272" s="13">
        <f t="shared" si="496"/>
        <v>1.3162640007616254E-6</v>
      </c>
      <c r="BJ272" s="14">
        <f t="shared" si="497"/>
        <v>0.39060602441684039</v>
      </c>
      <c r="BK272" s="14">
        <f t="shared" si="498"/>
        <v>0.30819442637599775</v>
      </c>
      <c r="BL272" s="14">
        <f t="shared" si="499"/>
        <v>0.28414714543573588</v>
      </c>
      <c r="BM272" s="14">
        <f t="shared" si="500"/>
        <v>0.32029863570057876</v>
      </c>
      <c r="BN272" s="14">
        <f t="shared" si="501"/>
        <v>0.67952187407835907</v>
      </c>
    </row>
    <row r="273" spans="1:66" x14ac:dyDescent="0.25">
      <c r="A273" t="s">
        <v>339</v>
      </c>
      <c r="B273" t="s">
        <v>118</v>
      </c>
      <c r="C273" t="s">
        <v>113</v>
      </c>
      <c r="D273" s="11">
        <v>44416</v>
      </c>
      <c r="E273" s="10">
        <f>VLOOKUP(A273,home!$A$2:$E$405,3,FALSE)</f>
        <v>1.2199</v>
      </c>
      <c r="F273" s="10">
        <f>VLOOKUP(B273,home!$B$2:$E$405,3,FALSE)</f>
        <v>0.81969999999999998</v>
      </c>
      <c r="G273" s="10">
        <f>VLOOKUP(C273,away!$B$2:$E$405,4,FALSE)</f>
        <v>1.2296</v>
      </c>
      <c r="H273" s="10">
        <f>VLOOKUP(A273,away!$A$2:$E$405,3,FALSE)</f>
        <v>1.0142</v>
      </c>
      <c r="I273" s="10">
        <f>VLOOKUP(C273,away!$B$2:$E$405,3,FALSE)</f>
        <v>0.91559999999999997</v>
      </c>
      <c r="J273" s="10">
        <f>VLOOKUP(B273,home!$B$2:$E$405,4,FALSE)</f>
        <v>1.1973</v>
      </c>
      <c r="K273" s="12">
        <f t="shared" si="446"/>
        <v>1.229541016088</v>
      </c>
      <c r="L273" s="12">
        <f t="shared" si="447"/>
        <v>1.1118145998960001</v>
      </c>
      <c r="M273" s="13">
        <f t="shared" si="448"/>
        <v>9.6197143414819899E-2</v>
      </c>
      <c r="N273" s="13">
        <f t="shared" si="449"/>
        <v>0.11827833345902072</v>
      </c>
      <c r="O273" s="13">
        <f t="shared" si="450"/>
        <v>0.10695338851688611</v>
      </c>
      <c r="P273" s="13">
        <f t="shared" si="451"/>
        <v>0.13150357799110679</v>
      </c>
      <c r="Q273" s="13">
        <f t="shared" si="452"/>
        <v>7.2714031151199843E-2</v>
      </c>
      <c r="R273" s="13">
        <f t="shared" si="453"/>
        <v>5.9456169430711608E-2</v>
      </c>
      <c r="S273" s="13">
        <f t="shared" si="454"/>
        <v>4.4942059635522849E-2</v>
      </c>
      <c r="T273" s="13">
        <f t="shared" si="455"/>
        <v>8.0844521451196527E-2</v>
      </c>
      <c r="U273" s="13">
        <f t="shared" si="456"/>
        <v>7.3103798974537448E-2</v>
      </c>
      <c r="V273" s="13">
        <f t="shared" si="457"/>
        <v>6.8263076273085916E-3</v>
      </c>
      <c r="W273" s="13">
        <f t="shared" si="458"/>
        <v>2.9801627915166919E-2</v>
      </c>
      <c r="X273" s="13">
        <f t="shared" si="459"/>
        <v>3.3133885016750769E-2</v>
      </c>
      <c r="Y273" s="13">
        <f t="shared" si="460"/>
        <v>1.8419368556449423E-2</v>
      </c>
      <c r="Z273" s="13">
        <f t="shared" si="461"/>
        <v>2.2034745742318472E-2</v>
      </c>
      <c r="AA273" s="13">
        <f t="shared" si="462"/>
        <v>2.7092623669250984E-2</v>
      </c>
      <c r="AB273" s="13">
        <f t="shared" si="463"/>
        <v>1.6655746017390335E-2</v>
      </c>
      <c r="AC273" s="13">
        <f t="shared" si="464"/>
        <v>5.8323189597486486E-4</v>
      </c>
      <c r="AD273" s="13">
        <f t="shared" si="465"/>
        <v>9.1605809669727065E-3</v>
      </c>
      <c r="AE273" s="13">
        <f t="shared" si="466"/>
        <v>1.0184867662609672E-2</v>
      </c>
      <c r="AF273" s="13">
        <f t="shared" si="467"/>
        <v>5.6618422826490433E-3</v>
      </c>
      <c r="AG273" s="13">
        <f t="shared" si="468"/>
        <v>2.0983063040525668E-3</v>
      </c>
      <c r="AH273" s="13">
        <f t="shared" si="469"/>
        <v>6.1246380053264753E-3</v>
      </c>
      <c r="AI273" s="13">
        <f t="shared" si="470"/>
        <v>7.5304936362402966E-3</v>
      </c>
      <c r="AJ273" s="13">
        <f t="shared" si="471"/>
        <v>4.6295253985735576E-3</v>
      </c>
      <c r="AK273" s="13">
        <f t="shared" si="472"/>
        <v>1.8973971208557788E-3</v>
      </c>
      <c r="AL273" s="13">
        <f t="shared" si="473"/>
        <v>3.1891625217393242E-5</v>
      </c>
      <c r="AM273" s="13">
        <f t="shared" si="474"/>
        <v>2.2526620060176025E-3</v>
      </c>
      <c r="AN273" s="13">
        <f t="shared" si="475"/>
        <v>2.504542506921381E-3</v>
      </c>
      <c r="AO273" s="13">
        <f t="shared" si="476"/>
        <v>1.3922934626276607E-3</v>
      </c>
      <c r="AP273" s="13">
        <f t="shared" si="477"/>
        <v>5.1599073302972961E-4</v>
      </c>
      <c r="AQ273" s="13">
        <f t="shared" si="478"/>
        <v>1.4342150759837316E-4</v>
      </c>
      <c r="AR273" s="13">
        <f t="shared" si="479"/>
        <v>1.3618923906799768E-3</v>
      </c>
      <c r="AS273" s="13">
        <f t="shared" si="480"/>
        <v>1.6745025538391742E-3</v>
      </c>
      <c r="AT273" s="13">
        <f t="shared" si="481"/>
        <v>1.0294347857446849E-3</v>
      </c>
      <c r="AU273" s="13">
        <f t="shared" si="482"/>
        <v>4.2191076415361761E-4</v>
      </c>
      <c r="AV273" s="13">
        <f t="shared" si="483"/>
        <v>1.2968914741397583E-4</v>
      </c>
      <c r="AW273" s="13">
        <f t="shared" si="484"/>
        <v>1.211015061583226E-6</v>
      </c>
      <c r="AX273" s="13">
        <f t="shared" si="485"/>
        <v>4.6162338863028608E-4</v>
      </c>
      <c r="AY273" s="13">
        <f t="shared" si="486"/>
        <v>5.132396231326172E-4</v>
      </c>
      <c r="AZ273" s="13">
        <f t="shared" si="487"/>
        <v>2.8531365312198248E-4</v>
      </c>
      <c r="BA273" s="13">
        <f t="shared" si="488"/>
        <v>1.0573862836356101E-4</v>
      </c>
      <c r="BB273" s="13">
        <f t="shared" si="489"/>
        <v>2.9390437696896107E-5</v>
      </c>
      <c r="BC273" s="13">
        <f t="shared" si="490"/>
        <v>6.535343545748566E-6</v>
      </c>
      <c r="BD273" s="13">
        <f t="shared" si="491"/>
        <v>2.523619739075445E-4</v>
      </c>
      <c r="BE273" s="13">
        <f t="shared" si="492"/>
        <v>3.1028939782025563E-4</v>
      </c>
      <c r="BF273" s="13">
        <f t="shared" si="493"/>
        <v>1.9075677073862544E-4</v>
      </c>
      <c r="BG273" s="13">
        <f t="shared" si="494"/>
        <v>7.8181091239878421E-5</v>
      </c>
      <c r="BH273" s="13">
        <f t="shared" si="495"/>
        <v>2.403171459048718E-5</v>
      </c>
      <c r="BI273" s="13">
        <f t="shared" si="496"/>
        <v>5.9095957551848828E-6</v>
      </c>
      <c r="BJ273" s="14">
        <f t="shared" si="497"/>
        <v>0.38850811605675395</v>
      </c>
      <c r="BK273" s="14">
        <f t="shared" si="498"/>
        <v>0.28059745181308293</v>
      </c>
      <c r="BL273" s="14">
        <f t="shared" si="499"/>
        <v>0.30892274095565586</v>
      </c>
      <c r="BM273" s="14">
        <f t="shared" si="500"/>
        <v>0.41444838199599526</v>
      </c>
      <c r="BN273" s="14">
        <f t="shared" si="501"/>
        <v>0.58510264396374501</v>
      </c>
    </row>
    <row r="274" spans="1:66" x14ac:dyDescent="0.25">
      <c r="A274" t="s">
        <v>339</v>
      </c>
      <c r="B274" t="s">
        <v>125</v>
      </c>
      <c r="C274" t="s">
        <v>121</v>
      </c>
      <c r="D274" s="11">
        <v>44416</v>
      </c>
      <c r="E274" s="10">
        <f>VLOOKUP(A274,home!$A$2:$E$405,3,FALSE)</f>
        <v>1.2199</v>
      </c>
      <c r="F274" s="10">
        <f>VLOOKUP(B274,home!$B$2:$E$405,3,FALSE)</f>
        <v>1.4209000000000001</v>
      </c>
      <c r="G274" s="10">
        <f>VLOOKUP(C274,away!$B$2:$E$405,4,FALSE)</f>
        <v>1.0383</v>
      </c>
      <c r="H274" s="10">
        <f>VLOOKUP(A274,away!$A$2:$E$405,3,FALSE)</f>
        <v>1.0142</v>
      </c>
      <c r="I274" s="10">
        <f>VLOOKUP(C274,away!$B$2:$E$405,3,FALSE)</f>
        <v>1.1174999999999999</v>
      </c>
      <c r="J274" s="10">
        <f>VLOOKUP(B274,home!$B$2:$E$405,4,FALSE)</f>
        <v>1.4460999999999999</v>
      </c>
      <c r="K274" s="12">
        <f t="shared" si="446"/>
        <v>1.799743441353</v>
      </c>
      <c r="L274" s="12">
        <f t="shared" si="447"/>
        <v>1.6389641878499999</v>
      </c>
      <c r="M274" s="13">
        <f t="shared" si="448"/>
        <v>3.2106151579908607E-2</v>
      </c>
      <c r="N274" s="13">
        <f t="shared" si="449"/>
        <v>5.7782835733025777E-2</v>
      </c>
      <c r="O274" s="13">
        <f t="shared" si="450"/>
        <v>5.2620832649153897E-2</v>
      </c>
      <c r="P274" s="13">
        <f t="shared" si="451"/>
        <v>9.4703998438848538E-2</v>
      </c>
      <c r="Q274" s="13">
        <f t="shared" si="452"/>
        <v>5.1997139816645457E-2</v>
      </c>
      <c r="R274" s="13">
        <f t="shared" si="453"/>
        <v>4.3121830123405654E-2</v>
      </c>
      <c r="S274" s="13">
        <f t="shared" si="454"/>
        <v>6.9837452318000301E-2</v>
      </c>
      <c r="T274" s="13">
        <f t="shared" si="455"/>
        <v>8.5221450030111209E-2</v>
      </c>
      <c r="U274" s="13">
        <f t="shared" si="456"/>
        <v>7.7608230943737547E-2</v>
      </c>
      <c r="V274" s="13">
        <f t="shared" si="457"/>
        <v>2.2888953777235717E-2</v>
      </c>
      <c r="W274" s="13">
        <f t="shared" si="458"/>
        <v>3.1193837118040878E-2</v>
      </c>
      <c r="X274" s="13">
        <f t="shared" si="459"/>
        <v>5.1125581918095041E-2</v>
      </c>
      <c r="Y274" s="13">
        <f t="shared" si="460"/>
        <v>4.1896498923374659E-2</v>
      </c>
      <c r="Z274" s="13">
        <f t="shared" si="461"/>
        <v>2.3558378428937741E-2</v>
      </c>
      <c r="AA274" s="13">
        <f t="shared" si="462"/>
        <v>4.239903706639269E-2</v>
      </c>
      <c r="AB274" s="13">
        <f t="shared" si="463"/>
        <v>3.8153694439961493E-2</v>
      </c>
      <c r="AC274" s="13">
        <f t="shared" si="464"/>
        <v>4.2197432114199074E-3</v>
      </c>
      <c r="AD274" s="13">
        <f t="shared" si="465"/>
        <v>1.403522594095696E-2</v>
      </c>
      <c r="AE274" s="13">
        <f t="shared" si="466"/>
        <v>2.3003232685611774E-2</v>
      </c>
      <c r="AF274" s="13">
        <f t="shared" si="467"/>
        <v>1.8850737288249143E-2</v>
      </c>
      <c r="AG274" s="13">
        <f t="shared" si="468"/>
        <v>1.0298561110002991E-2</v>
      </c>
      <c r="AH274" s="13">
        <f t="shared" si="469"/>
        <v>9.6528346422117169E-3</v>
      </c>
      <c r="AI274" s="13">
        <f t="shared" si="470"/>
        <v>1.7372625837785569E-2</v>
      </c>
      <c r="AJ274" s="13">
        <f t="shared" si="471"/>
        <v>1.5633134705317124E-2</v>
      </c>
      <c r="AK274" s="13">
        <f t="shared" si="472"/>
        <v>9.3785438845608235E-3</v>
      </c>
      <c r="AL274" s="13">
        <f t="shared" si="473"/>
        <v>4.9788160192544692E-4</v>
      </c>
      <c r="AM274" s="13">
        <f t="shared" si="474"/>
        <v>5.0519611670289573E-3</v>
      </c>
      <c r="AN274" s="13">
        <f t="shared" si="475"/>
        <v>8.2799834311693531E-3</v>
      </c>
      <c r="AO274" s="13">
        <f t="shared" si="476"/>
        <v>6.7852981598389688E-3</v>
      </c>
      <c r="AP274" s="13">
        <f t="shared" si="477"/>
        <v>3.706953562620192E-3</v>
      </c>
      <c r="AQ274" s="13">
        <f t="shared" si="478"/>
        <v>1.5188910337893655E-3</v>
      </c>
      <c r="AR274" s="13">
        <f t="shared" si="479"/>
        <v>3.1641300579645748E-3</v>
      </c>
      <c r="AS274" s="13">
        <f t="shared" si="480"/>
        <v>5.6946223194096306E-3</v>
      </c>
      <c r="AT274" s="13">
        <f t="shared" si="481"/>
        <v>5.1244295851699461E-3</v>
      </c>
      <c r="AU274" s="13">
        <f t="shared" si="482"/>
        <v>3.0742195121949631E-3</v>
      </c>
      <c r="AV274" s="13">
        <f t="shared" si="483"/>
        <v>1.3832016010880759E-3</v>
      </c>
      <c r="AW274" s="13">
        <f t="shared" si="484"/>
        <v>4.0794690365839517E-5</v>
      </c>
      <c r="AX274" s="13">
        <f t="shared" si="485"/>
        <v>1.5153723293884014E-3</v>
      </c>
      <c r="AY274" s="13">
        <f t="shared" si="486"/>
        <v>2.4836409791264237E-3</v>
      </c>
      <c r="AZ274" s="13">
        <f t="shared" si="487"/>
        <v>2.0352993101324596E-3</v>
      </c>
      <c r="BA274" s="13">
        <f t="shared" si="488"/>
        <v>1.1119275602876374E-3</v>
      </c>
      <c r="BB274" s="13">
        <f t="shared" si="489"/>
        <v>4.5560236269871448E-4</v>
      </c>
      <c r="BC274" s="13">
        <f t="shared" si="490"/>
        <v>1.4934319127260794E-4</v>
      </c>
      <c r="BD274" s="13">
        <f t="shared" si="491"/>
        <v>8.6431597511728048E-4</v>
      </c>
      <c r="BE274" s="13">
        <f t="shared" si="492"/>
        <v>1.5555470074739481E-3</v>
      </c>
      <c r="BF274" s="13">
        <f t="shared" si="493"/>
        <v>1.3997927622087622E-3</v>
      </c>
      <c r="BG274" s="13">
        <f t="shared" si="494"/>
        <v>8.3975594767954017E-4</v>
      </c>
      <c r="BH274" s="13">
        <f t="shared" si="495"/>
        <v>3.7783631479335636E-4</v>
      </c>
      <c r="BI274" s="13">
        <f t="shared" si="496"/>
        <v>1.3600168589086617E-4</v>
      </c>
      <c r="BJ274" s="14">
        <f t="shared" si="497"/>
        <v>0.41849937365146705</v>
      </c>
      <c r="BK274" s="14">
        <f t="shared" si="498"/>
        <v>0.22673782190646494</v>
      </c>
      <c r="BL274" s="14">
        <f t="shared" si="499"/>
        <v>0.32955461706151745</v>
      </c>
      <c r="BM274" s="14">
        <f t="shared" si="500"/>
        <v>0.66357455641863861</v>
      </c>
      <c r="BN274" s="14">
        <f t="shared" si="501"/>
        <v>0.33233278834098789</v>
      </c>
    </row>
    <row r="275" spans="1:66" x14ac:dyDescent="0.25">
      <c r="A275" t="s">
        <v>339</v>
      </c>
      <c r="B275" t="s">
        <v>109</v>
      </c>
      <c r="C275" t="s">
        <v>120</v>
      </c>
      <c r="D275" s="11">
        <v>44416</v>
      </c>
      <c r="E275" s="10">
        <f>VLOOKUP(A275,home!$A$2:$E$405,3,FALSE)</f>
        <v>1.2199</v>
      </c>
      <c r="F275" s="10">
        <f>VLOOKUP(B275,home!$B$2:$E$405,3,FALSE)</f>
        <v>0.7026</v>
      </c>
      <c r="G275" s="10">
        <f>VLOOKUP(C275,away!$B$2:$E$405,4,FALSE)</f>
        <v>0.99539999999999995</v>
      </c>
      <c r="H275" s="10">
        <f>VLOOKUP(A275,away!$A$2:$E$405,3,FALSE)</f>
        <v>1.0142</v>
      </c>
      <c r="I275" s="10">
        <f>VLOOKUP(C275,away!$B$2:$E$405,3,FALSE)</f>
        <v>0.91559999999999997</v>
      </c>
      <c r="J275" s="10">
        <f>VLOOKUP(B275,home!$B$2:$E$405,4,FALSE)</f>
        <v>0.63390000000000002</v>
      </c>
      <c r="K275" s="12">
        <f t="shared" si="446"/>
        <v>0.85315907199599994</v>
      </c>
      <c r="L275" s="12">
        <f t="shared" si="447"/>
        <v>0.58864050352800001</v>
      </c>
      <c r="M275" s="13">
        <f t="shared" si="448"/>
        <v>0.236501772698578</v>
      </c>
      <c r="N275" s="13">
        <f t="shared" si="449"/>
        <v>0.20177363292092773</v>
      </c>
      <c r="O275" s="13">
        <f t="shared" si="450"/>
        <v>0.13921452256655556</v>
      </c>
      <c r="P275" s="13">
        <f t="shared" si="451"/>
        <v>0.11877213288124874</v>
      </c>
      <c r="Q275" s="13">
        <f t="shared" si="452"/>
        <v>8.6072502708040108E-2</v>
      </c>
      <c r="R275" s="13">
        <f t="shared" si="453"/>
        <v>4.0973653330993696E-2</v>
      </c>
      <c r="S275" s="13">
        <f t="shared" si="454"/>
        <v>1.4911959631630516E-2</v>
      </c>
      <c r="T275" s="13">
        <f t="shared" si="455"/>
        <v>5.0665761333975878E-2</v>
      </c>
      <c r="U275" s="13">
        <f t="shared" si="456"/>
        <v>3.495704405215639E-2</v>
      </c>
      <c r="V275" s="13">
        <f t="shared" si="457"/>
        <v>8.3209395133754195E-4</v>
      </c>
      <c r="W275" s="13">
        <f t="shared" si="458"/>
        <v>2.4477845511588232E-2</v>
      </c>
      <c r="X275" s="13">
        <f t="shared" si="459"/>
        <v>1.4408651307221892E-2</v>
      </c>
      <c r="Y275" s="13">
        <f t="shared" si="460"/>
        <v>4.2407578803212347E-3</v>
      </c>
      <c r="Z275" s="13">
        <f t="shared" si="461"/>
        <v>8.0395839760459484E-3</v>
      </c>
      <c r="AA275" s="13">
        <f t="shared" si="462"/>
        <v>6.8590440042372728E-3</v>
      </c>
      <c r="AB275" s="13">
        <f t="shared" si="463"/>
        <v>2.9259278087173991E-3</v>
      </c>
      <c r="AC275" s="13">
        <f t="shared" si="464"/>
        <v>2.6117556178929871E-5</v>
      </c>
      <c r="AD275" s="13">
        <f t="shared" si="465"/>
        <v>5.2208739902820153E-3</v>
      </c>
      <c r="AE275" s="13">
        <f t="shared" si="466"/>
        <v>3.0732178944958442E-3</v>
      </c>
      <c r="AF275" s="13">
        <f t="shared" si="467"/>
        <v>9.0451026443364693E-4</v>
      </c>
      <c r="AG275" s="13">
        <f t="shared" si="468"/>
        <v>1.7747712583415545E-4</v>
      </c>
      <c r="AH275" s="13">
        <f t="shared" si="469"/>
        <v>1.1831061899538317E-3</v>
      </c>
      <c r="AI275" s="13">
        <f t="shared" si="470"/>
        <v>1.0093777790937343E-3</v>
      </c>
      <c r="AJ275" s="13">
        <f t="shared" si="471"/>
        <v>4.3057990465249685E-4</v>
      </c>
      <c r="AK275" s="13">
        <f t="shared" si="472"/>
        <v>1.2245105062448346E-4</v>
      </c>
      <c r="AL275" s="13">
        <f t="shared" si="473"/>
        <v>5.2465363242260228E-7</v>
      </c>
      <c r="AM275" s="13">
        <f t="shared" si="474"/>
        <v>8.9084720171141185E-4</v>
      </c>
      <c r="AN275" s="13">
        <f t="shared" si="475"/>
        <v>5.2438874538191524E-4</v>
      </c>
      <c r="AO275" s="13">
        <f t="shared" si="476"/>
        <v>1.5433822756301339E-4</v>
      </c>
      <c r="AP275" s="13">
        <f t="shared" si="477"/>
        <v>3.028324399543709E-5</v>
      </c>
      <c r="AQ275" s="13">
        <f t="shared" si="478"/>
        <v>4.456485998483842E-6</v>
      </c>
      <c r="AR275" s="13">
        <f t="shared" si="479"/>
        <v>1.3928484467630345E-4</v>
      </c>
      <c r="AS275" s="13">
        <f t="shared" si="480"/>
        <v>1.1883212882714205E-4</v>
      </c>
      <c r="AT275" s="13">
        <f t="shared" si="481"/>
        <v>5.0691354376736804E-5</v>
      </c>
      <c r="AU275" s="13">
        <f t="shared" si="482"/>
        <v>1.4415929619425714E-5</v>
      </c>
      <c r="AV275" s="13">
        <f t="shared" si="483"/>
        <v>3.0747702840172218E-6</v>
      </c>
      <c r="AW275" s="13">
        <f t="shared" si="484"/>
        <v>7.3189762591649121E-9</v>
      </c>
      <c r="AX275" s="13">
        <f t="shared" si="485"/>
        <v>1.2667239531705688E-4</v>
      </c>
      <c r="AY275" s="13">
        <f t="shared" si="486"/>
        <v>7.4564502562530233E-5</v>
      </c>
      <c r="AZ275" s="13">
        <f t="shared" si="487"/>
        <v>2.1945843166861323E-5</v>
      </c>
      <c r="BA275" s="13">
        <f t="shared" si="488"/>
        <v>4.3060707240292559E-6</v>
      </c>
      <c r="BB275" s="13">
        <f t="shared" si="489"/>
        <v>6.3368190980494016E-7</v>
      </c>
      <c r="BC275" s="13">
        <f t="shared" si="490"/>
        <v>7.4602167692832947E-8</v>
      </c>
      <c r="BD275" s="13">
        <f t="shared" si="491"/>
        <v>1.366478351734642E-5</v>
      </c>
      <c r="BE275" s="13">
        <f t="shared" si="492"/>
        <v>1.1658234024685507E-5</v>
      </c>
      <c r="BF275" s="13">
        <f t="shared" si="493"/>
        <v>4.9731640608064386E-6</v>
      </c>
      <c r="BG275" s="13">
        <f t="shared" si="494"/>
        <v>1.4143000116671601E-6</v>
      </c>
      <c r="BH275" s="13">
        <f t="shared" si="495"/>
        <v>3.0165572136947144E-7</v>
      </c>
      <c r="BI275" s="13">
        <f t="shared" si="496"/>
        <v>5.1472063061172458E-8</v>
      </c>
      <c r="BJ275" s="14">
        <f t="shared" si="497"/>
        <v>0.39284774193761895</v>
      </c>
      <c r="BK275" s="14">
        <f t="shared" si="498"/>
        <v>0.37111916587516869</v>
      </c>
      <c r="BL275" s="14">
        <f t="shared" si="499"/>
        <v>0.22803406932416742</v>
      </c>
      <c r="BM275" s="14">
        <f t="shared" si="500"/>
        <v>0.1766577868230709</v>
      </c>
      <c r="BN275" s="14">
        <f t="shared" si="501"/>
        <v>0.82330821710634383</v>
      </c>
    </row>
    <row r="276" spans="1:66" x14ac:dyDescent="0.25">
      <c r="A276" t="s">
        <v>339</v>
      </c>
      <c r="B276" t="s">
        <v>124</v>
      </c>
      <c r="C276" t="s">
        <v>111</v>
      </c>
      <c r="D276" s="11">
        <v>44416</v>
      </c>
      <c r="E276" s="10">
        <f>VLOOKUP(A276,home!$A$2:$E$405,3,FALSE)</f>
        <v>1.2199</v>
      </c>
      <c r="F276" s="10">
        <f>VLOOKUP(B276,home!$B$2:$E$405,3,FALSE)</f>
        <v>0.81969999999999998</v>
      </c>
      <c r="G276" s="10">
        <f>VLOOKUP(C276,away!$B$2:$E$405,4,FALSE)</f>
        <v>0.7026</v>
      </c>
      <c r="H276" s="10">
        <f>VLOOKUP(A276,away!$A$2:$E$405,3,FALSE)</f>
        <v>1.0142</v>
      </c>
      <c r="I276" s="10">
        <f>VLOOKUP(C276,away!$B$2:$E$405,3,FALSE)</f>
        <v>1.1269</v>
      </c>
      <c r="J276" s="10">
        <f>VLOOKUP(B276,home!$B$2:$E$405,4,FALSE)</f>
        <v>0.98599999999999999</v>
      </c>
      <c r="K276" s="12">
        <f t="shared" si="446"/>
        <v>0.70256629627800005</v>
      </c>
      <c r="L276" s="12">
        <f t="shared" si="447"/>
        <v>1.12690135228</v>
      </c>
      <c r="M276" s="13">
        <f t="shared" si="448"/>
        <v>0.16049898690377506</v>
      </c>
      <c r="N276" s="13">
        <f t="shared" si="449"/>
        <v>0.11276117878535648</v>
      </c>
      <c r="O276" s="13">
        <f t="shared" si="450"/>
        <v>0.18086652538143413</v>
      </c>
      <c r="P276" s="13">
        <f t="shared" si="451"/>
        <v>0.12707072485790505</v>
      </c>
      <c r="Q276" s="13">
        <f t="shared" si="452"/>
        <v>3.9611101871584647E-2</v>
      </c>
      <c r="R276" s="13">
        <f t="shared" si="453"/>
        <v>0.10190936601726157</v>
      </c>
      <c r="S276" s="13">
        <f t="shared" si="454"/>
        <v>2.5151200994175293E-2</v>
      </c>
      <c r="T276" s="13">
        <f t="shared" si="455"/>
        <v>4.4637804264389576E-2</v>
      </c>
      <c r="U276" s="13">
        <f t="shared" si="456"/>
        <v>7.1598085838786532E-2</v>
      </c>
      <c r="V276" s="13">
        <f t="shared" si="457"/>
        <v>2.2125313360616215E-3</v>
      </c>
      <c r="W276" s="13">
        <f t="shared" si="458"/>
        <v>9.276475044469927E-3</v>
      </c>
      <c r="X276" s="13">
        <f t="shared" si="459"/>
        <v>1.0453672272004834E-2</v>
      </c>
      <c r="Y276" s="13">
        <f t="shared" si="460"/>
        <v>5.8901287098070956E-3</v>
      </c>
      <c r="Z276" s="13">
        <f t="shared" si="461"/>
        <v>3.8280600791616493E-2</v>
      </c>
      <c r="AA276" s="13">
        <f t="shared" si="462"/>
        <v>2.6894659917462677E-2</v>
      </c>
      <c r="AB276" s="13">
        <f t="shared" si="463"/>
        <v>9.4476408039340671E-3</v>
      </c>
      <c r="AC276" s="13">
        <f t="shared" si="464"/>
        <v>1.0948198414981969E-4</v>
      </c>
      <c r="AD276" s="13">
        <f t="shared" si="465"/>
        <v>1.6293346786271329E-3</v>
      </c>
      <c r="AE276" s="13">
        <f t="shared" si="466"/>
        <v>1.8360994526616151E-3</v>
      </c>
      <c r="AF276" s="13">
        <f t="shared" si="467"/>
        <v>1.0345514780624714E-3</v>
      </c>
      <c r="AG276" s="13">
        <f t="shared" si="468"/>
        <v>3.8861248654395707E-4</v>
      </c>
      <c r="AH276" s="13">
        <f t="shared" si="469"/>
        <v>1.0784615199540874E-2</v>
      </c>
      <c r="AI276" s="13">
        <f t="shared" si="470"/>
        <v>7.5769071575248559E-3</v>
      </c>
      <c r="AJ276" s="13">
        <f t="shared" si="471"/>
        <v>2.6616397994522535E-3</v>
      </c>
      <c r="AK276" s="13">
        <f t="shared" si="472"/>
        <v>6.2332613864242946E-4</v>
      </c>
      <c r="AL276" s="13">
        <f t="shared" si="473"/>
        <v>3.4671758004653272E-6</v>
      </c>
      <c r="AM276" s="13">
        <f t="shared" si="474"/>
        <v>2.2894312611207411E-4</v>
      </c>
      <c r="AN276" s="13">
        <f t="shared" si="475"/>
        <v>2.5799631841090688E-4</v>
      </c>
      <c r="AO276" s="13">
        <f t="shared" si="476"/>
        <v>1.4536820005025628E-4</v>
      </c>
      <c r="AP276" s="13">
        <f t="shared" si="477"/>
        <v>5.4605207071714427E-5</v>
      </c>
      <c r="AQ276" s="13">
        <f t="shared" si="478"/>
        <v>1.538367042266111E-5</v>
      </c>
      <c r="AR276" s="13">
        <f t="shared" si="479"/>
        <v>2.430639490436409E-3</v>
      </c>
      <c r="AS276" s="13">
        <f t="shared" si="480"/>
        <v>1.7076853843829532E-3</v>
      </c>
      <c r="AT276" s="13">
        <f t="shared" si="481"/>
        <v>5.9988109785700215E-4</v>
      </c>
      <c r="AU276" s="13">
        <f t="shared" si="482"/>
        <v>1.4048541370952484E-4</v>
      </c>
      <c r="AV276" s="13">
        <f t="shared" si="483"/>
        <v>2.4675079197745855E-5</v>
      </c>
      <c r="AW276" s="13">
        <f t="shared" si="484"/>
        <v>7.6251180887352394E-8</v>
      </c>
      <c r="AX276" s="13">
        <f t="shared" si="485"/>
        <v>2.6807954028477816E-5</v>
      </c>
      <c r="AY276" s="13">
        <f t="shared" si="486"/>
        <v>3.0209919646551726E-5</v>
      </c>
      <c r="AZ276" s="13">
        <f t="shared" si="487"/>
        <v>1.7021799650984645E-5</v>
      </c>
      <c r="BA276" s="13">
        <f t="shared" si="488"/>
        <v>6.3939630149779402E-6</v>
      </c>
      <c r="BB276" s="13">
        <f t="shared" si="489"/>
        <v>1.8013413920017379E-6</v>
      </c>
      <c r="BC276" s="13">
        <f t="shared" si="490"/>
        <v>4.0598681011293895E-7</v>
      </c>
      <c r="BD276" s="13">
        <f t="shared" si="491"/>
        <v>4.5651515477965979E-4</v>
      </c>
      <c r="BE276" s="13">
        <f t="shared" si="492"/>
        <v>3.2073216148832348E-4</v>
      </c>
      <c r="BF276" s="13">
        <f t="shared" si="493"/>
        <v>1.1266780339704442E-4</v>
      </c>
      <c r="BG276" s="13">
        <f t="shared" si="494"/>
        <v>2.6385533780813121E-5</v>
      </c>
      <c r="BH276" s="13">
        <f t="shared" si="495"/>
        <v>4.6343966859259821E-6</v>
      </c>
      <c r="BI276" s="13">
        <f t="shared" si="496"/>
        <v>6.5119418302281121E-7</v>
      </c>
      <c r="BJ276" s="14">
        <f t="shared" si="497"/>
        <v>0.22830389653011848</v>
      </c>
      <c r="BK276" s="14">
        <f t="shared" si="498"/>
        <v>0.31507660317151387</v>
      </c>
      <c r="BL276" s="14">
        <f t="shared" si="499"/>
        <v>0.41818771896393775</v>
      </c>
      <c r="BM276" s="14">
        <f t="shared" si="500"/>
        <v>0.27710080197140385</v>
      </c>
      <c r="BN276" s="14">
        <f t="shared" si="501"/>
        <v>0.72271788381731694</v>
      </c>
    </row>
    <row r="277" spans="1:66" x14ac:dyDescent="0.25">
      <c r="A277" t="s">
        <v>339</v>
      </c>
      <c r="B277" t="s">
        <v>126</v>
      </c>
      <c r="C277" t="s">
        <v>117</v>
      </c>
      <c r="D277" s="11">
        <v>44416</v>
      </c>
      <c r="E277" s="10">
        <f>VLOOKUP(A277,home!$A$2:$E$405,3,FALSE)</f>
        <v>1.2199</v>
      </c>
      <c r="F277" s="10">
        <f>VLOOKUP(B277,home!$B$2:$E$405,3,FALSE)</f>
        <v>0.81969999999999998</v>
      </c>
      <c r="G277" s="10">
        <f>VLOOKUP(C277,away!$B$2:$E$405,4,FALSE)</f>
        <v>0.60109999999999997</v>
      </c>
      <c r="H277" s="10">
        <f>VLOOKUP(A277,away!$A$2:$E$405,3,FALSE)</f>
        <v>1.0142</v>
      </c>
      <c r="I277" s="10">
        <f>VLOOKUP(C277,away!$B$2:$E$405,3,FALSE)</f>
        <v>0.85450000000000004</v>
      </c>
      <c r="J277" s="10">
        <f>VLOOKUP(B277,home!$B$2:$E$405,4,FALSE)</f>
        <v>0.77470000000000006</v>
      </c>
      <c r="K277" s="12">
        <f t="shared" si="446"/>
        <v>0.60107116523299997</v>
      </c>
      <c r="L277" s="12">
        <f t="shared" si="447"/>
        <v>0.67138128233000005</v>
      </c>
      <c r="M277" s="13">
        <f t="shared" si="448"/>
        <v>0.28014374079273108</v>
      </c>
      <c r="N277" s="13">
        <f t="shared" si="449"/>
        <v>0.16838632471101839</v>
      </c>
      <c r="O277" s="13">
        <f t="shared" si="450"/>
        <v>0.1880832639301469</v>
      </c>
      <c r="P277" s="13">
        <f t="shared" si="451"/>
        <v>0.1130514266113193</v>
      </c>
      <c r="Q277" s="13">
        <f t="shared" si="452"/>
        <v>5.0606082201677047E-2</v>
      </c>
      <c r="R277" s="13">
        <f t="shared" si="453"/>
        <v>6.3137791461116935E-2</v>
      </c>
      <c r="S277" s="13">
        <f t="shared" si="454"/>
        <v>1.1405417289253717E-2</v>
      </c>
      <c r="T277" s="13">
        <f t="shared" si="455"/>
        <v>3.3975976362259325E-2</v>
      </c>
      <c r="U277" s="13">
        <f t="shared" si="456"/>
        <v>3.7950305883771719E-2</v>
      </c>
      <c r="V277" s="13">
        <f t="shared" si="457"/>
        <v>5.1140361492000479E-4</v>
      </c>
      <c r="W277" s="13">
        <f t="shared" si="458"/>
        <v>1.0139285598946337E-2</v>
      </c>
      <c r="X277" s="13">
        <f t="shared" si="459"/>
        <v>6.8073265673306935E-3</v>
      </c>
      <c r="Y277" s="13">
        <f t="shared" si="460"/>
        <v>2.2851558200067791E-3</v>
      </c>
      <c r="Z277" s="13">
        <f t="shared" si="461"/>
        <v>1.4129843798216274E-2</v>
      </c>
      <c r="AA277" s="13">
        <f t="shared" si="462"/>
        <v>8.4930416763541357E-3</v>
      </c>
      <c r="AB277" s="13">
        <f t="shared" si="463"/>
        <v>2.5524612283893051E-3</v>
      </c>
      <c r="AC277" s="13">
        <f t="shared" si="464"/>
        <v>1.289849187717253E-5</v>
      </c>
      <c r="AD277" s="13">
        <f t="shared" si="465"/>
        <v>1.5236080523972125E-3</v>
      </c>
      <c r="AE277" s="13">
        <f t="shared" si="466"/>
        <v>1.0229219279867545E-3</v>
      </c>
      <c r="AF277" s="13">
        <f t="shared" si="467"/>
        <v>3.4338531786761155E-4</v>
      </c>
      <c r="AG277" s="13">
        <f t="shared" si="468"/>
        <v>7.6847491681083927E-5</v>
      </c>
      <c r="AH277" s="13">
        <f t="shared" si="469"/>
        <v>2.3716281620922595E-3</v>
      </c>
      <c r="AI277" s="13">
        <f t="shared" si="470"/>
        <v>1.4255173028881927E-3</v>
      </c>
      <c r="AJ277" s="13">
        <f t="shared" si="471"/>
        <v>4.2841867315340456E-4</v>
      </c>
      <c r="AK277" s="13">
        <f t="shared" si="472"/>
        <v>8.5836703693297571E-5</v>
      </c>
      <c r="AL277" s="13">
        <f t="shared" si="473"/>
        <v>2.0820638772404163E-7</v>
      </c>
      <c r="AM277" s="13">
        <f t="shared" si="474"/>
        <v>1.8315937348255495E-4</v>
      </c>
      <c r="AN277" s="13">
        <f t="shared" si="475"/>
        <v>1.2296977503947713E-4</v>
      </c>
      <c r="AO277" s="13">
        <f t="shared" si="476"/>
        <v>4.1279802626917893E-5</v>
      </c>
      <c r="AP277" s="13">
        <f t="shared" si="477"/>
        <v>9.2381622739964815E-6</v>
      </c>
      <c r="AQ277" s="13">
        <f t="shared" si="478"/>
        <v>1.5505823084720964E-6</v>
      </c>
      <c r="AR277" s="13">
        <f t="shared" si="479"/>
        <v>3.1845335133508858E-4</v>
      </c>
      <c r="AS277" s="13">
        <f t="shared" si="480"/>
        <v>1.9141312695933566E-4</v>
      </c>
      <c r="AT277" s="13">
        <f t="shared" si="481"/>
        <v>5.7526455631170012E-5</v>
      </c>
      <c r="AU277" s="13">
        <f t="shared" si="482"/>
        <v>1.1525831239317279E-5</v>
      </c>
      <c r="AV277" s="13">
        <f t="shared" si="483"/>
        <v>1.7319612033238373E-6</v>
      </c>
      <c r="AW277" s="13">
        <f t="shared" si="484"/>
        <v>2.3339237975938603E-9</v>
      </c>
      <c r="AX277" s="13">
        <f t="shared" si="485"/>
        <v>1.8348636340417575E-5</v>
      </c>
      <c r="AY277" s="13">
        <f t="shared" si="486"/>
        <v>1.231893099523639E-5</v>
      </c>
      <c r="AZ277" s="13">
        <f t="shared" si="487"/>
        <v>4.1353498442582951E-6</v>
      </c>
      <c r="BA277" s="13">
        <f t="shared" si="488"/>
        <v>9.2546549377376698E-7</v>
      </c>
      <c r="BB277" s="13">
        <f t="shared" si="489"/>
        <v>1.5533505249049953E-7</v>
      </c>
      <c r="BC277" s="13">
        <f t="shared" si="490"/>
        <v>2.0857809346373897E-8</v>
      </c>
      <c r="BD277" s="13">
        <f t="shared" si="491"/>
        <v>3.5633936563606294E-5</v>
      </c>
      <c r="BE277" s="13">
        <f t="shared" si="492"/>
        <v>2.1418531772125639E-5</v>
      </c>
      <c r="BF277" s="13">
        <f t="shared" si="493"/>
        <v>6.4370309249257938E-6</v>
      </c>
      <c r="BG277" s="13">
        <f t="shared" si="494"/>
        <v>1.2897045595620011E-6</v>
      </c>
      <c r="BH277" s="13">
        <f t="shared" si="495"/>
        <v>1.9380105560556124E-7</v>
      </c>
      <c r="BI277" s="13">
        <f t="shared" si="496"/>
        <v>2.3297645263244033E-8</v>
      </c>
      <c r="BJ277" s="14">
        <f t="shared" si="497"/>
        <v>0.27556101632243818</v>
      </c>
      <c r="BK277" s="14">
        <f t="shared" si="498"/>
        <v>0.40513741393748426</v>
      </c>
      <c r="BL277" s="14">
        <f t="shared" si="499"/>
        <v>0.30517391205049538</v>
      </c>
      <c r="BM277" s="14">
        <f t="shared" si="500"/>
        <v>0.13658123980355308</v>
      </c>
      <c r="BN277" s="14">
        <f t="shared" si="501"/>
        <v>0.86340862970800969</v>
      </c>
    </row>
    <row r="278" spans="1:66" x14ac:dyDescent="0.25">
      <c r="A278" t="s">
        <v>339</v>
      </c>
      <c r="B278" t="s">
        <v>115</v>
      </c>
      <c r="C278" t="s">
        <v>112</v>
      </c>
      <c r="D278" s="11">
        <v>44416</v>
      </c>
      <c r="E278" s="10">
        <f>VLOOKUP(A278,home!$A$2:$E$405,3,FALSE)</f>
        <v>1.2199</v>
      </c>
      <c r="F278" s="10">
        <f>VLOOKUP(B278,home!$B$2:$E$405,3,FALSE)</f>
        <v>0.98370000000000002</v>
      </c>
      <c r="G278" s="10">
        <f>VLOOKUP(C278,away!$B$2:$E$405,4,FALSE)</f>
        <v>0.81969999999999998</v>
      </c>
      <c r="H278" s="10">
        <f>VLOOKUP(A278,away!$A$2:$E$405,3,FALSE)</f>
        <v>1.0142</v>
      </c>
      <c r="I278" s="10">
        <f>VLOOKUP(C278,away!$B$2:$E$405,3,FALSE)</f>
        <v>0.98599999999999999</v>
      </c>
      <c r="J278" s="10">
        <f>VLOOKUP(B278,home!$B$2:$E$405,4,FALSE)</f>
        <v>0.92030000000000001</v>
      </c>
      <c r="K278" s="12">
        <f t="shared" si="446"/>
        <v>0.98365281191099996</v>
      </c>
      <c r="L278" s="12">
        <f t="shared" si="447"/>
        <v>0.92030110436000001</v>
      </c>
      <c r="M278" s="13">
        <f t="shared" si="448"/>
        <v>0.14897840502314671</v>
      </c>
      <c r="N278" s="13">
        <f t="shared" si="449"/>
        <v>0.14654302701503411</v>
      </c>
      <c r="O278" s="13">
        <f t="shared" si="450"/>
        <v>0.13710499066859327</v>
      </c>
      <c r="P278" s="13">
        <f t="shared" si="451"/>
        <v>0.13486370959819319</v>
      </c>
      <c r="Q278" s="13">
        <f t="shared" si="452"/>
        <v>7.2073730294643951E-2</v>
      </c>
      <c r="R278" s="13">
        <f t="shared" si="453"/>
        <v>6.3088937162786962E-2</v>
      </c>
      <c r="S278" s="13">
        <f t="shared" si="454"/>
        <v>3.0521571505212265E-2</v>
      </c>
      <c r="T278" s="13">
        <f t="shared" si="455"/>
        <v>6.6329533585505612E-2</v>
      </c>
      <c r="U278" s="13">
        <f t="shared" si="456"/>
        <v>6.2057610440651771E-2</v>
      </c>
      <c r="V278" s="13">
        <f t="shared" si="457"/>
        <v>3.0699843565469894E-3</v>
      </c>
      <c r="W278" s="13">
        <f t="shared" si="458"/>
        <v>2.3631842489747187E-2</v>
      </c>
      <c r="X278" s="13">
        <f t="shared" si="459"/>
        <v>2.1748410741375904E-2</v>
      </c>
      <c r="Y278" s="13">
        <f t="shared" si="460"/>
        <v>1.0007543211681569E-2</v>
      </c>
      <c r="Z278" s="13">
        <f t="shared" si="461"/>
        <v>1.9353606181270494E-2</v>
      </c>
      <c r="AA278" s="13">
        <f t="shared" si="462"/>
        <v>1.903722914082483E-2</v>
      </c>
      <c r="AB278" s="13">
        <f t="shared" si="463"/>
        <v>9.3630119876831862E-3</v>
      </c>
      <c r="AC278" s="13">
        <f t="shared" si="464"/>
        <v>1.7369525748883765E-4</v>
      </c>
      <c r="AD278" s="13">
        <f t="shared" si="465"/>
        <v>5.8113820789194156E-3</v>
      </c>
      <c r="AE278" s="13">
        <f t="shared" si="466"/>
        <v>5.3482213450874502E-3</v>
      </c>
      <c r="AF278" s="13">
        <f t="shared" si="467"/>
        <v>2.4609870051228531E-3</v>
      </c>
      <c r="AG278" s="13">
        <f t="shared" si="468"/>
        <v>7.5494968621005686E-4</v>
      </c>
      <c r="AH278" s="13">
        <f t="shared" si="469"/>
        <v>4.4527862854929386E-3</v>
      </c>
      <c r="AI278" s="13">
        <f t="shared" si="470"/>
        <v>4.3799957505638656E-3</v>
      </c>
      <c r="AJ278" s="13">
        <f t="shared" si="471"/>
        <v>2.154197568100188E-3</v>
      </c>
      <c r="AK278" s="13">
        <f t="shared" si="472"/>
        <v>7.0632749842452949E-4</v>
      </c>
      <c r="AL278" s="13">
        <f t="shared" si="473"/>
        <v>6.2895523041526579E-6</v>
      </c>
      <c r="AM278" s="13">
        <f t="shared" si="474"/>
        <v>1.1432764646036554E-3</v>
      </c>
      <c r="AN278" s="13">
        <f t="shared" si="475"/>
        <v>1.0521585929635403E-3</v>
      </c>
      <c r="AO278" s="13">
        <f t="shared" si="476"/>
        <v>4.8415135753310506E-4</v>
      </c>
      <c r="AP278" s="13">
        <f t="shared" si="477"/>
        <v>1.4852167633836992E-4</v>
      </c>
      <c r="AQ278" s="13">
        <f t="shared" si="478"/>
        <v>3.4171165688900075E-5</v>
      </c>
      <c r="AR278" s="13">
        <f t="shared" si="479"/>
        <v>8.1958082720364302E-4</v>
      </c>
      <c r="AS278" s="13">
        <f t="shared" si="480"/>
        <v>8.0618298526720681E-4</v>
      </c>
      <c r="AT278" s="13">
        <f t="shared" si="481"/>
        <v>3.9650208018644604E-4</v>
      </c>
      <c r="AU278" s="13">
        <f t="shared" si="482"/>
        <v>1.3000679536798618E-4</v>
      </c>
      <c r="AV278" s="13">
        <f t="shared" si="483"/>
        <v>3.1970387457814382E-5</v>
      </c>
      <c r="AW278" s="13">
        <f t="shared" si="484"/>
        <v>1.5815721661100644E-7</v>
      </c>
      <c r="AX278" s="13">
        <f t="shared" si="485"/>
        <v>1.8743118486650869E-4</v>
      </c>
      <c r="AY278" s="13">
        <f t="shared" si="486"/>
        <v>1.7249312642415122E-4</v>
      </c>
      <c r="AZ278" s="13">
        <f t="shared" si="487"/>
        <v>7.9372807371327751E-5</v>
      </c>
      <c r="BA278" s="13">
        <f t="shared" si="488"/>
        <v>2.4348960759995495E-5</v>
      </c>
      <c r="BB278" s="13">
        <f t="shared" si="489"/>
        <v>5.6020938693605385E-6</v>
      </c>
      <c r="BC278" s="13">
        <f t="shared" si="490"/>
        <v>1.0311226349401781E-6</v>
      </c>
      <c r="BD278" s="13">
        <f t="shared" si="491"/>
        <v>1.2571019006463245E-4</v>
      </c>
      <c r="BE278" s="13">
        <f t="shared" si="492"/>
        <v>1.2365518194294196E-4</v>
      </c>
      <c r="BF278" s="13">
        <f t="shared" si="493"/>
        <v>6.0816883712770572E-5</v>
      </c>
      <c r="BG278" s="13">
        <f t="shared" si="494"/>
        <v>1.9940899558577027E-5</v>
      </c>
      <c r="BH278" s="13">
        <f t="shared" si="495"/>
        <v>4.9037304807072765E-6</v>
      </c>
      <c r="BI278" s="13">
        <f t="shared" si="496"/>
        <v>9.6471365524027861E-7</v>
      </c>
      <c r="BJ278" s="14">
        <f t="shared" si="497"/>
        <v>0.35804218600638188</v>
      </c>
      <c r="BK278" s="14">
        <f t="shared" si="498"/>
        <v>0.31778614841931629</v>
      </c>
      <c r="BL278" s="14">
        <f t="shared" si="499"/>
        <v>0.30486532117801962</v>
      </c>
      <c r="BM278" s="14">
        <f t="shared" si="500"/>
        <v>0.29722212705338252</v>
      </c>
      <c r="BN278" s="14">
        <f t="shared" si="501"/>
        <v>0.70265279976239814</v>
      </c>
    </row>
    <row r="279" spans="1:66" x14ac:dyDescent="0.25">
      <c r="A279" t="s">
        <v>339</v>
      </c>
      <c r="B279" t="s">
        <v>119</v>
      </c>
      <c r="C279" t="s">
        <v>123</v>
      </c>
      <c r="D279" s="11">
        <v>44416</v>
      </c>
      <c r="E279" s="10">
        <f>VLOOKUP(A279,home!$A$2:$E$405,3,FALSE)</f>
        <v>1.2199</v>
      </c>
      <c r="F279" s="10">
        <f>VLOOKUP(B279,home!$B$2:$E$405,3,FALSE)</f>
        <v>1.3873</v>
      </c>
      <c r="G279" s="10">
        <f>VLOOKUP(C279,away!$B$2:$E$405,4,FALSE)</f>
        <v>0.81969999999999998</v>
      </c>
      <c r="H279" s="10">
        <f>VLOOKUP(A279,away!$A$2:$E$405,3,FALSE)</f>
        <v>1.0142</v>
      </c>
      <c r="I279" s="10">
        <f>VLOOKUP(C279,away!$B$2:$E$405,3,FALSE)</f>
        <v>0.98599999999999999</v>
      </c>
      <c r="J279" s="10">
        <f>VLOOKUP(B279,home!$B$2:$E$405,4,FALSE)</f>
        <v>0.98599999999999999</v>
      </c>
      <c r="K279" s="12">
        <f t="shared" si="446"/>
        <v>1.3872334512189999</v>
      </c>
      <c r="L279" s="12">
        <f t="shared" si="447"/>
        <v>0.98600118320000008</v>
      </c>
      <c r="M279" s="13">
        <f t="shared" si="448"/>
        <v>9.3178838814333906E-2</v>
      </c>
      <c r="N279" s="13">
        <f t="shared" si="449"/>
        <v>0.12926080214898733</v>
      </c>
      <c r="O279" s="13">
        <f t="shared" si="450"/>
        <v>9.1874445320135306E-2</v>
      </c>
      <c r="P279" s="13">
        <f t="shared" si="451"/>
        <v>0.12745130386028261</v>
      </c>
      <c r="Q279" s="13">
        <f t="shared" si="452"/>
        <v>8.9657454336238007E-2</v>
      </c>
      <c r="R279" s="13">
        <f t="shared" si="453"/>
        <v>4.5294155895748568E-2</v>
      </c>
      <c r="S279" s="13">
        <f t="shared" si="454"/>
        <v>4.358241383554156E-2</v>
      </c>
      <c r="T279" s="13">
        <f t="shared" si="455"/>
        <v>8.8402356058230644E-2</v>
      </c>
      <c r="U279" s="13">
        <f t="shared" si="456"/>
        <v>6.2833568203310694E-2</v>
      </c>
      <c r="V279" s="13">
        <f t="shared" si="457"/>
        <v>6.6236253488439435E-3</v>
      </c>
      <c r="W279" s="13">
        <f t="shared" si="458"/>
        <v>4.1458606602123124E-2</v>
      </c>
      <c r="X279" s="13">
        <f t="shared" si="459"/>
        <v>4.0878235163516734E-2</v>
      </c>
      <c r="Y279" s="13">
        <f t="shared" si="460"/>
        <v>2.0152994119177675E-2</v>
      </c>
      <c r="Z279" s="13">
        <f t="shared" si="461"/>
        <v>1.4886697101751115E-2</v>
      </c>
      <c r="AA279" s="13">
        <f t="shared" si="462"/>
        <v>2.0651324197714083E-2</v>
      </c>
      <c r="AB279" s="13">
        <f t="shared" si="463"/>
        <v>1.4324103869518677E-2</v>
      </c>
      <c r="AC279" s="13">
        <f t="shared" si="464"/>
        <v>5.6624289493608455E-4</v>
      </c>
      <c r="AD279" s="13">
        <f t="shared" si="465"/>
        <v>1.4378191479848519E-2</v>
      </c>
      <c r="AE279" s="13">
        <f t="shared" si="466"/>
        <v>1.4176913811406799E-2</v>
      </c>
      <c r="AF279" s="13">
        <f t="shared" si="467"/>
        <v>6.9892268960857632E-3</v>
      </c>
      <c r="AG279" s="13">
        <f t="shared" si="468"/>
        <v>2.2971286630646087E-3</v>
      </c>
      <c r="AH279" s="13">
        <f t="shared" si="469"/>
        <v>3.6695752390666523E-3</v>
      </c>
      <c r="AI279" s="13">
        <f t="shared" si="470"/>
        <v>5.0905575233982188E-3</v>
      </c>
      <c r="AJ279" s="13">
        <f t="shared" si="471"/>
        <v>3.5308958409062782E-3</v>
      </c>
      <c r="AK279" s="13">
        <f t="shared" si="472"/>
        <v>1.6327256077584102E-3</v>
      </c>
      <c r="AL279" s="13">
        <f t="shared" si="473"/>
        <v>3.0980594383678118E-5</v>
      </c>
      <c r="AM279" s="13">
        <f t="shared" si="474"/>
        <v>3.9891816377755768E-3</v>
      </c>
      <c r="AN279" s="13">
        <f t="shared" si="475"/>
        <v>3.9333378148464328E-3</v>
      </c>
      <c r="AO279" s="13">
        <f t="shared" si="476"/>
        <v>1.9391378696819428E-3</v>
      </c>
      <c r="AP279" s="13">
        <f t="shared" si="477"/>
        <v>6.3733074463144111E-4</v>
      </c>
      <c r="AQ279" s="13">
        <f t="shared" si="478"/>
        <v>1.5710221707408448E-4</v>
      </c>
      <c r="AR279" s="13">
        <f t="shared" si="479"/>
        <v>7.2364110551222875E-4</v>
      </c>
      <c r="AS279" s="13">
        <f t="shared" si="480"/>
        <v>1.0038591482436614E-3</v>
      </c>
      <c r="AT279" s="13">
        <f t="shared" si="481"/>
        <v>6.962934953779102E-4</v>
      </c>
      <c r="AU279" s="13">
        <f t="shared" si="482"/>
        <v>3.2197387621814646E-4</v>
      </c>
      <c r="AV279" s="13">
        <f t="shared" si="483"/>
        <v>1.1166323287711458E-4</v>
      </c>
      <c r="AW279" s="13">
        <f t="shared" si="484"/>
        <v>1.1771023689527613E-6</v>
      </c>
      <c r="AX279" s="13">
        <f t="shared" si="485"/>
        <v>9.2232103515181151E-4</v>
      </c>
      <c r="AY279" s="13">
        <f t="shared" si="486"/>
        <v>9.0940963194993489E-4</v>
      </c>
      <c r="AZ279" s="13">
        <f t="shared" si="487"/>
        <v>4.4833948655805623E-4</v>
      </c>
      <c r="BA279" s="13">
        <f t="shared" si="488"/>
        <v>1.4735442140717466E-4</v>
      </c>
      <c r="BB279" s="13">
        <f t="shared" si="489"/>
        <v>3.6322908464306402E-5</v>
      </c>
      <c r="BC279" s="13">
        <f t="shared" si="490"/>
        <v>7.1628861446142846E-6</v>
      </c>
      <c r="BD279" s="13">
        <f t="shared" si="491"/>
        <v>1.1891849770786888E-4</v>
      </c>
      <c r="BE279" s="13">
        <f t="shared" si="492"/>
        <v>1.6496771798906568E-4</v>
      </c>
      <c r="BF279" s="13">
        <f t="shared" si="493"/>
        <v>1.1442436838284715E-4</v>
      </c>
      <c r="BG279" s="13">
        <f t="shared" si="494"/>
        <v>5.2911103818430437E-5</v>
      </c>
      <c r="BH279" s="13">
        <f t="shared" si="495"/>
        <v>1.8350013289462015E-5</v>
      </c>
      <c r="BI279" s="13">
        <f t="shared" si="496"/>
        <v>5.0911504530909817E-6</v>
      </c>
      <c r="BJ279" s="14">
        <f t="shared" si="497"/>
        <v>0.46077890993236453</v>
      </c>
      <c r="BK279" s="14">
        <f t="shared" si="498"/>
        <v>0.27234281498027163</v>
      </c>
      <c r="BL279" s="14">
        <f t="shared" si="499"/>
        <v>0.2522334454074267</v>
      </c>
      <c r="BM279" s="14">
        <f t="shared" si="500"/>
        <v>0.42261663451650716</v>
      </c>
      <c r="BN279" s="14">
        <f t="shared" si="501"/>
        <v>0.57671700037572571</v>
      </c>
    </row>
    <row r="280" spans="1:66" x14ac:dyDescent="0.25">
      <c r="A280" t="s">
        <v>341</v>
      </c>
      <c r="B280" t="s">
        <v>152</v>
      </c>
      <c r="C280" t="s">
        <v>153</v>
      </c>
      <c r="D280" s="11">
        <v>44416</v>
      </c>
      <c r="E280" s="10">
        <f>VLOOKUP(A280,home!$A$2:$E$405,3,FALSE)</f>
        <v>1.5127999999999999</v>
      </c>
      <c r="F280" s="10">
        <f>VLOOKUP(B280,home!$B$2:$E$405,3,FALSE)</f>
        <v>0.75549999999999995</v>
      </c>
      <c r="G280" s="10">
        <f>VLOOKUP(C280,away!$B$2:$E$405,4,FALSE)</f>
        <v>1.2276</v>
      </c>
      <c r="H280" s="10">
        <f>VLOOKUP(A280,away!$A$2:$E$405,3,FALSE)</f>
        <v>1.2179</v>
      </c>
      <c r="I280" s="10">
        <f>VLOOKUP(C280,away!$B$2:$E$405,3,FALSE)</f>
        <v>0.35189999999999999</v>
      </c>
      <c r="J280" s="10">
        <f>VLOOKUP(B280,home!$B$2:$E$405,4,FALSE)</f>
        <v>0.82110000000000005</v>
      </c>
      <c r="K280" s="12">
        <f t="shared" si="446"/>
        <v>1.40304908304</v>
      </c>
      <c r="L280" s="12">
        <f t="shared" si="447"/>
        <v>0.351906225111</v>
      </c>
      <c r="M280" s="13">
        <f t="shared" si="448"/>
        <v>0.17291497000876158</v>
      </c>
      <c r="N280" s="13">
        <f t="shared" si="449"/>
        <v>0.24260819011468204</v>
      </c>
      <c r="O280" s="13">
        <f t="shared" si="450"/>
        <v>6.0849854360965072E-2</v>
      </c>
      <c r="P280" s="13">
        <f t="shared" si="451"/>
        <v>8.5375332364269585E-2</v>
      </c>
      <c r="Q280" s="13">
        <f t="shared" si="452"/>
        <v>0.17019559933919937</v>
      </c>
      <c r="R280" s="13">
        <f t="shared" si="453"/>
        <v>1.0706721273360668E-2</v>
      </c>
      <c r="S280" s="13">
        <f t="shared" si="454"/>
        <v>1.0538340572739549E-2</v>
      </c>
      <c r="T280" s="13">
        <f t="shared" si="455"/>
        <v>5.9892890893961853E-2</v>
      </c>
      <c r="U280" s="13">
        <f t="shared" si="456"/>
        <v>1.5022055464953546E-2</v>
      </c>
      <c r="V280" s="13">
        <f t="shared" si="457"/>
        <v>5.7813536195784403E-4</v>
      </c>
      <c r="W280" s="13">
        <f t="shared" si="458"/>
        <v>7.9597593196768943E-2</v>
      </c>
      <c r="X280" s="13">
        <f t="shared" si="459"/>
        <v>2.8010888549795977E-2</v>
      </c>
      <c r="Y280" s="13">
        <f t="shared" si="460"/>
        <v>4.9286030257818169E-3</v>
      </c>
      <c r="Z280" s="13">
        <f t="shared" si="461"/>
        <v>1.2559206222079976E-3</v>
      </c>
      <c r="AA280" s="13">
        <f t="shared" si="462"/>
        <v>1.7621182773599571E-3</v>
      </c>
      <c r="AB280" s="13">
        <f t="shared" si="463"/>
        <v>1.2361692166289564E-3</v>
      </c>
      <c r="AC280" s="13">
        <f t="shared" si="464"/>
        <v>1.7840596261050752E-5</v>
      </c>
      <c r="AD280" s="13">
        <f t="shared" si="465"/>
        <v>2.791983253672941E-2</v>
      </c>
      <c r="AE280" s="13">
        <f t="shared" si="466"/>
        <v>9.8251628737317225E-3</v>
      </c>
      <c r="AF280" s="13">
        <f t="shared" si="467"/>
        <v>1.7287679889978374E-3</v>
      </c>
      <c r="AG280" s="13">
        <f t="shared" si="468"/>
        <v>2.0278807236698794E-4</v>
      </c>
      <c r="AH280" s="13">
        <f t="shared" si="469"/>
        <v>1.1049157130006868E-4</v>
      </c>
      <c r="AI280" s="13">
        <f t="shared" si="470"/>
        <v>1.5502509779621014E-4</v>
      </c>
      <c r="AJ280" s="13">
        <f t="shared" si="471"/>
        <v>1.087539106555795E-4</v>
      </c>
      <c r="AK280" s="13">
        <f t="shared" si="472"/>
        <v>5.0862358207441629E-5</v>
      </c>
      <c r="AL280" s="13">
        <f t="shared" si="473"/>
        <v>3.5234585768641656E-7</v>
      </c>
      <c r="AM280" s="13">
        <f t="shared" si="474"/>
        <v>7.8345790878577033E-3</v>
      </c>
      <c r="AN280" s="13">
        <f t="shared" si="475"/>
        <v>2.7570371521415862E-3</v>
      </c>
      <c r="AO280" s="13">
        <f t="shared" si="476"/>
        <v>4.851092683504636E-4</v>
      </c>
      <c r="AP280" s="13">
        <f t="shared" si="477"/>
        <v>5.6904323797190262E-5</v>
      </c>
      <c r="AQ280" s="13">
        <f t="shared" si="478"/>
        <v>5.0062464449908176E-6</v>
      </c>
      <c r="AR280" s="13">
        <f t="shared" si="479"/>
        <v>7.7765343525580186E-6</v>
      </c>
      <c r="AS280" s="13">
        <f t="shared" si="480"/>
        <v>1.0910859392585587E-5</v>
      </c>
      <c r="AT280" s="13">
        <f t="shared" si="481"/>
        <v>7.6542356329727928E-6</v>
      </c>
      <c r="AU280" s="13">
        <f t="shared" si="482"/>
        <v>3.579756095404856E-6</v>
      </c>
      <c r="AV280" s="13">
        <f t="shared" si="483"/>
        <v>1.255643376791159E-6</v>
      </c>
      <c r="AW280" s="13">
        <f t="shared" si="484"/>
        <v>4.8324401399310741E-9</v>
      </c>
      <c r="AX280" s="13">
        <f t="shared" si="485"/>
        <v>1.8320498342038511E-3</v>
      </c>
      <c r="AY280" s="13">
        <f t="shared" si="486"/>
        <v>6.447097413699107E-4</v>
      </c>
      <c r="AZ280" s="13">
        <f t="shared" si="487"/>
        <v>1.1343868568888717E-4</v>
      </c>
      <c r="BA280" s="13">
        <f t="shared" si="488"/>
        <v>1.3306593220776503E-5</v>
      </c>
      <c r="BB280" s="13">
        <f t="shared" si="489"/>
        <v>1.1706682473527706E-6</v>
      </c>
      <c r="BC280" s="13">
        <f t="shared" si="490"/>
        <v>8.2393088756644821E-8</v>
      </c>
      <c r="BD280" s="13">
        <f t="shared" si="491"/>
        <v>4.5610180807578426E-7</v>
      </c>
      <c r="BE280" s="13">
        <f t="shared" si="492"/>
        <v>6.3993322359361523E-7</v>
      </c>
      <c r="BF280" s="13">
        <f t="shared" si="493"/>
        <v>4.4892886128492667E-7</v>
      </c>
      <c r="BG280" s="13">
        <f t="shared" si="494"/>
        <v>2.0995640905866921E-7</v>
      </c>
      <c r="BH280" s="13">
        <f t="shared" si="495"/>
        <v>7.3644786802034269E-8</v>
      </c>
      <c r="BI280" s="13">
        <f t="shared" si="496"/>
        <v>2.0665450118654071E-8</v>
      </c>
      <c r="BJ280" s="14">
        <f t="shared" si="497"/>
        <v>0.63865371058642717</v>
      </c>
      <c r="BK280" s="14">
        <f t="shared" si="498"/>
        <v>0.27006968099121725</v>
      </c>
      <c r="BL280" s="14">
        <f t="shared" si="499"/>
        <v>9.003507779061673E-2</v>
      </c>
      <c r="BM280" s="14">
        <f t="shared" si="500"/>
        <v>0.2567190176203013</v>
      </c>
      <c r="BN280" s="14">
        <f t="shared" si="501"/>
        <v>0.74265066746123831</v>
      </c>
    </row>
    <row r="281" spans="1:66" x14ac:dyDescent="0.25">
      <c r="A281" t="s">
        <v>341</v>
      </c>
      <c r="B281" t="s">
        <v>148</v>
      </c>
      <c r="C281" t="s">
        <v>147</v>
      </c>
      <c r="D281" s="11">
        <v>44416</v>
      </c>
      <c r="E281" s="10">
        <f>VLOOKUP(A281,home!$A$2:$E$405,3,FALSE)</f>
        <v>1.5127999999999999</v>
      </c>
      <c r="F281" s="10">
        <f>VLOOKUP(B281,home!$B$2:$E$405,3,FALSE)</f>
        <v>0.99150000000000005</v>
      </c>
      <c r="G281" s="10">
        <f>VLOOKUP(C281,away!$B$2:$E$405,4,FALSE)</f>
        <v>1.2119</v>
      </c>
      <c r="H281" s="10">
        <f>VLOOKUP(A281,away!$A$2:$E$405,3,FALSE)</f>
        <v>1.2179</v>
      </c>
      <c r="I281" s="10">
        <f>VLOOKUP(C281,away!$B$2:$E$405,3,FALSE)</f>
        <v>1.0948</v>
      </c>
      <c r="J281" s="10">
        <f>VLOOKUP(B281,home!$B$2:$E$405,4,FALSE)</f>
        <v>0.82110000000000005</v>
      </c>
      <c r="K281" s="12">
        <f t="shared" si="446"/>
        <v>1.8177787402800001</v>
      </c>
      <c r="L281" s="12">
        <f t="shared" si="447"/>
        <v>1.0948193670120001</v>
      </c>
      <c r="M281" s="13">
        <f t="shared" si="448"/>
        <v>5.433437977904098E-2</v>
      </c>
      <c r="N281" s="13">
        <f t="shared" si="449"/>
        <v>9.8767880428640209E-2</v>
      </c>
      <c r="O281" s="13">
        <f t="shared" si="450"/>
        <v>5.9486331276679252E-2</v>
      </c>
      <c r="P281" s="13">
        <f t="shared" si="451"/>
        <v>0.10813298833200077</v>
      </c>
      <c r="Q281" s="13">
        <f t="shared" si="452"/>
        <v>8.9769076632849665E-2</v>
      </c>
      <c r="R281" s="13">
        <f t="shared" si="453"/>
        <v>3.2563393777100061E-2</v>
      </c>
      <c r="S281" s="13">
        <f t="shared" si="454"/>
        <v>5.3799929313442706E-2</v>
      </c>
      <c r="T281" s="13">
        <f t="shared" si="455"/>
        <v>9.8280923656428182E-2</v>
      </c>
      <c r="U281" s="13">
        <f t="shared" si="456"/>
        <v>5.9193044919378539E-2</v>
      </c>
      <c r="V281" s="13">
        <f t="shared" si="457"/>
        <v>1.1896595268800566E-2</v>
      </c>
      <c r="W281" s="13">
        <f t="shared" si="458"/>
        <v>5.4393439679253412E-2</v>
      </c>
      <c r="X281" s="13">
        <f t="shared" si="459"/>
        <v>5.9550991199245625E-2</v>
      </c>
      <c r="Y281" s="13">
        <f t="shared" si="460"/>
        <v>3.2598789244847638E-2</v>
      </c>
      <c r="Z281" s="13">
        <f t="shared" si="461"/>
        <v>1.1883678054269067E-2</v>
      </c>
      <c r="AA281" s="13">
        <f t="shared" si="462"/>
        <v>2.1601897323382305E-2</v>
      </c>
      <c r="AB281" s="13">
        <f t="shared" si="463"/>
        <v>1.9633734852077901E-2</v>
      </c>
      <c r="AC281" s="13">
        <f t="shared" si="464"/>
        <v>1.4797426631894337E-3</v>
      </c>
      <c r="AD281" s="13">
        <f t="shared" si="465"/>
        <v>2.4718809564912368E-2</v>
      </c>
      <c r="AE281" s="13">
        <f t="shared" si="466"/>
        <v>2.7062631441147528E-2</v>
      </c>
      <c r="AF281" s="13">
        <f t="shared" si="467"/>
        <v>1.4814346512038095E-2</v>
      </c>
      <c r="AG281" s="13">
        <f t="shared" si="468"/>
        <v>5.4063444903353275E-3</v>
      </c>
      <c r="AH281" s="13">
        <f t="shared" si="469"/>
        <v>3.252620221287313E-3</v>
      </c>
      <c r="AI281" s="13">
        <f t="shared" si="470"/>
        <v>5.9125438884609065E-3</v>
      </c>
      <c r="AJ281" s="13">
        <f t="shared" si="471"/>
        <v>5.3738482907083416E-3</v>
      </c>
      <c r="AK281" s="13">
        <f t="shared" si="472"/>
        <v>3.2561557254465467E-3</v>
      </c>
      <c r="AL281" s="13">
        <f t="shared" si="473"/>
        <v>1.1779576524751204E-4</v>
      </c>
      <c r="AM281" s="13">
        <f t="shared" si="474"/>
        <v>8.9866653024255234E-3</v>
      </c>
      <c r="AN281" s="13">
        <f t="shared" si="475"/>
        <v>9.8387752179502144E-3</v>
      </c>
      <c r="AO281" s="13">
        <f t="shared" si="476"/>
        <v>5.3858408281448038E-3</v>
      </c>
      <c r="AP281" s="13">
        <f t="shared" si="477"/>
        <v>1.9655076154322937E-3</v>
      </c>
      <c r="AQ281" s="13">
        <f t="shared" si="478"/>
        <v>5.379689508462122E-4</v>
      </c>
      <c r="AR281" s="13">
        <f t="shared" si="479"/>
        <v>7.1220632236004193E-4</v>
      </c>
      <c r="AS281" s="13">
        <f t="shared" si="480"/>
        <v>1.2946335114790886E-3</v>
      </c>
      <c r="AT281" s="13">
        <f t="shared" si="481"/>
        <v>1.1766786368103657E-3</v>
      </c>
      <c r="AU281" s="13">
        <f t="shared" si="482"/>
        <v>7.1298047004517801E-4</v>
      </c>
      <c r="AV281" s="13">
        <f t="shared" si="483"/>
        <v>3.240101851707416E-4</v>
      </c>
      <c r="AW281" s="13">
        <f t="shared" si="484"/>
        <v>6.5119441670815634E-6</v>
      </c>
      <c r="AX281" s="13">
        <f t="shared" si="485"/>
        <v>2.7226281887935116E-3</v>
      </c>
      <c r="AY281" s="13">
        <f t="shared" si="486"/>
        <v>2.9807860702639405E-3</v>
      </c>
      <c r="AZ281" s="13">
        <f t="shared" si="487"/>
        <v>1.6317111593222773E-3</v>
      </c>
      <c r="BA281" s="13">
        <f t="shared" si="488"/>
        <v>5.9547632619854425E-4</v>
      </c>
      <c r="BB281" s="13">
        <f t="shared" si="489"/>
        <v>1.6298475362983033E-4</v>
      </c>
      <c r="BC281" s="13">
        <f t="shared" si="490"/>
        <v>3.5687772960323547E-5</v>
      </c>
      <c r="BD281" s="13">
        <f t="shared" si="491"/>
        <v>1.2995621250469423E-4</v>
      </c>
      <c r="BE281" s="13">
        <f t="shared" si="492"/>
        <v>2.3623164025834303E-4</v>
      </c>
      <c r="BF281" s="13">
        <f t="shared" si="493"/>
        <v>2.1470842672154455E-4</v>
      </c>
      <c r="BG281" s="13">
        <f t="shared" si="494"/>
        <v>1.3009747115112996E-4</v>
      </c>
      <c r="BH281" s="13">
        <f t="shared" si="495"/>
        <v>5.9122104305678692E-5</v>
      </c>
      <c r="BI281" s="13">
        <f t="shared" si="496"/>
        <v>2.1494180857495875E-5</v>
      </c>
      <c r="BJ281" s="14">
        <f t="shared" si="497"/>
        <v>0.54020726503566552</v>
      </c>
      <c r="BK281" s="14">
        <f t="shared" si="498"/>
        <v>0.23274221719198593</v>
      </c>
      <c r="BL281" s="14">
        <f t="shared" si="499"/>
        <v>0.21528568943618551</v>
      </c>
      <c r="BM281" s="14">
        <f t="shared" si="500"/>
        <v>0.55409052536569803</v>
      </c>
      <c r="BN281" s="14">
        <f t="shared" si="501"/>
        <v>0.44305405022631089</v>
      </c>
    </row>
    <row r="282" spans="1:66" x14ac:dyDescent="0.25">
      <c r="A282" t="s">
        <v>341</v>
      </c>
      <c r="B282" t="s">
        <v>145</v>
      </c>
      <c r="C282" t="s">
        <v>146</v>
      </c>
      <c r="D282" s="11">
        <v>44416</v>
      </c>
      <c r="E282" s="10">
        <f>VLOOKUP(A282,home!$A$2:$E$405,3,FALSE)</f>
        <v>1.5127999999999999</v>
      </c>
      <c r="F282" s="10">
        <f>VLOOKUP(B282,home!$B$2:$E$405,3,FALSE)</f>
        <v>1.3221000000000001</v>
      </c>
      <c r="G282" s="10">
        <f>VLOOKUP(C282,away!$B$2:$E$405,4,FALSE)</f>
        <v>0.99150000000000005</v>
      </c>
      <c r="H282" s="10">
        <f>VLOOKUP(A282,away!$A$2:$E$405,3,FALSE)</f>
        <v>1.2179</v>
      </c>
      <c r="I282" s="10">
        <f>VLOOKUP(C282,away!$B$2:$E$405,3,FALSE)</f>
        <v>0.2737</v>
      </c>
      <c r="J282" s="10">
        <f>VLOOKUP(B282,home!$B$2:$E$405,4,FALSE)</f>
        <v>0.95789999999999997</v>
      </c>
      <c r="K282" s="12">
        <f t="shared" si="446"/>
        <v>1.98307226052</v>
      </c>
      <c r="L282" s="12">
        <f t="shared" si="447"/>
        <v>0.31930564841699999</v>
      </c>
      <c r="M282" s="13">
        <f t="shared" si="448"/>
        <v>0.10002072055211447</v>
      </c>
      <c r="N282" s="13">
        <f t="shared" si="449"/>
        <v>0.1983483164041209</v>
      </c>
      <c r="O282" s="13">
        <f t="shared" si="450"/>
        <v>3.1937181031028467E-2</v>
      </c>
      <c r="P282" s="13">
        <f t="shared" si="451"/>
        <v>6.3333737781838095E-2</v>
      </c>
      <c r="Q282" s="13">
        <f t="shared" si="452"/>
        <v>0.19666952209092814</v>
      </c>
      <c r="R282" s="13">
        <f t="shared" si="453"/>
        <v>5.0988611488618271E-3</v>
      </c>
      <c r="S282" s="13">
        <f t="shared" si="454"/>
        <v>1.002582844653839E-2</v>
      </c>
      <c r="T282" s="13">
        <f t="shared" si="455"/>
        <v>6.2797689275105303E-2</v>
      </c>
      <c r="U282" s="13">
        <f t="shared" si="456"/>
        <v>1.0111410104551029E-2</v>
      </c>
      <c r="V282" s="13">
        <f t="shared" si="457"/>
        <v>7.0537960798267355E-4</v>
      </c>
      <c r="W282" s="13">
        <f t="shared" si="458"/>
        <v>0.13000329124941495</v>
      </c>
      <c r="X282" s="13">
        <f t="shared" si="459"/>
        <v>4.1510785208738535E-2</v>
      </c>
      <c r="Y282" s="13">
        <f t="shared" si="460"/>
        <v>6.627314093687533E-3</v>
      </c>
      <c r="Z282" s="13">
        <f t="shared" si="461"/>
        <v>5.4269838844185842E-4</v>
      </c>
      <c r="AA282" s="13">
        <f t="shared" si="462"/>
        <v>1.0762101199479574E-3</v>
      </c>
      <c r="AB282" s="13">
        <f t="shared" si="463"/>
        <v>1.0671012176798483E-3</v>
      </c>
      <c r="AC282" s="13">
        <f t="shared" si="464"/>
        <v>2.7915670174407396E-5</v>
      </c>
      <c r="AD282" s="13">
        <f t="shared" si="465"/>
        <v>6.4451480163254304E-2</v>
      </c>
      <c r="AE282" s="13">
        <f t="shared" si="466"/>
        <v>2.0579721664963323E-2</v>
      </c>
      <c r="AF282" s="13">
        <f t="shared" si="467"/>
        <v>3.2856106852362475E-3</v>
      </c>
      <c r="AG282" s="13">
        <f t="shared" si="468"/>
        <v>3.4970468343172793E-4</v>
      </c>
      <c r="AH282" s="13">
        <f t="shared" si="469"/>
        <v>4.3321665204072124E-5</v>
      </c>
      <c r="AI282" s="13">
        <f t="shared" si="470"/>
        <v>8.5909992545729952E-5</v>
      </c>
      <c r="AJ282" s="13">
        <f t="shared" si="471"/>
        <v>8.518286155945854E-5</v>
      </c>
      <c r="AK282" s="13">
        <f t="shared" si="472"/>
        <v>5.6307923276759199E-5</v>
      </c>
      <c r="AL282" s="13">
        <f t="shared" si="473"/>
        <v>7.0705498823476287E-7</v>
      </c>
      <c r="AM282" s="13">
        <f t="shared" si="474"/>
        <v>2.5562388492240917E-2</v>
      </c>
      <c r="AN282" s="13">
        <f t="shared" si="475"/>
        <v>8.1622150326022425E-3</v>
      </c>
      <c r="AO282" s="13">
        <f t="shared" si="476"/>
        <v>1.3031206817520216E-3</v>
      </c>
      <c r="AP282" s="13">
        <f t="shared" si="477"/>
        <v>1.3869793141747748E-4</v>
      </c>
      <c r="AQ282" s="13">
        <f t="shared" si="478"/>
        <v>1.1071758231338557E-5</v>
      </c>
      <c r="AR282" s="13">
        <f t="shared" si="479"/>
        <v>2.7665704796980865E-6</v>
      </c>
      <c r="AS282" s="13">
        <f t="shared" si="480"/>
        <v>5.4863091750627866E-6</v>
      </c>
      <c r="AT282" s="13">
        <f t="shared" si="481"/>
        <v>5.439873768851689E-6</v>
      </c>
      <c r="AU282" s="13">
        <f t="shared" si="482"/>
        <v>3.5958875905800556E-6</v>
      </c>
      <c r="AV282" s="13">
        <f t="shared" si="483"/>
        <v>1.7827262332068517E-6</v>
      </c>
      <c r="AW282" s="13">
        <f t="shared" si="484"/>
        <v>1.243643288638734E-8</v>
      </c>
      <c r="AX282" s="13">
        <f t="shared" si="485"/>
        <v>8.4486772552664381E-3</v>
      </c>
      <c r="AY282" s="13">
        <f t="shared" si="486"/>
        <v>2.6977103692588092E-3</v>
      </c>
      <c r="AZ282" s="13">
        <f t="shared" si="487"/>
        <v>4.3069707934872417E-4</v>
      </c>
      <c r="BA282" s="13">
        <f t="shared" si="488"/>
        <v>4.5841336730917493E-5</v>
      </c>
      <c r="BB282" s="13">
        <f t="shared" si="489"/>
        <v>3.6593494372919116E-6</v>
      </c>
      <c r="BC282" s="13">
        <f t="shared" si="490"/>
        <v>2.3369018897177551E-7</v>
      </c>
      <c r="BD282" s="13">
        <f t="shared" si="491"/>
        <v>1.4723026348522137E-7</v>
      </c>
      <c r="BE282" s="13">
        <f t="shared" si="492"/>
        <v>2.9196825142659321E-7</v>
      </c>
      <c r="BF282" s="13">
        <f t="shared" si="493"/>
        <v>2.8949707017830298E-7</v>
      </c>
      <c r="BG282" s="13">
        <f t="shared" si="494"/>
        <v>1.9136453645746807E-7</v>
      </c>
      <c r="BH282" s="13">
        <f t="shared" si="495"/>
        <v>9.4872425974018284E-8</v>
      </c>
      <c r="BI282" s="13">
        <f t="shared" si="496"/>
        <v>3.7627775247462537E-8</v>
      </c>
      <c r="BJ282" s="14">
        <f t="shared" si="497"/>
        <v>0.77142774849535611</v>
      </c>
      <c r="BK282" s="14">
        <f t="shared" si="498"/>
        <v>0.17681199948289505</v>
      </c>
      <c r="BL282" s="14">
        <f t="shared" si="499"/>
        <v>4.9581609992225315E-2</v>
      </c>
      <c r="BM282" s="14">
        <f t="shared" si="500"/>
        <v>0.40025801941720041</v>
      </c>
      <c r="BN282" s="14">
        <f t="shared" si="501"/>
        <v>0.59540833900889201</v>
      </c>
    </row>
    <row r="283" spans="1:66" x14ac:dyDescent="0.25">
      <c r="A283" t="s">
        <v>351</v>
      </c>
      <c r="B283" t="s">
        <v>156</v>
      </c>
      <c r="C283" t="s">
        <v>161</v>
      </c>
      <c r="D283" s="11">
        <v>44416</v>
      </c>
      <c r="E283" s="10">
        <f>VLOOKUP(A283,home!$A$2:$E$405,3,FALSE)</f>
        <v>1.3077000000000001</v>
      </c>
      <c r="F283" s="10">
        <f>VLOOKUP(B283,home!$B$2:$E$405,3,FALSE)</f>
        <v>0.70589999999999997</v>
      </c>
      <c r="G283" s="10">
        <f>VLOOKUP(C283,away!$B$2:$E$405,4,FALSE)</f>
        <v>0.88229999999999997</v>
      </c>
      <c r="H283" s="10">
        <f>VLOOKUP(A283,away!$A$2:$E$405,3,FALSE)</f>
        <v>1.1667000000000001</v>
      </c>
      <c r="I283" s="10">
        <f>VLOOKUP(C283,away!$B$2:$E$405,3,FALSE)</f>
        <v>1.2526999999999999</v>
      </c>
      <c r="J283" s="10">
        <f>VLOOKUP(B283,home!$B$2:$E$405,4,FALSE)</f>
        <v>0.85709999999999997</v>
      </c>
      <c r="K283" s="12">
        <f t="shared" ref="K283:K346" si="502">E283*F283*G283</f>
        <v>0.81445592088899998</v>
      </c>
      <c r="L283" s="12">
        <f t="shared" ref="L283:L346" si="503">H283*I283*J283</f>
        <v>1.252673154639</v>
      </c>
      <c r="M283" s="13">
        <f t="shared" ref="M283:M346" si="504">_xlfn.POISSON.DIST(0,K283,FALSE) * _xlfn.POISSON.DIST(0,L283,FALSE)</f>
        <v>0.12654857207644918</v>
      </c>
      <c r="N283" s="13">
        <f t="shared" ref="N283:N346" si="505">_xlfn.POISSON.DIST(1,K283,FALSE) * _xlfn.POISSON.DIST(0,L283,FALSE)</f>
        <v>0.10306823380771241</v>
      </c>
      <c r="O283" s="13">
        <f t="shared" ref="O283:O346" si="506">_xlfn.POISSON.DIST(0,K283,FALSE) * _xlfn.POISSON.DIST(1,L283,FALSE)</f>
        <v>0.15852399899806646</v>
      </c>
      <c r="P283" s="13">
        <f t="shared" ref="P283:P346" si="507">_xlfn.POISSON.DIST(1,K283,FALSE) * _xlfn.POISSON.DIST(1,L283,FALSE)</f>
        <v>0.12911080958697713</v>
      </c>
      <c r="Q283" s="13">
        <f t="shared" ref="Q283:Q346" si="508">_xlfn.POISSON.DIST(2,K283,FALSE) * _xlfn.POISSON.DIST(0,L283,FALSE)</f>
        <v>4.1972266640131581E-2</v>
      </c>
      <c r="R283" s="13">
        <f t="shared" ref="R283:R346" si="509">_xlfn.POISSON.DIST(0,K283,FALSE) * _xlfn.POISSON.DIST(2,L283,FALSE)</f>
        <v>9.9289378955448829E-2</v>
      </c>
      <c r="S283" s="13">
        <f t="shared" ref="S283:S346" si="510">_xlfn.POISSON.DIST(2,K283,FALSE) * _xlfn.POISSON.DIST(2,L283,FALSE)</f>
        <v>3.2931231223483119E-2</v>
      </c>
      <c r="T283" s="13">
        <f t="shared" ref="T283:T346" si="511">_xlfn.POISSON.DIST(2,K283,FALSE) * _xlfn.POISSON.DIST(1,L283,FALSE)</f>
        <v>5.2577531659442886E-2</v>
      </c>
      <c r="U283" s="13">
        <f t="shared" ref="U283:U346" si="512">_xlfn.POISSON.DIST(1,K283,FALSE) * _xlfn.POISSON.DIST(2,L283,FALSE)</f>
        <v>8.0866822571656977E-2</v>
      </c>
      <c r="V283" s="13">
        <f t="shared" ref="V283:V346" si="513">_xlfn.POISSON.DIST(3,K283,FALSE) * _xlfn.POISSON.DIST(3,L283,FALSE)</f>
        <v>3.7331102325159253E-3</v>
      </c>
      <c r="W283" s="13">
        <f t="shared" ref="W283:W346" si="514">_xlfn.POISSON.DIST(3,K283,FALSE) * _xlfn.POISSON.DIST(0,L283,FALSE)</f>
        <v>1.1394853692729006E-2</v>
      </c>
      <c r="X283" s="13">
        <f t="shared" ref="X283:X346" si="515">_xlfn.POISSON.DIST(3,K283,FALSE) * _xlfn.POISSON.DIST(1,L283,FALSE)</f>
        <v>1.4274027321920704E-2</v>
      </c>
      <c r="Y283" s="13">
        <f t="shared" ref="Y283:Y346" si="516">_xlfn.POISSON.DIST(3,K283,FALSE) * _xlfn.POISSON.DIST(2,L283,FALSE)</f>
        <v>8.9403454173768437E-3</v>
      </c>
      <c r="Z283" s="13">
        <f t="shared" ref="Z283:Z346" si="517">_xlfn.POISSON.DIST(0,K283,FALSE) * _xlfn.POISSON.DIST(3,L283,FALSE)</f>
        <v>4.1459046519423066E-2</v>
      </c>
      <c r="AA283" s="13">
        <f t="shared" ref="AA283:AA346" si="518">_xlfn.POISSON.DIST(1,K283,FALSE) * _xlfn.POISSON.DIST(3,L283,FALSE)</f>
        <v>3.3766565912156606E-2</v>
      </c>
      <c r="AB283" s="13">
        <f t="shared" ref="AB283:AB346" si="519">_xlfn.POISSON.DIST(2,K283,FALSE) * _xlfn.POISSON.DIST(3,L283,FALSE)</f>
        <v>1.3750689767622308E-2</v>
      </c>
      <c r="AC283" s="13">
        <f t="shared" ref="AC283:AC346" si="520">_xlfn.POISSON.DIST(4,K283,FALSE) * _xlfn.POISSON.DIST(4,L283,FALSE)</f>
        <v>2.3804342301586177E-4</v>
      </c>
      <c r="AD283" s="13">
        <f t="shared" ref="AD283:AD346" si="521">_xlfn.POISSON.DIST(4,K283,FALSE) * _xlfn.POISSON.DIST(0,L283,FALSE)</f>
        <v>2.3201515144267559E-3</v>
      </c>
      <c r="AE283" s="13">
        <f t="shared" ref="AE283:AE346" si="522">_xlfn.POISSON.DIST(4,K283,FALSE) * _xlfn.POISSON.DIST(1,L283,FALSE)</f>
        <v>2.9063915168174178E-3</v>
      </c>
      <c r="AF283" s="13">
        <f t="shared" ref="AF283:AF346" si="523">_xlfn.POISSON.DIST(4,K283,FALSE) * _xlfn.POISSON.DIST(2,L283,FALSE)</f>
        <v>1.820379314993852E-3</v>
      </c>
      <c r="AG283" s="13">
        <f t="shared" ref="AG283:AG346" si="524">_xlfn.POISSON.DIST(4,K283,FALSE) * _xlfn.POISSON.DIST(3,L283,FALSE)</f>
        <v>7.6011343305097667E-4</v>
      </c>
      <c r="AH283" s="13">
        <f t="shared" ref="AH283:AH346" si="525">_xlfn.POISSON.DIST(0,K283,FALSE) * _xlfn.POISSON.DIST(4,L283,FALSE)</f>
        <v>1.2983658647952683E-2</v>
      </c>
      <c r="AI283" s="13">
        <f t="shared" ref="AI283:AI346" si="526">_xlfn.POISSON.DIST(1,K283,FALSE) * _xlfn.POISSON.DIST(4,L283,FALSE)</f>
        <v>1.0574617660626732E-2</v>
      </c>
      <c r="AJ283" s="13">
        <f t="shared" ref="AJ283:AJ346" si="527">_xlfn.POISSON.DIST(2,K283,FALSE) * _xlfn.POISSON.DIST(4,L283,FALSE)</f>
        <v>4.3062799824174127E-3</v>
      </c>
      <c r="AK283" s="13">
        <f t="shared" ref="AK283:AK346" si="528">_xlfn.POISSON.DIST(3,K283,FALSE) * _xlfn.POISSON.DIST(4,L283,FALSE)</f>
        <v>1.1690917428952136E-3</v>
      </c>
      <c r="AL283" s="13">
        <f t="shared" ref="AL283:AL346" si="529">_xlfn.POISSON.DIST(5,K283,FALSE) * _xlfn.POISSON.DIST(5,L283,FALSE)</f>
        <v>9.7145241730160346E-6</v>
      </c>
      <c r="AM283" s="13">
        <f t="shared" ref="AM283:AM346" si="530">_xlfn.POISSON.DIST(5,K283,FALSE) * _xlfn.POISSON.DIST(0,L283,FALSE)</f>
        <v>3.7793222765689045E-4</v>
      </c>
      <c r="AN283" s="13">
        <f t="shared" ref="AN283:AN346" si="531">_xlfn.POISSON.DIST(5,K283,FALSE) * _xlfn.POISSON.DIST(1,L283,FALSE)</f>
        <v>4.7342555585870171E-4</v>
      </c>
      <c r="AO283" s="13">
        <f t="shared" ref="AO283:AO346" si="532">_xlfn.POISSON.DIST(5,K283,FALSE) * _xlfn.POISSON.DIST(2,L283,FALSE)</f>
        <v>2.9652374227212108E-4</v>
      </c>
      <c r="AP283" s="13">
        <f t="shared" ref="AP283:AP346" si="533">_xlfn.POISSON.DIST(5,K283,FALSE) * _xlfn.POISSON.DIST(3,L283,FALSE)</f>
        <v>1.2381577721912653E-4</v>
      </c>
      <c r="AQ283" s="13">
        <f t="shared" ref="AQ283:AQ346" si="534">_xlfn.POISSON.DIST(5,K283,FALSE) * _xlfn.POISSON.DIST(4,L283,FALSE)</f>
        <v>3.8775175060790714E-5</v>
      </c>
      <c r="AR283" s="13">
        <f t="shared" ref="AR283:AR346" si="535">_xlfn.POISSON.DIST(0,K283,FALSE) * _xlfn.POISSON.DIST(5,L283,FALSE)</f>
        <v>3.2528561274573643E-3</v>
      </c>
      <c r="AS283" s="13">
        <f t="shared" ref="AS283:AS346" si="536">_xlfn.POISSON.DIST(1,K283,FALSE) * _xlfn.POISSON.DIST(5,L283,FALSE)</f>
        <v>2.6493079328077139E-3</v>
      </c>
      <c r="AT283" s="13">
        <f t="shared" ref="AT283:AT346" si="537">_xlfn.POISSON.DIST(2,K283,FALSE) * _xlfn.POISSON.DIST(5,L283,FALSE)</f>
        <v>1.0788722660667195E-3</v>
      </c>
      <c r="AU283" s="13">
        <f t="shared" ref="AU283:AU346" si="538">_xlfn.POISSON.DIST(3,K283,FALSE) * _xlfn.POISSON.DIST(5,L283,FALSE)</f>
        <v>2.9289796832699077E-4</v>
      </c>
      <c r="AV283" s="13">
        <f t="shared" ref="AV283:AV346" si="539">_xlfn.POISSON.DIST(4,K283,FALSE) * _xlfn.POISSON.DIST(5,L283,FALSE)</f>
        <v>5.9638121130069097E-5</v>
      </c>
      <c r="AW283" s="13">
        <f t="shared" ref="AW283:AW346" si="540">_xlfn.POISSON.DIST(6,K283,FALSE) * _xlfn.POISSON.DIST(6,L283,FALSE)</f>
        <v>2.7531152227652514E-7</v>
      </c>
      <c r="AX283" s="13">
        <f t="shared" ref="AX283:AX346" si="541">_xlfn.POISSON.DIST(6,K283,FALSE) * _xlfn.POISSON.DIST(0,L283,FALSE)</f>
        <v>5.1301523418320624E-5</v>
      </c>
      <c r="AY283" s="13">
        <f t="shared" ref="AY283:AY346" si="542">_xlfn.POISSON.DIST(6,K283,FALSE) * _xlfn.POISSON.DIST(1,L283,FALSE)</f>
        <v>6.4264041178214233E-5</v>
      </c>
      <c r="AZ283" s="13">
        <f t="shared" ref="AZ283:AZ346" si="543">_xlfn.POISSON.DIST(6,K283,FALSE) * _xlfn.POISSON.DIST(2,L283,FALSE)</f>
        <v>4.0250919596282121E-5</v>
      </c>
      <c r="BA283" s="13">
        <f t="shared" ref="BA283:BA346" si="544">_xlfn.POISSON.DIST(6,K283,FALSE) * _xlfn.POISSON.DIST(3,L283,FALSE)</f>
        <v>1.6807082142598486E-5</v>
      </c>
      <c r="BB283" s="13">
        <f t="shared" ref="BB283:BB346" si="545">_xlfn.POISSON.DIST(6,K283,FALSE) * _xlfn.POISSON.DIST(4,L283,FALSE)</f>
        <v>5.2634451519614115E-6</v>
      </c>
      <c r="BC283" s="13">
        <f t="shared" ref="BC283:BC346" si="546">_xlfn.POISSON.DIST(6,K283,FALSE) * _xlfn.POISSON.DIST(5,L283,FALSE)</f>
        <v>1.3186752885553702E-6</v>
      </c>
      <c r="BD283" s="13">
        <f t="shared" ref="BD283:BD346" si="547">_xlfn.POISSON.DIST(0,K283,FALSE) * _xlfn.POISSON.DIST(6,L283,FALSE)</f>
        <v>6.7912759112813686E-4</v>
      </c>
      <c r="BE283" s="13">
        <f t="shared" ref="BE283:BE346" si="548">_xlfn.POISSON.DIST(1,K283,FALSE) * _xlfn.POISSON.DIST(6,L283,FALSE)</f>
        <v>5.5311948763339495E-4</v>
      </c>
      <c r="BF283" s="13">
        <f t="shared" ref="BF283:BF346" si="549">_xlfn.POISSON.DIST(2,K283,FALSE) * _xlfn.POISSON.DIST(6,L283,FALSE)</f>
        <v>2.2524572083105425E-4</v>
      </c>
      <c r="BG283" s="13">
        <f t="shared" ref="BG283:BG346" si="550">_xlfn.POISSON.DIST(3,K283,FALSE) * _xlfn.POISSON.DIST(6,L283,FALSE)</f>
        <v>6.1150903661920963E-5</v>
      </c>
      <c r="BH283" s="13">
        <f t="shared" ref="BH283:BH346" si="551">_xlfn.POISSON.DIST(4,K283,FALSE) * _xlfn.POISSON.DIST(6,L283,FALSE)</f>
        <v>1.2451178888791087E-5</v>
      </c>
      <c r="BI283" s="13">
        <f t="shared" ref="BI283:BI346" si="552">_xlfn.POISSON.DIST(5,K283,FALSE) * _xlfn.POISSON.DIST(6,L283,FALSE)</f>
        <v>2.028187273604805E-6</v>
      </c>
      <c r="BJ283" s="14">
        <f t="shared" ref="BJ283:BJ346" si="553">SUM(N283,Q283,T283,W283,X283,Y283,AD283,AE283,AF283,AG283,AM283,AN283,AO283,AP283,AQ283,AX283,AY283,AZ283,BA283,BB283,BC283)</f>
        <v>0.24152397248344595</v>
      </c>
      <c r="BK283" s="14">
        <f t="shared" ref="BK283:BK346" si="554">SUM(M283,P283,S283,V283,AC283,AL283,AY283)</f>
        <v>0.29263574510779244</v>
      </c>
      <c r="BL283" s="14">
        <f t="shared" ref="BL283:BL346" si="555">SUM(O283,R283,U283,AA283,AB283,AH283,AI283,AJ283,AK283,AR283,AS283,AT283,AU283,AV283,BD283,BE283,BF283,BG283,BH283,BI283)</f>
        <v>0.42409779972404893</v>
      </c>
      <c r="BM283" s="14">
        <f t="shared" ref="BM283:BM346" si="556">SUM(S283:BI283)</f>
        <v>0.34113931504026906</v>
      </c>
      <c r="BN283" s="14">
        <f t="shared" ref="BN283:BN346" si="557">SUM(M283:R283)</f>
        <v>0.65851326006478561</v>
      </c>
    </row>
    <row r="284" spans="1:66" x14ac:dyDescent="0.25">
      <c r="A284" t="s">
        <v>351</v>
      </c>
      <c r="B284" t="s">
        <v>159</v>
      </c>
      <c r="C284" t="s">
        <v>160</v>
      </c>
      <c r="D284" s="11">
        <v>44416</v>
      </c>
      <c r="E284" s="10">
        <f>VLOOKUP(A284,home!$A$2:$E$405,3,FALSE)</f>
        <v>1.3077000000000001</v>
      </c>
      <c r="F284" s="10">
        <f>VLOOKUP(B284,home!$B$2:$E$405,3,FALSE)</f>
        <v>1.0378000000000001</v>
      </c>
      <c r="G284" s="10">
        <f>VLOOKUP(C284,away!$B$2:$E$405,4,FALSE)</f>
        <v>1.2941</v>
      </c>
      <c r="H284" s="10">
        <f>VLOOKUP(A284,away!$A$2:$E$405,3,FALSE)</f>
        <v>1.1667000000000001</v>
      </c>
      <c r="I284" s="10">
        <f>VLOOKUP(C284,away!$B$2:$E$405,3,FALSE)</f>
        <v>0.72529999999999994</v>
      </c>
      <c r="J284" s="10">
        <f>VLOOKUP(B284,home!$B$2:$E$405,4,FALSE)</f>
        <v>1.0407999999999999</v>
      </c>
      <c r="K284" s="12">
        <f t="shared" si="502"/>
        <v>1.7562633047460003</v>
      </c>
      <c r="L284" s="12">
        <f t="shared" si="503"/>
        <v>0.88073277640799985</v>
      </c>
      <c r="M284" s="13">
        <f t="shared" si="504"/>
        <v>7.1575955306731456E-2</v>
      </c>
      <c r="N284" s="13">
        <f t="shared" si="505"/>
        <v>0.12570622380735222</v>
      </c>
      <c r="O284" s="13">
        <f t="shared" si="506"/>
        <v>6.30392898413525E-2</v>
      </c>
      <c r="P284" s="13">
        <f t="shared" si="507"/>
        <v>0.1107135915056147</v>
      </c>
      <c r="Q284" s="13">
        <f t="shared" si="508"/>
        <v>0.11038661402552039</v>
      </c>
      <c r="R284" s="13">
        <f t="shared" si="509"/>
        <v>2.7760384382381504E-2</v>
      </c>
      <c r="S284" s="13">
        <f t="shared" si="510"/>
        <v>4.2812908649084255E-2</v>
      </c>
      <c r="T284" s="13">
        <f t="shared" si="511"/>
        <v>9.722110904897481E-2</v>
      </c>
      <c r="U284" s="13">
        <f t="shared" si="512"/>
        <v>4.8754544416420596E-2</v>
      </c>
      <c r="V284" s="13">
        <f t="shared" si="513"/>
        <v>7.3581055087707592E-3</v>
      </c>
      <c r="W284" s="13">
        <f t="shared" si="514"/>
        <v>6.4622653182727197E-2</v>
      </c>
      <c r="X284" s="13">
        <f t="shared" si="515"/>
        <v>5.6915288756474586E-2</v>
      </c>
      <c r="Y284" s="13">
        <f t="shared" si="516"/>
        <v>2.5063580143276441E-2</v>
      </c>
      <c r="Z284" s="13">
        <f t="shared" si="517"/>
        <v>8.1498268037493819E-3</v>
      </c>
      <c r="AA284" s="13">
        <f t="shared" si="518"/>
        <v>1.4313241755460421E-2</v>
      </c>
      <c r="AB284" s="13">
        <f t="shared" si="519"/>
        <v>1.2568910633536684E-2</v>
      </c>
      <c r="AC284" s="13">
        <f t="shared" si="520"/>
        <v>7.1134423220601173E-4</v>
      </c>
      <c r="AD284" s="13">
        <f t="shared" si="521"/>
        <v>2.8373598610037784E-2</v>
      </c>
      <c r="AE284" s="13">
        <f t="shared" si="522"/>
        <v>2.4989558280504739E-2</v>
      </c>
      <c r="AF284" s="13">
        <f t="shared" si="523"/>
        <v>1.100456152279923E-2</v>
      </c>
      <c r="AG284" s="13">
        <f t="shared" si="524"/>
        <v>3.2306926743758718E-3</v>
      </c>
      <c r="AH284" s="13">
        <f t="shared" si="525"/>
        <v>1.7944548970276317E-3</v>
      </c>
      <c r="AI284" s="13">
        <f t="shared" si="526"/>
        <v>3.1515352876713919E-3</v>
      </c>
      <c r="AJ284" s="13">
        <f t="shared" si="527"/>
        <v>2.7674628896746985E-3</v>
      </c>
      <c r="AK284" s="13">
        <f t="shared" si="528"/>
        <v>1.620131173460667E-3</v>
      </c>
      <c r="AL284" s="13">
        <f t="shared" si="529"/>
        <v>4.4012252107196039E-5</v>
      </c>
      <c r="AM284" s="13">
        <f t="shared" si="530"/>
        <v>9.9663020124802909E-3</v>
      </c>
      <c r="AN284" s="13">
        <f t="shared" si="531"/>
        <v>8.7776488419724023E-3</v>
      </c>
      <c r="AO284" s="13">
        <f t="shared" si="532"/>
        <v>3.8653815174624095E-3</v>
      </c>
      <c r="AP284" s="13">
        <f t="shared" si="533"/>
        <v>1.1347893985836121E-3</v>
      </c>
      <c r="AQ284" s="13">
        <f t="shared" si="534"/>
        <v>2.4986155441322717E-4</v>
      </c>
      <c r="AR284" s="13">
        <f t="shared" si="535"/>
        <v>3.1608704871961563E-4</v>
      </c>
      <c r="AS284" s="13">
        <f t="shared" si="536"/>
        <v>5.5513208477172215E-4</v>
      </c>
      <c r="AT284" s="13">
        <f t="shared" si="537"/>
        <v>4.8747905488586086E-4</v>
      </c>
      <c r="AU284" s="13">
        <f t="shared" si="538"/>
        <v>2.853805253094329E-4</v>
      </c>
      <c r="AV284" s="13">
        <f t="shared" si="539"/>
        <v>1.2530083612252358E-4</v>
      </c>
      <c r="AW284" s="13">
        <f t="shared" si="540"/>
        <v>1.8910581230171412E-6</v>
      </c>
      <c r="AX284" s="13">
        <f t="shared" si="541"/>
        <v>2.917241751422558E-3</v>
      </c>
      <c r="AY284" s="13">
        <f t="shared" si="542"/>
        <v>2.5693104271837255E-3</v>
      </c>
      <c r="AZ284" s="13">
        <f t="shared" si="543"/>
        <v>1.1314379529937734E-3</v>
      </c>
      <c r="BA284" s="13">
        <f t="shared" si="544"/>
        <v>3.3216482989119675E-4</v>
      </c>
      <c r="BB284" s="13">
        <f t="shared" si="545"/>
        <v>7.3137113213791154E-5</v>
      </c>
      <c r="BC284" s="13">
        <f t="shared" si="546"/>
        <v>1.2882850555849705E-5</v>
      </c>
      <c r="BD284" s="13">
        <f t="shared" si="547"/>
        <v>4.6398037334239601E-5</v>
      </c>
      <c r="BE284" s="13">
        <f t="shared" si="548"/>
        <v>8.1487170382359942E-5</v>
      </c>
      <c r="BF284" s="13">
        <f t="shared" si="549"/>
        <v>7.1556463575061954E-5</v>
      </c>
      <c r="BG284" s="13">
        <f t="shared" si="550"/>
        <v>4.1890663731425026E-5</v>
      </c>
      <c r="BH284" s="13">
        <f t="shared" si="551"/>
        <v>1.8392758880738987E-5</v>
      </c>
      <c r="BI284" s="13">
        <f t="shared" si="552"/>
        <v>6.460505499056597E-6</v>
      </c>
      <c r="BJ284" s="14">
        <f t="shared" si="553"/>
        <v>0.57854403830221623</v>
      </c>
      <c r="BK284" s="14">
        <f t="shared" si="554"/>
        <v>0.23578522788169812</v>
      </c>
      <c r="BL284" s="14">
        <f t="shared" si="555"/>
        <v>0.17780552042619813</v>
      </c>
      <c r="BM284" s="14">
        <f t="shared" si="556"/>
        <v>0.48853513517584812</v>
      </c>
      <c r="BN284" s="14">
        <f t="shared" si="557"/>
        <v>0.50918205886895274</v>
      </c>
    </row>
    <row r="285" spans="1:66" x14ac:dyDescent="0.25">
      <c r="A285" t="s">
        <v>351</v>
      </c>
      <c r="B285" t="s">
        <v>163</v>
      </c>
      <c r="C285" t="s">
        <v>164</v>
      </c>
      <c r="D285" s="11">
        <v>44416</v>
      </c>
      <c r="E285" s="10">
        <f>VLOOKUP(A285,home!$A$2:$E$405,3,FALSE)</f>
        <v>1.3077000000000001</v>
      </c>
      <c r="F285" s="10">
        <f>VLOOKUP(B285,home!$B$2:$E$405,3,FALSE)</f>
        <v>1.1765000000000001</v>
      </c>
      <c r="G285" s="10">
        <f>VLOOKUP(C285,away!$B$2:$E$405,4,FALSE)</f>
        <v>0.88229999999999997</v>
      </c>
      <c r="H285" s="10">
        <f>VLOOKUP(A285,away!$A$2:$E$405,3,FALSE)</f>
        <v>1.1667000000000001</v>
      </c>
      <c r="I285" s="10">
        <f>VLOOKUP(C285,away!$B$2:$E$405,3,FALSE)</f>
        <v>1.1208</v>
      </c>
      <c r="J285" s="10">
        <f>VLOOKUP(B285,home!$B$2:$E$405,4,FALSE)</f>
        <v>0.39560000000000001</v>
      </c>
      <c r="K285" s="12">
        <f t="shared" si="502"/>
        <v>1.3574265348150001</v>
      </c>
      <c r="L285" s="12">
        <f t="shared" si="503"/>
        <v>0.51730133961600011</v>
      </c>
      <c r="M285" s="13">
        <f t="shared" si="504"/>
        <v>0.15339670433120112</v>
      </c>
      <c r="N285" s="13">
        <f t="shared" si="505"/>
        <v>0.20822475681234343</v>
      </c>
      <c r="O285" s="13">
        <f t="shared" si="506"/>
        <v>7.9352320643209823E-2</v>
      </c>
      <c r="P285" s="13">
        <f t="shared" si="507"/>
        <v>0.10771494564024109</v>
      </c>
      <c r="Q285" s="13">
        <f t="shared" si="508"/>
        <v>0.14132490505123771</v>
      </c>
      <c r="R285" s="13">
        <f t="shared" si="509"/>
        <v>2.0524530885185414E-2</v>
      </c>
      <c r="S285" s="13">
        <f t="shared" si="510"/>
        <v>1.8909320061448236E-2</v>
      </c>
      <c r="T285" s="13">
        <f t="shared" si="511"/>
        <v>7.3107562704109286E-2</v>
      </c>
      <c r="U285" s="13">
        <f t="shared" si="512"/>
        <v>2.7860542838180676E-2</v>
      </c>
      <c r="V285" s="13">
        <f t="shared" si="513"/>
        <v>1.4753441566885126E-3</v>
      </c>
      <c r="W285" s="13">
        <f t="shared" si="514"/>
        <v>6.394605871558684E-2</v>
      </c>
      <c r="X285" s="13">
        <f t="shared" si="515"/>
        <v>3.307938183673647E-2</v>
      </c>
      <c r="Y285" s="13">
        <f t="shared" si="516"/>
        <v>8.5560042689064794E-3</v>
      </c>
      <c r="Z285" s="13">
        <f t="shared" si="517"/>
        <v>3.539122440632128E-3</v>
      </c>
      <c r="AA285" s="13">
        <f t="shared" si="518"/>
        <v>4.8040987108732749E-3</v>
      </c>
      <c r="AB285" s="13">
        <f t="shared" si="519"/>
        <v>3.2606055330049594E-3</v>
      </c>
      <c r="AC285" s="13">
        <f t="shared" si="520"/>
        <v>6.4749034346604743E-5</v>
      </c>
      <c r="AD285" s="13">
        <f t="shared" si="521"/>
        <v>2.1700519224343913E-2</v>
      </c>
      <c r="AE285" s="13">
        <f t="shared" si="522"/>
        <v>1.1225707665115868E-2</v>
      </c>
      <c r="AF285" s="13">
        <f t="shared" si="523"/>
        <v>2.9035368066510202E-3</v>
      </c>
      <c r="AG285" s="13">
        <f t="shared" si="524"/>
        <v>5.0066782656831206E-4</v>
      </c>
      <c r="AH285" s="13">
        <f t="shared" si="525"/>
        <v>4.5769819490101187E-4</v>
      </c>
      <c r="AI285" s="13">
        <f t="shared" si="526"/>
        <v>6.2129167469556097E-4</v>
      </c>
      <c r="AJ285" s="13">
        <f t="shared" si="527"/>
        <v>4.2167890254570184E-4</v>
      </c>
      <c r="AK285" s="13">
        <f t="shared" si="528"/>
        <v>1.9079937716240137E-4</v>
      </c>
      <c r="AL285" s="13">
        <f t="shared" si="529"/>
        <v>1.8186671598482366E-6</v>
      </c>
      <c r="AM285" s="13">
        <f t="shared" si="530"/>
        <v>5.891372122877484E-3</v>
      </c>
      <c r="AN285" s="13">
        <f t="shared" si="531"/>
        <v>3.0476146913408805E-3</v>
      </c>
      <c r="AO285" s="13">
        <f t="shared" si="532"/>
        <v>7.8826758123202024E-4</v>
      </c>
      <c r="AP285" s="13">
        <f t="shared" si="533"/>
        <v>1.3592395858239608E-4</v>
      </c>
      <c r="AQ285" s="13">
        <f t="shared" si="534"/>
        <v>1.7578411465145803E-5</v>
      </c>
      <c r="AR285" s="13">
        <f t="shared" si="535"/>
        <v>4.7353577872423733E-5</v>
      </c>
      <c r="AS285" s="13">
        <f t="shared" si="536"/>
        <v>6.4279003122456408E-5</v>
      </c>
      <c r="AT285" s="13">
        <f t="shared" si="537"/>
        <v>4.3627012234939286E-5</v>
      </c>
      <c r="AU285" s="13">
        <f t="shared" si="538"/>
        <v>1.9740154680801747E-5</v>
      </c>
      <c r="AV285" s="13">
        <f t="shared" si="539"/>
        <v>6.6989524412682108E-6</v>
      </c>
      <c r="AW285" s="13">
        <f t="shared" si="540"/>
        <v>3.5474040823838727E-8</v>
      </c>
      <c r="AX285" s="13">
        <f t="shared" si="541"/>
        <v>1.3328508076772127E-3</v>
      </c>
      <c r="AY285" s="13">
        <f t="shared" si="542"/>
        <v>6.8948550831968982E-4</v>
      </c>
      <c r="AZ285" s="13">
        <f t="shared" si="543"/>
        <v>1.783358885497972E-4</v>
      </c>
      <c r="BA285" s="13">
        <f t="shared" si="544"/>
        <v>3.0751131349473267E-5</v>
      </c>
      <c r="BB285" s="13">
        <f t="shared" si="545"/>
        <v>3.9769003604475244E-6</v>
      </c>
      <c r="BC285" s="13">
        <f t="shared" si="546"/>
        <v>4.1145117679577176E-7</v>
      </c>
      <c r="BD285" s="13">
        <f t="shared" si="547"/>
        <v>4.0826782115025613E-6</v>
      </c>
      <c r="BE285" s="13">
        <f t="shared" si="548"/>
        <v>5.5419357374046232E-6</v>
      </c>
      <c r="BF285" s="13">
        <f t="shared" si="549"/>
        <v>3.7613853120962854E-6</v>
      </c>
      <c r="BG285" s="13">
        <f t="shared" si="550"/>
        <v>1.7019347434342993E-6</v>
      </c>
      <c r="BH285" s="13">
        <f t="shared" si="551"/>
        <v>5.7756284531531976E-7</v>
      </c>
      <c r="BI285" s="13">
        <f t="shared" si="552"/>
        <v>1.5679982635085312E-7</v>
      </c>
      <c r="BJ285" s="14">
        <f t="shared" si="553"/>
        <v>0.57668566936453058</v>
      </c>
      <c r="BK285" s="14">
        <f t="shared" si="554"/>
        <v>0.28225236739940512</v>
      </c>
      <c r="BL285" s="14">
        <f t="shared" si="555"/>
        <v>0.13769108775678687</v>
      </c>
      <c r="BM285" s="14">
        <f t="shared" si="556"/>
        <v>0.2889406335636574</v>
      </c>
      <c r="BN285" s="14">
        <f t="shared" si="557"/>
        <v>0.71053816336341868</v>
      </c>
    </row>
    <row r="286" spans="1:66" x14ac:dyDescent="0.25">
      <c r="A286" t="s">
        <v>342</v>
      </c>
      <c r="B286" t="s">
        <v>170</v>
      </c>
      <c r="C286" t="s">
        <v>175</v>
      </c>
      <c r="D286" s="11">
        <v>44416</v>
      </c>
      <c r="E286" s="10">
        <f>VLOOKUP(A286,home!$A$2:$E$405,3,FALSE)</f>
        <v>1.3717999999999999</v>
      </c>
      <c r="F286" s="10">
        <f>VLOOKUP(B286,home!$B$2:$E$405,3,FALSE)</f>
        <v>0.97199999999999998</v>
      </c>
      <c r="G286" s="10">
        <f>VLOOKUP(C286,away!$B$2:$E$405,4,FALSE)</f>
        <v>1.0479000000000001</v>
      </c>
      <c r="H286" s="10">
        <f>VLOOKUP(A286,away!$A$2:$E$405,3,FALSE)</f>
        <v>1.1667000000000001</v>
      </c>
      <c r="I286" s="10">
        <f>VLOOKUP(C286,away!$B$2:$E$405,3,FALSE)</f>
        <v>1.1785000000000001</v>
      </c>
      <c r="J286" s="10">
        <f>VLOOKUP(B286,home!$B$2:$E$405,4,FALSE)</f>
        <v>1.1428</v>
      </c>
      <c r="K286" s="12">
        <f t="shared" si="502"/>
        <v>1.39725896184</v>
      </c>
      <c r="L286" s="12">
        <f t="shared" si="503"/>
        <v>1.5712996596600002</v>
      </c>
      <c r="M286" s="13">
        <f t="shared" si="504"/>
        <v>5.1377311139184818E-2</v>
      </c>
      <c r="N286" s="13">
        <f t="shared" si="505"/>
        <v>7.1787408424468041E-2</v>
      </c>
      <c r="O286" s="13">
        <f t="shared" si="506"/>
        <v>8.0729151507247049E-2</v>
      </c>
      <c r="P286" s="13">
        <f t="shared" si="507"/>
        <v>0.11279953042524006</v>
      </c>
      <c r="Q286" s="13">
        <f t="shared" si="508"/>
        <v>5.0152799884178159E-2</v>
      </c>
      <c r="R286" s="13">
        <f t="shared" si="509"/>
        <v>6.3424844143988954E-2</v>
      </c>
      <c r="S286" s="13">
        <f t="shared" si="510"/>
        <v>6.1913195640411964E-2</v>
      </c>
      <c r="T286" s="13">
        <f t="shared" si="511"/>
        <v>7.8805077389005232E-2</v>
      </c>
      <c r="U286" s="13">
        <f t="shared" si="512"/>
        <v>8.8620931883493792E-2</v>
      </c>
      <c r="V286" s="13">
        <f t="shared" si="513"/>
        <v>1.5103466319435425E-2</v>
      </c>
      <c r="W286" s="13">
        <f t="shared" si="514"/>
        <v>2.3358816366512027E-2</v>
      </c>
      <c r="X286" s="13">
        <f t="shared" si="515"/>
        <v>3.6703700206760788E-2</v>
      </c>
      <c r="Y286" s="13">
        <f t="shared" si="516"/>
        <v>2.8836255821572961E-2</v>
      </c>
      <c r="Z286" s="13">
        <f t="shared" si="517"/>
        <v>3.3219812005812789E-2</v>
      </c>
      <c r="AA286" s="13">
        <f t="shared" si="518"/>
        <v>4.6416680035761937E-2</v>
      </c>
      <c r="AB286" s="13">
        <f t="shared" si="519"/>
        <v>3.2428061079414101E-2</v>
      </c>
      <c r="AC286" s="13">
        <f t="shared" si="520"/>
        <v>2.0724905980511478E-3</v>
      </c>
      <c r="AD286" s="13">
        <f t="shared" si="521"/>
        <v>8.1595788765209433E-3</v>
      </c>
      <c r="AE286" s="13">
        <f t="shared" si="522"/>
        <v>1.2821143511646283E-2</v>
      </c>
      <c r="AF286" s="13">
        <f t="shared" si="523"/>
        <v>1.0072929218150915E-2</v>
      </c>
      <c r="AG286" s="13">
        <f t="shared" si="524"/>
        <v>5.2758634174199332E-3</v>
      </c>
      <c r="AH286" s="13">
        <f t="shared" si="525"/>
        <v>1.3049569824675714E-2</v>
      </c>
      <c r="AI286" s="13">
        <f t="shared" si="526"/>
        <v>1.8233628385684975E-2</v>
      </c>
      <c r="AJ286" s="13">
        <f t="shared" si="527"/>
        <v>1.2738550334379276E-2</v>
      </c>
      <c r="AK286" s="13">
        <f t="shared" si="528"/>
        <v>5.9330178718537937E-3</v>
      </c>
      <c r="AL286" s="13">
        <f t="shared" si="529"/>
        <v>1.8200716315229377E-4</v>
      </c>
      <c r="AM286" s="13">
        <f t="shared" si="530"/>
        <v>2.2802089420118489E-3</v>
      </c>
      <c r="AN286" s="13">
        <f t="shared" si="531"/>
        <v>3.5828915345369073E-3</v>
      </c>
      <c r="AO286" s="13">
        <f t="shared" si="532"/>
        <v>2.8148981244082698E-3</v>
      </c>
      <c r="AP286" s="13">
        <f t="shared" si="533"/>
        <v>1.474349488286762E-3</v>
      </c>
      <c r="AQ286" s="13">
        <f t="shared" si="534"/>
        <v>5.7916121229122151E-4</v>
      </c>
      <c r="AR286" s="13">
        <f t="shared" si="535"/>
        <v>4.1009569248444686E-3</v>
      </c>
      <c r="AS286" s="13">
        <f t="shared" si="536"/>
        <v>5.73009881535874E-3</v>
      </c>
      <c r="AT286" s="13">
        <f t="shared" si="537"/>
        <v>4.0032159609943848E-3</v>
      </c>
      <c r="AU286" s="13">
        <f t="shared" si="538"/>
        <v>1.8645097925601116E-3</v>
      </c>
      <c r="AV286" s="13">
        <f t="shared" si="539"/>
        <v>6.5130075427326337E-4</v>
      </c>
      <c r="AW286" s="13">
        <f t="shared" si="540"/>
        <v>1.1099972429675286E-5</v>
      </c>
      <c r="AX286" s="13">
        <f t="shared" si="541"/>
        <v>5.3100706318229382E-4</v>
      </c>
      <c r="AY286" s="13">
        <f t="shared" si="542"/>
        <v>8.3437121765539445E-4</v>
      </c>
      <c r="AZ286" s="13">
        <f t="shared" si="543"/>
        <v>6.5552360516601081E-4</v>
      </c>
      <c r="BA286" s="13">
        <f t="shared" si="544"/>
        <v>3.4334133923214963E-4</v>
      </c>
      <c r="BB286" s="13">
        <f t="shared" si="545"/>
        <v>1.3487303237067142E-4</v>
      </c>
      <c r="BC286" s="13">
        <f t="shared" si="546"/>
        <v>4.2385189972269606E-5</v>
      </c>
      <c r="BD286" s="13">
        <f t="shared" si="547"/>
        <v>1.0739720367147396E-3</v>
      </c>
      <c r="BE286" s="13">
        <f t="shared" si="548"/>
        <v>1.5006170530652272E-3</v>
      </c>
      <c r="BF286" s="13">
        <f t="shared" si="549"/>
        <v>1.04837531284266E-3</v>
      </c>
      <c r="BG286" s="13">
        <f t="shared" si="550"/>
        <v>4.8828393374707375E-4</v>
      </c>
      <c r="BH286" s="13">
        <f t="shared" si="551"/>
        <v>1.7056477558764676E-4</v>
      </c>
      <c r="BI286" s="13">
        <f t="shared" si="552"/>
        <v>4.7664632252813577E-5</v>
      </c>
      <c r="BJ286" s="14">
        <f t="shared" si="553"/>
        <v>0.33924658386534917</v>
      </c>
      <c r="BK286" s="14">
        <f t="shared" si="554"/>
        <v>0.24428237250313109</v>
      </c>
      <c r="BL286" s="14">
        <f t="shared" si="555"/>
        <v>0.38225399505874064</v>
      </c>
      <c r="BM286" s="14">
        <f t="shared" si="556"/>
        <v>0.56790844666350082</v>
      </c>
      <c r="BN286" s="14">
        <f t="shared" si="557"/>
        <v>0.43027104552430706</v>
      </c>
    </row>
    <row r="287" spans="1:66" x14ac:dyDescent="0.25">
      <c r="A287" t="s">
        <v>342</v>
      </c>
      <c r="B287" t="s">
        <v>173</v>
      </c>
      <c r="C287" t="s">
        <v>172</v>
      </c>
      <c r="D287" s="11">
        <v>44416</v>
      </c>
      <c r="E287" s="10">
        <f>VLOOKUP(A287,home!$A$2:$E$405,3,FALSE)</f>
        <v>1.3717999999999999</v>
      </c>
      <c r="F287" s="10">
        <f>VLOOKUP(B287,home!$B$2:$E$405,3,FALSE)</f>
        <v>1.2301</v>
      </c>
      <c r="G287" s="10">
        <f>VLOOKUP(C287,away!$B$2:$E$405,4,FALSE)</f>
        <v>1.5065</v>
      </c>
      <c r="H287" s="10">
        <f>VLOOKUP(A287,away!$A$2:$E$405,3,FALSE)</f>
        <v>1.1667000000000001</v>
      </c>
      <c r="I287" s="10">
        <f>VLOOKUP(C287,away!$B$2:$E$405,3,FALSE)</f>
        <v>0.62860000000000005</v>
      </c>
      <c r="J287" s="10">
        <f>VLOOKUP(B287,home!$B$2:$E$405,4,FALSE)</f>
        <v>0.64280000000000004</v>
      </c>
      <c r="K287" s="12">
        <f t="shared" si="502"/>
        <v>2.5421452026699995</v>
      </c>
      <c r="L287" s="12">
        <f t="shared" si="503"/>
        <v>0.47142156213600012</v>
      </c>
      <c r="M287" s="13">
        <f t="shared" si="504"/>
        <v>4.911618010270373E-2</v>
      </c>
      <c r="N287" s="13">
        <f t="shared" si="505"/>
        <v>0.12486046162156396</v>
      </c>
      <c r="O287" s="13">
        <f t="shared" si="506"/>
        <v>2.3154426350169715E-2</v>
      </c>
      <c r="P287" s="13">
        <f t="shared" si="507"/>
        <v>5.8861913866659767E-2</v>
      </c>
      <c r="Q287" s="13">
        <f t="shared" si="508"/>
        <v>0.15870671175721024</v>
      </c>
      <c r="R287" s="13">
        <f t="shared" si="509"/>
        <v>5.4577479201799849E-3</v>
      </c>
      <c r="S287" s="13">
        <f t="shared" si="510"/>
        <v>1.7635354056449462E-2</v>
      </c>
      <c r="T287" s="13">
        <f t="shared" si="511"/>
        <v>7.4817765978051939E-2</v>
      </c>
      <c r="U287" s="13">
        <f t="shared" si="512"/>
        <v>1.3874387692667717E-2</v>
      </c>
      <c r="V287" s="13">
        <f t="shared" si="513"/>
        <v>2.3482885981500634E-3</v>
      </c>
      <c r="W287" s="13">
        <f t="shared" si="514"/>
        <v>0.13448516864170745</v>
      </c>
      <c r="X287" s="13">
        <f t="shared" si="515"/>
        <v>6.3399208285197142E-2</v>
      </c>
      <c r="Y287" s="13">
        <f t="shared" si="516"/>
        <v>1.4943876903996638E-2</v>
      </c>
      <c r="Z287" s="13">
        <f t="shared" si="517"/>
        <v>8.5763335009191824E-4</v>
      </c>
      <c r="AA287" s="13">
        <f t="shared" si="518"/>
        <v>2.18022850658597E-3</v>
      </c>
      <c r="AB287" s="13">
        <f t="shared" si="519"/>
        <v>2.771228719370951E-3</v>
      </c>
      <c r="AC287" s="13">
        <f t="shared" si="520"/>
        <v>1.7589005408876366E-4</v>
      </c>
      <c r="AD287" s="13">
        <f t="shared" si="521"/>
        <v>8.5470206573195651E-2</v>
      </c>
      <c r="AE287" s="13">
        <f t="shared" si="522"/>
        <v>4.0292498298822518E-2</v>
      </c>
      <c r="AF287" s="13">
        <f t="shared" si="523"/>
        <v>9.4973762451965177E-3</v>
      </c>
      <c r="AG287" s="13">
        <f t="shared" si="524"/>
        <v>1.4924226485679608E-3</v>
      </c>
      <c r="AH287" s="13">
        <f t="shared" si="525"/>
        <v>1.0107671341006576E-4</v>
      </c>
      <c r="AI287" s="13">
        <f t="shared" si="526"/>
        <v>2.5695168209704909E-4</v>
      </c>
      <c r="AJ287" s="13">
        <f t="shared" si="527"/>
        <v>3.2660424298050012E-4</v>
      </c>
      <c r="AK287" s="13">
        <f t="shared" si="528"/>
        <v>2.7675846982151508E-4</v>
      </c>
      <c r="AL287" s="13">
        <f t="shared" si="529"/>
        <v>8.4316208566105593E-6</v>
      </c>
      <c r="AM287" s="13">
        <f t="shared" si="530"/>
        <v>4.3455535122252621E-2</v>
      </c>
      <c r="AN287" s="13">
        <f t="shared" si="531"/>
        <v>2.0485876250788147E-2</v>
      </c>
      <c r="AO287" s="13">
        <f t="shared" si="532"/>
        <v>4.8287418919356669E-3</v>
      </c>
      <c r="AP287" s="13">
        <f t="shared" si="533"/>
        <v>7.5879101528261901E-4</v>
      </c>
      <c r="AQ287" s="13">
        <f t="shared" si="534"/>
        <v>8.9427611439823424E-5</v>
      </c>
      <c r="AR287" s="13">
        <f t="shared" si="535"/>
        <v>9.5299484262691999E-6</v>
      </c>
      <c r="AS287" s="13">
        <f t="shared" si="536"/>
        <v>2.4226512673532758E-5</v>
      </c>
      <c r="AT287" s="13">
        <f t="shared" si="537"/>
        <v>3.079365648522263E-5</v>
      </c>
      <c r="AU287" s="13">
        <f t="shared" si="538"/>
        <v>2.609398203552554E-5</v>
      </c>
      <c r="AV287" s="13">
        <f t="shared" si="539"/>
        <v>1.6583672812542106E-5</v>
      </c>
      <c r="AW287" s="13">
        <f t="shared" si="540"/>
        <v>2.8068445717229277E-7</v>
      </c>
      <c r="AX287" s="13">
        <f t="shared" si="541"/>
        <v>1.8411713356748693E-2</v>
      </c>
      <c r="AY287" s="13">
        <f t="shared" si="542"/>
        <v>8.6796786722387262E-3</v>
      </c>
      <c r="AZ287" s="13">
        <f t="shared" si="543"/>
        <v>2.0458938392526518E-3</v>
      </c>
      <c r="BA287" s="13">
        <f t="shared" si="544"/>
        <v>3.2149282322163468E-4</v>
      </c>
      <c r="BB287" s="13">
        <f t="shared" si="545"/>
        <v>3.7889662234663973E-5</v>
      </c>
      <c r="BC287" s="13">
        <f t="shared" si="546"/>
        <v>3.5724007518941404E-6</v>
      </c>
      <c r="BD287" s="13">
        <f t="shared" si="547"/>
        <v>7.487705290312235E-7</v>
      </c>
      <c r="BE287" s="13">
        <f t="shared" si="548"/>
        <v>1.9034834082774025E-6</v>
      </c>
      <c r="BF287" s="13">
        <f t="shared" si="549"/>
        <v>2.4194656073571698E-6</v>
      </c>
      <c r="BG287" s="13">
        <f t="shared" si="550"/>
        <v>2.0502109622560284E-6</v>
      </c>
      <c r="BH287" s="13">
        <f t="shared" si="551"/>
        <v>1.3029834905401522E-6</v>
      </c>
      <c r="BI287" s="13">
        <f t="shared" si="552"/>
        <v>6.6247464592697141E-7</v>
      </c>
      <c r="BJ287" s="14">
        <f t="shared" si="553"/>
        <v>0.80708430959965738</v>
      </c>
      <c r="BK287" s="14">
        <f t="shared" si="554"/>
        <v>0.13682573697114717</v>
      </c>
      <c r="BL287" s="14">
        <f t="shared" si="555"/>
        <v>4.8515725458359943E-2</v>
      </c>
      <c r="BM287" s="14">
        <f t="shared" si="556"/>
        <v>0.56444656577298702</v>
      </c>
      <c r="BN287" s="14">
        <f t="shared" si="557"/>
        <v>0.42015744161848739</v>
      </c>
    </row>
    <row r="288" spans="1:66" x14ac:dyDescent="0.25">
      <c r="A288" t="s">
        <v>344</v>
      </c>
      <c r="B288" t="s">
        <v>199</v>
      </c>
      <c r="C288" t="s">
        <v>209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344</v>
      </c>
      <c r="B289" t="s">
        <v>213</v>
      </c>
      <c r="C289" t="s">
        <v>211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344</v>
      </c>
      <c r="B290" t="s">
        <v>214</v>
      </c>
      <c r="C290" t="s">
        <v>197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345</v>
      </c>
      <c r="B291" t="s">
        <v>220</v>
      </c>
      <c r="C291" t="s">
        <v>228</v>
      </c>
      <c r="D291" s="11">
        <v>44416</v>
      </c>
      <c r="E291" s="10">
        <f>VLOOKUP(A291,home!$A$2:$E$405,3,FALSE)</f>
        <v>1.8438000000000001</v>
      </c>
      <c r="F291" s="10">
        <f>VLOOKUP(B291,home!$B$2:$E$405,3,FALSE)</f>
        <v>0.8135</v>
      </c>
      <c r="G291" s="10">
        <f>VLOOKUP(C291,away!$B$2:$E$405,4,FALSE)</f>
        <v>0.94910000000000005</v>
      </c>
      <c r="H291" s="10">
        <f>VLOOKUP(A291,away!$A$2:$E$405,3,FALSE)</f>
        <v>1.2188000000000001</v>
      </c>
      <c r="I291" s="10">
        <f>VLOOKUP(C291,away!$B$2:$E$405,3,FALSE)</f>
        <v>0.95720000000000005</v>
      </c>
      <c r="J291" s="10">
        <f>VLOOKUP(B291,home!$B$2:$E$405,4,FALSE)</f>
        <v>1.0256000000000001</v>
      </c>
      <c r="K291" s="12">
        <f t="shared" si="502"/>
        <v>1.4235847968300002</v>
      </c>
      <c r="L291" s="12">
        <f t="shared" si="503"/>
        <v>1.1965012252160001</v>
      </c>
      <c r="M291" s="13">
        <f t="shared" si="504"/>
        <v>7.2796600445575801E-2</v>
      </c>
      <c r="N291" s="13">
        <f t="shared" si="505"/>
        <v>0.10363213365522973</v>
      </c>
      <c r="O291" s="13">
        <f t="shared" si="506"/>
        <v>8.7101221624691069E-2</v>
      </c>
      <c r="P291" s="13">
        <f t="shared" si="507"/>
        <v>0.12399597489023065</v>
      </c>
      <c r="Q291" s="13">
        <f t="shared" si="508"/>
        <v>7.3764564967319826E-2</v>
      </c>
      <c r="R291" s="13">
        <f t="shared" si="509"/>
        <v>5.210835919587662E-2</v>
      </c>
      <c r="S291" s="13">
        <f t="shared" si="510"/>
        <v>5.2801235548332277E-2</v>
      </c>
      <c r="T291" s="13">
        <f t="shared" si="511"/>
        <v>8.8259392360923408E-2</v>
      </c>
      <c r="U291" s="13">
        <f t="shared" si="512"/>
        <v>7.4180667939006684E-2</v>
      </c>
      <c r="V291" s="13">
        <f t="shared" si="513"/>
        <v>9.9930500984176177E-3</v>
      </c>
      <c r="W291" s="13">
        <f t="shared" si="514"/>
        <v>3.5003371077418445E-2</v>
      </c>
      <c r="X291" s="13">
        <f t="shared" si="515"/>
        <v>4.1881576380821475E-2</v>
      </c>
      <c r="Y291" s="13">
        <f t="shared" si="516"/>
        <v>2.5055678726815193E-2</v>
      </c>
      <c r="Z291" s="13">
        <f t="shared" si="517"/>
        <v>2.078257187395394E-2</v>
      </c>
      <c r="AA291" s="13">
        <f t="shared" si="518"/>
        <v>2.9585753358787593E-2</v>
      </c>
      <c r="AB291" s="13">
        <f t="shared" si="519"/>
        <v>2.1058914342166068E-2</v>
      </c>
      <c r="AC291" s="13">
        <f t="shared" si="520"/>
        <v>1.0638357264418055E-3</v>
      </c>
      <c r="AD291" s="13">
        <f t="shared" si="521"/>
        <v>1.2457566725902964E-2</v>
      </c>
      <c r="AE291" s="13">
        <f t="shared" si="522"/>
        <v>1.4905493850752972E-2</v>
      </c>
      <c r="AF291" s="13">
        <f t="shared" si="523"/>
        <v>8.9172208274377433E-3</v>
      </c>
      <c r="AG291" s="13">
        <f t="shared" si="524"/>
        <v>3.5564885485169658E-3</v>
      </c>
      <c r="AH291" s="13">
        <f t="shared" si="525"/>
        <v>6.2165931775813666E-3</v>
      </c>
      <c r="AI291" s="13">
        <f t="shared" si="526"/>
        <v>8.8498475356819338E-3</v>
      </c>
      <c r="AJ291" s="13">
        <f t="shared" si="527"/>
        <v>6.2992542030301229E-3</v>
      </c>
      <c r="AK291" s="13">
        <f t="shared" si="528"/>
        <v>2.9891741716003869E-3</v>
      </c>
      <c r="AL291" s="13">
        <f t="shared" si="529"/>
        <v>7.2482147361717977E-5</v>
      </c>
      <c r="AM291" s="13">
        <f t="shared" si="530"/>
        <v>3.5468805192981445E-3</v>
      </c>
      <c r="AN291" s="13">
        <f t="shared" si="531"/>
        <v>4.2438468870349922E-3</v>
      </c>
      <c r="AO291" s="13">
        <f t="shared" si="532"/>
        <v>2.5388839999832386E-3</v>
      </c>
      <c r="AP291" s="13">
        <f t="shared" si="533"/>
        <v>1.0125926055537483E-3</v>
      </c>
      <c r="AQ291" s="13">
        <f t="shared" si="534"/>
        <v>3.0289207329743038E-4</v>
      </c>
      <c r="AR291" s="13">
        <f t="shared" si="535"/>
        <v>1.4876322707291065E-3</v>
      </c>
      <c r="AS291" s="13">
        <f t="shared" si="536"/>
        <v>2.1177706838836465E-3</v>
      </c>
      <c r="AT291" s="13">
        <f t="shared" si="537"/>
        <v>1.5074130743745161E-3</v>
      </c>
      <c r="AU291" s="13">
        <f t="shared" si="538"/>
        <v>7.1531011174077704E-4</v>
      </c>
      <c r="AV291" s="13">
        <f t="shared" si="539"/>
        <v>2.5457615002323478E-4</v>
      </c>
      <c r="AW291" s="13">
        <f t="shared" si="540"/>
        <v>3.4294544545436034E-6</v>
      </c>
      <c r="AX291" s="13">
        <f t="shared" si="541"/>
        <v>8.4154753057422377E-4</v>
      </c>
      <c r="AY291" s="13">
        <f t="shared" si="542"/>
        <v>1.006912651409558E-3</v>
      </c>
      <c r="AZ291" s="13">
        <f t="shared" si="543"/>
        <v>6.023861105485137E-4</v>
      </c>
      <c r="BA291" s="13">
        <f t="shared" si="544"/>
        <v>2.4025190644146591E-4</v>
      </c>
      <c r="BB291" s="13">
        <f t="shared" si="545"/>
        <v>7.1865425104423441E-5</v>
      </c>
      <c r="BC291" s="13">
        <f t="shared" si="546"/>
        <v>1.7197413837622267E-5</v>
      </c>
      <c r="BD291" s="13">
        <f t="shared" si="547"/>
        <v>2.9665897243303914E-4</v>
      </c>
      <c r="BE291" s="13">
        <f t="shared" si="548"/>
        <v>4.2231920299888462E-4</v>
      </c>
      <c r="BF291" s="13">
        <f t="shared" si="549"/>
        <v>3.0060359839928746E-4</v>
      </c>
      <c r="BG291" s="13">
        <f t="shared" si="550"/>
        <v>1.4264490418453883E-4</v>
      </c>
      <c r="BH291" s="13">
        <f t="shared" si="551"/>
        <v>5.076677923559541E-5</v>
      </c>
      <c r="BI291" s="13">
        <f t="shared" si="552"/>
        <v>1.4454163020763696E-5</v>
      </c>
      <c r="BJ291" s="14">
        <f t="shared" si="553"/>
        <v>0.42185874424422209</v>
      </c>
      <c r="BK291" s="14">
        <f t="shared" si="554"/>
        <v>0.26173009150776944</v>
      </c>
      <c r="BL291" s="14">
        <f t="shared" si="555"/>
        <v>0.29569993545944523</v>
      </c>
      <c r="BM291" s="14">
        <f t="shared" si="556"/>
        <v>0.48566900510951189</v>
      </c>
      <c r="BN291" s="14">
        <f t="shared" si="557"/>
        <v>0.51339885477892366</v>
      </c>
    </row>
    <row r="292" spans="1:66" x14ac:dyDescent="0.25">
      <c r="A292" t="s">
        <v>345</v>
      </c>
      <c r="B292" t="s">
        <v>221</v>
      </c>
      <c r="C292" t="s">
        <v>217</v>
      </c>
      <c r="D292" s="11">
        <v>44416</v>
      </c>
      <c r="E292" s="10">
        <f>VLOOKUP(A292,home!$A$2:$E$405,3,FALSE)</f>
        <v>1.8438000000000001</v>
      </c>
      <c r="F292" s="10">
        <f>VLOOKUP(B292,home!$B$2:$E$405,3,FALSE)</f>
        <v>1.6271</v>
      </c>
      <c r="G292" s="10">
        <f>VLOOKUP(C292,away!$B$2:$E$405,4,FALSE)</f>
        <v>1.1298999999999999</v>
      </c>
      <c r="H292" s="10">
        <f>VLOOKUP(A292,away!$A$2:$E$405,3,FALSE)</f>
        <v>1.2188000000000001</v>
      </c>
      <c r="I292" s="10">
        <f>VLOOKUP(C292,away!$B$2:$E$405,3,FALSE)</f>
        <v>0.95720000000000005</v>
      </c>
      <c r="J292" s="10">
        <f>VLOOKUP(B292,home!$B$2:$E$405,4,FALSE)</f>
        <v>0.88890000000000002</v>
      </c>
      <c r="K292" s="12">
        <f t="shared" si="502"/>
        <v>3.3897530827019997</v>
      </c>
      <c r="L292" s="12">
        <f t="shared" si="503"/>
        <v>1.0370221715040002</v>
      </c>
      <c r="M292" s="13">
        <f t="shared" si="504"/>
        <v>1.1952972889195891E-2</v>
      </c>
      <c r="N292" s="13">
        <f t="shared" si="505"/>
        <v>4.0517626698605202E-2</v>
      </c>
      <c r="O292" s="13">
        <f t="shared" si="506"/>
        <v>1.2395497901482366E-2</v>
      </c>
      <c r="P292" s="13">
        <f t="shared" si="507"/>
        <v>4.2017677223176023E-2</v>
      </c>
      <c r="Q292" s="13">
        <f t="shared" si="508"/>
        <v>6.8672375002682931E-2</v>
      </c>
      <c r="R292" s="13">
        <f t="shared" si="509"/>
        <v>6.4272030753342599E-3</v>
      </c>
      <c r="S292" s="13">
        <f t="shared" si="510"/>
        <v>3.6925650538929947E-2</v>
      </c>
      <c r="T292" s="13">
        <f t="shared" si="511"/>
        <v>7.1214775447619269E-2</v>
      </c>
      <c r="U292" s="13">
        <f t="shared" si="512"/>
        <v>2.1786631437766081E-2</v>
      </c>
      <c r="V292" s="13">
        <f t="shared" si="513"/>
        <v>1.4422539991452285E-2</v>
      </c>
      <c r="W292" s="13">
        <f t="shared" si="514"/>
        <v>7.7594131620604051E-2</v>
      </c>
      <c r="X292" s="13">
        <f t="shared" si="515"/>
        <v>8.0466834869166032E-2</v>
      </c>
      <c r="Y292" s="13">
        <f t="shared" si="516"/>
        <v>4.1722945915038175E-2</v>
      </c>
      <c r="Z292" s="13">
        <f t="shared" si="517"/>
        <v>2.2217173632934416E-3</v>
      </c>
      <c r="AA292" s="13">
        <f t="shared" si="518"/>
        <v>7.5310732811165017E-3</v>
      </c>
      <c r="AB292" s="13">
        <f t="shared" si="519"/>
        <v>1.2764239435359665E-2</v>
      </c>
      <c r="AC292" s="13">
        <f t="shared" si="520"/>
        <v>3.1686762977128544E-3</v>
      </c>
      <c r="AD292" s="13">
        <f t="shared" si="521"/>
        <v>6.5756236715131824E-2</v>
      </c>
      <c r="AE292" s="13">
        <f t="shared" si="522"/>
        <v>6.8190675388257072E-2</v>
      </c>
      <c r="AF292" s="13">
        <f t="shared" si="523"/>
        <v>3.5357621133727361E-2</v>
      </c>
      <c r="AG292" s="13">
        <f t="shared" si="524"/>
        <v>1.2222212349104563E-2</v>
      </c>
      <c r="AH292" s="13">
        <f t="shared" si="525"/>
        <v>5.7599254113767644E-4</v>
      </c>
      <c r="AI292" s="13">
        <f t="shared" si="526"/>
        <v>1.9524724919347972E-3</v>
      </c>
      <c r="AJ292" s="13">
        <f t="shared" si="527"/>
        <v>3.3091998242134176E-3</v>
      </c>
      <c r="AK292" s="13">
        <f t="shared" si="528"/>
        <v>3.739123435134782E-3</v>
      </c>
      <c r="AL292" s="13">
        <f t="shared" si="529"/>
        <v>4.4554746048950132E-4</v>
      </c>
      <c r="AM292" s="13">
        <f t="shared" si="530"/>
        <v>4.4579481222400102E-2</v>
      </c>
      <c r="AN292" s="13">
        <f t="shared" si="531"/>
        <v>4.6229910421775162E-2</v>
      </c>
      <c r="AO292" s="13">
        <f t="shared" si="532"/>
        <v>2.3970721047012342E-2</v>
      </c>
      <c r="AP292" s="13">
        <f t="shared" si="533"/>
        <v>8.2860563975631282E-3</v>
      </c>
      <c r="AQ292" s="13">
        <f t="shared" si="534"/>
        <v>2.1482060496513817E-3</v>
      </c>
      <c r="AR292" s="13">
        <f t="shared" si="535"/>
        <v>1.1946340715614012E-4</v>
      </c>
      <c r="AS292" s="13">
        <f t="shared" si="536"/>
        <v>4.049514526776101E-4</v>
      </c>
      <c r="AT292" s="13">
        <f t="shared" si="537"/>
        <v>6.8634271752929102E-4</v>
      </c>
      <c r="AU292" s="13">
        <f t="shared" si="538"/>
        <v>7.75510780844994E-4</v>
      </c>
      <c r="AV292" s="13">
        <f t="shared" si="539"/>
        <v>6.5719751500948828E-4</v>
      </c>
      <c r="AW292" s="13">
        <f t="shared" si="540"/>
        <v>4.3505841963604073E-5</v>
      </c>
      <c r="AX292" s="13">
        <f t="shared" si="541"/>
        <v>2.5185572316481095E-2</v>
      </c>
      <c r="AY292" s="13">
        <f t="shared" si="542"/>
        <v>2.611799689420826E-2</v>
      </c>
      <c r="AZ292" s="13">
        <f t="shared" si="543"/>
        <v>1.3542470927283289E-2</v>
      </c>
      <c r="BA292" s="13">
        <f t="shared" si="544"/>
        <v>4.6812808695137044E-3</v>
      </c>
      <c r="BB292" s="13">
        <f t="shared" si="545"/>
        <v>1.2136480131808086E-3</v>
      </c>
      <c r="BC292" s="13">
        <f t="shared" si="546"/>
        <v>2.5171597961405558E-4</v>
      </c>
      <c r="BD292" s="13">
        <f t="shared" si="547"/>
        <v>2.0647700317387811E-5</v>
      </c>
      <c r="BE292" s="13">
        <f t="shared" si="548"/>
        <v>6.9990605801572398E-5</v>
      </c>
      <c r="BF292" s="13">
        <f t="shared" si="549"/>
        <v>1.1862543588803027E-4</v>
      </c>
      <c r="BG292" s="13">
        <f t="shared" si="550"/>
        <v>1.3403697899610633E-4</v>
      </c>
      <c r="BH292" s="13">
        <f t="shared" si="551"/>
        <v>1.1358806568702865E-4</v>
      </c>
      <c r="BI292" s="13">
        <f t="shared" si="552"/>
        <v>7.7007099164152519E-5</v>
      </c>
      <c r="BJ292" s="14">
        <f t="shared" si="553"/>
        <v>0.75792249527861977</v>
      </c>
      <c r="BK292" s="14">
        <f t="shared" si="554"/>
        <v>0.13505106129516475</v>
      </c>
      <c r="BL292" s="14">
        <f t="shared" si="555"/>
        <v>7.3658795182551348E-2</v>
      </c>
      <c r="BM292" s="14">
        <f t="shared" si="556"/>
        <v>0.76079622527690804</v>
      </c>
      <c r="BN292" s="14">
        <f t="shared" si="557"/>
        <v>0.18198335279047667</v>
      </c>
    </row>
    <row r="293" spans="1:66" x14ac:dyDescent="0.25">
      <c r="A293" t="s">
        <v>345</v>
      </c>
      <c r="B293" t="s">
        <v>224</v>
      </c>
      <c r="C293" t="s">
        <v>219</v>
      </c>
      <c r="D293" s="11">
        <v>44416</v>
      </c>
      <c r="E293" s="10">
        <f>VLOOKUP(A293,home!$A$2:$E$405,3,FALSE)</f>
        <v>1.8438000000000001</v>
      </c>
      <c r="F293" s="10">
        <f>VLOOKUP(B293,home!$B$2:$E$405,3,FALSE)</f>
        <v>0.66749999999999998</v>
      </c>
      <c r="G293" s="10">
        <f>VLOOKUP(C293,away!$B$2:$E$405,4,FALSE)</f>
        <v>0.94910000000000005</v>
      </c>
      <c r="H293" s="10">
        <f>VLOOKUP(A293,away!$A$2:$E$405,3,FALSE)</f>
        <v>1.2188000000000001</v>
      </c>
      <c r="I293" s="10">
        <f>VLOOKUP(C293,away!$B$2:$E$405,3,FALSE)</f>
        <v>1.3674999999999999</v>
      </c>
      <c r="J293" s="10">
        <f>VLOOKUP(B293,home!$B$2:$E$405,4,FALSE)</f>
        <v>0.88360000000000005</v>
      </c>
      <c r="K293" s="12">
        <f t="shared" si="502"/>
        <v>1.1680920121500002</v>
      </c>
      <c r="L293" s="12">
        <f t="shared" si="503"/>
        <v>1.4727040724</v>
      </c>
      <c r="M293" s="13">
        <f t="shared" si="504"/>
        <v>7.1304482558848581E-2</v>
      </c>
      <c r="N293" s="13">
        <f t="shared" si="505"/>
        <v>8.3290196507480013E-2</v>
      </c>
      <c r="O293" s="13">
        <f t="shared" si="506"/>
        <v>0.10501040184479107</v>
      </c>
      <c r="P293" s="13">
        <f t="shared" si="507"/>
        <v>0.12266181158756209</v>
      </c>
      <c r="Q293" s="13">
        <f t="shared" si="508"/>
        <v>4.864530661539565E-2</v>
      </c>
      <c r="R293" s="13">
        <f t="shared" si="509"/>
        <v>7.7324623220592165E-2</v>
      </c>
      <c r="S293" s="13">
        <f t="shared" si="510"/>
        <v>5.2752363813610828E-2</v>
      </c>
      <c r="T293" s="13">
        <f t="shared" si="511"/>
        <v>7.1640141155639839E-2</v>
      </c>
      <c r="U293" s="13">
        <f t="shared" si="512"/>
        <v>9.0322274726482119E-2</v>
      </c>
      <c r="V293" s="13">
        <f t="shared" si="513"/>
        <v>1.0083050849438066E-2</v>
      </c>
      <c r="W293" s="13">
        <f t="shared" si="514"/>
        <v>1.8940731362010407E-2</v>
      </c>
      <c r="X293" s="13">
        <f t="shared" si="515"/>
        <v>2.7894092211067128E-2</v>
      </c>
      <c r="Y293" s="13">
        <f t="shared" si="516"/>
        <v>2.0539871597569842E-2</v>
      </c>
      <c r="Z293" s="13">
        <f t="shared" si="517"/>
        <v>3.7958762504587219E-2</v>
      </c>
      <c r="AA293" s="13">
        <f t="shared" si="518"/>
        <v>4.4339327272707264E-2</v>
      </c>
      <c r="AB293" s="13">
        <f t="shared" si="519"/>
        <v>2.5896207005677015E-2</v>
      </c>
      <c r="AC293" s="13">
        <f t="shared" si="520"/>
        <v>1.0840879485564136E-3</v>
      </c>
      <c r="AD293" s="13">
        <f t="shared" si="521"/>
        <v>5.5311292520608367E-3</v>
      </c>
      <c r="AE293" s="13">
        <f t="shared" si="522"/>
        <v>8.1457165744807606E-3</v>
      </c>
      <c r="AF293" s="13">
        <f t="shared" si="523"/>
        <v>5.9981149859269986E-3</v>
      </c>
      <c r="AG293" s="13">
        <f t="shared" si="524"/>
        <v>2.9444827888327192E-3</v>
      </c>
      <c r="AH293" s="13">
        <f t="shared" si="525"/>
        <v>1.3975506030942506E-2</v>
      </c>
      <c r="AI293" s="13">
        <f t="shared" si="526"/>
        <v>1.6324676960498091E-2</v>
      </c>
      <c r="AJ293" s="13">
        <f t="shared" si="527"/>
        <v>9.5343623792434867E-3</v>
      </c>
      <c r="AK293" s="13">
        <f t="shared" si="528"/>
        <v>3.7123375120459295E-3</v>
      </c>
      <c r="AL293" s="13">
        <f t="shared" si="529"/>
        <v>7.45962592634629E-5</v>
      </c>
      <c r="AM293" s="13">
        <f t="shared" si="530"/>
        <v>1.2921735795002932E-3</v>
      </c>
      <c r="AN293" s="13">
        <f t="shared" si="531"/>
        <v>1.902989292777767E-3</v>
      </c>
      <c r="AO293" s="13">
        <f t="shared" si="532"/>
        <v>1.4012700406037071E-3</v>
      </c>
      <c r="AP293" s="13">
        <f t="shared" si="533"/>
        <v>6.878853651097307E-4</v>
      </c>
      <c r="AQ293" s="13">
        <f t="shared" si="534"/>
        <v>2.5326289463536533E-4</v>
      </c>
      <c r="AR293" s="13">
        <f t="shared" si="535"/>
        <v>4.1163569291239564E-3</v>
      </c>
      <c r="AS293" s="13">
        <f t="shared" si="536"/>
        <v>4.8082836480679968E-3</v>
      </c>
      <c r="AT293" s="13">
        <f t="shared" si="537"/>
        <v>2.808258860729846E-3</v>
      </c>
      <c r="AU293" s="13">
        <f t="shared" si="538"/>
        <v>1.0934349144226644E-3</v>
      </c>
      <c r="AV293" s="13">
        <f t="shared" si="539"/>
        <v>3.1930814733575831E-4</v>
      </c>
      <c r="AW293" s="13">
        <f t="shared" si="540"/>
        <v>3.5645695327936044E-6</v>
      </c>
      <c r="AX293" s="13">
        <f t="shared" si="541"/>
        <v>2.5156293942092813E-4</v>
      </c>
      <c r="AY293" s="13">
        <f t="shared" si="542"/>
        <v>3.7047776535011539E-4</v>
      </c>
      <c r="AZ293" s="13">
        <f t="shared" si="543"/>
        <v>2.7280205688238335E-4</v>
      </c>
      <c r="BA293" s="13">
        <f t="shared" si="544"/>
        <v>1.3391890004326077E-4</v>
      </c>
      <c r="BB293" s="13">
        <f t="shared" si="545"/>
        <v>4.9305727366259667E-5</v>
      </c>
      <c r="BC293" s="13">
        <f t="shared" si="546"/>
        <v>1.4522549096986942E-5</v>
      </c>
      <c r="BD293" s="13">
        <f t="shared" si="547"/>
        <v>1.0103626021621354E-3</v>
      </c>
      <c r="BE293" s="13">
        <f t="shared" si="548"/>
        <v>1.1801964849606787E-3</v>
      </c>
      <c r="BF293" s="13">
        <f t="shared" si="549"/>
        <v>6.8928904342503857E-4</v>
      </c>
      <c r="BG293" s="13">
        <f t="shared" si="550"/>
        <v>2.6838434189576743E-4</v>
      </c>
      <c r="BH293" s="13">
        <f t="shared" si="551"/>
        <v>7.8374401488645124E-5</v>
      </c>
      <c r="BI293" s="13">
        <f t="shared" si="552"/>
        <v>1.8309702467184682E-5</v>
      </c>
      <c r="BJ293" s="14">
        <f t="shared" si="553"/>
        <v>0.300199954161251</v>
      </c>
      <c r="BK293" s="14">
        <f t="shared" si="554"/>
        <v>0.25833087078262956</v>
      </c>
      <c r="BL293" s="14">
        <f t="shared" si="555"/>
        <v>0.40283027602905935</v>
      </c>
      <c r="BM293" s="14">
        <f t="shared" si="556"/>
        <v>0.49071612794704023</v>
      </c>
      <c r="BN293" s="14">
        <f t="shared" si="557"/>
        <v>0.5082368223346696</v>
      </c>
    </row>
    <row r="294" spans="1:66" x14ac:dyDescent="0.25">
      <c r="A294" t="s">
        <v>345</v>
      </c>
      <c r="B294" t="s">
        <v>230</v>
      </c>
      <c r="C294" t="s">
        <v>218</v>
      </c>
      <c r="D294" s="11">
        <v>44416</v>
      </c>
      <c r="E294" s="10">
        <f>VLOOKUP(A294,home!$A$2:$E$405,3,FALSE)</f>
        <v>1.8438000000000001</v>
      </c>
      <c r="F294" s="10">
        <f>VLOOKUP(B294,home!$B$2:$E$405,3,FALSE)</f>
        <v>1.3107</v>
      </c>
      <c r="G294" s="10">
        <f>VLOOKUP(C294,away!$B$2:$E$405,4,FALSE)</f>
        <v>0.99429999999999996</v>
      </c>
      <c r="H294" s="10">
        <f>VLOOKUP(A294,away!$A$2:$E$405,3,FALSE)</f>
        <v>1.2188000000000001</v>
      </c>
      <c r="I294" s="10">
        <f>VLOOKUP(C294,away!$B$2:$E$405,3,FALSE)</f>
        <v>0.54700000000000004</v>
      </c>
      <c r="J294" s="10">
        <f>VLOOKUP(B294,home!$B$2:$E$405,4,FALSE)</f>
        <v>1.2306999999999999</v>
      </c>
      <c r="K294" s="12">
        <f t="shared" si="502"/>
        <v>2.4028936486379999</v>
      </c>
      <c r="L294" s="12">
        <f t="shared" si="503"/>
        <v>0.82048750652000013</v>
      </c>
      <c r="M294" s="13">
        <f t="shared" si="504"/>
        <v>3.9820192139453169E-2</v>
      </c>
      <c r="N294" s="13">
        <f t="shared" si="505"/>
        <v>9.5683686779436825E-2</v>
      </c>
      <c r="O294" s="13">
        <f t="shared" si="506"/>
        <v>3.2671970157647237E-2</v>
      </c>
      <c r="P294" s="13">
        <f t="shared" si="507"/>
        <v>7.8507269580300826E-2</v>
      </c>
      <c r="Q294" s="13">
        <f t="shared" si="508"/>
        <v>0.11495886162028829</v>
      </c>
      <c r="R294" s="13">
        <f t="shared" si="509"/>
        <v>1.3403471663871919E-2</v>
      </c>
      <c r="S294" s="13">
        <f t="shared" si="510"/>
        <v>3.8695138357001078E-2</v>
      </c>
      <c r="T294" s="13">
        <f t="shared" si="511"/>
        <v>9.432230972320807E-2</v>
      </c>
      <c r="U294" s="13">
        <f t="shared" si="512"/>
        <v>3.2207116930817237E-2</v>
      </c>
      <c r="V294" s="13">
        <f t="shared" si="513"/>
        <v>8.4765751444821295E-3</v>
      </c>
      <c r="W294" s="13">
        <f t="shared" si="514"/>
        <v>9.2077972814015141E-2</v>
      </c>
      <c r="X294" s="13">
        <f t="shared" si="515"/>
        <v>7.5548826319587634E-2</v>
      </c>
      <c r="Y294" s="13">
        <f t="shared" si="516"/>
        <v>3.0993434063735507E-2</v>
      </c>
      <c r="Z294" s="13">
        <f t="shared" si="517"/>
        <v>3.6657936814005836E-3</v>
      </c>
      <c r="AA294" s="13">
        <f t="shared" si="518"/>
        <v>8.8085123542547741E-3</v>
      </c>
      <c r="AB294" s="13">
        <f t="shared" si="519"/>
        <v>1.0582959194994078E-2</v>
      </c>
      <c r="AC294" s="13">
        <f t="shared" si="520"/>
        <v>1.0444964197670785E-3</v>
      </c>
      <c r="AD294" s="13">
        <f t="shared" si="521"/>
        <v>5.531339401356488E-2</v>
      </c>
      <c r="AE294" s="13">
        <f t="shared" si="522"/>
        <v>4.5383948731348149E-2</v>
      </c>
      <c r="AF294" s="13">
        <f t="shared" si="523"/>
        <v>1.8618481465307681E-2</v>
      </c>
      <c r="AG294" s="13">
        <f t="shared" si="524"/>
        <v>5.0920771442197138E-3</v>
      </c>
      <c r="AH294" s="13">
        <f t="shared" si="525"/>
        <v>7.5193447926728385E-4</v>
      </c>
      <c r="AI294" s="13">
        <f t="shared" si="526"/>
        <v>1.8068185844232782E-3</v>
      </c>
      <c r="AJ294" s="13">
        <f t="shared" si="527"/>
        <v>2.1707964503758989E-3</v>
      </c>
      <c r="AK294" s="13">
        <f t="shared" si="528"/>
        <v>1.7387310010313873E-3</v>
      </c>
      <c r="AL294" s="13">
        <f t="shared" si="529"/>
        <v>8.2370835093051458E-5</v>
      </c>
      <c r="AM294" s="13">
        <f t="shared" si="530"/>
        <v>2.6582440631961208E-2</v>
      </c>
      <c r="AN294" s="13">
        <f t="shared" si="531"/>
        <v>2.1810560431333788E-2</v>
      </c>
      <c r="AO294" s="13">
        <f t="shared" si="532"/>
        <v>8.9476461720544177E-3</v>
      </c>
      <c r="AP294" s="13">
        <f t="shared" si="533"/>
        <v>2.4471439656440518E-3</v>
      </c>
      <c r="AQ294" s="13">
        <f t="shared" si="534"/>
        <v>5.0196276261668801E-4</v>
      </c>
      <c r="AR294" s="13">
        <f t="shared" si="535"/>
        <v>1.2339056919208574E-4</v>
      </c>
      <c r="AS294" s="13">
        <f t="shared" si="536"/>
        <v>2.9649441501349049E-4</v>
      </c>
      <c r="AT294" s="13">
        <f t="shared" si="537"/>
        <v>3.5622227334627786E-4</v>
      </c>
      <c r="AU294" s="13">
        <f t="shared" si="538"/>
        <v>2.8532141270905346E-4</v>
      </c>
      <c r="AV294" s="13">
        <f t="shared" si="539"/>
        <v>1.713992526047516E-4</v>
      </c>
      <c r="AW294" s="13">
        <f t="shared" si="540"/>
        <v>4.5110484354533118E-6</v>
      </c>
      <c r="AX294" s="13">
        <f t="shared" si="541"/>
        <v>1.0645796293306056E-2</v>
      </c>
      <c r="AY294" s="13">
        <f t="shared" si="542"/>
        <v>8.7347428556145447E-3</v>
      </c>
      <c r="AZ294" s="13">
        <f t="shared" si="543"/>
        <v>3.5833736928482817E-3</v>
      </c>
      <c r="BA294" s="13">
        <f t="shared" si="544"/>
        <v>9.8003778205815067E-4</v>
      </c>
      <c r="BB294" s="13">
        <f t="shared" si="545"/>
        <v>2.0102718902407078E-4</v>
      </c>
      <c r="BC294" s="13">
        <f t="shared" si="546"/>
        <v>3.2988059413016929E-5</v>
      </c>
      <c r="BD294" s="13">
        <f t="shared" si="547"/>
        <v>1.6873403407416324E-5</v>
      </c>
      <c r="BE294" s="13">
        <f t="shared" si="548"/>
        <v>4.0544993878587472E-5</v>
      </c>
      <c r="BF294" s="13">
        <f t="shared" si="549"/>
        <v>4.8712654137462219E-5</v>
      </c>
      <c r="BG294" s="13">
        <f t="shared" si="550"/>
        <v>3.9017109078402516E-5</v>
      </c>
      <c r="BH294" s="13">
        <f t="shared" si="551"/>
        <v>2.3438490898177375E-5</v>
      </c>
      <c r="BI294" s="13">
        <f t="shared" si="552"/>
        <v>1.1264040182577981E-5</v>
      </c>
      <c r="BJ294" s="14">
        <f t="shared" si="553"/>
        <v>0.71246071251058618</v>
      </c>
      <c r="BK294" s="14">
        <f t="shared" si="554"/>
        <v>0.1753607853317119</v>
      </c>
      <c r="BL294" s="14">
        <f t="shared" si="555"/>
        <v>0.10555498943113138</v>
      </c>
      <c r="BM294" s="14">
        <f t="shared" si="556"/>
        <v>0.61326659720665277</v>
      </c>
      <c r="BN294" s="14">
        <f t="shared" si="557"/>
        <v>0.37504545194099825</v>
      </c>
    </row>
    <row r="295" spans="1:66" s="15" customFormat="1" x14ac:dyDescent="0.25">
      <c r="A295" t="s">
        <v>345</v>
      </c>
      <c r="B295" t="s">
        <v>226</v>
      </c>
      <c r="C295" t="s">
        <v>225</v>
      </c>
      <c r="D295" s="11">
        <v>44416</v>
      </c>
      <c r="E295" s="10">
        <f>VLOOKUP(A295,home!$A$2:$E$405,3,FALSE)</f>
        <v>1.8438000000000001</v>
      </c>
      <c r="F295" s="10">
        <f>VLOOKUP(B295,home!$B$2:$E$405,3,FALSE)</f>
        <v>0.49719999999999998</v>
      </c>
      <c r="G295" s="10">
        <f>VLOOKUP(C295,away!$B$2:$E$405,4,FALSE)</f>
        <v>1.1751</v>
      </c>
      <c r="H295" s="10">
        <f>VLOOKUP(A295,away!$A$2:$E$405,3,FALSE)</f>
        <v>1.2188000000000001</v>
      </c>
      <c r="I295" s="10">
        <f>VLOOKUP(C295,away!$B$2:$E$405,3,FALSE)</f>
        <v>0.82050000000000001</v>
      </c>
      <c r="J295" s="10">
        <f>VLOOKUP(B295,home!$B$2:$E$405,4,FALSE)</f>
        <v>1.5726</v>
      </c>
      <c r="K295" s="12">
        <f t="shared" si="502"/>
        <v>1.0772580717360001</v>
      </c>
      <c r="L295" s="12">
        <f t="shared" si="503"/>
        <v>1.5726399440400003</v>
      </c>
      <c r="M295" s="13">
        <f t="shared" si="504"/>
        <v>7.0658418736994605E-2</v>
      </c>
      <c r="N295" s="13">
        <f t="shared" si="505"/>
        <v>7.6117351920529666E-2</v>
      </c>
      <c r="O295" s="13">
        <f t="shared" si="506"/>
        <v>0.11112025168850212</v>
      </c>
      <c r="P295" s="13">
        <f t="shared" si="507"/>
        <v>0.1197051880647748</v>
      </c>
      <c r="Q295" s="13">
        <f t="shared" si="508"/>
        <v>4.0999015877780154E-2</v>
      </c>
      <c r="R295" s="13">
        <f t="shared" si="509"/>
        <v>8.7376073198558377E-2</v>
      </c>
      <c r="S295" s="13">
        <f t="shared" si="510"/>
        <v>5.0699309104835298E-2</v>
      </c>
      <c r="T295" s="13">
        <f t="shared" si="511"/>
        <v>6.4476690035727272E-2</v>
      </c>
      <c r="U295" s="13">
        <f t="shared" si="512"/>
        <v>9.4126580129742593E-2</v>
      </c>
      <c r="V295" s="13">
        <f t="shared" si="513"/>
        <v>9.5435200624043193E-3</v>
      </c>
      <c r="W295" s="13">
        <f t="shared" si="514"/>
        <v>1.4722173595857035E-2</v>
      </c>
      <c r="X295" s="13">
        <f t="shared" si="515"/>
        <v>2.3152678259935781E-2</v>
      </c>
      <c r="Y295" s="13">
        <f t="shared" si="516"/>
        <v>1.8205413321540773E-2</v>
      </c>
      <c r="Z295" s="13">
        <f t="shared" si="517"/>
        <v>4.580370095513861E-2</v>
      </c>
      <c r="AA295" s="13">
        <f t="shared" si="518"/>
        <v>4.9342406569305004E-2</v>
      </c>
      <c r="AB295" s="13">
        <f t="shared" si="519"/>
        <v>2.6577252877831622E-2</v>
      </c>
      <c r="AC295" s="13">
        <f t="shared" si="520"/>
        <v>1.0105031398685341E-3</v>
      </c>
      <c r="AD295" s="13">
        <f t="shared" si="521"/>
        <v>3.9648950849089006E-3</v>
      </c>
      <c r="AE295" s="13">
        <f t="shared" si="522"/>
        <v>6.2353523844556058E-3</v>
      </c>
      <c r="AF295" s="13">
        <f t="shared" si="523"/>
        <v>4.9029821124799743E-3</v>
      </c>
      <c r="AG295" s="13">
        <f t="shared" si="524"/>
        <v>2.5702085049998766E-3</v>
      </c>
      <c r="AH295" s="13">
        <f t="shared" si="525"/>
        <v>1.8008182426728511E-2</v>
      </c>
      <c r="AI295" s="13">
        <f t="shared" si="526"/>
        <v>1.9399459876487682E-2</v>
      </c>
      <c r="AJ295" s="13">
        <f t="shared" si="527"/>
        <v>1.0449112369632509E-2</v>
      </c>
      <c r="AK295" s="13">
        <f t="shared" si="528"/>
        <v>3.7521302142210352E-3</v>
      </c>
      <c r="AL295" s="13">
        <f t="shared" si="529"/>
        <v>6.8477314131954107E-5</v>
      </c>
      <c r="AM295" s="13">
        <f t="shared" si="530"/>
        <v>8.5424304676090144E-4</v>
      </c>
      <c r="AN295" s="13">
        <f t="shared" si="531"/>
        <v>1.3434167372546235E-3</v>
      </c>
      <c r="AO295" s="13">
        <f t="shared" si="532"/>
        <v>1.0563554112492557E-3</v>
      </c>
      <c r="AP295" s="13">
        <f t="shared" si="533"/>
        <v>5.537555716111271E-4</v>
      </c>
      <c r="AQ295" s="13">
        <f t="shared" si="534"/>
        <v>2.1771453278759018E-4</v>
      </c>
      <c r="AR295" s="13">
        <f t="shared" si="535"/>
        <v>5.6640774007664868E-3</v>
      </c>
      <c r="AS295" s="13">
        <f t="shared" si="536"/>
        <v>6.1016730989131608E-3</v>
      </c>
      <c r="AT295" s="13">
        <f t="shared" si="537"/>
        <v>3.2865382984493077E-3</v>
      </c>
      <c r="AU295" s="13">
        <f t="shared" si="538"/>
        <v>1.180149970024672E-3</v>
      </c>
      <c r="AV295" s="13">
        <f t="shared" si="539"/>
        <v>3.1783152026701911E-4</v>
      </c>
      <c r="AW295" s="13">
        <f t="shared" si="540"/>
        <v>3.2225025980459566E-6</v>
      </c>
      <c r="AX295" s="13">
        <f t="shared" si="541"/>
        <v>1.5337336955792232E-4</v>
      </c>
      <c r="AY295" s="13">
        <f t="shared" si="542"/>
        <v>2.4120108731879726E-4</v>
      </c>
      <c r="AZ295" s="13">
        <f t="shared" si="543"/>
        <v>1.8966123223171033E-4</v>
      </c>
      <c r="BA295" s="13">
        <f t="shared" si="544"/>
        <v>9.9422943214478145E-5</v>
      </c>
      <c r="BB295" s="13">
        <f t="shared" si="545"/>
        <v>3.908912296327724E-5</v>
      </c>
      <c r="BC295" s="13">
        <f t="shared" si="546"/>
        <v>1.2294623229908197E-5</v>
      </c>
      <c r="BD295" s="13">
        <f t="shared" si="547"/>
        <v>1.4845923944299415E-3</v>
      </c>
      <c r="BE295" s="13">
        <f t="shared" si="548"/>
        <v>1.5992891401375301E-3</v>
      </c>
      <c r="BF295" s="13">
        <f t="shared" si="549"/>
        <v>8.6142356762644058E-4</v>
      </c>
      <c r="BG295" s="13">
        <f t="shared" si="550"/>
        <v>3.0932516380306844E-4</v>
      </c>
      <c r="BH295" s="13">
        <f t="shared" si="551"/>
        <v>8.3305757374478958E-5</v>
      </c>
      <c r="BI295" s="13">
        <f t="shared" si="552"/>
        <v>1.794835991074766E-5</v>
      </c>
      <c r="BJ295" s="14">
        <f t="shared" si="553"/>
        <v>0.26010728877639466</v>
      </c>
      <c r="BK295" s="14">
        <f t="shared" si="554"/>
        <v>0.2519266175103283</v>
      </c>
      <c r="BL295" s="14">
        <f t="shared" si="555"/>
        <v>0.44105760402271238</v>
      </c>
      <c r="BM295" s="14">
        <f t="shared" si="556"/>
        <v>0.49268093319271344</v>
      </c>
      <c r="BN295" s="14">
        <f t="shared" si="557"/>
        <v>0.50597629948713974</v>
      </c>
    </row>
    <row r="296" spans="1:66" s="10" customFormat="1" x14ac:dyDescent="0.25">
      <c r="A296" t="s">
        <v>346</v>
      </c>
      <c r="B296" t="s">
        <v>238</v>
      </c>
      <c r="C296" t="s">
        <v>237</v>
      </c>
      <c r="D296" s="11">
        <v>44416</v>
      </c>
      <c r="E296" s="10">
        <f>VLOOKUP(A296,home!$A$2:$E$405,3,FALSE)</f>
        <v>1.619</v>
      </c>
      <c r="F296" s="10">
        <f>VLOOKUP(B296,home!$B$2:$E$405,3,FALSE)</f>
        <v>1.6471</v>
      </c>
      <c r="G296" s="10">
        <f>VLOOKUP(C296,away!$B$2:$E$405,4,FALSE)</f>
        <v>0.37059999999999998</v>
      </c>
      <c r="H296" s="10">
        <f>VLOOKUP(A296,away!$A$2:$E$405,3,FALSE)</f>
        <v>1.181</v>
      </c>
      <c r="I296" s="10">
        <f>VLOOKUP(C296,away!$B$2:$E$405,3,FALSE)</f>
        <v>0.6774</v>
      </c>
      <c r="J296" s="10">
        <f>VLOOKUP(B296,home!$B$2:$E$405,4,FALSE)</f>
        <v>0.5645</v>
      </c>
      <c r="K296" s="12">
        <f t="shared" si="502"/>
        <v>0.98826230593999997</v>
      </c>
      <c r="L296" s="12">
        <f t="shared" si="503"/>
        <v>0.45160530630000001</v>
      </c>
      <c r="M296" s="13">
        <f t="shared" si="504"/>
        <v>0.23695912709372657</v>
      </c>
      <c r="N296" s="13">
        <f t="shared" si="505"/>
        <v>0.23417777335517573</v>
      </c>
      <c r="O296" s="13">
        <f t="shared" si="506"/>
        <v>0.10701199917174302</v>
      </c>
      <c r="P296" s="13">
        <f t="shared" si="507"/>
        <v>0.10575592506471612</v>
      </c>
      <c r="Q296" s="13">
        <f t="shared" si="508"/>
        <v>0.11571453314794033</v>
      </c>
      <c r="R296" s="13">
        <f t="shared" si="509"/>
        <v>2.4163593331865171E-2</v>
      </c>
      <c r="S296" s="13">
        <f t="shared" si="510"/>
        <v>1.1799836350964881E-2</v>
      </c>
      <c r="T296" s="13">
        <f t="shared" si="511"/>
        <v>5.2257297185637097E-2</v>
      </c>
      <c r="U296" s="13">
        <f t="shared" si="512"/>
        <v>2.3879968465945482E-2</v>
      </c>
      <c r="V296" s="13">
        <f t="shared" si="513"/>
        <v>5.8514667544095147E-4</v>
      </c>
      <c r="W296" s="13">
        <f t="shared" si="514"/>
        <v>3.8118770453184694E-2</v>
      </c>
      <c r="X296" s="13">
        <f t="shared" si="515"/>
        <v>1.7214639006289865E-2</v>
      </c>
      <c r="Y296" s="13">
        <f t="shared" si="516"/>
        <v>3.8871111606397302E-3</v>
      </c>
      <c r="Z296" s="13">
        <f t="shared" si="517"/>
        <v>3.637468989315204E-3</v>
      </c>
      <c r="AA296" s="13">
        <f t="shared" si="518"/>
        <v>3.5947734911658843E-3</v>
      </c>
      <c r="AB296" s="13">
        <f t="shared" si="519"/>
        <v>1.7762895698557905E-3</v>
      </c>
      <c r="AC296" s="13">
        <f t="shared" si="520"/>
        <v>1.6322099701007711E-5</v>
      </c>
      <c r="AD296" s="13">
        <f t="shared" si="521"/>
        <v>9.4178359969154593E-3</v>
      </c>
      <c r="AE296" s="13">
        <f t="shared" si="522"/>
        <v>4.2531447100701723E-3</v>
      </c>
      <c r="AF296" s="13">
        <f t="shared" si="523"/>
        <v>9.6037135976473223E-4</v>
      </c>
      <c r="AG296" s="13">
        <f t="shared" si="524"/>
        <v>1.4456960069609984E-4</v>
      </c>
      <c r="AH296" s="13">
        <f t="shared" si="525"/>
        <v>4.1067507426911087E-4</v>
      </c>
      <c r="AI296" s="13">
        <f t="shared" si="526"/>
        <v>4.0585469588927224E-4</v>
      </c>
      <c r="AJ296" s="13">
        <f t="shared" si="527"/>
        <v>2.0054544881805482E-4</v>
      </c>
      <c r="AK296" s="13">
        <f t="shared" si="528"/>
        <v>6.6063835898234373E-5</v>
      </c>
      <c r="AL296" s="13">
        <f t="shared" si="529"/>
        <v>2.9138506274051813E-7</v>
      </c>
      <c r="AM296" s="13">
        <f t="shared" si="530"/>
        <v>1.8614584638552826E-3</v>
      </c>
      <c r="AN296" s="13">
        <f t="shared" si="531"/>
        <v>8.4064451973409244E-4</v>
      </c>
      <c r="AO296" s="13">
        <f t="shared" si="532"/>
        <v>1.8981976291196554E-4</v>
      </c>
      <c r="AP296" s="13">
        <f t="shared" si="533"/>
        <v>2.8574537390550538E-5</v>
      </c>
      <c r="AQ296" s="13">
        <f t="shared" si="534"/>
        <v>3.2261031776600935E-6</v>
      </c>
      <c r="AR296" s="13">
        <f t="shared" si="535"/>
        <v>3.7092608541015434E-5</v>
      </c>
      <c r="AS296" s="13">
        <f t="shared" si="536"/>
        <v>3.665722685007365E-5</v>
      </c>
      <c r="AT296" s="13">
        <f t="shared" si="537"/>
        <v>1.8113477768109733E-5</v>
      </c>
      <c r="AU296" s="13">
        <f t="shared" si="538"/>
        <v>5.9669557692350167E-6</v>
      </c>
      <c r="AV296" s="13">
        <f t="shared" si="539"/>
        <v>1.4742293669865459E-6</v>
      </c>
      <c r="AW296" s="13">
        <f t="shared" si="540"/>
        <v>3.6124018093230764E-9</v>
      </c>
      <c r="AX296" s="13">
        <f t="shared" si="541"/>
        <v>3.0660153898352517E-4</v>
      </c>
      <c r="AY296" s="13">
        <f t="shared" si="542"/>
        <v>1.3846288192470628E-4</v>
      </c>
      <c r="AZ296" s="13">
        <f t="shared" si="543"/>
        <v>3.1265286101393851E-5</v>
      </c>
      <c r="BA296" s="13">
        <f t="shared" si="544"/>
        <v>4.7065230354590355E-6</v>
      </c>
      <c r="BB296" s="13">
        <f t="shared" si="545"/>
        <v>5.3137269425912067E-7</v>
      </c>
      <c r="BC296" s="13">
        <f t="shared" si="546"/>
        <v>4.7994145670069318E-8</v>
      </c>
      <c r="BD296" s="13">
        <f t="shared" si="547"/>
        <v>2.7918698069385437E-6</v>
      </c>
      <c r="BE296" s="13">
        <f t="shared" si="548"/>
        <v>2.7590996932893473E-6</v>
      </c>
      <c r="BF296" s="13">
        <f t="shared" si="549"/>
        <v>1.3633571126042386E-6</v>
      </c>
      <c r="BG296" s="13">
        <f t="shared" si="550"/>
        <v>4.4911814797398841E-7</v>
      </c>
      <c r="BH296" s="13">
        <f t="shared" si="551"/>
        <v>1.1096163413906896E-7</v>
      </c>
      <c r="BI296" s="13">
        <f t="shared" si="552"/>
        <v>2.1931840085029389E-8</v>
      </c>
      <c r="BJ296" s="14">
        <f t="shared" si="553"/>
        <v>0.47955138496026845</v>
      </c>
      <c r="BK296" s="14">
        <f t="shared" si="554"/>
        <v>0.35525511155153694</v>
      </c>
      <c r="BL296" s="14">
        <f t="shared" si="555"/>
        <v>0.16161656392198051</v>
      </c>
      <c r="BM296" s="14">
        <f t="shared" si="556"/>
        <v>0.17613911898841128</v>
      </c>
      <c r="BN296" s="14">
        <f t="shared" si="557"/>
        <v>0.82378295116516687</v>
      </c>
    </row>
    <row r="297" spans="1:66" x14ac:dyDescent="0.25">
      <c r="A297" t="s">
        <v>346</v>
      </c>
      <c r="B297" t="s">
        <v>243</v>
      </c>
      <c r="C297" t="s">
        <v>239</v>
      </c>
      <c r="D297" s="11">
        <v>44416</v>
      </c>
      <c r="E297" s="10">
        <f>VLOOKUP(A297,home!$A$2:$E$405,3,FALSE)</f>
        <v>1.619</v>
      </c>
      <c r="F297" s="10">
        <f>VLOOKUP(B297,home!$B$2:$E$405,3,FALSE)</f>
        <v>0.72060000000000002</v>
      </c>
      <c r="G297" s="10">
        <f>VLOOKUP(C297,away!$B$2:$E$405,4,FALSE)</f>
        <v>0.88239999999999996</v>
      </c>
      <c r="H297" s="10">
        <f>VLOOKUP(A297,away!$A$2:$E$405,3,FALSE)</f>
        <v>1.181</v>
      </c>
      <c r="I297" s="10">
        <f>VLOOKUP(C297,away!$B$2:$E$405,3,FALSE)</f>
        <v>1.6935</v>
      </c>
      <c r="J297" s="10">
        <f>VLOOKUP(B297,home!$B$2:$E$405,4,FALSE)</f>
        <v>1.4112</v>
      </c>
      <c r="K297" s="12">
        <f t="shared" si="502"/>
        <v>1.0294531953600001</v>
      </c>
      <c r="L297" s="12">
        <f t="shared" si="503"/>
        <v>2.8224331632000004</v>
      </c>
      <c r="M297" s="13">
        <f t="shared" si="504"/>
        <v>2.1239633061957593E-2</v>
      </c>
      <c r="N297" s="13">
        <f t="shared" si="505"/>
        <v>2.1865208123906146E-2</v>
      </c>
      <c r="O297" s="13">
        <f t="shared" si="506"/>
        <v>5.9947444728268288E-2</v>
      </c>
      <c r="P297" s="13">
        <f t="shared" si="507"/>
        <v>6.1713088529182773E-2</v>
      </c>
      <c r="Q297" s="13">
        <f t="shared" si="508"/>
        <v>1.1254604185183309E-2</v>
      </c>
      <c r="R297" s="13">
        <f t="shared" si="509"/>
        <v>8.4598828025081729E-2</v>
      </c>
      <c r="S297" s="13">
        <f t="shared" si="510"/>
        <v>4.4827814170577449E-2</v>
      </c>
      <c r="T297" s="13">
        <f t="shared" si="511"/>
        <v>3.1765368090950895E-2</v>
      </c>
      <c r="U297" s="13">
        <f t="shared" si="512"/>
        <v>8.7090533834131512E-2</v>
      </c>
      <c r="V297" s="13">
        <f t="shared" si="513"/>
        <v>1.4472225665254208E-2</v>
      </c>
      <c r="W297" s="13">
        <f t="shared" si="514"/>
        <v>3.862029413649663E-3</v>
      </c>
      <c r="X297" s="13">
        <f t="shared" si="515"/>
        <v>1.0900319894338662E-2</v>
      </c>
      <c r="Y297" s="13">
        <f t="shared" si="516"/>
        <v>1.5382712179635084E-2</v>
      </c>
      <c r="Z297" s="13">
        <f t="shared" si="517"/>
        <v>7.9591512595281425E-2</v>
      </c>
      <c r="AA297" s="13">
        <f t="shared" si="518"/>
        <v>8.1935736964748151E-2</v>
      </c>
      <c r="AB297" s="13">
        <f t="shared" si="519"/>
        <v>4.2174503116268233E-2</v>
      </c>
      <c r="AC297" s="13">
        <f t="shared" si="520"/>
        <v>2.6281225677511392E-3</v>
      </c>
      <c r="AD297" s="13">
        <f t="shared" si="521"/>
        <v>9.9394463011398819E-4</v>
      </c>
      <c r="AE297" s="13">
        <f t="shared" si="522"/>
        <v>2.8053422864182781E-3</v>
      </c>
      <c r="AF297" s="13">
        <f t="shared" si="523"/>
        <v>3.9589455516571316E-3</v>
      </c>
      <c r="AG297" s="13">
        <f t="shared" si="524"/>
        <v>3.7246197387667359E-3</v>
      </c>
      <c r="AH297" s="13">
        <f t="shared" si="525"/>
        <v>5.6160431164543202E-2</v>
      </c>
      <c r="AI297" s="13">
        <f t="shared" si="526"/>
        <v>5.7814535315134322E-2</v>
      </c>
      <c r="AJ297" s="13">
        <f t="shared" si="527"/>
        <v>2.9758679059209304E-2</v>
      </c>
      <c r="AK297" s="13">
        <f t="shared" si="528"/>
        <v>1.0211722415731915E-2</v>
      </c>
      <c r="AL297" s="13">
        <f t="shared" si="529"/>
        <v>3.0544701072010089E-4</v>
      </c>
      <c r="AM297" s="13">
        <f t="shared" si="530"/>
        <v>2.0464389509635179E-4</v>
      </c>
      <c r="AN297" s="13">
        <f t="shared" si="531"/>
        <v>5.775937161663652E-4</v>
      </c>
      <c r="AO297" s="13">
        <f t="shared" si="532"/>
        <v>8.1510982968193877E-4</v>
      </c>
      <c r="AP297" s="13">
        <f t="shared" si="533"/>
        <v>7.6686433831486941E-4</v>
      </c>
      <c r="AQ297" s="13">
        <f t="shared" si="534"/>
        <v>5.4110583503382795E-4</v>
      </c>
      <c r="AR297" s="13">
        <f t="shared" si="535"/>
        <v>3.1701812675683505E-2</v>
      </c>
      <c r="AS297" s="13">
        <f t="shared" si="536"/>
        <v>3.2635532357686535E-2</v>
      </c>
      <c r="AT297" s="13">
        <f t="shared" si="537"/>
        <v>1.6798376533947543E-2</v>
      </c>
      <c r="AU297" s="13">
        <f t="shared" si="538"/>
        <v>5.7643807999109148E-3</v>
      </c>
      <c r="AV297" s="13">
        <f t="shared" si="539"/>
        <v>1.4835400584350309E-3</v>
      </c>
      <c r="AW297" s="13">
        <f t="shared" si="540"/>
        <v>2.4652652319260268E-5</v>
      </c>
      <c r="AX297" s="13">
        <f t="shared" si="541"/>
        <v>3.511188528630931E-5</v>
      </c>
      <c r="AY297" s="13">
        <f t="shared" si="542"/>
        <v>9.9100949454553549E-5</v>
      </c>
      <c r="AZ297" s="13">
        <f t="shared" si="543"/>
        <v>1.3985290312256947E-4</v>
      </c>
      <c r="BA297" s="13">
        <f t="shared" si="544"/>
        <v>1.3157515724764566E-4</v>
      </c>
      <c r="BB297" s="13">
        <f t="shared" si="545"/>
        <v>9.2840521817252493E-5</v>
      </c>
      <c r="BC297" s="13">
        <f t="shared" si="546"/>
        <v>5.2407233533161316E-5</v>
      </c>
      <c r="BD297" s="13">
        <f t="shared" si="547"/>
        <v>1.4912707904900544E-2</v>
      </c>
      <c r="BE297" s="13">
        <f t="shared" si="548"/>
        <v>1.5351934804170197E-2</v>
      </c>
      <c r="BF297" s="13">
        <f t="shared" si="549"/>
        <v>7.9020491695557041E-3</v>
      </c>
      <c r="BG297" s="13">
        <f t="shared" si="550"/>
        <v>2.711596589163652E-3</v>
      </c>
      <c r="BH297" s="13">
        <f t="shared" si="551"/>
        <v>6.9786544331044953E-4</v>
      </c>
      <c r="BI297" s="13">
        <f t="shared" si="552"/>
        <v>1.4368396210945311E-4</v>
      </c>
      <c r="BJ297" s="14">
        <f t="shared" si="553"/>
        <v>0.10996930035937473</v>
      </c>
      <c r="BK297" s="14">
        <f t="shared" si="554"/>
        <v>0.14528543195489785</v>
      </c>
      <c r="BL297" s="14">
        <f t="shared" si="555"/>
        <v>0.63979589492199007</v>
      </c>
      <c r="BM297" s="14">
        <f t="shared" si="556"/>
        <v>0.71394888488082875</v>
      </c>
      <c r="BN297" s="14">
        <f t="shared" si="557"/>
        <v>0.26061880665357984</v>
      </c>
    </row>
    <row r="298" spans="1:66" x14ac:dyDescent="0.25">
      <c r="A298" t="s">
        <v>346</v>
      </c>
      <c r="B298" t="s">
        <v>240</v>
      </c>
      <c r="C298" t="s">
        <v>235</v>
      </c>
      <c r="D298" s="11">
        <v>44416</v>
      </c>
      <c r="E298" s="10">
        <f>VLOOKUP(A298,home!$A$2:$E$405,3,FALSE)</f>
        <v>1.619</v>
      </c>
      <c r="F298" s="10">
        <f>VLOOKUP(B298,home!$B$2:$E$405,3,FALSE)</f>
        <v>0.8236</v>
      </c>
      <c r="G298" s="10">
        <f>VLOOKUP(C298,away!$B$2:$E$405,4,FALSE)</f>
        <v>0.61770000000000003</v>
      </c>
      <c r="H298" s="10">
        <f>VLOOKUP(A298,away!$A$2:$E$405,3,FALSE)</f>
        <v>1.181</v>
      </c>
      <c r="I298" s="10">
        <f>VLOOKUP(C298,away!$B$2:$E$405,3,FALSE)</f>
        <v>1.4112</v>
      </c>
      <c r="J298" s="10">
        <f>VLOOKUP(B298,home!$B$2:$E$405,4,FALSE)</f>
        <v>0.84670000000000001</v>
      </c>
      <c r="K298" s="12">
        <f t="shared" si="502"/>
        <v>0.82364636867999996</v>
      </c>
      <c r="L298" s="12">
        <f t="shared" si="503"/>
        <v>1.41113325024</v>
      </c>
      <c r="M298" s="13">
        <f t="shared" si="504"/>
        <v>0.10701571149262115</v>
      </c>
      <c r="N298" s="13">
        <f t="shared" si="505"/>
        <v>8.8143102162603945E-2</v>
      </c>
      <c r="O298" s="13">
        <f t="shared" si="506"/>
        <v>0.15101342878532859</v>
      </c>
      <c r="P298" s="13">
        <f t="shared" si="507"/>
        <v>0.12438166224095168</v>
      </c>
      <c r="Q298" s="13">
        <f t="shared" si="508"/>
        <v>3.6299373010209489E-2</v>
      </c>
      <c r="R298" s="13">
        <f t="shared" si="509"/>
        <v>0.10655003529586378</v>
      </c>
      <c r="S298" s="13">
        <f t="shared" si="510"/>
        <v>3.6141417194822167E-2</v>
      </c>
      <c r="T298" s="13">
        <f t="shared" si="511"/>
        <v>5.1223252217571048E-2</v>
      </c>
      <c r="U298" s="13">
        <f t="shared" si="512"/>
        <v>8.7759549654164035E-2</v>
      </c>
      <c r="V298" s="13">
        <f t="shared" si="513"/>
        <v>4.6673619578702424E-3</v>
      </c>
      <c r="W298" s="13">
        <f t="shared" si="514"/>
        <v>9.9659489217399488E-3</v>
      </c>
      <c r="X298" s="13">
        <f t="shared" si="515"/>
        <v>1.4063281893660717E-2</v>
      </c>
      <c r="Y298" s="13">
        <f t="shared" si="516"/>
        <v>9.9225823438213977E-3</v>
      </c>
      <c r="Z298" s="13">
        <f t="shared" si="517"/>
        <v>5.0118765873412997E-2</v>
      </c>
      <c r="AA298" s="13">
        <f t="shared" si="518"/>
        <v>4.1280139514359722E-2</v>
      </c>
      <c r="AB298" s="13">
        <f t="shared" si="519"/>
        <v>1.7000118504803076E-2</v>
      </c>
      <c r="AC298" s="13">
        <f t="shared" si="520"/>
        <v>3.39047317505402E-4</v>
      </c>
      <c r="AD298" s="13">
        <f t="shared" si="521"/>
        <v>2.0521044099603676E-3</v>
      </c>
      <c r="AE298" s="13">
        <f t="shared" si="522"/>
        <v>2.8957927658592106E-3</v>
      </c>
      <c r="AF298" s="13">
        <f t="shared" si="523"/>
        <v>2.043174728854194E-3</v>
      </c>
      <c r="AG298" s="13">
        <f t="shared" si="524"/>
        <v>9.6106393197874999E-4</v>
      </c>
      <c r="AH298" s="13">
        <f t="shared" si="525"/>
        <v>1.7681064246241725E-2</v>
      </c>
      <c r="AI298" s="13">
        <f t="shared" si="526"/>
        <v>1.4562944360814777E-2</v>
      </c>
      <c r="AJ298" s="13">
        <f t="shared" si="527"/>
        <v>5.9973581200369859E-3</v>
      </c>
      <c r="AK298" s="13">
        <f t="shared" si="528"/>
        <v>1.6465674124139917E-3</v>
      </c>
      <c r="AL298" s="13">
        <f t="shared" si="529"/>
        <v>1.5762645817690195E-5</v>
      </c>
      <c r="AM298" s="13">
        <f t="shared" si="530"/>
        <v>3.3804166908321431E-4</v>
      </c>
      <c r="AN298" s="13">
        <f t="shared" si="531"/>
        <v>4.7702183920995066E-4</v>
      </c>
      <c r="AO298" s="13">
        <f t="shared" si="532"/>
        <v>3.3657068919990029E-4</v>
      </c>
      <c r="AP298" s="13">
        <f t="shared" si="533"/>
        <v>1.5831536352872407E-4</v>
      </c>
      <c r="AQ298" s="13">
        <f t="shared" si="534"/>
        <v>5.5851018374803901E-5</v>
      </c>
      <c r="AR298" s="13">
        <f t="shared" si="535"/>
        <v>4.9900675315002673E-3</v>
      </c>
      <c r="AS298" s="13">
        <f t="shared" si="536"/>
        <v>4.110051001788166E-3</v>
      </c>
      <c r="AT298" s="13">
        <f t="shared" si="537"/>
        <v>1.6926142913562092E-3</v>
      </c>
      <c r="AU298" s="13">
        <f t="shared" si="538"/>
        <v>4.6470520488380447E-4</v>
      </c>
      <c r="AV298" s="13">
        <f t="shared" si="539"/>
        <v>9.5688188627310219E-5</v>
      </c>
      <c r="AW298" s="13">
        <f t="shared" si="540"/>
        <v>5.0890349047663875E-7</v>
      </c>
      <c r="AX298" s="13">
        <f t="shared" si="541"/>
        <v>4.6404465533819249E-5</v>
      </c>
      <c r="AY298" s="13">
        <f t="shared" si="542"/>
        <v>6.5482884274388408E-5</v>
      </c>
      <c r="AZ298" s="13">
        <f t="shared" si="543"/>
        <v>4.6202537660603765E-5</v>
      </c>
      <c r="BA298" s="13">
        <f t="shared" si="544"/>
        <v>2.1732645712781267E-5</v>
      </c>
      <c r="BB298" s="13">
        <f t="shared" si="545"/>
        <v>7.6669147452478603E-6</v>
      </c>
      <c r="BC298" s="13">
        <f t="shared" si="546"/>
        <v>2.1638076647549183E-6</v>
      </c>
      <c r="BD298" s="13">
        <f t="shared" si="547"/>
        <v>1.1736083691071776E-3</v>
      </c>
      <c r="BE298" s="13">
        <f t="shared" si="548"/>
        <v>9.6663827146758379E-4</v>
      </c>
      <c r="BF298" s="13">
        <f t="shared" si="549"/>
        <v>3.9808405106069364E-4</v>
      </c>
      <c r="BG298" s="13">
        <f t="shared" si="550"/>
        <v>1.0929349436185467E-4</v>
      </c>
      <c r="BH298" s="13">
        <f t="shared" si="551"/>
        <v>2.2504797437872412E-5</v>
      </c>
      <c r="BI298" s="13">
        <f t="shared" si="552"/>
        <v>3.7071989375165178E-6</v>
      </c>
      <c r="BJ298" s="14">
        <f t="shared" si="553"/>
        <v>0.21912513022124724</v>
      </c>
      <c r="BK298" s="14">
        <f t="shared" si="554"/>
        <v>0.27262644573386274</v>
      </c>
      <c r="BL298" s="14">
        <f t="shared" si="555"/>
        <v>0.45751816829455511</v>
      </c>
      <c r="BM298" s="14">
        <f t="shared" si="556"/>
        <v>0.38592022315471541</v>
      </c>
      <c r="BN298" s="14">
        <f t="shared" si="557"/>
        <v>0.61340331298757866</v>
      </c>
    </row>
    <row r="299" spans="1:66" x14ac:dyDescent="0.25">
      <c r="A299" t="s">
        <v>347</v>
      </c>
      <c r="B299" t="s">
        <v>248</v>
      </c>
      <c r="C299" t="s">
        <v>249</v>
      </c>
      <c r="D299" s="11">
        <v>44416</v>
      </c>
      <c r="E299" s="10">
        <f>VLOOKUP(A299,home!$A$2:$E$405,3,FALSE)</f>
        <v>1.2816000000000001</v>
      </c>
      <c r="F299" s="10">
        <f>VLOOKUP(B299,home!$B$2:$E$405,3,FALSE)</f>
        <v>0.78029999999999999</v>
      </c>
      <c r="G299" s="10">
        <f>VLOOKUP(C299,away!$B$2:$E$405,4,FALSE)</f>
        <v>2.3408000000000002</v>
      </c>
      <c r="H299" s="10">
        <f>VLOOKUP(A299,away!$A$2:$E$405,3,FALSE)</f>
        <v>0.83499999999999996</v>
      </c>
      <c r="I299" s="10">
        <f>VLOOKUP(C299,away!$B$2:$E$405,3,FALSE)</f>
        <v>0.1996</v>
      </c>
      <c r="J299" s="10">
        <f>VLOOKUP(B299,home!$B$2:$E$405,4,FALSE)</f>
        <v>0.998</v>
      </c>
      <c r="K299" s="12">
        <f t="shared" si="502"/>
        <v>2.3408760291840003</v>
      </c>
      <c r="L299" s="12">
        <f t="shared" si="503"/>
        <v>0.16633266799999999</v>
      </c>
      <c r="M299" s="13">
        <f t="shared" si="504"/>
        <v>8.149540039623103E-2</v>
      </c>
      <c r="N299" s="13">
        <f t="shared" si="505"/>
        <v>0.19077062927628949</v>
      </c>
      <c r="O299" s="13">
        <f t="shared" si="506"/>
        <v>1.3555347377633363E-2</v>
      </c>
      <c r="P299" s="13">
        <f t="shared" si="507"/>
        <v>3.1731387743564134E-2</v>
      </c>
      <c r="Q299" s="13">
        <f t="shared" si="508"/>
        <v>0.22328519657260681</v>
      </c>
      <c r="R299" s="13">
        <f t="shared" si="509"/>
        <v>1.1273485474942802E-3</v>
      </c>
      <c r="S299" s="13">
        <f t="shared" si="510"/>
        <v>3.0887662470426317E-3</v>
      </c>
      <c r="T299" s="13">
        <f t="shared" si="511"/>
        <v>3.7139622470826139E-2</v>
      </c>
      <c r="U299" s="13">
        <f t="shared" si="512"/>
        <v>2.638983191364761E-3</v>
      </c>
      <c r="V299" s="13">
        <f t="shared" si="513"/>
        <v>1.3362831788680919E-4</v>
      </c>
      <c r="W299" s="13">
        <f t="shared" si="514"/>
        <v>0.17422765477615093</v>
      </c>
      <c r="X299" s="13">
        <f t="shared" si="515"/>
        <v>2.8979750658300121E-2</v>
      </c>
      <c r="Y299" s="13">
        <f t="shared" si="516"/>
        <v>2.4101396224849073E-3</v>
      </c>
      <c r="Z299" s="13">
        <f t="shared" si="517"/>
        <v>6.2504963890216135E-5</v>
      </c>
      <c r="AA299" s="13">
        <f t="shared" si="518"/>
        <v>1.4631637167561846E-4</v>
      </c>
      <c r="AB299" s="13">
        <f t="shared" si="519"/>
        <v>1.7125424356631607E-4</v>
      </c>
      <c r="AC299" s="13">
        <f t="shared" si="520"/>
        <v>3.2518798206483552E-6</v>
      </c>
      <c r="AD299" s="13">
        <f t="shared" si="521"/>
        <v>0.10196133517160924</v>
      </c>
      <c r="AE299" s="13">
        <f t="shared" si="522"/>
        <v>1.6959500911936001E-2</v>
      </c>
      <c r="AF299" s="13">
        <f t="shared" si="523"/>
        <v>1.4104595173153737E-3</v>
      </c>
      <c r="AG299" s="13">
        <f t="shared" si="524"/>
        <v>7.8201831540352789E-5</v>
      </c>
      <c r="AH299" s="13">
        <f t="shared" si="525"/>
        <v>2.5991543517758251E-6</v>
      </c>
      <c r="AI299" s="13">
        <f t="shared" si="526"/>
        <v>6.0842981182213082E-6</v>
      </c>
      <c r="AJ299" s="13">
        <f t="shared" si="527"/>
        <v>7.1212938096767918E-6</v>
      </c>
      <c r="AK299" s="13">
        <f t="shared" si="528"/>
        <v>5.5566886586162697E-6</v>
      </c>
      <c r="AL299" s="13">
        <f t="shared" si="529"/>
        <v>5.0646617592046044E-8</v>
      </c>
      <c r="AM299" s="13">
        <f t="shared" si="530"/>
        <v>4.7735769081363101E-2</v>
      </c>
      <c r="AN299" s="13">
        <f t="shared" si="531"/>
        <v>7.9400178303350322E-3</v>
      </c>
      <c r="AO299" s="13">
        <f t="shared" si="532"/>
        <v>6.6034217484359844E-4</v>
      </c>
      <c r="AP299" s="13">
        <f t="shared" si="533"/>
        <v>3.6612158578219418E-5</v>
      </c>
      <c r="AQ299" s="13">
        <f t="shared" si="534"/>
        <v>1.5224495043885796E-6</v>
      </c>
      <c r="AR299" s="13">
        <f t="shared" si="535"/>
        <v>8.6464855574936746E-8</v>
      </c>
      <c r="AS299" s="13">
        <f t="shared" si="536"/>
        <v>2.0240350778222598E-7</v>
      </c>
      <c r="AT299" s="13">
        <f t="shared" si="537"/>
        <v>2.3690075979508506E-7</v>
      </c>
      <c r="AU299" s="13">
        <f t="shared" si="538"/>
        <v>1.8485176996659713E-7</v>
      </c>
      <c r="AV299" s="13">
        <f t="shared" si="539"/>
        <v>1.0817876931676052E-7</v>
      </c>
      <c r="AW299" s="13">
        <f t="shared" si="540"/>
        <v>5.4777715228220213E-10</v>
      </c>
      <c r="AX299" s="13">
        <f t="shared" si="541"/>
        <v>1.8623919596204269E-2</v>
      </c>
      <c r="AY299" s="13">
        <f t="shared" si="542"/>
        <v>3.0977662350541385E-3</v>
      </c>
      <c r="AZ299" s="13">
        <f t="shared" si="543"/>
        <v>2.5762986135843493E-4</v>
      </c>
      <c r="BA299" s="13">
        <f t="shared" si="544"/>
        <v>1.4284087398739532E-5</v>
      </c>
      <c r="BB299" s="13">
        <f t="shared" si="545"/>
        <v>5.9397759174438121E-7</v>
      </c>
      <c r="BC299" s="13">
        <f t="shared" si="546"/>
        <v>1.9759575513411547E-8</v>
      </c>
      <c r="BD299" s="13">
        <f t="shared" si="547"/>
        <v>2.3969883526689842E-9</v>
      </c>
      <c r="BE299" s="13">
        <f t="shared" si="548"/>
        <v>5.6110525769960699E-9</v>
      </c>
      <c r="BF299" s="13">
        <f t="shared" si="549"/>
        <v>6.5673892379906066E-9</v>
      </c>
      <c r="BG299" s="13">
        <f t="shared" si="550"/>
        <v>5.1244813471777297E-9</v>
      </c>
      <c r="BH299" s="13">
        <f t="shared" si="551"/>
        <v>2.9989438869022199E-9</v>
      </c>
      <c r="BI299" s="13">
        <f t="shared" si="552"/>
        <v>1.4040311715434593E-9</v>
      </c>
      <c r="BJ299" s="14">
        <f t="shared" si="553"/>
        <v>0.85559096802086665</v>
      </c>
      <c r="BK299" s="14">
        <f t="shared" si="554"/>
        <v>0.11955025146621699</v>
      </c>
      <c r="BL299" s="14">
        <f t="shared" si="555"/>
        <v>1.7661454069221639E-2</v>
      </c>
      <c r="BM299" s="14">
        <f t="shared" si="556"/>
        <v>0.44780210291909922</v>
      </c>
      <c r="BN299" s="14">
        <f t="shared" si="557"/>
        <v>0.54196530991381908</v>
      </c>
    </row>
    <row r="300" spans="1:66" x14ac:dyDescent="0.25">
      <c r="A300" t="s">
        <v>347</v>
      </c>
      <c r="B300" t="s">
        <v>252</v>
      </c>
      <c r="C300" t="s">
        <v>255</v>
      </c>
      <c r="D300" s="11">
        <v>44416</v>
      </c>
      <c r="E300" s="10">
        <f>VLOOKUP(A300,home!$A$2:$E$405,3,FALSE)</f>
        <v>1.2816000000000001</v>
      </c>
      <c r="F300" s="10">
        <f>VLOOKUP(B300,home!$B$2:$E$405,3,FALSE)</f>
        <v>2.4708999999999999</v>
      </c>
      <c r="G300" s="10">
        <f>VLOOKUP(C300,away!$B$2:$E$405,4,FALSE)</f>
        <v>1.3005</v>
      </c>
      <c r="H300" s="10">
        <f>VLOOKUP(A300,away!$A$2:$E$405,3,FALSE)</f>
        <v>0.83499999999999996</v>
      </c>
      <c r="I300" s="10">
        <f>VLOOKUP(C300,away!$B$2:$E$405,3,FALSE)</f>
        <v>0.7984</v>
      </c>
      <c r="J300" s="10">
        <f>VLOOKUP(B300,home!$B$2:$E$405,4,FALSE)</f>
        <v>0.998</v>
      </c>
      <c r="K300" s="12">
        <f t="shared" si="502"/>
        <v>4.1183004247200001</v>
      </c>
      <c r="L300" s="12">
        <f t="shared" si="503"/>
        <v>0.66533067199999996</v>
      </c>
      <c r="M300" s="13">
        <f t="shared" si="504"/>
        <v>8.3655675662961705E-3</v>
      </c>
      <c r="N300" s="13">
        <f t="shared" si="505"/>
        <v>3.4451920461301383E-2</v>
      </c>
      <c r="O300" s="13">
        <f t="shared" si="506"/>
        <v>5.5658686905452354E-3</v>
      </c>
      <c r="P300" s="13">
        <f t="shared" si="507"/>
        <v>2.2921919392208195E-2</v>
      </c>
      <c r="Q300" s="13">
        <f t="shared" si="508"/>
        <v>7.0941679334098576E-2</v>
      </c>
      <c r="R300" s="13">
        <f t="shared" si="509"/>
        <v>1.8515715780721104E-3</v>
      </c>
      <c r="S300" s="13">
        <f t="shared" si="510"/>
        <v>1.5701695804230878E-2</v>
      </c>
      <c r="T300" s="13">
        <f t="shared" si="511"/>
        <v>4.7199675184164312E-2</v>
      </c>
      <c r="U300" s="13">
        <f t="shared" si="512"/>
        <v>7.6253280163738535E-3</v>
      </c>
      <c r="V300" s="13">
        <f t="shared" si="513"/>
        <v>4.7803491672964386E-3</v>
      </c>
      <c r="W300" s="13">
        <f t="shared" si="514"/>
        <v>9.7386382710656069E-2</v>
      </c>
      <c r="X300" s="13">
        <f t="shared" si="515"/>
        <v>6.4794147452529982E-2</v>
      </c>
      <c r="Y300" s="13">
        <f t="shared" si="516"/>
        <v>2.1554766833129426E-2</v>
      </c>
      <c r="Z300" s="13">
        <f t="shared" si="517"/>
        <v>4.1063578743160594E-4</v>
      </c>
      <c r="AA300" s="13">
        <f t="shared" si="518"/>
        <v>1.6911215377848148E-3</v>
      </c>
      <c r="AB300" s="13">
        <f t="shared" si="519"/>
        <v>3.4822732736561712E-3</v>
      </c>
      <c r="AC300" s="13">
        <f t="shared" si="520"/>
        <v>8.1864423282558866E-4</v>
      </c>
      <c r="AD300" s="13">
        <f t="shared" si="521"/>
        <v>0.10026659531980985</v>
      </c>
      <c r="AE300" s="13">
        <f t="shared" si="522"/>
        <v>6.6710441243281141E-2</v>
      </c>
      <c r="AF300" s="13">
        <f t="shared" si="523"/>
        <v>2.2192251350904371E-2</v>
      </c>
      <c r="AG300" s="13">
        <f t="shared" si="524"/>
        <v>4.9217285014967055E-3</v>
      </c>
      <c r="AH300" s="13">
        <f t="shared" si="525"/>
        <v>6.8302146099779855E-5</v>
      </c>
      <c r="AI300" s="13">
        <f t="shared" si="526"/>
        <v>2.8128875729201093E-4</v>
      </c>
      <c r="AJ300" s="13">
        <f t="shared" si="527"/>
        <v>5.7921580431232475E-4</v>
      </c>
      <c r="AK300" s="13">
        <f t="shared" si="528"/>
        <v>7.951282309679946E-4</v>
      </c>
      <c r="AL300" s="13">
        <f t="shared" si="529"/>
        <v>8.9724442326307658E-5</v>
      </c>
      <c r="AM300" s="13">
        <f t="shared" si="530"/>
        <v>8.2585592418160256E-2</v>
      </c>
      <c r="AN300" s="13">
        <f t="shared" si="531"/>
        <v>5.4946727701092664E-2</v>
      </c>
      <c r="AO300" s="13">
        <f t="shared" si="532"/>
        <v>1.8278871632784494E-2</v>
      </c>
      <c r="AP300" s="13">
        <f t="shared" si="533"/>
        <v>4.0538313156140825E-3</v>
      </c>
      <c r="AQ300" s="13">
        <f t="shared" si="534"/>
        <v>6.7428457834804007E-4</v>
      </c>
      <c r="AR300" s="13">
        <f t="shared" si="535"/>
        <v>9.0887025527217448E-6</v>
      </c>
      <c r="AS300" s="13">
        <f t="shared" si="536"/>
        <v>3.7430007583027717E-5</v>
      </c>
      <c r="AT300" s="13">
        <f t="shared" si="537"/>
        <v>7.7074008063227929E-5</v>
      </c>
      <c r="AU300" s="13">
        <f t="shared" si="538"/>
        <v>1.0580464004722145E-4</v>
      </c>
      <c r="AV300" s="13">
        <f t="shared" si="539"/>
        <v>1.0893382351095471E-4</v>
      </c>
      <c r="AW300" s="13">
        <f t="shared" si="540"/>
        <v>6.8291057301773922E-6</v>
      </c>
      <c r="AX300" s="13">
        <f t="shared" si="541"/>
        <v>5.6685380055243671E-2</v>
      </c>
      <c r="AY300" s="13">
        <f t="shared" si="542"/>
        <v>3.7714522004730668E-2</v>
      </c>
      <c r="AZ300" s="13">
        <f t="shared" si="543"/>
        <v>1.2546314134783118E-2</v>
      </c>
      <c r="BA300" s="13">
        <f t="shared" si="544"/>
        <v>2.7824825381394507E-3</v>
      </c>
      <c r="BB300" s="13">
        <f t="shared" si="545"/>
        <v>4.6281774423214637E-4</v>
      </c>
      <c r="BC300" s="13">
        <f t="shared" si="546"/>
        <v>6.1585368156699639E-5</v>
      </c>
      <c r="BD300" s="13">
        <f t="shared" si="547"/>
        <v>1.0078320961684118E-6</v>
      </c>
      <c r="BE300" s="13">
        <f t="shared" si="548"/>
        <v>4.1505553496968195E-6</v>
      </c>
      <c r="BF300" s="13">
        <f t="shared" si="549"/>
        <v>8.5466169297401403E-6</v>
      </c>
      <c r="BG300" s="13">
        <f t="shared" si="550"/>
        <v>1.173251204388932E-5</v>
      </c>
      <c r="BH300" s="13">
        <f t="shared" si="551"/>
        <v>1.2079502333345477E-5</v>
      </c>
      <c r="BI300" s="13">
        <f t="shared" si="552"/>
        <v>9.9494039179645822E-6</v>
      </c>
      <c r="BJ300" s="14">
        <f t="shared" si="553"/>
        <v>0.80121199788265729</v>
      </c>
      <c r="BK300" s="14">
        <f t="shared" si="554"/>
        <v>9.039242260991423E-2</v>
      </c>
      <c r="BL300" s="14">
        <f t="shared" si="555"/>
        <v>2.2325895639532259E-2</v>
      </c>
      <c r="BM300" s="14">
        <f t="shared" si="556"/>
        <v>0.73253473199801311</v>
      </c>
      <c r="BN300" s="14">
        <f t="shared" si="557"/>
        <v>0.14409852702252166</v>
      </c>
    </row>
    <row r="301" spans="1:66" x14ac:dyDescent="0.25">
      <c r="A301" t="s">
        <v>348</v>
      </c>
      <c r="B301" t="s">
        <v>265</v>
      </c>
      <c r="C301" t="s">
        <v>264</v>
      </c>
      <c r="D301" s="11">
        <v>44416</v>
      </c>
      <c r="E301" s="10">
        <f>VLOOKUP(A301,home!$A$2:$E$405,3,FALSE)</f>
        <v>1.4792000000000001</v>
      </c>
      <c r="F301" s="10">
        <f>VLOOKUP(B301,home!$B$2:$E$405,3,FALSE)</f>
        <v>0.67600000000000005</v>
      </c>
      <c r="G301" s="10">
        <f>VLOOKUP(C301,away!$B$2:$E$405,4,FALSE)</f>
        <v>1.2394000000000001</v>
      </c>
      <c r="H301" s="10">
        <f>VLOOKUP(A301,away!$A$2:$E$405,3,FALSE)</f>
        <v>1.1875</v>
      </c>
      <c r="I301" s="10">
        <f>VLOOKUP(C301,away!$B$2:$E$405,3,FALSE)</f>
        <v>1.4035</v>
      </c>
      <c r="J301" s="10">
        <f>VLOOKUP(B301,home!$B$2:$E$405,4,FALSE)</f>
        <v>0.84209999999999996</v>
      </c>
      <c r="K301" s="12">
        <f t="shared" si="502"/>
        <v>1.2393246444800001</v>
      </c>
      <c r="L301" s="12">
        <f t="shared" si="503"/>
        <v>1.4034912281249998</v>
      </c>
      <c r="M301" s="13">
        <f t="shared" si="504"/>
        <v>7.1160607963714498E-2</v>
      </c>
      <c r="N301" s="13">
        <f t="shared" si="505"/>
        <v>8.8191095165611133E-2</v>
      </c>
      <c r="O301" s="13">
        <f t="shared" si="506"/>
        <v>9.9873289065115306E-2</v>
      </c>
      <c r="P301" s="13">
        <f t="shared" si="507"/>
        <v>0.1237754284636723</v>
      </c>
      <c r="Q301" s="13">
        <f t="shared" si="508"/>
        <v>5.4648698831211456E-2</v>
      </c>
      <c r="R301" s="13">
        <f t="shared" si="509"/>
        <v>7.0085642563440909E-2</v>
      </c>
      <c r="S301" s="13">
        <f t="shared" si="510"/>
        <v>5.3823165406265465E-2</v>
      </c>
      <c r="T301" s="13">
        <f t="shared" si="511"/>
        <v>7.6698969438050199E-2</v>
      </c>
      <c r="U301" s="13">
        <f t="shared" si="512"/>
        <v>8.6858864053088763E-2</v>
      </c>
      <c r="V301" s="13">
        <f t="shared" si="513"/>
        <v>1.0402111739543423E-2</v>
      </c>
      <c r="W301" s="13">
        <f t="shared" si="514"/>
        <v>2.2575826416761917E-2</v>
      </c>
      <c r="X301" s="13">
        <f t="shared" si="515"/>
        <v>3.1684974343597995E-2</v>
      </c>
      <c r="Y301" s="13">
        <f t="shared" si="516"/>
        <v>2.2234791777302736E-2</v>
      </c>
      <c r="Z301" s="13">
        <f t="shared" si="517"/>
        <v>3.2788194851764485E-2</v>
      </c>
      <c r="AA301" s="13">
        <f t="shared" si="518"/>
        <v>4.0635217927803988E-2</v>
      </c>
      <c r="AB301" s="13">
        <f t="shared" si="519"/>
        <v>2.5180113505871512E-2</v>
      </c>
      <c r="AC301" s="13">
        <f t="shared" si="520"/>
        <v>1.1308273937751356E-3</v>
      </c>
      <c r="AD301" s="13">
        <f t="shared" si="521"/>
        <v>6.9946945119489122E-3</v>
      </c>
      <c r="AE301" s="13">
        <f t="shared" si="522"/>
        <v>9.8169923909343752E-3</v>
      </c>
      <c r="AF301" s="13">
        <f t="shared" si="523"/>
        <v>6.8890313536231337E-3</v>
      </c>
      <c r="AG301" s="13">
        <f t="shared" si="524"/>
        <v>3.2228983583627211E-3</v>
      </c>
      <c r="AH301" s="13">
        <f t="shared" si="525"/>
        <v>1.1504485965126187E-2</v>
      </c>
      <c r="AI301" s="13">
        <f t="shared" si="526"/>
        <v>1.4257792978655162E-2</v>
      </c>
      <c r="AJ301" s="13">
        <f t="shared" si="527"/>
        <v>8.8350171071706271E-3</v>
      </c>
      <c r="AK301" s="13">
        <f t="shared" si="528"/>
        <v>3.6498181451063202E-3</v>
      </c>
      <c r="AL301" s="13">
        <f t="shared" si="529"/>
        <v>7.867759941249889E-5</v>
      </c>
      <c r="AM301" s="13">
        <f t="shared" si="530"/>
        <v>1.7337394578534585E-3</v>
      </c>
      <c r="AN301" s="13">
        <f t="shared" si="531"/>
        <v>2.4332881209515214E-3</v>
      </c>
      <c r="AO301" s="13">
        <f t="shared" si="532"/>
        <v>1.7075492666281126E-3</v>
      </c>
      <c r="AP301" s="13">
        <f t="shared" si="533"/>
        <v>7.9884347243461089E-4</v>
      </c>
      <c r="AQ301" s="13">
        <f t="shared" si="534"/>
        <v>2.8029245155172295E-4</v>
      </c>
      <c r="AR301" s="13">
        <f t="shared" si="535"/>
        <v>3.2292890272283535E-3</v>
      </c>
      <c r="AS301" s="13">
        <f t="shared" si="536"/>
        <v>4.0021374755929446E-3</v>
      </c>
      <c r="AT301" s="13">
        <f t="shared" si="537"/>
        <v>2.4799738020496562E-3</v>
      </c>
      <c r="AU301" s="13">
        <f t="shared" si="538"/>
        <v>1.0244975501816349E-3</v>
      </c>
      <c r="AV301" s="13">
        <f t="shared" si="539"/>
        <v>3.1742126553737141E-4</v>
      </c>
      <c r="AW301" s="13">
        <f t="shared" si="540"/>
        <v>3.8013984048984409E-6</v>
      </c>
      <c r="AX301" s="13">
        <f t="shared" si="541"/>
        <v>3.5811100620419817E-4</v>
      </c>
      <c r="AY301" s="13">
        <f t="shared" si="542"/>
        <v>5.026056559026095E-4</v>
      </c>
      <c r="AZ301" s="13">
        <f t="shared" si="543"/>
        <v>3.5270131463266234E-4</v>
      </c>
      <c r="BA301" s="13">
        <f t="shared" si="544"/>
        <v>1.6500440041169909E-4</v>
      </c>
      <c r="BB301" s="13">
        <f t="shared" si="545"/>
        <v>5.7895557144961209E-5</v>
      </c>
      <c r="BC301" s="13">
        <f t="shared" si="546"/>
        <v>1.6251181320072533E-5</v>
      </c>
      <c r="BD301" s="13">
        <f t="shared" si="547"/>
        <v>7.5537980379921754E-4</v>
      </c>
      <c r="BE301" s="13">
        <f t="shared" si="548"/>
        <v>9.3616080679083749E-4</v>
      </c>
      <c r="BF301" s="13">
        <f t="shared" si="549"/>
        <v>5.801035795260825E-4</v>
      </c>
      <c r="BG301" s="13">
        <f t="shared" si="550"/>
        <v>2.3964555415257932E-4</v>
      </c>
      <c r="BH301" s="13">
        <f t="shared" si="551"/>
        <v>7.4249660300339471E-5</v>
      </c>
      <c r="BI301" s="13">
        <f t="shared" si="552"/>
        <v>1.8403886770895795E-5</v>
      </c>
      <c r="BJ301" s="14">
        <f t="shared" si="553"/>
        <v>0.33136425447244011</v>
      </c>
      <c r="BK301" s="14">
        <f t="shared" si="554"/>
        <v>0.26087342422228593</v>
      </c>
      <c r="BL301" s="14">
        <f t="shared" si="555"/>
        <v>0.37453750372330868</v>
      </c>
      <c r="BM301" s="14">
        <f t="shared" si="556"/>
        <v>0.49132981095953587</v>
      </c>
      <c r="BN301" s="14">
        <f t="shared" si="557"/>
        <v>0.50773476205276569</v>
      </c>
    </row>
    <row r="302" spans="1:66" x14ac:dyDescent="0.25">
      <c r="A302" t="s">
        <v>348</v>
      </c>
      <c r="B302" t="s">
        <v>263</v>
      </c>
      <c r="C302" t="s">
        <v>262</v>
      </c>
      <c r="D302" s="11">
        <v>44416</v>
      </c>
      <c r="E302" s="10">
        <f>VLOOKUP(A302,home!$A$2:$E$405,3,FALSE)</f>
        <v>1.4792000000000001</v>
      </c>
      <c r="F302" s="10">
        <f>VLOOKUP(B302,home!$B$2:$E$405,3,FALSE)</f>
        <v>1.1267</v>
      </c>
      <c r="G302" s="10">
        <f>VLOOKUP(C302,away!$B$2:$E$405,4,FALSE)</f>
        <v>0.67600000000000005</v>
      </c>
      <c r="H302" s="10">
        <f>VLOOKUP(A302,away!$A$2:$E$405,3,FALSE)</f>
        <v>1.1875</v>
      </c>
      <c r="I302" s="10">
        <f>VLOOKUP(C302,away!$B$2:$E$405,3,FALSE)</f>
        <v>1.2632000000000001</v>
      </c>
      <c r="J302" s="10">
        <f>VLOOKUP(B302,home!$B$2:$E$405,4,FALSE)</f>
        <v>0.84209999999999996</v>
      </c>
      <c r="K302" s="12">
        <f t="shared" si="502"/>
        <v>1.1266314966400002</v>
      </c>
      <c r="L302" s="12">
        <f t="shared" si="503"/>
        <v>1.2631921050000001</v>
      </c>
      <c r="M302" s="13">
        <f t="shared" si="504"/>
        <v>9.1645848629144058E-2</v>
      </c>
      <c r="N302" s="13">
        <f t="shared" si="505"/>
        <v>0.10325109960189546</v>
      </c>
      <c r="O302" s="13">
        <f t="shared" si="506"/>
        <v>0.11576631244435985</v>
      </c>
      <c r="P302" s="13">
        <f t="shared" si="507"/>
        <v>0.13042597384968302</v>
      </c>
      <c r="Q302" s="13">
        <f t="shared" si="508"/>
        <v>5.8162970437104618E-2</v>
      </c>
      <c r="R302" s="13">
        <f t="shared" si="509"/>
        <v>7.3117545952339325E-2</v>
      </c>
      <c r="S302" s="13">
        <f t="shared" si="510"/>
        <v>4.6403996768787079E-2</v>
      </c>
      <c r="T302" s="13">
        <f t="shared" si="511"/>
        <v>7.3471005059498953E-2</v>
      </c>
      <c r="U302" s="13">
        <f t="shared" si="512"/>
        <v>8.2376530226928035E-2</v>
      </c>
      <c r="V302" s="13">
        <f t="shared" si="513"/>
        <v>7.3377712618954722E-3</v>
      </c>
      <c r="W302" s="13">
        <f t="shared" si="514"/>
        <v>2.1842744810861091E-2</v>
      </c>
      <c r="X302" s="13">
        <f t="shared" si="515"/>
        <v>2.7591582796609448E-2</v>
      </c>
      <c r="Y302" s="13">
        <f t="shared" si="516"/>
        <v>1.7426734776565443E-2</v>
      </c>
      <c r="Z302" s="13">
        <f t="shared" si="517"/>
        <v>3.0787168927989932E-2</v>
      </c>
      <c r="AA302" s="13">
        <f t="shared" si="518"/>
        <v>3.46857942066498E-2</v>
      </c>
      <c r="AB302" s="13">
        <f t="shared" si="519"/>
        <v>1.9539054119592458E-2</v>
      </c>
      <c r="AC302" s="13">
        <f t="shared" si="520"/>
        <v>6.5267274584341489E-4</v>
      </c>
      <c r="AD302" s="13">
        <f t="shared" si="521"/>
        <v>6.1521810692465083E-3</v>
      </c>
      <c r="AE302" s="13">
        <f t="shared" si="522"/>
        <v>7.7713865552026477E-3</v>
      </c>
      <c r="AF302" s="13">
        <f t="shared" si="523"/>
        <v>4.9083770707175674E-3</v>
      </c>
      <c r="AG302" s="13">
        <f t="shared" si="524"/>
        <v>2.06674105469782E-3</v>
      </c>
      <c r="AH302" s="13">
        <f t="shared" si="525"/>
        <v>9.722527181284548E-3</v>
      </c>
      <c r="AI302" s="13">
        <f t="shared" si="526"/>
        <v>1.0953705349373691E-2</v>
      </c>
      <c r="AJ302" s="13">
        <f t="shared" si="527"/>
        <v>6.1703947257592297E-3</v>
      </c>
      <c r="AK302" s="13">
        <f t="shared" si="528"/>
        <v>2.317253681580562E-3</v>
      </c>
      <c r="AL302" s="13">
        <f t="shared" si="529"/>
        <v>3.7154101251762946E-5</v>
      </c>
      <c r="AM302" s="13">
        <f t="shared" si="530"/>
        <v>1.3862481931290933E-3</v>
      </c>
      <c r="AN302" s="13">
        <f t="shared" si="531"/>
        <v>1.7510977731311859E-3</v>
      </c>
      <c r="AO302" s="13">
        <f t="shared" si="532"/>
        <v>1.1059864410511979E-3</v>
      </c>
      <c r="AP302" s="13">
        <f t="shared" si="533"/>
        <v>4.6569111352430726E-4</v>
      </c>
      <c r="AQ302" s="13">
        <f t="shared" si="534"/>
        <v>1.4706433449314089E-4</v>
      </c>
      <c r="AR302" s="13">
        <f t="shared" si="535"/>
        <v>2.4562839152093086E-3</v>
      </c>
      <c r="AS302" s="13">
        <f t="shared" si="536"/>
        <v>2.7673268235650222E-3</v>
      </c>
      <c r="AT302" s="13">
        <f t="shared" si="537"/>
        <v>1.5588787804625395E-3</v>
      </c>
      <c r="AU302" s="13">
        <f t="shared" si="538"/>
        <v>5.8542731117094981E-4</v>
      </c>
      <c r="AV302" s="13">
        <f t="shared" si="539"/>
        <v>1.6489021193961462E-4</v>
      </c>
      <c r="AW302" s="13">
        <f t="shared" si="540"/>
        <v>1.4687759428629627E-6</v>
      </c>
      <c r="AX302" s="13">
        <f t="shared" si="541"/>
        <v>2.602984794232543E-4</v>
      </c>
      <c r="AY302" s="13">
        <f t="shared" si="542"/>
        <v>3.2880698415095979E-4</v>
      </c>
      <c r="AZ302" s="13">
        <f t="shared" si="543"/>
        <v>2.0767319322417631E-4</v>
      </c>
      <c r="BA302" s="13">
        <f t="shared" si="544"/>
        <v>8.7443712700306387E-5</v>
      </c>
      <c r="BB302" s="13">
        <f t="shared" si="545"/>
        <v>2.7614551878728813E-5</v>
      </c>
      <c r="BC302" s="13">
        <f t="shared" si="546"/>
        <v>6.9764967832646291E-6</v>
      </c>
      <c r="BD302" s="13">
        <f t="shared" si="547"/>
        <v>5.1712640822181466E-4</v>
      </c>
      <c r="BE302" s="13">
        <f t="shared" si="548"/>
        <v>5.8261089924701063E-4</v>
      </c>
      <c r="BF302" s="13">
        <f t="shared" si="549"/>
        <v>3.2819389468871803E-4</v>
      </c>
      <c r="BG302" s="13">
        <f t="shared" si="550"/>
        <v>1.2325119292042036E-4</v>
      </c>
      <c r="BH302" s="13">
        <f t="shared" si="551"/>
        <v>3.4714668985649653E-5</v>
      </c>
      <c r="BI302" s="13">
        <f t="shared" si="552"/>
        <v>7.8221278949329278E-6</v>
      </c>
      <c r="BJ302" s="14">
        <f t="shared" si="553"/>
        <v>0.32841972450588919</v>
      </c>
      <c r="BK302" s="14">
        <f t="shared" si="554"/>
        <v>0.27683222434075577</v>
      </c>
      <c r="BL302" s="14">
        <f t="shared" si="555"/>
        <v>0.36377564412217339</v>
      </c>
      <c r="BM302" s="14">
        <f t="shared" si="556"/>
        <v>0.42711767277407386</v>
      </c>
      <c r="BN302" s="14">
        <f t="shared" si="557"/>
        <v>0.57236975091452635</v>
      </c>
    </row>
    <row r="303" spans="1:66" x14ac:dyDescent="0.25">
      <c r="A303" t="s">
        <v>348</v>
      </c>
      <c r="B303" t="s">
        <v>268</v>
      </c>
      <c r="C303" t="s">
        <v>260</v>
      </c>
      <c r="D303" s="11">
        <v>44416</v>
      </c>
      <c r="E303" s="10">
        <f>VLOOKUP(A303,home!$A$2:$E$405,3,FALSE)</f>
        <v>1.4792000000000001</v>
      </c>
      <c r="F303" s="10">
        <f>VLOOKUP(B303,home!$B$2:$E$405,3,FALSE)</f>
        <v>1.0624</v>
      </c>
      <c r="G303" s="10">
        <f>VLOOKUP(C303,away!$B$2:$E$405,4,FALSE)</f>
        <v>1.2394000000000001</v>
      </c>
      <c r="H303" s="10">
        <f>VLOOKUP(A303,away!$A$2:$E$405,3,FALSE)</f>
        <v>1.1875</v>
      </c>
      <c r="I303" s="10">
        <f>VLOOKUP(C303,away!$B$2:$E$405,3,FALSE)</f>
        <v>0.84209999999999996</v>
      </c>
      <c r="J303" s="10">
        <f>VLOOKUP(B303,home!$B$2:$E$405,4,FALSE)</f>
        <v>0.96240000000000003</v>
      </c>
      <c r="K303" s="12">
        <f t="shared" si="502"/>
        <v>1.9477196779520003</v>
      </c>
      <c r="L303" s="12">
        <f t="shared" si="503"/>
        <v>0.96239398499999995</v>
      </c>
      <c r="M303" s="13">
        <f t="shared" si="504"/>
        <v>5.4469538348800479E-2</v>
      </c>
      <c r="N303" s="13">
        <f t="shared" si="505"/>
        <v>0.1060913916909198</v>
      </c>
      <c r="O303" s="13">
        <f t="shared" si="506"/>
        <v>5.2421156072612406E-2</v>
      </c>
      <c r="P303" s="13">
        <f t="shared" si="507"/>
        <v>0.10210171722362017</v>
      </c>
      <c r="Q303" s="13">
        <f t="shared" si="508"/>
        <v>0.10331814562885892</v>
      </c>
      <c r="R303" s="13">
        <f t="shared" si="509"/>
        <v>2.5224902645514195E-2</v>
      </c>
      <c r="S303" s="13">
        <f t="shared" si="510"/>
        <v>4.7846745979634647E-2</v>
      </c>
      <c r="T303" s="13">
        <f t="shared" si="511"/>
        <v>9.9432761894567859E-2</v>
      </c>
      <c r="U303" s="13">
        <f t="shared" si="512"/>
        <v>4.9131039257091468E-2</v>
      </c>
      <c r="V303" s="13">
        <f t="shared" si="513"/>
        <v>9.9652741211468266E-3</v>
      </c>
      <c r="W303" s="13">
        <f t="shared" si="514"/>
        <v>6.7078261776946341E-2</v>
      </c>
      <c r="X303" s="13">
        <f t="shared" si="515"/>
        <v>6.4555715658388566E-2</v>
      </c>
      <c r="Y303" s="13">
        <f t="shared" si="516"/>
        <v>3.1064016223501724E-2</v>
      </c>
      <c r="Z303" s="13">
        <f t="shared" si="517"/>
        <v>8.0920981927511508E-3</v>
      </c>
      <c r="AA303" s="13">
        <f t="shared" si="518"/>
        <v>1.5761138885941234E-2</v>
      </c>
      <c r="AB303" s="13">
        <f t="shared" si="519"/>
        <v>1.5349140177541108E-2</v>
      </c>
      <c r="AC303" s="13">
        <f t="shared" si="520"/>
        <v>1.1674777674102502E-3</v>
      </c>
      <c r="AD303" s="13">
        <f t="shared" si="521"/>
        <v>3.2662412606443474E-2</v>
      </c>
      <c r="AE303" s="13">
        <f t="shared" si="522"/>
        <v>3.1434109428029371E-2</v>
      </c>
      <c r="AF303" s="13">
        <f t="shared" si="523"/>
        <v>1.5125998918683624E-2</v>
      </c>
      <c r="AG303" s="13">
        <f t="shared" si="524"/>
        <v>4.852390125485875E-3</v>
      </c>
      <c r="AH303" s="13">
        <f t="shared" si="525"/>
        <v>1.9469466566832691E-3</v>
      </c>
      <c r="AI303" s="13">
        <f t="shared" si="526"/>
        <v>3.7921063151448607E-3</v>
      </c>
      <c r="AJ303" s="13">
        <f t="shared" si="527"/>
        <v>3.6929800454468479E-3</v>
      </c>
      <c r="AK303" s="13">
        <f t="shared" si="528"/>
        <v>2.3976299682669667E-3</v>
      </c>
      <c r="AL303" s="13">
        <f t="shared" si="529"/>
        <v>8.7536254931824576E-5</v>
      </c>
      <c r="AM303" s="13">
        <f t="shared" si="530"/>
        <v>1.2723444752591488E-2</v>
      </c>
      <c r="AN303" s="13">
        <f t="shared" si="531"/>
        <v>1.224496669837386E-2</v>
      </c>
      <c r="AO303" s="13">
        <f t="shared" si="532"/>
        <v>5.8922411485201548E-3</v>
      </c>
      <c r="AP303" s="13">
        <f t="shared" si="533"/>
        <v>1.890219146501763E-3</v>
      </c>
      <c r="AQ303" s="13">
        <f t="shared" si="534"/>
        <v>4.5478388423128259E-4</v>
      </c>
      <c r="AR303" s="13">
        <f t="shared" si="535"/>
        <v>3.747459503015678E-4</v>
      </c>
      <c r="AS303" s="13">
        <f t="shared" si="536"/>
        <v>7.299000616351859E-4</v>
      </c>
      <c r="AT303" s="13">
        <f t="shared" si="537"/>
        <v>7.1082035649261486E-4</v>
      </c>
      <c r="AU303" s="13">
        <f t="shared" si="538"/>
        <v>4.6149293194317409E-4</v>
      </c>
      <c r="AV303" s="13">
        <f t="shared" si="539"/>
        <v>2.2471471619537085E-4</v>
      </c>
      <c r="AW303" s="13">
        <f t="shared" si="540"/>
        <v>4.5579002190949084E-6</v>
      </c>
      <c r="AX303" s="13">
        <f t="shared" si="541"/>
        <v>4.1302839526595886E-3</v>
      </c>
      <c r="AY303" s="13">
        <f t="shared" si="542"/>
        <v>3.9749604323816119E-3</v>
      </c>
      <c r="AZ303" s="13">
        <f t="shared" si="543"/>
        <v>1.9127390053685308E-3</v>
      </c>
      <c r="BA303" s="13">
        <f t="shared" si="544"/>
        <v>6.1360283788051897E-4</v>
      </c>
      <c r="BB303" s="13">
        <f t="shared" si="545"/>
        <v>1.4763192008878539E-4</v>
      </c>
      <c r="BC303" s="13">
        <f t="shared" si="546"/>
        <v>2.8416014377489556E-5</v>
      </c>
      <c r="BD303" s="13">
        <f t="shared" si="547"/>
        <v>6.0108874745556257E-5</v>
      </c>
      <c r="BE303" s="13">
        <f t="shared" si="548"/>
        <v>1.1707523816147196E-4</v>
      </c>
      <c r="BF303" s="13">
        <f t="shared" si="549"/>
        <v>1.1401487258400796E-4</v>
      </c>
      <c r="BG303" s="13">
        <f t="shared" si="550"/>
        <v>7.4023003637020799E-5</v>
      </c>
      <c r="BH303" s="13">
        <f t="shared" si="551"/>
        <v>3.6044015201234473E-5</v>
      </c>
      <c r="BI303" s="13">
        <f t="shared" si="552"/>
        <v>1.4040727535969082E-5</v>
      </c>
      <c r="BJ303" s="14">
        <f t="shared" si="553"/>
        <v>0.59962849374480054</v>
      </c>
      <c r="BK303" s="14">
        <f t="shared" si="554"/>
        <v>0.21961325012792582</v>
      </c>
      <c r="BL303" s="14">
        <f t="shared" si="555"/>
        <v>0.17263402077267556</v>
      </c>
      <c r="BM303" s="14">
        <f t="shared" si="556"/>
        <v>0.55237060869566468</v>
      </c>
      <c r="BN303" s="14">
        <f t="shared" si="557"/>
        <v>0.443626851610326</v>
      </c>
    </row>
    <row r="304" spans="1:66" x14ac:dyDescent="0.25">
      <c r="A304" t="s">
        <v>349</v>
      </c>
      <c r="B304" t="s">
        <v>276</v>
      </c>
      <c r="C304" t="s">
        <v>274</v>
      </c>
      <c r="D304" s="11">
        <v>44416</v>
      </c>
      <c r="E304" s="10">
        <f>VLOOKUP(A304,home!$A$2:$E$405,3,FALSE)</f>
        <v>1.53</v>
      </c>
      <c r="F304" s="10">
        <f>VLOOKUP(B304,home!$B$2:$E$405,3,FALSE)</f>
        <v>1.3574999999999999</v>
      </c>
      <c r="G304" s="10">
        <f>VLOOKUP(C304,away!$B$2:$E$405,4,FALSE)</f>
        <v>0.76249999999999996</v>
      </c>
      <c r="H304" s="10">
        <f>VLOOKUP(A304,away!$A$2:$E$405,3,FALSE)</f>
        <v>1.075</v>
      </c>
      <c r="I304" s="10">
        <f>VLOOKUP(C304,away!$B$2:$E$405,3,FALSE)</f>
        <v>0.85270000000000001</v>
      </c>
      <c r="J304" s="10">
        <f>VLOOKUP(B304,home!$B$2:$E$405,4,FALSE)</f>
        <v>1.0732999999999999</v>
      </c>
      <c r="K304" s="12">
        <f t="shared" si="502"/>
        <v>1.5836934375</v>
      </c>
      <c r="L304" s="12">
        <f t="shared" si="503"/>
        <v>0.98384312824999987</v>
      </c>
      <c r="M304" s="13">
        <f t="shared" si="504"/>
        <v>7.6724318126958235E-2</v>
      </c>
      <c r="N304" s="13">
        <f t="shared" si="505"/>
        <v>0.12150779911432605</v>
      </c>
      <c r="O304" s="13">
        <f t="shared" si="506"/>
        <v>7.5484693158874752E-2</v>
      </c>
      <c r="P304" s="13">
        <f t="shared" si="507"/>
        <v>0.11954461318741109</v>
      </c>
      <c r="Q304" s="13">
        <f t="shared" si="508"/>
        <v>9.621555203121325E-2</v>
      </c>
      <c r="R304" s="13">
        <f t="shared" si="509"/>
        <v>3.7132548326209346E-2</v>
      </c>
      <c r="S304" s="13">
        <f t="shared" si="510"/>
        <v>4.6565791951647263E-2</v>
      </c>
      <c r="T304" s="13">
        <f t="shared" si="511"/>
        <v>9.4661009696689474E-2</v>
      </c>
      <c r="U304" s="13">
        <f t="shared" si="512"/>
        <v>5.8806573101869354E-2</v>
      </c>
      <c r="V304" s="13">
        <f t="shared" si="513"/>
        <v>8.0616039383638906E-3</v>
      </c>
      <c r="W304" s="13">
        <f t="shared" si="514"/>
        <v>5.0791979445757418E-2</v>
      </c>
      <c r="X304" s="13">
        <f t="shared" si="515"/>
        <v>4.9971339947923667E-2</v>
      </c>
      <c r="Y304" s="13">
        <f t="shared" si="516"/>
        <v>2.4581979708604703E-2</v>
      </c>
      <c r="Z304" s="13">
        <f t="shared" si="517"/>
        <v>1.2177534168384036E-2</v>
      </c>
      <c r="AA304" s="13">
        <f t="shared" si="518"/>
        <v>1.9285480947401817E-2</v>
      </c>
      <c r="AB304" s="13">
        <f t="shared" si="519"/>
        <v>1.5271144807715773E-2</v>
      </c>
      <c r="AC304" s="13">
        <f t="shared" si="520"/>
        <v>7.8505204413084509E-4</v>
      </c>
      <c r="AD304" s="13">
        <f t="shared" si="521"/>
        <v>2.0109731131470222E-2</v>
      </c>
      <c r="AE304" s="13">
        <f t="shared" si="522"/>
        <v>1.9784820784652074E-2</v>
      </c>
      <c r="AF304" s="13">
        <f t="shared" si="523"/>
        <v>9.7325799863188546E-3</v>
      </c>
      <c r="AG304" s="13">
        <f t="shared" si="524"/>
        <v>3.1917773132277617E-3</v>
      </c>
      <c r="AH304" s="13">
        <f t="shared" si="525"/>
        <v>2.9951958276485521E-3</v>
      </c>
      <c r="AI304" s="13">
        <f t="shared" si="526"/>
        <v>4.7434719762743929E-3</v>
      </c>
      <c r="AJ304" s="13">
        <f t="shared" si="527"/>
        <v>3.7561027198954569E-3</v>
      </c>
      <c r="AK304" s="13">
        <f t="shared" si="528"/>
        <v>1.9828384093581123E-3</v>
      </c>
      <c r="AL304" s="13">
        <f t="shared" si="529"/>
        <v>4.8927769050909605E-5</v>
      </c>
      <c r="AM304" s="13">
        <f t="shared" si="530"/>
        <v>6.3695298445597655E-3</v>
      </c>
      <c r="AN304" s="13">
        <f t="shared" si="531"/>
        <v>6.2666181677534152E-3</v>
      </c>
      <c r="AO304" s="13">
        <f t="shared" si="532"/>
        <v>3.082684610855401E-3</v>
      </c>
      <c r="AP304" s="13">
        <f t="shared" si="533"/>
        <v>1.0109593569840372E-3</v>
      </c>
      <c r="AQ304" s="13">
        <f t="shared" si="534"/>
        <v>2.4865635407719583E-4</v>
      </c>
      <c r="AR304" s="13">
        <f t="shared" si="535"/>
        <v>5.893605665590199E-4</v>
      </c>
      <c r="AS304" s="13">
        <f t="shared" si="536"/>
        <v>9.3336646158080183E-4</v>
      </c>
      <c r="AT304" s="13">
        <f t="shared" si="537"/>
        <v>7.3908316999405602E-4</v>
      </c>
      <c r="AU304" s="13">
        <f t="shared" si="538"/>
        <v>3.9016038869542786E-4</v>
      </c>
      <c r="AV304" s="13">
        <f t="shared" si="539"/>
        <v>1.5447361178734954E-4</v>
      </c>
      <c r="AW304" s="13">
        <f t="shared" si="540"/>
        <v>2.1176290531348859E-6</v>
      </c>
      <c r="AX304" s="13">
        <f t="shared" si="541"/>
        <v>1.6812304357982828E-3</v>
      </c>
      <c r="AY304" s="13">
        <f t="shared" si="542"/>
        <v>1.654067011264893E-3</v>
      </c>
      <c r="AZ304" s="13">
        <f t="shared" si="543"/>
        <v>8.1367123134898996E-4</v>
      </c>
      <c r="BA304" s="13">
        <f t="shared" si="544"/>
        <v>2.6684161653913992E-4</v>
      </c>
      <c r="BB304" s="13">
        <f t="shared" si="545"/>
        <v>6.5632572690788575E-5</v>
      </c>
      <c r="BC304" s="13">
        <f t="shared" si="546"/>
        <v>1.2914431126240192E-5</v>
      </c>
      <c r="BD304" s="13">
        <f t="shared" si="547"/>
        <v>9.6639723911769702E-5</v>
      </c>
      <c r="BE304" s="13">
        <f t="shared" si="548"/>
        <v>1.530476965608815E-4</v>
      </c>
      <c r="BF304" s="13">
        <f t="shared" si="549"/>
        <v>1.2119031633397971E-4</v>
      </c>
      <c r="BG304" s="13">
        <f t="shared" si="550"/>
        <v>6.3976102888890914E-5</v>
      </c>
      <c r="BH304" s="13">
        <f t="shared" si="551"/>
        <v>2.5329633575490328E-5</v>
      </c>
      <c r="BI304" s="13">
        <f t="shared" si="552"/>
        <v>8.0228748935567363E-6</v>
      </c>
      <c r="BJ304" s="14">
        <f t="shared" si="553"/>
        <v>0.51202137479318166</v>
      </c>
      <c r="BK304" s="14">
        <f t="shared" si="554"/>
        <v>0.25338437402882713</v>
      </c>
      <c r="BL304" s="14">
        <f t="shared" si="555"/>
        <v>0.22273269982202876</v>
      </c>
      <c r="BM304" s="14">
        <f t="shared" si="556"/>
        <v>0.47205450948521693</v>
      </c>
      <c r="BN304" s="14">
        <f t="shared" si="557"/>
        <v>0.52660952394499272</v>
      </c>
    </row>
    <row r="305" spans="1:66" x14ac:dyDescent="0.25">
      <c r="A305" t="s">
        <v>349</v>
      </c>
      <c r="B305" t="s">
        <v>279</v>
      </c>
      <c r="C305" t="s">
        <v>287</v>
      </c>
      <c r="D305" s="11">
        <v>44416</v>
      </c>
      <c r="E305" s="10">
        <f>VLOOKUP(A305,home!$A$2:$E$405,3,FALSE)</f>
        <v>1.53</v>
      </c>
      <c r="F305" s="10">
        <f>VLOOKUP(B305,home!$B$2:$E$405,3,FALSE)</f>
        <v>1.4160999999999999</v>
      </c>
      <c r="G305" s="10">
        <f>VLOOKUP(C305,away!$B$2:$E$405,4,FALSE)</f>
        <v>1.4160999999999999</v>
      </c>
      <c r="H305" s="10">
        <f>VLOOKUP(A305,away!$A$2:$E$405,3,FALSE)</f>
        <v>1.075</v>
      </c>
      <c r="I305" s="10">
        <f>VLOOKUP(C305,away!$B$2:$E$405,3,FALSE)</f>
        <v>0.46510000000000001</v>
      </c>
      <c r="J305" s="10">
        <f>VLOOKUP(B305,home!$B$2:$E$405,4,FALSE)</f>
        <v>1.2403</v>
      </c>
      <c r="K305" s="12">
        <f t="shared" si="502"/>
        <v>3.0681689912999999</v>
      </c>
      <c r="L305" s="12">
        <f t="shared" si="503"/>
        <v>0.62012829474999998</v>
      </c>
      <c r="M305" s="13">
        <f t="shared" si="504"/>
        <v>2.5014558438916333E-2</v>
      </c>
      <c r="N305" s="13">
        <f t="shared" si="505"/>
        <v>7.6748892533344812E-2</v>
      </c>
      <c r="O305" s="13">
        <f t="shared" si="506"/>
        <v>1.5512235468649405E-2</v>
      </c>
      <c r="P305" s="13">
        <f t="shared" si="507"/>
        <v>4.7594159850654121E-2</v>
      </c>
      <c r="Q305" s="13">
        <f t="shared" si="508"/>
        <v>0.11773928609371234</v>
      </c>
      <c r="R305" s="13">
        <f t="shared" si="509"/>
        <v>4.8097880644670113E-3</v>
      </c>
      <c r="S305" s="13">
        <f t="shared" si="510"/>
        <v>2.2638857062189158E-2</v>
      </c>
      <c r="T305" s="13">
        <f t="shared" si="511"/>
        <v>7.3013462710376217E-2</v>
      </c>
      <c r="U305" s="13">
        <f t="shared" si="512"/>
        <v>1.4757242594122527E-2</v>
      </c>
      <c r="V305" s="13">
        <f t="shared" si="513"/>
        <v>4.786001295494737E-3</v>
      </c>
      <c r="W305" s="13">
        <f t="shared" si="514"/>
        <v>0.12041467555017585</v>
      </c>
      <c r="X305" s="13">
        <f t="shared" si="515"/>
        <v>7.4672547411805054E-2</v>
      </c>
      <c r="Y305" s="13">
        <f t="shared" si="516"/>
        <v>2.3153279745560598E-2</v>
      </c>
      <c r="Z305" s="13">
        <f t="shared" si="517"/>
        <v>9.9422855684227715E-4</v>
      </c>
      <c r="AA305" s="13">
        <f t="shared" si="518"/>
        <v>3.0504612283684235E-3</v>
      </c>
      <c r="AB305" s="13">
        <f t="shared" si="519"/>
        <v>4.679665275021453E-3</v>
      </c>
      <c r="AC305" s="13">
        <f t="shared" si="520"/>
        <v>5.6913284932514838E-4</v>
      </c>
      <c r="AD305" s="13">
        <f t="shared" si="521"/>
        <v>9.2363143405124942E-2</v>
      </c>
      <c r="AE305" s="13">
        <f t="shared" si="522"/>
        <v>5.7276998617569831E-2</v>
      </c>
      <c r="AF305" s="13">
        <f t="shared" si="523"/>
        <v>1.7759543740555845E-2</v>
      </c>
      <c r="AG305" s="13">
        <f t="shared" si="524"/>
        <v>3.6710651917896448E-3</v>
      </c>
      <c r="AH305" s="13">
        <f t="shared" si="525"/>
        <v>1.5413731488658864E-4</v>
      </c>
      <c r="AI305" s="13">
        <f t="shared" si="526"/>
        <v>4.7291932993727507E-4</v>
      </c>
      <c r="AJ305" s="13">
        <f t="shared" si="527"/>
        <v>7.2549821174996065E-4</v>
      </c>
      <c r="AK305" s="13">
        <f t="shared" si="528"/>
        <v>7.4198370551161027E-4</v>
      </c>
      <c r="AL305" s="13">
        <f t="shared" si="529"/>
        <v>4.3314615963635328E-5</v>
      </c>
      <c r="AM305" s="13">
        <f t="shared" si="530"/>
        <v>5.6677146506919858E-2</v>
      </c>
      <c r="AN305" s="13">
        <f t="shared" si="531"/>
        <v>3.5147102214632131E-2</v>
      </c>
      <c r="AO305" s="13">
        <f t="shared" si="532"/>
        <v>1.0897856280881885E-2</v>
      </c>
      <c r="AP305" s="13">
        <f t="shared" si="533"/>
        <v>2.2526896772979538E-3</v>
      </c>
      <c r="AQ305" s="13">
        <f t="shared" si="534"/>
        <v>3.492391520459269E-4</v>
      </c>
      <c r="AR305" s="13">
        <f t="shared" si="535"/>
        <v>1.9116982047592804E-5</v>
      </c>
      <c r="AS305" s="13">
        <f t="shared" si="536"/>
        <v>5.8654131525663012E-5</v>
      </c>
      <c r="AT305" s="13">
        <f t="shared" si="537"/>
        <v>8.9980393779335503E-5</v>
      </c>
      <c r="AU305" s="13">
        <f t="shared" si="538"/>
        <v>9.2025018006240217E-5</v>
      </c>
      <c r="AV305" s="13">
        <f t="shared" si="539"/>
        <v>7.0587076667642592E-5</v>
      </c>
      <c r="AW305" s="13">
        <f t="shared" si="540"/>
        <v>2.2892477251209074E-6</v>
      </c>
      <c r="AX305" s="13">
        <f t="shared" si="541"/>
        <v>2.8982510571316449E-2</v>
      </c>
      <c r="AY305" s="13">
        <f t="shared" si="542"/>
        <v>1.7972874858164314E-2</v>
      </c>
      <c r="AZ305" s="13">
        <f t="shared" si="543"/>
        <v>5.5727441187742926E-3</v>
      </c>
      <c r="BA305" s="13">
        <f t="shared" si="544"/>
        <v>1.1519387691511979E-3</v>
      </c>
      <c r="BB305" s="13">
        <f t="shared" si="545"/>
        <v>1.7858745614253652E-4</v>
      </c>
      <c r="BC305" s="13">
        <f t="shared" si="546"/>
        <v>2.2149426928282319E-5</v>
      </c>
      <c r="BD305" s="13">
        <f t="shared" si="547"/>
        <v>1.9758302463233481E-6</v>
      </c>
      <c r="BE305" s="13">
        <f t="shared" si="548"/>
        <v>6.0621810938419364E-6</v>
      </c>
      <c r="BF305" s="13">
        <f t="shared" si="549"/>
        <v>9.2998980258854726E-6</v>
      </c>
      <c r="BG305" s="13">
        <f t="shared" si="550"/>
        <v>9.511219581757966E-6</v>
      </c>
      <c r="BH305" s="13">
        <f t="shared" si="551"/>
        <v>7.2955072475487854E-6</v>
      </c>
      <c r="BI305" s="13">
        <f t="shared" si="552"/>
        <v>4.4767698225467175E-6</v>
      </c>
      <c r="BJ305" s="14">
        <f t="shared" si="553"/>
        <v>0.81601773403226996</v>
      </c>
      <c r="BK305" s="14">
        <f t="shared" si="554"/>
        <v>0.11861889897070745</v>
      </c>
      <c r="BL305" s="14">
        <f t="shared" si="555"/>
        <v>4.5272916200758649E-2</v>
      </c>
      <c r="BM305" s="14">
        <f t="shared" si="556"/>
        <v>0.67551427170039502</v>
      </c>
      <c r="BN305" s="14">
        <f t="shared" si="557"/>
        <v>0.28741892044974404</v>
      </c>
    </row>
    <row r="306" spans="1:66" x14ac:dyDescent="0.25">
      <c r="A306" t="s">
        <v>349</v>
      </c>
      <c r="B306" t="s">
        <v>277</v>
      </c>
      <c r="C306" t="s">
        <v>275</v>
      </c>
      <c r="D306" s="11">
        <v>44416</v>
      </c>
      <c r="E306" s="10">
        <f>VLOOKUP(A306,home!$A$2:$E$405,3,FALSE)</f>
        <v>1.53</v>
      </c>
      <c r="F306" s="10">
        <f>VLOOKUP(B306,home!$B$2:$E$405,3,FALSE)</f>
        <v>1.2065999999999999</v>
      </c>
      <c r="G306" s="10">
        <f>VLOOKUP(C306,away!$B$2:$E$405,4,FALSE)</f>
        <v>1.3574999999999999</v>
      </c>
      <c r="H306" s="10">
        <f>VLOOKUP(A306,away!$A$2:$E$405,3,FALSE)</f>
        <v>1.075</v>
      </c>
      <c r="I306" s="10">
        <f>VLOOKUP(C306,away!$B$2:$E$405,3,FALSE)</f>
        <v>0.71560000000000001</v>
      </c>
      <c r="J306" s="10">
        <f>VLOOKUP(B306,home!$B$2:$E$405,4,FALSE)</f>
        <v>0.93020000000000003</v>
      </c>
      <c r="K306" s="12">
        <f t="shared" si="502"/>
        <v>2.5060780349999994</v>
      </c>
      <c r="L306" s="12">
        <f t="shared" si="503"/>
        <v>0.71557495400000004</v>
      </c>
      <c r="M306" s="13">
        <f t="shared" si="504"/>
        <v>3.9889067544844309E-2</v>
      </c>
      <c r="N306" s="13">
        <f t="shared" si="505"/>
        <v>9.9965116010765687E-2</v>
      </c>
      <c r="O306" s="13">
        <f t="shared" si="506"/>
        <v>2.8543617673504863E-2</v>
      </c>
      <c r="P306" s="13">
        <f t="shared" si="507"/>
        <v>7.1532533291008324E-2</v>
      </c>
      <c r="Q306" s="13">
        <f t="shared" si="508"/>
        <v>0.12526019075040337</v>
      </c>
      <c r="R306" s="13">
        <f t="shared" si="509"/>
        <v>1.0212548951855915E-2</v>
      </c>
      <c r="S306" s="13">
        <f t="shared" si="510"/>
        <v>3.2069584688064347E-2</v>
      </c>
      <c r="T306" s="13">
        <f t="shared" si="511"/>
        <v>8.9633055234251122E-2</v>
      </c>
      <c r="U306" s="13">
        <f t="shared" si="512"/>
        <v>2.5593444609608374E-2</v>
      </c>
      <c r="V306" s="13">
        <f t="shared" si="513"/>
        <v>6.3899954312844672E-3</v>
      </c>
      <c r="W306" s="13">
        <f t="shared" si="514"/>
        <v>0.10463727089983198</v>
      </c>
      <c r="X306" s="13">
        <f t="shared" si="515"/>
        <v>7.4875810310832805E-2</v>
      </c>
      <c r="Y306" s="13">
        <f t="shared" si="516"/>
        <v>2.6789627259443456E-2</v>
      </c>
      <c r="Z306" s="13">
        <f t="shared" si="517"/>
        <v>2.4359480821490153E-3</v>
      </c>
      <c r="AA306" s="13">
        <f t="shared" si="518"/>
        <v>6.104675983074021E-3</v>
      </c>
      <c r="AB306" s="13">
        <f t="shared" si="519"/>
        <v>7.649397195986919E-3</v>
      </c>
      <c r="AC306" s="13">
        <f t="shared" si="520"/>
        <v>7.1619335361103645E-4</v>
      </c>
      <c r="AD306" s="13">
        <f t="shared" si="521"/>
        <v>6.555729156110339E-2</v>
      </c>
      <c r="AE306" s="13">
        <f t="shared" si="522"/>
        <v>4.6911155893201148E-2</v>
      </c>
      <c r="AF306" s="13">
        <f t="shared" si="523"/>
        <v>1.6784224110182121E-2</v>
      </c>
      <c r="AG306" s="13">
        <f t="shared" si="524"/>
        <v>4.0034567985230878E-3</v>
      </c>
      <c r="AH306" s="13">
        <f t="shared" si="525"/>
        <v>4.3577585920754242E-4</v>
      </c>
      <c r="AI306" s="13">
        <f t="shared" si="526"/>
        <v>1.0920883089432743E-3</v>
      </c>
      <c r="AJ306" s="13">
        <f t="shared" si="527"/>
        <v>1.3684292616615169E-3</v>
      </c>
      <c r="AK306" s="13">
        <f t="shared" si="528"/>
        <v>1.1431301717003981E-3</v>
      </c>
      <c r="AL306" s="13">
        <f t="shared" si="529"/>
        <v>5.1373599899155346E-5</v>
      </c>
      <c r="AM306" s="13">
        <f t="shared" si="530"/>
        <v>3.2858337683074397E-2</v>
      </c>
      <c r="AN306" s="13">
        <f t="shared" si="531"/>
        <v>2.351260347608243E-2</v>
      </c>
      <c r="AO306" s="13">
        <f t="shared" si="532"/>
        <v>8.4125150754089609E-3</v>
      </c>
      <c r="AP306" s="13">
        <f t="shared" si="533"/>
        <v>2.0065950293700254E-3</v>
      </c>
      <c r="AQ306" s="13">
        <f t="shared" si="534"/>
        <v>3.5896728645952106E-4</v>
      </c>
      <c r="AR306" s="13">
        <f t="shared" si="535"/>
        <v>6.236605808134955E-5</v>
      </c>
      <c r="AS306" s="13">
        <f t="shared" si="536"/>
        <v>1.5629420828720432E-4</v>
      </c>
      <c r="AT306" s="13">
        <f t="shared" si="537"/>
        <v>1.9584274119313887E-4</v>
      </c>
      <c r="AU306" s="13">
        <f t="shared" si="538"/>
        <v>1.6359906400610494E-4</v>
      </c>
      <c r="AV306" s="13">
        <f t="shared" si="539"/>
        <v>1.0249800521306466E-4</v>
      </c>
      <c r="AW306" s="13">
        <f t="shared" si="540"/>
        <v>2.5590997812829223E-6</v>
      </c>
      <c r="AX306" s="13">
        <f t="shared" si="541"/>
        <v>1.3724259722360915E-2</v>
      </c>
      <c r="AY306" s="13">
        <f t="shared" si="542"/>
        <v>9.8207365195124661E-3</v>
      </c>
      <c r="AZ306" s="13">
        <f t="shared" si="543"/>
        <v>3.5137365415981261E-3</v>
      </c>
      <c r="BA306" s="13">
        <f t="shared" si="544"/>
        <v>8.3811395470739965E-4</v>
      </c>
      <c r="BB306" s="13">
        <f t="shared" si="545"/>
        <v>1.4993333864662638E-4</v>
      </c>
      <c r="BC306" s="13">
        <f t="shared" si="546"/>
        <v>2.1457708381025227E-5</v>
      </c>
      <c r="BD306" s="13">
        <f t="shared" si="547"/>
        <v>7.4379315237871694E-6</v>
      </c>
      <c r="BE306" s="13">
        <f t="shared" si="548"/>
        <v>1.8640036817597102E-5</v>
      </c>
      <c r="BF306" s="13">
        <f t="shared" si="549"/>
        <v>2.3356693420085699E-5</v>
      </c>
      <c r="BG306" s="13">
        <f t="shared" si="550"/>
        <v>1.9511232116768592E-5</v>
      </c>
      <c r="BH306" s="13">
        <f t="shared" si="551"/>
        <v>1.2224167560905079E-5</v>
      </c>
      <c r="BI306" s="13">
        <f t="shared" si="552"/>
        <v>6.1269435641087461E-6</v>
      </c>
      <c r="BJ306" s="14">
        <f t="shared" si="553"/>
        <v>0.74963445516414018</v>
      </c>
      <c r="BK306" s="14">
        <f t="shared" si="554"/>
        <v>0.16046948442822409</v>
      </c>
      <c r="BL306" s="14">
        <f t="shared" si="555"/>
        <v>8.2911005097326934E-2</v>
      </c>
      <c r="BM306" s="14">
        <f t="shared" si="556"/>
        <v>0.61022964112972655</v>
      </c>
      <c r="BN306" s="14">
        <f t="shared" si="557"/>
        <v>0.37540307422238245</v>
      </c>
    </row>
    <row r="307" spans="1:66" x14ac:dyDescent="0.25">
      <c r="A307" t="s">
        <v>349</v>
      </c>
      <c r="B307" t="s">
        <v>278</v>
      </c>
      <c r="C307" t="s">
        <v>281</v>
      </c>
      <c r="D307" s="11">
        <v>44416</v>
      </c>
      <c r="E307" s="10">
        <f>VLOOKUP(A307,home!$A$2:$E$405,3,FALSE)</f>
        <v>1.53</v>
      </c>
      <c r="F307" s="10">
        <f>VLOOKUP(B307,home!$B$2:$E$405,3,FALSE)</f>
        <v>0.95530000000000004</v>
      </c>
      <c r="G307" s="10">
        <f>VLOOKUP(C307,away!$B$2:$E$405,4,FALSE)</f>
        <v>1.0348999999999999</v>
      </c>
      <c r="H307" s="10">
        <f>VLOOKUP(A307,away!$A$2:$E$405,3,FALSE)</f>
        <v>1.075</v>
      </c>
      <c r="I307" s="10">
        <f>VLOOKUP(C307,away!$B$2:$E$405,3,FALSE)</f>
        <v>1.1628000000000001</v>
      </c>
      <c r="J307" s="10">
        <f>VLOOKUP(B307,home!$B$2:$E$405,4,FALSE)</f>
        <v>1.0732999999999999</v>
      </c>
      <c r="K307" s="12">
        <f t="shared" si="502"/>
        <v>1.5126191541</v>
      </c>
      <c r="L307" s="12">
        <f t="shared" si="503"/>
        <v>1.3416357329999999</v>
      </c>
      <c r="M307" s="13">
        <f t="shared" si="504"/>
        <v>5.7598722686947573E-2</v>
      </c>
      <c r="N307" s="13">
        <f t="shared" si="505"/>
        <v>8.7124931187971114E-2</v>
      </c>
      <c r="O307" s="13">
        <f t="shared" si="506"/>
        <v>7.7276504531966633E-2</v>
      </c>
      <c r="P307" s="13">
        <f t="shared" si="507"/>
        <v>0.11688992091694818</v>
      </c>
      <c r="Q307" s="13">
        <f t="shared" si="508"/>
        <v>6.5893419857284793E-2</v>
      </c>
      <c r="R307" s="13">
        <f t="shared" si="509"/>
        <v>5.1838459900711453E-2</v>
      </c>
      <c r="S307" s="13">
        <f t="shared" si="510"/>
        <v>5.9303631116227128E-2</v>
      </c>
      <c r="T307" s="13">
        <f t="shared" si="511"/>
        <v>8.8404966650105027E-2</v>
      </c>
      <c r="U307" s="13">
        <f t="shared" si="512"/>
        <v>7.8411847364860926E-2</v>
      </c>
      <c r="V307" s="13">
        <f t="shared" si="513"/>
        <v>1.3372203849688093E-2</v>
      </c>
      <c r="W307" s="13">
        <f t="shared" si="514"/>
        <v>3.3223883001760754E-2</v>
      </c>
      <c r="X307" s="13">
        <f t="shared" si="515"/>
        <v>4.4574348624173532E-2</v>
      </c>
      <c r="Y307" s="13">
        <f t="shared" si="516"/>
        <v>2.9901269444695306E-2</v>
      </c>
      <c r="Z307" s="13">
        <f t="shared" si="517"/>
        <v>2.3182776715494031E-2</v>
      </c>
      <c r="AA307" s="13">
        <f t="shared" si="518"/>
        <v>3.5066712105079757E-2</v>
      </c>
      <c r="AB307" s="13">
        <f t="shared" si="519"/>
        <v>2.652129020072699E-2</v>
      </c>
      <c r="AC307" s="13">
        <f t="shared" si="520"/>
        <v>1.6960834563237201E-3</v>
      </c>
      <c r="AD307" s="13">
        <f t="shared" si="521"/>
        <v>1.2563770450510183E-2</v>
      </c>
      <c r="AE307" s="13">
        <f t="shared" si="522"/>
        <v>1.6856003377613969E-2</v>
      </c>
      <c r="AF307" s="13">
        <f t="shared" si="523"/>
        <v>1.13073082234878E-2</v>
      </c>
      <c r="AG307" s="13">
        <f t="shared" si="524"/>
        <v>5.0567629188919922E-3</v>
      </c>
      <c r="AH307" s="13">
        <f t="shared" si="525"/>
        <v>7.7757104079167949E-3</v>
      </c>
      <c r="AI307" s="13">
        <f t="shared" si="526"/>
        <v>1.1761688499749668E-2</v>
      </c>
      <c r="AJ307" s="13">
        <f t="shared" si="527"/>
        <v>8.8954776546395203E-3</v>
      </c>
      <c r="AK307" s="13">
        <f t="shared" si="528"/>
        <v>4.4851566284254286E-3</v>
      </c>
      <c r="AL307" s="13">
        <f t="shared" si="529"/>
        <v>1.3768017888573787E-4</v>
      </c>
      <c r="AM307" s="13">
        <f t="shared" si="530"/>
        <v>3.8008399662314571E-3</v>
      </c>
      <c r="AN307" s="13">
        <f t="shared" si="531"/>
        <v>5.0993427141106358E-3</v>
      </c>
      <c r="AO307" s="13">
        <f t="shared" si="532"/>
        <v>3.4207302000320173E-3</v>
      </c>
      <c r="AP307" s="13">
        <f t="shared" si="533"/>
        <v>1.5297912897717302E-3</v>
      </c>
      <c r="AQ307" s="13">
        <f t="shared" si="534"/>
        <v>5.1310566459747788E-4</v>
      </c>
      <c r="AR307" s="13">
        <f t="shared" si="535"/>
        <v>2.0864341865442356E-3</v>
      </c>
      <c r="AS307" s="13">
        <f t="shared" si="536"/>
        <v>3.155980314335863E-3</v>
      </c>
      <c r="AT307" s="13">
        <f t="shared" si="537"/>
        <v>2.3868981367134831E-3</v>
      </c>
      <c r="AU307" s="13">
        <f t="shared" si="538"/>
        <v>1.2034892801594717E-3</v>
      </c>
      <c r="AV307" s="13">
        <f t="shared" si="539"/>
        <v>4.5510523423080958E-4</v>
      </c>
      <c r="AW307" s="13">
        <f t="shared" si="540"/>
        <v>7.7612760950224234E-6</v>
      </c>
      <c r="AX307" s="13">
        <f t="shared" si="541"/>
        <v>9.5820388909841569E-4</v>
      </c>
      <c r="AY307" s="13">
        <f t="shared" si="542"/>
        <v>1.2855605771140035E-3</v>
      </c>
      <c r="AZ307" s="13">
        <f t="shared" si="543"/>
        <v>8.6237700359612492E-4</v>
      </c>
      <c r="BA307" s="13">
        <f t="shared" si="544"/>
        <v>3.856652677806768E-4</v>
      </c>
      <c r="BB307" s="13">
        <f t="shared" si="545"/>
        <v>1.2935557605789244E-4</v>
      </c>
      <c r="BC307" s="13">
        <f t="shared" si="546"/>
        <v>3.4709612620413555E-5</v>
      </c>
      <c r="BD307" s="13">
        <f t="shared" si="547"/>
        <v>4.6653910987008853E-4</v>
      </c>
      <c r="BE307" s="13">
        <f t="shared" si="548"/>
        <v>7.0569599372626024E-4</v>
      </c>
      <c r="BF307" s="13">
        <f t="shared" si="549"/>
        <v>5.3372463854098741E-4</v>
      </c>
      <c r="BG307" s="13">
        <f t="shared" si="550"/>
        <v>2.6910737042406554E-4</v>
      </c>
      <c r="BH307" s="13">
        <f t="shared" si="551"/>
        <v>1.0176424075323137E-4</v>
      </c>
      <c r="BI307" s="13">
        <f t="shared" si="552"/>
        <v>3.0786107953156308E-5</v>
      </c>
      <c r="BJ307" s="14">
        <f t="shared" si="553"/>
        <v>0.41292634549750523</v>
      </c>
      <c r="BK307" s="14">
        <f t="shared" si="554"/>
        <v>0.25028380278213447</v>
      </c>
      <c r="BL307" s="14">
        <f t="shared" si="555"/>
        <v>0.31342837190732886</v>
      </c>
      <c r="BM307" s="14">
        <f t="shared" si="556"/>
        <v>0.54192153851961367</v>
      </c>
      <c r="BN307" s="14">
        <f t="shared" si="557"/>
        <v>0.45662195908182979</v>
      </c>
    </row>
    <row r="308" spans="1:66" x14ac:dyDescent="0.25">
      <c r="A308" t="s">
        <v>357</v>
      </c>
      <c r="B308" t="s">
        <v>332</v>
      </c>
      <c r="C308" t="s">
        <v>331</v>
      </c>
      <c r="D308" s="11">
        <v>44416</v>
      </c>
      <c r="E308" s="10">
        <f>VLOOKUP(A308,home!$A$2:$E$405,3,FALSE)</f>
        <v>1.9630000000000001</v>
      </c>
      <c r="F308" s="10">
        <f>VLOOKUP(B308,home!$B$2:$E$405,3,FALSE)</f>
        <v>0.61129999999999995</v>
      </c>
      <c r="G308" s="10">
        <f>VLOOKUP(C308,away!$B$2:$E$405,4,FALSE)</f>
        <v>1.4434</v>
      </c>
      <c r="H308" s="10">
        <f>VLOOKUP(A308,away!$A$2:$E$405,3,FALSE)</f>
        <v>1.5185</v>
      </c>
      <c r="I308" s="10">
        <f>VLOOKUP(C308,away!$B$2:$E$405,3,FALSE)</f>
        <v>0.76829999999999998</v>
      </c>
      <c r="J308" s="10">
        <f>VLOOKUP(B308,home!$B$2:$E$405,4,FALSE)</f>
        <v>0.65849999999999997</v>
      </c>
      <c r="K308" s="12">
        <f t="shared" si="502"/>
        <v>1.73205387446</v>
      </c>
      <c r="L308" s="12">
        <f t="shared" si="503"/>
        <v>0.76824794767499993</v>
      </c>
      <c r="M308" s="13">
        <f t="shared" si="504"/>
        <v>8.2060227292818741E-2</v>
      </c>
      <c r="N308" s="13">
        <f t="shared" si="505"/>
        <v>0.14213273462159492</v>
      </c>
      <c r="O308" s="13">
        <f t="shared" si="506"/>
        <v>6.3042601203452009E-2</v>
      </c>
      <c r="P308" s="13">
        <f t="shared" si="507"/>
        <v>0.1091931816704757</v>
      </c>
      <c r="Q308" s="13">
        <f t="shared" si="508"/>
        <v>0.12309077684446426</v>
      </c>
      <c r="R308" s="13">
        <f t="shared" si="509"/>
        <v>2.4216174495322738E-2</v>
      </c>
      <c r="S308" s="13">
        <f t="shared" si="510"/>
        <v>3.632439037968925E-2</v>
      </c>
      <c r="T308" s="13">
        <f t="shared" si="511"/>
        <v>9.4564236688481074E-2</v>
      </c>
      <c r="U308" s="13">
        <f t="shared" si="512"/>
        <v>4.194371885922319E-2</v>
      </c>
      <c r="V308" s="13">
        <f t="shared" si="513"/>
        <v>5.3705483408008426E-3</v>
      </c>
      <c r="W308" s="13">
        <f t="shared" si="514"/>
        <v>7.1066618981248525E-2</v>
      </c>
      <c r="X308" s="13">
        <f t="shared" si="515"/>
        <v>5.4596784180545373E-2</v>
      </c>
      <c r="Y308" s="13">
        <f t="shared" si="516"/>
        <v>2.097193369817944E-2</v>
      </c>
      <c r="Z308" s="13">
        <f t="shared" si="517"/>
        <v>6.201342118857125E-3</v>
      </c>
      <c r="AA308" s="13">
        <f t="shared" si="518"/>
        <v>1.074105864381847E-2</v>
      </c>
      <c r="AB308" s="13">
        <f t="shared" si="519"/>
        <v>9.3020461199139291E-3</v>
      </c>
      <c r="AC308" s="13">
        <f t="shared" si="520"/>
        <v>4.466439467643737E-4</v>
      </c>
      <c r="AD308" s="13">
        <f t="shared" si="521"/>
        <v>3.0772803187811022E-2</v>
      </c>
      <c r="AE308" s="13">
        <f t="shared" si="522"/>
        <v>2.3641142893242512E-2</v>
      </c>
      <c r="AF308" s="13">
        <f t="shared" si="523"/>
        <v>9.0811297542124844E-3</v>
      </c>
      <c r="AG308" s="13">
        <f t="shared" si="524"/>
        <v>2.3255197654147063E-3</v>
      </c>
      <c r="AH308" s="13">
        <f t="shared" si="525"/>
        <v>1.1910420889106302E-3</v>
      </c>
      <c r="AI308" s="13">
        <f t="shared" si="526"/>
        <v>2.062949064742589E-3</v>
      </c>
      <c r="AJ308" s="13">
        <f t="shared" si="527"/>
        <v>1.7865694602005175E-3</v>
      </c>
      <c r="AK308" s="13">
        <f t="shared" si="528"/>
        <v>1.0314781851774057E-3</v>
      </c>
      <c r="AL308" s="13">
        <f t="shared" si="529"/>
        <v>2.3773014153144335E-5</v>
      </c>
      <c r="AM308" s="13">
        <f t="shared" si="530"/>
        <v>1.0660030597888616E-2</v>
      </c>
      <c r="AN308" s="13">
        <f t="shared" si="531"/>
        <v>8.1895466289806304E-3</v>
      </c>
      <c r="AO308" s="13">
        <f t="shared" si="532"/>
        <v>3.1458011950515415E-3</v>
      </c>
      <c r="AP308" s="13">
        <f t="shared" si="533"/>
        <v>8.0558510396396986E-4</v>
      </c>
      <c r="AQ308" s="13">
        <f t="shared" si="534"/>
        <v>1.5472227569946777E-4</v>
      </c>
      <c r="AR308" s="13">
        <f t="shared" si="535"/>
        <v>1.8300312808002735E-4</v>
      </c>
      <c r="AS308" s="13">
        <f t="shared" si="536"/>
        <v>3.1697127702931099E-4</v>
      </c>
      <c r="AT308" s="13">
        <f t="shared" si="537"/>
        <v>2.7450566423557608E-4</v>
      </c>
      <c r="AU308" s="13">
        <f t="shared" si="538"/>
        <v>1.5848619976681515E-4</v>
      </c>
      <c r="AV308" s="13">
        <f t="shared" si="539"/>
        <v>6.8626659088638433E-5</v>
      </c>
      <c r="AW308" s="13">
        <f t="shared" si="540"/>
        <v>8.7870794514003198E-7</v>
      </c>
      <c r="AX308" s="13">
        <f t="shared" si="541"/>
        <v>3.0772912164891914E-3</v>
      </c>
      <c r="AY308" s="13">
        <f t="shared" si="542"/>
        <v>2.3641226614661251E-3</v>
      </c>
      <c r="AZ308" s="13">
        <f t="shared" si="543"/>
        <v>9.0811619136165454E-4</v>
      </c>
      <c r="BA308" s="13">
        <f t="shared" si="544"/>
        <v>2.3255280008800959E-4</v>
      </c>
      <c r="BB308" s="13">
        <f t="shared" si="545"/>
        <v>4.4664552848421967E-5</v>
      </c>
      <c r="BC308" s="13">
        <f t="shared" si="546"/>
        <v>6.8626902119243515E-6</v>
      </c>
      <c r="BD308" s="13">
        <f t="shared" si="547"/>
        <v>2.3431962927597684E-5</v>
      </c>
      <c r="BE308" s="13">
        <f t="shared" si="548"/>
        <v>4.0585422174948658E-5</v>
      </c>
      <c r="BF308" s="13">
        <f t="shared" si="549"/>
        <v>3.5148068862357314E-5</v>
      </c>
      <c r="BG308" s="13">
        <f t="shared" si="550"/>
        <v>2.029278295094429E-5</v>
      </c>
      <c r="BH308" s="13">
        <f t="shared" si="551"/>
        <v>8.7870483334397225E-6</v>
      </c>
      <c r="BI308" s="13">
        <f t="shared" si="552"/>
        <v>3.0439282222003092E-6</v>
      </c>
      <c r="BJ308" s="14">
        <f t="shared" si="553"/>
        <v>0.60183297652924395</v>
      </c>
      <c r="BK308" s="14">
        <f t="shared" si="554"/>
        <v>0.23578288730616823</v>
      </c>
      <c r="BL308" s="14">
        <f t="shared" si="555"/>
        <v>0.15645052026243325</v>
      </c>
      <c r="BM308" s="14">
        <f t="shared" si="556"/>
        <v>0.45416878613505313</v>
      </c>
      <c r="BN308" s="14">
        <f t="shared" si="557"/>
        <v>0.54373569612812844</v>
      </c>
    </row>
    <row r="309" spans="1:66" x14ac:dyDescent="0.25">
      <c r="A309" t="s">
        <v>357</v>
      </c>
      <c r="B309" t="s">
        <v>335</v>
      </c>
      <c r="C309" t="s">
        <v>337</v>
      </c>
      <c r="D309" s="11">
        <v>44416</v>
      </c>
      <c r="E309" s="10">
        <f>VLOOKUP(A309,home!$A$2:$E$405,3,FALSE)</f>
        <v>1.9630000000000001</v>
      </c>
      <c r="F309" s="10">
        <f>VLOOKUP(B309,home!$B$2:$E$405,3,FALSE)</f>
        <v>1.5283</v>
      </c>
      <c r="G309" s="10">
        <f>VLOOKUP(C309,away!$B$2:$E$405,4,FALSE)</f>
        <v>1.1207</v>
      </c>
      <c r="H309" s="10">
        <f>VLOOKUP(A309,away!$A$2:$E$405,3,FALSE)</f>
        <v>1.5185</v>
      </c>
      <c r="I309" s="10">
        <f>VLOOKUP(C309,away!$B$2:$E$405,3,FALSE)</f>
        <v>0.92200000000000004</v>
      </c>
      <c r="J309" s="10">
        <f>VLOOKUP(B309,home!$B$2:$E$405,4,FALSE)</f>
        <v>0.54879999999999995</v>
      </c>
      <c r="K309" s="12">
        <f t="shared" si="502"/>
        <v>3.3621592850300002</v>
      </c>
      <c r="L309" s="12">
        <f t="shared" si="503"/>
        <v>0.76835128159999999</v>
      </c>
      <c r="M309" s="13">
        <f t="shared" si="504"/>
        <v>1.6074669537219196E-2</v>
      </c>
      <c r="N309" s="13">
        <f t="shared" si="505"/>
        <v>5.4045599438350411E-2</v>
      </c>
      <c r="O309" s="13">
        <f t="shared" si="506"/>
        <v>1.2350992940218849E-2</v>
      </c>
      <c r="P309" s="13">
        <f t="shared" si="507"/>
        <v>4.1526005593296778E-2</v>
      </c>
      <c r="Q309" s="13">
        <f t="shared" si="508"/>
        <v>9.0854956983331028E-2</v>
      </c>
      <c r="R309" s="13">
        <f t="shared" si="509"/>
        <v>4.7449506273248513E-3</v>
      </c>
      <c r="S309" s="13">
        <f t="shared" si="510"/>
        <v>2.6818733917699348E-2</v>
      </c>
      <c r="T309" s="13">
        <f t="shared" si="511"/>
        <v>6.9808522637855266E-2</v>
      </c>
      <c r="U309" s="13">
        <f t="shared" si="512"/>
        <v>1.5953279808669174E-2</v>
      </c>
      <c r="V309" s="13">
        <f t="shared" si="513"/>
        <v>7.6979283883249787E-3</v>
      </c>
      <c r="W309" s="13">
        <f t="shared" si="514"/>
        <v>0.10182294573750256</v>
      </c>
      <c r="X309" s="13">
        <f t="shared" si="515"/>
        <v>7.8235790853697335E-2</v>
      </c>
      <c r="Y309" s="13">
        <f t="shared" si="516"/>
        <v>3.0056285084713953E-2</v>
      </c>
      <c r="Z309" s="13">
        <f t="shared" si="517"/>
        <v>1.2152629652112583E-3</v>
      </c>
      <c r="AA309" s="13">
        <f t="shared" si="518"/>
        <v>4.0859076622381217E-3</v>
      </c>
      <c r="AB309" s="13">
        <f t="shared" si="519"/>
        <v>6.8687361921845637E-3</v>
      </c>
      <c r="AC309" s="13">
        <f t="shared" si="520"/>
        <v>1.2428879819668781E-3</v>
      </c>
      <c r="AD309" s="13">
        <f t="shared" si="521"/>
        <v>8.5586240610112524E-2</v>
      </c>
      <c r="AE309" s="13">
        <f t="shared" si="522"/>
        <v>6.5760297660105924E-2</v>
      </c>
      <c r="AF309" s="13">
        <f t="shared" si="523"/>
        <v>2.5263504492769928E-2</v>
      </c>
      <c r="AG309" s="13">
        <f t="shared" si="524"/>
        <v>6.4704153515757132E-3</v>
      </c>
      <c r="AH309" s="13">
        <f t="shared" si="525"/>
        <v>2.3343721420027158E-4</v>
      </c>
      <c r="AI309" s="13">
        <f t="shared" si="526"/>
        <v>7.8485309719498E-4</v>
      </c>
      <c r="AJ309" s="13">
        <f t="shared" si="527"/>
        <v>1.319400564059328E-3</v>
      </c>
      <c r="AK309" s="13">
        <f t="shared" si="528"/>
        <v>1.4786782857086297E-3</v>
      </c>
      <c r="AL309" s="13">
        <f t="shared" si="529"/>
        <v>1.2843106521473528E-4</v>
      </c>
      <c r="AM309" s="13">
        <f t="shared" si="530"/>
        <v>5.7550914707620283E-2</v>
      </c>
      <c r="AN309" s="13">
        <f t="shared" si="531"/>
        <v>4.4219319072852335E-2</v>
      </c>
      <c r="AO309" s="13">
        <f t="shared" si="532"/>
        <v>1.6987985240552707E-2</v>
      </c>
      <c r="AP309" s="13">
        <f t="shared" si="533"/>
        <v>4.3509134104601863E-3</v>
      </c>
      <c r="AQ309" s="13">
        <f t="shared" si="534"/>
        <v>8.3575747376442755E-4</v>
      </c>
      <c r="AR309" s="13">
        <f t="shared" si="535"/>
        <v>3.5872356540782485E-5</v>
      </c>
      <c r="AS309" s="13">
        <f t="shared" si="536"/>
        <v>1.2060857661949847E-4</v>
      </c>
      <c r="AT309" s="13">
        <f t="shared" si="537"/>
        <v>2.0275262286774954E-4</v>
      </c>
      <c r="AU309" s="13">
        <f t="shared" si="538"/>
        <v>2.2722887117966335E-4</v>
      </c>
      <c r="AV309" s="13">
        <f t="shared" si="539"/>
        <v>1.9099491476589774E-4</v>
      </c>
      <c r="AW309" s="13">
        <f t="shared" si="540"/>
        <v>9.2160683823971835E-6</v>
      </c>
      <c r="AX309" s="13">
        <f t="shared" si="541"/>
        <v>3.2249223707699212E-2</v>
      </c>
      <c r="AY309" s="13">
        <f t="shared" si="542"/>
        <v>2.4778732366415791E-2</v>
      </c>
      <c r="AZ309" s="13">
        <f t="shared" si="543"/>
        <v>9.5193853850794874E-3</v>
      </c>
      <c r="BA309" s="13">
        <f t="shared" si="544"/>
        <v>2.4380773202233785E-3</v>
      </c>
      <c r="BB309" s="13">
        <f t="shared" si="545"/>
        <v>4.6832495840838146E-4</v>
      </c>
      <c r="BC309" s="13">
        <f t="shared" si="546"/>
        <v>7.1967616399669327E-5</v>
      </c>
      <c r="BD309" s="13">
        <f t="shared" si="547"/>
        <v>4.5937618536870602E-6</v>
      </c>
      <c r="BE309" s="13">
        <f t="shared" si="548"/>
        <v>1.5444959069590573E-5</v>
      </c>
      <c r="BF309" s="13">
        <f t="shared" si="549"/>
        <v>2.5964206271366135E-5</v>
      </c>
      <c r="BG309" s="13">
        <f t="shared" si="550"/>
        <v>2.9098599064569267E-5</v>
      </c>
      <c r="BH309" s="13">
        <f t="shared" si="551"/>
        <v>2.445853125657671E-5</v>
      </c>
      <c r="BI309" s="13">
        <f t="shared" si="552"/>
        <v>1.644669559249917E-5</v>
      </c>
      <c r="BJ309" s="14">
        <f t="shared" si="553"/>
        <v>0.80137516010949061</v>
      </c>
      <c r="BK309" s="14">
        <f t="shared" si="554"/>
        <v>0.11826738885013771</v>
      </c>
      <c r="BL309" s="14">
        <f t="shared" si="555"/>
        <v>4.8713700486880639E-2</v>
      </c>
      <c r="BM309" s="14">
        <f t="shared" si="556"/>
        <v>0.72520482099394568</v>
      </c>
      <c r="BN309" s="14">
        <f t="shared" si="557"/>
        <v>0.21959717511974111</v>
      </c>
    </row>
    <row r="310" spans="1:66" x14ac:dyDescent="0.25">
      <c r="A310" t="s">
        <v>357</v>
      </c>
      <c r="B310" t="s">
        <v>328</v>
      </c>
      <c r="C310" t="s">
        <v>333</v>
      </c>
      <c r="D310" s="11">
        <v>44416</v>
      </c>
      <c r="E310" s="10">
        <f>VLOOKUP(A310,home!$A$2:$E$405,3,FALSE)</f>
        <v>1.9630000000000001</v>
      </c>
      <c r="F310" s="10">
        <f>VLOOKUP(B310,home!$B$2:$E$405,3,FALSE)</f>
        <v>0.84899999999999998</v>
      </c>
      <c r="G310" s="10">
        <f>VLOOKUP(C310,away!$B$2:$E$405,4,FALSE)</f>
        <v>1.1887000000000001</v>
      </c>
      <c r="H310" s="10">
        <f>VLOOKUP(A310,away!$A$2:$E$405,3,FALSE)</f>
        <v>1.5185</v>
      </c>
      <c r="I310" s="10">
        <f>VLOOKUP(C310,away!$B$2:$E$405,3,FALSE)</f>
        <v>1.3170999999999999</v>
      </c>
      <c r="J310" s="10">
        <f>VLOOKUP(B310,home!$B$2:$E$405,4,FALSE)</f>
        <v>1.3170999999999999</v>
      </c>
      <c r="K310" s="12">
        <f t="shared" si="502"/>
        <v>1.9810719669000001</v>
      </c>
      <c r="L310" s="12">
        <f t="shared" si="503"/>
        <v>2.6342215345849995</v>
      </c>
      <c r="M310" s="13">
        <f t="shared" si="504"/>
        <v>9.8992775278934717E-3</v>
      </c>
      <c r="N310" s="13">
        <f t="shared" si="505"/>
        <v>1.961118120307289E-2</v>
      </c>
      <c r="O310" s="13">
        <f t="shared" si="506"/>
        <v>2.6076890040810343E-2</v>
      </c>
      <c r="P310" s="13">
        <f t="shared" si="507"/>
        <v>5.166019584378316E-2</v>
      </c>
      <c r="Q310" s="13">
        <f t="shared" si="508"/>
        <v>1.9425580659601965E-2</v>
      </c>
      <c r="R310" s="13">
        <f t="shared" si="509"/>
        <v>3.4346152650253862E-2</v>
      </c>
      <c r="S310" s="13">
        <f t="shared" si="510"/>
        <v>6.7398247677624659E-2</v>
      </c>
      <c r="T310" s="13">
        <f t="shared" si="511"/>
        <v>5.1171282895341376E-2</v>
      </c>
      <c r="U310" s="13">
        <f t="shared" si="512"/>
        <v>6.8042200186286067E-2</v>
      </c>
      <c r="V310" s="13">
        <f t="shared" si="513"/>
        <v>3.9080367955507747E-2</v>
      </c>
      <c r="W310" s="13">
        <f t="shared" si="514"/>
        <v>1.2827824428497423E-2</v>
      </c>
      <c r="X310" s="13">
        <f t="shared" si="515"/>
        <v>3.3791331351423426E-2</v>
      </c>
      <c r="Y310" s="13">
        <f t="shared" si="516"/>
        <v>4.4506926364108419E-2</v>
      </c>
      <c r="Z310" s="13">
        <f t="shared" si="517"/>
        <v>3.0158458313814123E-2</v>
      </c>
      <c r="AA310" s="13">
        <f t="shared" si="518"/>
        <v>5.9746076330419395E-2</v>
      </c>
      <c r="AB310" s="13">
        <f t="shared" si="519"/>
        <v>5.9180638475230765E-2</v>
      </c>
      <c r="AC310" s="13">
        <f t="shared" si="520"/>
        <v>1.2746507614696678E-2</v>
      </c>
      <c r="AD310" s="13">
        <f t="shared" si="521"/>
        <v>6.3532108429028115E-3</v>
      </c>
      <c r="AE310" s="13">
        <f t="shared" si="522"/>
        <v>1.6735764816133501E-2</v>
      </c>
      <c r="AF310" s="13">
        <f t="shared" si="523"/>
        <v>2.2042856038204422E-2</v>
      </c>
      <c r="AG310" s="13">
        <f t="shared" si="524"/>
        <v>1.9355255353198354E-2</v>
      </c>
      <c r="AH310" s="13">
        <f t="shared" si="525"/>
        <v>1.9861015085033299E-2</v>
      </c>
      <c r="AI310" s="13">
        <f t="shared" si="526"/>
        <v>3.9346100219137481E-2</v>
      </c>
      <c r="AJ310" s="13">
        <f t="shared" si="527"/>
        <v>3.8973728075485624E-2</v>
      </c>
      <c r="AK310" s="13">
        <f t="shared" si="528"/>
        <v>2.5736586711976019E-2</v>
      </c>
      <c r="AL310" s="13">
        <f t="shared" si="529"/>
        <v>2.6607480307287716E-3</v>
      </c>
      <c r="AM310" s="13">
        <f t="shared" si="530"/>
        <v>2.5172335801359755E-3</v>
      </c>
      <c r="AN310" s="13">
        <f t="shared" si="531"/>
        <v>6.630950904374682E-3</v>
      </c>
      <c r="AO310" s="13">
        <f t="shared" si="532"/>
        <v>8.7336968335398335E-3</v>
      </c>
      <c r="AP310" s="13">
        <f t="shared" si="533"/>
        <v>7.6688307584824832E-3</v>
      </c>
      <c r="AQ310" s="13">
        <f t="shared" si="534"/>
        <v>5.0503497822705946E-3</v>
      </c>
      <c r="AR310" s="13">
        <f t="shared" si="535"/>
        <v>1.0463662727142442E-2</v>
      </c>
      <c r="AS310" s="13">
        <f t="shared" si="536"/>
        <v>2.0729268899838296E-2</v>
      </c>
      <c r="AT310" s="13">
        <f t="shared" si="537"/>
        <v>2.0533086755900834E-2</v>
      </c>
      <c r="AU310" s="13">
        <f t="shared" si="538"/>
        <v>1.355917418868027E-2</v>
      </c>
      <c r="AV310" s="13">
        <f t="shared" si="539"/>
        <v>6.7154249698771293E-3</v>
      </c>
      <c r="AW310" s="13">
        <f t="shared" si="540"/>
        <v>3.8570369282870119E-4</v>
      </c>
      <c r="AX310" s="13">
        <f t="shared" si="541"/>
        <v>8.3113681329111848E-4</v>
      </c>
      <c r="AY310" s="13">
        <f t="shared" si="542"/>
        <v>2.1893984917578163E-3</v>
      </c>
      <c r="AZ310" s="13">
        <f t="shared" si="543"/>
        <v>2.8836803273881795E-3</v>
      </c>
      <c r="BA310" s="13">
        <f t="shared" si="544"/>
        <v>2.5320842724216876E-3</v>
      </c>
      <c r="BB310" s="13">
        <f t="shared" si="545"/>
        <v>1.6675177294493005E-3</v>
      </c>
      <c r="BC310" s="13">
        <f t="shared" si="546"/>
        <v>8.7852222244352569E-4</v>
      </c>
      <c r="BD310" s="13">
        <f t="shared" si="547"/>
        <v>4.5939342810788356E-3</v>
      </c>
      <c r="BE310" s="13">
        <f t="shared" si="548"/>
        <v>9.1009144220261847E-3</v>
      </c>
      <c r="BF310" s="13">
        <f t="shared" si="549"/>
        <v>9.0147832173159987E-3</v>
      </c>
      <c r="BG310" s="13">
        <f t="shared" si="550"/>
        <v>5.9529781065017721E-3</v>
      </c>
      <c r="BH310" s="13">
        <f t="shared" si="551"/>
        <v>2.9483195115900247E-3</v>
      </c>
      <c r="BI310" s="13">
        <f t="shared" si="552"/>
        <v>1.1681666267750594E-3</v>
      </c>
      <c r="BJ310" s="14">
        <f t="shared" si="553"/>
        <v>0.28740461566803965</v>
      </c>
      <c r="BK310" s="14">
        <f t="shared" si="554"/>
        <v>0.1856347431419923</v>
      </c>
      <c r="BL310" s="14">
        <f t="shared" si="555"/>
        <v>0.47608910148135969</v>
      </c>
      <c r="BM310" s="14">
        <f t="shared" si="556"/>
        <v>0.81646394588086124</v>
      </c>
      <c r="BN310" s="14">
        <f t="shared" si="557"/>
        <v>0.1610192779254157</v>
      </c>
    </row>
    <row r="311" spans="1:66" x14ac:dyDescent="0.25">
      <c r="A311" t="s">
        <v>290</v>
      </c>
      <c r="B311" t="s">
        <v>296</v>
      </c>
      <c r="C311" t="s">
        <v>291</v>
      </c>
      <c r="D311" s="11">
        <v>44416</v>
      </c>
      <c r="E311" s="10">
        <f>VLOOKUP(A311,home!$A$2:$E$405,3,FALSE)</f>
        <v>1.6512</v>
      </c>
      <c r="F311" s="10">
        <f>VLOOKUP(B311,home!$B$2:$E$405,3,FALSE)</f>
        <v>1.1734</v>
      </c>
      <c r="G311" s="10">
        <f>VLOOKUP(C311,away!$B$2:$E$405,4,FALSE)</f>
        <v>0.88819999999999999</v>
      </c>
      <c r="H311" s="10">
        <f>VLOOKUP(A311,away!$A$2:$E$405,3,FALSE)</f>
        <v>1.1418999999999999</v>
      </c>
      <c r="I311" s="10">
        <f>VLOOKUP(C311,away!$B$2:$E$405,3,FALSE)</f>
        <v>1.0508999999999999</v>
      </c>
      <c r="J311" s="10">
        <f>VLOOKUP(B311,home!$B$2:$E$405,4,FALSE)</f>
        <v>1.2040999999999999</v>
      </c>
      <c r="K311" s="12">
        <f t="shared" si="502"/>
        <v>1.720903558656</v>
      </c>
      <c r="L311" s="12">
        <f t="shared" si="503"/>
        <v>1.4449473451109998</v>
      </c>
      <c r="M311" s="13">
        <f t="shared" si="504"/>
        <v>4.2178236919787462E-2</v>
      </c>
      <c r="N311" s="13">
        <f t="shared" si="505"/>
        <v>7.2584678013098133E-2</v>
      </c>
      <c r="O311" s="13">
        <f t="shared" si="506"/>
        <v>6.0945331458709645E-2</v>
      </c>
      <c r="P311" s="13">
        <f t="shared" si="507"/>
        <v>0.10488103779076291</v>
      </c>
      <c r="Q311" s="13">
        <f t="shared" si="508"/>
        <v>6.2455615348320254E-2</v>
      </c>
      <c r="R311" s="13">
        <f t="shared" si="509"/>
        <v>4.4031397444086212E-2</v>
      </c>
      <c r="S311" s="13">
        <f t="shared" si="510"/>
        <v>6.5199691187820208E-2</v>
      </c>
      <c r="T311" s="13">
        <f t="shared" si="511"/>
        <v>9.0245075584829165E-2</v>
      </c>
      <c r="U311" s="13">
        <f t="shared" si="512"/>
        <v>7.5773788554124671E-2</v>
      </c>
      <c r="V311" s="13">
        <f t="shared" si="513"/>
        <v>1.8014059105147889E-2</v>
      </c>
      <c r="W311" s="13">
        <f t="shared" si="514"/>
        <v>3.5826696903658202E-2</v>
      </c>
      <c r="X311" s="13">
        <f t="shared" si="515"/>
        <v>5.1767690575037391E-2</v>
      </c>
      <c r="Y311" s="13">
        <f t="shared" si="516"/>
        <v>3.7400793529464009E-2</v>
      </c>
      <c r="Z311" s="13">
        <f t="shared" si="517"/>
        <v>2.1207683612786538E-2</v>
      </c>
      <c r="AA311" s="13">
        <f t="shared" si="518"/>
        <v>3.6496378200094888E-2</v>
      </c>
      <c r="AB311" s="13">
        <f t="shared" si="519"/>
        <v>3.1403373561299283E-2</v>
      </c>
      <c r="AC311" s="13">
        <f t="shared" si="520"/>
        <v>2.799626880690118E-3</v>
      </c>
      <c r="AD311" s="13">
        <f t="shared" si="521"/>
        <v>1.5413572549098833E-2</v>
      </c>
      <c r="AE311" s="13">
        <f t="shared" si="522"/>
        <v>2.227180073349614E-2</v>
      </c>
      <c r="AF311" s="13">
        <f t="shared" si="523"/>
        <v>1.6090789670353236E-2</v>
      </c>
      <c r="AG311" s="13">
        <f t="shared" si="524"/>
        <v>7.7501146049721347E-3</v>
      </c>
      <c r="AH311" s="13">
        <f t="shared" si="525"/>
        <v>7.6609965330624924E-3</v>
      </c>
      <c r="AI311" s="13">
        <f t="shared" si="526"/>
        <v>1.3183836196598521E-2</v>
      </c>
      <c r="AJ311" s="13">
        <f t="shared" si="527"/>
        <v>1.1344055313732091E-2</v>
      </c>
      <c r="AK311" s="13">
        <f t="shared" si="528"/>
        <v>6.5073417196640192E-3</v>
      </c>
      <c r="AL311" s="13">
        <f t="shared" si="529"/>
        <v>2.7846377100313873E-4</v>
      </c>
      <c r="AM311" s="13">
        <f t="shared" si="530"/>
        <v>5.3050543702693178E-3</v>
      </c>
      <c r="AN311" s="13">
        <f t="shared" si="531"/>
        <v>7.665524227990158E-3</v>
      </c>
      <c r="AO311" s="13">
        <f t="shared" si="532"/>
        <v>5.5381394410592135E-3</v>
      </c>
      <c r="AP311" s="13">
        <f t="shared" si="533"/>
        <v>2.6674399607376749E-3</v>
      </c>
      <c r="AQ311" s="13">
        <f t="shared" si="534"/>
        <v>9.6357757237772331E-4</v>
      </c>
      <c r="AR311" s="13">
        <f t="shared" si="535"/>
        <v>2.2139473202706442E-3</v>
      </c>
      <c r="AS311" s="13">
        <f t="shared" si="536"/>
        <v>3.8099898221306671E-3</v>
      </c>
      <c r="AT311" s="13">
        <f t="shared" si="537"/>
        <v>3.2783125216739031E-3</v>
      </c>
      <c r="AU311" s="13">
        <f t="shared" si="538"/>
        <v>1.8805532283117145E-3</v>
      </c>
      <c r="AV311" s="13">
        <f t="shared" si="539"/>
        <v>8.0906268571091517E-4</v>
      </c>
      <c r="AW311" s="13">
        <f t="shared" si="540"/>
        <v>1.9234227716825403E-5</v>
      </c>
      <c r="AX311" s="13">
        <f t="shared" si="541"/>
        <v>1.5215811574433419E-3</v>
      </c>
      <c r="AY311" s="13">
        <f t="shared" si="542"/>
        <v>2.1986046538186792E-3</v>
      </c>
      <c r="AZ311" s="13">
        <f t="shared" si="543"/>
        <v>1.588433978741995E-3</v>
      </c>
      <c r="BA311" s="13">
        <f t="shared" si="544"/>
        <v>7.650678201557824E-4</v>
      </c>
      <c r="BB311" s="13">
        <f t="shared" si="545"/>
        <v>2.7637067889098944E-4</v>
      </c>
      <c r="BC311" s="13">
        <f t="shared" si="546"/>
        <v>7.9868215746011959E-5</v>
      </c>
      <c r="BD311" s="13">
        <f t="shared" si="547"/>
        <v>5.3317288377344608E-4</v>
      </c>
      <c r="BE311" s="13">
        <f t="shared" si="548"/>
        <v>9.175391130646053E-4</v>
      </c>
      <c r="BF311" s="13">
        <f t="shared" si="549"/>
        <v>7.8949816243947465E-4</v>
      </c>
      <c r="BG311" s="13">
        <f t="shared" si="550"/>
        <v>4.5288339909815481E-4</v>
      </c>
      <c r="BH311" s="13">
        <f t="shared" si="551"/>
        <v>1.9484216329106015E-4</v>
      </c>
      <c r="BI311" s="13">
        <f t="shared" si="552"/>
        <v>6.7060914436763708E-5</v>
      </c>
      <c r="BJ311" s="14">
        <f t="shared" si="553"/>
        <v>0.44037648958955827</v>
      </c>
      <c r="BK311" s="14">
        <f t="shared" si="554"/>
        <v>0.2355497203090304</v>
      </c>
      <c r="BL311" s="14">
        <f t="shared" si="555"/>
        <v>0.3022933611955731</v>
      </c>
      <c r="BM311" s="14">
        <f t="shared" si="556"/>
        <v>0.61017158730608201</v>
      </c>
      <c r="BN311" s="14">
        <f t="shared" si="557"/>
        <v>0.38707629697476464</v>
      </c>
    </row>
    <row r="312" spans="1:66" x14ac:dyDescent="0.25">
      <c r="A312" t="s">
        <v>290</v>
      </c>
      <c r="B312" t="s">
        <v>298</v>
      </c>
      <c r="C312" t="s">
        <v>309</v>
      </c>
      <c r="D312" s="11">
        <v>44416</v>
      </c>
      <c r="E312" s="10">
        <f>VLOOKUP(A312,home!$A$2:$E$405,3,FALSE)</f>
        <v>1.6512</v>
      </c>
      <c r="F312" s="10">
        <f>VLOOKUP(B312,home!$B$2:$E$405,3,FALSE)</f>
        <v>0.60560000000000003</v>
      </c>
      <c r="G312" s="10">
        <f>VLOOKUP(C312,away!$B$2:$E$405,4,FALSE)</f>
        <v>1.1355</v>
      </c>
      <c r="H312" s="10">
        <f>VLOOKUP(A312,away!$A$2:$E$405,3,FALSE)</f>
        <v>1.1418999999999999</v>
      </c>
      <c r="I312" s="10">
        <f>VLOOKUP(C312,away!$B$2:$E$405,3,FALSE)</f>
        <v>1.0399</v>
      </c>
      <c r="J312" s="10">
        <f>VLOOKUP(B312,home!$B$2:$E$405,4,FALSE)</f>
        <v>1.4778</v>
      </c>
      <c r="K312" s="12">
        <f t="shared" si="502"/>
        <v>1.1354622105600001</v>
      </c>
      <c r="L312" s="12">
        <f t="shared" si="503"/>
        <v>1.7548310628180002</v>
      </c>
      <c r="M312" s="13">
        <f t="shared" si="504"/>
        <v>5.5559915977675269E-2</v>
      </c>
      <c r="N312" s="13">
        <f t="shared" si="505"/>
        <v>6.3086185014539026E-2</v>
      </c>
      <c r="O312" s="13">
        <f t="shared" si="506"/>
        <v>9.7498266405182679E-2</v>
      </c>
      <c r="P312" s="13">
        <f t="shared" si="507"/>
        <v>0.11070559709819651</v>
      </c>
      <c r="Q312" s="13">
        <f t="shared" si="508"/>
        <v>3.5815989546202825E-2</v>
      </c>
      <c r="R312" s="13">
        <f t="shared" si="509"/>
        <v>8.5546493229359644E-2</v>
      </c>
      <c r="S312" s="13">
        <f t="shared" si="510"/>
        <v>5.5146453217247218E-2</v>
      </c>
      <c r="T312" s="13">
        <f t="shared" si="511"/>
        <v>6.2851011001241477E-2</v>
      </c>
      <c r="U312" s="13">
        <f t="shared" si="512"/>
        <v>9.7134810307864777E-2</v>
      </c>
      <c r="V312" s="13">
        <f t="shared" si="513"/>
        <v>1.2209083800863024E-2</v>
      </c>
      <c r="W312" s="13">
        <f t="shared" si="514"/>
        <v>1.3555900887841765E-2</v>
      </c>
      <c r="X312" s="13">
        <f t="shared" si="515"/>
        <v>2.3788315962466836E-2</v>
      </c>
      <c r="Y312" s="13">
        <f t="shared" si="516"/>
        <v>2.0872237891533044E-2</v>
      </c>
      <c r="Z312" s="13">
        <f t="shared" si="517"/>
        <v>5.0039881211343354E-2</v>
      </c>
      <c r="AA312" s="13">
        <f t="shared" si="518"/>
        <v>5.6818394136391739E-2</v>
      </c>
      <c r="AB312" s="13">
        <f t="shared" si="519"/>
        <v>3.2257569703288358E-2</v>
      </c>
      <c r="AC312" s="13">
        <f t="shared" si="520"/>
        <v>1.5204463150416264E-3</v>
      </c>
      <c r="AD312" s="13">
        <f t="shared" si="521"/>
        <v>3.8480532970602698E-3</v>
      </c>
      <c r="AE312" s="13">
        <f t="shared" si="522"/>
        <v>6.7526834570605827E-3</v>
      </c>
      <c r="AF312" s="13">
        <f t="shared" si="523"/>
        <v>5.9249093439135763E-3</v>
      </c>
      <c r="AG312" s="13">
        <f t="shared" si="524"/>
        <v>3.4657383203600548E-3</v>
      </c>
      <c r="AH312" s="13">
        <f t="shared" si="525"/>
        <v>2.1952884482347036E-2</v>
      </c>
      <c r="AI312" s="13">
        <f t="shared" si="526"/>
        <v>2.4926670742494085E-2</v>
      </c>
      <c r="AJ312" s="13">
        <f t="shared" si="527"/>
        <v>1.4151646331586809E-2</v>
      </c>
      <c r="AK312" s="13">
        <f t="shared" si="528"/>
        <v>5.356219875575623E-3</v>
      </c>
      <c r="AL312" s="13">
        <f t="shared" si="529"/>
        <v>1.2118226905171689E-4</v>
      </c>
      <c r="AM312" s="13">
        <f t="shared" si="530"/>
        <v>8.7386382060654973E-4</v>
      </c>
      <c r="AN312" s="13">
        <f t="shared" si="531"/>
        <v>1.5334833770731897E-3</v>
      </c>
      <c r="AO312" s="13">
        <f t="shared" si="532"/>
        <v>1.3455021322015411E-3</v>
      </c>
      <c r="AP312" s="13">
        <f t="shared" si="533"/>
        <v>7.8704297889170549E-4</v>
      </c>
      <c r="AQ312" s="13">
        <f t="shared" si="534"/>
        <v>3.4528186678299408E-4</v>
      </c>
      <c r="AR312" s="13">
        <f t="shared" si="535"/>
        <v>7.7047207216155633E-3</v>
      </c>
      <c r="AS312" s="13">
        <f t="shared" si="536"/>
        <v>8.748419222313045E-3</v>
      </c>
      <c r="AT312" s="13">
        <f t="shared" si="537"/>
        <v>4.9667497145365848E-3</v>
      </c>
      <c r="AU312" s="13">
        <f t="shared" si="538"/>
        <v>1.8798522033886525E-3</v>
      </c>
      <c r="AV312" s="13">
        <f t="shared" si="539"/>
        <v>5.336252845964416E-4</v>
      </c>
      <c r="AW312" s="13">
        <f t="shared" si="540"/>
        <v>6.7072512904982945E-6</v>
      </c>
      <c r="AX312" s="13">
        <f t="shared" si="541"/>
        <v>1.6537322424571994E-4</v>
      </c>
      <c r="AY312" s="13">
        <f t="shared" si="542"/>
        <v>2.9020207086475616E-4</v>
      </c>
      <c r="AZ312" s="13">
        <f t="shared" si="543"/>
        <v>2.5462780422379238E-4</v>
      </c>
      <c r="BA312" s="13">
        <f t="shared" si="544"/>
        <v>1.4894292676968381E-4</v>
      </c>
      <c r="BB312" s="13">
        <f t="shared" si="545"/>
        <v>6.5342418620616943E-5</v>
      </c>
      <c r="BC312" s="13">
        <f t="shared" si="546"/>
        <v>2.2932981183023173E-5</v>
      </c>
      <c r="BD312" s="13">
        <f t="shared" si="547"/>
        <v>2.253413875438085E-3</v>
      </c>
      <c r="BE312" s="13">
        <f t="shared" si="548"/>
        <v>2.5586663003115046E-3</v>
      </c>
      <c r="BF312" s="13">
        <f t="shared" si="549"/>
        <v>1.4526344467185393E-3</v>
      </c>
      <c r="BG312" s="13">
        <f t="shared" si="550"/>
        <v>5.4980384000221153E-4</v>
      </c>
      <c r="BH312" s="13">
        <f t="shared" si="551"/>
        <v>1.5607037088582193E-4</v>
      </c>
      <c r="BI312" s="13">
        <f t="shared" si="552"/>
        <v>3.5442401665786871E-5</v>
      </c>
      <c r="BJ312" s="14">
        <f t="shared" si="553"/>
        <v>0.24579362032368302</v>
      </c>
      <c r="BK312" s="14">
        <f t="shared" si="554"/>
        <v>0.23555288074894012</v>
      </c>
      <c r="BL312" s="14">
        <f t="shared" si="555"/>
        <v>0.46648235359556306</v>
      </c>
      <c r="BM312" s="14">
        <f t="shared" si="556"/>
        <v>0.54937279378879911</v>
      </c>
      <c r="BN312" s="14">
        <f t="shared" si="557"/>
        <v>0.44821244727115589</v>
      </c>
    </row>
    <row r="313" spans="1:66" s="10" customFormat="1" x14ac:dyDescent="0.25">
      <c r="A313" t="s">
        <v>290</v>
      </c>
      <c r="B313" t="s">
        <v>304</v>
      </c>
      <c r="C313" t="s">
        <v>300</v>
      </c>
      <c r="D313" s="11">
        <v>44416</v>
      </c>
      <c r="E313" s="10">
        <f>VLOOKUP(A313,home!$A$2:$E$405,3,FALSE)</f>
        <v>1.6512</v>
      </c>
      <c r="F313" s="10">
        <f>VLOOKUP(B313,home!$B$2:$E$405,3,FALSE)</f>
        <v>0.8327</v>
      </c>
      <c r="G313" s="10">
        <f>VLOOKUP(C313,away!$B$2:$E$405,4,FALSE)</f>
        <v>1.1355</v>
      </c>
      <c r="H313" s="10">
        <f>VLOOKUP(A313,away!$A$2:$E$405,3,FALSE)</f>
        <v>1.1418999999999999</v>
      </c>
      <c r="I313" s="10">
        <f>VLOOKUP(C313,away!$B$2:$E$405,3,FALSE)</f>
        <v>0.82099999999999995</v>
      </c>
      <c r="J313" s="10">
        <f>VLOOKUP(B313,home!$B$2:$E$405,4,FALSE)</f>
        <v>0.71150000000000002</v>
      </c>
      <c r="K313" s="12">
        <f t="shared" si="502"/>
        <v>1.5612605395199999</v>
      </c>
      <c r="L313" s="12">
        <f t="shared" si="503"/>
        <v>0.66703117884999985</v>
      </c>
      <c r="M313" s="13">
        <f t="shared" si="504"/>
        <v>0.10771227596321492</v>
      </c>
      <c r="N313" s="13">
        <f t="shared" si="505"/>
        <v>0.16816692608325601</v>
      </c>
      <c r="O313" s="13">
        <f t="shared" si="506"/>
        <v>7.1847446412359767E-2</v>
      </c>
      <c r="P313" s="13">
        <f t="shared" si="507"/>
        <v>0.11217258294889507</v>
      </c>
      <c r="Q313" s="13">
        <f t="shared" si="508"/>
        <v>0.13127619287308215</v>
      </c>
      <c r="R313" s="13">
        <f t="shared" si="509"/>
        <v>2.3962243438899258E-2</v>
      </c>
      <c r="S313" s="13">
        <f t="shared" si="510"/>
        <v>2.9204397207528807E-2</v>
      </c>
      <c r="T313" s="13">
        <f t="shared" si="511"/>
        <v>8.7565313687071947E-2</v>
      </c>
      <c r="U313" s="13">
        <f t="shared" si="512"/>
        <v>3.7411305119525423E-2</v>
      </c>
      <c r="V313" s="13">
        <f t="shared" si="513"/>
        <v>3.3793039413351107E-3</v>
      </c>
      <c r="W313" s="13">
        <f t="shared" si="514"/>
        <v>6.8318779903719942E-2</v>
      </c>
      <c r="X313" s="13">
        <f t="shared" si="515"/>
        <v>4.5570756296772E-2</v>
      </c>
      <c r="Y313" s="13">
        <f t="shared" si="516"/>
        <v>1.5198557646860936E-2</v>
      </c>
      <c r="Z313" s="13">
        <f t="shared" si="517"/>
        <v>5.3278544963132161E-3</v>
      </c>
      <c r="AA313" s="13">
        <f t="shared" si="518"/>
        <v>8.3181689853980278E-3</v>
      </c>
      <c r="AB313" s="13">
        <f t="shared" si="519"/>
        <v>6.4934144989805299E-3</v>
      </c>
      <c r="AC313" s="13">
        <f t="shared" si="520"/>
        <v>2.1995244290817656E-4</v>
      </c>
      <c r="AD313" s="13">
        <f t="shared" si="521"/>
        <v>2.6665853792957477E-2</v>
      </c>
      <c r="AE313" s="13">
        <f t="shared" si="522"/>
        <v>1.7786955890558169E-2</v>
      </c>
      <c r="AF313" s="13">
        <f t="shared" si="523"/>
        <v>5.9322270779159809E-3</v>
      </c>
      <c r="AG313" s="13">
        <f t="shared" si="524"/>
        <v>1.3189934736627291E-3</v>
      </c>
      <c r="AH313" s="13">
        <f t="shared" si="525"/>
        <v>8.8846126635426905E-4</v>
      </c>
      <c r="AI313" s="13">
        <f t="shared" si="526"/>
        <v>1.3871195160508882E-3</v>
      </c>
      <c r="AJ313" s="13">
        <f t="shared" si="527"/>
        <v>1.0828274820041657E-3</v>
      </c>
      <c r="AK313" s="13">
        <f t="shared" si="528"/>
        <v>5.6352527292030229E-4</v>
      </c>
      <c r="AL313" s="13">
        <f t="shared" si="529"/>
        <v>9.1624221756693875E-6</v>
      </c>
      <c r="AM313" s="13">
        <f t="shared" si="530"/>
        <v>8.3264690559108363E-3</v>
      </c>
      <c r="AN313" s="13">
        <f t="shared" si="531"/>
        <v>5.5540144700222515E-3</v>
      </c>
      <c r="AO313" s="13">
        <f t="shared" si="532"/>
        <v>1.8523504096444492E-3</v>
      </c>
      <c r="AP313" s="13">
        <f t="shared" si="533"/>
        <v>4.118584924628058E-4</v>
      </c>
      <c r="AQ313" s="13">
        <f t="shared" si="534"/>
        <v>6.8680613936712272E-5</v>
      </c>
      <c r="AR313" s="13">
        <f t="shared" si="535"/>
        <v>1.1852627317177041E-4</v>
      </c>
      <c r="AS313" s="13">
        <f t="shared" si="536"/>
        <v>1.8505039319945314E-4</v>
      </c>
      <c r="AT313" s="13">
        <f t="shared" si="537"/>
        <v>1.4445593836248321E-4</v>
      </c>
      <c r="AU313" s="13">
        <f t="shared" si="538"/>
        <v>7.5177785421559458E-5</v>
      </c>
      <c r="AV313" s="13">
        <f t="shared" si="539"/>
        <v>2.9343027456795677E-5</v>
      </c>
      <c r="AW313" s="13">
        <f t="shared" si="540"/>
        <v>2.6505091981862304E-7</v>
      </c>
      <c r="AX313" s="13">
        <f t="shared" si="541"/>
        <v>2.1666312617546557E-3</v>
      </c>
      <c r="AY313" s="13">
        <f t="shared" si="542"/>
        <v>1.4452106046614708E-3</v>
      </c>
      <c r="AZ313" s="13">
        <f t="shared" si="543"/>
        <v>4.8200026665693086E-4</v>
      </c>
      <c r="BA313" s="13">
        <f t="shared" si="544"/>
        <v>1.0716973535806231E-4</v>
      </c>
      <c r="BB313" s="13">
        <f t="shared" si="545"/>
        <v>1.7871388728232701E-5</v>
      </c>
      <c r="BC313" s="13">
        <f t="shared" si="546"/>
        <v>2.3841546982159326E-6</v>
      </c>
      <c r="BD313" s="13">
        <f t="shared" si="547"/>
        <v>1.3176786619743847E-5</v>
      </c>
      <c r="BE313" s="13">
        <f t="shared" si="548"/>
        <v>2.0572396987081191E-5</v>
      </c>
      <c r="BF313" s="13">
        <f t="shared" si="549"/>
        <v>1.6059435809635006E-5</v>
      </c>
      <c r="BG313" s="13">
        <f t="shared" si="550"/>
        <v>8.3576544721791844E-6</v>
      </c>
      <c r="BH313" s="13">
        <f t="shared" si="551"/>
        <v>3.2621190325890535E-6</v>
      </c>
      <c r="BI313" s="13">
        <f t="shared" si="552"/>
        <v>1.018603544159688E-6</v>
      </c>
      <c r="BJ313" s="14">
        <f t="shared" si="553"/>
        <v>0.58823519717969197</v>
      </c>
      <c r="BK313" s="14">
        <f t="shared" si="554"/>
        <v>0.25414288553071923</v>
      </c>
      <c r="BL313" s="14">
        <f t="shared" si="555"/>
        <v>0.1525695124065701</v>
      </c>
      <c r="BM313" s="14">
        <f t="shared" si="556"/>
        <v>0.38369283633984558</v>
      </c>
      <c r="BN313" s="14">
        <f t="shared" si="557"/>
        <v>0.61513766771970724</v>
      </c>
    </row>
    <row r="314" spans="1:66" x14ac:dyDescent="0.25">
      <c r="A314" t="s">
        <v>290</v>
      </c>
      <c r="B314" t="s">
        <v>316</v>
      </c>
      <c r="C314" t="s">
        <v>307</v>
      </c>
      <c r="D314" s="11">
        <v>44416</v>
      </c>
      <c r="E314" s="10">
        <f>VLOOKUP(A314,home!$A$2:$E$405,3,FALSE)</f>
        <v>1.6512</v>
      </c>
      <c r="F314" s="10">
        <f>VLOOKUP(B314,home!$B$2:$E$405,3,FALSE)</f>
        <v>0.87060000000000004</v>
      </c>
      <c r="G314" s="10">
        <f>VLOOKUP(C314,away!$B$2:$E$405,4,FALSE)</f>
        <v>0.8327</v>
      </c>
      <c r="H314" s="10">
        <f>VLOOKUP(A314,away!$A$2:$E$405,3,FALSE)</f>
        <v>1.1418999999999999</v>
      </c>
      <c r="I314" s="10">
        <f>VLOOKUP(C314,away!$B$2:$E$405,3,FALSE)</f>
        <v>0.87570000000000003</v>
      </c>
      <c r="J314" s="10">
        <f>VLOOKUP(B314,home!$B$2:$E$405,4,FALSE)</f>
        <v>1.3136000000000001</v>
      </c>
      <c r="K314" s="12">
        <f t="shared" si="502"/>
        <v>1.1970351613440002</v>
      </c>
      <c r="L314" s="12">
        <f t="shared" si="503"/>
        <v>1.313549859888</v>
      </c>
      <c r="M314" s="13">
        <f t="shared" si="504"/>
        <v>8.1220709499757945E-2</v>
      </c>
      <c r="N314" s="13">
        <f t="shared" si="505"/>
        <v>9.7224045100516923E-2</v>
      </c>
      <c r="O314" s="13">
        <f t="shared" si="506"/>
        <v>0.106687451583411</v>
      </c>
      <c r="P314" s="13">
        <f t="shared" si="507"/>
        <v>0.1277086308195286</v>
      </c>
      <c r="Q314" s="13">
        <f t="shared" si="508"/>
        <v>5.819030025670683E-2</v>
      </c>
      <c r="R314" s="13">
        <f t="shared" si="509"/>
        <v>7.0069643539598658E-2</v>
      </c>
      <c r="S314" s="13">
        <f t="shared" si="510"/>
        <v>5.0201157088658716E-2</v>
      </c>
      <c r="T314" s="13">
        <f t="shared" si="511"/>
        <v>7.6435860749037896E-2</v>
      </c>
      <c r="U314" s="13">
        <f t="shared" si="512"/>
        <v>8.387582705974006E-2</v>
      </c>
      <c r="V314" s="13">
        <f t="shared" si="513"/>
        <v>8.7705067625610117E-3</v>
      </c>
      <c r="W314" s="13">
        <f t="shared" si="514"/>
        <v>2.3218611818814284E-2</v>
      </c>
      <c r="X314" s="13">
        <f t="shared" si="515"/>
        <v>3.0498804301397363E-2</v>
      </c>
      <c r="Y314" s="13">
        <f t="shared" si="516"/>
        <v>2.0030850058426024E-2</v>
      </c>
      <c r="Z314" s="13">
        <f t="shared" si="517"/>
        <v>3.0679990151280638E-2</v>
      </c>
      <c r="AA314" s="13">
        <f t="shared" si="518"/>
        <v>3.6725026960770554E-2</v>
      </c>
      <c r="AB314" s="13">
        <f t="shared" si="519"/>
        <v>2.1980574286674374E-2</v>
      </c>
      <c r="AC314" s="13">
        <f t="shared" si="520"/>
        <v>8.6190256858337201E-4</v>
      </c>
      <c r="AD314" s="13">
        <f t="shared" si="521"/>
        <v>6.9483736861795185E-3</v>
      </c>
      <c r="AE314" s="13">
        <f t="shared" si="522"/>
        <v>9.127035281930573E-3</v>
      </c>
      <c r="AF314" s="13">
        <f t="shared" si="523"/>
        <v>5.9944079578863685E-3</v>
      </c>
      <c r="AG314" s="13">
        <f t="shared" si="524"/>
        <v>2.6246512443977169E-3</v>
      </c>
      <c r="AH314" s="13">
        <f t="shared" si="525"/>
        <v>1.0074924191144983E-2</v>
      </c>
      <c r="AI314" s="13">
        <f t="shared" si="526"/>
        <v>1.2060038504675803E-2</v>
      </c>
      <c r="AJ314" s="13">
        <f t="shared" si="527"/>
        <v>7.2181450686297291E-3</v>
      </c>
      <c r="AK314" s="13">
        <f t="shared" si="528"/>
        <v>2.8801244822771951E-3</v>
      </c>
      <c r="AL314" s="13">
        <f t="shared" si="529"/>
        <v>5.4209029993240898E-5</v>
      </c>
      <c r="AM314" s="13">
        <f t="shared" si="530"/>
        <v>1.6634895233028602E-3</v>
      </c>
      <c r="AN314" s="13">
        <f t="shared" si="531"/>
        <v>2.1850764302596276E-3</v>
      </c>
      <c r="AO314" s="13">
        <f t="shared" si="532"/>
        <v>1.4351034194060529E-3</v>
      </c>
      <c r="AP314" s="13">
        <f t="shared" si="533"/>
        <v>6.2835996516187001E-4</v>
      </c>
      <c r="AQ314" s="13">
        <f t="shared" si="534"/>
        <v>2.0634553604940086E-4</v>
      </c>
      <c r="AR314" s="13">
        <f t="shared" si="535"/>
        <v>2.6467830519321398E-3</v>
      </c>
      <c r="AS314" s="13">
        <f t="shared" si="536"/>
        <v>3.1682923776121543E-3</v>
      </c>
      <c r="AT314" s="13">
        <f t="shared" si="537"/>
        <v>1.8962786887099659E-3</v>
      </c>
      <c r="AU314" s="13">
        <f t="shared" si="538"/>
        <v>7.5663742203104086E-4</v>
      </c>
      <c r="AV314" s="13">
        <f t="shared" si="539"/>
        <v>2.2643039963995891E-4</v>
      </c>
      <c r="AW314" s="13">
        <f t="shared" si="540"/>
        <v>2.3676778172061379E-6</v>
      </c>
      <c r="AX314" s="13">
        <f t="shared" si="541"/>
        <v>3.3187590832014867E-4</v>
      </c>
      <c r="AY314" s="13">
        <f t="shared" si="542"/>
        <v>4.3593555287413399E-4</v>
      </c>
      <c r="AZ314" s="13">
        <f t="shared" si="543"/>
        <v>2.8631154219900832E-4</v>
      </c>
      <c r="BA314" s="13">
        <f t="shared" si="544"/>
        <v>1.2536149537994149E-4</v>
      </c>
      <c r="BB314" s="13">
        <f t="shared" si="545"/>
        <v>4.1167143672918107E-5</v>
      </c>
      <c r="BC314" s="13">
        <f t="shared" si="546"/>
        <v>1.0815019160710139E-5</v>
      </c>
      <c r="BD314" s="13">
        <f t="shared" si="547"/>
        <v>5.7944691783656549E-4</v>
      </c>
      <c r="BE314" s="13">
        <f t="shared" si="548"/>
        <v>6.9361833478277682E-4</v>
      </c>
      <c r="BF314" s="13">
        <f t="shared" si="549"/>
        <v>4.1514276764392907E-4</v>
      </c>
      <c r="BG314" s="13">
        <f t="shared" si="550"/>
        <v>1.6564682994914842E-4</v>
      </c>
      <c r="BH314" s="13">
        <f t="shared" si="551"/>
        <v>4.9571269953575278E-5</v>
      </c>
      <c r="BI314" s="13">
        <f t="shared" si="552"/>
        <v>1.1867710625380987E-5</v>
      </c>
      <c r="BJ314" s="14">
        <f t="shared" si="553"/>
        <v>0.33764278199108017</v>
      </c>
      <c r="BK314" s="14">
        <f t="shared" si="554"/>
        <v>0.26925305132195704</v>
      </c>
      <c r="BL314" s="14">
        <f t="shared" si="555"/>
        <v>0.36218147144763896</v>
      </c>
      <c r="BM314" s="14">
        <f t="shared" si="556"/>
        <v>0.45822294623737991</v>
      </c>
      <c r="BN314" s="14">
        <f t="shared" si="557"/>
        <v>0.54110078079951995</v>
      </c>
    </row>
    <row r="315" spans="1:66" x14ac:dyDescent="0.25">
      <c r="A315" t="s">
        <v>290</v>
      </c>
      <c r="B315" t="s">
        <v>299</v>
      </c>
      <c r="C315" t="s">
        <v>292</v>
      </c>
      <c r="D315" s="11">
        <v>44416</v>
      </c>
      <c r="E315" s="10">
        <f>VLOOKUP(A315,home!$A$2:$E$405,3,FALSE)</f>
        <v>1.6512</v>
      </c>
      <c r="F315" s="10">
        <f>VLOOKUP(B315,home!$B$2:$E$405,3,FALSE)</f>
        <v>0.87060000000000004</v>
      </c>
      <c r="G315" s="10">
        <f>VLOOKUP(C315,away!$B$2:$E$405,4,FALSE)</f>
        <v>1.0497000000000001</v>
      </c>
      <c r="H315" s="10">
        <f>VLOOKUP(A315,away!$A$2:$E$405,3,FALSE)</f>
        <v>1.1418999999999999</v>
      </c>
      <c r="I315" s="10">
        <f>VLOOKUP(C315,away!$B$2:$E$405,3,FALSE)</f>
        <v>0.40870000000000001</v>
      </c>
      <c r="J315" s="10">
        <f>VLOOKUP(B315,home!$B$2:$E$405,4,FALSE)</f>
        <v>1.0947</v>
      </c>
      <c r="K315" s="12">
        <f t="shared" si="502"/>
        <v>1.5089801955840003</v>
      </c>
      <c r="L315" s="12">
        <f t="shared" si="503"/>
        <v>0.51089050199099995</v>
      </c>
      <c r="M315" s="13">
        <f t="shared" si="504"/>
        <v>0.13267261886243498</v>
      </c>
      <c r="N315" s="13">
        <f t="shared" si="505"/>
        <v>0.20020035435967867</v>
      </c>
      <c r="O315" s="13">
        <f t="shared" si="506"/>
        <v>6.7781180851090014E-2</v>
      </c>
      <c r="P315" s="13">
        <f t="shared" si="507"/>
        <v>0.10228045953759231</v>
      </c>
      <c r="Q315" s="13">
        <f t="shared" si="508"/>
        <v>0.15104918493882707</v>
      </c>
      <c r="R315" s="13">
        <f t="shared" si="509"/>
        <v>1.7314380755278063E-2</v>
      </c>
      <c r="S315" s="13">
        <f t="shared" si="510"/>
        <v>1.9712606287790473E-2</v>
      </c>
      <c r="T315" s="13">
        <f t="shared" si="511"/>
        <v>7.7169593918728754E-2</v>
      </c>
      <c r="U315" s="13">
        <f t="shared" si="512"/>
        <v>2.6127057658515342E-2</v>
      </c>
      <c r="V315" s="13">
        <f t="shared" si="513"/>
        <v>1.6885460425371528E-3</v>
      </c>
      <c r="W315" s="13">
        <f t="shared" si="514"/>
        <v>7.5976742877265052E-2</v>
      </c>
      <c r="X315" s="13">
        <f t="shared" si="515"/>
        <v>3.8815796308207071E-2</v>
      </c>
      <c r="Y315" s="13">
        <f t="shared" si="516"/>
        <v>9.9153108305401558E-3</v>
      </c>
      <c r="Z315" s="13">
        <f t="shared" si="517"/>
        <v>2.9485842252424395E-3</v>
      </c>
      <c r="AA315" s="13">
        <f t="shared" si="518"/>
        <v>4.4493552009022344E-3</v>
      </c>
      <c r="AB315" s="13">
        <f t="shared" si="519"/>
        <v>3.356994440640072E-3</v>
      </c>
      <c r="AC315" s="13">
        <f t="shared" si="520"/>
        <v>8.1358754853628026E-5</v>
      </c>
      <c r="AD315" s="13">
        <f t="shared" si="521"/>
        <v>2.8661850081692666E-2</v>
      </c>
      <c r="AE315" s="13">
        <f t="shared" si="522"/>
        <v>1.4643066976226747E-2</v>
      </c>
      <c r="AF315" s="13">
        <f t="shared" si="523"/>
        <v>3.7405019190861581E-3</v>
      </c>
      <c r="AG315" s="13">
        <f t="shared" si="524"/>
        <v>6.3699563438007528E-4</v>
      </c>
      <c r="AH315" s="13">
        <f t="shared" si="525"/>
        <v>3.7660091874921331E-4</v>
      </c>
      <c r="AI315" s="13">
        <f t="shared" si="526"/>
        <v>5.6828332803130215E-4</v>
      </c>
      <c r="AJ315" s="13">
        <f t="shared" si="527"/>
        <v>4.2876414373990056E-4</v>
      </c>
      <c r="AK315" s="13">
        <f t="shared" si="528"/>
        <v>2.1566553382668059E-4</v>
      </c>
      <c r="AL315" s="13">
        <f t="shared" si="529"/>
        <v>2.5088555288001555E-6</v>
      </c>
      <c r="AM315" s="13">
        <f t="shared" si="530"/>
        <v>8.6500328284143772E-3</v>
      </c>
      <c r="AN315" s="13">
        <f t="shared" si="531"/>
        <v>4.4192196139472501E-3</v>
      </c>
      <c r="AO315" s="13">
        <f t="shared" si="532"/>
        <v>1.1288686634889917E-3</v>
      </c>
      <c r="AP315" s="13">
        <f t="shared" si="533"/>
        <v>1.9224275939060004E-4</v>
      </c>
      <c r="AQ315" s="13">
        <f t="shared" si="534"/>
        <v>2.4553749962299667E-5</v>
      </c>
      <c r="AR315" s="13">
        <f t="shared" si="535"/>
        <v>3.8480366486011492E-5</v>
      </c>
      <c r="AS315" s="13">
        <f t="shared" si="536"/>
        <v>5.8066110946205628E-5</v>
      </c>
      <c r="AT315" s="13">
        <f t="shared" si="537"/>
        <v>4.3810305726203823E-5</v>
      </c>
      <c r="AU315" s="13">
        <f t="shared" si="538"/>
        <v>2.2036294567773972E-5</v>
      </c>
      <c r="AV315" s="13">
        <f t="shared" si="539"/>
        <v>8.3130830217065477E-6</v>
      </c>
      <c r="AW315" s="13">
        <f t="shared" si="540"/>
        <v>5.3726001683968515E-8</v>
      </c>
      <c r="AX315" s="13">
        <f t="shared" si="541"/>
        <v>2.1754547048714592E-3</v>
      </c>
      <c r="AY315" s="13">
        <f t="shared" si="542"/>
        <v>1.1114191462304624E-3</v>
      </c>
      <c r="AZ315" s="13">
        <f t="shared" si="543"/>
        <v>2.8390674277004475E-4</v>
      </c>
      <c r="BA315" s="13">
        <f t="shared" si="544"/>
        <v>4.8348419444139278E-5</v>
      </c>
      <c r="BB315" s="13">
        <f t="shared" si="545"/>
        <v>6.1751870700719339E-6</v>
      </c>
      <c r="BC315" s="13">
        <f t="shared" si="546"/>
        <v>6.3096888442347674E-7</v>
      </c>
      <c r="BD315" s="13">
        <f t="shared" si="547"/>
        <v>3.2765422918060087E-6</v>
      </c>
      <c r="BE315" s="13">
        <f t="shared" si="548"/>
        <v>4.9442374283286791E-6</v>
      </c>
      <c r="BF315" s="13">
        <f t="shared" si="549"/>
        <v>3.7303781808065735E-6</v>
      </c>
      <c r="BG315" s="13">
        <f t="shared" si="550"/>
        <v>1.8763555989585974E-6</v>
      </c>
      <c r="BH315" s="13">
        <f t="shared" si="551"/>
        <v>7.0784585967541914E-7</v>
      </c>
      <c r="BI315" s="13">
        <f t="shared" si="552"/>
        <v>2.1362507675526775E-7</v>
      </c>
      <c r="BJ315" s="14">
        <f t="shared" si="553"/>
        <v>0.61885025062910648</v>
      </c>
      <c r="BK315" s="14">
        <f t="shared" si="554"/>
        <v>0.25754951748696786</v>
      </c>
      <c r="BL315" s="14">
        <f t="shared" si="555"/>
        <v>0.12080373797595706</v>
      </c>
      <c r="BM315" s="14">
        <f t="shared" si="556"/>
        <v>0.32774254559214389</v>
      </c>
      <c r="BN315" s="14">
        <f t="shared" si="557"/>
        <v>0.6712981793049011</v>
      </c>
    </row>
    <row r="316" spans="1:66" x14ac:dyDescent="0.25">
      <c r="A316" t="s">
        <v>290</v>
      </c>
      <c r="B316" t="s">
        <v>295</v>
      </c>
      <c r="C316" t="s">
        <v>315</v>
      </c>
      <c r="D316" s="11">
        <v>44416</v>
      </c>
      <c r="E316" s="10">
        <f>VLOOKUP(A316,home!$A$2:$E$405,3,FALSE)</f>
        <v>1.6512</v>
      </c>
      <c r="F316" s="10">
        <f>VLOOKUP(B316,home!$B$2:$E$405,3,FALSE)</f>
        <v>0.98409999999999997</v>
      </c>
      <c r="G316" s="10">
        <f>VLOOKUP(C316,away!$B$2:$E$405,4,FALSE)</f>
        <v>0.72670000000000001</v>
      </c>
      <c r="H316" s="10">
        <f>VLOOKUP(A316,away!$A$2:$E$405,3,FALSE)</f>
        <v>1.1418999999999999</v>
      </c>
      <c r="I316" s="10">
        <f>VLOOKUP(C316,away!$B$2:$E$405,3,FALSE)</f>
        <v>1.4012</v>
      </c>
      <c r="J316" s="10">
        <f>VLOOKUP(B316,home!$B$2:$E$405,4,FALSE)</f>
        <v>0.65680000000000005</v>
      </c>
      <c r="K316" s="12">
        <f t="shared" si="502"/>
        <v>1.1808482000640002</v>
      </c>
      <c r="L316" s="12">
        <f t="shared" si="503"/>
        <v>1.0508998879040001</v>
      </c>
      <c r="M316" s="13">
        <f t="shared" si="504"/>
        <v>0.10734062517847444</v>
      </c>
      <c r="N316" s="13">
        <f t="shared" si="505"/>
        <v>0.12675298403574603</v>
      </c>
      <c r="O316" s="13">
        <f t="shared" si="506"/>
        <v>0.11280425096760407</v>
      </c>
      <c r="P316" s="13">
        <f t="shared" si="507"/>
        <v>0.13320469671466301</v>
      </c>
      <c r="Q316" s="13">
        <f t="shared" si="508"/>
        <v>7.483801652567583E-2</v>
      </c>
      <c r="R316" s="13">
        <f t="shared" si="509"/>
        <v>5.9272987348474908E-2</v>
      </c>
      <c r="S316" s="13">
        <f t="shared" si="510"/>
        <v>4.1325200028748184E-2</v>
      </c>
      <c r="T316" s="13">
        <f t="shared" si="511"/>
        <v>7.8647263177790444E-2</v>
      </c>
      <c r="U316" s="13">
        <f t="shared" si="512"/>
        <v>6.9992400422862838E-2</v>
      </c>
      <c r="V316" s="13">
        <f t="shared" si="513"/>
        <v>5.6980712126565363E-3</v>
      </c>
      <c r="W316" s="13">
        <f t="shared" si="514"/>
        <v>2.9457445703568067E-2</v>
      </c>
      <c r="X316" s="13">
        <f t="shared" si="515"/>
        <v>3.0956826387817851E-2</v>
      </c>
      <c r="Y316" s="13">
        <f t="shared" si="516"/>
        <v>1.6266262690410684E-2</v>
      </c>
      <c r="Z316" s="13">
        <f t="shared" si="517"/>
        <v>2.0763325253415836E-2</v>
      </c>
      <c r="AA316" s="13">
        <f t="shared" si="518"/>
        <v>2.4518335252839488E-2</v>
      </c>
      <c r="AB316" s="13">
        <f t="shared" si="519"/>
        <v>1.4476216025940618E-2</v>
      </c>
      <c r="AC316" s="13">
        <f t="shared" si="520"/>
        <v>4.4193999620278121E-4</v>
      </c>
      <c r="AD316" s="13">
        <f t="shared" si="521"/>
        <v>8.696192934385347E-3</v>
      </c>
      <c r="AE316" s="13">
        <f t="shared" si="522"/>
        <v>9.1388281799371189E-3</v>
      </c>
      <c r="AF316" s="13">
        <f t="shared" si="523"/>
        <v>4.8019967549349169E-3</v>
      </c>
      <c r="AG316" s="13">
        <f t="shared" si="524"/>
        <v>1.6821392838254924E-3</v>
      </c>
      <c r="AH316" s="13">
        <f t="shared" si="525"/>
        <v>5.4550440453322484E-3</v>
      </c>
      <c r="AI316" s="13">
        <f t="shared" si="526"/>
        <v>6.4415789422004269E-3</v>
      </c>
      <c r="AJ316" s="13">
        <f t="shared" si="527"/>
        <v>3.8032634497337709E-3</v>
      </c>
      <c r="AK316" s="13">
        <f t="shared" si="528"/>
        <v>1.4970255996624409E-3</v>
      </c>
      <c r="AL316" s="13">
        <f t="shared" si="529"/>
        <v>2.1937074826009474E-5</v>
      </c>
      <c r="AM316" s="13">
        <f t="shared" si="530"/>
        <v>2.0537767547956398E-3</v>
      </c>
      <c r="AN316" s="13">
        <f t="shared" si="531"/>
        <v>2.1583137613945791E-3</v>
      </c>
      <c r="AO316" s="13">
        <f t="shared" si="532"/>
        <v>1.1340858449556119E-3</v>
      </c>
      <c r="AP316" s="13">
        <f t="shared" si="533"/>
        <v>3.9727022911245532E-4</v>
      </c>
      <c r="AQ316" s="13">
        <f t="shared" si="534"/>
        <v>1.0437280981046892E-4</v>
      </c>
      <c r="AR316" s="13">
        <f t="shared" si="535"/>
        <v>1.146541035150209E-3</v>
      </c>
      <c r="AS316" s="13">
        <f t="shared" si="536"/>
        <v>1.3538909176566399E-3</v>
      </c>
      <c r="AT316" s="13">
        <f t="shared" si="537"/>
        <v>7.9936982659892047E-4</v>
      </c>
      <c r="AU316" s="13">
        <f t="shared" si="538"/>
        <v>3.1464480697493565E-4</v>
      </c>
      <c r="AV316" s="13">
        <f t="shared" si="539"/>
        <v>9.2886938493959444E-5</v>
      </c>
      <c r="AW316" s="13">
        <f t="shared" si="540"/>
        <v>7.5619122514240931E-7</v>
      </c>
      <c r="AX316" s="13">
        <f t="shared" si="541"/>
        <v>4.0419976403895238E-4</v>
      </c>
      <c r="AY316" s="13">
        <f t="shared" si="542"/>
        <v>4.2477348671935832E-4</v>
      </c>
      <c r="AZ316" s="13">
        <f t="shared" si="543"/>
        <v>2.2319720478898247E-4</v>
      </c>
      <c r="BA316" s="13">
        <f t="shared" si="544"/>
        <v>7.8185972497742625E-5</v>
      </c>
      <c r="BB316" s="13">
        <f t="shared" si="545"/>
        <v>2.0541407433385734E-5</v>
      </c>
      <c r="BC316" s="13">
        <f t="shared" si="546"/>
        <v>4.3173925538270946E-6</v>
      </c>
      <c r="BD316" s="13">
        <f t="shared" si="547"/>
        <v>2.0081664088611505E-4</v>
      </c>
      <c r="BE316" s="13">
        <f t="shared" si="548"/>
        <v>2.3713396893326765E-4</v>
      </c>
      <c r="BF316" s="13">
        <f t="shared" si="549"/>
        <v>1.4000961019444084E-4</v>
      </c>
      <c r="BG316" s="13">
        <f t="shared" si="550"/>
        <v>5.5110032063255912E-5</v>
      </c>
      <c r="BH316" s="13">
        <f t="shared" si="551"/>
        <v>1.626914554184128E-5</v>
      </c>
      <c r="BI316" s="13">
        <f t="shared" si="552"/>
        <v>3.8422782459325005E-6</v>
      </c>
      <c r="BJ316" s="14">
        <f t="shared" si="553"/>
        <v>0.38824099030219283</v>
      </c>
      <c r="BK316" s="14">
        <f t="shared" si="554"/>
        <v>0.28845724369229031</v>
      </c>
      <c r="BL316" s="14">
        <f t="shared" si="555"/>
        <v>0.30262161725539033</v>
      </c>
      <c r="BM316" s="14">
        <f t="shared" si="556"/>
        <v>0.38544559843715676</v>
      </c>
      <c r="BN316" s="14">
        <f t="shared" si="557"/>
        <v>0.61421356077063827</v>
      </c>
    </row>
    <row r="317" spans="1:66" x14ac:dyDescent="0.25">
      <c r="A317" t="s">
        <v>290</v>
      </c>
      <c r="B317" t="s">
        <v>311</v>
      </c>
      <c r="C317" t="s">
        <v>312</v>
      </c>
      <c r="D317" s="11">
        <v>44416</v>
      </c>
      <c r="E317" s="10">
        <f>VLOOKUP(A317,home!$A$2:$E$405,3,FALSE)</f>
        <v>1.6512</v>
      </c>
      <c r="F317" s="10">
        <f>VLOOKUP(B317,home!$B$2:$E$405,3,FALSE)</f>
        <v>1.2112000000000001</v>
      </c>
      <c r="G317" s="10">
        <f>VLOOKUP(C317,away!$B$2:$E$405,4,FALSE)</f>
        <v>1.2491000000000001</v>
      </c>
      <c r="H317" s="10">
        <f>VLOOKUP(A317,away!$A$2:$E$405,3,FALSE)</f>
        <v>1.1418999999999999</v>
      </c>
      <c r="I317" s="10">
        <f>VLOOKUP(C317,away!$B$2:$E$405,3,FALSE)</f>
        <v>1.3136000000000001</v>
      </c>
      <c r="J317" s="10">
        <f>VLOOKUP(B317,home!$B$2:$E$405,4,FALSE)</f>
        <v>1.2040999999999999</v>
      </c>
      <c r="K317" s="12">
        <f t="shared" si="502"/>
        <v>2.4981168599040005</v>
      </c>
      <c r="L317" s="12">
        <f t="shared" si="503"/>
        <v>1.8061498073440001</v>
      </c>
      <c r="M317" s="13">
        <f t="shared" si="504"/>
        <v>1.3510789814470969E-2</v>
      </c>
      <c r="N317" s="13">
        <f t="shared" si="505"/>
        <v>3.3751531826149171E-2</v>
      </c>
      <c r="O317" s="13">
        <f t="shared" si="506"/>
        <v>2.4402510420472017E-2</v>
      </c>
      <c r="P317" s="13">
        <f t="shared" si="507"/>
        <v>6.0960322705364209E-2</v>
      </c>
      <c r="Q317" s="13">
        <f t="shared" si="508"/>
        <v>4.2157635351244858E-2</v>
      </c>
      <c r="R317" s="13">
        <f t="shared" si="509"/>
        <v>2.2037294747322751E-2</v>
      </c>
      <c r="S317" s="13">
        <f t="shared" si="510"/>
        <v>6.8762836876528968E-2</v>
      </c>
      <c r="T317" s="13">
        <f t="shared" si="511"/>
        <v>7.6143004967729508E-2</v>
      </c>
      <c r="U317" s="13">
        <f t="shared" si="512"/>
        <v>5.5051737554960838E-2</v>
      </c>
      <c r="V317" s="13">
        <f t="shared" si="513"/>
        <v>3.4472898111567236E-2</v>
      </c>
      <c r="W317" s="13">
        <f t="shared" si="514"/>
        <v>3.5104899881543229E-2</v>
      </c>
      <c r="X317" s="13">
        <f t="shared" si="515"/>
        <v>6.3404708157879713E-2</v>
      </c>
      <c r="Y317" s="13">
        <f t="shared" si="516"/>
        <v>5.7259200712028516E-2</v>
      </c>
      <c r="Z317" s="13">
        <f t="shared" si="517"/>
        <v>1.3267551887419973E-2</v>
      </c>
      <c r="AA317" s="13">
        <f t="shared" si="518"/>
        <v>3.3143895059614979E-2</v>
      </c>
      <c r="AB317" s="13">
        <f t="shared" si="519"/>
        <v>4.1398661525656556E-2</v>
      </c>
      <c r="AC317" s="13">
        <f t="shared" si="520"/>
        <v>9.7212997090085629E-3</v>
      </c>
      <c r="AD317" s="13">
        <f t="shared" si="521"/>
        <v>2.1924035564831273E-2</v>
      </c>
      <c r="AE317" s="13">
        <f t="shared" si="522"/>
        <v>3.9598092611623011E-2</v>
      </c>
      <c r="AF317" s="13">
        <f t="shared" si="523"/>
        <v>3.5760043670836399E-2</v>
      </c>
      <c r="AG317" s="13">
        <f t="shared" si="524"/>
        <v>2.1529331995564723E-2</v>
      </c>
      <c r="AH317" s="13">
        <f t="shared" si="525"/>
        <v>5.9907965713475288E-3</v>
      </c>
      <c r="AI317" s="13">
        <f t="shared" si="526"/>
        <v>1.4965709919138342E-2</v>
      </c>
      <c r="AJ317" s="13">
        <f t="shared" si="527"/>
        <v>1.8693046134716017E-2</v>
      </c>
      <c r="AK317" s="13">
        <f t="shared" si="528"/>
        <v>1.5565804570699131E-2</v>
      </c>
      <c r="AL317" s="13">
        <f t="shared" si="529"/>
        <v>1.754489783393701E-3</v>
      </c>
      <c r="AM317" s="13">
        <f t="shared" si="530"/>
        <v>1.0953760576327977E-2</v>
      </c>
      <c r="AN317" s="13">
        <f t="shared" si="531"/>
        <v>1.978413255462708E-2</v>
      </c>
      <c r="AO317" s="13">
        <f t="shared" si="532"/>
        <v>1.7866553601003934E-2</v>
      </c>
      <c r="AP317" s="13">
        <f t="shared" si="533"/>
        <v>1.0756557448118166E-2</v>
      </c>
      <c r="AQ317" s="13">
        <f t="shared" si="534"/>
        <v>4.8569885406508249E-3</v>
      </c>
      <c r="AR317" s="13">
        <f t="shared" si="535"/>
        <v>2.1640552146352876E-3</v>
      </c>
      <c r="AS317" s="13">
        <f t="shared" si="536"/>
        <v>5.406062817443583E-3</v>
      </c>
      <c r="AT317" s="13">
        <f t="shared" si="537"/>
        <v>6.7524883349779699E-3</v>
      </c>
      <c r="AU317" s="13">
        <f t="shared" si="538"/>
        <v>5.6228349853045196E-3</v>
      </c>
      <c r="AV317" s="13">
        <f t="shared" si="539"/>
        <v>3.5116247193118207E-3</v>
      </c>
      <c r="AW317" s="13">
        <f t="shared" si="540"/>
        <v>2.19894750886003E-4</v>
      </c>
      <c r="AX317" s="13">
        <f t="shared" si="541"/>
        <v>4.5606289958461188E-3</v>
      </c>
      <c r="AY317" s="13">
        <f t="shared" si="542"/>
        <v>8.2371791822149279E-3</v>
      </c>
      <c r="AZ317" s="13">
        <f t="shared" si="543"/>
        <v>7.4387897965077525E-3</v>
      </c>
      <c r="BA317" s="13">
        <f t="shared" si="544"/>
        <v>4.4785229192783283E-3</v>
      </c>
      <c r="BB317" s="13">
        <f t="shared" si="545"/>
        <v>2.0222208269600611E-3</v>
      </c>
      <c r="BC317" s="13">
        <f t="shared" si="546"/>
        <v>7.3048675140418792E-4</v>
      </c>
      <c r="BD317" s="13">
        <f t="shared" si="547"/>
        <v>6.5143465149921699E-4</v>
      </c>
      <c r="BE317" s="13">
        <f t="shared" si="548"/>
        <v>1.6273598860358808E-3</v>
      </c>
      <c r="BF317" s="13">
        <f t="shared" si="549"/>
        <v>2.032667584218844E-3</v>
      </c>
      <c r="BG317" s="13">
        <f t="shared" si="550"/>
        <v>1.6926137209058096E-3</v>
      </c>
      <c r="BH317" s="13">
        <f t="shared" si="551"/>
        <v>1.0570867183749117E-3</v>
      </c>
      <c r="BI317" s="13">
        <f t="shared" si="552"/>
        <v>5.2814523071059141E-4</v>
      </c>
      <c r="BJ317" s="14">
        <f t="shared" si="553"/>
        <v>0.51831830593236961</v>
      </c>
      <c r="BK317" s="14">
        <f t="shared" si="554"/>
        <v>0.19741981618254856</v>
      </c>
      <c r="BL317" s="14">
        <f t="shared" si="555"/>
        <v>0.26229583036734649</v>
      </c>
      <c r="BM317" s="14">
        <f t="shared" si="556"/>
        <v>0.78646413507333179</v>
      </c>
      <c r="BN317" s="14">
        <f t="shared" si="557"/>
        <v>0.19682008486502398</v>
      </c>
    </row>
    <row r="318" spans="1:66" x14ac:dyDescent="0.25">
      <c r="A318" t="s">
        <v>290</v>
      </c>
      <c r="B318" t="s">
        <v>293</v>
      </c>
      <c r="C318" t="s">
        <v>308</v>
      </c>
      <c r="D318" s="11">
        <v>44416</v>
      </c>
      <c r="E318" s="10">
        <f>VLOOKUP(A318,home!$A$2:$E$405,3,FALSE)</f>
        <v>1.6512</v>
      </c>
      <c r="F318" s="10">
        <f>VLOOKUP(B318,home!$B$2:$E$405,3,FALSE)</f>
        <v>0.81940000000000002</v>
      </c>
      <c r="G318" s="10">
        <f>VLOOKUP(C318,away!$B$2:$E$405,4,FALSE)</f>
        <v>0.79490000000000005</v>
      </c>
      <c r="H318" s="10">
        <f>VLOOKUP(A318,away!$A$2:$E$405,3,FALSE)</f>
        <v>1.1418999999999999</v>
      </c>
      <c r="I318" s="10">
        <f>VLOOKUP(C318,away!$B$2:$E$405,3,FALSE)</f>
        <v>1.0399</v>
      </c>
      <c r="J318" s="10">
        <f>VLOOKUP(B318,home!$B$2:$E$405,4,FALSE)</f>
        <v>0.92720000000000002</v>
      </c>
      <c r="K318" s="12">
        <f t="shared" si="502"/>
        <v>1.075494358272</v>
      </c>
      <c r="L318" s="12">
        <f t="shared" si="503"/>
        <v>1.1010145902320001</v>
      </c>
      <c r="M318" s="13">
        <f t="shared" si="504"/>
        <v>0.11343685409086547</v>
      </c>
      <c r="N318" s="13">
        <f t="shared" si="505"/>
        <v>0.12200069659484987</v>
      </c>
      <c r="O318" s="13">
        <f t="shared" si="506"/>
        <v>0.12489563142406145</v>
      </c>
      <c r="P318" s="13">
        <f t="shared" si="507"/>
        <v>0.13432454696939722</v>
      </c>
      <c r="Q318" s="13">
        <f t="shared" si="508"/>
        <v>6.5605530446507507E-2</v>
      </c>
      <c r="R318" s="13">
        <f t="shared" si="509"/>
        <v>6.8755956227064971E-2</v>
      </c>
      <c r="S318" s="13">
        <f t="shared" si="510"/>
        <v>3.9764598690476896E-2</v>
      </c>
      <c r="T318" s="13">
        <f t="shared" si="511"/>
        <v>7.2232646221514471E-2</v>
      </c>
      <c r="U318" s="13">
        <f t="shared" si="512"/>
        <v>7.394664301980497E-2</v>
      </c>
      <c r="V318" s="13">
        <f t="shared" si="513"/>
        <v>5.2318502535336556E-3</v>
      </c>
      <c r="W318" s="13">
        <f t="shared" si="514"/>
        <v>2.3519459288886917E-2</v>
      </c>
      <c r="X318" s="13">
        <f t="shared" si="515"/>
        <v>2.5895267831432041E-2</v>
      </c>
      <c r="Y318" s="13">
        <f t="shared" si="516"/>
        <v>1.4255533850186021E-2</v>
      </c>
      <c r="Z318" s="13">
        <f t="shared" si="517"/>
        <v>2.5233770323783752E-2</v>
      </c>
      <c r="AA318" s="13">
        <f t="shared" si="518"/>
        <v>2.7138777621160848E-2</v>
      </c>
      <c r="AB318" s="13">
        <f t="shared" si="519"/>
        <v>1.4593801110978447E-2</v>
      </c>
      <c r="AC318" s="13">
        <f t="shared" si="520"/>
        <v>3.8720105601367351E-4</v>
      </c>
      <c r="AD318" s="13">
        <f t="shared" si="521"/>
        <v>6.3237614437014669E-3</v>
      </c>
      <c r="AE318" s="13">
        <f t="shared" si="522"/>
        <v>6.9625536146618924E-3</v>
      </c>
      <c r="AF318" s="13">
        <f t="shared" si="523"/>
        <v>3.8329365575076471E-3</v>
      </c>
      <c r="AG318" s="13">
        <f t="shared" si="524"/>
        <v>1.4067063577498449E-3</v>
      </c>
      <c r="AH318" s="13">
        <f t="shared" si="525"/>
        <v>6.9456873232622901E-3</v>
      </c>
      <c r="AI318" s="13">
        <f t="shared" si="526"/>
        <v>7.4700475304899424E-3</v>
      </c>
      <c r="AJ318" s="13">
        <f t="shared" si="527"/>
        <v>4.0169969875328091E-3</v>
      </c>
      <c r="AK318" s="13">
        <f t="shared" si="528"/>
        <v>1.4400858657623852E-3</v>
      </c>
      <c r="AL318" s="13">
        <f t="shared" si="529"/>
        <v>1.8339932591377151E-5</v>
      </c>
      <c r="AM318" s="13">
        <f t="shared" si="530"/>
        <v>1.3602339511517853E-3</v>
      </c>
      <c r="AN318" s="13">
        <f t="shared" si="531"/>
        <v>1.4976374263470375E-3</v>
      </c>
      <c r="AO318" s="13">
        <f t="shared" si="532"/>
        <v>8.2446032864279544E-4</v>
      </c>
      <c r="AP318" s="13">
        <f t="shared" si="533"/>
        <v>3.0258095030106244E-4</v>
      </c>
      <c r="AQ318" s="13">
        <f t="shared" si="534"/>
        <v>8.3286510251933332E-5</v>
      </c>
      <c r="AR318" s="13">
        <f t="shared" si="535"/>
        <v>1.5294606164202474E-3</v>
      </c>
      <c r="AS318" s="13">
        <f t="shared" si="536"/>
        <v>1.6449262641591916E-3</v>
      </c>
      <c r="AT318" s="13">
        <f t="shared" si="537"/>
        <v>8.8455445843832394E-4</v>
      </c>
      <c r="AU318" s="13">
        <f t="shared" si="538"/>
        <v>3.1711110987825392E-4</v>
      </c>
      <c r="AV318" s="13">
        <f t="shared" si="539"/>
        <v>8.5262802404858593E-5</v>
      </c>
      <c r="AW318" s="13">
        <f t="shared" si="540"/>
        <v>6.0324876987231973E-7</v>
      </c>
      <c r="AX318" s="13">
        <f t="shared" si="541"/>
        <v>2.4382065673229602E-4</v>
      </c>
      <c r="AY318" s="13">
        <f t="shared" si="542"/>
        <v>2.6845010046220604E-4</v>
      </c>
      <c r="AZ318" s="13">
        <f t="shared" si="543"/>
        <v>1.4778373867906753E-4</v>
      </c>
      <c r="BA318" s="13">
        <f t="shared" si="544"/>
        <v>5.4237350828228836E-5</v>
      </c>
      <c r="BB318" s="13">
        <f t="shared" si="545"/>
        <v>1.4929028649352895E-5</v>
      </c>
      <c r="BC318" s="13">
        <f t="shared" si="546"/>
        <v>3.2874156721858172E-6</v>
      </c>
      <c r="BD318" s="13">
        <f t="shared" si="547"/>
        <v>2.8065974231065316E-4</v>
      </c>
      <c r="BE318" s="13">
        <f t="shared" si="548"/>
        <v>3.0184796944918082E-4</v>
      </c>
      <c r="BF318" s="13">
        <f t="shared" si="549"/>
        <v>1.6231789409922647E-4</v>
      </c>
      <c r="BG318" s="13">
        <f t="shared" si="550"/>
        <v>5.8190659783436676E-5</v>
      </c>
      <c r="BH318" s="13">
        <f t="shared" si="551"/>
        <v>1.5645931575302877E-5</v>
      </c>
      <c r="BI318" s="13">
        <f t="shared" si="552"/>
        <v>3.3654222278295987E-6</v>
      </c>
      <c r="BJ318" s="14">
        <f t="shared" si="553"/>
        <v>0.34683579966471573</v>
      </c>
      <c r="BK318" s="14">
        <f t="shared" si="554"/>
        <v>0.29343184109334053</v>
      </c>
      <c r="BL318" s="14">
        <f t="shared" si="555"/>
        <v>0.33448696998086463</v>
      </c>
      <c r="BM318" s="14">
        <f t="shared" si="556"/>
        <v>0.37070131845826582</v>
      </c>
      <c r="BN318" s="14">
        <f t="shared" si="557"/>
        <v>0.62901921575274644</v>
      </c>
    </row>
    <row r="319" spans="1:66" x14ac:dyDescent="0.25">
      <c r="A319" t="s">
        <v>290</v>
      </c>
      <c r="B319" t="s">
        <v>301</v>
      </c>
      <c r="C319" t="s">
        <v>305</v>
      </c>
      <c r="D319" s="11">
        <v>44416</v>
      </c>
      <c r="E319" s="10">
        <f>VLOOKUP(A319,home!$A$2:$E$405,3,FALSE)</f>
        <v>1.6512</v>
      </c>
      <c r="F319" s="10">
        <f>VLOOKUP(B319,home!$B$2:$E$405,3,FALSE)</f>
        <v>0.94630000000000003</v>
      </c>
      <c r="G319" s="10">
        <f>VLOOKUP(C319,away!$B$2:$E$405,4,FALSE)</f>
        <v>0.52990000000000004</v>
      </c>
      <c r="H319" s="10">
        <f>VLOOKUP(A319,away!$A$2:$E$405,3,FALSE)</f>
        <v>1.1418999999999999</v>
      </c>
      <c r="I319" s="10">
        <f>VLOOKUP(C319,away!$B$2:$E$405,3,FALSE)</f>
        <v>1.0399</v>
      </c>
      <c r="J319" s="10">
        <f>VLOOKUP(B319,home!$B$2:$E$405,4,FALSE)</f>
        <v>1.7515000000000001</v>
      </c>
      <c r="K319" s="12">
        <f t="shared" si="502"/>
        <v>0.82798494374400011</v>
      </c>
      <c r="L319" s="12">
        <f t="shared" si="503"/>
        <v>2.0798393602150003</v>
      </c>
      <c r="M319" s="13">
        <f t="shared" si="504"/>
        <v>5.4594381527163435E-2</v>
      </c>
      <c r="N319" s="13">
        <f t="shared" si="505"/>
        <v>4.5203325917506892E-2</v>
      </c>
      <c r="O319" s="13">
        <f t="shared" si="506"/>
        <v>0.11354754354678924</v>
      </c>
      <c r="P319" s="13">
        <f t="shared" si="507"/>
        <v>9.4015656455857688E-2</v>
      </c>
      <c r="Q319" s="13">
        <f t="shared" si="508"/>
        <v>1.8713836633424324E-2</v>
      </c>
      <c r="R319" s="13">
        <f t="shared" si="509"/>
        <v>0.11808032516216951</v>
      </c>
      <c r="S319" s="13">
        <f t="shared" si="510"/>
        <v>4.0475518778558005E-2</v>
      </c>
      <c r="T319" s="13">
        <f t="shared" si="511"/>
        <v>3.8921774010829288E-2</v>
      </c>
      <c r="U319" s="13">
        <f t="shared" si="512"/>
        <v>9.7768731386672164E-2</v>
      </c>
      <c r="V319" s="13">
        <f t="shared" si="513"/>
        <v>7.7446562609381391E-3</v>
      </c>
      <c r="W319" s="13">
        <f t="shared" si="514"/>
        <v>5.1649249907200819E-3</v>
      </c>
      <c r="X319" s="13">
        <f t="shared" si="515"/>
        <v>1.0742214288257723E-2</v>
      </c>
      <c r="Y319" s="13">
        <f t="shared" si="516"/>
        <v>1.1171040046291188E-2</v>
      </c>
      <c r="Z319" s="13">
        <f t="shared" si="517"/>
        <v>8.1862702646421967E-2</v>
      </c>
      <c r="AA319" s="13">
        <f t="shared" si="518"/>
        <v>6.7781085245429501E-2</v>
      </c>
      <c r="AB319" s="13">
        <f t="shared" si="519"/>
        <v>2.8060859026922107E-2</v>
      </c>
      <c r="AC319" s="13">
        <f t="shared" si="520"/>
        <v>8.3355526020886383E-4</v>
      </c>
      <c r="AD319" s="13">
        <f t="shared" si="521"/>
        <v>1.0691200319708368E-3</v>
      </c>
      <c r="AE319" s="13">
        <f t="shared" si="522"/>
        <v>2.2235979232872664E-3</v>
      </c>
      <c r="AF319" s="13">
        <f t="shared" si="523"/>
        <v>2.3123632410725959E-3</v>
      </c>
      <c r="AG319" s="13">
        <f t="shared" si="524"/>
        <v>1.603114694632371E-3</v>
      </c>
      <c r="AH319" s="13">
        <f t="shared" si="525"/>
        <v>4.2565317774401257E-2</v>
      </c>
      <c r="AI319" s="13">
        <f t="shared" si="526"/>
        <v>3.5243442242883109E-2</v>
      </c>
      <c r="AJ319" s="13">
        <f t="shared" si="527"/>
        <v>1.4590519771409245E-2</v>
      </c>
      <c r="AK319" s="13">
        <f t="shared" si="528"/>
        <v>4.0269102307086682E-3</v>
      </c>
      <c r="AL319" s="13">
        <f t="shared" si="529"/>
        <v>5.7417809517104252E-5</v>
      </c>
      <c r="AM319" s="13">
        <f t="shared" si="530"/>
        <v>1.7704305790539141E-4</v>
      </c>
      <c r="AN319" s="13">
        <f t="shared" si="531"/>
        <v>3.6822112028445661E-4</v>
      </c>
      <c r="AO319" s="13">
        <f t="shared" si="532"/>
        <v>3.8292038961503747E-4</v>
      </c>
      <c r="AP319" s="13">
        <f t="shared" si="533"/>
        <v>2.6547096605007275E-4</v>
      </c>
      <c r="AQ319" s="13">
        <f t="shared" si="534"/>
        <v>1.3803424104631031E-4</v>
      </c>
      <c r="AR319" s="13">
        <f t="shared" si="535"/>
        <v>1.7705804657451783E-2</v>
      </c>
      <c r="AS319" s="13">
        <f t="shared" si="536"/>
        <v>1.466013967324247E-2</v>
      </c>
      <c r="AT319" s="13">
        <f t="shared" si="537"/>
        <v>6.0691874613144252E-3</v>
      </c>
      <c r="AU319" s="13">
        <f t="shared" si="538"/>
        <v>1.6750652795760714E-3</v>
      </c>
      <c r="AV319" s="13">
        <f t="shared" si="539"/>
        <v>3.4673220781933036E-4</v>
      </c>
      <c r="AW319" s="13">
        <f t="shared" si="540"/>
        <v>2.7466059199812259E-6</v>
      </c>
      <c r="AX319" s="13">
        <f t="shared" si="541"/>
        <v>2.4431497723343538E-5</v>
      </c>
      <c r="AY319" s="13">
        <f t="shared" si="542"/>
        <v>5.0813590594013062E-5</v>
      </c>
      <c r="AZ319" s="13">
        <f t="shared" si="543"/>
        <v>5.2842052875639542E-5</v>
      </c>
      <c r="BA319" s="13">
        <f t="shared" si="544"/>
        <v>3.6634327148439132E-5</v>
      </c>
      <c r="BB319" s="13">
        <f t="shared" si="545"/>
        <v>1.9048378884579158E-5</v>
      </c>
      <c r="BC319" s="13">
        <f t="shared" si="546"/>
        <v>7.9235136304872093E-6</v>
      </c>
      <c r="BD319" s="13">
        <f t="shared" si="547"/>
        <v>6.1375382384743823E-3</v>
      </c>
      <c r="BE319" s="13">
        <f t="shared" si="548"/>
        <v>5.0817892531098609E-3</v>
      </c>
      <c r="BF319" s="13">
        <f t="shared" si="549"/>
        <v>2.1038224944275163E-3</v>
      </c>
      <c r="BG319" s="13">
        <f t="shared" si="550"/>
        <v>5.8064444989864292E-4</v>
      </c>
      <c r="BH319" s="13">
        <f t="shared" si="551"/>
        <v>1.2019121554614845E-4</v>
      </c>
      <c r="BI319" s="13">
        <f t="shared" si="552"/>
        <v>1.9903303368500147E-5</v>
      </c>
      <c r="BJ319" s="14">
        <f t="shared" si="553"/>
        <v>0.13864869491375034</v>
      </c>
      <c r="BK319" s="14">
        <f t="shared" si="554"/>
        <v>0.19777199968283726</v>
      </c>
      <c r="BL319" s="14">
        <f t="shared" si="555"/>
        <v>0.57616555262161395</v>
      </c>
      <c r="BM319" s="14">
        <f t="shared" si="556"/>
        <v>0.55024581363703839</v>
      </c>
      <c r="BN319" s="14">
        <f t="shared" si="557"/>
        <v>0.44415506924291104</v>
      </c>
    </row>
    <row r="320" spans="1:66" x14ac:dyDescent="0.25">
      <c r="A320" t="s">
        <v>290</v>
      </c>
      <c r="B320" t="s">
        <v>306</v>
      </c>
      <c r="C320" t="s">
        <v>310</v>
      </c>
      <c r="D320" s="11">
        <v>44416</v>
      </c>
      <c r="E320" s="10">
        <f>VLOOKUP(A320,home!$A$2:$E$405,3,FALSE)</f>
        <v>1.6512</v>
      </c>
      <c r="F320" s="10">
        <f>VLOOKUP(B320,home!$B$2:$E$405,3,FALSE)</f>
        <v>1.1734</v>
      </c>
      <c r="G320" s="10">
        <f>VLOOKUP(C320,away!$B$2:$E$405,4,FALSE)</f>
        <v>0.90839999999999999</v>
      </c>
      <c r="H320" s="10">
        <f>VLOOKUP(A320,away!$A$2:$E$405,3,FALSE)</f>
        <v>1.1418999999999999</v>
      </c>
      <c r="I320" s="10">
        <f>VLOOKUP(C320,away!$B$2:$E$405,3,FALSE)</f>
        <v>1.2040999999999999</v>
      </c>
      <c r="J320" s="10">
        <f>VLOOKUP(B320,home!$B$2:$E$405,4,FALSE)</f>
        <v>0.93049999999999999</v>
      </c>
      <c r="K320" s="12">
        <f t="shared" si="502"/>
        <v>1.7600414238719999</v>
      </c>
      <c r="L320" s="12">
        <f t="shared" si="503"/>
        <v>1.2794019455949996</v>
      </c>
      <c r="M320" s="13">
        <f t="shared" si="504"/>
        <v>4.7861523266131197E-2</v>
      </c>
      <c r="N320" s="13">
        <f t="shared" si="505"/>
        <v>8.42382635580044E-2</v>
      </c>
      <c r="O320" s="13">
        <f t="shared" si="506"/>
        <v>6.1234125985828593E-2</v>
      </c>
      <c r="P320" s="13">
        <f t="shared" si="507"/>
        <v>0.10777459828965519</v>
      </c>
      <c r="Q320" s="13">
        <f t="shared" si="508"/>
        <v>7.4131416668567443E-2</v>
      </c>
      <c r="R320" s="13">
        <f t="shared" si="509"/>
        <v>3.9171529961539227E-2</v>
      </c>
      <c r="S320" s="13">
        <f t="shared" si="510"/>
        <v>6.0671721478179876E-2</v>
      </c>
      <c r="T320" s="13">
        <f t="shared" si="511"/>
        <v>9.4843878715478766E-2</v>
      </c>
      <c r="U320" s="13">
        <f t="shared" si="512"/>
        <v>6.8943515368752206E-2</v>
      </c>
      <c r="V320" s="13">
        <f t="shared" si="513"/>
        <v>1.5180067558869957E-2</v>
      </c>
      <c r="W320" s="13">
        <f t="shared" si="514"/>
        <v>4.3491454715664644E-2</v>
      </c>
      <c r="X320" s="13">
        <f t="shared" si="515"/>
        <v>5.5643051779978164E-2</v>
      </c>
      <c r="Y320" s="13">
        <f t="shared" si="516"/>
        <v>3.5594914353073701E-2</v>
      </c>
      <c r="Z320" s="13">
        <f t="shared" si="517"/>
        <v>1.6705377214908706E-2</v>
      </c>
      <c r="AA320" s="13">
        <f t="shared" si="518"/>
        <v>2.940215589964678E-2</v>
      </c>
      <c r="AB320" s="13">
        <f t="shared" si="519"/>
        <v>2.5874506167260423E-2</v>
      </c>
      <c r="AC320" s="13">
        <f t="shared" si="520"/>
        <v>2.1364051584688544E-3</v>
      </c>
      <c r="AD320" s="13">
        <f t="shared" si="521"/>
        <v>1.9136690471005746E-2</v>
      </c>
      <c r="AE320" s="13">
        <f t="shared" si="522"/>
        <v>2.4483519020854039E-2</v>
      </c>
      <c r="AF320" s="13">
        <f t="shared" si="523"/>
        <v>1.5662130935146425E-2</v>
      </c>
      <c r="AG320" s="13">
        <f t="shared" si="524"/>
        <v>6.6793869301966565E-3</v>
      </c>
      <c r="AH320" s="13">
        <f t="shared" si="525"/>
        <v>5.3432230276631446E-3</v>
      </c>
      <c r="AI320" s="13">
        <f t="shared" si="526"/>
        <v>9.4042938656739E-3</v>
      </c>
      <c r="AJ320" s="13">
        <f t="shared" si="527"/>
        <v>8.275973382925704E-3</v>
      </c>
      <c r="AK320" s="13">
        <f t="shared" si="528"/>
        <v>4.855351992270442E-3</v>
      </c>
      <c r="AL320" s="13">
        <f t="shared" si="529"/>
        <v>1.924303214986578E-4</v>
      </c>
      <c r="AM320" s="13">
        <f t="shared" si="530"/>
        <v>6.7362735889573448E-3</v>
      </c>
      <c r="AN320" s="13">
        <f t="shared" si="531"/>
        <v>8.6184015357722368E-3</v>
      </c>
      <c r="AO320" s="13">
        <f t="shared" si="532"/>
        <v>5.5131998463929677E-3</v>
      </c>
      <c r="AP320" s="13">
        <f t="shared" si="533"/>
        <v>2.3511995366430724E-3</v>
      </c>
      <c r="AQ320" s="13">
        <f t="shared" si="534"/>
        <v>7.5203231541580234E-4</v>
      </c>
      <c r="AR320" s="13">
        <f t="shared" si="535"/>
        <v>1.367225987468045E-3</v>
      </c>
      <c r="AS320" s="13">
        <f t="shared" si="536"/>
        <v>2.4063743737380589E-3</v>
      </c>
      <c r="AT320" s="13">
        <f t="shared" si="537"/>
        <v>2.1176592895615133E-3</v>
      </c>
      <c r="AU320" s="13">
        <f t="shared" si="538"/>
        <v>1.2423893570918708E-3</v>
      </c>
      <c r="AV320" s="13">
        <f t="shared" si="539"/>
        <v>5.4666418326484859E-4</v>
      </c>
      <c r="AW320" s="13">
        <f t="shared" si="540"/>
        <v>1.2036518865610419E-5</v>
      </c>
      <c r="AX320" s="13">
        <f t="shared" si="541"/>
        <v>1.9760200931833059E-3</v>
      </c>
      <c r="AY320" s="13">
        <f t="shared" si="542"/>
        <v>2.5281239517535338E-3</v>
      </c>
      <c r="AZ320" s="13">
        <f t="shared" si="543"/>
        <v>1.6172433512893958E-3</v>
      </c>
      <c r="BA320" s="13">
        <f t="shared" si="544"/>
        <v>6.8970143004674358E-4</v>
      </c>
      <c r="BB320" s="13">
        <f t="shared" si="545"/>
        <v>2.2060133787036437E-4</v>
      </c>
      <c r="BC320" s="13">
        <f t="shared" si="546"/>
        <v>5.6447556174440755E-5</v>
      </c>
      <c r="BD320" s="13">
        <f t="shared" si="547"/>
        <v>2.915385980724435E-4</v>
      </c>
      <c r="BE320" s="13">
        <f t="shared" si="548"/>
        <v>5.131200092650701E-4</v>
      </c>
      <c r="BF320" s="13">
        <f t="shared" si="549"/>
        <v>4.5155623586205399E-4</v>
      </c>
      <c r="BG320" s="13">
        <f t="shared" si="550"/>
        <v>2.6491922677497669E-4</v>
      </c>
      <c r="BH320" s="13">
        <f t="shared" si="551"/>
        <v>1.1656720327602477E-4</v>
      </c>
      <c r="BI320" s="13">
        <f t="shared" si="552"/>
        <v>4.1032621286142334E-5</v>
      </c>
      <c r="BJ320" s="14">
        <f t="shared" si="553"/>
        <v>0.48496395169146927</v>
      </c>
      <c r="BK320" s="14">
        <f t="shared" si="554"/>
        <v>0.23634487002455726</v>
      </c>
      <c r="BL320" s="14">
        <f t="shared" si="555"/>
        <v>0.26186372273722153</v>
      </c>
      <c r="BM320" s="14">
        <f t="shared" si="556"/>
        <v>0.58295037650554271</v>
      </c>
      <c r="BN320" s="14">
        <f t="shared" si="557"/>
        <v>0.41441145772972598</v>
      </c>
    </row>
    <row r="321" spans="1:66" x14ac:dyDescent="0.25">
      <c r="A321" t="s">
        <v>338</v>
      </c>
      <c r="B321" t="s">
        <v>84</v>
      </c>
      <c r="C321" t="s">
        <v>89</v>
      </c>
      <c r="D321" s="11">
        <v>44417</v>
      </c>
      <c r="E321" s="10">
        <f>VLOOKUP(A321,home!$A$2:$E$405,3,FALSE)</f>
        <v>1.3033999999999999</v>
      </c>
      <c r="F321" s="10">
        <f>VLOOKUP(B321,home!$B$2:$E$405,3,FALSE)</f>
        <v>0.76719999999999999</v>
      </c>
      <c r="G321" s="10">
        <f>VLOOKUP(C321,away!$B$2:$E$405,4,FALSE)</f>
        <v>0.61380000000000001</v>
      </c>
      <c r="H321" s="10">
        <f>VLOOKUP(A321,away!$A$2:$E$405,3,FALSE)</f>
        <v>1.0085</v>
      </c>
      <c r="I321" s="10">
        <f>VLOOKUP(C321,away!$B$2:$E$405,3,FALSE)</f>
        <v>0.99160000000000004</v>
      </c>
      <c r="J321" s="10">
        <f>VLOOKUP(B321,home!$B$2:$E$405,4,FALSE)</f>
        <v>0.69410000000000005</v>
      </c>
      <c r="K321" s="12">
        <f t="shared" si="502"/>
        <v>0.61378065302399998</v>
      </c>
      <c r="L321" s="12">
        <f t="shared" si="503"/>
        <v>0.69411985126000009</v>
      </c>
      <c r="M321" s="13">
        <f t="shared" si="504"/>
        <v>0.27038713752106336</v>
      </c>
      <c r="N321" s="13">
        <f t="shared" si="505"/>
        <v>0.16595839383696834</v>
      </c>
      <c r="O321" s="13">
        <f t="shared" si="506"/>
        <v>0.18768107967873768</v>
      </c>
      <c r="P321" s="13">
        <f t="shared" si="507"/>
        <v>0.11519501564546497</v>
      </c>
      <c r="Q321" s="13">
        <f t="shared" si="508"/>
        <v>5.0931025672034301E-2</v>
      </c>
      <c r="R321" s="13">
        <f t="shared" si="509"/>
        <v>6.5136581555460801E-2</v>
      </c>
      <c r="S321" s="13">
        <f t="shared" si="510"/>
        <v>1.2269344384517168E-2</v>
      </c>
      <c r="T321" s="13">
        <f t="shared" si="511"/>
        <v>3.5352235963991695E-2</v>
      </c>
      <c r="U321" s="13">
        <f t="shared" si="512"/>
        <v>3.9979573562861755E-2</v>
      </c>
      <c r="V321" s="13">
        <f t="shared" si="513"/>
        <v>5.8079986565926997E-4</v>
      </c>
      <c r="W321" s="13">
        <f t="shared" si="514"/>
        <v>1.0420159398721106E-2</v>
      </c>
      <c r="X321" s="13">
        <f t="shared" si="515"/>
        <v>7.2328394919457858E-3</v>
      </c>
      <c r="Y321" s="13">
        <f t="shared" si="516"/>
        <v>2.5102287361684311E-3</v>
      </c>
      <c r="Z321" s="13">
        <f t="shared" si="517"/>
        <v>1.5070864766953775E-2</v>
      </c>
      <c r="AA321" s="13">
        <f t="shared" si="518"/>
        <v>9.2502052182972805E-3</v>
      </c>
      <c r="AB321" s="13">
        <f t="shared" si="519"/>
        <v>2.8387984997462587E-3</v>
      </c>
      <c r="AC321" s="13">
        <f t="shared" si="520"/>
        <v>1.5465151704537806E-5</v>
      </c>
      <c r="AD321" s="13">
        <f t="shared" si="521"/>
        <v>1.5989230600903027E-3</v>
      </c>
      <c r="AE321" s="13">
        <f t="shared" si="522"/>
        <v>1.1098442366460652E-3</v>
      </c>
      <c r="AF321" s="13">
        <f t="shared" si="523"/>
        <v>3.8518245823126746E-4</v>
      </c>
      <c r="AG321" s="13">
        <f t="shared" si="524"/>
        <v>8.9120930205149535E-5</v>
      </c>
      <c r="AH321" s="13">
        <f t="shared" si="525"/>
        <v>2.6152466025993817E-3</v>
      </c>
      <c r="AI321" s="13">
        <f t="shared" si="526"/>
        <v>1.6051877675622459E-3</v>
      </c>
      <c r="AJ321" s="13">
        <f t="shared" si="527"/>
        <v>4.9261659810024595E-4</v>
      </c>
      <c r="AK321" s="13">
        <f t="shared" si="528"/>
        <v>1.007861790908101E-4</v>
      </c>
      <c r="AL321" s="13">
        <f t="shared" si="529"/>
        <v>2.6354928106370343E-7</v>
      </c>
      <c r="AM321" s="13">
        <f t="shared" si="530"/>
        <v>1.9627760799147178E-4</v>
      </c>
      <c r="AN321" s="13">
        <f t="shared" si="531"/>
        <v>1.3624018406470899E-4</v>
      </c>
      <c r="AO321" s="13">
        <f t="shared" si="532"/>
        <v>4.7283508149315406E-5</v>
      </c>
      <c r="AP321" s="13">
        <f t="shared" si="533"/>
        <v>1.0940140547884607E-5</v>
      </c>
      <c r="AQ321" s="13">
        <f t="shared" si="534"/>
        <v>1.8984421824652892E-6</v>
      </c>
      <c r="AR321" s="13">
        <f t="shared" si="535"/>
        <v>3.6305891656090089E-4</v>
      </c>
      <c r="AS321" s="13">
        <f t="shared" si="536"/>
        <v>2.2283853889293564E-4</v>
      </c>
      <c r="AT321" s="13">
        <f t="shared" si="537"/>
        <v>6.8386991960310027E-5</v>
      </c>
      <c r="AU321" s="13">
        <f t="shared" si="538"/>
        <v>1.3991537527915374E-5</v>
      </c>
      <c r="AV321" s="13">
        <f t="shared" si="539"/>
        <v>2.1469337601734251E-6</v>
      </c>
      <c r="AW321" s="13">
        <f t="shared" si="540"/>
        <v>3.1189398194241731E-9</v>
      </c>
      <c r="AX321" s="13">
        <f t="shared" si="541"/>
        <v>2.0078566401165688E-5</v>
      </c>
      <c r="AY321" s="13">
        <f t="shared" si="542"/>
        <v>1.3936931523891162E-5</v>
      </c>
      <c r="AZ321" s="13">
        <f t="shared" si="543"/>
        <v>4.8369504181920689E-6</v>
      </c>
      <c r="BA321" s="13">
        <f t="shared" si="544"/>
        <v>1.1191411016091583E-6</v>
      </c>
      <c r="BB321" s="13">
        <f t="shared" si="545"/>
        <v>1.9420451374697535E-7</v>
      </c>
      <c r="BC321" s="13">
        <f t="shared" si="546"/>
        <v>2.6960241639214249E-8</v>
      </c>
      <c r="BD321" s="13">
        <f t="shared" si="547"/>
        <v>4.2001066860311517E-5</v>
      </c>
      <c r="BE321" s="13">
        <f t="shared" si="548"/>
        <v>2.5779442245226685E-5</v>
      </c>
      <c r="BF321" s="13">
        <f t="shared" si="549"/>
        <v>7.9114614479348635E-6</v>
      </c>
      <c r="BG321" s="13">
        <f t="shared" si="550"/>
        <v>1.6186339912958868E-6</v>
      </c>
      <c r="BH321" s="13">
        <f t="shared" si="551"/>
        <v>2.4837155704610822E-7</v>
      </c>
      <c r="BI321" s="13">
        <f t="shared" si="552"/>
        <v>3.0489131295269605E-8</v>
      </c>
      <c r="BJ321" s="14">
        <f t="shared" si="553"/>
        <v>0.27602078642213851</v>
      </c>
      <c r="BK321" s="14">
        <f t="shared" si="554"/>
        <v>0.39846196304921427</v>
      </c>
      <c r="BL321" s="14">
        <f t="shared" si="555"/>
        <v>0.31044808804639179</v>
      </c>
      <c r="BM321" s="14">
        <f t="shared" si="556"/>
        <v>0.14469853456238482</v>
      </c>
      <c r="BN321" s="14">
        <f t="shared" si="557"/>
        <v>0.85528923390972944</v>
      </c>
    </row>
    <row r="322" spans="1:66" x14ac:dyDescent="0.25">
      <c r="A322" t="s">
        <v>338</v>
      </c>
      <c r="B322" t="s">
        <v>71</v>
      </c>
      <c r="C322" t="s">
        <v>79</v>
      </c>
      <c r="D322" s="11">
        <v>44417</v>
      </c>
      <c r="E322" s="10">
        <f>VLOOKUP(A322,home!$A$2:$E$405,3,FALSE)</f>
        <v>1.3033999999999999</v>
      </c>
      <c r="F322" s="10">
        <f>VLOOKUP(B322,home!$B$2:$E$405,3,FALSE)</f>
        <v>0.92069999999999996</v>
      </c>
      <c r="G322" s="10">
        <f>VLOOKUP(C322,away!$B$2:$E$405,4,FALSE)</f>
        <v>0.68200000000000005</v>
      </c>
      <c r="H322" s="10">
        <f>VLOOKUP(A322,away!$A$2:$E$405,3,FALSE)</f>
        <v>1.0085</v>
      </c>
      <c r="I322" s="10">
        <f>VLOOKUP(C322,away!$B$2:$E$405,3,FALSE)</f>
        <v>0.7712</v>
      </c>
      <c r="J322" s="10">
        <f>VLOOKUP(B322,home!$B$2:$E$405,4,FALSE)</f>
        <v>1.6857</v>
      </c>
      <c r="K322" s="12">
        <f t="shared" si="502"/>
        <v>0.81842753915999999</v>
      </c>
      <c r="L322" s="12">
        <f t="shared" si="503"/>
        <v>1.3110619406399999</v>
      </c>
      <c r="M322" s="13">
        <f t="shared" si="504"/>
        <v>0.11889797818040425</v>
      </c>
      <c r="N322" s="13">
        <f t="shared" si="505"/>
        <v>9.7309379693287609E-2</v>
      </c>
      <c r="O322" s="13">
        <f t="shared" si="506"/>
        <v>0.15588261401137316</v>
      </c>
      <c r="P322" s="13">
        <f t="shared" si="507"/>
        <v>0.12757862418315627</v>
      </c>
      <c r="Q322" s="13">
        <f t="shared" si="508"/>
        <v>3.9820338079781727E-2</v>
      </c>
      <c r="R322" s="13">
        <f t="shared" si="509"/>
        <v>0.10218588121889349</v>
      </c>
      <c r="S322" s="13">
        <f t="shared" si="510"/>
        <v>3.422325929666134E-2</v>
      </c>
      <c r="T322" s="13">
        <f t="shared" si="511"/>
        <v>5.2206929719819523E-2</v>
      </c>
      <c r="U322" s="13">
        <f t="shared" si="512"/>
        <v>8.3631739302875055E-2</v>
      </c>
      <c r="V322" s="13">
        <f t="shared" si="513"/>
        <v>4.080208000310134E-3</v>
      </c>
      <c r="W322" s="13">
        <f t="shared" si="514"/>
        <v>1.0863353767718334E-2</v>
      </c>
      <c r="X322" s="13">
        <f t="shared" si="515"/>
        <v>1.4242529672563656E-2</v>
      </c>
      <c r="Y322" s="13">
        <f t="shared" si="516"/>
        <v>9.3364192960670462E-3</v>
      </c>
      <c r="Z322" s="13">
        <f t="shared" si="517"/>
        <v>4.465733991228367E-2</v>
      </c>
      <c r="AA322" s="13">
        <f t="shared" si="518"/>
        <v>3.6548796809841973E-2</v>
      </c>
      <c r="AB322" s="13">
        <f t="shared" si="519"/>
        <v>1.4956270916168911E-2</v>
      </c>
      <c r="AC322" s="13">
        <f t="shared" si="520"/>
        <v>2.7363129457027348E-4</v>
      </c>
      <c r="AD322" s="13">
        <f t="shared" si="521"/>
        <v>2.2227169727845573E-3</v>
      </c>
      <c r="AE322" s="13">
        <f t="shared" si="522"/>
        <v>2.9141196278323878E-3</v>
      </c>
      <c r="AF322" s="13">
        <f t="shared" si="523"/>
        <v>1.910295667261523E-3</v>
      </c>
      <c r="AG322" s="13">
        <f t="shared" si="524"/>
        <v>8.3483864823869186E-4</v>
      </c>
      <c r="AH322" s="13">
        <f t="shared" si="525"/>
        <v>1.4637134682304693E-2</v>
      </c>
      <c r="AI322" s="13">
        <f t="shared" si="526"/>
        <v>1.1979434118392118E-2</v>
      </c>
      <c r="AJ322" s="13">
        <f t="shared" si="527"/>
        <v>4.9021493930225023E-3</v>
      </c>
      <c r="AK322" s="13">
        <f t="shared" si="528"/>
        <v>1.337351354775365E-3</v>
      </c>
      <c r="AL322" s="13">
        <f t="shared" si="529"/>
        <v>1.1744355834802546E-5</v>
      </c>
      <c r="AM322" s="13">
        <f t="shared" si="530"/>
        <v>3.6382655645704611E-4</v>
      </c>
      <c r="AN322" s="13">
        <f t="shared" si="531"/>
        <v>4.7699915116494339E-4</v>
      </c>
      <c r="AO322" s="13">
        <f t="shared" si="532"/>
        <v>3.1268771640497177E-4</v>
      </c>
      <c r="AP322" s="13">
        <f t="shared" si="533"/>
        <v>1.3665098809473073E-4</v>
      </c>
      <c r="AQ322" s="13">
        <f t="shared" si="534"/>
        <v>4.4789477410462814E-5</v>
      </c>
      <c r="AR322" s="13">
        <f t="shared" si="535"/>
        <v>3.838038040398283E-3</v>
      </c>
      <c r="AS322" s="13">
        <f t="shared" si="536"/>
        <v>3.1411560286056352E-3</v>
      </c>
      <c r="AT322" s="13">
        <f t="shared" si="537"/>
        <v>1.2854042993046542E-3</v>
      </c>
      <c r="AU322" s="13">
        <f t="shared" si="538"/>
        <v>3.5067009250186416E-4</v>
      </c>
      <c r="AV322" s="13">
        <f t="shared" si="539"/>
        <v>7.1749515215827555E-5</v>
      </c>
      <c r="AW322" s="13">
        <f t="shared" si="540"/>
        <v>3.5005005090445284E-7</v>
      </c>
      <c r="AX322" s="13">
        <f t="shared" si="541"/>
        <v>4.9627612213699499E-5</v>
      </c>
      <c r="AY322" s="13">
        <f t="shared" si="542"/>
        <v>6.5064873578222224E-5</v>
      </c>
      <c r="AZ322" s="13">
        <f t="shared" si="543"/>
        <v>4.2652039710480155E-5</v>
      </c>
      <c r="BA322" s="13">
        <f t="shared" si="544"/>
        <v>1.8639821985025482E-5</v>
      </c>
      <c r="BB322" s="13">
        <f t="shared" si="545"/>
        <v>6.1094902962179137E-6</v>
      </c>
      <c r="BC322" s="13">
        <f t="shared" si="546"/>
        <v>1.6019840408161389E-6</v>
      </c>
      <c r="BD322" s="13">
        <f t="shared" si="547"/>
        <v>8.3865093358245291E-4</v>
      </c>
      <c r="BE322" s="13">
        <f t="shared" si="548"/>
        <v>6.8637501978612351E-4</v>
      </c>
      <c r="BF322" s="13">
        <f t="shared" si="549"/>
        <v>2.8087410919222668E-4</v>
      </c>
      <c r="BG322" s="13">
        <f t="shared" si="550"/>
        <v>7.6625035333317089E-5</v>
      </c>
      <c r="BH322" s="13">
        <f t="shared" si="551"/>
        <v>1.5678009776473686E-5</v>
      </c>
      <c r="BI322" s="13">
        <f t="shared" si="552"/>
        <v>2.5662629920571568E-6</v>
      </c>
      <c r="BJ322" s="14">
        <f t="shared" si="553"/>
        <v>0.23317957085671168</v>
      </c>
      <c r="BK322" s="14">
        <f t="shared" si="554"/>
        <v>0.28513051018451524</v>
      </c>
      <c r="BL322" s="14">
        <f t="shared" si="555"/>
        <v>0.43664915915433622</v>
      </c>
      <c r="BM322" s="14">
        <f t="shared" si="556"/>
        <v>0.35787704991742303</v>
      </c>
      <c r="BN322" s="14">
        <f t="shared" si="557"/>
        <v>0.64167481536689641</v>
      </c>
    </row>
    <row r="323" spans="1:66" x14ac:dyDescent="0.25">
      <c r="A323" t="s">
        <v>338</v>
      </c>
      <c r="B323" t="s">
        <v>73</v>
      </c>
      <c r="C323" t="s">
        <v>87</v>
      </c>
      <c r="D323" s="11">
        <v>44417</v>
      </c>
      <c r="E323" s="10">
        <f>VLOOKUP(A323,home!$A$2:$E$405,3,FALSE)</f>
        <v>1.3033999999999999</v>
      </c>
      <c r="F323" s="10">
        <f>VLOOKUP(B323,home!$B$2:$E$405,3,FALSE)</f>
        <v>0.42620000000000002</v>
      </c>
      <c r="G323" s="10">
        <f>VLOOKUP(C323,away!$B$2:$E$405,4,FALSE)</f>
        <v>1.2276</v>
      </c>
      <c r="H323" s="10">
        <f>VLOOKUP(A323,away!$A$2:$E$405,3,FALSE)</f>
        <v>1.0085</v>
      </c>
      <c r="I323" s="10">
        <f>VLOOKUP(C323,away!$B$2:$E$405,3,FALSE)</f>
        <v>0.89239999999999997</v>
      </c>
      <c r="J323" s="10">
        <f>VLOOKUP(B323,home!$B$2:$E$405,4,FALSE)</f>
        <v>0.7712</v>
      </c>
      <c r="K323" s="12">
        <f t="shared" si="502"/>
        <v>0.68194294660800003</v>
      </c>
      <c r="L323" s="12">
        <f t="shared" si="503"/>
        <v>0.69406874048</v>
      </c>
      <c r="M323" s="13">
        <f t="shared" si="504"/>
        <v>0.25258393059873591</v>
      </c>
      <c r="N323" s="13">
        <f t="shared" si="505"/>
        <v>0.17224782989833254</v>
      </c>
      <c r="O323" s="13">
        <f t="shared" si="506"/>
        <v>0.17531061057615235</v>
      </c>
      <c r="P323" s="13">
        <f t="shared" si="507"/>
        <v>0.11955183434794894</v>
      </c>
      <c r="Q323" s="13">
        <f t="shared" si="508"/>
        <v>5.8731596333851228E-2</v>
      </c>
      <c r="R323" s="13">
        <f t="shared" si="509"/>
        <v>6.0838807337684916E-2</v>
      </c>
      <c r="S323" s="13">
        <f t="shared" si="510"/>
        <v>1.4146427547943695E-2</v>
      </c>
      <c r="T323" s="13">
        <f t="shared" si="511"/>
        <v>4.07637650938159E-2</v>
      </c>
      <c r="U323" s="13">
        <f t="shared" si="512"/>
        <v>4.1488595543977262E-2</v>
      </c>
      <c r="V323" s="13">
        <f t="shared" si="513"/>
        <v>7.4396892717691393E-4</v>
      </c>
      <c r="W323" s="13">
        <f t="shared" si="514"/>
        <v>1.3350532620966042E-2</v>
      </c>
      <c r="X323" s="13">
        <f t="shared" si="515"/>
        <v>9.2661873609710538E-3</v>
      </c>
      <c r="Y323" s="13">
        <f t="shared" si="516"/>
        <v>3.2156854953404369E-3</v>
      </c>
      <c r="Z323" s="13">
        <f t="shared" si="517"/>
        <v>1.4075438127057451E-2</v>
      </c>
      <c r="AA323" s="13">
        <f t="shared" si="518"/>
        <v>9.5986457511641459E-3</v>
      </c>
      <c r="AB323" s="13">
        <f t="shared" si="519"/>
        <v>3.2728643834976185E-3</v>
      </c>
      <c r="AC323" s="13">
        <f t="shared" si="520"/>
        <v>2.2008241411835292E-5</v>
      </c>
      <c r="AD323" s="13">
        <f t="shared" si="521"/>
        <v>2.2760753885819516E-3</v>
      </c>
      <c r="AE323" s="13">
        <f t="shared" si="522"/>
        <v>1.5797527781906016E-3</v>
      </c>
      <c r="AF323" s="13">
        <f t="shared" si="523"/>
        <v>5.4822851051426584E-4</v>
      </c>
      <c r="AG323" s="13">
        <f t="shared" si="524"/>
        <v>1.2683609059595429E-4</v>
      </c>
      <c r="AH323" s="13">
        <f t="shared" si="525"/>
        <v>2.4423304031377336E-3</v>
      </c>
      <c r="AI323" s="13">
        <f t="shared" si="526"/>
        <v>1.6655299917060504E-3</v>
      </c>
      <c r="AJ323" s="13">
        <f t="shared" si="527"/>
        <v>5.6789821510401083E-4</v>
      </c>
      <c r="AK323" s="13">
        <f t="shared" si="528"/>
        <v>1.2909139406048437E-4</v>
      </c>
      <c r="AL323" s="13">
        <f t="shared" si="529"/>
        <v>4.1667347963434896E-7</v>
      </c>
      <c r="AM323" s="13">
        <f t="shared" si="530"/>
        <v>3.1043071143830507E-4</v>
      </c>
      <c r="AN323" s="13">
        <f t="shared" si="531"/>
        <v>2.1546025289429473E-4</v>
      </c>
      <c r="AO323" s="13">
        <f t="shared" si="532"/>
        <v>7.4772113174922703E-5</v>
      </c>
      <c r="AP323" s="13">
        <f t="shared" si="533"/>
        <v>1.729899547144887E-5</v>
      </c>
      <c r="AQ323" s="13">
        <f t="shared" si="534"/>
        <v>3.0016729996094351E-6</v>
      </c>
      <c r="AR323" s="13">
        <f t="shared" si="535"/>
        <v>3.3902903734836352E-4</v>
      </c>
      <c r="AS323" s="13">
        <f t="shared" si="536"/>
        <v>2.3119846071501671E-4</v>
      </c>
      <c r="AT323" s="13">
        <f t="shared" si="537"/>
        <v>7.8832079775616214E-5</v>
      </c>
      <c r="AU323" s="13">
        <f t="shared" si="538"/>
        <v>1.7919660256473551E-5</v>
      </c>
      <c r="AV323" s="13">
        <f t="shared" si="539"/>
        <v>3.0550464793784604E-6</v>
      </c>
      <c r="AW323" s="13">
        <f t="shared" si="540"/>
        <v>5.4782757091153017E-9</v>
      </c>
      <c r="AX323" s="13">
        <f t="shared" si="541"/>
        <v>3.528267234597591E-5</v>
      </c>
      <c r="AY323" s="13">
        <f t="shared" si="542"/>
        <v>2.4488599955940024E-5</v>
      </c>
      <c r="AZ323" s="13">
        <f t="shared" si="543"/>
        <v>8.4983858637689381E-6</v>
      </c>
      <c r="BA323" s="13">
        <f t="shared" si="544"/>
        <v>1.9661546575263811E-6</v>
      </c>
      <c r="BB323" s="13">
        <f t="shared" si="545"/>
        <v>3.4116162168455522E-7</v>
      </c>
      <c r="BC323" s="13">
        <f t="shared" si="546"/>
        <v>4.735792341254271E-8</v>
      </c>
      <c r="BD323" s="13">
        <f t="shared" si="547"/>
        <v>3.9218242823087582E-5</v>
      </c>
      <c r="BE323" s="13">
        <f t="shared" si="548"/>
        <v>2.674460407156439E-5</v>
      </c>
      <c r="BF323" s="13">
        <f t="shared" si="549"/>
        <v>9.1191470532134667E-6</v>
      </c>
      <c r="BG323" s="13">
        <f t="shared" si="550"/>
        <v>2.0729126706733515E-6</v>
      </c>
      <c r="BH323" s="13">
        <f t="shared" si="551"/>
        <v>3.5340204367501091E-7</v>
      </c>
      <c r="BI323" s="13">
        <f t="shared" si="552"/>
        <v>4.8200006200205234E-8</v>
      </c>
      <c r="BJ323" s="14">
        <f t="shared" si="553"/>
        <v>0.30279807764950689</v>
      </c>
      <c r="BK323" s="14">
        <f t="shared" si="554"/>
        <v>0.38707307493665294</v>
      </c>
      <c r="BL323" s="14">
        <f t="shared" si="555"/>
        <v>0.29606196438972782</v>
      </c>
      <c r="BM323" s="14">
        <f t="shared" si="556"/>
        <v>0.16071946288855887</v>
      </c>
      <c r="BN323" s="14">
        <f t="shared" si="557"/>
        <v>0.83926460909270584</v>
      </c>
    </row>
    <row r="324" spans="1:66" x14ac:dyDescent="0.25">
      <c r="A324" t="s">
        <v>341</v>
      </c>
      <c r="B324" t="s">
        <v>150</v>
      </c>
      <c r="C324" t="s">
        <v>151</v>
      </c>
      <c r="D324" s="11">
        <v>44417</v>
      </c>
      <c r="E324" s="10">
        <f>VLOOKUP(A324,home!$A$2:$E$405,3,FALSE)</f>
        <v>1.5127999999999999</v>
      </c>
      <c r="F324" s="10">
        <f>VLOOKUP(B324,home!$B$2:$E$405,3,FALSE)</f>
        <v>1.1016999999999999</v>
      </c>
      <c r="G324" s="10">
        <f>VLOOKUP(C324,away!$B$2:$E$405,4,FALSE)</f>
        <v>1.0387999999999999</v>
      </c>
      <c r="H324" s="10">
        <f>VLOOKUP(A324,away!$A$2:$E$405,3,FALSE)</f>
        <v>1.2179</v>
      </c>
      <c r="I324" s="10">
        <f>VLOOKUP(C324,away!$B$2:$E$405,3,FALSE)</f>
        <v>0.93840000000000001</v>
      </c>
      <c r="J324" s="10">
        <f>VLOOKUP(B324,home!$B$2:$E$405,4,FALSE)</f>
        <v>1.5053000000000001</v>
      </c>
      <c r="K324" s="12">
        <f t="shared" si="502"/>
        <v>1.7313178482879996</v>
      </c>
      <c r="L324" s="12">
        <f t="shared" si="503"/>
        <v>1.720373290008</v>
      </c>
      <c r="M324" s="13">
        <f t="shared" si="504"/>
        <v>3.1691995486525258E-2</v>
      </c>
      <c r="N324" s="13">
        <f t="shared" si="505"/>
        <v>5.4868917433683898E-2</v>
      </c>
      <c r="O324" s="13">
        <f t="shared" si="506"/>
        <v>5.4522062542072133E-2</v>
      </c>
      <c r="P324" s="13">
        <f t="shared" si="507"/>
        <v>9.4395020004564067E-2</v>
      </c>
      <c r="Q324" s="13">
        <f t="shared" si="508"/>
        <v>4.7497768034588765E-2</v>
      </c>
      <c r="R324" s="13">
        <f t="shared" si="509"/>
        <v>4.6899150056763303E-2</v>
      </c>
      <c r="S324" s="13">
        <f t="shared" si="510"/>
        <v>7.0289198146662707E-2</v>
      </c>
      <c r="T324" s="13">
        <f t="shared" si="511"/>
        <v>8.1713891461702284E-2</v>
      </c>
      <c r="U324" s="13">
        <f t="shared" si="512"/>
        <v>8.119733556281146E-2</v>
      </c>
      <c r="V324" s="13">
        <f t="shared" si="513"/>
        <v>2.3261921024891778E-2</v>
      </c>
      <c r="W324" s="13">
        <f t="shared" si="514"/>
        <v>2.7411244517375581E-2</v>
      </c>
      <c r="X324" s="13">
        <f t="shared" si="515"/>
        <v>4.7157572913571179E-2</v>
      </c>
      <c r="Y324" s="13">
        <f t="shared" si="516"/>
        <v>4.0564314431056313E-2</v>
      </c>
      <c r="Z324" s="13">
        <f t="shared" si="517"/>
        <v>2.6894681693910918E-2</v>
      </c>
      <c r="AA324" s="13">
        <f t="shared" si="518"/>
        <v>4.6563242440692501E-2</v>
      </c>
      <c r="AB324" s="13">
        <f t="shared" si="519"/>
        <v>4.0307886355866109E-2</v>
      </c>
      <c r="AC324" s="13">
        <f t="shared" si="520"/>
        <v>4.3303708609616831E-3</v>
      </c>
      <c r="AD324" s="13">
        <f t="shared" si="521"/>
        <v>1.1864394219179735E-2</v>
      </c>
      <c r="AE324" s="13">
        <f t="shared" si="522"/>
        <v>2.0411186916802136E-2</v>
      </c>
      <c r="AF324" s="13">
        <f t="shared" si="523"/>
        <v>1.7557430394513573E-2</v>
      </c>
      <c r="AG324" s="13">
        <f t="shared" si="524"/>
        <v>1.0068444763965257E-2</v>
      </c>
      <c r="AH324" s="13">
        <f t="shared" si="525"/>
        <v>1.1567223007367865E-2</v>
      </c>
      <c r="AI324" s="13">
        <f t="shared" si="526"/>
        <v>2.0026539647783576E-2</v>
      </c>
      <c r="AJ324" s="13">
        <f t="shared" si="527"/>
        <v>1.7336152765827489E-2</v>
      </c>
      <c r="AK324" s="13">
        <f t="shared" si="528"/>
        <v>1.0004796901374834E-2</v>
      </c>
      <c r="AL324" s="13">
        <f t="shared" si="529"/>
        <v>5.1592263317272891E-4</v>
      </c>
      <c r="AM324" s="13">
        <f t="shared" si="530"/>
        <v>4.1082074941581623E-3</v>
      </c>
      <c r="AN324" s="13">
        <f t="shared" si="531"/>
        <v>7.0676504427603986E-3</v>
      </c>
      <c r="AO324" s="13">
        <f t="shared" si="532"/>
        <v>6.0794985224191045E-3</v>
      </c>
      <c r="AP324" s="13">
        <f t="shared" si="533"/>
        <v>3.4863356248709763E-3</v>
      </c>
      <c r="AQ324" s="13">
        <f t="shared" si="534"/>
        <v>1.4994496722578446E-3</v>
      </c>
      <c r="AR324" s="13">
        <f t="shared" si="535"/>
        <v>3.9799883002883361E-3</v>
      </c>
      <c r="AS324" s="13">
        <f t="shared" si="536"/>
        <v>6.890624780266614E-3</v>
      </c>
      <c r="AT324" s="13">
        <f t="shared" si="537"/>
        <v>5.9649308339655835E-3</v>
      </c>
      <c r="AU324" s="13">
        <f t="shared" si="538"/>
        <v>3.4423970722160121E-3</v>
      </c>
      <c r="AV324" s="13">
        <f t="shared" si="539"/>
        <v>1.4899708730054847E-3</v>
      </c>
      <c r="AW324" s="13">
        <f t="shared" si="540"/>
        <v>4.2685618360507766E-5</v>
      </c>
      <c r="AX324" s="13">
        <f t="shared" si="541"/>
        <v>1.1854354931844239E-3</v>
      </c>
      <c r="AY324" s="13">
        <f t="shared" si="542"/>
        <v>2.0393915595019432E-3</v>
      </c>
      <c r="AZ324" s="13">
        <f t="shared" si="543"/>
        <v>1.7542573834174527E-3</v>
      </c>
      <c r="BA324" s="13">
        <f t="shared" si="544"/>
        <v>1.005992515410236E-3</v>
      </c>
      <c r="BB324" s="13">
        <f t="shared" si="545"/>
        <v>4.3267066336493288E-4</v>
      </c>
      <c r="BC324" s="13">
        <f t="shared" si="546"/>
        <v>1.4887101052461462E-4</v>
      </c>
      <c r="BD324" s="13">
        <f t="shared" si="547"/>
        <v>1.1411775943933975E-3</v>
      </c>
      <c r="BE324" s="13">
        <f t="shared" si="548"/>
        <v>1.9757411372396524E-3</v>
      </c>
      <c r="BF324" s="13">
        <f t="shared" si="549"/>
        <v>1.7103179472499207E-3</v>
      </c>
      <c r="BG324" s="13">
        <f t="shared" si="550"/>
        <v>9.8703466277369348E-4</v>
      </c>
      <c r="BH324" s="13">
        <f t="shared" si="551"/>
        <v>4.2721768213475583E-4</v>
      </c>
      <c r="BI324" s="13">
        <f t="shared" si="552"/>
        <v>1.479299196368262E-4</v>
      </c>
      <c r="BJ324" s="14">
        <f t="shared" si="553"/>
        <v>0.38792292546830892</v>
      </c>
      <c r="BK324" s="14">
        <f t="shared" si="554"/>
        <v>0.22652381971628019</v>
      </c>
      <c r="BL324" s="14">
        <f t="shared" si="555"/>
        <v>0.35658172008372957</v>
      </c>
      <c r="BM324" s="14">
        <f t="shared" si="556"/>
        <v>0.66605152746289042</v>
      </c>
      <c r="BN324" s="14">
        <f t="shared" si="557"/>
        <v>0.32987491355819742</v>
      </c>
    </row>
    <row r="325" spans="1:66" x14ac:dyDescent="0.25">
      <c r="A325" t="s">
        <v>343</v>
      </c>
      <c r="B325" t="s">
        <v>181</v>
      </c>
      <c r="C325" t="s">
        <v>192</v>
      </c>
      <c r="D325" s="11">
        <v>44417</v>
      </c>
      <c r="E325" s="10">
        <f>VLOOKUP(A325,home!$A$2:$E$405,3,FALSE)</f>
        <v>1.3151999999999999</v>
      </c>
      <c r="F325" s="10">
        <f>VLOOKUP(B325,home!$B$2:$E$405,3,FALSE)</f>
        <v>1.0286999999999999</v>
      </c>
      <c r="G325" s="10">
        <f>VLOOKUP(C325,away!$B$2:$E$405,4,FALSE)</f>
        <v>0.90290000000000004</v>
      </c>
      <c r="H325" s="10">
        <f>VLOOKUP(A325,away!$A$2:$E$405,3,FALSE)</f>
        <v>1.1212</v>
      </c>
      <c r="I325" s="10">
        <f>VLOOKUP(C325,away!$B$2:$E$405,3,FALSE)</f>
        <v>0.89190000000000003</v>
      </c>
      <c r="J325" s="10">
        <f>VLOOKUP(B325,home!$B$2:$E$405,4,FALSE)</f>
        <v>1.3116000000000001</v>
      </c>
      <c r="K325" s="12">
        <f t="shared" si="502"/>
        <v>1.2215751600959999</v>
      </c>
      <c r="L325" s="12">
        <f t="shared" si="503"/>
        <v>1.3115977440480002</v>
      </c>
      <c r="M325" s="13">
        <f t="shared" si="504"/>
        <v>7.9406670403027693E-2</v>
      </c>
      <c r="N325" s="13">
        <f t="shared" si="505"/>
        <v>9.7001216110268851E-2</v>
      </c>
      <c r="O325" s="13">
        <f t="shared" si="506"/>
        <v>0.10414960976297423</v>
      </c>
      <c r="P325" s="13">
        <f t="shared" si="507"/>
        <v>0.12722657622014116</v>
      </c>
      <c r="Q325" s="13">
        <f t="shared" si="508"/>
        <v>5.9247138049704183E-2</v>
      </c>
      <c r="R325" s="13">
        <f t="shared" si="509"/>
        <v>6.83011966042983E-2</v>
      </c>
      <c r="S325" s="13">
        <f t="shared" si="510"/>
        <v>5.0961089334637978E-2</v>
      </c>
      <c r="T325" s="13">
        <f t="shared" si="511"/>
        <v>7.7708412607292443E-2</v>
      </c>
      <c r="U325" s="13">
        <f t="shared" si="512"/>
        <v>8.343504517664406E-2</v>
      </c>
      <c r="V325" s="13">
        <f t="shared" si="513"/>
        <v>9.0722925746767619E-3</v>
      </c>
      <c r="W325" s="13">
        <f t="shared" si="514"/>
        <v>2.4124944049432391E-2</v>
      </c>
      <c r="X325" s="13">
        <f t="shared" si="515"/>
        <v>3.164222219051975E-2</v>
      </c>
      <c r="Y325" s="13">
        <f t="shared" si="516"/>
        <v>2.0750933620875642E-2</v>
      </c>
      <c r="Z325" s="13">
        <f t="shared" si="517"/>
        <v>2.986123179399219E-2</v>
      </c>
      <c r="AA325" s="13">
        <f t="shared" si="518"/>
        <v>3.6477739009409774E-2</v>
      </c>
      <c r="AB325" s="13">
        <f t="shared" si="519"/>
        <v>2.2280149935179926E-2</v>
      </c>
      <c r="AC325" s="13">
        <f t="shared" si="520"/>
        <v>9.0848533007776482E-4</v>
      </c>
      <c r="AD325" s="13">
        <f t="shared" si="521"/>
        <v>7.367608097373103E-3</v>
      </c>
      <c r="AE325" s="13">
        <f t="shared" si="522"/>
        <v>9.6633381595443418E-3</v>
      </c>
      <c r="AF325" s="13">
        <f t="shared" si="523"/>
        <v>6.3372062650156567E-3</v>
      </c>
      <c r="AG325" s="13">
        <f t="shared" si="524"/>
        <v>2.7706218135871295E-3</v>
      </c>
      <c r="AH325" s="13">
        <f t="shared" si="525"/>
        <v>9.7914810638736489E-3</v>
      </c>
      <c r="AI325" s="13">
        <f t="shared" si="526"/>
        <v>1.1961030048178403E-2</v>
      </c>
      <c r="AJ325" s="13">
        <f t="shared" si="527"/>
        <v>7.3056485980082997E-3</v>
      </c>
      <c r="AK325" s="13">
        <f t="shared" si="528"/>
        <v>2.9747996185723676E-3</v>
      </c>
      <c r="AL325" s="13">
        <f t="shared" si="529"/>
        <v>5.82235610713187E-5</v>
      </c>
      <c r="AM325" s="13">
        <f t="shared" si="530"/>
        <v>1.8000174082146287E-3</v>
      </c>
      <c r="AN325" s="13">
        <f t="shared" si="531"/>
        <v>2.3608987718614352E-3</v>
      </c>
      <c r="AO325" s="13">
        <f t="shared" si="532"/>
        <v>1.5482747515495766E-3</v>
      </c>
      <c r="AP325" s="13">
        <f t="shared" si="533"/>
        <v>6.769045570996342E-4</v>
      </c>
      <c r="AQ325" s="13">
        <f t="shared" si="534"/>
        <v>2.2195662250692284E-4</v>
      </c>
      <c r="AR325" s="13">
        <f t="shared" si="535"/>
        <v>2.5684968948530775E-3</v>
      </c>
      <c r="AS325" s="13">
        <f t="shared" si="536"/>
        <v>3.1376120055362266E-3</v>
      </c>
      <c r="AT325" s="13">
        <f t="shared" si="537"/>
        <v>1.9164144439910238E-3</v>
      </c>
      <c r="AU325" s="13">
        <f t="shared" si="538"/>
        <v>7.8034809374287364E-4</v>
      </c>
      <c r="AV325" s="13">
        <f t="shared" si="539"/>
        <v>2.383134618861398E-4</v>
      </c>
      <c r="AW325" s="13">
        <f t="shared" si="540"/>
        <v>2.591296554268972E-6</v>
      </c>
      <c r="AX325" s="13">
        <f t="shared" si="541"/>
        <v>3.664760922692276E-4</v>
      </c>
      <c r="AY325" s="13">
        <f t="shared" si="542"/>
        <v>4.8066921586784565E-4</v>
      </c>
      <c r="AZ325" s="13">
        <f t="shared" si="543"/>
        <v>3.1522232958279382E-4</v>
      </c>
      <c r="BA325" s="13">
        <f t="shared" si="544"/>
        <v>1.3781496545144919E-4</v>
      </c>
      <c r="BB325" s="13">
        <f t="shared" si="545"/>
        <v>4.5189449445543483E-5</v>
      </c>
      <c r="BC325" s="13">
        <f t="shared" si="546"/>
        <v>1.1854075989509194E-5</v>
      </c>
      <c r="BD325" s="13">
        <f t="shared" si="547"/>
        <v>5.6147245548059858E-4</v>
      </c>
      <c r="BE325" s="13">
        <f t="shared" si="548"/>
        <v>6.8588080469320642E-4</v>
      </c>
      <c r="BF325" s="13">
        <f t="shared" si="549"/>
        <v>4.1892747689993847E-4</v>
      </c>
      <c r="BG325" s="13">
        <f t="shared" si="550"/>
        <v>1.7058379988755181E-4</v>
      </c>
      <c r="BH325" s="13">
        <f t="shared" si="551"/>
        <v>5.2095233164355033E-5</v>
      </c>
      <c r="BI325" s="13">
        <f t="shared" si="552"/>
        <v>1.2727648558597102E-5</v>
      </c>
      <c r="BJ325" s="14">
        <f t="shared" si="553"/>
        <v>0.34457891920345207</v>
      </c>
      <c r="BK325" s="14">
        <f t="shared" si="554"/>
        <v>0.26811400663950058</v>
      </c>
      <c r="BL325" s="14">
        <f t="shared" si="555"/>
        <v>0.35721957213583261</v>
      </c>
      <c r="BM325" s="14">
        <f t="shared" si="556"/>
        <v>0.46396324470304934</v>
      </c>
      <c r="BN325" s="14">
        <f t="shared" si="557"/>
        <v>0.53533240715041441</v>
      </c>
    </row>
    <row r="326" spans="1:66" x14ac:dyDescent="0.25">
      <c r="A326" t="s">
        <v>343</v>
      </c>
      <c r="B326" t="s">
        <v>189</v>
      </c>
      <c r="C326" t="s">
        <v>195</v>
      </c>
      <c r="D326" s="11">
        <v>44417</v>
      </c>
      <c r="E326" s="10">
        <f>VLOOKUP(A326,home!$A$2:$E$405,3,FALSE)</f>
        <v>1.3151999999999999</v>
      </c>
      <c r="F326" s="10">
        <f>VLOOKUP(B326,home!$B$2:$E$405,3,FALSE)</f>
        <v>0.57030000000000003</v>
      </c>
      <c r="G326" s="10">
        <f>VLOOKUP(C326,away!$B$2:$E$405,4,FALSE)</f>
        <v>0.93920000000000003</v>
      </c>
      <c r="H326" s="10">
        <f>VLOOKUP(A326,away!$A$2:$E$405,3,FALSE)</f>
        <v>1.1212</v>
      </c>
      <c r="I326" s="10">
        <f>VLOOKUP(C326,away!$B$2:$E$405,3,FALSE)</f>
        <v>1.7313000000000001</v>
      </c>
      <c r="J326" s="10">
        <f>VLOOKUP(B326,home!$B$2:$E$405,4,FALSE)</f>
        <v>1.3935999999999999</v>
      </c>
      <c r="K326" s="12">
        <f t="shared" si="502"/>
        <v>0.70445499955200008</v>
      </c>
      <c r="L326" s="12">
        <f t="shared" si="503"/>
        <v>2.7051637292159998</v>
      </c>
      <c r="M326" s="13">
        <f t="shared" si="504"/>
        <v>3.3053800436928772E-2</v>
      </c>
      <c r="N326" s="13">
        <f t="shared" si="505"/>
        <v>2.3284914971988563E-2</v>
      </c>
      <c r="O326" s="13">
        <f t="shared" si="506"/>
        <v>8.9415942054723696E-2</v>
      </c>
      <c r="P326" s="13">
        <f t="shared" si="507"/>
        <v>6.2989507420102051E-2</v>
      </c>
      <c r="Q326" s="13">
        <f t="shared" si="508"/>
        <v>8.2015873830802791E-3</v>
      </c>
      <c r="R326" s="13">
        <f t="shared" si="509"/>
        <v>0.12094238163005906</v>
      </c>
      <c r="S326" s="13">
        <f t="shared" si="510"/>
        <v>3.0009242451544786E-2</v>
      </c>
      <c r="T326" s="13">
        <f t="shared" si="511"/>
        <v>2.2186636710704342E-2</v>
      </c>
      <c r="U326" s="13">
        <f t="shared" si="512"/>
        <v>8.5198465397021084E-2</v>
      </c>
      <c r="V326" s="13">
        <f t="shared" si="513"/>
        <v>6.3541773818115892E-3</v>
      </c>
      <c r="W326" s="13">
        <f t="shared" si="514"/>
        <v>1.925883078757836E-3</v>
      </c>
      <c r="X326" s="13">
        <f t="shared" si="515"/>
        <v>5.2098290513665395E-3</v>
      </c>
      <c r="Y326" s="13">
        <f t="shared" si="516"/>
        <v>7.0467202925862818E-3</v>
      </c>
      <c r="Z326" s="13">
        <f t="shared" si="517"/>
        <v>0.10905631470354507</v>
      </c>
      <c r="AA326" s="13">
        <f t="shared" si="518"/>
        <v>7.6825266125628622E-2</v>
      </c>
      <c r="AB326" s="13">
        <f t="shared" si="519"/>
        <v>2.7059971407055995E-2</v>
      </c>
      <c r="AC326" s="13">
        <f t="shared" si="520"/>
        <v>7.5680878229114547E-4</v>
      </c>
      <c r="AD326" s="13">
        <f t="shared" si="521"/>
        <v>3.3917449084588892E-4</v>
      </c>
      <c r="AE326" s="13">
        <f t="shared" si="522"/>
        <v>9.1752253051160301E-4</v>
      </c>
      <c r="AF326" s="13">
        <f t="shared" si="523"/>
        <v>1.2410243351392346E-3</v>
      </c>
      <c r="AG326" s="13">
        <f t="shared" si="524"/>
        <v>1.1190580061643529E-3</v>
      </c>
      <c r="AH326" s="13">
        <f t="shared" si="525"/>
        <v>7.3753796744498903E-2</v>
      </c>
      <c r="AI326" s="13">
        <f t="shared" si="526"/>
        <v>5.1956230852604285E-2</v>
      </c>
      <c r="AJ326" s="13">
        <f t="shared" si="527"/>
        <v>1.8300413290997478E-2</v>
      </c>
      <c r="AK326" s="13">
        <f t="shared" si="528"/>
        <v>4.2972725455703489E-3</v>
      </c>
      <c r="AL326" s="13">
        <f t="shared" si="529"/>
        <v>5.7688994037087385E-5</v>
      </c>
      <c r="AM326" s="13">
        <f t="shared" si="530"/>
        <v>4.7786633159378137E-5</v>
      </c>
      <c r="AN326" s="13">
        <f t="shared" si="531"/>
        <v>1.2927066676410033E-4</v>
      </c>
      <c r="AO326" s="13">
        <f t="shared" si="532"/>
        <v>1.7484915949090625E-4</v>
      </c>
      <c r="AP326" s="13">
        <f t="shared" si="533"/>
        <v>1.5766520144623434E-4</v>
      </c>
      <c r="AQ326" s="13">
        <f t="shared" si="534"/>
        <v>1.0662754607797178E-4</v>
      </c>
      <c r="AR326" s="13">
        <f t="shared" si="535"/>
        <v>3.9903219169037496E-2</v>
      </c>
      <c r="AS326" s="13">
        <f t="shared" si="536"/>
        <v>2.8110022241847676E-2</v>
      </c>
      <c r="AT326" s="13">
        <f t="shared" si="537"/>
        <v>9.9011228528937557E-3</v>
      </c>
      <c r="AU326" s="13">
        <f t="shared" si="538"/>
        <v>2.3249651649665231E-3</v>
      </c>
      <c r="AV326" s="13">
        <f t="shared" si="539"/>
        <v>4.0945833356122689E-4</v>
      </c>
      <c r="AW326" s="13">
        <f t="shared" si="540"/>
        <v>3.0537766963112258E-6</v>
      </c>
      <c r="AX326" s="13">
        <f t="shared" si="541"/>
        <v>5.6105887734802151E-6</v>
      </c>
      <c r="AY326" s="13">
        <f t="shared" si="542"/>
        <v>1.5177561249565163E-5</v>
      </c>
      <c r="AZ326" s="13">
        <f t="shared" si="543"/>
        <v>2.0528894095138974E-5</v>
      </c>
      <c r="BA326" s="13">
        <f t="shared" si="544"/>
        <v>1.8511339902362156E-5</v>
      </c>
      <c r="BB326" s="13">
        <f t="shared" si="545"/>
        <v>1.2519051320764737E-5</v>
      </c>
      <c r="BC326" s="13">
        <f t="shared" si="546"/>
        <v>6.7732167114252833E-6</v>
      </c>
      <c r="BD326" s="13">
        <f t="shared" si="547"/>
        <v>1.799079019583948E-2</v>
      </c>
      <c r="BE326" s="13">
        <f t="shared" si="548"/>
        <v>1.2673702099350228E-2</v>
      </c>
      <c r="BF326" s="13">
        <f t="shared" si="549"/>
        <v>4.4640264033599724E-3</v>
      </c>
      <c r="BG326" s="13">
        <f t="shared" si="550"/>
        <v>1.0482352393263554E-3</v>
      </c>
      <c r="BH326" s="13">
        <f t="shared" si="551"/>
        <v>1.8460863876250958E-4</v>
      </c>
      <c r="BI326" s="13">
        <f t="shared" si="552"/>
        <v>2.6009695707347821E-5</v>
      </c>
      <c r="BJ326" s="14">
        <f t="shared" si="553"/>
        <v>7.2167670710136272E-2</v>
      </c>
      <c r="BK326" s="14">
        <f t="shared" si="554"/>
        <v>0.13323640302796499</v>
      </c>
      <c r="BL326" s="14">
        <f t="shared" si="555"/>
        <v>0.66478590008281202</v>
      </c>
      <c r="BM326" s="14">
        <f t="shared" si="556"/>
        <v>0.64134603084302255</v>
      </c>
      <c r="BN326" s="14">
        <f t="shared" si="557"/>
        <v>0.33788813389688244</v>
      </c>
    </row>
    <row r="327" spans="1:66" x14ac:dyDescent="0.25">
      <c r="A327" t="s">
        <v>343</v>
      </c>
      <c r="B327" t="s">
        <v>194</v>
      </c>
      <c r="C327" t="s">
        <v>183</v>
      </c>
      <c r="D327" s="11">
        <v>44417</v>
      </c>
      <c r="E327" s="10">
        <f>VLOOKUP(A327,home!$A$2:$E$405,3,FALSE)</f>
        <v>1.3151999999999999</v>
      </c>
      <c r="F327" s="10">
        <f>VLOOKUP(B327,home!$B$2:$E$405,3,FALSE)</f>
        <v>1.2356</v>
      </c>
      <c r="G327" s="10">
        <f>VLOOKUP(C327,away!$B$2:$E$405,4,FALSE)</f>
        <v>0.98399999999999999</v>
      </c>
      <c r="H327" s="10">
        <f>VLOOKUP(A327,away!$A$2:$E$405,3,FALSE)</f>
        <v>1.1212</v>
      </c>
      <c r="I327" s="10">
        <f>VLOOKUP(C327,away!$B$2:$E$405,3,FALSE)</f>
        <v>0.78700000000000003</v>
      </c>
      <c r="J327" s="10">
        <f>VLOOKUP(B327,home!$B$2:$E$405,4,FALSE)</f>
        <v>0.55740000000000001</v>
      </c>
      <c r="K327" s="12">
        <f t="shared" si="502"/>
        <v>1.5990601420799999</v>
      </c>
      <c r="L327" s="12">
        <f t="shared" si="503"/>
        <v>0.49184106456000004</v>
      </c>
      <c r="M327" s="13">
        <f t="shared" si="504"/>
        <v>0.12357571836198976</v>
      </c>
      <c r="N327" s="13">
        <f t="shared" si="505"/>
        <v>0.19760500576156137</v>
      </c>
      <c r="O327" s="13">
        <f t="shared" si="506"/>
        <v>6.0779612872927775E-2</v>
      </c>
      <c r="P327" s="13">
        <f t="shared" si="507"/>
        <v>9.7190256396151267E-2</v>
      </c>
      <c r="Q327" s="13">
        <f t="shared" si="508"/>
        <v>0.15799114429440078</v>
      </c>
      <c r="R327" s="13">
        <f t="shared" si="509"/>
        <v>1.4946954749482742E-2</v>
      </c>
      <c r="S327" s="13">
        <f t="shared" si="510"/>
        <v>1.9109631858824531E-2</v>
      </c>
      <c r="T327" s="13">
        <f t="shared" si="511"/>
        <v>7.7706532600810646E-2</v>
      </c>
      <c r="U327" s="13">
        <f t="shared" si="512"/>
        <v>2.3901079585371198E-2</v>
      </c>
      <c r="V327" s="13">
        <f t="shared" si="513"/>
        <v>1.6699343389655651E-3</v>
      </c>
      <c r="W327" s="13">
        <f t="shared" si="514"/>
        <v>8.4212447214262104E-2</v>
      </c>
      <c r="X327" s="13">
        <f t="shared" si="515"/>
        <v>4.1419139687065475E-2</v>
      </c>
      <c r="Y327" s="13">
        <f t="shared" si="516"/>
        <v>1.0185816878422816E-2</v>
      </c>
      <c r="Z327" s="13">
        <f t="shared" si="517"/>
        <v>2.4505087119719138E-3</v>
      </c>
      <c r="AA327" s="13">
        <f t="shared" si="518"/>
        <v>3.9185108091340853E-3</v>
      </c>
      <c r="AB327" s="13">
        <f t="shared" si="519"/>
        <v>3.1329672255979838E-3</v>
      </c>
      <c r="AC327" s="13">
        <f t="shared" si="520"/>
        <v>8.208598173660424E-5</v>
      </c>
      <c r="AD327" s="13">
        <f t="shared" si="521"/>
        <v>3.3665191951835614E-2</v>
      </c>
      <c r="AE327" s="13">
        <f t="shared" si="522"/>
        <v>1.6557923848207572E-2</v>
      </c>
      <c r="AF327" s="13">
        <f t="shared" si="523"/>
        <v>4.071933446202913E-3</v>
      </c>
      <c r="AG327" s="13">
        <f t="shared" si="524"/>
        <v>6.6758136033263687E-4</v>
      </c>
      <c r="AH327" s="13">
        <f t="shared" si="525"/>
        <v>3.0131520340245506E-4</v>
      </c>
      <c r="AI327" s="13">
        <f t="shared" si="526"/>
        <v>4.8182113196359381E-4</v>
      </c>
      <c r="AJ327" s="13">
        <f t="shared" si="527"/>
        <v>3.8523048386742543E-4</v>
      </c>
      <c r="AK327" s="13">
        <f t="shared" si="528"/>
        <v>2.0533557075553079E-4</v>
      </c>
      <c r="AL327" s="13">
        <f t="shared" si="529"/>
        <v>2.5823706201377078E-6</v>
      </c>
      <c r="AM327" s="13">
        <f t="shared" si="530"/>
        <v>1.0766533325130541E-2</v>
      </c>
      <c r="AN327" s="13">
        <f t="shared" si="531"/>
        <v>5.2954232122529206E-3</v>
      </c>
      <c r="AO327" s="13">
        <f t="shared" si="532"/>
        <v>1.3022532950051058E-3</v>
      </c>
      <c r="AP327" s="13">
        <f t="shared" si="533"/>
        <v>2.1350054898069306E-4</v>
      </c>
      <c r="AQ327" s="13">
        <f t="shared" si="534"/>
        <v>2.625208432370212E-5</v>
      </c>
      <c r="AR327" s="13">
        <f t="shared" si="535"/>
        <v>2.963983808191529E-5</v>
      </c>
      <c r="AS327" s="13">
        <f t="shared" si="536"/>
        <v>4.7395883694495654E-5</v>
      </c>
      <c r="AT327" s="13">
        <f t="shared" si="537"/>
        <v>3.7894434257263687E-5</v>
      </c>
      <c r="AU327" s="13">
        <f t="shared" si="538"/>
        <v>2.0198493142487097E-5</v>
      </c>
      <c r="AV327" s="13">
        <f t="shared" si="539"/>
        <v>8.0746513285568314E-6</v>
      </c>
      <c r="AW327" s="13">
        <f t="shared" si="540"/>
        <v>5.6416437092590625E-8</v>
      </c>
      <c r="AX327" s="13">
        <f t="shared" si="541"/>
        <v>2.8693890514320496E-3</v>
      </c>
      <c r="AY327" s="13">
        <f t="shared" si="542"/>
        <v>1.4112833656931476E-3</v>
      </c>
      <c r="AZ327" s="13">
        <f t="shared" si="543"/>
        <v>3.4706355648916881E-4</v>
      </c>
      <c r="BA327" s="13">
        <f t="shared" si="544"/>
        <v>5.6900036364537508E-5</v>
      </c>
      <c r="BB327" s="13">
        <f t="shared" si="545"/>
        <v>6.9964436147592088E-6</v>
      </c>
      <c r="BC327" s="13">
        <f t="shared" si="546"/>
        <v>6.8822765512343682E-7</v>
      </c>
      <c r="BD327" s="13">
        <f t="shared" si="547"/>
        <v>2.4296815859325407E-6</v>
      </c>
      <c r="BE327" s="13">
        <f t="shared" si="548"/>
        <v>3.8852069820104479E-6</v>
      </c>
      <c r="BF327" s="13">
        <f t="shared" si="549"/>
        <v>3.1063398143319179E-6</v>
      </c>
      <c r="BG327" s="13">
        <f t="shared" si="550"/>
        <v>1.6557413949514525E-6</v>
      </c>
      <c r="BH327" s="13">
        <f t="shared" si="551"/>
        <v>6.6190751756470175E-7</v>
      </c>
      <c r="BI327" s="13">
        <f t="shared" si="552"/>
        <v>2.1168598581616628E-7</v>
      </c>
      <c r="BJ327" s="14">
        <f t="shared" si="553"/>
        <v>0.64637900019004368</v>
      </c>
      <c r="BK327" s="14">
        <f t="shared" si="554"/>
        <v>0.24304149267398101</v>
      </c>
      <c r="BL327" s="14">
        <f t="shared" si="555"/>
        <v>0.10820798149628812</v>
      </c>
      <c r="BM327" s="14">
        <f t="shared" si="556"/>
        <v>0.34657906368651481</v>
      </c>
      <c r="BN327" s="14">
        <f t="shared" si="557"/>
        <v>0.65208869243651368</v>
      </c>
    </row>
    <row r="328" spans="1:66" x14ac:dyDescent="0.25">
      <c r="A328" t="s">
        <v>343</v>
      </c>
      <c r="B328" t="s">
        <v>196</v>
      </c>
      <c r="C328" t="s">
        <v>185</v>
      </c>
      <c r="D328" s="11">
        <v>44417</v>
      </c>
      <c r="E328" s="10">
        <f>VLOOKUP(A328,home!$A$2:$E$405,3,FALSE)</f>
        <v>1.3151999999999999</v>
      </c>
      <c r="F328" s="10">
        <f>VLOOKUP(B328,home!$B$2:$E$405,3,FALSE)</f>
        <v>0.99790000000000001</v>
      </c>
      <c r="G328" s="10">
        <f>VLOOKUP(C328,away!$B$2:$E$405,4,FALSE)</f>
        <v>0.61780000000000002</v>
      </c>
      <c r="H328" s="10">
        <f>VLOOKUP(A328,away!$A$2:$E$405,3,FALSE)</f>
        <v>1.1212</v>
      </c>
      <c r="I328" s="10">
        <f>VLOOKUP(C328,away!$B$2:$E$405,3,FALSE)</f>
        <v>0.9476</v>
      </c>
      <c r="J328" s="10">
        <f>VLOOKUP(B328,home!$B$2:$E$405,4,FALSE)</f>
        <v>1.5608</v>
      </c>
      <c r="K328" s="12">
        <f t="shared" si="502"/>
        <v>0.81082424582400003</v>
      </c>
      <c r="L328" s="12">
        <f t="shared" si="503"/>
        <v>1.6582705864959999</v>
      </c>
      <c r="M328" s="13">
        <f t="shared" si="504"/>
        <v>8.4661457144001806E-2</v>
      </c>
      <c r="N328" s="13">
        <f t="shared" si="505"/>
        <v>6.864556213914616E-2</v>
      </c>
      <c r="O328" s="13">
        <f t="shared" si="506"/>
        <v>0.14039160419178984</v>
      </c>
      <c r="P328" s="13">
        <f t="shared" si="507"/>
        <v>0.11383291658882951</v>
      </c>
      <c r="Q328" s="13">
        <f t="shared" si="508"/>
        <v>2.7829743075318863E-2</v>
      </c>
      <c r="R328" s="13">
        <f t="shared" si="509"/>
        <v>0.1164036339111168</v>
      </c>
      <c r="S328" s="13">
        <f t="shared" si="510"/>
        <v>3.8263967265172089E-2</v>
      </c>
      <c r="T328" s="13">
        <f t="shared" si="511"/>
        <v>4.6149244371541998E-2</v>
      </c>
      <c r="U328" s="13">
        <f t="shared" si="512"/>
        <v>9.4382888677154275E-2</v>
      </c>
      <c r="V328" s="13">
        <f t="shared" si="513"/>
        <v>5.7164921467357669E-3</v>
      </c>
      <c r="W328" s="13">
        <f t="shared" si="514"/>
        <v>7.521676813507034E-3</v>
      </c>
      <c r="X328" s="13">
        <f t="shared" si="515"/>
        <v>1.2472975420967673E-2</v>
      </c>
      <c r="Y328" s="13">
        <f t="shared" si="516"/>
        <v>1.0341784133339128E-2</v>
      </c>
      <c r="Z328" s="13">
        <f t="shared" si="517"/>
        <v>6.4342907425351106E-2</v>
      </c>
      <c r="AA328" s="13">
        <f t="shared" si="518"/>
        <v>5.2170789387283756E-2</v>
      </c>
      <c r="AB328" s="13">
        <f t="shared" si="519"/>
        <v>2.1150670479493552E-2</v>
      </c>
      <c r="AC328" s="13">
        <f t="shared" si="520"/>
        <v>4.803875604022239E-4</v>
      </c>
      <c r="AD328" s="13">
        <f t="shared" si="521"/>
        <v>1.5246894824109268E-3</v>
      </c>
      <c r="AE328" s="13">
        <f t="shared" si="522"/>
        <v>2.5283477222218503E-3</v>
      </c>
      <c r="AF328" s="13">
        <f t="shared" si="523"/>
        <v>2.0963423300973268E-3</v>
      </c>
      <c r="AG328" s="13">
        <f t="shared" si="524"/>
        <v>1.1587676084089617E-3</v>
      </c>
      <c r="AH328" s="13">
        <f t="shared" si="525"/>
        <v>2.6674487708273697E-2</v>
      </c>
      <c r="AI328" s="13">
        <f t="shared" si="526"/>
        <v>2.1628321378802579E-2</v>
      </c>
      <c r="AJ328" s="13">
        <f t="shared" si="527"/>
        <v>8.76838368520335E-3</v>
      </c>
      <c r="AK328" s="13">
        <f t="shared" si="528"/>
        <v>2.3698726962168241E-3</v>
      </c>
      <c r="AL328" s="13">
        <f t="shared" si="529"/>
        <v>2.5836511176775569E-5</v>
      </c>
      <c r="AM328" s="13">
        <f t="shared" si="530"/>
        <v>2.4725103993832504E-4</v>
      </c>
      <c r="AN328" s="13">
        <f t="shared" si="531"/>
        <v>4.1000912701027217E-4</v>
      </c>
      <c r="AO328" s="13">
        <f t="shared" si="532"/>
        <v>3.3995303775801849E-4</v>
      </c>
      <c r="AP328" s="13">
        <f t="shared" si="533"/>
        <v>1.8791137443469535E-4</v>
      </c>
      <c r="AQ328" s="13">
        <f t="shared" si="534"/>
        <v>7.7901976273272915E-5</v>
      </c>
      <c r="AR328" s="13">
        <f t="shared" si="535"/>
        <v>8.8467036752958791E-3</v>
      </c>
      <c r="AS328" s="13">
        <f t="shared" si="536"/>
        <v>7.1731218355501891E-3</v>
      </c>
      <c r="AT328" s="13">
        <f t="shared" si="537"/>
        <v>2.9080705512568249E-3</v>
      </c>
      <c r="AU328" s="13">
        <f t="shared" si="538"/>
        <v>7.8597803717526634E-4</v>
      </c>
      <c r="AV328" s="13">
        <f t="shared" si="539"/>
        <v>1.5932251230671578E-4</v>
      </c>
      <c r="AW328" s="13">
        <f t="shared" si="540"/>
        <v>9.6496928962930435E-7</v>
      </c>
      <c r="AX328" s="13">
        <f t="shared" si="541"/>
        <v>3.3412856331198671E-5</v>
      </c>
      <c r="AY328" s="13">
        <f t="shared" si="542"/>
        <v>5.5407556864843401E-5</v>
      </c>
      <c r="AZ328" s="13">
        <f t="shared" si="543"/>
        <v>4.5940360909287167E-5</v>
      </c>
      <c r="BA328" s="13">
        <f t="shared" si="544"/>
        <v>2.5393849742960511E-5</v>
      </c>
      <c r="BB328" s="13">
        <f t="shared" si="545"/>
        <v>1.0527468526662604E-5</v>
      </c>
      <c r="BC328" s="13">
        <f t="shared" si="546"/>
        <v>3.4914782816053976E-6</v>
      </c>
      <c r="BD328" s="13">
        <f t="shared" si="547"/>
        <v>2.4450380820315348E-3</v>
      </c>
      <c r="BE328" s="13">
        <f t="shared" si="548"/>
        <v>1.9824961588741784E-3</v>
      </c>
      <c r="BF328" s="13">
        <f t="shared" si="549"/>
        <v>8.0372797643406648E-4</v>
      </c>
      <c r="BG328" s="13">
        <f t="shared" si="550"/>
        <v>2.1722737677993387E-4</v>
      </c>
      <c r="BH328" s="13">
        <f t="shared" si="551"/>
        <v>4.4033305987478936E-5</v>
      </c>
      <c r="BI328" s="13">
        <f t="shared" si="552"/>
        <v>7.1406544236870094E-6</v>
      </c>
      <c r="BJ328" s="14">
        <f t="shared" si="553"/>
        <v>0.18170633322303115</v>
      </c>
      <c r="BK328" s="14">
        <f t="shared" si="554"/>
        <v>0.243036464773183</v>
      </c>
      <c r="BL328" s="14">
        <f t="shared" si="555"/>
        <v>0.50931351228145039</v>
      </c>
      <c r="BM328" s="14">
        <f t="shared" si="556"/>
        <v>0.44657985806523731</v>
      </c>
      <c r="BN328" s="14">
        <f t="shared" si="557"/>
        <v>0.55176491705020303</v>
      </c>
    </row>
    <row r="329" spans="1:66" x14ac:dyDescent="0.25">
      <c r="A329" t="s">
        <v>343</v>
      </c>
      <c r="B329" t="s">
        <v>177</v>
      </c>
      <c r="C329" t="s">
        <v>188</v>
      </c>
      <c r="D329" s="11">
        <v>44417</v>
      </c>
      <c r="E329" s="10">
        <f>VLOOKUP(A329,home!$A$2:$E$405,3,FALSE)</f>
        <v>1.3151999999999999</v>
      </c>
      <c r="F329" s="10">
        <f>VLOOKUP(B329,home!$B$2:$E$405,3,FALSE)</f>
        <v>1.0455000000000001</v>
      </c>
      <c r="G329" s="10">
        <f>VLOOKUP(C329,away!$B$2:$E$405,4,FALSE)</f>
        <v>0.76029999999999998</v>
      </c>
      <c r="H329" s="10">
        <f>VLOOKUP(A329,away!$A$2:$E$405,3,FALSE)</f>
        <v>1.1212</v>
      </c>
      <c r="I329" s="10">
        <f>VLOOKUP(C329,away!$B$2:$E$405,3,FALSE)</f>
        <v>1.1706000000000001</v>
      </c>
      <c r="J329" s="10">
        <f>VLOOKUP(B329,home!$B$2:$E$405,4,FALSE)</f>
        <v>0.83620000000000005</v>
      </c>
      <c r="K329" s="12">
        <f t="shared" si="502"/>
        <v>1.04544412848</v>
      </c>
      <c r="L329" s="12">
        <f t="shared" si="503"/>
        <v>1.0974930332640001</v>
      </c>
      <c r="M329" s="13">
        <f t="shared" si="504"/>
        <v>0.1173097787207615</v>
      </c>
      <c r="N329" s="13">
        <f t="shared" si="505"/>
        <v>0.12264081937690814</v>
      </c>
      <c r="O329" s="13">
        <f t="shared" si="506"/>
        <v>0.12874666487977718</v>
      </c>
      <c r="P329" s="13">
        <f t="shared" si="507"/>
        <v>0.13459744485994526</v>
      </c>
      <c r="Q329" s="13">
        <f t="shared" si="508"/>
        <v>6.4107062264782411E-2</v>
      </c>
      <c r="R329" s="13">
        <f t="shared" si="509"/>
        <v>7.0649283880765176E-2</v>
      </c>
      <c r="S329" s="13">
        <f t="shared" si="510"/>
        <v>3.8608188422956574E-2</v>
      </c>
      <c r="T329" s="13">
        <f t="shared" si="511"/>
        <v>7.0357054218620166E-2</v>
      </c>
      <c r="U329" s="13">
        <f t="shared" si="512"/>
        <v>7.3859879014462657E-2</v>
      </c>
      <c r="V329" s="13">
        <f t="shared" si="513"/>
        <v>4.9219762590872271E-3</v>
      </c>
      <c r="W329" s="13">
        <f t="shared" si="514"/>
        <v>2.2340117279606185E-2</v>
      </c>
      <c r="X329" s="13">
        <f t="shared" si="515"/>
        <v>2.4518123076668494E-2</v>
      </c>
      <c r="Y329" s="13">
        <f t="shared" si="516"/>
        <v>1.345423463267649E-2</v>
      </c>
      <c r="Z329" s="13">
        <f t="shared" si="517"/>
        <v>2.5845698954743469E-2</v>
      </c>
      <c r="AA329" s="13">
        <f t="shared" si="518"/>
        <v>2.702023421869823E-2</v>
      </c>
      <c r="AB329" s="13">
        <f t="shared" si="519"/>
        <v>1.412407260704622E-2</v>
      </c>
      <c r="AC329" s="13">
        <f t="shared" si="520"/>
        <v>3.5295727014337435E-4</v>
      </c>
      <c r="AD329" s="13">
        <f t="shared" si="521"/>
        <v>5.8388361098797182E-3</v>
      </c>
      <c r="AE329" s="13">
        <f t="shared" si="522"/>
        <v>6.408081952963266E-3</v>
      </c>
      <c r="AF329" s="13">
        <f t="shared" si="523"/>
        <v>3.5164126499809757E-3</v>
      </c>
      <c r="AG329" s="13">
        <f t="shared" si="524"/>
        <v>1.2864127951451739E-3</v>
      </c>
      <c r="AH329" s="13">
        <f t="shared" si="525"/>
        <v>7.0913686356673996E-3</v>
      </c>
      <c r="AI329" s="13">
        <f t="shared" si="526"/>
        <v>7.4136297030457108E-3</v>
      </c>
      <c r="AJ329" s="13">
        <f t="shared" si="527"/>
        <v>3.8752678218870319E-3</v>
      </c>
      <c r="AK329" s="13">
        <f t="shared" si="528"/>
        <v>1.3504586635597589E-3</v>
      </c>
      <c r="AL329" s="13">
        <f t="shared" si="529"/>
        <v>1.6198870110947319E-5</v>
      </c>
      <c r="AM329" s="13">
        <f t="shared" si="530"/>
        <v>1.2208353856461515E-3</v>
      </c>
      <c r="AN329" s="13">
        <f t="shared" si="531"/>
        <v>1.3398583305088202E-3</v>
      </c>
      <c r="AO329" s="13">
        <f t="shared" si="532"/>
        <v>7.3524259164708201E-4</v>
      </c>
      <c r="AP329" s="13">
        <f t="shared" si="533"/>
        <v>2.6897454069721351E-4</v>
      </c>
      <c r="AQ329" s="13">
        <f t="shared" si="534"/>
        <v>7.3799421135144013E-5</v>
      </c>
      <c r="AR329" s="13">
        <f t="shared" si="535"/>
        <v>1.5565455347903623E-3</v>
      </c>
      <c r="AS329" s="13">
        <f t="shared" si="536"/>
        <v>1.6272813900583458E-3</v>
      </c>
      <c r="AT329" s="13">
        <f t="shared" si="537"/>
        <v>8.50615887310635E-4</v>
      </c>
      <c r="AU329" s="13">
        <f t="shared" si="538"/>
        <v>2.9642379499356965E-4</v>
      </c>
      <c r="AV329" s="13">
        <f t="shared" si="539"/>
        <v>7.7473629004446627E-5</v>
      </c>
      <c r="AW329" s="13">
        <f t="shared" si="540"/>
        <v>5.1627943039352924E-7</v>
      </c>
      <c r="AX329" s="13">
        <f t="shared" si="541"/>
        <v>2.1271919762739751E-4</v>
      </c>
      <c r="AY329" s="13">
        <f t="shared" si="542"/>
        <v>2.3345783743757676E-4</v>
      </c>
      <c r="AZ329" s="13">
        <f t="shared" si="543"/>
        <v>1.2810917507430998E-4</v>
      </c>
      <c r="BA329" s="13">
        <f t="shared" si="544"/>
        <v>4.6866309047084427E-5</v>
      </c>
      <c r="BB329" s="13">
        <f t="shared" si="545"/>
        <v>1.2858861918493182E-5</v>
      </c>
      <c r="BC329" s="13">
        <f t="shared" si="546"/>
        <v>2.8225022742500052E-6</v>
      </c>
      <c r="BD329" s="13">
        <f t="shared" si="547"/>
        <v>2.8471631339843482E-4</v>
      </c>
      <c r="BE329" s="13">
        <f t="shared" si="548"/>
        <v>2.9765499812486526E-4</v>
      </c>
      <c r="BF329" s="13">
        <f t="shared" si="549"/>
        <v>1.5559083505118287E-4</v>
      </c>
      <c r="BG329" s="13">
        <f t="shared" si="550"/>
        <v>5.4220508316519782E-5</v>
      </c>
      <c r="BH329" s="13">
        <f t="shared" si="551"/>
        <v>1.4171128015676651E-5</v>
      </c>
      <c r="BI329" s="13">
        <f t="shared" si="552"/>
        <v>2.9630245155855191E-6</v>
      </c>
      <c r="BJ329" s="14">
        <f t="shared" si="553"/>
        <v>0.33874269851024452</v>
      </c>
      <c r="BK329" s="14">
        <f t="shared" si="554"/>
        <v>0.29604000224044252</v>
      </c>
      <c r="BL329" s="14">
        <f t="shared" si="555"/>
        <v>0.3393485164684889</v>
      </c>
      <c r="BM329" s="14">
        <f t="shared" si="556"/>
        <v>0.36169292063297248</v>
      </c>
      <c r="BN329" s="14">
        <f t="shared" si="557"/>
        <v>0.63805105398293971</v>
      </c>
    </row>
    <row r="330" spans="1:66" x14ac:dyDescent="0.25">
      <c r="A330" t="s">
        <v>343</v>
      </c>
      <c r="B330" t="s">
        <v>178</v>
      </c>
      <c r="C330" t="s">
        <v>193</v>
      </c>
      <c r="D330" s="11">
        <v>44417</v>
      </c>
      <c r="E330" s="10">
        <f>VLOOKUP(A330,home!$A$2:$E$405,3,FALSE)</f>
        <v>1.3151999999999999</v>
      </c>
      <c r="F330" s="10">
        <f>VLOOKUP(B330,home!$B$2:$E$405,3,FALSE)</f>
        <v>1.0286999999999999</v>
      </c>
      <c r="G330" s="10">
        <f>VLOOKUP(C330,away!$B$2:$E$405,4,FALSE)</f>
        <v>1.476</v>
      </c>
      <c r="H330" s="10">
        <f>VLOOKUP(A330,away!$A$2:$E$405,3,FALSE)</f>
        <v>1.1212</v>
      </c>
      <c r="I330" s="10">
        <f>VLOOKUP(C330,away!$B$2:$E$405,3,FALSE)</f>
        <v>0.78700000000000003</v>
      </c>
      <c r="J330" s="10">
        <f>VLOOKUP(B330,home!$B$2:$E$405,4,FALSE)</f>
        <v>1.2067000000000001</v>
      </c>
      <c r="K330" s="12">
        <f t="shared" si="502"/>
        <v>1.9969486502399998</v>
      </c>
      <c r="L330" s="12">
        <f t="shared" si="503"/>
        <v>1.0647732554800002</v>
      </c>
      <c r="M330" s="13">
        <f t="shared" si="504"/>
        <v>4.6807028499566354E-2</v>
      </c>
      <c r="N330" s="13">
        <f t="shared" si="505"/>
        <v>9.3471232383954217E-2</v>
      </c>
      <c r="O330" s="13">
        <f t="shared" si="506"/>
        <v>4.9838872114828417E-2</v>
      </c>
      <c r="P330" s="13">
        <f t="shared" si="507"/>
        <v>9.9525668399190553E-2</v>
      </c>
      <c r="Q330" s="13">
        <f t="shared" si="508"/>
        <v>9.3328625672703391E-2</v>
      </c>
      <c r="R330" s="13">
        <f t="shared" si="509"/>
        <v>2.6533549055578625E-2</v>
      </c>
      <c r="S330" s="13">
        <f t="shared" si="510"/>
        <v>5.2905295357498557E-2</v>
      </c>
      <c r="T330" s="13">
        <f t="shared" si="511"/>
        <v>9.9373824586998727E-2</v>
      </c>
      <c r="U330" s="13">
        <f t="shared" si="512"/>
        <v>5.2986134972614549E-2</v>
      </c>
      <c r="V330" s="13">
        <f t="shared" si="513"/>
        <v>1.2499155340789662E-2</v>
      </c>
      <c r="W330" s="13">
        <f t="shared" si="514"/>
        <v>6.2124157688619751E-2</v>
      </c>
      <c r="X330" s="13">
        <f t="shared" si="515"/>
        <v>6.6148141626064541E-2</v>
      </c>
      <c r="Y330" s="13">
        <f t="shared" si="516"/>
        <v>3.5216386051568425E-2</v>
      </c>
      <c r="Z330" s="13">
        <f t="shared" si="517"/>
        <v>9.4174044691155805E-3</v>
      </c>
      <c r="AA330" s="13">
        <f t="shared" si="518"/>
        <v>1.8806073143364497E-2</v>
      </c>
      <c r="AB330" s="13">
        <f t="shared" si="519"/>
        <v>1.8777381189978227E-2</v>
      </c>
      <c r="AC330" s="13">
        <f t="shared" si="520"/>
        <v>1.6610576840625131E-3</v>
      </c>
      <c r="AD330" s="13">
        <f t="shared" si="521"/>
        <v>3.1014688210896531E-2</v>
      </c>
      <c r="AE330" s="13">
        <f t="shared" si="522"/>
        <v>3.3023610534013481E-2</v>
      </c>
      <c r="AF330" s="13">
        <f t="shared" si="523"/>
        <v>1.7581328648002579E-2</v>
      </c>
      <c r="AG330" s="13">
        <f t="shared" si="524"/>
        <v>6.2400428467325004E-3</v>
      </c>
      <c r="AH330" s="13">
        <f t="shared" si="525"/>
        <v>2.5068501036880249E-3</v>
      </c>
      <c r="AI330" s="13">
        <f t="shared" si="526"/>
        <v>5.0060509309138041E-3</v>
      </c>
      <c r="AJ330" s="13">
        <f t="shared" si="527"/>
        <v>4.9984133247605094E-3</v>
      </c>
      <c r="AK330" s="13">
        <f t="shared" si="528"/>
        <v>3.32719158074071E-3</v>
      </c>
      <c r="AL330" s="13">
        <f t="shared" si="529"/>
        <v>1.4127611305850331E-4</v>
      </c>
      <c r="AM330" s="13">
        <f t="shared" si="530"/>
        <v>1.2386947952072843E-2</v>
      </c>
      <c r="AN330" s="13">
        <f t="shared" si="531"/>
        <v>1.3189290896389923E-2</v>
      </c>
      <c r="AO330" s="13">
        <f t="shared" si="532"/>
        <v>7.0218021026109143E-3</v>
      </c>
      <c r="AP330" s="13">
        <f t="shared" si="533"/>
        <v>2.4922090280444448E-3</v>
      </c>
      <c r="AQ330" s="13">
        <f t="shared" si="534"/>
        <v>6.634093800318827E-4</v>
      </c>
      <c r="AR330" s="13">
        <f t="shared" si="535"/>
        <v>5.338453891808551E-4</v>
      </c>
      <c r="AS330" s="13">
        <f t="shared" si="536"/>
        <v>1.0660618293615559E-3</v>
      </c>
      <c r="AT330" s="13">
        <f t="shared" si="537"/>
        <v>1.0644353656079721E-3</v>
      </c>
      <c r="AU330" s="13">
        <f t="shared" si="538"/>
        <v>7.0854092220618697E-4</v>
      </c>
      <c r="AV330" s="13">
        <f t="shared" si="539"/>
        <v>3.5372995955986245E-4</v>
      </c>
      <c r="AW330" s="13">
        <f t="shared" si="540"/>
        <v>8.3443068937092421E-6</v>
      </c>
      <c r="AX330" s="13">
        <f t="shared" si="541"/>
        <v>4.122683165580834E-3</v>
      </c>
      <c r="AY330" s="13">
        <f t="shared" si="542"/>
        <v>4.389722775528097E-3</v>
      </c>
      <c r="AZ330" s="13">
        <f t="shared" si="543"/>
        <v>2.337029705176877E-3</v>
      </c>
      <c r="BA330" s="13">
        <f t="shared" si="544"/>
        <v>8.2946890911154958E-4</v>
      </c>
      <c r="BB330" s="13">
        <f t="shared" si="545"/>
        <v>2.2079907766853728E-4</v>
      </c>
      <c r="BC330" s="13">
        <f t="shared" si="546"/>
        <v>4.7020190547221983E-5</v>
      </c>
      <c r="BD330" s="13">
        <f t="shared" si="547"/>
        <v>9.4737382160181075E-5</v>
      </c>
      <c r="BE330" s="13">
        <f t="shared" si="548"/>
        <v>1.8918568743204461E-4</v>
      </c>
      <c r="BF330" s="13">
        <f t="shared" si="549"/>
        <v>1.8889705158107404E-4</v>
      </c>
      <c r="BG330" s="13">
        <f t="shared" si="550"/>
        <v>1.2573923739638048E-4</v>
      </c>
      <c r="BH330" s="13">
        <f t="shared" si="551"/>
        <v>6.2773700100227225E-5</v>
      </c>
      <c r="BI330" s="13">
        <f t="shared" si="552"/>
        <v>2.5071171137143845E-5</v>
      </c>
      <c r="BJ330" s="14">
        <f t="shared" si="553"/>
        <v>0.58522242143231717</v>
      </c>
      <c r="BK330" s="14">
        <f t="shared" si="554"/>
        <v>0.21792920416969425</v>
      </c>
      <c r="BL330" s="14">
        <f t="shared" si="555"/>
        <v>0.18719353411219086</v>
      </c>
      <c r="BM330" s="14">
        <f t="shared" si="556"/>
        <v>0.58587620958886177</v>
      </c>
      <c r="BN330" s="14">
        <f t="shared" si="557"/>
        <v>0.40950497612582154</v>
      </c>
    </row>
    <row r="331" spans="1:66" x14ac:dyDescent="0.25">
      <c r="A331" t="s">
        <v>343</v>
      </c>
      <c r="B331" t="s">
        <v>186</v>
      </c>
      <c r="C331" t="s">
        <v>184</v>
      </c>
      <c r="D331" s="11">
        <v>44417</v>
      </c>
      <c r="E331" s="10">
        <f>VLOOKUP(A331,home!$A$2:$E$405,3,FALSE)</f>
        <v>1.3151999999999999</v>
      </c>
      <c r="F331" s="10">
        <f>VLOOKUP(B331,home!$B$2:$E$405,3,FALSE)</f>
        <v>0.67090000000000005</v>
      </c>
      <c r="G331" s="10">
        <f>VLOOKUP(C331,away!$B$2:$E$405,4,FALSE)</f>
        <v>0.42770000000000002</v>
      </c>
      <c r="H331" s="10">
        <f>VLOOKUP(A331,away!$A$2:$E$405,3,FALSE)</f>
        <v>1.1212</v>
      </c>
      <c r="I331" s="10">
        <f>VLOOKUP(C331,away!$B$2:$E$405,3,FALSE)</f>
        <v>2.0068000000000001</v>
      </c>
      <c r="J331" s="10">
        <f>VLOOKUP(B331,home!$B$2:$E$405,4,FALSE)</f>
        <v>0.94440000000000002</v>
      </c>
      <c r="K331" s="12">
        <f t="shared" si="502"/>
        <v>0.37738865673600003</v>
      </c>
      <c r="L331" s="12">
        <f t="shared" si="503"/>
        <v>2.1249228167040002</v>
      </c>
      <c r="M331" s="13">
        <f t="shared" si="504"/>
        <v>8.1895480447254587E-2</v>
      </c>
      <c r="N331" s="13">
        <f t="shared" si="505"/>
        <v>3.0906425358738759E-2</v>
      </c>
      <c r="O331" s="13">
        <f t="shared" si="506"/>
        <v>0.17402157498730761</v>
      </c>
      <c r="P331" s="13">
        <f t="shared" si="507"/>
        <v>6.5673768427543106E-2</v>
      </c>
      <c r="Q331" s="13">
        <f t="shared" si="508"/>
        <v>5.8318671753229342E-3</v>
      </c>
      <c r="R331" s="13">
        <f t="shared" si="509"/>
        <v>0.18489120764464809</v>
      </c>
      <c r="S331" s="13">
        <f t="shared" si="510"/>
        <v>1.3166306113352641E-2</v>
      </c>
      <c r="T331" s="13">
        <f t="shared" si="511"/>
        <v>1.2392267624830811E-2</v>
      </c>
      <c r="U331" s="13">
        <f t="shared" si="512"/>
        <v>6.9775844495310588E-2</v>
      </c>
      <c r="V331" s="13">
        <f t="shared" si="513"/>
        <v>1.1731497188207283E-3</v>
      </c>
      <c r="W331" s="13">
        <f t="shared" si="514"/>
        <v>7.3362683985263104E-4</v>
      </c>
      <c r="X331" s="13">
        <f t="shared" si="515"/>
        <v>1.5589004109493071E-3</v>
      </c>
      <c r="Y331" s="13">
        <f t="shared" si="516"/>
        <v>1.6562715260977131E-3</v>
      </c>
      <c r="Z331" s="13">
        <f t="shared" si="517"/>
        <v>0.13095984857735654</v>
      </c>
      <c r="AA331" s="13">
        <f t="shared" si="518"/>
        <v>4.9422761340958542E-2</v>
      </c>
      <c r="AB331" s="13">
        <f t="shared" si="519"/>
        <v>9.3257947573241289E-3</v>
      </c>
      <c r="AC331" s="13">
        <f t="shared" si="520"/>
        <v>5.8798393501009035E-5</v>
      </c>
      <c r="AD331" s="13">
        <f t="shared" si="521"/>
        <v>6.9215611909365253E-5</v>
      </c>
      <c r="AE331" s="13">
        <f t="shared" si="522"/>
        <v>1.4707783301833935E-4</v>
      </c>
      <c r="AF331" s="13">
        <f t="shared" si="523"/>
        <v>1.562645216060252E-4</v>
      </c>
      <c r="AG331" s="13">
        <f t="shared" si="524"/>
        <v>1.1068334913399268E-4</v>
      </c>
      <c r="AH331" s="13">
        <f t="shared" si="525"/>
        <v>6.9569892578531495E-2</v>
      </c>
      <c r="AI331" s="13">
        <f t="shared" si="526"/>
        <v>2.6254888309479814E-2</v>
      </c>
      <c r="AJ331" s="13">
        <f t="shared" si="527"/>
        <v>4.9541485159341489E-3</v>
      </c>
      <c r="AK331" s="13">
        <f t="shared" si="528"/>
        <v>6.2321315123301229E-4</v>
      </c>
      <c r="AL331" s="13">
        <f t="shared" si="529"/>
        <v>1.886068465613976E-6</v>
      </c>
      <c r="AM331" s="13">
        <f t="shared" si="530"/>
        <v>5.2242373607271268E-6</v>
      </c>
      <c r="AN331" s="13">
        <f t="shared" si="531"/>
        <v>1.1101101167686557E-5</v>
      </c>
      <c r="AO331" s="13">
        <f t="shared" si="532"/>
        <v>1.1794491580878296E-5</v>
      </c>
      <c r="AP331" s="13">
        <f t="shared" si="533"/>
        <v>8.3541280905438394E-6</v>
      </c>
      <c r="AQ331" s="13">
        <f t="shared" si="534"/>
        <v>4.4379693483161092E-6</v>
      </c>
      <c r="AR331" s="13">
        <f t="shared" si="535"/>
        <v>2.9566130419153566E-2</v>
      </c>
      <c r="AS331" s="13">
        <f t="shared" si="536"/>
        <v>1.1157922243765751E-2</v>
      </c>
      <c r="AT331" s="13">
        <f t="shared" si="537"/>
        <v>2.1054366437697459E-3</v>
      </c>
      <c r="AU331" s="13">
        <f t="shared" si="538"/>
        <v>2.6485596894500559E-4</v>
      </c>
      <c r="AV331" s="13">
        <f t="shared" si="539"/>
        <v>2.4988409587166848E-5</v>
      </c>
      <c r="AW331" s="13">
        <f t="shared" si="540"/>
        <v>4.2013315486181114E-8</v>
      </c>
      <c r="AX331" s="13">
        <f t="shared" si="541"/>
        <v>3.2859465333913944E-7</v>
      </c>
      <c r="AY331" s="13">
        <f t="shared" si="542"/>
        <v>6.9823827632727869E-7</v>
      </c>
      <c r="AZ331" s="13">
        <f t="shared" si="543"/>
        <v>7.418512224319538E-7</v>
      </c>
      <c r="BA331" s="13">
        <f t="shared" si="544"/>
        <v>5.2545886304847088E-7</v>
      </c>
      <c r="BB331" s="13">
        <f t="shared" si="545"/>
        <v>2.7913988183275969E-7</v>
      </c>
      <c r="BC331" s="13">
        <f t="shared" si="546"/>
        <v>1.1863014079169786E-7</v>
      </c>
      <c r="BD331" s="13">
        <f t="shared" si="547"/>
        <v>1.0470957521550934E-2</v>
      </c>
      <c r="BE331" s="13">
        <f t="shared" si="548"/>
        <v>3.951620593797822E-3</v>
      </c>
      <c r="BF331" s="13">
        <f t="shared" si="549"/>
        <v>7.4564839391183741E-4</v>
      </c>
      <c r="BG331" s="13">
        <f t="shared" si="550"/>
        <v>9.3799748591914735E-5</v>
      </c>
      <c r="BH331" s="13">
        <f t="shared" si="551"/>
        <v>8.8497402808193017E-6</v>
      </c>
      <c r="BI331" s="13">
        <f t="shared" si="552"/>
        <v>6.6795831940817342E-7</v>
      </c>
      <c r="BJ331" s="14">
        <f t="shared" si="553"/>
        <v>5.3606204092045799E-2</v>
      </c>
      <c r="BK331" s="14">
        <f t="shared" si="554"/>
        <v>0.16197008740721403</v>
      </c>
      <c r="BL331" s="14">
        <f t="shared" si="555"/>
        <v>0.64723020342240156</v>
      </c>
      <c r="BM331" s="14">
        <f t="shared" si="556"/>
        <v>0.45054536323324174</v>
      </c>
      <c r="BN331" s="14">
        <f t="shared" si="557"/>
        <v>0.54322032404081499</v>
      </c>
    </row>
    <row r="332" spans="1:66" x14ac:dyDescent="0.25">
      <c r="A332" t="s">
        <v>343</v>
      </c>
      <c r="B332" t="s">
        <v>187</v>
      </c>
      <c r="C332" t="s">
        <v>179</v>
      </c>
      <c r="D332" s="11">
        <v>44417</v>
      </c>
      <c r="E332" s="10">
        <f>VLOOKUP(A332,home!$A$2:$E$405,3,FALSE)</f>
        <v>1.3151999999999999</v>
      </c>
      <c r="F332" s="10">
        <f>VLOOKUP(B332,home!$B$2:$E$405,3,FALSE)</f>
        <v>1.2356</v>
      </c>
      <c r="G332" s="10">
        <f>VLOOKUP(C332,away!$B$2:$E$405,4,FALSE)</f>
        <v>0.80510000000000004</v>
      </c>
      <c r="H332" s="10">
        <f>VLOOKUP(A332,away!$A$2:$E$405,3,FALSE)</f>
        <v>1.1212</v>
      </c>
      <c r="I332" s="10">
        <f>VLOOKUP(C332,away!$B$2:$E$405,3,FALSE)</f>
        <v>0.89190000000000003</v>
      </c>
      <c r="J332" s="10">
        <f>VLOOKUP(B332,home!$B$2:$E$405,4,FALSE)</f>
        <v>0.66890000000000005</v>
      </c>
      <c r="K332" s="12">
        <f t="shared" si="502"/>
        <v>1.3083367077120001</v>
      </c>
      <c r="L332" s="12">
        <f t="shared" si="503"/>
        <v>0.66889884949200007</v>
      </c>
      <c r="M332" s="13">
        <f t="shared" si="504"/>
        <v>0.1384514498783051</v>
      </c>
      <c r="N332" s="13">
        <f t="shared" si="505"/>
        <v>0.18114111411173467</v>
      </c>
      <c r="O332" s="13">
        <f t="shared" si="506"/>
        <v>9.2610015534097589E-2</v>
      </c>
      <c r="P332" s="13">
        <f t="shared" si="507"/>
        <v>0.12116508282503842</v>
      </c>
      <c r="Q332" s="13">
        <f t="shared" si="508"/>
        <v>0.11849678443411536</v>
      </c>
      <c r="R332" s="13">
        <f t="shared" si="509"/>
        <v>3.0973366421097066E-2</v>
      </c>
      <c r="S332" s="13">
        <f t="shared" si="510"/>
        <v>2.6509251634602937E-2</v>
      </c>
      <c r="T332" s="13">
        <f t="shared" si="511"/>
        <v>7.9262362776481299E-2</v>
      </c>
      <c r="U332" s="13">
        <f t="shared" si="512"/>
        <v>4.0523592250135548E-2</v>
      </c>
      <c r="V332" s="13">
        <f t="shared" si="513"/>
        <v>2.5777152069148541E-3</v>
      </c>
      <c r="W332" s="13">
        <f t="shared" si="514"/>
        <v>5.1677897606996363E-2</v>
      </c>
      <c r="X332" s="13">
        <f t="shared" si="515"/>
        <v>3.4567286253485249E-2</v>
      </c>
      <c r="Y332" s="13">
        <f t="shared" si="516"/>
        <v>1.1561009002508456E-2</v>
      </c>
      <c r="Z332" s="13">
        <f t="shared" si="517"/>
        <v>6.9060163879886586E-3</v>
      </c>
      <c r="AA332" s="13">
        <f t="shared" si="518"/>
        <v>9.0353947444662009E-3</v>
      </c>
      <c r="AB332" s="13">
        <f t="shared" si="519"/>
        <v>5.9106693064266093E-3</v>
      </c>
      <c r="AC332" s="13">
        <f t="shared" si="520"/>
        <v>1.409921477978958E-4</v>
      </c>
      <c r="AD332" s="13">
        <f t="shared" si="521"/>
        <v>1.6903022604153866E-2</v>
      </c>
      <c r="AE332" s="13">
        <f t="shared" si="522"/>
        <v>1.1306412372855791E-2</v>
      </c>
      <c r="AF332" s="13">
        <f t="shared" si="523"/>
        <v>3.7814231140426767E-3</v>
      </c>
      <c r="AG332" s="13">
        <f t="shared" si="524"/>
        <v>8.4312985680853425E-4</v>
      </c>
      <c r="AH332" s="13">
        <f t="shared" si="525"/>
        <v>1.1548566041246276E-3</v>
      </c>
      <c r="AI332" s="13">
        <f t="shared" si="526"/>
        <v>1.510941287319876E-3</v>
      </c>
      <c r="AJ332" s="13">
        <f t="shared" si="527"/>
        <v>9.8840997469910896E-4</v>
      </c>
      <c r="AK332" s="13">
        <f t="shared" si="528"/>
        <v>4.3105768405584462E-4</v>
      </c>
      <c r="AL332" s="13">
        <f t="shared" si="529"/>
        <v>4.9355424679562007E-6</v>
      </c>
      <c r="AM332" s="13">
        <f t="shared" si="530"/>
        <v>4.4229689888600366E-3</v>
      </c>
      <c r="AN332" s="13">
        <f t="shared" si="531"/>
        <v>2.9585188679872735E-3</v>
      </c>
      <c r="AO332" s="13">
        <f t="shared" si="532"/>
        <v>9.8947493349853081E-4</v>
      </c>
      <c r="AP332" s="13">
        <f t="shared" si="533"/>
        <v>2.2061954820611353E-4</v>
      </c>
      <c r="AQ332" s="13">
        <f t="shared" si="534"/>
        <v>3.6893040492628538E-5</v>
      </c>
      <c r="AR332" s="13">
        <f t="shared" si="535"/>
        <v>1.5449645076544033E-4</v>
      </c>
      <c r="AS332" s="13">
        <f t="shared" si="536"/>
        <v>2.0213337774764532E-4</v>
      </c>
      <c r="AT332" s="13">
        <f t="shared" si="537"/>
        <v>1.322292589805302E-4</v>
      </c>
      <c r="AU332" s="13">
        <f t="shared" si="538"/>
        <v>5.7666797785928112E-5</v>
      </c>
      <c r="AV332" s="13">
        <f t="shared" si="539"/>
        <v>1.8861897089883709E-5</v>
      </c>
      <c r="AW332" s="13">
        <f t="shared" si="540"/>
        <v>1.1998096975149982E-7</v>
      </c>
      <c r="AX332" s="13">
        <f t="shared" si="541"/>
        <v>9.644554475329029E-4</v>
      </c>
      <c r="AY332" s="13">
        <f t="shared" si="542"/>
        <v>6.4512313924105071E-4</v>
      </c>
      <c r="AZ332" s="13">
        <f t="shared" si="543"/>
        <v>2.1576106280950309E-4</v>
      </c>
      <c r="BA332" s="13">
        <f t="shared" si="544"/>
        <v>4.8107442226149267E-5</v>
      </c>
      <c r="BB332" s="13">
        <f t="shared" si="545"/>
        <v>8.0447531892685255E-6</v>
      </c>
      <c r="BC332" s="13">
        <f t="shared" si="546"/>
        <v>1.0762252305497629E-6</v>
      </c>
      <c r="BD332" s="13">
        <f t="shared" si="547"/>
        <v>1.7223749694600078E-5</v>
      </c>
      <c r="BE332" s="13">
        <f t="shared" si="548"/>
        <v>2.253446396988863E-5</v>
      </c>
      <c r="BF332" s="13">
        <f t="shared" si="549"/>
        <v>1.4741333200209392E-5</v>
      </c>
      <c r="BG332" s="13">
        <f t="shared" si="550"/>
        <v>6.4288757821491871E-6</v>
      </c>
      <c r="BH332" s="13">
        <f t="shared" si="551"/>
        <v>2.1027835437766192E-6</v>
      </c>
      <c r="BI332" s="13">
        <f t="shared" si="552"/>
        <v>5.5022977973913478E-7</v>
      </c>
      <c r="BJ332" s="14">
        <f t="shared" si="553"/>
        <v>0.5200514855824564</v>
      </c>
      <c r="BK332" s="14">
        <f t="shared" si="554"/>
        <v>0.28949455037436816</v>
      </c>
      <c r="BL332" s="14">
        <f t="shared" si="555"/>
        <v>0.18376727302476228</v>
      </c>
      <c r="BM332" s="14">
        <f t="shared" si="556"/>
        <v>0.31673650900691591</v>
      </c>
      <c r="BN332" s="14">
        <f t="shared" si="557"/>
        <v>0.68283781320438819</v>
      </c>
    </row>
    <row r="333" spans="1:66" x14ac:dyDescent="0.25">
      <c r="A333" t="s">
        <v>343</v>
      </c>
      <c r="B333" t="s">
        <v>190</v>
      </c>
      <c r="C333" t="s">
        <v>182</v>
      </c>
      <c r="D333" s="11">
        <v>44417</v>
      </c>
      <c r="E333" s="10">
        <f>VLOOKUP(A333,home!$A$2:$E$405,3,FALSE)</f>
        <v>1.3151999999999999</v>
      </c>
      <c r="F333" s="10">
        <f>VLOOKUP(B333,home!$B$2:$E$405,3,FALSE)</f>
        <v>0.58140000000000003</v>
      </c>
      <c r="G333" s="10">
        <f>VLOOKUP(C333,away!$B$2:$E$405,4,FALSE)</f>
        <v>0.67090000000000005</v>
      </c>
      <c r="H333" s="10">
        <f>VLOOKUP(A333,away!$A$2:$E$405,3,FALSE)</f>
        <v>1.1212</v>
      </c>
      <c r="I333" s="10">
        <f>VLOOKUP(C333,away!$B$2:$E$405,3,FALSE)</f>
        <v>1.3116000000000001</v>
      </c>
      <c r="J333" s="10">
        <f>VLOOKUP(B333,home!$B$2:$E$405,4,FALSE)</f>
        <v>0.73450000000000004</v>
      </c>
      <c r="K333" s="12">
        <f t="shared" si="502"/>
        <v>0.51300856915199999</v>
      </c>
      <c r="L333" s="12">
        <f t="shared" si="503"/>
        <v>1.08013066824</v>
      </c>
      <c r="M333" s="13">
        <f t="shared" si="504"/>
        <v>0.203286444602257</v>
      </c>
      <c r="N333" s="13">
        <f t="shared" si="505"/>
        <v>0.10428768807340118</v>
      </c>
      <c r="O333" s="13">
        <f t="shared" si="506"/>
        <v>0.2195759232523696</v>
      </c>
      <c r="P333" s="13">
        <f t="shared" si="507"/>
        <v>0.1126443302079275</v>
      </c>
      <c r="Q333" s="13">
        <f t="shared" si="508"/>
        <v>2.675023881935281E-2</v>
      </c>
      <c r="R333" s="13">
        <f t="shared" si="509"/>
        <v>0.11858534435599845</v>
      </c>
      <c r="S333" s="13">
        <f t="shared" si="510"/>
        <v>1.5604514546972068E-2</v>
      </c>
      <c r="T333" s="13">
        <f t="shared" si="511"/>
        <v>2.8893753331527144E-2</v>
      </c>
      <c r="U333" s="13">
        <f t="shared" si="512"/>
        <v>6.0835297830467962E-2</v>
      </c>
      <c r="V333" s="13">
        <f t="shared" si="513"/>
        <v>9.6074618737160722E-4</v>
      </c>
      <c r="W333" s="13">
        <f t="shared" si="514"/>
        <v>4.5743672470634931E-3</v>
      </c>
      <c r="X333" s="13">
        <f t="shared" si="515"/>
        <v>4.9409143513458606E-3</v>
      </c>
      <c r="Y333" s="13">
        <f t="shared" si="516"/>
        <v>2.6684165600179047E-3</v>
      </c>
      <c r="Z333" s="13">
        <f t="shared" si="517"/>
        <v>4.269588908090504E-2</v>
      </c>
      <c r="AA333" s="13">
        <f t="shared" si="518"/>
        <v>2.1903356966067593E-2</v>
      </c>
      <c r="AB333" s="13">
        <f t="shared" si="519"/>
        <v>5.6183049083939132E-3</v>
      </c>
      <c r="AC333" s="13">
        <f t="shared" si="520"/>
        <v>3.3272819477719958E-5</v>
      </c>
      <c r="AD333" s="13">
        <f t="shared" si="521"/>
        <v>5.8667239904795375E-4</v>
      </c>
      <c r="AE333" s="13">
        <f t="shared" si="522"/>
        <v>6.3368285042163025E-4</v>
      </c>
      <c r="AF333" s="13">
        <f t="shared" si="523"/>
        <v>3.422301403390717E-4</v>
      </c>
      <c r="AG333" s="13">
        <f t="shared" si="524"/>
        <v>1.2321775672543683E-4</v>
      </c>
      <c r="AH333" s="13">
        <f t="shared" si="525"/>
        <v>1.1529284801014719E-2</v>
      </c>
      <c r="AI333" s="13">
        <f t="shared" si="526"/>
        <v>5.9146218991144618E-3</v>
      </c>
      <c r="AJ333" s="13">
        <f t="shared" si="527"/>
        <v>1.5171258587698975E-3</v>
      </c>
      <c r="AK333" s="13">
        <f t="shared" si="528"/>
        <v>2.5943285534368155E-4</v>
      </c>
      <c r="AL333" s="13">
        <f t="shared" si="529"/>
        <v>7.3748044962471406E-7</v>
      </c>
      <c r="AM333" s="13">
        <f t="shared" si="530"/>
        <v>6.0193593599312388E-5</v>
      </c>
      <c r="AN333" s="13">
        <f t="shared" si="531"/>
        <v>6.5016946478192278E-5</v>
      </c>
      <c r="AO333" s="13">
        <f t="shared" si="532"/>
        <v>3.511339892320707E-5</v>
      </c>
      <c r="AP333" s="13">
        <f t="shared" si="533"/>
        <v>1.2642353014367116E-5</v>
      </c>
      <c r="AQ333" s="13">
        <f t="shared" si="534"/>
        <v>3.4138483023835826E-6</v>
      </c>
      <c r="AR333" s="13">
        <f t="shared" si="535"/>
        <v>2.4906268192898618E-3</v>
      </c>
      <c r="AS333" s="13">
        <f t="shared" si="536"/>
        <v>1.2777129008554888E-3</v>
      </c>
      <c r="AT333" s="13">
        <f t="shared" si="537"/>
        <v>3.2773883352746276E-4</v>
      </c>
      <c r="AU333" s="13">
        <f t="shared" si="538"/>
        <v>5.6044276681156428E-5</v>
      </c>
      <c r="AV333" s="13">
        <f t="shared" si="539"/>
        <v>7.1877985473397118E-6</v>
      </c>
      <c r="AW333" s="13">
        <f t="shared" si="540"/>
        <v>1.1351386935255976E-8</v>
      </c>
      <c r="AX333" s="13">
        <f t="shared" si="541"/>
        <v>5.146638220750041E-6</v>
      </c>
      <c r="AY333" s="13">
        <f t="shared" si="542"/>
        <v>5.5590417805682668E-6</v>
      </c>
      <c r="AZ333" s="13">
        <f t="shared" si="543"/>
        <v>3.0022457566096403E-6</v>
      </c>
      <c r="BA333" s="13">
        <f t="shared" si="544"/>
        <v>1.0809392384358251E-6</v>
      </c>
      <c r="BB333" s="13">
        <f t="shared" si="545"/>
        <v>2.9188890548463112E-7</v>
      </c>
      <c r="BC333" s="13">
        <f t="shared" si="546"/>
        <v>6.3055631706591381E-8</v>
      </c>
      <c r="BD333" s="13">
        <f t="shared" si="547"/>
        <v>4.483670684426705E-4</v>
      </c>
      <c r="BE333" s="13">
        <f t="shared" si="548"/>
        <v>2.3001614823665124E-4</v>
      </c>
      <c r="BF333" s="13">
        <f t="shared" si="549"/>
        <v>5.9000127544369378E-5</v>
      </c>
      <c r="BG333" s="13">
        <f t="shared" si="550"/>
        <v>1.0089190337107486E-5</v>
      </c>
      <c r="BH333" s="13">
        <f t="shared" si="551"/>
        <v>1.2939602746854234E-6</v>
      </c>
      <c r="BI333" s="13">
        <f t="shared" si="552"/>
        <v>1.3276254181117962E-7</v>
      </c>
      <c r="BJ333" s="14">
        <f t="shared" si="553"/>
        <v>0.17399270547909348</v>
      </c>
      <c r="BK333" s="14">
        <f t="shared" si="554"/>
        <v>0.33253560488623612</v>
      </c>
      <c r="BL333" s="14">
        <f t="shared" si="555"/>
        <v>0.45064690261381896</v>
      </c>
      <c r="BM333" s="14">
        <f t="shared" si="556"/>
        <v>0.2147355850583533</v>
      </c>
      <c r="BN333" s="14">
        <f t="shared" si="557"/>
        <v>0.78512996931130652</v>
      </c>
    </row>
    <row r="334" spans="1:66" x14ac:dyDescent="0.25">
      <c r="A334" t="s">
        <v>343</v>
      </c>
      <c r="B334" t="s">
        <v>191</v>
      </c>
      <c r="C334" t="s">
        <v>180</v>
      </c>
      <c r="D334" s="11">
        <v>44417</v>
      </c>
      <c r="E334" s="10">
        <f>VLOOKUP(A334,home!$A$2:$E$405,3,FALSE)</f>
        <v>1.3151999999999999</v>
      </c>
      <c r="F334" s="10">
        <f>VLOOKUP(B334,home!$B$2:$E$405,3,FALSE)</f>
        <v>0.71560000000000001</v>
      </c>
      <c r="G334" s="10">
        <f>VLOOKUP(C334,away!$B$2:$E$405,4,FALSE)</f>
        <v>0.71279999999999999</v>
      </c>
      <c r="H334" s="10">
        <f>VLOOKUP(A334,away!$A$2:$E$405,3,FALSE)</f>
        <v>1.1212</v>
      </c>
      <c r="I334" s="10">
        <f>VLOOKUP(C334,away!$B$2:$E$405,3,FALSE)</f>
        <v>0.61319999999999997</v>
      </c>
      <c r="J334" s="10">
        <f>VLOOKUP(B334,home!$B$2:$E$405,4,FALSE)</f>
        <v>0.99680000000000002</v>
      </c>
      <c r="K334" s="12">
        <f t="shared" si="502"/>
        <v>0.67085679513599994</v>
      </c>
      <c r="L334" s="12">
        <f t="shared" si="503"/>
        <v>0.68531977651200005</v>
      </c>
      <c r="M334" s="13">
        <f t="shared" si="504"/>
        <v>0.25764397944940193</v>
      </c>
      <c r="N334" s="13">
        <f t="shared" si="505"/>
        <v>0.17284221433951119</v>
      </c>
      <c r="O334" s="13">
        <f t="shared" si="506"/>
        <v>0.17656851441592644</v>
      </c>
      <c r="P334" s="13">
        <f t="shared" si="507"/>
        <v>0.11845218770299301</v>
      </c>
      <c r="Q334" s="13">
        <f t="shared" si="508"/>
        <v>5.7976186988007022E-2</v>
      </c>
      <c r="R334" s="13">
        <f t="shared" si="509"/>
        <v>6.0502947419289278E-2</v>
      </c>
      <c r="S334" s="13">
        <f t="shared" si="510"/>
        <v>1.3614640638614834E-2</v>
      </c>
      <c r="T334" s="13">
        <f t="shared" si="511"/>
        <v>3.9732227509638895E-2</v>
      </c>
      <c r="U334" s="13">
        <f t="shared" si="512"/>
        <v>4.0588813401986321E-2</v>
      </c>
      <c r="V334" s="13">
        <f t="shared" si="513"/>
        <v>6.9548338752844043E-4</v>
      </c>
      <c r="W334" s="13">
        <f t="shared" si="514"/>
        <v>1.2964572998993286E-2</v>
      </c>
      <c r="X334" s="13">
        <f t="shared" si="515"/>
        <v>8.8848782702435885E-3</v>
      </c>
      <c r="Y334" s="13">
        <f t="shared" si="516"/>
        <v>3.0444913952498301E-3</v>
      </c>
      <c r="Z334" s="13">
        <f t="shared" si="517"/>
        <v>1.3821288801234875E-2</v>
      </c>
      <c r="AA334" s="13">
        <f t="shared" si="518"/>
        <v>9.272105509845514E-3</v>
      </c>
      <c r="AB334" s="13">
        <f t="shared" si="519"/>
        <v>3.1101274932489043E-3</v>
      </c>
      <c r="AC334" s="13">
        <f t="shared" si="520"/>
        <v>1.9984342575141303E-5</v>
      </c>
      <c r="AD334" s="13">
        <f t="shared" si="521"/>
        <v>2.1743429731028384E-3</v>
      </c>
      <c r="AE334" s="13">
        <f t="shared" si="522"/>
        <v>1.4901202403872747E-3</v>
      </c>
      <c r="AF334" s="13">
        <f t="shared" si="523"/>
        <v>5.1060443505910745E-4</v>
      </c>
      <c r="AG334" s="13">
        <f t="shared" si="524"/>
        <v>1.1664243910691452E-4</v>
      </c>
      <c r="AH334" s="13">
        <f t="shared" si="525"/>
        <v>2.3680006380925223E-3</v>
      </c>
      <c r="AI334" s="13">
        <f t="shared" si="526"/>
        <v>1.5885893189507524E-3</v>
      </c>
      <c r="AJ334" s="13">
        <f t="shared" si="527"/>
        <v>5.3285796964929128E-4</v>
      </c>
      <c r="AK334" s="13">
        <f t="shared" si="528"/>
        <v>1.1915712992719983E-4</v>
      </c>
      <c r="AL334" s="13">
        <f t="shared" si="529"/>
        <v>3.6751320219325232E-7</v>
      </c>
      <c r="AM334" s="13">
        <f t="shared" si="530"/>
        <v>2.9173455169245055E-4</v>
      </c>
      <c r="AN334" s="13">
        <f t="shared" si="531"/>
        <v>1.9993145776669871E-4</v>
      </c>
      <c r="AO334" s="13">
        <f t="shared" si="532"/>
        <v>6.8508490977196157E-5</v>
      </c>
      <c r="AP334" s="13">
        <f t="shared" si="533"/>
        <v>1.5650074575222151E-5</v>
      </c>
      <c r="AQ334" s="13">
        <f t="shared" si="534"/>
        <v>2.6813264025718433E-6</v>
      </c>
      <c r="AR334" s="13">
        <f t="shared" si="535"/>
        <v>3.2456753361556834E-4</v>
      </c>
      <c r="AS334" s="13">
        <f t="shared" si="536"/>
        <v>2.177383354065361E-4</v>
      </c>
      <c r="AT334" s="13">
        <f t="shared" si="537"/>
        <v>7.3035620934538116E-5</v>
      </c>
      <c r="AU334" s="13">
        <f t="shared" si="538"/>
        <v>1.6332147530303995E-5</v>
      </c>
      <c r="AV334" s="13">
        <f t="shared" si="539"/>
        <v>2.739133037467018E-6</v>
      </c>
      <c r="AW334" s="13">
        <f t="shared" si="540"/>
        <v>4.6934644403657284E-9</v>
      </c>
      <c r="AX334" s="13">
        <f t="shared" si="541"/>
        <v>3.261868439647249E-5</v>
      </c>
      <c r="AY334" s="13">
        <f t="shared" si="542"/>
        <v>2.2354229500705989E-5</v>
      </c>
      <c r="AZ334" s="13">
        <f t="shared" si="543"/>
        <v>7.659897782760893E-6</v>
      </c>
      <c r="BA334" s="13">
        <f t="shared" si="544"/>
        <v>1.7498264788621534E-6</v>
      </c>
      <c r="BB334" s="13">
        <f t="shared" si="545"/>
        <v>2.9979767285714763E-7</v>
      </c>
      <c r="BC334" s="13">
        <f t="shared" si="546"/>
        <v>4.1091454832255643E-8</v>
      </c>
      <c r="BD334" s="13">
        <f t="shared" si="547"/>
        <v>3.7072091600078712E-5</v>
      </c>
      <c r="BE334" s="13">
        <f t="shared" si="548"/>
        <v>2.4870064559817027E-5</v>
      </c>
      <c r="BF334" s="13">
        <f t="shared" si="549"/>
        <v>8.3421259027121322E-6</v>
      </c>
      <c r="BG334" s="13">
        <f t="shared" si="550"/>
        <v>1.8654572825714904E-6</v>
      </c>
      <c r="BH334" s="13">
        <f t="shared" si="551"/>
        <v>3.1286367351225529E-7</v>
      </c>
      <c r="BI334" s="13">
        <f t="shared" si="552"/>
        <v>4.1977344265381513E-8</v>
      </c>
      <c r="BJ334" s="14">
        <f t="shared" si="553"/>
        <v>0.30037951101800053</v>
      </c>
      <c r="BK334" s="14">
        <f t="shared" si="554"/>
        <v>0.39044899726381627</v>
      </c>
      <c r="BL334" s="14">
        <f t="shared" si="555"/>
        <v>0.29535803064780369</v>
      </c>
      <c r="BM334" s="14">
        <f t="shared" si="556"/>
        <v>0.15599944787969011</v>
      </c>
      <c r="BN334" s="14">
        <f t="shared" si="557"/>
        <v>0.84398603031512887</v>
      </c>
    </row>
    <row r="335" spans="1:66" x14ac:dyDescent="0.25">
      <c r="A335" t="s">
        <v>346</v>
      </c>
      <c r="B335" t="s">
        <v>244</v>
      </c>
      <c r="C335" t="s">
        <v>321</v>
      </c>
      <c r="D335" s="11">
        <v>44417</v>
      </c>
      <c r="E335" s="10">
        <f>VLOOKUP(A335,home!$A$2:$E$405,3,FALSE)</f>
        <v>1.619</v>
      </c>
      <c r="F335" s="10">
        <f>VLOOKUP(B335,home!$B$2:$E$405,3,FALSE)</f>
        <v>1.2353000000000001</v>
      </c>
      <c r="G335" s="10">
        <f>VLOOKUP(C335,away!$B$2:$E$405,4,FALSE)</f>
        <v>0.72060000000000002</v>
      </c>
      <c r="H335" s="10">
        <f>VLOOKUP(A335,away!$A$2:$E$405,3,FALSE)</f>
        <v>1.181</v>
      </c>
      <c r="I335" s="10">
        <f>VLOOKUP(C335,away!$B$2:$E$405,3,FALSE)</f>
        <v>0.7056</v>
      </c>
      <c r="J335" s="10">
        <f>VLOOKUP(B335,home!$B$2:$E$405,4,FALSE)</f>
        <v>0.16930000000000001</v>
      </c>
      <c r="K335" s="12">
        <f t="shared" si="502"/>
        <v>1.4411644744200001</v>
      </c>
      <c r="L335" s="12">
        <f t="shared" si="503"/>
        <v>0.14107999248</v>
      </c>
      <c r="M335" s="13">
        <f t="shared" si="504"/>
        <v>0.20551331234014142</v>
      </c>
      <c r="N335" s="13">
        <f t="shared" si="505"/>
        <v>0.2961784847649932</v>
      </c>
      <c r="O335" s="13">
        <f t="shared" si="506"/>
        <v>2.8993816559487046E-2</v>
      </c>
      <c r="P335" s="13">
        <f t="shared" si="507"/>
        <v>4.1784858403383043E-2</v>
      </c>
      <c r="Q335" s="13">
        <f t="shared" si="508"/>
        <v>0.21342095516542678</v>
      </c>
      <c r="R335" s="13">
        <f t="shared" si="509"/>
        <v>2.0452237110894656E-3</v>
      </c>
      <c r="S335" s="13">
        <f t="shared" si="510"/>
        <v>2.1239188497203521E-3</v>
      </c>
      <c r="T335" s="13">
        <f t="shared" si="511"/>
        <v>3.0109426749812828E-2</v>
      </c>
      <c r="U335" s="13">
        <f t="shared" si="512"/>
        <v>2.9475037546635718E-3</v>
      </c>
      <c r="V335" s="13">
        <f t="shared" si="513"/>
        <v>4.7981562408179225E-5</v>
      </c>
      <c r="W335" s="13">
        <f t="shared" si="514"/>
        <v>0.10252489956039888</v>
      </c>
      <c r="X335" s="13">
        <f t="shared" si="515"/>
        <v>1.4464212058993831E-2</v>
      </c>
      <c r="Y335" s="13">
        <f t="shared" si="516"/>
        <v>1.0203054642559874E-3</v>
      </c>
      <c r="Z335" s="13">
        <f t="shared" si="517"/>
        <v>9.6180048593473203E-5</v>
      </c>
      <c r="AA335" s="13">
        <f t="shared" si="518"/>
        <v>1.3861126918090287E-4</v>
      </c>
      <c r="AB335" s="13">
        <f t="shared" si="519"/>
        <v>9.9880818448892547E-5</v>
      </c>
      <c r="AC335" s="13">
        <f t="shared" si="520"/>
        <v>6.0972412454982953E-7</v>
      </c>
      <c r="AD335" s="13">
        <f t="shared" si="521"/>
        <v>3.6938810747481385E-2</v>
      </c>
      <c r="AE335" s="13">
        <f t="shared" si="522"/>
        <v>5.2113271424748175E-3</v>
      </c>
      <c r="AF335" s="13">
        <f t="shared" si="523"/>
        <v>3.6760699703558357E-4</v>
      </c>
      <c r="AG335" s="13">
        <f t="shared" si="524"/>
        <v>1.7287330792458511E-5</v>
      </c>
      <c r="AH335" s="13">
        <f t="shared" si="525"/>
        <v>3.3922701330733074E-6</v>
      </c>
      <c r="AI335" s="13">
        <f t="shared" si="526"/>
        <v>4.8888192034212566E-6</v>
      </c>
      <c r="AJ335" s="13">
        <f t="shared" si="527"/>
        <v>3.5227962789165005E-6</v>
      </c>
      <c r="AK335" s="13">
        <f t="shared" si="528"/>
        <v>1.6923096159311432E-6</v>
      </c>
      <c r="AL335" s="13">
        <f t="shared" si="529"/>
        <v>4.9587515123641988E-9</v>
      </c>
      <c r="AM335" s="13">
        <f t="shared" si="530"/>
        <v>1.0646980355318768E-2</v>
      </c>
      <c r="AN335" s="13">
        <f t="shared" si="531"/>
        <v>1.5020759084630798E-3</v>
      </c>
      <c r="AO335" s="13">
        <f t="shared" si="532"/>
        <v>1.0595642893518022E-4</v>
      </c>
      <c r="AP335" s="13">
        <f t="shared" si="533"/>
        <v>4.9827773991276282E-6</v>
      </c>
      <c r="AQ335" s="13">
        <f t="shared" si="534"/>
        <v>1.7574254949960988E-7</v>
      </c>
      <c r="AR335" s="13">
        <f t="shared" si="535"/>
        <v>9.5716288972822178E-8</v>
      </c>
      <c r="AS335" s="13">
        <f t="shared" si="536"/>
        <v>1.3794291529095012E-7</v>
      </c>
      <c r="AT335" s="13">
        <f t="shared" si="537"/>
        <v>9.9399214507622383E-8</v>
      </c>
      <c r="AU335" s="13">
        <f t="shared" si="538"/>
        <v>4.7750205577879483E-8</v>
      </c>
      <c r="AV335" s="13">
        <f t="shared" si="539"/>
        <v>1.7203974981272911E-8</v>
      </c>
      <c r="AW335" s="13">
        <f t="shared" si="540"/>
        <v>2.800585403586426E-11</v>
      </c>
      <c r="AX335" s="13">
        <f t="shared" si="541"/>
        <v>2.5573416413221702E-3</v>
      </c>
      <c r="AY335" s="13">
        <f t="shared" si="542"/>
        <v>3.6078973952652262E-4</v>
      </c>
      <c r="AZ335" s="13">
        <f t="shared" si="543"/>
        <v>2.5450106869631483E-5</v>
      </c>
      <c r="BA335" s="13">
        <f t="shared" si="544"/>
        <v>1.1968336285942691E-6</v>
      </c>
      <c r="BB335" s="13">
        <f t="shared" si="545"/>
        <v>4.2212319830472633E-8</v>
      </c>
      <c r="BC335" s="13">
        <f t="shared" si="546"/>
        <v>1.191062752849287E-9</v>
      </c>
      <c r="BD335" s="13">
        <f t="shared" si="547"/>
        <v>2.2506088880832105E-9</v>
      </c>
      <c r="BE335" s="13">
        <f t="shared" si="548"/>
        <v>3.243497575319421E-9</v>
      </c>
      <c r="BF335" s="13">
        <f t="shared" si="549"/>
        <v>2.3372067392088795E-9</v>
      </c>
      <c r="BG335" s="13">
        <f t="shared" si="550"/>
        <v>1.1227664406409489E-9</v>
      </c>
      <c r="BH335" s="13">
        <f t="shared" si="551"/>
        <v>4.0452277683068182E-10</v>
      </c>
      <c r="BI335" s="13">
        <f t="shared" si="552"/>
        <v>1.1659677101242166E-10</v>
      </c>
      <c r="BJ335" s="14">
        <f t="shared" si="553"/>
        <v>0.71545830891906104</v>
      </c>
      <c r="BK335" s="14">
        <f t="shared" si="554"/>
        <v>0.24983147557805557</v>
      </c>
      <c r="BL335" s="14">
        <f t="shared" si="555"/>
        <v>3.4238939795899745E-2</v>
      </c>
      <c r="BM335" s="14">
        <f t="shared" si="556"/>
        <v>0.21132746368556812</v>
      </c>
      <c r="BN335" s="14">
        <f t="shared" si="557"/>
        <v>0.78793665094452114</v>
      </c>
    </row>
    <row r="336" spans="1:66" x14ac:dyDescent="0.25">
      <c r="A336" t="s">
        <v>347</v>
      </c>
      <c r="B336" t="s">
        <v>324</v>
      </c>
      <c r="C336" t="s">
        <v>257</v>
      </c>
      <c r="D336" s="11">
        <v>44417</v>
      </c>
      <c r="E336" s="10">
        <f>VLOOKUP(A336,home!$A$2:$E$405,3,FALSE)</f>
        <v>1.2816000000000001</v>
      </c>
      <c r="F336" s="10">
        <f>VLOOKUP(B336,home!$B$2:$E$405,3,FALSE)</f>
        <v>2.0287000000000002</v>
      </c>
      <c r="G336" s="10">
        <f>VLOOKUP(C336,away!$B$2:$E$405,4,FALSE)</f>
        <v>0.78029999999999999</v>
      </c>
      <c r="H336" s="10">
        <f>VLOOKUP(A336,away!$A$2:$E$405,3,FALSE)</f>
        <v>0.83499999999999996</v>
      </c>
      <c r="I336" s="10">
        <f>VLOOKUP(C336,away!$B$2:$E$405,3,FALSE)</f>
        <v>0.5988</v>
      </c>
      <c r="J336" s="10">
        <f>VLOOKUP(B336,home!$B$2:$E$405,4,FALSE)</f>
        <v>0.23949999999999999</v>
      </c>
      <c r="K336" s="12">
        <f t="shared" si="502"/>
        <v>2.0287658921760001</v>
      </c>
      <c r="L336" s="12">
        <f t="shared" si="503"/>
        <v>0.119749521</v>
      </c>
      <c r="M336" s="13">
        <f t="shared" si="504"/>
        <v>0.1166572170483066</v>
      </c>
      <c r="N336" s="13">
        <f t="shared" si="505"/>
        <v>0.23667018302377704</v>
      </c>
      <c r="O336" s="13">
        <f t="shared" si="506"/>
        <v>1.3969645862727748E-2</v>
      </c>
      <c r="P336" s="13">
        <f t="shared" si="507"/>
        <v>2.8341141052079629E-2</v>
      </c>
      <c r="Q336" s="13">
        <f t="shared" si="508"/>
        <v>0.24007419750684514</v>
      </c>
      <c r="R336" s="13">
        <f t="shared" si="509"/>
        <v>8.3642920030063965E-4</v>
      </c>
      <c r="S336" s="13">
        <f t="shared" si="510"/>
        <v>1.7213257277543051E-3</v>
      </c>
      <c r="T336" s="13">
        <f t="shared" si="511"/>
        <v>2.8748770155904095E-2</v>
      </c>
      <c r="U336" s="13">
        <f t="shared" si="512"/>
        <v>1.6969190327899854E-3</v>
      </c>
      <c r="V336" s="13">
        <f t="shared" si="513"/>
        <v>4.6465035179527765E-5</v>
      </c>
      <c r="W336" s="13">
        <f t="shared" si="514"/>
        <v>0.16235144783113731</v>
      </c>
      <c r="X336" s="13">
        <f t="shared" si="515"/>
        <v>1.944150811143518E-2</v>
      </c>
      <c r="Y336" s="13">
        <f t="shared" si="516"/>
        <v>1.1640556419309884E-3</v>
      </c>
      <c r="Z336" s="13">
        <f t="shared" si="517"/>
        <v>3.3387332028804865E-5</v>
      </c>
      <c r="AA336" s="13">
        <f t="shared" si="518"/>
        <v>6.7735080450794641E-5</v>
      </c>
      <c r="AB336" s="13">
        <f t="shared" si="519"/>
        <v>6.8709310461184778E-5</v>
      </c>
      <c r="AC336" s="13">
        <f t="shared" si="520"/>
        <v>7.0552435017133082E-7</v>
      </c>
      <c r="AD336" s="13">
        <f t="shared" si="521"/>
        <v>8.2343269976300648E-2</v>
      </c>
      <c r="AE336" s="13">
        <f t="shared" si="522"/>
        <v>9.8605671372356835E-3</v>
      </c>
      <c r="AF336" s="13">
        <f t="shared" si="523"/>
        <v>5.9039909573615709E-4</v>
      </c>
      <c r="AG336" s="13">
        <f t="shared" si="524"/>
        <v>2.3566669637745971E-5</v>
      </c>
      <c r="AH336" s="13">
        <f t="shared" si="525"/>
        <v>9.9952925447933525E-7</v>
      </c>
      <c r="AI336" s="13">
        <f t="shared" si="526"/>
        <v>2.0278108597197806E-6</v>
      </c>
      <c r="AJ336" s="13">
        <f t="shared" si="527"/>
        <v>2.0569767539917915E-6</v>
      </c>
      <c r="AK336" s="13">
        <f t="shared" si="528"/>
        <v>1.3910414264991498E-6</v>
      </c>
      <c r="AL336" s="13">
        <f t="shared" si="529"/>
        <v>6.8561090791674401E-9</v>
      </c>
      <c r="AM336" s="13">
        <f t="shared" si="530"/>
        <v>3.3411043515631789E-2</v>
      </c>
      <c r="AN336" s="13">
        <f t="shared" si="531"/>
        <v>4.0009564571070622E-3</v>
      </c>
      <c r="AO336" s="13">
        <f t="shared" si="532"/>
        <v>2.3955630964021384E-4</v>
      </c>
      <c r="AP336" s="13">
        <f t="shared" si="533"/>
        <v>9.5622511106477572E-6</v>
      </c>
      <c r="AQ336" s="13">
        <f t="shared" si="534"/>
        <v>2.8626874754544675E-7</v>
      </c>
      <c r="AR336" s="13">
        <f t="shared" si="535"/>
        <v>2.3938629889877516E-8</v>
      </c>
      <c r="AS336" s="13">
        <f t="shared" si="536"/>
        <v>4.8565875826008428E-8</v>
      </c>
      <c r="AT336" s="13">
        <f t="shared" si="537"/>
        <v>4.9264396199730413E-8</v>
      </c>
      <c r="AU336" s="13">
        <f t="shared" si="538"/>
        <v>3.3315308902886005E-8</v>
      </c>
      <c r="AV336" s="13">
        <f t="shared" si="539"/>
        <v>1.6897240597370641E-8</v>
      </c>
      <c r="AW336" s="13">
        <f t="shared" si="540"/>
        <v>4.6268022434924284E-11</v>
      </c>
      <c r="AX336" s="13">
        <f t="shared" si="541"/>
        <v>1.1297197584420311E-2</v>
      </c>
      <c r="AY336" s="13">
        <f t="shared" si="542"/>
        <v>1.3528339993766892E-3</v>
      </c>
      <c r="AZ336" s="13">
        <f t="shared" si="543"/>
        <v>8.1000611708936397E-5</v>
      </c>
      <c r="BA336" s="13">
        <f t="shared" si="544"/>
        <v>3.2332614842840399E-6</v>
      </c>
      <c r="BB336" s="13">
        <f t="shared" si="545"/>
        <v>9.6795378502690703E-8</v>
      </c>
      <c r="BC336" s="13">
        <f t="shared" si="546"/>
        <v>2.3182400421421834E-9</v>
      </c>
      <c r="BD336" s="13">
        <f t="shared" si="547"/>
        <v>4.777732437848516E-10</v>
      </c>
      <c r="BE336" s="13">
        <f t="shared" si="548"/>
        <v>9.6929006118499612E-10</v>
      </c>
      <c r="BF336" s="13">
        <f t="shared" si="549"/>
        <v>9.8323130787865413E-10</v>
      </c>
      <c r="BG336" s="13">
        <f t="shared" si="550"/>
        <v>6.6491538051460448E-10</v>
      </c>
      <c r="BH336" s="13">
        <f t="shared" si="551"/>
        <v>3.3723941129281399E-10</v>
      </c>
      <c r="BI336" s="13">
        <f t="shared" si="552"/>
        <v>1.3683596302567506E-10</v>
      </c>
      <c r="BJ336" s="14">
        <f t="shared" si="553"/>
        <v>0.83166373452278597</v>
      </c>
      <c r="BK336" s="14">
        <f t="shared" si="554"/>
        <v>0.14811969524315596</v>
      </c>
      <c r="BL336" s="14">
        <f t="shared" si="555"/>
        <v>1.6646089395761825E-2</v>
      </c>
      <c r="BM336" s="14">
        <f t="shared" si="556"/>
        <v>0.35856125884658735</v>
      </c>
      <c r="BN336" s="14">
        <f t="shared" si="557"/>
        <v>0.63654881369403682</v>
      </c>
    </row>
    <row r="337" spans="1:66" x14ac:dyDescent="0.25">
      <c r="A337" t="s">
        <v>347</v>
      </c>
      <c r="B337" t="s">
        <v>258</v>
      </c>
      <c r="C337" t="s">
        <v>253</v>
      </c>
      <c r="D337" s="11">
        <v>44417</v>
      </c>
      <c r="E337" s="10">
        <f>VLOOKUP(A337,home!$A$2:$E$405,3,FALSE)</f>
        <v>1.2816000000000001</v>
      </c>
      <c r="F337" s="10">
        <f>VLOOKUP(B337,home!$B$2:$E$405,3,FALSE)</f>
        <v>1.895</v>
      </c>
      <c r="G337" s="10">
        <f>VLOOKUP(C337,away!$B$2:$E$405,4,FALSE)</f>
        <v>1.3005</v>
      </c>
      <c r="H337" s="10">
        <f>VLOOKUP(A337,away!$A$2:$E$405,3,FALSE)</f>
        <v>0.83499999999999996</v>
      </c>
      <c r="I337" s="10">
        <f>VLOOKUP(C337,away!$B$2:$E$405,3,FALSE)</f>
        <v>1.3972</v>
      </c>
      <c r="J337" s="10">
        <f>VLOOKUP(B337,home!$B$2:$E$405,4,FALSE)</f>
        <v>0.51329999999999998</v>
      </c>
      <c r="K337" s="12">
        <f t="shared" si="502"/>
        <v>3.1584359160000006</v>
      </c>
      <c r="L337" s="12">
        <f t="shared" si="503"/>
        <v>0.59884760459999986</v>
      </c>
      <c r="M337" s="13">
        <f t="shared" si="504"/>
        <v>2.3347076162213511E-2</v>
      </c>
      <c r="N337" s="13">
        <f t="shared" si="505"/>
        <v>7.3740243884322626E-2</v>
      </c>
      <c r="O337" s="13">
        <f t="shared" si="506"/>
        <v>1.3981340634155319E-2</v>
      </c>
      <c r="P337" s="13">
        <f t="shared" si="507"/>
        <v>4.4159168412746391E-2</v>
      </c>
      <c r="Q337" s="13">
        <f t="shared" si="508"/>
        <v>0.116451917369422</v>
      </c>
      <c r="R337" s="13">
        <f t="shared" si="509"/>
        <v>4.1863461739302769E-3</v>
      </c>
      <c r="S337" s="13">
        <f t="shared" si="510"/>
        <v>2.0880903259113043E-2</v>
      </c>
      <c r="T337" s="13">
        <f t="shared" si="511"/>
        <v>6.9736951767755476E-2</v>
      </c>
      <c r="U337" s="13">
        <f t="shared" si="512"/>
        <v>1.3222306112550576E-2</v>
      </c>
      <c r="V337" s="13">
        <f t="shared" si="513"/>
        <v>4.3882883626906177E-3</v>
      </c>
      <c r="W337" s="13">
        <f t="shared" si="514"/>
        <v>0.12260197276888224</v>
      </c>
      <c r="X337" s="13">
        <f t="shared" si="515"/>
        <v>7.3419897711879539E-2</v>
      </c>
      <c r="Y337" s="13">
        <f t="shared" si="516"/>
        <v>2.198366493736803E-2</v>
      </c>
      <c r="Z337" s="13">
        <f t="shared" si="517"/>
        <v>8.3566112609484043E-4</v>
      </c>
      <c r="AA337" s="13">
        <f t="shared" si="518"/>
        <v>2.6393821142629498E-3</v>
      </c>
      <c r="AB337" s="13">
        <f t="shared" si="519"/>
        <v>4.1681596328680594E-3</v>
      </c>
      <c r="AC337" s="13">
        <f t="shared" si="520"/>
        <v>5.1875651233949222E-4</v>
      </c>
      <c r="AD337" s="13">
        <f t="shared" si="521"/>
        <v>9.6807618541422918E-2</v>
      </c>
      <c r="AE337" s="13">
        <f t="shared" si="522"/>
        <v>5.7973010470561651E-2</v>
      </c>
      <c r="AF337" s="13">
        <f t="shared" si="523"/>
        <v>1.7358499225873274E-2</v>
      </c>
      <c r="AG337" s="13">
        <f t="shared" si="524"/>
        <v>3.4650318936217213E-3</v>
      </c>
      <c r="AH337" s="13">
        <f t="shared" si="525"/>
        <v>1.2510841590480839E-4</v>
      </c>
      <c r="AI337" s="13">
        <f t="shared" si="526"/>
        <v>3.9514691418761257E-4</v>
      </c>
      <c r="AJ337" s="13">
        <f t="shared" si="527"/>
        <v>6.2402310293336292E-4</v>
      </c>
      <c r="AK337" s="13">
        <f t="shared" si="528"/>
        <v>6.5697899357283285E-4</v>
      </c>
      <c r="AL337" s="13">
        <f t="shared" si="529"/>
        <v>3.9247494691749375E-5</v>
      </c>
      <c r="AM337" s="13">
        <f t="shared" si="530"/>
        <v>6.115213186873153E-2</v>
      </c>
      <c r="AN337" s="13">
        <f t="shared" si="531"/>
        <v>3.6620807685773193E-2</v>
      </c>
      <c r="AO337" s="13">
        <f t="shared" si="532"/>
        <v>1.0965141480571268E-2</v>
      </c>
      <c r="AP337" s="13">
        <f t="shared" si="533"/>
        <v>2.1888162365800668E-3</v>
      </c>
      <c r="AQ337" s="13">
        <f t="shared" si="534"/>
        <v>3.2769184004638983E-4</v>
      </c>
      <c r="AR337" s="13">
        <f t="shared" si="535"/>
        <v>1.4984175035979006E-5</v>
      </c>
      <c r="AS337" s="13">
        <f t="shared" si="536"/>
        <v>4.7326556605266706E-5</v>
      </c>
      <c r="AT337" s="13">
        <f t="shared" si="537"/>
        <v>7.4738948081340718E-5</v>
      </c>
      <c r="AU337" s="13">
        <f t="shared" si="538"/>
        <v>7.8686059314721942E-5</v>
      </c>
      <c r="AV337" s="13">
        <f t="shared" si="539"/>
        <v>6.2131218957031046E-5</v>
      </c>
      <c r="AW337" s="13">
        <f t="shared" si="540"/>
        <v>2.0620435103232379E-6</v>
      </c>
      <c r="AX337" s="13">
        <f t="shared" si="541"/>
        <v>3.2190848272361655E-2</v>
      </c>
      <c r="AY337" s="13">
        <f t="shared" si="542"/>
        <v>1.9277412377945821E-2</v>
      </c>
      <c r="AZ337" s="13">
        <f t="shared" si="543"/>
        <v>5.7721161127096202E-3</v>
      </c>
      <c r="BA337" s="13">
        <f t="shared" si="544"/>
        <v>1.1522059691897399E-3</v>
      </c>
      <c r="BB337" s="13">
        <f t="shared" si="545"/>
        <v>1.7249894616377419E-4</v>
      </c>
      <c r="BC337" s="13">
        <f t="shared" si="546"/>
        <v>2.0660116141240104E-5</v>
      </c>
      <c r="BD337" s="13">
        <f t="shared" si="547"/>
        <v>1.4955395545338572E-6</v>
      </c>
      <c r="BE337" s="13">
        <f t="shared" si="548"/>
        <v>4.7235658428383775E-6</v>
      </c>
      <c r="BF337" s="13">
        <f t="shared" si="549"/>
        <v>7.4595400048057725E-6</v>
      </c>
      <c r="BG337" s="13">
        <f t="shared" si="550"/>
        <v>7.8534930226724558E-6</v>
      </c>
      <c r="BH337" s="13">
        <f t="shared" si="551"/>
        <v>6.2011886072160229E-6</v>
      </c>
      <c r="BI337" s="13">
        <f t="shared" si="552"/>
        <v>3.9172113637842206E-6</v>
      </c>
      <c r="BJ337" s="14">
        <f t="shared" si="553"/>
        <v>0.82337913947732377</v>
      </c>
      <c r="BK337" s="14">
        <f t="shared" si="554"/>
        <v>0.11261085258174063</v>
      </c>
      <c r="BL337" s="14">
        <f t="shared" si="555"/>
        <v>4.0308309590756E-2</v>
      </c>
      <c r="BM337" s="14">
        <f t="shared" si="556"/>
        <v>0.68199251980468956</v>
      </c>
      <c r="BN337" s="14">
        <f t="shared" si="557"/>
        <v>0.27586609263679013</v>
      </c>
    </row>
    <row r="338" spans="1:66" s="10" customFormat="1" x14ac:dyDescent="0.25">
      <c r="A338" t="s">
        <v>348</v>
      </c>
      <c r="B338" t="s">
        <v>269</v>
      </c>
      <c r="C338" t="s">
        <v>272</v>
      </c>
      <c r="D338" s="11">
        <v>44417</v>
      </c>
      <c r="E338" s="10">
        <f>VLOOKUP(A338,home!$A$2:$E$405,3,FALSE)</f>
        <v>1.4792000000000001</v>
      </c>
      <c r="F338" s="10">
        <f>VLOOKUP(B338,home!$B$2:$E$405,3,FALSE)</f>
        <v>1.4873000000000001</v>
      </c>
      <c r="G338" s="10">
        <f>VLOOKUP(C338,away!$B$2:$E$405,4,FALSE)</f>
        <v>1.0817000000000001</v>
      </c>
      <c r="H338" s="10">
        <f>VLOOKUP(A338,away!$A$2:$E$405,3,FALSE)</f>
        <v>1.1875</v>
      </c>
      <c r="I338" s="10">
        <f>VLOOKUP(C338,away!$B$2:$E$405,3,FALSE)</f>
        <v>0.16839999999999999</v>
      </c>
      <c r="J338" s="10">
        <f>VLOOKUP(B338,home!$B$2:$E$405,4,FALSE)</f>
        <v>0.67369999999999997</v>
      </c>
      <c r="K338" s="12">
        <f t="shared" si="502"/>
        <v>2.3797553168720005</v>
      </c>
      <c r="L338" s="12">
        <f t="shared" si="503"/>
        <v>0.1347231575</v>
      </c>
      <c r="M338" s="13">
        <f t="shared" si="504"/>
        <v>8.0905095286596646E-2</v>
      </c>
      <c r="N338" s="13">
        <f t="shared" si="505"/>
        <v>0.19253433067031417</v>
      </c>
      <c r="O338" s="13">
        <f t="shared" si="506"/>
        <v>1.0899789894848669E-2</v>
      </c>
      <c r="P338" s="13">
        <f t="shared" si="507"/>
        <v>2.5938832955053819E-2</v>
      </c>
      <c r="Q338" s="13">
        <f t="shared" si="508"/>
        <v>0.22909229854653607</v>
      </c>
      <c r="R338" s="13">
        <f t="shared" si="509"/>
        <v>7.3422705536030288E-4</v>
      </c>
      <c r="S338" s="13">
        <f t="shared" si="510"/>
        <v>2.0790503140957653E-3</v>
      </c>
      <c r="T338" s="13">
        <f t="shared" si="511"/>
        <v>3.0864037819122007E-2</v>
      </c>
      <c r="U338" s="13">
        <f t="shared" si="512"/>
        <v>1.7472807387849531E-3</v>
      </c>
      <c r="V338" s="13">
        <f t="shared" si="513"/>
        <v>7.4062275080104999E-5</v>
      </c>
      <c r="W338" s="13">
        <f t="shared" si="514"/>
        <v>0.1817278718401823</v>
      </c>
      <c r="X338" s="13">
        <f t="shared" si="515"/>
        <v>2.4482952700064699E-2</v>
      </c>
      <c r="Y338" s="13">
        <f t="shared" si="516"/>
        <v>1.6492103463379333E-3</v>
      </c>
      <c r="Z338" s="13">
        <f t="shared" si="517"/>
        <v>3.2972462406689113E-5</v>
      </c>
      <c r="AA338" s="13">
        <f t="shared" si="518"/>
        <v>7.8466392722680551E-5</v>
      </c>
      <c r="AB338" s="13">
        <f t="shared" si="519"/>
        <v>9.336540763878278E-5</v>
      </c>
      <c r="AC338" s="13">
        <f t="shared" si="520"/>
        <v>1.48406056408504E-6</v>
      </c>
      <c r="AD338" s="13">
        <f t="shared" si="521"/>
        <v>0.10811696730887679</v>
      </c>
      <c r="AE338" s="13">
        <f t="shared" si="522"/>
        <v>1.4565859215176162E-2</v>
      </c>
      <c r="AF338" s="13">
        <f t="shared" si="523"/>
        <v>9.8117927258450227E-4</v>
      </c>
      <c r="AG338" s="13">
        <f t="shared" si="524"/>
        <v>4.4062523225379119E-5</v>
      </c>
      <c r="AH338" s="13">
        <f t="shared" si="525"/>
        <v>1.1105385614948015E-6</v>
      </c>
      <c r="AI338" s="13">
        <f t="shared" si="526"/>
        <v>2.6428100463086365E-6</v>
      </c>
      <c r="AJ338" s="13">
        <f t="shared" si="527"/>
        <v>3.1446206295928588E-6</v>
      </c>
      <c r="AK338" s="13">
        <f t="shared" si="528"/>
        <v>2.4944758876063277E-6</v>
      </c>
      <c r="AL338" s="13">
        <f t="shared" si="529"/>
        <v>1.9032076499321385E-8</v>
      </c>
      <c r="AM338" s="13">
        <f t="shared" si="530"/>
        <v>5.1458385559475198E-2</v>
      </c>
      <c r="AN338" s="13">
        <f t="shared" si="531"/>
        <v>6.932636182424904E-3</v>
      </c>
      <c r="AO338" s="13">
        <f t="shared" si="532"/>
        <v>4.6699331814751454E-4</v>
      </c>
      <c r="AP338" s="13">
        <f t="shared" si="533"/>
        <v>2.0971604784078408E-5</v>
      </c>
      <c r="AQ338" s="13">
        <f t="shared" si="534"/>
        <v>7.0634020358828731E-7</v>
      </c>
      <c r="AR338" s="13">
        <f t="shared" si="535"/>
        <v>2.9923052306017525E-8</v>
      </c>
      <c r="AS338" s="13">
        <f t="shared" si="536"/>
        <v>7.1209542822284173E-8</v>
      </c>
      <c r="AT338" s="13">
        <f t="shared" si="537"/>
        <v>8.4730644071677607E-8</v>
      </c>
      <c r="AU338" s="13">
        <f t="shared" si="538"/>
        <v>6.7212733577187936E-8</v>
      </c>
      <c r="AV338" s="13">
        <f t="shared" si="539"/>
        <v>3.9987465022953546E-8</v>
      </c>
      <c r="AW338" s="13">
        <f t="shared" si="540"/>
        <v>1.6949552344665074E-10</v>
      </c>
      <c r="AX338" s="13">
        <f t="shared" si="541"/>
        <v>2.0409727772135081E-2</v>
      </c>
      <c r="AY338" s="13">
        <f t="shared" si="542"/>
        <v>2.7496629691774791E-3</v>
      </c>
      <c r="AZ338" s="13">
        <f t="shared" si="543"/>
        <v>1.8522163863420756E-4</v>
      </c>
      <c r="BA338" s="13">
        <f t="shared" si="544"/>
        <v>8.3178813313748118E-6</v>
      </c>
      <c r="BB338" s="13">
        <f t="shared" si="545"/>
        <v>2.8015280916827967E-7</v>
      </c>
      <c r="BC338" s="13">
        <f t="shared" si="546"/>
        <v>7.548614206729119E-9</v>
      </c>
      <c r="BD338" s="13">
        <f t="shared" si="547"/>
        <v>6.7188801478405612E-10</v>
      </c>
      <c r="BE338" s="13">
        <f t="shared" si="548"/>
        <v>1.5989290755249304E-9</v>
      </c>
      <c r="BF338" s="13">
        <f t="shared" si="549"/>
        <v>1.9025299843908434E-9</v>
      </c>
      <c r="BG338" s="13">
        <f t="shared" si="550"/>
        <v>1.5091852819541713E-9</v>
      </c>
      <c r="BH338" s="13">
        <f t="shared" si="551"/>
        <v>8.9787292471885178E-10</v>
      </c>
      <c r="BI338" s="13">
        <f t="shared" si="552"/>
        <v>4.2734357329502049E-10</v>
      </c>
      <c r="BJ338" s="14">
        <f t="shared" si="553"/>
        <v>0.86629168121015676</v>
      </c>
      <c r="BK338" s="14">
        <f t="shared" si="554"/>
        <v>0.11174820689264441</v>
      </c>
      <c r="BL338" s="14">
        <f t="shared" si="555"/>
        <v>1.3562822005667049E-2</v>
      </c>
      <c r="BM338" s="14">
        <f t="shared" si="556"/>
        <v>0.44878144536248349</v>
      </c>
      <c r="BN338" s="14">
        <f t="shared" si="557"/>
        <v>0.54010457440870974</v>
      </c>
    </row>
    <row r="339" spans="1:66" x14ac:dyDescent="0.25">
      <c r="A339" t="s">
        <v>349</v>
      </c>
      <c r="B339" t="s">
        <v>285</v>
      </c>
      <c r="C339" t="s">
        <v>282</v>
      </c>
      <c r="D339" s="11">
        <v>44417</v>
      </c>
      <c r="E339" s="10">
        <f>VLOOKUP(A339,home!$A$2:$E$405,3,FALSE)</f>
        <v>1.53</v>
      </c>
      <c r="F339" s="10">
        <f>VLOOKUP(B339,home!$B$2:$E$405,3,FALSE)</f>
        <v>1.2526999999999999</v>
      </c>
      <c r="G339" s="10">
        <f>VLOOKUP(C339,away!$B$2:$E$405,4,FALSE)</f>
        <v>0.92589999999999995</v>
      </c>
      <c r="H339" s="10">
        <f>VLOOKUP(A339,away!$A$2:$E$405,3,FALSE)</f>
        <v>1.075</v>
      </c>
      <c r="I339" s="10">
        <f>VLOOKUP(C339,away!$B$2:$E$405,3,FALSE)</f>
        <v>1.0852999999999999</v>
      </c>
      <c r="J339" s="10">
        <f>VLOOKUP(B339,home!$B$2:$E$405,4,FALSE)</f>
        <v>0.93020000000000003</v>
      </c>
      <c r="K339" s="12">
        <f t="shared" si="502"/>
        <v>1.7746086428999999</v>
      </c>
      <c r="L339" s="12">
        <f t="shared" si="503"/>
        <v>1.0852620145</v>
      </c>
      <c r="M339" s="13">
        <f t="shared" si="504"/>
        <v>5.7276168034878616E-2</v>
      </c>
      <c r="N339" s="13">
        <f t="shared" si="505"/>
        <v>0.10164278282688828</v>
      </c>
      <c r="O339" s="13">
        <f t="shared" si="506"/>
        <v>6.2159649504372881E-2</v>
      </c>
      <c r="P339" s="13">
        <f t="shared" si="507"/>
        <v>0.1103090512500948</v>
      </c>
      <c r="Q339" s="13">
        <f t="shared" si="508"/>
        <v>9.0188080446501839E-2</v>
      </c>
      <c r="R339" s="13">
        <f t="shared" si="509"/>
        <v>3.3729753220864821E-2</v>
      </c>
      <c r="S339" s="13">
        <f t="shared" si="510"/>
        <v>5.3111473782107003E-2</v>
      </c>
      <c r="T339" s="13">
        <f t="shared" si="511"/>
        <v>9.7877697869258651E-2</v>
      </c>
      <c r="U339" s="13">
        <f t="shared" si="512"/>
        <v>5.9857111588630815E-2</v>
      </c>
      <c r="V339" s="13">
        <f t="shared" si="513"/>
        <v>1.1365355850836863E-2</v>
      </c>
      <c r="W339" s="13">
        <f t="shared" si="514"/>
        <v>5.3349515682307544E-2</v>
      </c>
      <c r="X339" s="13">
        <f t="shared" si="515"/>
        <v>5.7898202861980427E-2</v>
      </c>
      <c r="Y339" s="13">
        <f t="shared" si="516"/>
        <v>3.1417360136961274E-2</v>
      </c>
      <c r="Z339" s="13">
        <f t="shared" si="517"/>
        <v>1.2201873309687873E-2</v>
      </c>
      <c r="AA339" s="13">
        <f t="shared" si="518"/>
        <v>2.1653549834942921E-2</v>
      </c>
      <c r="AB339" s="13">
        <f t="shared" si="519"/>
        <v>1.9213288343277794E-2</v>
      </c>
      <c r="AC339" s="13">
        <f t="shared" si="520"/>
        <v>1.3680445812363012E-3</v>
      </c>
      <c r="AD339" s="13">
        <f t="shared" si="521"/>
        <v>2.3668627906088022E-2</v>
      </c>
      <c r="AE339" s="13">
        <f t="shared" si="522"/>
        <v>2.5686662801812005E-2</v>
      </c>
      <c r="AF339" s="13">
        <f t="shared" si="523"/>
        <v>1.3938379709038357E-2</v>
      </c>
      <c r="AG339" s="13">
        <f t="shared" si="524"/>
        <v>5.0422646806322965E-3</v>
      </c>
      <c r="AH339" s="13">
        <f t="shared" si="525"/>
        <v>3.31055740218641E-3</v>
      </c>
      <c r="AI339" s="13">
        <f t="shared" si="526"/>
        <v>5.874943778736574E-3</v>
      </c>
      <c r="AJ339" s="13">
        <f t="shared" si="527"/>
        <v>5.2128630031487554E-3</v>
      </c>
      <c r="AK339" s="13">
        <f t="shared" si="528"/>
        <v>3.0835972465471434E-3</v>
      </c>
      <c r="AL339" s="13">
        <f t="shared" si="529"/>
        <v>1.0538952238013802E-4</v>
      </c>
      <c r="AM339" s="13">
        <f t="shared" si="530"/>
        <v>8.4005103295455835E-3</v>
      </c>
      <c r="AN339" s="13">
        <f t="shared" si="531"/>
        <v>9.1167547630706999E-3</v>
      </c>
      <c r="AO339" s="13">
        <f t="shared" si="532"/>
        <v>4.947033819936289E-3</v>
      </c>
      <c r="AP339" s="13">
        <f t="shared" si="533"/>
        <v>1.7896092964078958E-3</v>
      </c>
      <c r="AQ339" s="13">
        <f t="shared" si="534"/>
        <v>4.8554874754689004E-4</v>
      </c>
      <c r="AR339" s="13">
        <f t="shared" si="535"/>
        <v>7.1856443908294241E-4</v>
      </c>
      <c r="AS339" s="13">
        <f t="shared" si="536"/>
        <v>1.2751706640771799E-3</v>
      </c>
      <c r="AT339" s="13">
        <f t="shared" si="537"/>
        <v>1.1314644408219482E-3</v>
      </c>
      <c r="AU339" s="13">
        <f t="shared" si="538"/>
        <v>6.6930219193888155E-4</v>
      </c>
      <c r="AV339" s="13">
        <f t="shared" si="539"/>
        <v>2.9693736363166356E-4</v>
      </c>
      <c r="AW339" s="13">
        <f t="shared" si="540"/>
        <v>5.6380916377598931E-6</v>
      </c>
      <c r="AX339" s="13">
        <f t="shared" si="541"/>
        <v>2.4846030392637231E-3</v>
      </c>
      <c r="AY339" s="13">
        <f t="shared" si="542"/>
        <v>2.6964452996241705E-3</v>
      </c>
      <c r="AZ339" s="13">
        <f t="shared" si="543"/>
        <v>1.4631748289295919E-3</v>
      </c>
      <c r="BA339" s="13">
        <f t="shared" si="544"/>
        <v>5.2930935413660724E-4</v>
      </c>
      <c r="BB339" s="13">
        <f t="shared" si="545"/>
        <v>1.4360983399099706E-4</v>
      </c>
      <c r="BC339" s="13">
        <f t="shared" si="546"/>
        <v>3.1170859547816022E-5</v>
      </c>
      <c r="BD339" s="13">
        <f t="shared" si="547"/>
        <v>1.2997178178453603E-4</v>
      </c>
      <c r="BE339" s="13">
        <f t="shared" si="548"/>
        <v>2.3064904728795039E-4</v>
      </c>
      <c r="BF339" s="13">
        <f t="shared" si="549"/>
        <v>2.0465589639692382E-4</v>
      </c>
      <c r="BG339" s="13">
        <f t="shared" si="550"/>
        <v>1.210613741888093E-4</v>
      </c>
      <c r="BH339" s="13">
        <f t="shared" si="551"/>
        <v>5.3709140239203012E-5</v>
      </c>
      <c r="BI339" s="13">
        <f t="shared" si="552"/>
        <v>1.906254089424356E-5</v>
      </c>
      <c r="BJ339" s="14">
        <f t="shared" si="553"/>
        <v>0.5327973450934691</v>
      </c>
      <c r="BK339" s="14">
        <f t="shared" si="554"/>
        <v>0.23623192832115791</v>
      </c>
      <c r="BL339" s="14">
        <f t="shared" si="555"/>
        <v>0.21894586280305234</v>
      </c>
      <c r="BM339" s="14">
        <f t="shared" si="556"/>
        <v>0.54218071703577952</v>
      </c>
      <c r="BN339" s="14">
        <f t="shared" si="557"/>
        <v>0.45530548528360121</v>
      </c>
    </row>
    <row r="340" spans="1:66" x14ac:dyDescent="0.25">
      <c r="A340" t="s">
        <v>349</v>
      </c>
      <c r="B340" t="s">
        <v>289</v>
      </c>
      <c r="C340" t="s">
        <v>288</v>
      </c>
      <c r="D340" s="11">
        <v>44417</v>
      </c>
      <c r="E340" s="10">
        <f>VLOOKUP(A340,home!$A$2:$E$405,3,FALSE)</f>
        <v>1.53</v>
      </c>
      <c r="F340" s="10">
        <f>VLOOKUP(B340,home!$B$2:$E$405,3,FALSE)</f>
        <v>0.65359999999999996</v>
      </c>
      <c r="G340" s="10">
        <f>VLOOKUP(C340,away!$B$2:$E$405,4,FALSE)</f>
        <v>1.4077</v>
      </c>
      <c r="H340" s="10">
        <f>VLOOKUP(A340,away!$A$2:$E$405,3,FALSE)</f>
        <v>1.075</v>
      </c>
      <c r="I340" s="10">
        <f>VLOOKUP(C340,away!$B$2:$E$405,3,FALSE)</f>
        <v>0.93020000000000003</v>
      </c>
      <c r="J340" s="10">
        <f>VLOOKUP(B340,home!$B$2:$E$405,4,FALSE)</f>
        <v>1.0078</v>
      </c>
      <c r="K340" s="12">
        <f t="shared" si="502"/>
        <v>1.4077112616</v>
      </c>
      <c r="L340" s="12">
        <f t="shared" si="503"/>
        <v>1.0077647270000001</v>
      </c>
      <c r="M340" s="13">
        <f t="shared" si="504"/>
        <v>8.9324811209370178E-2</v>
      </c>
      <c r="N340" s="13">
        <f t="shared" si="505"/>
        <v>0.12574354267972429</v>
      </c>
      <c r="O340" s="13">
        <f t="shared" si="506"/>
        <v>9.0018393982737477E-2</v>
      </c>
      <c r="P340" s="13">
        <f t="shared" si="507"/>
        <v>0.1267199069606452</v>
      </c>
      <c r="Q340" s="13">
        <f t="shared" si="508"/>
        <v>8.8505300551864105E-2</v>
      </c>
      <c r="R340" s="13">
        <f t="shared" si="509"/>
        <v>4.535868111849594E-2</v>
      </c>
      <c r="S340" s="13">
        <f t="shared" si="510"/>
        <v>4.4942537808661233E-2</v>
      </c>
      <c r="T340" s="13">
        <f t="shared" si="511"/>
        <v>8.9192520048702276E-2</v>
      </c>
      <c r="U340" s="13">
        <f t="shared" si="512"/>
        <v>6.3851926221830016E-2</v>
      </c>
      <c r="V340" s="13">
        <f t="shared" si="513"/>
        <v>7.0841511913189896E-3</v>
      </c>
      <c r="W340" s="13">
        <f t="shared" si="514"/>
        <v>4.1529969432717251E-2</v>
      </c>
      <c r="X340" s="13">
        <f t="shared" si="515"/>
        <v>4.1852438307680644E-2</v>
      </c>
      <c r="Y340" s="13">
        <f t="shared" si="516"/>
        <v>2.1088705532712065E-2</v>
      </c>
      <c r="Z340" s="13">
        <f t="shared" si="517"/>
        <v>1.5236959631487041E-2</v>
      </c>
      <c r="AA340" s="13">
        <f t="shared" si="518"/>
        <v>2.1449239665788895E-2</v>
      </c>
      <c r="AB340" s="13">
        <f t="shared" si="519"/>
        <v>1.5097168115144227E-2</v>
      </c>
      <c r="AC340" s="13">
        <f t="shared" si="520"/>
        <v>6.2811704252790305E-4</v>
      </c>
      <c r="AD340" s="13">
        <f t="shared" si="521"/>
        <v>1.4615551416084959E-2</v>
      </c>
      <c r="AE340" s="13">
        <f t="shared" si="522"/>
        <v>1.472903718278532E-2</v>
      </c>
      <c r="AF340" s="13">
        <f t="shared" si="523"/>
        <v>7.4217020677412489E-3</v>
      </c>
      <c r="AG340" s="13">
        <f t="shared" si="524"/>
        <v>2.4931098527241993E-3</v>
      </c>
      <c r="AH340" s="13">
        <f t="shared" si="525"/>
        <v>3.8388176158338891E-3</v>
      </c>
      <c r="AI340" s="13">
        <f t="shared" si="526"/>
        <v>5.4039467890378279E-3</v>
      </c>
      <c r="AJ340" s="13">
        <f t="shared" si="527"/>
        <v>3.803598376007856E-3</v>
      </c>
      <c r="AK340" s="13">
        <f t="shared" si="528"/>
        <v>1.7847894228365765E-3</v>
      </c>
      <c r="AL340" s="13">
        <f t="shared" si="529"/>
        <v>3.5642922548346583E-5</v>
      </c>
      <c r="AM340" s="13">
        <f t="shared" si="530"/>
        <v>4.1148952645833244E-3</v>
      </c>
      <c r="AN340" s="13">
        <f t="shared" si="531"/>
        <v>4.1468463029464067E-3</v>
      </c>
      <c r="AO340" s="13">
        <f t="shared" si="532"/>
        <v>2.0895227161998723E-3</v>
      </c>
      <c r="AP340" s="13">
        <f t="shared" si="533"/>
        <v>7.0191576321715452E-4</v>
      </c>
      <c r="AQ340" s="13">
        <f t="shared" si="534"/>
        <v>1.7684148687388304E-4</v>
      </c>
      <c r="AR340" s="13">
        <f t="shared" si="535"/>
        <v>7.7372499732472643E-4</v>
      </c>
      <c r="AS340" s="13">
        <f t="shared" si="536"/>
        <v>1.0891813921154471E-3</v>
      </c>
      <c r="AT340" s="13">
        <f t="shared" si="537"/>
        <v>7.6662645580304045E-4</v>
      </c>
      <c r="AU340" s="13">
        <f t="shared" si="538"/>
        <v>3.5972956509147815E-4</v>
      </c>
      <c r="AV340" s="13">
        <f t="shared" si="539"/>
        <v>1.2659883997743601E-4</v>
      </c>
      <c r="AW340" s="13">
        <f t="shared" si="540"/>
        <v>1.4045705057197424E-6</v>
      </c>
      <c r="AX340" s="13">
        <f t="shared" si="541"/>
        <v>9.6543073404307619E-4</v>
      </c>
      <c r="AY340" s="13">
        <f t="shared" si="542"/>
        <v>9.7292704013033032E-4</v>
      </c>
      <c r="AZ340" s="13">
        <f t="shared" si="543"/>
        <v>4.9024077649393021E-4</v>
      </c>
      <c r="BA340" s="13">
        <f t="shared" si="544"/>
        <v>1.6468245409589124E-4</v>
      </c>
      <c r="BB340" s="13">
        <f t="shared" si="545"/>
        <v>4.1490292098408962E-5</v>
      </c>
      <c r="BC340" s="13">
        <f t="shared" si="546"/>
        <v>8.3624905779406758E-6</v>
      </c>
      <c r="BD340" s="13">
        <f t="shared" si="547"/>
        <v>1.2995546011700473E-4</v>
      </c>
      <c r="BE340" s="13">
        <f t="shared" si="548"/>
        <v>1.829397647131172E-4</v>
      </c>
      <c r="BF340" s="13">
        <f t="shared" si="549"/>
        <v>1.2876318349055473E-4</v>
      </c>
      <c r="BG340" s="13">
        <f t="shared" si="550"/>
        <v>6.0420461159707014E-5</v>
      </c>
      <c r="BH340" s="13">
        <f t="shared" si="551"/>
        <v>2.1263640901396237E-5</v>
      </c>
      <c r="BI340" s="13">
        <f t="shared" si="552"/>
        <v>5.9866133519027714E-6</v>
      </c>
      <c r="BJ340" s="14">
        <f t="shared" si="553"/>
        <v>0.46104503239399669</v>
      </c>
      <c r="BK340" s="14">
        <f t="shared" si="554"/>
        <v>0.26970809417520225</v>
      </c>
      <c r="BL340" s="14">
        <f t="shared" si="555"/>
        <v>0.25425175168175856</v>
      </c>
      <c r="BM340" s="14">
        <f t="shared" si="556"/>
        <v>0.43359967890998269</v>
      </c>
      <c r="BN340" s="14">
        <f t="shared" si="557"/>
        <v>0.56567063650283722</v>
      </c>
    </row>
    <row r="341" spans="1:66" x14ac:dyDescent="0.25">
      <c r="A341" t="s">
        <v>290</v>
      </c>
      <c r="B341" t="s">
        <v>313</v>
      </c>
      <c r="C341" t="s">
        <v>302</v>
      </c>
      <c r="D341" s="11">
        <v>44417</v>
      </c>
      <c r="E341" s="10">
        <f>VLOOKUP(A341,home!$A$2:$E$405,3,FALSE)</f>
        <v>1.6512</v>
      </c>
      <c r="F341" s="10">
        <f>VLOOKUP(B341,home!$B$2:$E$405,3,FALSE)</f>
        <v>0.90839999999999999</v>
      </c>
      <c r="G341" s="10">
        <f>VLOOKUP(C341,away!$B$2:$E$405,4,FALSE)</f>
        <v>0.87060000000000004</v>
      </c>
      <c r="H341" s="10">
        <f>VLOOKUP(A341,away!$A$2:$E$405,3,FALSE)</f>
        <v>1.1418999999999999</v>
      </c>
      <c r="I341" s="10">
        <f>VLOOKUP(C341,away!$B$2:$E$405,3,FALSE)</f>
        <v>0.93049999999999999</v>
      </c>
      <c r="J341" s="10">
        <f>VLOOKUP(B341,home!$B$2:$E$405,4,FALSE)</f>
        <v>1.2588999999999999</v>
      </c>
      <c r="K341" s="12">
        <f t="shared" si="502"/>
        <v>1.3058565396480002</v>
      </c>
      <c r="L341" s="12">
        <f t="shared" si="503"/>
        <v>1.3376290252549996</v>
      </c>
      <c r="M341" s="13">
        <f t="shared" si="504"/>
        <v>7.1112968206409985E-2</v>
      </c>
      <c r="N341" s="13">
        <f t="shared" si="505"/>
        <v>9.2863334586120796E-2</v>
      </c>
      <c r="O341" s="13">
        <f t="shared" si="506"/>
        <v>9.5122770344929969E-2</v>
      </c>
      <c r="P341" s="13">
        <f t="shared" si="507"/>
        <v>0.12421669172436166</v>
      </c>
      <c r="Q341" s="13">
        <f t="shared" si="508"/>
        <v>6.0633096381403094E-2</v>
      </c>
      <c r="R341" s="13">
        <f t="shared" si="509"/>
        <v>6.3619489288021927E-2</v>
      </c>
      <c r="S341" s="13">
        <f t="shared" si="510"/>
        <v>5.4243926572433133E-2</v>
      </c>
      <c r="T341" s="13">
        <f t="shared" si="511"/>
        <v>8.1104589610848654E-2</v>
      </c>
      <c r="U341" s="13">
        <f t="shared" si="512"/>
        <v>8.307792613582933E-2</v>
      </c>
      <c r="V341" s="13">
        <f t="shared" si="513"/>
        <v>1.0527851787422316E-2</v>
      </c>
      <c r="W341" s="13">
        <f t="shared" si="514"/>
        <v>2.6392708476254242E-2</v>
      </c>
      <c r="X341" s="13">
        <f t="shared" si="515"/>
        <v>3.5303652912931326E-2</v>
      </c>
      <c r="Y341" s="13">
        <f t="shared" si="516"/>
        <v>2.3611595416932581E-2</v>
      </c>
      <c r="Z341" s="13">
        <f t="shared" si="517"/>
        <v>2.8366425147852561E-2</v>
      </c>
      <c r="AA341" s="13">
        <f t="shared" si="518"/>
        <v>3.7042481785758759E-2</v>
      </c>
      <c r="AB341" s="13">
        <f t="shared" si="519"/>
        <v>2.4186083542362506E-2</v>
      </c>
      <c r="AC341" s="13">
        <f t="shared" si="520"/>
        <v>1.1493463788860405E-3</v>
      </c>
      <c r="AD341" s="13">
        <f t="shared" si="521"/>
        <v>8.6162727406849538E-3</v>
      </c>
      <c r="AE341" s="13">
        <f t="shared" si="522"/>
        <v>1.1525376507453639E-2</v>
      </c>
      <c r="AF341" s="13">
        <f t="shared" si="523"/>
        <v>7.708339071681042E-3</v>
      </c>
      <c r="AG341" s="13">
        <f t="shared" si="524"/>
        <v>3.4369660262625812E-3</v>
      </c>
      <c r="AH341" s="13">
        <f t="shared" si="525"/>
        <v>9.4859384051227246E-3</v>
      </c>
      <c r="AI341" s="13">
        <f t="shared" si="526"/>
        <v>1.2387274701027632E-2</v>
      </c>
      <c r="AJ341" s="13">
        <f t="shared" si="527"/>
        <v>8.0880018383765809E-3</v>
      </c>
      <c r="AK341" s="13">
        <f t="shared" si="528"/>
        <v>3.5205900311097017E-3</v>
      </c>
      <c r="AL341" s="13">
        <f t="shared" si="529"/>
        <v>8.0304905522269929E-5</v>
      </c>
      <c r="AM341" s="13">
        <f t="shared" si="530"/>
        <v>2.2503232211628461E-3</v>
      </c>
      <c r="AN341" s="13">
        <f t="shared" si="531"/>
        <v>3.010097656832749E-3</v>
      </c>
      <c r="AO341" s="13">
        <f t="shared" si="532"/>
        <v>2.0131969973157743E-3</v>
      </c>
      <c r="AP341" s="13">
        <f t="shared" si="533"/>
        <v>8.9763691238859723E-4</v>
      </c>
      <c r="AQ341" s="13">
        <f t="shared" si="534"/>
        <v>3.0017629703781647E-4</v>
      </c>
      <c r="AR341" s="13">
        <f t="shared" si="535"/>
        <v>2.5377333084946551E-3</v>
      </c>
      <c r="AS341" s="13">
        <f t="shared" si="536"/>
        <v>3.3139156367803014E-3</v>
      </c>
      <c r="AT341" s="13">
        <f t="shared" si="537"/>
        <v>2.1637492030656619E-3</v>
      </c>
      <c r="AU341" s="13">
        <f t="shared" si="538"/>
        <v>9.4184868232714781E-4</v>
      </c>
      <c r="AV341" s="13">
        <f t="shared" si="539"/>
        <v>3.0747981529393955E-4</v>
      </c>
      <c r="AW341" s="13">
        <f t="shared" si="540"/>
        <v>3.8964645286716005E-6</v>
      </c>
      <c r="AX341" s="13">
        <f t="shared" si="541"/>
        <v>4.8976654911287592E-4</v>
      </c>
      <c r="AY341" s="13">
        <f t="shared" si="542"/>
        <v>6.5512595169236109E-4</v>
      </c>
      <c r="AZ341" s="13">
        <f t="shared" si="543"/>
        <v>4.3815774409075348E-4</v>
      </c>
      <c r="BA341" s="13">
        <f t="shared" si="544"/>
        <v>1.9536417204534808E-4</v>
      </c>
      <c r="BB341" s="13">
        <f t="shared" si="545"/>
        <v>6.5331196755692199E-5</v>
      </c>
      <c r="BC341" s="13">
        <f t="shared" si="546"/>
        <v>1.7477781007011829E-5</v>
      </c>
      <c r="BD341" s="13">
        <f t="shared" si="547"/>
        <v>5.6575762196647568E-4</v>
      </c>
      <c r="BE341" s="13">
        <f t="shared" si="548"/>
        <v>7.3879829050062338E-4</v>
      </c>
      <c r="BF341" s="13">
        <f t="shared" si="549"/>
        <v>4.8238228956550114E-4</v>
      </c>
      <c r="BG341" s="13">
        <f t="shared" si="550"/>
        <v>2.0997402247982831E-4</v>
      </c>
      <c r="BH341" s="13">
        <f t="shared" si="551"/>
        <v>6.8548987602870017E-5</v>
      </c>
      <c r="BI341" s="13">
        <f t="shared" si="552"/>
        <v>1.790302874949148E-5</v>
      </c>
      <c r="BJ341" s="14">
        <f t="shared" si="553"/>
        <v>0.36152858621001466</v>
      </c>
      <c r="BK341" s="14">
        <f t="shared" si="554"/>
        <v>0.26198621552672774</v>
      </c>
      <c r="BL341" s="14">
        <f t="shared" si="555"/>
        <v>0.34787864695936571</v>
      </c>
      <c r="BM341" s="14">
        <f t="shared" si="556"/>
        <v>0.49154029382554959</v>
      </c>
      <c r="BN341" s="14">
        <f t="shared" si="557"/>
        <v>0.50756835053124738</v>
      </c>
    </row>
    <row r="342" spans="1:66" x14ac:dyDescent="0.25">
      <c r="A342" t="s">
        <v>290</v>
      </c>
      <c r="B342" t="s">
        <v>297</v>
      </c>
      <c r="C342" t="s">
        <v>294</v>
      </c>
      <c r="D342" s="11">
        <v>44417</v>
      </c>
      <c r="E342" s="10">
        <f>VLOOKUP(A342,home!$A$2:$E$405,3,FALSE)</f>
        <v>1.6512</v>
      </c>
      <c r="F342" s="10">
        <f>VLOOKUP(B342,home!$B$2:$E$405,3,FALSE)</f>
        <v>1.1734</v>
      </c>
      <c r="G342" s="10">
        <f>VLOOKUP(C342,away!$B$2:$E$405,4,FALSE)</f>
        <v>0.75700000000000001</v>
      </c>
      <c r="H342" s="10">
        <f>VLOOKUP(A342,away!$A$2:$E$405,3,FALSE)</f>
        <v>1.1418999999999999</v>
      </c>
      <c r="I342" s="10">
        <f>VLOOKUP(C342,away!$B$2:$E$405,3,FALSE)</f>
        <v>0.93049999999999999</v>
      </c>
      <c r="J342" s="10">
        <f>VLOOKUP(B342,home!$B$2:$E$405,4,FALSE)</f>
        <v>0.76629999999999998</v>
      </c>
      <c r="K342" s="12">
        <f t="shared" si="502"/>
        <v>1.4667011865599999</v>
      </c>
      <c r="L342" s="12">
        <f t="shared" si="503"/>
        <v>0.81422283108499982</v>
      </c>
      <c r="M342" s="13">
        <f t="shared" si="504"/>
        <v>0.10218973795584944</v>
      </c>
      <c r="N342" s="13">
        <f t="shared" si="505"/>
        <v>0.14988180991409986</v>
      </c>
      <c r="O342" s="13">
        <f t="shared" si="506"/>
        <v>8.3205217746245994E-2</v>
      </c>
      <c r="P342" s="13">
        <f t="shared" si="507"/>
        <v>0.12203719159640217</v>
      </c>
      <c r="Q342" s="13">
        <f t="shared" si="508"/>
        <v>0.10991591422238534</v>
      </c>
      <c r="R342" s="13">
        <f t="shared" si="509"/>
        <v>3.3873793977196136E-2</v>
      </c>
      <c r="S342" s="13">
        <f t="shared" si="510"/>
        <v>3.6434862322407197E-2</v>
      </c>
      <c r="T342" s="13">
        <f t="shared" si="511"/>
        <v>8.9496046859446579E-2</v>
      </c>
      <c r="U342" s="13">
        <f t="shared" si="512"/>
        <v>4.9682733819642562E-2</v>
      </c>
      <c r="V342" s="13">
        <f t="shared" si="513"/>
        <v>4.8345888115923575E-3</v>
      </c>
      <c r="W342" s="13">
        <f t="shared" si="514"/>
        <v>5.3737933937266572E-2</v>
      </c>
      <c r="X342" s="13">
        <f t="shared" si="515"/>
        <v>4.3754652707059874E-2</v>
      </c>
      <c r="Y342" s="13">
        <f t="shared" si="516"/>
        <v>1.781301860014162E-2</v>
      </c>
      <c r="Z342" s="13">
        <f t="shared" si="517"/>
        <v>9.1936054772342197E-3</v>
      </c>
      <c r="AA342" s="13">
        <f t="shared" si="518"/>
        <v>1.3484272062223947E-2</v>
      </c>
      <c r="AB342" s="13">
        <f t="shared" si="519"/>
        <v>9.8886989167808626E-3</v>
      </c>
      <c r="AC342" s="13">
        <f t="shared" si="520"/>
        <v>3.6084814684683974E-4</v>
      </c>
      <c r="AD342" s="13">
        <f t="shared" si="521"/>
        <v>1.970437286726795E-2</v>
      </c>
      <c r="AE342" s="13">
        <f t="shared" si="522"/>
        <v>1.6043750260741362E-2</v>
      </c>
      <c r="AF342" s="13">
        <f t="shared" si="523"/>
        <v>6.531593879260768E-3</v>
      </c>
      <c r="AG342" s="13">
        <f t="shared" si="524"/>
        <v>1.7727242866230532E-3</v>
      </c>
      <c r="AH342" s="13">
        <f t="shared" si="525"/>
        <v>1.8714108698880518E-3</v>
      </c>
      <c r="AI342" s="13">
        <f t="shared" si="526"/>
        <v>2.7448005434060874E-3</v>
      </c>
      <c r="AJ342" s="13">
        <f t="shared" si="527"/>
        <v>2.0129011069421211E-3</v>
      </c>
      <c r="AK342" s="13">
        <f t="shared" si="528"/>
        <v>9.8410814732664853E-4</v>
      </c>
      <c r="AL342" s="13">
        <f t="shared" si="529"/>
        <v>1.723730594278668E-5</v>
      </c>
      <c r="AM342" s="13">
        <f t="shared" si="530"/>
        <v>5.7800854129685117E-3</v>
      </c>
      <c r="AN342" s="13">
        <f t="shared" si="531"/>
        <v>4.7062775088603315E-3</v>
      </c>
      <c r="AO342" s="13">
        <f t="shared" si="532"/>
        <v>1.9159792985679596E-3</v>
      </c>
      <c r="AP342" s="13">
        <f t="shared" si="533"/>
        <v>5.2001136292675215E-4</v>
      </c>
      <c r="AQ342" s="13">
        <f t="shared" si="534"/>
        <v>1.0585128102964736E-4</v>
      </c>
      <c r="AR342" s="13">
        <f t="shared" si="535"/>
        <v>3.0474909132069834E-4</v>
      </c>
      <c r="AS342" s="13">
        <f t="shared" si="536"/>
        <v>4.4697585384315006E-4</v>
      </c>
      <c r="AT342" s="13">
        <f t="shared" si="537"/>
        <v>3.2779000759770871E-4</v>
      </c>
      <c r="AU342" s="13">
        <f t="shared" si="538"/>
        <v>1.6025666436202354E-4</v>
      </c>
      <c r="AV342" s="13">
        <f t="shared" si="539"/>
        <v>5.8762159943481918E-5</v>
      </c>
      <c r="AW342" s="13">
        <f t="shared" si="540"/>
        <v>5.7181008202781255E-7</v>
      </c>
      <c r="AX342" s="13">
        <f t="shared" si="541"/>
        <v>1.4129430222698431E-3</v>
      </c>
      <c r="AY342" s="13">
        <f t="shared" si="542"/>
        <v>1.1504504677543475E-3</v>
      </c>
      <c r="AZ342" s="13">
        <f t="shared" si="543"/>
        <v>4.6836151843900352E-4</v>
      </c>
      <c r="BA342" s="13">
        <f t="shared" si="544"/>
        <v>1.2711688050489161E-4</v>
      </c>
      <c r="BB342" s="13">
        <f t="shared" si="545"/>
        <v>2.587536658084662E-5</v>
      </c>
      <c r="BC342" s="13">
        <f t="shared" si="546"/>
        <v>4.213662846563825E-6</v>
      </c>
      <c r="BD342" s="13">
        <f t="shared" si="547"/>
        <v>4.1355611317620012E-5</v>
      </c>
      <c r="BE342" s="13">
        <f t="shared" si="548"/>
        <v>6.0656324190467443E-5</v>
      </c>
      <c r="BF342" s="13">
        <f t="shared" si="549"/>
        <v>4.4482351331263322E-5</v>
      </c>
      <c r="BG342" s="13">
        <f t="shared" si="550"/>
        <v>2.1747439159514228E-5</v>
      </c>
      <c r="BH342" s="13">
        <f t="shared" si="551"/>
        <v>7.9742487049752342E-6</v>
      </c>
      <c r="BI342" s="13">
        <f t="shared" si="552"/>
        <v>2.3391680075023431E-6</v>
      </c>
      <c r="BJ342" s="14">
        <f t="shared" si="553"/>
        <v>0.52486898331704135</v>
      </c>
      <c r="BK342" s="14">
        <f t="shared" si="554"/>
        <v>0.26702491660679512</v>
      </c>
      <c r="BL342" s="14">
        <f t="shared" si="555"/>
        <v>0.19922502610943085</v>
      </c>
      <c r="BM342" s="14">
        <f t="shared" si="556"/>
        <v>0.39805898744065055</v>
      </c>
      <c r="BN342" s="14">
        <f t="shared" si="557"/>
        <v>0.60110366541217897</v>
      </c>
    </row>
    <row r="343" spans="1:66" x14ac:dyDescent="0.25">
      <c r="A343" t="s">
        <v>290</v>
      </c>
      <c r="B343" t="s">
        <v>303</v>
      </c>
      <c r="C343" t="s">
        <v>317</v>
      </c>
      <c r="D343" s="11">
        <v>44417</v>
      </c>
      <c r="E343" s="10">
        <f>VLOOKUP(A343,home!$A$2:$E$405,3,FALSE)</f>
        <v>1.6512</v>
      </c>
      <c r="F343" s="10">
        <f>VLOOKUP(B343,home!$B$2:$E$405,3,FALSE)</f>
        <v>0.98409999999999997</v>
      </c>
      <c r="G343" s="10">
        <f>VLOOKUP(C343,away!$B$2:$E$405,4,FALSE)</f>
        <v>1.022</v>
      </c>
      <c r="H343" s="10">
        <f>VLOOKUP(A343,away!$A$2:$E$405,3,FALSE)</f>
        <v>1.1418999999999999</v>
      </c>
      <c r="I343" s="10">
        <f>VLOOKUP(C343,away!$B$2:$E$405,3,FALSE)</f>
        <v>1.0399</v>
      </c>
      <c r="J343" s="10">
        <f>VLOOKUP(B343,home!$B$2:$E$405,4,FALSE)</f>
        <v>1.0399</v>
      </c>
      <c r="K343" s="12">
        <f t="shared" si="502"/>
        <v>1.6606947302400001</v>
      </c>
      <c r="L343" s="12">
        <f t="shared" si="503"/>
        <v>1.2348415362190002</v>
      </c>
      <c r="M343" s="13">
        <f t="shared" si="504"/>
        <v>5.5269378032390737E-2</v>
      </c>
      <c r="N343" s="13">
        <f t="shared" si="505"/>
        <v>9.1785564842033721E-2</v>
      </c>
      <c r="O343" s="13">
        <f t="shared" si="506"/>
        <v>6.8248923675386028E-2</v>
      </c>
      <c r="P343" s="13">
        <f t="shared" si="507"/>
        <v>0.11334062789226557</v>
      </c>
      <c r="Q343" s="13">
        <f t="shared" si="508"/>
        <v>7.6213901922633637E-2</v>
      </c>
      <c r="R343" s="13">
        <f t="shared" si="509"/>
        <v>4.2138302878303502E-2</v>
      </c>
      <c r="S343" s="13">
        <f t="shared" si="510"/>
        <v>5.8106759965186022E-2</v>
      </c>
      <c r="T343" s="13">
        <f t="shared" si="511"/>
        <v>9.4112091731389125E-2</v>
      </c>
      <c r="U343" s="13">
        <f t="shared" si="512"/>
        <v>6.9978857531255656E-2</v>
      </c>
      <c r="V343" s="13">
        <f t="shared" si="513"/>
        <v>1.3239914706435511E-2</v>
      </c>
      <c r="W343" s="13">
        <f t="shared" si="514"/>
        <v>4.2189341764648648E-2</v>
      </c>
      <c r="X343" s="13">
        <f t="shared" si="515"/>
        <v>5.2097151596727155E-2</v>
      </c>
      <c r="Y343" s="13">
        <f t="shared" si="516"/>
        <v>3.2165863355168356E-2</v>
      </c>
      <c r="Z343" s="13">
        <f t="shared" si="517"/>
        <v>1.7344708886635269E-2</v>
      </c>
      <c r="AA343" s="13">
        <f t="shared" si="518"/>
        <v>2.880426664558209E-2</v>
      </c>
      <c r="AB343" s="13">
        <f t="shared" si="519"/>
        <v>2.3917546913372997E-2</v>
      </c>
      <c r="AC343" s="13">
        <f t="shared" si="520"/>
        <v>1.6969390414390041E-3</v>
      </c>
      <c r="AD343" s="13">
        <f t="shared" si="521"/>
        <v>1.751590438521158E-2</v>
      </c>
      <c r="AE343" s="13">
        <f t="shared" si="522"/>
        <v>2.1629366279299785E-2</v>
      </c>
      <c r="AF343" s="13">
        <f t="shared" si="523"/>
        <v>1.3354419941886998E-2</v>
      </c>
      <c r="AG343" s="13">
        <f t="shared" si="524"/>
        <v>5.4968641454511301E-3</v>
      </c>
      <c r="AH343" s="13">
        <f t="shared" si="525"/>
        <v>5.3544917417110106E-3</v>
      </c>
      <c r="AI343" s="13">
        <f t="shared" si="526"/>
        <v>8.8921762185730762E-3</v>
      </c>
      <c r="AJ343" s="13">
        <f t="shared" si="527"/>
        <v>7.3835950932748806E-3</v>
      </c>
      <c r="AK343" s="13">
        <f t="shared" si="528"/>
        <v>4.08729915387584E-3</v>
      </c>
      <c r="AL343" s="13">
        <f t="shared" si="529"/>
        <v>1.3919616489179904E-4</v>
      </c>
      <c r="AM343" s="13">
        <f t="shared" si="530"/>
        <v>5.8177140215817137E-3</v>
      </c>
      <c r="AN343" s="13">
        <f t="shared" si="531"/>
        <v>7.1839549196927805E-3</v>
      </c>
      <c r="AO343" s="13">
        <f t="shared" si="532"/>
        <v>4.4355229645807398E-3</v>
      </c>
      <c r="AP343" s="13">
        <f t="shared" si="533"/>
        <v>1.825722663839178E-3</v>
      </c>
      <c r="AQ343" s="13">
        <f t="shared" si="534"/>
        <v>5.6361954473125404E-4</v>
      </c>
      <c r="AR343" s="13">
        <f t="shared" si="535"/>
        <v>1.3223897616012751E-3</v>
      </c>
      <c r="AS343" s="13">
        <f t="shared" si="536"/>
        <v>2.1960857084145674E-3</v>
      </c>
      <c r="AT343" s="13">
        <f t="shared" si="537"/>
        <v>1.8235139815597253E-3</v>
      </c>
      <c r="AU343" s="13">
        <f t="shared" si="538"/>
        <v>1.0094333532317326E-3</v>
      </c>
      <c r="AV343" s="13">
        <f t="shared" si="539"/>
        <v>4.1909016256010752E-4</v>
      </c>
      <c r="AW343" s="13">
        <f t="shared" si="540"/>
        <v>7.9291348878105157E-6</v>
      </c>
      <c r="AX343" s="13">
        <f t="shared" si="541"/>
        <v>1.6102411696140187E-3</v>
      </c>
      <c r="AY343" s="13">
        <f t="shared" si="542"/>
        <v>1.9883926795692545E-3</v>
      </c>
      <c r="AZ343" s="13">
        <f t="shared" si="543"/>
        <v>1.2276749355229564E-3</v>
      </c>
      <c r="BA343" s="13">
        <f t="shared" si="544"/>
        <v>5.0532800111957642E-4</v>
      </c>
      <c r="BB343" s="13">
        <f t="shared" si="545"/>
        <v>1.5600000129924361E-4</v>
      </c>
      <c r="BC343" s="13">
        <f t="shared" si="546"/>
        <v>3.8527056250904805E-5</v>
      </c>
      <c r="BD343" s="13">
        <f t="shared" si="547"/>
        <v>2.7215696744933247E-4</v>
      </c>
      <c r="BE343" s="13">
        <f t="shared" si="548"/>
        <v>4.519696416412057E-4</v>
      </c>
      <c r="BF343" s="13">
        <f t="shared" si="549"/>
        <v>3.7529180105100589E-4</v>
      </c>
      <c r="BG343" s="13">
        <f t="shared" si="550"/>
        <v>2.0774837210256141E-4</v>
      </c>
      <c r="BH343" s="13">
        <f t="shared" si="551"/>
        <v>8.6251656691665562E-5</v>
      </c>
      <c r="BI343" s="13">
        <f t="shared" si="552"/>
        <v>2.8647534348463716E-5</v>
      </c>
      <c r="BJ343" s="14">
        <f t="shared" si="553"/>
        <v>0.47191316792225174</v>
      </c>
      <c r="BK343" s="14">
        <f t="shared" si="554"/>
        <v>0.24378120848217791</v>
      </c>
      <c r="BL343" s="14">
        <f t="shared" si="555"/>
        <v>0.26699803879198664</v>
      </c>
      <c r="BM343" s="14">
        <f t="shared" si="556"/>
        <v>0.55105996129535728</v>
      </c>
      <c r="BN343" s="14">
        <f t="shared" si="557"/>
        <v>0.44699669924301316</v>
      </c>
    </row>
    <row r="344" spans="1:66" x14ac:dyDescent="0.25">
      <c r="A344" t="s">
        <v>338</v>
      </c>
      <c r="B344" t="s">
        <v>77</v>
      </c>
      <c r="C344" t="s">
        <v>80</v>
      </c>
      <c r="D344" s="11">
        <v>44418</v>
      </c>
      <c r="E344" s="10">
        <f>VLOOKUP(A344,home!$A$2:$E$405,3,FALSE)</f>
        <v>1.3033999999999999</v>
      </c>
      <c r="F344" s="10">
        <f>VLOOKUP(B344,home!$B$2:$E$405,3,FALSE)</f>
        <v>1.1082000000000001</v>
      </c>
      <c r="G344" s="10">
        <f>VLOOKUP(C344,away!$B$2:$E$405,4,FALSE)</f>
        <v>1.0741000000000001</v>
      </c>
      <c r="H344" s="10">
        <f>VLOOKUP(A344,away!$A$2:$E$405,3,FALSE)</f>
        <v>1.0085</v>
      </c>
      <c r="I344" s="10">
        <f>VLOOKUP(C344,away!$B$2:$E$405,3,FALSE)</f>
        <v>1.4874000000000001</v>
      </c>
      <c r="J344" s="10">
        <f>VLOOKUP(B344,home!$B$2:$E$405,4,FALSE)</f>
        <v>1.873</v>
      </c>
      <c r="K344" s="12">
        <f t="shared" si="502"/>
        <v>1.551459985908</v>
      </c>
      <c r="L344" s="12">
        <f t="shared" si="503"/>
        <v>2.8095803516999998</v>
      </c>
      <c r="M344" s="13">
        <f t="shared" si="504"/>
        <v>1.2765100724936402E-2</v>
      </c>
      <c r="N344" s="13">
        <f t="shared" si="505"/>
        <v>1.9804542990824028E-2</v>
      </c>
      <c r="O344" s="13">
        <f t="shared" si="506"/>
        <v>3.5864576184252747E-2</v>
      </c>
      <c r="P344" s="13">
        <f t="shared" si="507"/>
        <v>5.5642454861417147E-2</v>
      </c>
      <c r="Q344" s="13">
        <f t="shared" si="508"/>
        <v>1.5362977994729118E-2</v>
      </c>
      <c r="R344" s="13">
        <f t="shared" si="509"/>
        <v>5.0382204284662134E-2</v>
      </c>
      <c r="S344" s="13">
        <f t="shared" si="510"/>
        <v>6.0635690421085006E-2</v>
      </c>
      <c r="T344" s="13">
        <f t="shared" si="511"/>
        <v>4.3163521117590399E-2</v>
      </c>
      <c r="U344" s="13">
        <f t="shared" si="512"/>
        <v>7.8165973949495884E-2</v>
      </c>
      <c r="V344" s="13">
        <f t="shared" si="513"/>
        <v>2.9367559253481692E-2</v>
      </c>
      <c r="W344" s="13">
        <f t="shared" si="514"/>
        <v>7.9450152077357849E-3</v>
      </c>
      <c r="X344" s="13">
        <f t="shared" si="515"/>
        <v>2.2322158621612156E-2</v>
      </c>
      <c r="Y344" s="13">
        <f t="shared" si="516"/>
        <v>3.1357949135406134E-2</v>
      </c>
      <c r="Z344" s="13">
        <f t="shared" si="517"/>
        <v>4.7184283744507421E-2</v>
      </c>
      <c r="AA344" s="13">
        <f t="shared" si="518"/>
        <v>7.3204528193332549E-2</v>
      </c>
      <c r="AB344" s="13">
        <f t="shared" si="519"/>
        <v>5.6786948139614775E-2</v>
      </c>
      <c r="AC344" s="13">
        <f t="shared" si="520"/>
        <v>8.0007353905935889E-3</v>
      </c>
      <c r="AD344" s="13">
        <f t="shared" si="521"/>
        <v>3.0815932955581523E-3</v>
      </c>
      <c r="AE344" s="13">
        <f t="shared" si="522"/>
        <v>8.6579839751306353E-3</v>
      </c>
      <c r="AF344" s="13">
        <f t="shared" si="523"/>
        <v>1.2162650830930249E-2</v>
      </c>
      <c r="AG344" s="13">
        <f t="shared" si="524"/>
        <v>1.1390648266389768E-2</v>
      </c>
      <c r="AH344" s="13">
        <f t="shared" si="525"/>
        <v>3.3142009129401441E-2</v>
      </c>
      <c r="AI344" s="13">
        <f t="shared" si="526"/>
        <v>5.141850101686396E-2</v>
      </c>
      <c r="AJ344" s="13">
        <f t="shared" si="527"/>
        <v>3.9886873431517131E-2</v>
      </c>
      <c r="AK344" s="13">
        <f t="shared" si="528"/>
        <v>2.0627629363991918E-2</v>
      </c>
      <c r="AL344" s="13">
        <f t="shared" si="529"/>
        <v>1.3949926989909088E-3</v>
      </c>
      <c r="AM344" s="13">
        <f t="shared" si="530"/>
        <v>9.5619373818016688E-4</v>
      </c>
      <c r="AN344" s="13">
        <f t="shared" si="531"/>
        <v>2.6865031392095712E-3</v>
      </c>
      <c r="AO344" s="13">
        <f t="shared" si="532"/>
        <v>3.7739732173517906E-3</v>
      </c>
      <c r="AP344" s="13">
        <f t="shared" si="533"/>
        <v>3.5344269997712079E-3</v>
      </c>
      <c r="AQ344" s="13">
        <f t="shared" si="534"/>
        <v>2.4825641632687913E-3</v>
      </c>
      <c r="AR344" s="13">
        <f t="shared" si="535"/>
        <v>1.8623027533165654E-2</v>
      </c>
      <c r="AS344" s="13">
        <f t="shared" si="536"/>
        <v>2.8892882034169478E-2</v>
      </c>
      <c r="AT344" s="13">
        <f t="shared" si="537"/>
        <v>2.2413075176787048E-2</v>
      </c>
      <c r="AU344" s="13">
        <f t="shared" si="538"/>
        <v>1.1590996432644328E-2</v>
      </c>
      <c r="AV344" s="13">
        <f t="shared" si="539"/>
        <v>4.4957417905125124E-3</v>
      </c>
      <c r="AW344" s="13">
        <f t="shared" si="540"/>
        <v>1.6890848632748542E-4</v>
      </c>
      <c r="AX344" s="13">
        <f t="shared" si="541"/>
        <v>2.4724938726038685E-4</v>
      </c>
      <c r="AY344" s="13">
        <f t="shared" si="542"/>
        <v>6.9466702041664715E-4</v>
      </c>
      <c r="AZ344" s="13">
        <f t="shared" si="543"/>
        <v>9.7586140576829739E-4</v>
      </c>
      <c r="BA344" s="13">
        <f t="shared" si="544"/>
        <v>9.1392034387631634E-4</v>
      </c>
      <c r="BB344" s="13">
        <f t="shared" si="545"/>
        <v>6.4193316029345139E-4</v>
      </c>
      <c r="BC344" s="13">
        <f t="shared" si="546"/>
        <v>3.6071255885303341E-4</v>
      </c>
      <c r="BD344" s="13">
        <f t="shared" si="547"/>
        <v>8.7204820410583909E-3</v>
      </c>
      <c r="BE344" s="13">
        <f t="shared" si="548"/>
        <v>1.3529478944531416E-2</v>
      </c>
      <c r="BF344" s="13">
        <f t="shared" si="549"/>
        <v>1.049522260631265E-2</v>
      </c>
      <c r="BG344" s="13">
        <f t="shared" si="550"/>
        <v>5.4276393056303827E-3</v>
      </c>
      <c r="BH344" s="13">
        <f t="shared" si="551"/>
        <v>2.1051913001567555E-3</v>
      </c>
      <c r="BI344" s="13">
        <f t="shared" si="552"/>
        <v>6.5322401297496831E-4</v>
      </c>
      <c r="BJ344" s="14">
        <f t="shared" si="553"/>
        <v>0.19251704657015611</v>
      </c>
      <c r="BK344" s="14">
        <f t="shared" si="554"/>
        <v>0.16850120037092139</v>
      </c>
      <c r="BL344" s="14">
        <f t="shared" si="555"/>
        <v>0.56642620487107598</v>
      </c>
      <c r="BM344" s="14">
        <f t="shared" si="556"/>
        <v>0.7842811199817501</v>
      </c>
      <c r="BN344" s="14">
        <f t="shared" si="557"/>
        <v>0.18982185704082158</v>
      </c>
    </row>
    <row r="345" spans="1:66" x14ac:dyDescent="0.25">
      <c r="A345" t="s">
        <v>339</v>
      </c>
      <c r="B345" t="s">
        <v>122</v>
      </c>
      <c r="C345" t="s">
        <v>116</v>
      </c>
      <c r="D345" s="11">
        <v>44418</v>
      </c>
      <c r="E345" s="10">
        <f>VLOOKUP(A345,home!$A$2:$E$405,3,FALSE)</f>
        <v>1.2199</v>
      </c>
      <c r="F345" s="10">
        <f>VLOOKUP(B345,home!$B$2:$E$405,3,FALSE)</f>
        <v>0.94589999999999996</v>
      </c>
      <c r="G345" s="10">
        <f>VLOOKUP(C345,away!$B$2:$E$405,4,FALSE)</f>
        <v>1.5224</v>
      </c>
      <c r="H345" s="10">
        <f>VLOOKUP(A345,away!$A$2:$E$405,3,FALSE)</f>
        <v>1.0142</v>
      </c>
      <c r="I345" s="10">
        <f>VLOOKUP(C345,away!$B$2:$E$405,3,FALSE)</f>
        <v>0.98599999999999999</v>
      </c>
      <c r="J345" s="10">
        <f>VLOOKUP(B345,home!$B$2:$E$405,4,FALSE)</f>
        <v>0.98599999999999999</v>
      </c>
      <c r="K345" s="12">
        <f t="shared" si="502"/>
        <v>1.7567025513839998</v>
      </c>
      <c r="L345" s="12">
        <f t="shared" si="503"/>
        <v>0.98600118320000008</v>
      </c>
      <c r="M345" s="13">
        <f t="shared" si="504"/>
        <v>6.4396001611064901E-2</v>
      </c>
      <c r="N345" s="13">
        <f t="shared" si="505"/>
        <v>0.11312462032908586</v>
      </c>
      <c r="O345" s="13">
        <f t="shared" si="506"/>
        <v>6.3494533781859097E-2</v>
      </c>
      <c r="P345" s="13">
        <f t="shared" si="507"/>
        <v>0.11154100949352944</v>
      </c>
      <c r="Q345" s="13">
        <f t="shared" si="508"/>
        <v>9.9363154578225726E-2</v>
      </c>
      <c r="R345" s="13">
        <f t="shared" si="509"/>
        <v>3.1302842717822722E-2</v>
      </c>
      <c r="S345" s="13">
        <f t="shared" si="510"/>
        <v>4.8300346634789645E-2</v>
      </c>
      <c r="T345" s="13">
        <f t="shared" si="511"/>
        <v>9.7972187980615064E-2</v>
      </c>
      <c r="U345" s="13">
        <f t="shared" si="512"/>
        <v>5.4989783667971234E-2</v>
      </c>
      <c r="V345" s="13">
        <f t="shared" si="513"/>
        <v>9.2957279743870313E-3</v>
      </c>
      <c r="W345" s="13">
        <f t="shared" si="514"/>
        <v>5.8183835720377303E-2</v>
      </c>
      <c r="X345" s="13">
        <f t="shared" si="515"/>
        <v>5.736933086340644E-2</v>
      </c>
      <c r="Y345" s="13">
        <f t="shared" si="516"/>
        <v>2.8283114055355517E-2</v>
      </c>
      <c r="Z345" s="13">
        <f t="shared" si="517"/>
        <v>1.0288213319098904E-2</v>
      </c>
      <c r="AA345" s="13">
        <f t="shared" si="518"/>
        <v>1.8073330586843891E-2</v>
      </c>
      <c r="AB345" s="13">
        <f t="shared" si="519"/>
        <v>1.5874732976957576E-2</v>
      </c>
      <c r="AC345" s="13">
        <f t="shared" si="520"/>
        <v>1.0063269227710602E-3</v>
      </c>
      <c r="AD345" s="13">
        <f t="shared" si="521"/>
        <v>2.5552923164823573E-2</v>
      </c>
      <c r="AE345" s="13">
        <f t="shared" si="522"/>
        <v>2.5195212474734732E-2</v>
      </c>
      <c r="AF345" s="13">
        <f t="shared" si="523"/>
        <v>1.2421254655531925E-2</v>
      </c>
      <c r="AG345" s="13">
        <f t="shared" si="524"/>
        <v>4.0824572623943288E-3</v>
      </c>
      <c r="AH345" s="13">
        <f t="shared" si="525"/>
        <v>2.5360476264113794E-3</v>
      </c>
      <c r="AI345" s="13">
        <f t="shared" si="526"/>
        <v>4.4550813357482066E-3</v>
      </c>
      <c r="AJ345" s="13">
        <f t="shared" si="527"/>
        <v>3.9131263745660573E-3</v>
      </c>
      <c r="AK345" s="13">
        <f t="shared" si="528"/>
        <v>2.2913996953627378E-3</v>
      </c>
      <c r="AL345" s="13">
        <f t="shared" si="529"/>
        <v>6.9722789016834976E-5</v>
      </c>
      <c r="AM345" s="13">
        <f t="shared" si="530"/>
        <v>8.9777770637929719E-3</v>
      </c>
      <c r="AN345" s="13">
        <f t="shared" si="531"/>
        <v>8.8520988074056919E-3</v>
      </c>
      <c r="AO345" s="13">
        <f t="shared" si="532"/>
        <v>4.3640899489526611E-3</v>
      </c>
      <c r="AP345" s="13">
        <f t="shared" si="533"/>
        <v>1.4343326177528506E-3</v>
      </c>
      <c r="AQ345" s="13">
        <f t="shared" si="534"/>
        <v>3.5356341455166593E-4</v>
      </c>
      <c r="AR345" s="13">
        <f t="shared" si="535"/>
        <v>5.0010919205863461E-4</v>
      </c>
      <c r="AS345" s="13">
        <f t="shared" si="536"/>
        <v>8.7854309365999401E-4</v>
      </c>
      <c r="AT345" s="13">
        <f t="shared" si="537"/>
        <v>7.7166944706665204E-4</v>
      </c>
      <c r="AU345" s="13">
        <f t="shared" si="538"/>
        <v>4.5186456216235601E-4</v>
      </c>
      <c r="AV345" s="13">
        <f t="shared" si="539"/>
        <v>1.9844790730765618E-4</v>
      </c>
      <c r="AW345" s="13">
        <f t="shared" si="540"/>
        <v>3.3546554293735104E-6</v>
      </c>
      <c r="AX345" s="13">
        <f t="shared" si="541"/>
        <v>2.628547312286982E-3</v>
      </c>
      <c r="AY345" s="13">
        <f t="shared" si="542"/>
        <v>2.5917507600121442E-3</v>
      </c>
      <c r="AZ345" s="13">
        <f t="shared" si="543"/>
        <v>1.277734657965737E-3</v>
      </c>
      <c r="BA345" s="13">
        <f t="shared" si="544"/>
        <v>4.1994929485662135E-4</v>
      </c>
      <c r="BB345" s="13">
        <f t="shared" si="545"/>
        <v>1.0351762540315857E-4</v>
      </c>
      <c r="BC345" s="13">
        <f t="shared" si="546"/>
        <v>2.0413700225913754E-5</v>
      </c>
      <c r="BD345" s="13">
        <f t="shared" si="547"/>
        <v>8.2184709183168256E-5</v>
      </c>
      <c r="BE345" s="13">
        <f t="shared" si="548"/>
        <v>1.443740883068237E-4</v>
      </c>
      <c r="BF345" s="13">
        <f t="shared" si="549"/>
        <v>1.2681116464116808E-4</v>
      </c>
      <c r="BG345" s="13">
        <f t="shared" si="550"/>
        <v>7.4256498823038798E-5</v>
      </c>
      <c r="BH345" s="13">
        <f t="shared" si="551"/>
        <v>3.2611645234818812E-5</v>
      </c>
      <c r="BI345" s="13">
        <f t="shared" si="552"/>
        <v>1.1457792077767205E-5</v>
      </c>
      <c r="BJ345" s="14">
        <f t="shared" si="553"/>
        <v>0.5525718662877569</v>
      </c>
      <c r="BK345" s="14">
        <f t="shared" si="554"/>
        <v>0.23720088618557103</v>
      </c>
      <c r="BL345" s="14">
        <f t="shared" si="555"/>
        <v>0.20020320886406504</v>
      </c>
      <c r="BM345" s="14">
        <f t="shared" si="556"/>
        <v>0.51445361604032136</v>
      </c>
      <c r="BN345" s="14">
        <f t="shared" si="557"/>
        <v>0.48322216251158784</v>
      </c>
    </row>
    <row r="346" spans="1:66" s="15" customFormat="1" x14ac:dyDescent="0.25">
      <c r="A346" s="15" t="s">
        <v>344</v>
      </c>
      <c r="B346" s="15" t="s">
        <v>208</v>
      </c>
      <c r="C346" s="15" t="s">
        <v>198</v>
      </c>
      <c r="D346" s="20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6">
        <f t="shared" si="502"/>
        <v>0.85174628989500012</v>
      </c>
      <c r="L346" s="16">
        <f t="shared" si="503"/>
        <v>0.93466644489000006</v>
      </c>
      <c r="M346" s="17">
        <f t="shared" si="504"/>
        <v>0.16756017562279485</v>
      </c>
      <c r="N346" s="17">
        <f t="shared" si="505"/>
        <v>0.14271875792087016</v>
      </c>
      <c r="O346" s="17">
        <f t="shared" si="506"/>
        <v>0.15661287365450172</v>
      </c>
      <c r="P346" s="17">
        <f t="shared" si="507"/>
        <v>0.13339443408501625</v>
      </c>
      <c r="Q346" s="17">
        <f t="shared" si="508"/>
        <v>6.0780086278761886E-2</v>
      </c>
      <c r="R346" s="17">
        <f t="shared" si="509"/>
        <v>7.3190398921329933E-2</v>
      </c>
      <c r="S346" s="17">
        <f t="shared" si="510"/>
        <v>2.6548783114370637E-2</v>
      </c>
      <c r="T346" s="17">
        <f t="shared" si="511"/>
        <v>5.6809107162277842E-2</v>
      </c>
      <c r="U346" s="17">
        <f t="shared" si="512"/>
        <v>6.2339650737177794E-2</v>
      </c>
      <c r="V346" s="17">
        <f t="shared" si="513"/>
        <v>2.3483834562215288E-3</v>
      </c>
      <c r="W346" s="17">
        <f t="shared" si="514"/>
        <v>1.7256404329144485E-2</v>
      </c>
      <c r="X346" s="17">
        <f t="shared" si="515"/>
        <v>1.6128982085905883E-2</v>
      </c>
      <c r="Y346" s="17">
        <f t="shared" si="516"/>
        <v>7.5376091729640752E-3</v>
      </c>
      <c r="Z346" s="17">
        <f t="shared" si="517"/>
        <v>2.2802869986626784E-2</v>
      </c>
      <c r="AA346" s="17">
        <f t="shared" si="518"/>
        <v>1.9422259910067415E-2</v>
      </c>
      <c r="AB346" s="17">
        <f t="shared" si="519"/>
        <v>8.271418909888157E-3</v>
      </c>
      <c r="AC346" s="17">
        <f t="shared" si="520"/>
        <v>1.1684656012121551E-4</v>
      </c>
      <c r="AD346" s="17">
        <f t="shared" si="521"/>
        <v>3.6745195910692086E-3</v>
      </c>
      <c r="AE346" s="17">
        <f t="shared" si="522"/>
        <v>3.4344501628633135E-3</v>
      </c>
      <c r="AF346" s="17">
        <f t="shared" si="523"/>
        <v>1.6050326619376676E-3</v>
      </c>
      <c r="AG346" s="17">
        <f t="shared" si="524"/>
        <v>5.0005672402187102E-4</v>
      </c>
      <c r="AH346" s="17">
        <f t="shared" si="525"/>
        <v>5.3282693559223333E-3</v>
      </c>
      <c r="AI346" s="17">
        <f t="shared" si="526"/>
        <v>4.5383336554680699E-3</v>
      </c>
      <c r="AJ346" s="17">
        <f t="shared" si="527"/>
        <v>1.9327544266752703E-3</v>
      </c>
      <c r="AK346" s="17">
        <f t="shared" si="528"/>
        <v>5.487388040662667E-4</v>
      </c>
      <c r="AL346" s="17">
        <f t="shared" si="529"/>
        <v>3.7208556756919438E-6</v>
      </c>
      <c r="AM346" s="17">
        <f t="shared" si="530"/>
        <v>6.2595168576793845E-4</v>
      </c>
      <c r="AN346" s="17">
        <f t="shared" si="531"/>
        <v>5.8505603680962146E-4</v>
      </c>
      <c r="AO346" s="17">
        <f t="shared" si="532"/>
        <v>2.7341612299314097E-4</v>
      </c>
      <c r="AP346" s="17">
        <f t="shared" si="533"/>
        <v>8.5184291884535357E-5</v>
      </c>
      <c r="AQ346" s="17">
        <f t="shared" si="534"/>
        <v>1.9904724814047684E-5</v>
      </c>
      <c r="AR346" s="17">
        <f t="shared" si="535"/>
        <v>9.9603091526325165E-4</v>
      </c>
      <c r="AS346" s="17">
        <f t="shared" si="536"/>
        <v>8.48365636696196E-4</v>
      </c>
      <c r="AT346" s="17">
        <f t="shared" si="537"/>
        <v>3.6129614176519712E-4</v>
      </c>
      <c r="AU346" s="17">
        <f t="shared" si="538"/>
        <v>1.0257754943396159E-4</v>
      </c>
      <c r="AV346" s="17">
        <f t="shared" si="539"/>
        <v>2.1842511789224436E-5</v>
      </c>
      <c r="AW346" s="17">
        <f t="shared" si="540"/>
        <v>8.2282452213912606E-8</v>
      </c>
      <c r="AX346" s="17">
        <f t="shared" si="541"/>
        <v>8.8858671001060388E-5</v>
      </c>
      <c r="AY346" s="17">
        <f t="shared" si="542"/>
        <v>8.3053218122211244E-5</v>
      </c>
      <c r="AZ346" s="17">
        <f t="shared" si="543"/>
        <v>3.8813528059480456E-5</v>
      </c>
      <c r="BA346" s="17">
        <f t="shared" si="544"/>
        <v>1.2092567428330954E-5</v>
      </c>
      <c r="BB346" s="17">
        <f t="shared" si="545"/>
        <v>2.8256292519576754E-6</v>
      </c>
      <c r="BC346" s="17">
        <f t="shared" si="546"/>
        <v>5.2820416950089427E-7</v>
      </c>
      <c r="BD346" s="17">
        <f t="shared" si="547"/>
        <v>1.55159445761606E-4</v>
      </c>
      <c r="BE346" s="17">
        <f t="shared" si="548"/>
        <v>1.3215648226961243E-4</v>
      </c>
      <c r="BF346" s="17">
        <f t="shared" si="549"/>
        <v>5.6281896729358349E-5</v>
      </c>
      <c r="BG346" s="17">
        <f t="shared" si="550"/>
        <v>1.5979298909161512E-5</v>
      </c>
      <c r="BH346" s="17">
        <f t="shared" si="551"/>
        <v>3.4025771402503845E-6</v>
      </c>
      <c r="BI346" s="17">
        <f t="shared" si="552"/>
        <v>5.7962649105796107E-7</v>
      </c>
      <c r="BJ346" s="18">
        <f t="shared" si="553"/>
        <v>0.31226069077011831</v>
      </c>
      <c r="BK346" s="18">
        <f t="shared" si="554"/>
        <v>0.33005539691232233</v>
      </c>
      <c r="BL346" s="18">
        <f t="shared" si="555"/>
        <v>0.33487837045734586</v>
      </c>
      <c r="BM346" s="18">
        <f t="shared" si="556"/>
        <v>0.26565763070746851</v>
      </c>
      <c r="BN346" s="18">
        <f t="shared" si="557"/>
        <v>0.73425672648327478</v>
      </c>
    </row>
    <row r="347" spans="1:66" x14ac:dyDescent="0.25">
      <c r="A347" t="s">
        <v>340</v>
      </c>
      <c r="B347" t="s">
        <v>142</v>
      </c>
      <c r="C347" t="s">
        <v>132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340</v>
      </c>
      <c r="B348" t="s">
        <v>139</v>
      </c>
      <c r="C348" t="s">
        <v>130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340</v>
      </c>
      <c r="B349" t="s">
        <v>137</v>
      </c>
      <c r="C349" t="s">
        <v>134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340</v>
      </c>
      <c r="B350" t="s">
        <v>135</v>
      </c>
      <c r="C350" t="s">
        <v>138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343</v>
      </c>
      <c r="B351" t="s">
        <v>195</v>
      </c>
      <c r="C351" t="s">
        <v>185</v>
      </c>
      <c r="D351" s="11">
        <v>44538</v>
      </c>
      <c r="E351" s="10">
        <f>VLOOKUP(A351,home!$A$2:$E$405,3,FALSE)</f>
        <v>1.3151999999999999</v>
      </c>
      <c r="F351" s="10">
        <f>VLOOKUP(B351,home!$B$2:$E$405,3,FALSE)</f>
        <v>1.7583</v>
      </c>
      <c r="G351" s="10">
        <f>VLOOKUP(C351,away!$B$2:$E$405,4,FALSE)</f>
        <v>0.61780000000000002</v>
      </c>
      <c r="H351" s="10">
        <f>VLOOKUP(A351,away!$A$2:$E$405,3,FALSE)</f>
        <v>1.1212</v>
      </c>
      <c r="I351" s="10">
        <f>VLOOKUP(C351,away!$B$2:$E$405,3,FALSE)</f>
        <v>0.9476</v>
      </c>
      <c r="J351" s="10">
        <f>VLOOKUP(B351,home!$B$2:$E$405,4,FALSE)</f>
        <v>0.55740000000000001</v>
      </c>
      <c r="K351" s="12">
        <f t="shared" si="558"/>
        <v>1.428672483648</v>
      </c>
      <c r="L351" s="12">
        <f t="shared" si="559"/>
        <v>0.59220913948799991</v>
      </c>
      <c r="M351" s="13">
        <f t="shared" si="560"/>
        <v>0.13253856449169377</v>
      </c>
      <c r="N351" s="13">
        <f t="shared" si="561"/>
        <v>0.18935420011148879</v>
      </c>
      <c r="O351" s="13">
        <f t="shared" si="562"/>
        <v>7.8490549226600745E-2</v>
      </c>
      <c r="P351" s="13">
        <f t="shared" si="563"/>
        <v>0.1121372879064633</v>
      </c>
      <c r="Q351" s="13">
        <f t="shared" si="564"/>
        <v>0.13526256768123057</v>
      </c>
      <c r="R351" s="13">
        <f t="shared" si="565"/>
        <v>2.3241410307712859E-2</v>
      </c>
      <c r="S351" s="13">
        <f t="shared" si="566"/>
        <v>2.3719080154601162E-2</v>
      </c>
      <c r="T351" s="13">
        <f t="shared" si="567"/>
        <v>8.0103728811438887E-2</v>
      </c>
      <c r="U351" s="13">
        <f t="shared" si="568"/>
        <v>3.320436338780236E-2</v>
      </c>
      <c r="V351" s="13">
        <f t="shared" si="569"/>
        <v>2.2297856647515856E-3</v>
      </c>
      <c r="W351" s="13">
        <f t="shared" si="570"/>
        <v>6.4415302837916452E-2</v>
      </c>
      <c r="X351" s="13">
        <f t="shared" si="571"/>
        <v>3.8147331063501419E-2</v>
      </c>
      <c r="Y351" s="13">
        <f t="shared" si="572"/>
        <v>1.1295599051440012E-2</v>
      </c>
      <c r="Z351" s="13">
        <f t="shared" si="573"/>
        <v>4.5879251996060544E-3</v>
      </c>
      <c r="AA351" s="13">
        <f t="shared" si="574"/>
        <v>6.5546424897124289E-3</v>
      </c>
      <c r="AB351" s="13">
        <f t="shared" si="575"/>
        <v>4.6822186826010834E-3</v>
      </c>
      <c r="AC351" s="13">
        <f t="shared" si="576"/>
        <v>1.1791007678449292E-4</v>
      </c>
      <c r="AD351" s="13">
        <f t="shared" si="577"/>
        <v>2.3007092672596048E-2</v>
      </c>
      <c r="AE351" s="13">
        <f t="shared" si="578"/>
        <v>1.3625010553758773E-2</v>
      </c>
      <c r="AF351" s="13">
        <f t="shared" si="579"/>
        <v>4.0344278877781992E-3</v>
      </c>
      <c r="AG351" s="13">
        <f t="shared" si="580"/>
        <v>7.9640835591583887E-4</v>
      </c>
      <c r="AH351" s="13">
        <f t="shared" si="581"/>
        <v>6.7925280862350288E-4</v>
      </c>
      <c r="AI351" s="13">
        <f t="shared" si="582"/>
        <v>9.7042979712101967E-4</v>
      </c>
      <c r="AJ351" s="13">
        <f t="shared" si="583"/>
        <v>6.9321317422945609E-4</v>
      </c>
      <c r="AK351" s="13">
        <f t="shared" si="584"/>
        <v>3.3012486244130359E-4</v>
      </c>
      <c r="AL351" s="13">
        <f t="shared" si="585"/>
        <v>3.9904208343178482E-6</v>
      </c>
      <c r="AM351" s="13">
        <f t="shared" si="586"/>
        <v>6.5739200460154922E-3</v>
      </c>
      <c r="AN351" s="13">
        <f t="shared" si="587"/>
        <v>3.8931355335137473E-3</v>
      </c>
      <c r="AO351" s="13">
        <f t="shared" si="588"/>
        <v>1.1527752221061657E-3</v>
      </c>
      <c r="AP351" s="13">
        <f t="shared" si="589"/>
        <v>2.2756134076886014E-4</v>
      </c>
      <c r="AQ351" s="13">
        <f t="shared" si="590"/>
        <v>3.3690976449365542E-5</v>
      </c>
      <c r="AR351" s="13">
        <f t="shared" si="591"/>
        <v>8.0451944257946349E-5</v>
      </c>
      <c r="AS351" s="13">
        <f t="shared" si="592"/>
        <v>1.1493947901731067E-4</v>
      </c>
      <c r="AT351" s="13">
        <f t="shared" si="593"/>
        <v>8.2105435478434225E-5</v>
      </c>
      <c r="AU351" s="13">
        <f t="shared" si="594"/>
        <v>3.9100592141991753E-5</v>
      </c>
      <c r="AV351" s="13">
        <f t="shared" si="595"/>
        <v>1.396548502190171E-5</v>
      </c>
      <c r="AW351" s="13">
        <f t="shared" si="596"/>
        <v>9.3782970447127117E-8</v>
      </c>
      <c r="AX351" s="13">
        <f t="shared" si="597"/>
        <v>1.5653297799073887E-3</v>
      </c>
      <c r="AY351" s="13">
        <f t="shared" si="598"/>
        <v>9.270026019738949E-4</v>
      </c>
      <c r="AZ351" s="13">
        <f t="shared" si="599"/>
        <v>2.7448970660904856E-4</v>
      </c>
      <c r="BA351" s="13">
        <f t="shared" si="600"/>
        <v>5.4185104316419405E-5</v>
      </c>
      <c r="BB351" s="13">
        <f t="shared" si="601"/>
        <v>8.0222285000735619E-6</v>
      </c>
      <c r="BC351" s="13">
        <f t="shared" si="602"/>
        <v>9.5016740736093435E-7</v>
      </c>
      <c r="BD351" s="13">
        <f t="shared" si="603"/>
        <v>7.9407294465224892E-6</v>
      </c>
      <c r="BE351" s="13">
        <f t="shared" si="604"/>
        <v>1.1344701660340094E-5</v>
      </c>
      <c r="BF351" s="13">
        <f t="shared" si="605"/>
        <v>8.1039315486618361E-6</v>
      </c>
      <c r="BG351" s="13">
        <f t="shared" si="606"/>
        <v>3.859288004313363E-6</v>
      </c>
      <c r="BH351" s="13">
        <f t="shared" si="607"/>
        <v>1.3784146445588268E-6</v>
      </c>
      <c r="BI351" s="13">
        <f t="shared" si="608"/>
        <v>3.9386061474772645E-7</v>
      </c>
      <c r="BJ351" s="14">
        <f t="shared" si="609"/>
        <v>0.57475273173463293</v>
      </c>
      <c r="BK351" s="14">
        <f t="shared" si="610"/>
        <v>0.27167362131710243</v>
      </c>
      <c r="BL351" s="14">
        <f t="shared" si="611"/>
        <v>0.14920978859868148</v>
      </c>
      <c r="BM351" s="14">
        <f t="shared" si="612"/>
        <v>0.32827257830582929</v>
      </c>
      <c r="BN351" s="14">
        <f t="shared" si="613"/>
        <v>0.67102457972519003</v>
      </c>
    </row>
    <row r="352" spans="1:66" s="15" customFormat="1" x14ac:dyDescent="0.25">
      <c r="A352" s="15" t="s">
        <v>344</v>
      </c>
      <c r="B352" s="15" t="s">
        <v>197</v>
      </c>
      <c r="C352" s="15" t="s">
        <v>207</v>
      </c>
      <c r="D352" s="15" t="s">
        <v>356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6">
        <f t="shared" si="558"/>
        <v>1.1994093073439998</v>
      </c>
      <c r="L352" s="16">
        <f t="shared" si="559"/>
        <v>1.4263813786199999</v>
      </c>
      <c r="M352" s="17">
        <f t="shared" si="560"/>
        <v>7.2382502573261162E-2</v>
      </c>
      <c r="N352" s="17">
        <f t="shared" si="561"/>
        <v>8.6816247275220457E-2</v>
      </c>
      <c r="O352" s="17">
        <f t="shared" si="562"/>
        <v>0.10324505380841395</v>
      </c>
      <c r="P352" s="17">
        <f t="shared" si="563"/>
        <v>0.12383307847504375</v>
      </c>
      <c r="Q352" s="17">
        <f t="shared" si="564"/>
        <v>5.2064107505288795E-2</v>
      </c>
      <c r="R352" s="17">
        <f t="shared" si="565"/>
        <v>7.3633411093470796E-2</v>
      </c>
      <c r="S352" s="17">
        <f t="shared" si="566"/>
        <v>5.2963875175100407E-2</v>
      </c>
      <c r="T352" s="17">
        <f t="shared" si="567"/>
        <v>7.4263273440013711E-2</v>
      </c>
      <c r="U352" s="17">
        <f t="shared" si="568"/>
        <v>8.8316598596995796E-2</v>
      </c>
      <c r="V352" s="17">
        <f t="shared" si="569"/>
        <v>1.0067933052777246E-2</v>
      </c>
      <c r="W352" s="17">
        <f t="shared" si="570"/>
        <v>2.0815391706800659E-2</v>
      </c>
      <c r="X352" s="17">
        <f t="shared" si="571"/>
        <v>2.9690687119261636E-2</v>
      </c>
      <c r="Y352" s="17">
        <f t="shared" si="572"/>
        <v>2.1175121612673747E-2</v>
      </c>
      <c r="Z352" s="17">
        <f t="shared" si="573"/>
        <v>3.5009775475999358E-2</v>
      </c>
      <c r="AA352" s="17">
        <f t="shared" si="574"/>
        <v>4.1991050553937335E-2</v>
      </c>
      <c r="AB352" s="17">
        <f t="shared" si="575"/>
        <v>2.5182228429772434E-2</v>
      </c>
      <c r="AC352" s="17">
        <f t="shared" si="576"/>
        <v>1.076523244122582E-3</v>
      </c>
      <c r="AD352" s="17">
        <f t="shared" si="577"/>
        <v>6.2415436372869537E-3</v>
      </c>
      <c r="AE352" s="17">
        <f t="shared" si="578"/>
        <v>8.9028216180702547E-3</v>
      </c>
      <c r="AF352" s="17">
        <f t="shared" si="579"/>
        <v>6.3494094865954951E-3</v>
      </c>
      <c r="AG352" s="17">
        <f t="shared" si="580"/>
        <v>3.0188931523043292E-3</v>
      </c>
      <c r="AH352" s="17">
        <f t="shared" si="581"/>
        <v>1.2484322952158159E-2</v>
      </c>
      <c r="AI352" s="17">
        <f t="shared" si="582"/>
        <v>1.4973813144706817E-2</v>
      </c>
      <c r="AJ352" s="17">
        <f t="shared" si="583"/>
        <v>8.9798654260956432E-3</v>
      </c>
      <c r="AK352" s="17">
        <f t="shared" si="584"/>
        <v>3.5901780569185687E-3</v>
      </c>
      <c r="AL352" s="17">
        <f t="shared" si="585"/>
        <v>7.3669288919494248E-5</v>
      </c>
      <c r="AM352" s="17">
        <f t="shared" si="586"/>
        <v>1.4972331061511393E-3</v>
      </c>
      <c r="AN352" s="17">
        <f t="shared" si="587"/>
        <v>2.1356254220673667E-3</v>
      </c>
      <c r="AO352" s="17">
        <f t="shared" si="588"/>
        <v>1.5231081668721854E-3</v>
      </c>
      <c r="AP352" s="17">
        <f t="shared" si="589"/>
        <v>7.2417770895017613E-4</v>
      </c>
      <c r="AQ352" s="17">
        <f t="shared" si="590"/>
        <v>2.5823839971455637E-4</v>
      </c>
      <c r="AR352" s="17">
        <f t="shared" si="591"/>
        <v>3.5614811567273299E-3</v>
      </c>
      <c r="AS352" s="17">
        <f t="shared" si="592"/>
        <v>4.2716736473090338E-3</v>
      </c>
      <c r="AT352" s="17">
        <f t="shared" si="593"/>
        <v>2.5617425652592731E-3</v>
      </c>
      <c r="AU352" s="17">
        <f t="shared" si="594"/>
        <v>1.0241926252637552E-3</v>
      </c>
      <c r="AV352" s="17">
        <f t="shared" si="595"/>
        <v>3.0710654181360838E-4</v>
      </c>
      <c r="AW352" s="17">
        <f t="shared" si="596"/>
        <v>3.5009592218993332E-6</v>
      </c>
      <c r="AX352" s="17">
        <f t="shared" si="597"/>
        <v>2.9929922046354021E-4</v>
      </c>
      <c r="AY352" s="17">
        <f t="shared" si="598"/>
        <v>4.2691483470467574E-4</v>
      </c>
      <c r="AZ352" s="17">
        <f t="shared" si="599"/>
        <v>3.0447168523969247E-4</v>
      </c>
      <c r="BA352" s="17">
        <f t="shared" si="600"/>
        <v>1.447642473809824E-4</v>
      </c>
      <c r="BB352" s="17">
        <f t="shared" si="601"/>
        <v>5.162225668854311E-5</v>
      </c>
      <c r="BC352" s="17">
        <f t="shared" si="602"/>
        <v>1.4726605132575916E-5</v>
      </c>
      <c r="BD352" s="17">
        <f t="shared" si="603"/>
        <v>8.4667173371031344E-4</v>
      </c>
      <c r="BE352" s="17">
        <f t="shared" si="604"/>
        <v>1.0155059576772306E-3</v>
      </c>
      <c r="BF352" s="17">
        <f t="shared" si="605"/>
        <v>6.0900364865067625E-4</v>
      </c>
      <c r="BG352" s="17">
        <f t="shared" si="606"/>
        <v>2.4348154813269205E-4</v>
      </c>
      <c r="BH352" s="17">
        <f t="shared" si="607"/>
        <v>7.3008508749219228E-5</v>
      </c>
      <c r="BI352" s="17">
        <f t="shared" si="608"/>
        <v>1.7513416981823883E-5</v>
      </c>
      <c r="BJ352" s="18">
        <f t="shared" si="609"/>
        <v>0.31671767820688146</v>
      </c>
      <c r="BK352" s="18">
        <f t="shared" si="610"/>
        <v>0.26082449664392937</v>
      </c>
      <c r="BL352" s="18">
        <f t="shared" si="611"/>
        <v>0.38692790341274441</v>
      </c>
      <c r="BM352" s="18">
        <f t="shared" si="612"/>
        <v>0.48708203913337289</v>
      </c>
      <c r="BN352" s="18">
        <f t="shared" si="613"/>
        <v>0.51197440073069889</v>
      </c>
    </row>
    <row r="353" spans="1:66" x14ac:dyDescent="0.25">
      <c r="A353" t="s">
        <v>338</v>
      </c>
      <c r="B353" t="s">
        <v>78</v>
      </c>
      <c r="C353" t="s">
        <v>81</v>
      </c>
      <c r="D353" t="s">
        <v>356</v>
      </c>
      <c r="E353" s="10">
        <f>VLOOKUP(A353,home!$A$2:$E$405,3,FALSE)</f>
        <v>1.3033999999999999</v>
      </c>
      <c r="F353" s="10">
        <f>VLOOKUP(B353,home!$B$2:$E$405,3,FALSE)</f>
        <v>0.76719999999999999</v>
      </c>
      <c r="G353" s="10">
        <f>VLOOKUP(C353,away!$B$2:$E$405,4,FALSE)</f>
        <v>1.1508</v>
      </c>
      <c r="H353" s="10">
        <f>VLOOKUP(A353,away!$A$2:$E$405,3,FALSE)</f>
        <v>1.0085</v>
      </c>
      <c r="I353" s="10">
        <f>VLOOKUP(C353,away!$B$2:$E$405,3,FALSE)</f>
        <v>0.86760000000000004</v>
      </c>
      <c r="J353" s="10">
        <f>VLOOKUP(B353,home!$B$2:$E$405,4,FALSE)</f>
        <v>0.7712</v>
      </c>
      <c r="K353" s="12">
        <f t="shared" ref="K353:K416" si="614">E353*F353*G353</f>
        <v>1.1507637267840001</v>
      </c>
      <c r="L353" s="12">
        <f t="shared" ref="L353:L416" si="615">H353*I353*J353</f>
        <v>0.67478041152000001</v>
      </c>
      <c r="M353" s="13">
        <f t="shared" ref="M353:M416" si="616">_xlfn.POISSON.DIST(0,K353,FALSE) * _xlfn.POISSON.DIST(0,L353,FALSE)</f>
        <v>0.16112994329718017</v>
      </c>
      <c r="N353" s="13">
        <f t="shared" ref="N353:N416" si="617">_xlfn.POISSON.DIST(1,K353,FALSE) * _xlfn.POISSON.DIST(0,L353,FALSE)</f>
        <v>0.18542249404515765</v>
      </c>
      <c r="O353" s="13">
        <f t="shared" ref="O353:O416" si="618">_xlfn.POISSON.DIST(0,K353,FALSE) * _xlfn.POISSON.DIST(1,L353,FALSE)</f>
        <v>0.10872732944626551</v>
      </c>
      <c r="P353" s="13">
        <f t="shared" ref="P353:P416" si="619">_xlfn.POISSON.DIST(1,K353,FALSE) * _xlfn.POISSON.DIST(1,L353,FALSE)</f>
        <v>0.12511946683685624</v>
      </c>
      <c r="Q353" s="13">
        <f t="shared" ref="Q353:Q416" si="620">_xlfn.POISSON.DIST(2,K353,FALSE) * _xlfn.POISSON.DIST(0,L353,FALSE)</f>
        <v>0.10668874013849486</v>
      </c>
      <c r="R353" s="13">
        <f t="shared" ref="R353:R416" si="621">_xlfn.POISSON.DIST(0,K353,FALSE) * _xlfn.POISSON.DIST(2,L353,FALSE)</f>
        <v>3.668353605361082E-2</v>
      </c>
      <c r="S353" s="13">
        <f t="shared" ref="S353:S416" si="622">_xlfn.POISSON.DIST(2,K353,FALSE) * _xlfn.POISSON.DIST(2,L353,FALSE)</f>
        <v>2.4289217542679317E-2</v>
      </c>
      <c r="T353" s="13">
        <f t="shared" ref="T353:T416" si="623">_xlfn.POISSON.DIST(2,K353,FALSE) * _xlfn.POISSON.DIST(1,L353,FALSE)</f>
        <v>7.1991471975203905E-2</v>
      </c>
      <c r="U353" s="13">
        <f t="shared" ref="U353:U416" si="624">_xlfn.POISSON.DIST(1,K353,FALSE) * _xlfn.POISSON.DIST(2,L353,FALSE)</f>
        <v>4.2214082660668416E-2</v>
      </c>
      <c r="V353" s="13">
        <f t="shared" ref="V353:V416" si="625">_xlfn.POISSON.DIST(3,K353,FALSE) * _xlfn.POISSON.DIST(3,L353,FALSE)</f>
        <v>2.0956543152113438E-3</v>
      </c>
      <c r="W353" s="13">
        <f t="shared" ref="W353:W416" si="626">_xlfn.POISSON.DIST(3,K353,FALSE) * _xlfn.POISSON.DIST(0,L353,FALSE)</f>
        <v>4.0924510735888035E-2</v>
      </c>
      <c r="X353" s="13">
        <f t="shared" ref="X353:X416" si="627">_xlfn.POISSON.DIST(3,K353,FALSE) * _xlfn.POISSON.DIST(1,L353,FALSE)</f>
        <v>2.7615058195617187E-2</v>
      </c>
      <c r="Y353" s="13">
        <f t="shared" ref="Y353:Y416" si="628">_xlfn.POISSON.DIST(3,K353,FALSE) * _xlfn.POISSON.DIST(2,L353,FALSE)</f>
        <v>9.3170501666936557E-3</v>
      </c>
      <c r="Z353" s="13">
        <f t="shared" ref="Z353:Z416" si="629">_xlfn.POISSON.DIST(0,K353,FALSE) * _xlfn.POISSON.DIST(3,L353,FALSE)</f>
        <v>8.2511105180880905E-3</v>
      </c>
      <c r="AA353" s="13">
        <f t="shared" ref="AA353:AA416" si="630">_xlfn.POISSON.DIST(1,K353,FALSE) * _xlfn.POISSON.DIST(3,L353,FALSE)</f>
        <v>9.495078689901711E-3</v>
      </c>
      <c r="AB353" s="13">
        <f t="shared" ref="AB353:AB416" si="631">_xlfn.POISSON.DIST(2,K353,FALSE) * _xlfn.POISSON.DIST(3,L353,FALSE)</f>
        <v>5.4632960696493179E-3</v>
      </c>
      <c r="AC353" s="13">
        <f t="shared" ref="AC353:AC416" si="632">_xlfn.POISSON.DIST(4,K353,FALSE) * _xlfn.POISSON.DIST(4,L353,FALSE)</f>
        <v>1.0170640277502547E-4</v>
      </c>
      <c r="AD353" s="13">
        <f t="shared" ref="AD353:AD416" si="633">_xlfn.POISSON.DIST(4,K353,FALSE) * _xlfn.POISSON.DIST(0,L353,FALSE)</f>
        <v>1.1773610622810583E-2</v>
      </c>
      <c r="AE353" s="13">
        <f t="shared" ref="AE353:AE416" si="634">_xlfn.POISSON.DIST(4,K353,FALSE) * _xlfn.POISSON.DIST(1,L353,FALSE)</f>
        <v>7.9446018211363698E-3</v>
      </c>
      <c r="AF353" s="13">
        <f t="shared" ref="AF353:AF416" si="635">_xlfn.POISSON.DIST(4,K353,FALSE) * _xlfn.POISSON.DIST(2,L353,FALSE)</f>
        <v>2.6804308431144699E-3</v>
      </c>
      <c r="AG353" s="13">
        <f t="shared" ref="AG353:AG416" si="636">_xlfn.POISSON.DIST(4,K353,FALSE) * _xlfn.POISSON.DIST(3,L353,FALSE)</f>
        <v>6.0290074245589436E-4</v>
      </c>
      <c r="AH353" s="13">
        <f t="shared" ref="AH353:AH416" si="637">_xlfn.POISSON.DIST(0,K353,FALSE) * _xlfn.POISSON.DIST(4,L353,FALSE)</f>
        <v>1.3919219377231202E-3</v>
      </c>
      <c r="AI353" s="13">
        <f t="shared" ref="AI353:AI416" si="638">_xlfn.POISSON.DIST(1,K353,FALSE) * _xlfn.POISSON.DIST(4,L353,FALSE)</f>
        <v>1.6017732764466647E-3</v>
      </c>
      <c r="AJ353" s="13">
        <f t="shared" ref="AJ353:AJ416" si="639">_xlfn.POISSON.DIST(2,K353,FALSE) * _xlfn.POISSON.DIST(4,L353,FALSE)</f>
        <v>9.216312925333913E-4</v>
      </c>
      <c r="AK353" s="13">
        <f t="shared" ref="AK353:AK416" si="640">_xlfn.POISSON.DIST(3,K353,FALSE) * _xlfn.POISSON.DIST(4,L353,FALSE)</f>
        <v>3.5352662030549355E-4</v>
      </c>
      <c r="AL353" s="13">
        <f t="shared" ref="AL353:AL416" si="641">_xlfn.POISSON.DIST(5,K353,FALSE) * _xlfn.POISSON.DIST(5,L353,FALSE)</f>
        <v>3.1590530297985748E-6</v>
      </c>
      <c r="AM353" s="13">
        <f t="shared" ref="AM353:AM416" si="642">_xlfn.POISSON.DIST(5,K353,FALSE) * _xlfn.POISSON.DIST(0,L353,FALSE)</f>
        <v>2.7097288076018385E-3</v>
      </c>
      <c r="AN353" s="13">
        <f t="shared" ref="AN353:AN416" si="643">_xlfn.POISSON.DIST(5,K353,FALSE) * _xlfn.POISSON.DIST(1,L353,FALSE)</f>
        <v>1.8284719199011675E-3</v>
      </c>
      <c r="AO353" s="13">
        <f t="shared" ref="AO353:AO416" si="644">_xlfn.POISSON.DIST(5,K353,FALSE) * _xlfn.POISSON.DIST(2,L353,FALSE)</f>
        <v>6.1690851728183704E-4</v>
      </c>
      <c r="AP353" s="13">
        <f t="shared" ref="AP353:AP416" si="645">_xlfn.POISSON.DIST(5,K353,FALSE) * _xlfn.POISSON.DIST(3,L353,FALSE)</f>
        <v>1.3875926105387705E-4</v>
      </c>
      <c r="AQ353" s="13">
        <f t="shared" ref="AQ353:AQ416" si="646">_xlfn.POISSON.DIST(5,K353,FALSE) * _xlfn.POISSON.DIST(4,L353,FALSE)</f>
        <v>2.3408007819036563E-5</v>
      </c>
      <c r="AR353" s="13">
        <f t="shared" ref="AR353:AR416" si="647">_xlfn.POISSON.DIST(0,K353,FALSE) * _xlfn.POISSON.DIST(5,L353,FALSE)</f>
        <v>1.8784833158810464E-4</v>
      </c>
      <c r="AS353" s="13">
        <f t="shared" ref="AS353:AS416" si="648">_xlfn.POISSON.DIST(1,K353,FALSE) * _xlfn.POISSON.DIST(5,L353,FALSE)</f>
        <v>2.161690461284839E-4</v>
      </c>
      <c r="AT353" s="13">
        <f t="shared" ref="AT353:AT416" si="649">_xlfn.POISSON.DIST(2,K353,FALSE) * _xlfn.POISSON.DIST(5,L353,FALSE)</f>
        <v>1.2437974856907829E-4</v>
      </c>
      <c r="AU353" s="13">
        <f t="shared" ref="AU353:AU416" si="650">_xlfn.POISSON.DIST(3,K353,FALSE) * _xlfn.POISSON.DIST(5,L353,FALSE)</f>
        <v>4.7710567666603152E-5</v>
      </c>
      <c r="AV353" s="13">
        <f t="shared" ref="AV353:AV416" si="651">_xlfn.POISSON.DIST(4,K353,FALSE) * _xlfn.POISSON.DIST(5,L353,FALSE)</f>
        <v>1.3725897663750115E-5</v>
      </c>
      <c r="AW353" s="13">
        <f t="shared" ref="AW353:AW416" si="652">_xlfn.POISSON.DIST(6,K353,FALSE) * _xlfn.POISSON.DIST(6,L353,FALSE)</f>
        <v>6.8140143895600429E-8</v>
      </c>
      <c r="AX353" s="13">
        <f t="shared" ref="AX353:AX416" si="653">_xlfn.POISSON.DIST(6,K353,FALSE) * _xlfn.POISSON.DIST(0,L353,FALSE)</f>
        <v>5.1970960353497572E-4</v>
      </c>
      <c r="AY353" s="13">
        <f t="shared" ref="AY353:AY416" si="654">_xlfn.POISSON.DIST(6,K353,FALSE) * _xlfn.POISSON.DIST(1,L353,FALSE)</f>
        <v>3.5068986014422701E-4</v>
      </c>
      <c r="AZ353" s="13">
        <f t="shared" ref="AZ353:AZ416" si="655">_xlfn.POISSON.DIST(6,K353,FALSE) * _xlfn.POISSON.DIST(2,L353,FALSE)</f>
        <v>1.1831932407200635E-4</v>
      </c>
      <c r="BA353" s="13">
        <f t="shared" ref="BA353:BA416" si="656">_xlfn.POISSON.DIST(6,K353,FALSE) * _xlfn.POISSON.DIST(3,L353,FALSE)</f>
        <v>2.6613187396025568E-5</v>
      </c>
      <c r="BB353" s="13">
        <f t="shared" ref="BB353:BB416" si="657">_xlfn.POISSON.DIST(6,K353,FALSE) * _xlfn.POISSON.DIST(4,L353,FALSE)</f>
        <v>4.4895143857372523E-6</v>
      </c>
      <c r="BC353" s="13">
        <f t="shared" ref="BC353:BC416" si="658">_xlfn.POISSON.DIST(6,K353,FALSE) * _xlfn.POISSON.DIST(5,L353,FALSE)</f>
        <v>6.0588727294654872E-7</v>
      </c>
      <c r="BD353" s="13">
        <f t="shared" ref="BD353:BD416" si="659">_xlfn.POISSON.DIST(0,K353,FALSE) * _xlfn.POISSON.DIST(6,L353,FALSE)</f>
        <v>2.1126062415394434E-5</v>
      </c>
      <c r="BE353" s="13">
        <f t="shared" ref="BE353:BE416" si="660">_xlfn.POISSON.DIST(1,K353,FALSE) * _xlfn.POISSON.DIST(6,L353,FALSE)</f>
        <v>2.4311106317410694E-5</v>
      </c>
      <c r="BF353" s="13">
        <f t="shared" ref="BF353:BF416" si="661">_xlfn.POISSON.DIST(2,K353,FALSE) * _xlfn.POISSON.DIST(6,L353,FALSE)</f>
        <v>1.3988169654032792E-5</v>
      </c>
      <c r="BG353" s="13">
        <f t="shared" ref="BG353:BG416" si="662">_xlfn.POISSON.DIST(3,K353,FALSE) * _xlfn.POISSON.DIST(6,L353,FALSE)</f>
        <v>5.3656927473205454E-6</v>
      </c>
      <c r="BH353" s="13">
        <f t="shared" ref="BH353:BH416" si="663">_xlfn.POISSON.DIST(4,K353,FALSE) * _xlfn.POISSON.DIST(6,L353,FALSE)</f>
        <v>1.5436611456711175E-6</v>
      </c>
      <c r="BI353" s="13">
        <f t="shared" ref="BI353:BI416" si="664">_xlfn.POISSON.DIST(5,K353,FALSE) * _xlfn.POISSON.DIST(6,L353,FALSE)</f>
        <v>3.5527785057683073E-7</v>
      </c>
      <c r="BJ353" s="14">
        <f t="shared" ref="BJ353:BJ416" si="665">SUM(N353,Q353,T353,W353,X353,Y353,AD353,AE353,AF353,AG353,AM353,AN353,AO353,AP353,AQ353,AX353,AY353,AZ353,BA353,BB353,BC353)</f>
        <v>0.47129857317703633</v>
      </c>
      <c r="BK353" s="14">
        <f t="shared" ref="BK353:BK416" si="666">SUM(M353,P353,S353,V353,AC353,AL353,AY353)</f>
        <v>0.3130898373078761</v>
      </c>
      <c r="BL353" s="14">
        <f t="shared" ref="BL353:BL416" si="667">SUM(O353,R353,U353,AA353,AB353,AH353,AI353,AJ353,AK353,AR353,AS353,AT353,AU353,AV353,BD353,BE353,BF353,BG353,BH353,BI353)</f>
        <v>0.20750869960885085</v>
      </c>
      <c r="BM353" s="14">
        <f t="shared" ref="BM353:BM416" si="668">SUM(S353:BI353)</f>
        <v>0.27602608907428589</v>
      </c>
      <c r="BN353" s="14">
        <f t="shared" ref="BN353:BN416" si="669">SUM(M353:R353)</f>
        <v>0.72377150981756522</v>
      </c>
    </row>
    <row r="354" spans="1:66" x14ac:dyDescent="0.25">
      <c r="A354" t="s">
        <v>341</v>
      </c>
      <c r="B354" t="s">
        <v>153</v>
      </c>
      <c r="C354" t="s">
        <v>149</v>
      </c>
      <c r="D354" t="s">
        <v>356</v>
      </c>
      <c r="E354" s="10">
        <f>VLOOKUP(A354,home!$A$2:$E$405,3,FALSE)</f>
        <v>1.5127999999999999</v>
      </c>
      <c r="F354" s="10">
        <f>VLOOKUP(B354,home!$B$2:$E$405,3,FALSE)</f>
        <v>0.55089999999999995</v>
      </c>
      <c r="G354" s="10">
        <f>VLOOKUP(C354,away!$B$2:$E$405,4,FALSE)</f>
        <v>0.44069999999999998</v>
      </c>
      <c r="H354" s="10">
        <f>VLOOKUP(A354,away!$A$2:$E$405,3,FALSE)</f>
        <v>1.2179</v>
      </c>
      <c r="I354" s="10">
        <f>VLOOKUP(C354,away!$B$2:$E$405,3,FALSE)</f>
        <v>1.0948</v>
      </c>
      <c r="J354" s="10">
        <f>VLOOKUP(B354,home!$B$2:$E$405,4,FALSE)</f>
        <v>0.95789999999999997</v>
      </c>
      <c r="K354" s="12">
        <f t="shared" si="614"/>
        <v>0.36728004986399992</v>
      </c>
      <c r="L354" s="12">
        <f t="shared" si="615"/>
        <v>1.277222593668</v>
      </c>
      <c r="M354" s="13">
        <f t="shared" si="616"/>
        <v>0.19310858271635795</v>
      </c>
      <c r="N354" s="13">
        <f t="shared" si="617"/>
        <v>7.0924929889230298E-2</v>
      </c>
      <c r="O354" s="13">
        <f t="shared" si="618"/>
        <v>0.2466426448765382</v>
      </c>
      <c r="P354" s="13">
        <f t="shared" si="619"/>
        <v>9.0586922908843778E-2</v>
      </c>
      <c r="Q354" s="13">
        <f t="shared" si="620"/>
        <v>1.3024655893158599E-2</v>
      </c>
      <c r="R354" s="13">
        <f t="shared" si="621"/>
        <v>0.15750877929917381</v>
      </c>
      <c r="S354" s="13">
        <f t="shared" si="622"/>
        <v>1.0623544648641979E-2</v>
      </c>
      <c r="T354" s="13">
        <f t="shared" si="623"/>
        <v>1.6635384781493227E-2</v>
      </c>
      <c r="U354" s="13">
        <f t="shared" si="624"/>
        <v>5.7849832315018314E-2</v>
      </c>
      <c r="V354" s="13">
        <f t="shared" si="625"/>
        <v>5.5372084023532517E-4</v>
      </c>
      <c r="W354" s="13">
        <f t="shared" si="626"/>
        <v>1.5945654219669102E-3</v>
      </c>
      <c r="X354" s="13">
        <f t="shared" si="627"/>
        <v>2.0366149840178858E-3</v>
      </c>
      <c r="Y354" s="13">
        <f t="shared" si="628"/>
        <v>1.3006053360952185E-3</v>
      </c>
      <c r="Z354" s="13">
        <f t="shared" si="629"/>
        <v>6.7057923873990441E-2</v>
      </c>
      <c r="AA354" s="13">
        <f t="shared" si="630"/>
        <v>2.4629037624215519E-2</v>
      </c>
      <c r="AB354" s="13">
        <f t="shared" si="631"/>
        <v>4.5228770833621026E-3</v>
      </c>
      <c r="AC354" s="13">
        <f t="shared" si="632"/>
        <v>1.6234346747385861E-5</v>
      </c>
      <c r="AD354" s="13">
        <f t="shared" si="633"/>
        <v>1.464130169228542E-4</v>
      </c>
      <c r="AE354" s="13">
        <f t="shared" si="634"/>
        <v>1.870020132209646E-4</v>
      </c>
      <c r="AF354" s="13">
        <f t="shared" si="635"/>
        <v>1.1942159817360904E-4</v>
      </c>
      <c r="AG354" s="13">
        <f t="shared" si="636"/>
        <v>5.0842654453091531E-5</v>
      </c>
      <c r="AH354" s="13">
        <f t="shared" si="637"/>
        <v>2.1411973864082338E-2</v>
      </c>
      <c r="AI354" s="13">
        <f t="shared" si="638"/>
        <v>7.8641908284868244E-3</v>
      </c>
      <c r="AJ354" s="13">
        <f t="shared" si="639"/>
        <v>1.4441801998133256E-3</v>
      </c>
      <c r="AK354" s="13">
        <f t="shared" si="640"/>
        <v>1.7680619193334652E-4</v>
      </c>
      <c r="AL354" s="13">
        <f t="shared" si="641"/>
        <v>3.0462022901197712E-7</v>
      </c>
      <c r="AM354" s="13">
        <f t="shared" si="642"/>
        <v>1.0754916031232912E-5</v>
      </c>
      <c r="AN354" s="13">
        <f t="shared" si="643"/>
        <v>1.3736421748092853E-5</v>
      </c>
      <c r="AO354" s="13">
        <f t="shared" si="644"/>
        <v>8.7722341064083397E-6</v>
      </c>
      <c r="AP354" s="13">
        <f t="shared" si="645"/>
        <v>3.734698532549916E-6</v>
      </c>
      <c r="AQ354" s="13">
        <f t="shared" si="646"/>
        <v>1.192510336577869E-6</v>
      </c>
      <c r="AR354" s="13">
        <f t="shared" si="647"/>
        <v>5.4695713588469351E-3</v>
      </c>
      <c r="AS354" s="13">
        <f t="shared" si="648"/>
        <v>2.008864441412008E-3</v>
      </c>
      <c r="AT354" s="13">
        <f t="shared" si="649"/>
        <v>3.6890791610590926E-4</v>
      </c>
      <c r="AU354" s="13">
        <f t="shared" si="650"/>
        <v>4.5164172607534219E-5</v>
      </c>
      <c r="AV354" s="13">
        <f t="shared" si="651"/>
        <v>4.1469748918403659E-6</v>
      </c>
      <c r="AW354" s="13">
        <f t="shared" si="652"/>
        <v>3.9693570917205842E-9</v>
      </c>
      <c r="AX354" s="13">
        <f t="shared" si="653"/>
        <v>6.5834434937239248E-7</v>
      </c>
      <c r="AY354" s="13">
        <f t="shared" si="654"/>
        <v>8.4085227743207909E-7</v>
      </c>
      <c r="AZ354" s="13">
        <f t="shared" si="655"/>
        <v>5.3697776333672251E-7</v>
      </c>
      <c r="BA354" s="13">
        <f t="shared" si="656"/>
        <v>2.2861337721032334E-7</v>
      </c>
      <c r="BB354" s="13">
        <f t="shared" si="657"/>
        <v>7.2997542646942479E-8</v>
      </c>
      <c r="BC354" s="13">
        <f t="shared" si="658"/>
        <v>1.8646822150183667E-8</v>
      </c>
      <c r="BD354" s="13">
        <f t="shared" si="659"/>
        <v>1.1643100195331154E-3</v>
      </c>
      <c r="BE354" s="13">
        <f t="shared" si="660"/>
        <v>4.2762784203127731E-4</v>
      </c>
      <c r="BF354" s="13">
        <f t="shared" si="661"/>
        <v>7.8529587572241099E-5</v>
      </c>
      <c r="BG354" s="13">
        <f t="shared" si="662"/>
        <v>9.6141169464440192E-6</v>
      </c>
      <c r="BH354" s="13">
        <f t="shared" si="663"/>
        <v>8.8276833787207141E-7</v>
      </c>
      <c r="BI354" s="13">
        <f t="shared" si="664"/>
        <v>6.4844639830402961E-8</v>
      </c>
      <c r="BJ354" s="14">
        <f t="shared" si="665"/>
        <v>0.1060609828016197</v>
      </c>
      <c r="BK354" s="14">
        <f t="shared" si="666"/>
        <v>0.29489015093333282</v>
      </c>
      <c r="BL354" s="14">
        <f t="shared" si="667"/>
        <v>0.53162800632554896</v>
      </c>
      <c r="BM354" s="14">
        <f t="shared" si="668"/>
        <v>0.22783971146826884</v>
      </c>
      <c r="BN354" s="14">
        <f t="shared" si="669"/>
        <v>0.77179651558330264</v>
      </c>
    </row>
    <row r="355" spans="1:66" x14ac:dyDescent="0.25">
      <c r="A355" t="s">
        <v>341</v>
      </c>
      <c r="B355" t="s">
        <v>319</v>
      </c>
      <c r="C355" t="s">
        <v>152</v>
      </c>
      <c r="D355" t="s">
        <v>356</v>
      </c>
      <c r="E355" s="10">
        <f>VLOOKUP(A355,home!$A$2:$E$405,3,FALSE)</f>
        <v>1.5127999999999999</v>
      </c>
      <c r="F355" s="10">
        <f>VLOOKUP(B355,home!$B$2:$E$405,3,FALSE)</f>
        <v>0.7712</v>
      </c>
      <c r="G355" s="10">
        <f>VLOOKUP(C355,away!$B$2:$E$405,4,FALSE)</f>
        <v>0.66100000000000003</v>
      </c>
      <c r="H355" s="10">
        <f>VLOOKUP(A355,away!$A$2:$E$405,3,FALSE)</f>
        <v>1.2179</v>
      </c>
      <c r="I355" s="10">
        <f>VLOOKUP(C355,away!$B$2:$E$405,3,FALSE)</f>
        <v>1.2316</v>
      </c>
      <c r="J355" s="10">
        <f>VLOOKUP(B355,home!$B$2:$E$405,4,FALSE)</f>
        <v>1.2316</v>
      </c>
      <c r="K355" s="12">
        <f t="shared" si="614"/>
        <v>0.77116976896000011</v>
      </c>
      <c r="L355" s="12">
        <f t="shared" si="615"/>
        <v>1.8473576822240001</v>
      </c>
      <c r="M355" s="13">
        <f t="shared" si="616"/>
        <v>7.2910147568516409E-2</v>
      </c>
      <c r="N355" s="13">
        <f t="shared" si="617"/>
        <v>5.6226101655252297E-2</v>
      </c>
      <c r="O355" s="13">
        <f t="shared" si="618"/>
        <v>0.13469112122278429</v>
      </c>
      <c r="P355" s="13">
        <f t="shared" si="619"/>
        <v>0.1038697208343379</v>
      </c>
      <c r="Q355" s="13">
        <f t="shared" si="620"/>
        <v>2.1679934911501202E-2</v>
      </c>
      <c r="R355" s="13">
        <f t="shared" si="621"/>
        <v>0.12441133875913732</v>
      </c>
      <c r="S355" s="13">
        <f t="shared" si="622"/>
        <v>3.6993886537071342E-2</v>
      </c>
      <c r="T355" s="13">
        <f t="shared" si="623"/>
        <v>4.0050594308878036E-2</v>
      </c>
      <c r="U355" s="13">
        <f t="shared" si="624"/>
        <v>9.5942263366888214E-2</v>
      </c>
      <c r="V355" s="13">
        <f t="shared" si="625"/>
        <v>5.8558296986510978E-3</v>
      </c>
      <c r="W355" s="13">
        <f t="shared" si="626"/>
        <v>5.5729701322567403E-3</v>
      </c>
      <c r="X355" s="13">
        <f t="shared" si="627"/>
        <v>1.029526918662939E-2</v>
      </c>
      <c r="Y355" s="13">
        <f t="shared" si="628"/>
        <v>9.5095223112419205E-3</v>
      </c>
      <c r="Z355" s="13">
        <f t="shared" si="629"/>
        <v>7.6610747470821625E-2</v>
      </c>
      <c r="AA355" s="13">
        <f t="shared" si="630"/>
        <v>5.9079892426926413E-2</v>
      </c>
      <c r="AB355" s="13">
        <f t="shared" si="631"/>
        <v>2.2780313496527253E-2</v>
      </c>
      <c r="AC355" s="13">
        <f t="shared" si="632"/>
        <v>5.2139809780998359E-4</v>
      </c>
      <c r="AD355" s="13">
        <f t="shared" si="633"/>
        <v>1.0744265223283529E-3</v>
      </c>
      <c r="AE355" s="13">
        <f t="shared" si="634"/>
        <v>1.9848500900084987E-3</v>
      </c>
      <c r="AF355" s="13">
        <f t="shared" si="635"/>
        <v>1.8333640309200995E-3</v>
      </c>
      <c r="AG355" s="13">
        <f t="shared" si="636"/>
        <v>1.1289597089444686E-3</v>
      </c>
      <c r="AH355" s="13">
        <f t="shared" si="637"/>
        <v>3.5381863220286289E-2</v>
      </c>
      <c r="AI355" s="13">
        <f t="shared" si="638"/>
        <v>2.7285423284962501E-2</v>
      </c>
      <c r="AJ355" s="13">
        <f t="shared" si="639"/>
        <v>1.052084678532017E-2</v>
      </c>
      <c r="AK355" s="13">
        <f t="shared" si="640"/>
        <v>2.7044529948996384E-3</v>
      </c>
      <c r="AL355" s="13">
        <f t="shared" si="641"/>
        <v>2.9711899739159889E-5</v>
      </c>
      <c r="AM355" s="13">
        <f t="shared" si="642"/>
        <v>1.6571305059769048E-4</v>
      </c>
      <c r="AN355" s="13">
        <f t="shared" si="643"/>
        <v>3.0613127706641795E-4</v>
      </c>
      <c r="AO355" s="13">
        <f t="shared" si="644"/>
        <v>2.8276698322884556E-4</v>
      </c>
      <c r="AP355" s="13">
        <f t="shared" si="645"/>
        <v>1.7412391958237098E-4</v>
      </c>
      <c r="AQ355" s="13">
        <f t="shared" si="646"/>
        <v>8.0417290124861729E-5</v>
      </c>
      <c r="AR355" s="13">
        <f t="shared" si="647"/>
        <v>1.3072591366278927E-2</v>
      </c>
      <c r="AS355" s="13">
        <f t="shared" si="648"/>
        <v>1.008118726364181E-2</v>
      </c>
      <c r="AT355" s="13">
        <f t="shared" si="649"/>
        <v>3.8871534264725755E-3</v>
      </c>
      <c r="AU355" s="13">
        <f t="shared" si="650"/>
        <v>9.9921840326830966E-4</v>
      </c>
      <c r="AV355" s="13">
        <f t="shared" si="651"/>
        <v>1.9264175629725064E-4</v>
      </c>
      <c r="AW355" s="13">
        <f t="shared" si="652"/>
        <v>1.1757876853623113E-6</v>
      </c>
      <c r="AX355" s="13">
        <f t="shared" si="653"/>
        <v>2.1298815823846289E-5</v>
      </c>
      <c r="AY355" s="13">
        <f t="shared" si="654"/>
        <v>3.934653103445654E-5</v>
      </c>
      <c r="AZ355" s="13">
        <f t="shared" si="655"/>
        <v>3.6343558187684165E-5</v>
      </c>
      <c r="BA355" s="13">
        <f t="shared" si="656"/>
        <v>2.2379850472457772E-5</v>
      </c>
      <c r="BB355" s="13">
        <f t="shared" si="657"/>
        <v>1.0335897174329817E-5</v>
      </c>
      <c r="BC355" s="13">
        <f t="shared" si="658"/>
        <v>3.818819809535102E-6</v>
      </c>
      <c r="BD355" s="13">
        <f t="shared" si="659"/>
        <v>4.0249586811784213E-3</v>
      </c>
      <c r="BE355" s="13">
        <f t="shared" si="660"/>
        <v>3.1039264562379093E-3</v>
      </c>
      <c r="BF355" s="13">
        <f t="shared" si="661"/>
        <v>1.1968271240629105E-3</v>
      </c>
      <c r="BG355" s="13">
        <f t="shared" si="662"/>
        <v>3.0765229891621866E-4</v>
      </c>
      <c r="BH355" s="13">
        <f t="shared" si="663"/>
        <v>5.9313038068808305E-5</v>
      </c>
      <c r="BI355" s="13">
        <f t="shared" si="664"/>
        <v>9.1480843727677204E-6</v>
      </c>
      <c r="BJ355" s="14">
        <f t="shared" si="665"/>
        <v>0.15049866885106358</v>
      </c>
      <c r="BK355" s="14">
        <f t="shared" si="666"/>
        <v>0.22022004116716035</v>
      </c>
      <c r="BL355" s="14">
        <f t="shared" si="667"/>
        <v>0.54973213345652827</v>
      </c>
      <c r="BM355" s="14">
        <f t="shared" si="668"/>
        <v>0.48323505525069493</v>
      </c>
      <c r="BN355" s="14">
        <f t="shared" si="669"/>
        <v>0.51378836495152946</v>
      </c>
    </row>
    <row r="356" spans="1:66" x14ac:dyDescent="0.25">
      <c r="A356" t="s">
        <v>341</v>
      </c>
      <c r="B356" t="s">
        <v>147</v>
      </c>
      <c r="C356" t="s">
        <v>150</v>
      </c>
      <c r="D356" t="s">
        <v>356</v>
      </c>
      <c r="E356" s="10">
        <f>VLOOKUP(A356,home!$A$2:$E$405,3,FALSE)</f>
        <v>1.5127999999999999</v>
      </c>
      <c r="F356" s="10">
        <f>VLOOKUP(B356,home!$B$2:$E$405,3,FALSE)</f>
        <v>1.0387999999999999</v>
      </c>
      <c r="G356" s="10">
        <f>VLOOKUP(C356,away!$B$2:$E$405,4,FALSE)</f>
        <v>1.2276</v>
      </c>
      <c r="H356" s="10">
        <f>VLOOKUP(A356,away!$A$2:$E$405,3,FALSE)</f>
        <v>1.2179</v>
      </c>
      <c r="I356" s="10">
        <f>VLOOKUP(C356,away!$B$2:$E$405,3,FALSE)</f>
        <v>0.82110000000000005</v>
      </c>
      <c r="J356" s="10">
        <f>VLOOKUP(B356,home!$B$2:$E$405,4,FALSE)</f>
        <v>0.82110000000000005</v>
      </c>
      <c r="K356" s="12">
        <f t="shared" si="614"/>
        <v>1.9291692752639999</v>
      </c>
      <c r="L356" s="12">
        <f t="shared" si="615"/>
        <v>0.82111452525899997</v>
      </c>
      <c r="M356" s="13">
        <f t="shared" si="616"/>
        <v>6.3909721020481772E-2</v>
      </c>
      <c r="N356" s="13">
        <f t="shared" si="617"/>
        <v>0.12329267018340724</v>
      </c>
      <c r="O356" s="13">
        <f t="shared" si="618"/>
        <v>5.2477200235168012E-2</v>
      </c>
      <c r="P356" s="13">
        <f t="shared" si="619"/>
        <v>0.10123740234556289</v>
      </c>
      <c r="Q356" s="13">
        <f t="shared" si="620"/>
        <v>0.11892621559154359</v>
      </c>
      <c r="R356" s="13">
        <f t="shared" si="621"/>
        <v>2.1544895679010731E-2</v>
      </c>
      <c r="S356" s="13">
        <f t="shared" si="622"/>
        <v>4.009175548737251E-2</v>
      </c>
      <c r="T356" s="13">
        <f t="shared" si="623"/>
        <v>9.7652043056299778E-2</v>
      </c>
      <c r="U356" s="13">
        <f t="shared" si="624"/>
        <v>4.1563750782715618E-2</v>
      </c>
      <c r="V356" s="13">
        <f t="shared" si="625"/>
        <v>7.0564559510339101E-3</v>
      </c>
      <c r="W356" s="13">
        <f t="shared" si="626"/>
        <v>7.647626704754279E-2</v>
      </c>
      <c r="X356" s="13">
        <f t="shared" si="627"/>
        <v>6.2795773710323591E-2</v>
      </c>
      <c r="Y356" s="13">
        <f t="shared" si="628"/>
        <v>2.5781260959211974E-2</v>
      </c>
      <c r="Z356" s="13">
        <f t="shared" si="629"/>
        <v>5.8969422624085251E-3</v>
      </c>
      <c r="AA356" s="13">
        <f t="shared" si="630"/>
        <v>1.1376199830644309E-2</v>
      </c>
      <c r="AB356" s="13">
        <f t="shared" si="631"/>
        <v>1.0973307591271263E-2</v>
      </c>
      <c r="AC356" s="13">
        <f t="shared" si="632"/>
        <v>6.9861953201495134E-4</v>
      </c>
      <c r="AD356" s="13">
        <f t="shared" si="633"/>
        <v>3.6883916168751037E-2</v>
      </c>
      <c r="AE356" s="13">
        <f t="shared" si="634"/>
        <v>3.028591931459676E-2</v>
      </c>
      <c r="AF356" s="13">
        <f t="shared" si="635"/>
        <v>1.2434104130018747E-2</v>
      </c>
      <c r="AG356" s="13">
        <f t="shared" si="636"/>
        <v>3.403274503247105E-3</v>
      </c>
      <c r="AH356" s="13">
        <f t="shared" si="637"/>
        <v>1.2105162365693273E-3</v>
      </c>
      <c r="AI356" s="13">
        <f t="shared" si="638"/>
        <v>2.3352907307977542E-3</v>
      </c>
      <c r="AJ356" s="13">
        <f t="shared" si="639"/>
        <v>2.2525855633319207E-3</v>
      </c>
      <c r="AK356" s="13">
        <f t="shared" si="640"/>
        <v>1.4485396195610635E-3</v>
      </c>
      <c r="AL356" s="13">
        <f t="shared" si="641"/>
        <v>4.4266459324020624E-5</v>
      </c>
      <c r="AM356" s="13">
        <f t="shared" si="642"/>
        <v>1.4231063564833522E-2</v>
      </c>
      <c r="AN356" s="13">
        <f t="shared" si="643"/>
        <v>1.1685333002968928E-2</v>
      </c>
      <c r="AO356" s="13">
        <f t="shared" si="644"/>
        <v>4.7974983306130776E-3</v>
      </c>
      <c r="AP356" s="13">
        <f t="shared" si="645"/>
        <v>1.3130985213907341E-3</v>
      </c>
      <c r="AQ356" s="13">
        <f t="shared" si="646"/>
        <v>2.6955106725251186E-4</v>
      </c>
      <c r="AR356" s="13">
        <f t="shared" si="647"/>
        <v>1.9879449298178695E-4</v>
      </c>
      <c r="AS356" s="13">
        <f t="shared" si="648"/>
        <v>3.8350822795214827E-4</v>
      </c>
      <c r="AT356" s="13">
        <f t="shared" si="649"/>
        <v>3.6992614508811347E-4</v>
      </c>
      <c r="AU356" s="13">
        <f t="shared" si="650"/>
        <v>2.3788338440694707E-4</v>
      </c>
      <c r="AV356" s="13">
        <f t="shared" si="651"/>
        <v>1.1472932907342433E-4</v>
      </c>
      <c r="AW356" s="13">
        <f t="shared" si="652"/>
        <v>1.9478089480676979E-6</v>
      </c>
      <c r="AX356" s="13">
        <f t="shared" si="653"/>
        <v>4.575688430600966E-3</v>
      </c>
      <c r="AY356" s="13">
        <f t="shared" si="654"/>
        <v>3.7571642334260102E-3</v>
      </c>
      <c r="AZ356" s="13">
        <f t="shared" si="655"/>
        <v>1.5425310629248465E-3</v>
      </c>
      <c r="BA356" s="13">
        <f t="shared" si="656"/>
        <v>4.22198220476932E-4</v>
      </c>
      <c r="BB356" s="13">
        <f t="shared" si="657"/>
        <v>8.6668272843027635E-5</v>
      </c>
      <c r="BC356" s="13">
        <f t="shared" si="658"/>
        <v>1.4232915542104029E-5</v>
      </c>
      <c r="BD356" s="13">
        <f t="shared" si="659"/>
        <v>2.7205507621473923E-5</v>
      </c>
      <c r="BE356" s="13">
        <f t="shared" si="660"/>
        <v>5.2484029421308076E-5</v>
      </c>
      <c r="BF356" s="13">
        <f t="shared" si="661"/>
        <v>5.0625288500819694E-5</v>
      </c>
      <c r="BG356" s="13">
        <f t="shared" si="662"/>
        <v>3.2554917042385748E-5</v>
      </c>
      <c r="BH356" s="13">
        <f t="shared" si="663"/>
        <v>1.5700986429234728E-5</v>
      </c>
      <c r="BI356" s="13">
        <f t="shared" si="664"/>
        <v>6.0579721221233354E-6</v>
      </c>
      <c r="BJ356" s="14">
        <f t="shared" si="665"/>
        <v>0.63062647228781521</v>
      </c>
      <c r="BK356" s="14">
        <f t="shared" si="666"/>
        <v>0.21679538502921603</v>
      </c>
      <c r="BL356" s="14">
        <f t="shared" si="667"/>
        <v>0.14667175654970976</v>
      </c>
      <c r="BM356" s="14">
        <f t="shared" si="668"/>
        <v>0.51484723464949744</v>
      </c>
      <c r="BN356" s="14">
        <f t="shared" si="669"/>
        <v>0.48138810505517426</v>
      </c>
    </row>
    <row r="357" spans="1:66" x14ac:dyDescent="0.25">
      <c r="A357" t="s">
        <v>351</v>
      </c>
      <c r="B357" t="s">
        <v>164</v>
      </c>
      <c r="C357" t="s">
        <v>156</v>
      </c>
      <c r="D357" t="s">
        <v>356</v>
      </c>
      <c r="E357" s="10">
        <f>VLOOKUP(A357,home!$A$2:$E$405,3,FALSE)</f>
        <v>1.3077000000000001</v>
      </c>
      <c r="F357" s="10">
        <f>VLOOKUP(B357,home!$B$2:$E$405,3,FALSE)</f>
        <v>0.94120000000000004</v>
      </c>
      <c r="G357" s="10">
        <f>VLOOKUP(C357,away!$B$2:$E$405,4,FALSE)</f>
        <v>0.94120000000000004</v>
      </c>
      <c r="H357" s="10">
        <f>VLOOKUP(A357,away!$A$2:$E$405,3,FALSE)</f>
        <v>1.1667000000000001</v>
      </c>
      <c r="I357" s="10">
        <f>VLOOKUP(C357,away!$B$2:$E$405,3,FALSE)</f>
        <v>1.0548999999999999</v>
      </c>
      <c r="J357" s="10">
        <f>VLOOKUP(B357,home!$B$2:$E$405,4,FALSE)</f>
        <v>0.79120000000000001</v>
      </c>
      <c r="K357" s="12">
        <f t="shared" si="614"/>
        <v>1.158435774288</v>
      </c>
      <c r="L357" s="12">
        <f t="shared" si="615"/>
        <v>0.97377084789599999</v>
      </c>
      <c r="M357" s="13">
        <f t="shared" si="616"/>
        <v>0.11857535395099313</v>
      </c>
      <c r="N357" s="13">
        <f t="shared" si="617"/>
        <v>0.13736193196569238</v>
      </c>
      <c r="O357" s="13">
        <f t="shared" si="618"/>
        <v>0.11546522295642687</v>
      </c>
      <c r="P357" s="13">
        <f t="shared" si="619"/>
        <v>0.13375904495886493</v>
      </c>
      <c r="Q357" s="13">
        <f t="shared" si="620"/>
        <v>7.9562488007186238E-2</v>
      </c>
      <c r="R357" s="13">
        <f t="shared" si="621"/>
        <v>5.6218334030390241E-2</v>
      </c>
      <c r="S357" s="13">
        <f t="shared" si="622"/>
        <v>3.7721755643466505E-2</v>
      </c>
      <c r="T357" s="13">
        <f t="shared" si="623"/>
        <v>7.7475631407473058E-2</v>
      </c>
      <c r="U357" s="13">
        <f t="shared" si="624"/>
        <v>6.5125329311676527E-2</v>
      </c>
      <c r="V357" s="13">
        <f t="shared" si="625"/>
        <v>4.7280070725949936E-3</v>
      </c>
      <c r="W357" s="13">
        <f t="shared" si="626"/>
        <v>3.0722677466294819E-2</v>
      </c>
      <c r="X357" s="13">
        <f t="shared" si="627"/>
        <v>2.9916847685989234E-2</v>
      </c>
      <c r="Y357" s="13">
        <f t="shared" si="628"/>
        <v>1.4566077068780612E-2</v>
      </c>
      <c r="Z357" s="13">
        <f t="shared" si="629"/>
        <v>1.8247924932024557E-2</v>
      </c>
      <c r="AA357" s="13">
        <f t="shared" si="630"/>
        <v>2.1139049047779166E-2</v>
      </c>
      <c r="AB357" s="13">
        <f t="shared" si="631"/>
        <v>1.2244115325688037E-2</v>
      </c>
      <c r="AC357" s="13">
        <f t="shared" si="632"/>
        <v>3.3333956505120379E-4</v>
      </c>
      <c r="AD357" s="13">
        <f t="shared" si="633"/>
        <v>8.8975621647169375E-3</v>
      </c>
      <c r="AE357" s="13">
        <f t="shared" si="634"/>
        <v>8.6641866533437792E-3</v>
      </c>
      <c r="AF357" s="13">
        <f t="shared" si="635"/>
        <v>4.2184661918778892E-3</v>
      </c>
      <c r="AG357" s="13">
        <f t="shared" si="636"/>
        <v>1.3692731334951813E-3</v>
      </c>
      <c r="AH357" s="13">
        <f t="shared" si="637"/>
        <v>4.4423243333500265E-3</v>
      </c>
      <c r="AI357" s="13">
        <f t="shared" si="638"/>
        <v>5.1461474287427611E-3</v>
      </c>
      <c r="AJ357" s="13">
        <f t="shared" si="639"/>
        <v>2.9807406406079113E-3</v>
      </c>
      <c r="AK357" s="13">
        <f t="shared" si="640"/>
        <v>1.1509988639847777E-3</v>
      </c>
      <c r="AL357" s="13">
        <f t="shared" si="641"/>
        <v>1.5040961003306045E-5</v>
      </c>
      <c r="AM357" s="13">
        <f t="shared" si="642"/>
        <v>2.061450863111896E-3</v>
      </c>
      <c r="AN357" s="13">
        <f t="shared" si="643"/>
        <v>2.0073807548684117E-3</v>
      </c>
      <c r="AO357" s="13">
        <f t="shared" si="644"/>
        <v>9.773644298591629E-4</v>
      </c>
      <c r="AP357" s="13">
        <f t="shared" si="645"/>
        <v>3.1724299652244933E-4</v>
      </c>
      <c r="AQ357" s="13">
        <f t="shared" si="646"/>
        <v>7.7230495428183305E-5</v>
      </c>
      <c r="AR357" s="13">
        <f t="shared" si="647"/>
        <v>8.6516118654305784E-4</v>
      </c>
      <c r="AS357" s="13">
        <f t="shared" si="648"/>
        <v>1.0022336690169321E-3</v>
      </c>
      <c r="AT357" s="13">
        <f t="shared" si="649"/>
        <v>5.8051166819256652E-4</v>
      </c>
      <c r="AU357" s="13">
        <f t="shared" si="650"/>
        <v>2.24161827941958E-4</v>
      </c>
      <c r="AV357" s="13">
        <f t="shared" si="651"/>
        <v>6.4919270179438927E-5</v>
      </c>
      <c r="AW357" s="13">
        <f t="shared" si="652"/>
        <v>4.7130474701655008E-7</v>
      </c>
      <c r="AX357" s="13">
        <f t="shared" si="653"/>
        <v>3.9800973779428222E-4</v>
      </c>
      <c r="AY357" s="13">
        <f t="shared" si="654"/>
        <v>3.875702798428028E-4</v>
      </c>
      <c r="AZ357" s="13">
        <f t="shared" si="655"/>
        <v>1.8870232001090803E-4</v>
      </c>
      <c r="BA357" s="13">
        <f t="shared" si="656"/>
        <v>6.1250939385654765E-5</v>
      </c>
      <c r="BB357" s="13">
        <f t="shared" si="657"/>
        <v>1.4911094794998882E-5</v>
      </c>
      <c r="BC357" s="13">
        <f t="shared" si="658"/>
        <v>2.9039978843167395E-6</v>
      </c>
      <c r="BD357" s="13">
        <f t="shared" si="659"/>
        <v>1.4041145703112376E-4</v>
      </c>
      <c r="BE357" s="13">
        <f t="shared" si="660"/>
        <v>1.6265765494475609E-4</v>
      </c>
      <c r="BF357" s="13">
        <f t="shared" si="661"/>
        <v>9.4214223224899465E-5</v>
      </c>
      <c r="BG357" s="13">
        <f t="shared" si="662"/>
        <v>3.6380375543492937E-5</v>
      </c>
      <c r="BH357" s="13">
        <f t="shared" si="663"/>
        <v>1.0536082127903621E-5</v>
      </c>
      <c r="BI357" s="13">
        <f t="shared" si="664"/>
        <v>2.4410748915599988E-6</v>
      </c>
      <c r="BJ357" s="14">
        <f t="shared" si="665"/>
        <v>0.3992491596543532</v>
      </c>
      <c r="BK357" s="14">
        <f t="shared" si="666"/>
        <v>0.29552011243181692</v>
      </c>
      <c r="BL357" s="14">
        <f t="shared" si="667"/>
        <v>0.28709589042828404</v>
      </c>
      <c r="BM357" s="14">
        <f t="shared" si="668"/>
        <v>0.35878361260182912</v>
      </c>
      <c r="BN357" s="14">
        <f t="shared" si="669"/>
        <v>0.64094237586955383</v>
      </c>
    </row>
    <row r="358" spans="1:66" x14ac:dyDescent="0.25">
      <c r="A358" t="s">
        <v>342</v>
      </c>
      <c r="B358" t="s">
        <v>175</v>
      </c>
      <c r="C358" t="s">
        <v>176</v>
      </c>
      <c r="D358" t="s">
        <v>356</v>
      </c>
      <c r="E358" s="10">
        <f>VLOOKUP(A358,home!$A$2:$E$405,3,FALSE)</f>
        <v>1.3717999999999999</v>
      </c>
      <c r="F358" s="10">
        <f>VLOOKUP(B358,home!$B$2:$E$405,3,FALSE)</f>
        <v>1.2635000000000001</v>
      </c>
      <c r="G358" s="10">
        <f>VLOOKUP(C358,away!$B$2:$E$405,4,FALSE)</f>
        <v>1.139</v>
      </c>
      <c r="H358" s="10">
        <f>VLOOKUP(A358,away!$A$2:$E$405,3,FALSE)</f>
        <v>1.1667000000000001</v>
      </c>
      <c r="I358" s="10">
        <f>VLOOKUP(C358,away!$B$2:$E$405,3,FALSE)</f>
        <v>0.80349999999999999</v>
      </c>
      <c r="J358" s="10">
        <f>VLOOKUP(B358,home!$B$2:$E$405,4,FALSE)</f>
        <v>0.62860000000000005</v>
      </c>
      <c r="K358" s="12">
        <f t="shared" si="614"/>
        <v>1.9741937326999999</v>
      </c>
      <c r="L358" s="12">
        <f t="shared" si="615"/>
        <v>0.58927695267000013</v>
      </c>
      <c r="M358" s="13">
        <f t="shared" si="616"/>
        <v>7.7036905066627595E-2</v>
      </c>
      <c r="N358" s="13">
        <f t="shared" si="617"/>
        <v>0.15208577516914107</v>
      </c>
      <c r="O358" s="13">
        <f t="shared" si="618"/>
        <v>4.5396072660790404E-2</v>
      </c>
      <c r="P358" s="13">
        <f t="shared" si="619"/>
        <v>8.9620642136126222E-2</v>
      </c>
      <c r="Q358" s="13">
        <f t="shared" si="620"/>
        <v>0.15012339208586981</v>
      </c>
      <c r="R358" s="13">
        <f t="shared" si="621"/>
        <v>1.3375429680368239E-2</v>
      </c>
      <c r="S358" s="13">
        <f t="shared" si="622"/>
        <v>2.6064973307095538E-2</v>
      </c>
      <c r="T358" s="13">
        <f t="shared" si="623"/>
        <v>8.8464255012844981E-2</v>
      </c>
      <c r="U358" s="13">
        <f t="shared" si="624"/>
        <v>2.6405689447152537E-2</v>
      </c>
      <c r="V358" s="13">
        <f t="shared" si="625"/>
        <v>3.3691783366290762E-3</v>
      </c>
      <c r="W358" s="13">
        <f t="shared" si="626"/>
        <v>9.8790886595862965E-2</v>
      </c>
      <c r="X358" s="13">
        <f t="shared" si="627"/>
        <v>5.8215192604777692E-2</v>
      </c>
      <c r="Y358" s="13">
        <f t="shared" si="628"/>
        <v>1.7152435648620262E-2</v>
      </c>
      <c r="Z358" s="13">
        <f t="shared" si="629"/>
        <v>2.627277480899757E-3</v>
      </c>
      <c r="AA358" s="13">
        <f t="shared" si="630"/>
        <v>5.1867547368561438E-3</v>
      </c>
      <c r="AB358" s="13">
        <f t="shared" si="631"/>
        <v>5.1198293472767198E-3</v>
      </c>
      <c r="AC358" s="13">
        <f t="shared" si="632"/>
        <v>2.4497019134747411E-4</v>
      </c>
      <c r="AD358" s="13">
        <f t="shared" si="633"/>
        <v>4.875808729135727E-2</v>
      </c>
      <c r="AE358" s="13">
        <f t="shared" si="634"/>
        <v>2.8732017097068872E-2</v>
      </c>
      <c r="AF358" s="13">
        <f t="shared" si="635"/>
        <v>8.4655577395115443E-3</v>
      </c>
      <c r="AG358" s="13">
        <f t="shared" si="636"/>
        <v>1.6628526891304331E-3</v>
      </c>
      <c r="AH358" s="13">
        <f t="shared" si="637"/>
        <v>3.8704851694078073E-4</v>
      </c>
      <c r="AI358" s="13">
        <f t="shared" si="638"/>
        <v>7.6410875639531899E-4</v>
      </c>
      <c r="AJ358" s="13">
        <f t="shared" si="639"/>
        <v>7.5424935898841508E-4</v>
      </c>
      <c r="AK358" s="13">
        <f t="shared" si="640"/>
        <v>4.9634478580264031E-4</v>
      </c>
      <c r="AL358" s="13">
        <f t="shared" si="641"/>
        <v>1.13994121823988E-5</v>
      </c>
      <c r="AM358" s="13">
        <f t="shared" si="642"/>
        <v>1.9251582069807417E-2</v>
      </c>
      <c r="AN358" s="13">
        <f t="shared" si="643"/>
        <v>1.1344513616172528E-2</v>
      </c>
      <c r="AO358" s="13">
        <f t="shared" si="644"/>
        <v>3.3425302066307353E-3</v>
      </c>
      <c r="AP358" s="13">
        <f t="shared" si="645"/>
        <v>6.565586714569287E-4</v>
      </c>
      <c r="AQ358" s="13">
        <f t="shared" si="646"/>
        <v>9.6723723291300661E-5</v>
      </c>
      <c r="AR358" s="13">
        <f t="shared" si="647"/>
        <v>4.5615754119661258E-5</v>
      </c>
      <c r="AS358" s="13">
        <f t="shared" si="648"/>
        <v>9.0054335895419459E-5</v>
      </c>
      <c r="AT358" s="13">
        <f t="shared" si="649"/>
        <v>8.8892352763598879E-5</v>
      </c>
      <c r="AU358" s="13">
        <f t="shared" si="650"/>
        <v>5.8496908570284794E-5</v>
      </c>
      <c r="AV358" s="13">
        <f t="shared" si="651"/>
        <v>2.887105757044529E-5</v>
      </c>
      <c r="AW358" s="13">
        <f t="shared" si="652"/>
        <v>3.6837417904422245E-7</v>
      </c>
      <c r="AX358" s="13">
        <f t="shared" si="653"/>
        <v>6.3343921111289111E-3</v>
      </c>
      <c r="AY358" s="13">
        <f t="shared" si="654"/>
        <v>3.7327112802629336E-3</v>
      </c>
      <c r="AZ358" s="13">
        <f t="shared" si="655"/>
        <v>1.099800364215138E-3</v>
      </c>
      <c r="BA358" s="13">
        <f t="shared" si="656"/>
        <v>2.1602900239001767E-4</v>
      </c>
      <c r="BB358" s="13">
        <f t="shared" si="657"/>
        <v>3.1825228054182439E-5</v>
      </c>
      <c r="BC358" s="13">
        <f t="shared" si="658"/>
        <v>3.7507746811592872E-6</v>
      </c>
      <c r="BD358" s="13">
        <f t="shared" si="659"/>
        <v>4.4800520968963298E-6</v>
      </c>
      <c r="BE358" s="13">
        <f t="shared" si="660"/>
        <v>8.8444907718622265E-6</v>
      </c>
      <c r="BF358" s="13">
        <f t="shared" si="661"/>
        <v>8.7303691253666975E-6</v>
      </c>
      <c r="BG358" s="13">
        <f t="shared" si="662"/>
        <v>5.7451466704855036E-6</v>
      </c>
      <c r="BH358" s="13">
        <f t="shared" si="663"/>
        <v>2.8355081375786882E-6</v>
      </c>
      <c r="BI358" s="13">
        <f t="shared" si="664"/>
        <v>1.1195684788455395E-6</v>
      </c>
      <c r="BJ358" s="14">
        <f t="shared" si="665"/>
        <v>0.69856086898227621</v>
      </c>
      <c r="BK358" s="14">
        <f t="shared" si="666"/>
        <v>0.20008077973027125</v>
      </c>
      <c r="BL358" s="14">
        <f t="shared" si="667"/>
        <v>9.8229212834771637E-2</v>
      </c>
      <c r="BM358" s="14">
        <f t="shared" si="668"/>
        <v>0.46812757932321147</v>
      </c>
      <c r="BN358" s="14">
        <f t="shared" si="669"/>
        <v>0.5276382167989232</v>
      </c>
    </row>
    <row r="359" spans="1:66" x14ac:dyDescent="0.25">
      <c r="A359" t="s">
        <v>343</v>
      </c>
      <c r="B359" t="s">
        <v>189</v>
      </c>
      <c r="C359" t="s">
        <v>180</v>
      </c>
      <c r="D359" t="s">
        <v>356</v>
      </c>
      <c r="E359" s="10">
        <f>VLOOKUP(A359,home!$A$2:$E$405,3,FALSE)</f>
        <v>1.3151999999999999</v>
      </c>
      <c r="F359" s="10">
        <f>VLOOKUP(B359,home!$B$2:$E$405,3,FALSE)</f>
        <v>0.57030000000000003</v>
      </c>
      <c r="G359" s="10">
        <f>VLOOKUP(C359,away!$B$2:$E$405,4,FALSE)</f>
        <v>0.71279999999999999</v>
      </c>
      <c r="H359" s="10">
        <f>VLOOKUP(A359,away!$A$2:$E$405,3,FALSE)</f>
        <v>1.1212</v>
      </c>
      <c r="I359" s="10">
        <f>VLOOKUP(C359,away!$B$2:$E$405,3,FALSE)</f>
        <v>0.61319999999999997</v>
      </c>
      <c r="J359" s="10">
        <f>VLOOKUP(B359,home!$B$2:$E$405,4,FALSE)</f>
        <v>1.3935999999999999</v>
      </c>
      <c r="K359" s="12">
        <f t="shared" si="614"/>
        <v>0.53464174156800004</v>
      </c>
      <c r="L359" s="12">
        <f t="shared" si="615"/>
        <v>0.95812764902399994</v>
      </c>
      <c r="M359" s="13">
        <f t="shared" si="616"/>
        <v>0.22474937408075366</v>
      </c>
      <c r="N359" s="13">
        <f t="shared" si="617"/>
        <v>0.12016039677485206</v>
      </c>
      <c r="O359" s="13">
        <f t="shared" si="618"/>
        <v>0.21533858940760797</v>
      </c>
      <c r="P359" s="13">
        <f t="shared" si="619"/>
        <v>0.11512899846768002</v>
      </c>
      <c r="Q359" s="13">
        <f t="shared" si="620"/>
        <v>3.2121381899604402E-2</v>
      </c>
      <c r="R359" s="13">
        <f t="shared" si="621"/>
        <v>0.10316092820662794</v>
      </c>
      <c r="S359" s="13">
        <f t="shared" si="622"/>
        <v>1.4743852282552509E-2</v>
      </c>
      <c r="T359" s="13">
        <f t="shared" si="623"/>
        <v>3.0776384122870027E-2</v>
      </c>
      <c r="U359" s="13">
        <f t="shared" si="624"/>
        <v>5.515413831816298E-2</v>
      </c>
      <c r="V359" s="13">
        <f t="shared" si="625"/>
        <v>8.3917917398158642E-4</v>
      </c>
      <c r="W359" s="13">
        <f t="shared" si="626"/>
        <v>5.7244771867917769E-3</v>
      </c>
      <c r="X359" s="13">
        <f t="shared" si="627"/>
        <v>5.484779868872326E-3</v>
      </c>
      <c r="Y359" s="13">
        <f t="shared" si="628"/>
        <v>2.6275596205884021E-3</v>
      </c>
      <c r="Z359" s="13">
        <f t="shared" si="629"/>
        <v>3.2947112537916691E-2</v>
      </c>
      <c r="AA359" s="13">
        <f t="shared" si="630"/>
        <v>1.761490162690867E-2</v>
      </c>
      <c r="AB359" s="13">
        <f t="shared" si="631"/>
        <v>4.708830841679724E-3</v>
      </c>
      <c r="AC359" s="13">
        <f t="shared" si="632"/>
        <v>2.6867109816933557E-5</v>
      </c>
      <c r="AD359" s="13">
        <f t="shared" si="633"/>
        <v>7.6513611317816023E-4</v>
      </c>
      <c r="AE359" s="13">
        <f t="shared" si="634"/>
        <v>7.3309806530275166E-4</v>
      </c>
      <c r="AF359" s="13">
        <f t="shared" si="635"/>
        <v>3.5120076290628418E-4</v>
      </c>
      <c r="AG359" s="13">
        <f t="shared" si="636"/>
        <v>1.1216505376627775E-4</v>
      </c>
      <c r="AH359" s="13">
        <f t="shared" si="637"/>
        <v>7.8918848695208165E-3</v>
      </c>
      <c r="AI359" s="13">
        <f t="shared" si="638"/>
        <v>4.2193310708947577E-3</v>
      </c>
      <c r="AJ359" s="13">
        <f t="shared" si="639"/>
        <v>1.127915255997574E-3</v>
      </c>
      <c r="AK359" s="13">
        <f t="shared" si="640"/>
        <v>2.0101019226921986E-4</v>
      </c>
      <c r="AL359" s="13">
        <f t="shared" si="641"/>
        <v>5.505124910974548E-7</v>
      </c>
      <c r="AM359" s="13">
        <f t="shared" si="642"/>
        <v>8.1814740817228389E-5</v>
      </c>
      <c r="AN359" s="13">
        <f t="shared" si="643"/>
        <v>7.8388965274718916E-5</v>
      </c>
      <c r="AO359" s="13">
        <f t="shared" si="644"/>
        <v>3.7553317504045209E-5</v>
      </c>
      <c r="AP359" s="13">
        <f t="shared" si="645"/>
        <v>1.1993623937734221E-5</v>
      </c>
      <c r="AQ359" s="13">
        <f t="shared" si="646"/>
        <v>2.8728556766848136E-6</v>
      </c>
      <c r="AR359" s="13">
        <f t="shared" si="647"/>
        <v>1.5122866192804117E-3</v>
      </c>
      <c r="AS359" s="13">
        <f t="shared" si="648"/>
        <v>8.0853155188206232E-4</v>
      </c>
      <c r="AT359" s="13">
        <f t="shared" si="649"/>
        <v>2.1613735850545179E-4</v>
      </c>
      <c r="AU359" s="13">
        <f t="shared" si="650"/>
        <v>3.8518684589753978E-5</v>
      </c>
      <c r="AV359" s="13">
        <f t="shared" si="651"/>
        <v>5.1484241529936375E-6</v>
      </c>
      <c r="AW359" s="13">
        <f t="shared" si="652"/>
        <v>7.8334109819521317E-9</v>
      </c>
      <c r="AX359" s="13">
        <f t="shared" si="653"/>
        <v>7.2902625860762541E-6</v>
      </c>
      <c r="AY359" s="13">
        <f t="shared" si="654"/>
        <v>6.9850021523648664E-6</v>
      </c>
      <c r="AZ359" s="13">
        <f t="shared" si="655"/>
        <v>3.3462618453364648E-6</v>
      </c>
      <c r="BA359" s="13">
        <f t="shared" si="656"/>
        <v>1.0687153316303129E-6</v>
      </c>
      <c r="BB359" s="13">
        <f t="shared" si="657"/>
        <v>2.5599142704271401E-7</v>
      </c>
      <c r="BC359" s="13">
        <f t="shared" si="658"/>
        <v>4.9054492832546892E-8</v>
      </c>
      <c r="BD359" s="13">
        <f t="shared" si="659"/>
        <v>2.4149393719693222E-4</v>
      </c>
      <c r="BE359" s="13">
        <f t="shared" si="660"/>
        <v>1.2911273916108108E-4</v>
      </c>
      <c r="BF359" s="13">
        <f t="shared" si="661"/>
        <v>3.4514529861847651E-5</v>
      </c>
      <c r="BG359" s="13">
        <f t="shared" si="662"/>
        <v>6.1509694515796571E-6</v>
      </c>
      <c r="BH359" s="13">
        <f t="shared" si="663"/>
        <v>8.2214125498102845E-7</v>
      </c>
      <c r="BI359" s="13">
        <f t="shared" si="664"/>
        <v>8.7910206475591653E-8</v>
      </c>
      <c r="BJ359" s="14">
        <f t="shared" si="665"/>
        <v>0.19908819825977819</v>
      </c>
      <c r="BK359" s="14">
        <f t="shared" si="666"/>
        <v>0.35549580662942809</v>
      </c>
      <c r="BL359" s="14">
        <f t="shared" si="667"/>
        <v>0.41241033465521321</v>
      </c>
      <c r="BM359" s="14">
        <f t="shared" si="668"/>
        <v>0.18927480607646882</v>
      </c>
      <c r="BN359" s="14">
        <f t="shared" si="669"/>
        <v>0.81065966883712604</v>
      </c>
    </row>
    <row r="360" spans="1:66" x14ac:dyDescent="0.25">
      <c r="A360" t="s">
        <v>346</v>
      </c>
      <c r="B360" t="s">
        <v>320</v>
      </c>
      <c r="C360" t="s">
        <v>234</v>
      </c>
      <c r="D360" t="s">
        <v>356</v>
      </c>
      <c r="E360" s="10">
        <f>VLOOKUP(A360,home!$A$2:$E$405,3,FALSE)</f>
        <v>1.619</v>
      </c>
      <c r="F360" s="10">
        <f>VLOOKUP(B360,home!$B$2:$E$405,3,FALSE)</f>
        <v>0.8236</v>
      </c>
      <c r="G360" s="10">
        <f>VLOOKUP(C360,away!$B$2:$E$405,4,FALSE)</f>
        <v>0.61770000000000003</v>
      </c>
      <c r="H360" s="10">
        <f>VLOOKUP(A360,away!$A$2:$E$405,3,FALSE)</f>
        <v>1.181</v>
      </c>
      <c r="I360" s="10">
        <f>VLOOKUP(C360,away!$B$2:$E$405,3,FALSE)</f>
        <v>1.5241</v>
      </c>
      <c r="J360" s="10">
        <f>VLOOKUP(B360,home!$B$2:$E$405,4,FALSE)</f>
        <v>1.5524</v>
      </c>
      <c r="K360" s="12">
        <f t="shared" si="614"/>
        <v>0.82364636867999996</v>
      </c>
      <c r="L360" s="12">
        <f t="shared" si="615"/>
        <v>2.7942611640400004</v>
      </c>
      <c r="M360" s="13">
        <f t="shared" si="616"/>
        <v>2.6838777040681116E-2</v>
      </c>
      <c r="N360" s="13">
        <f t="shared" si="617"/>
        <v>2.2105661249369156E-2</v>
      </c>
      <c r="O360" s="13">
        <f t="shared" si="618"/>
        <v>7.4994552375103649E-2</v>
      </c>
      <c r="P360" s="13">
        <f t="shared" si="619"/>
        <v>6.1768990734536192E-2</v>
      </c>
      <c r="Q360" s="13">
        <f t="shared" si="620"/>
        <v>9.1036238076565457E-3</v>
      </c>
      <c r="R360" s="13">
        <f t="shared" si="621"/>
        <v>0.10477718260815796</v>
      </c>
      <c r="S360" s="13">
        <f t="shared" si="622"/>
        <v>3.5540071466184715E-2</v>
      </c>
      <c r="T360" s="13">
        <f t="shared" si="623"/>
        <v>2.5437902457764644E-2</v>
      </c>
      <c r="U360" s="13">
        <f t="shared" si="624"/>
        <v>8.6299345975730551E-2</v>
      </c>
      <c r="V360" s="13">
        <f t="shared" si="625"/>
        <v>9.0883191625311839E-3</v>
      </c>
      <c r="W360" s="13">
        <f t="shared" si="626"/>
        <v>2.4993888970017033E-3</v>
      </c>
      <c r="X360" s="13">
        <f t="shared" si="627"/>
        <v>6.9839453287246327E-3</v>
      </c>
      <c r="Y360" s="13">
        <f t="shared" si="628"/>
        <v>9.7574836019169078E-3</v>
      </c>
      <c r="Z360" s="13">
        <f t="shared" si="629"/>
        <v>9.7591604079834374E-2</v>
      </c>
      <c r="AA360" s="13">
        <f t="shared" si="630"/>
        <v>8.0380970314011854E-2</v>
      </c>
      <c r="AB360" s="13">
        <f t="shared" si="631"/>
        <v>3.3102747155055359E-2</v>
      </c>
      <c r="AC360" s="13">
        <f t="shared" si="632"/>
        <v>1.3072882877915445E-3</v>
      </c>
      <c r="AD360" s="13">
        <f t="shared" si="633"/>
        <v>5.1465314723364076E-4</v>
      </c>
      <c r="AE360" s="13">
        <f t="shared" si="634"/>
        <v>1.4380753022659228E-3</v>
      </c>
      <c r="AF360" s="13">
        <f t="shared" si="635"/>
        <v>2.0091789840433767E-3</v>
      </c>
      <c r="AG360" s="13">
        <f t="shared" si="636"/>
        <v>1.871390268905917E-3</v>
      </c>
      <c r="AH360" s="13">
        <f t="shared" si="637"/>
        <v>6.8174107304162235E-2</v>
      </c>
      <c r="AI360" s="13">
        <f t="shared" si="638"/>
        <v>5.615135591907388E-2</v>
      </c>
      <c r="AJ360" s="13">
        <f t="shared" si="639"/>
        <v>2.3124430199601708E-2</v>
      </c>
      <c r="AK360" s="13">
        <f t="shared" si="640"/>
        <v>6.3487843205653578E-3</v>
      </c>
      <c r="AL360" s="13">
        <f t="shared" si="641"/>
        <v>1.2034807400287461E-4</v>
      </c>
      <c r="AM360" s="13">
        <f t="shared" si="642"/>
        <v>8.477843916974436E-5</v>
      </c>
      <c r="AN360" s="13">
        <f t="shared" si="643"/>
        <v>2.3689310011994427E-4</v>
      </c>
      <c r="AO360" s="13">
        <f t="shared" si="644"/>
        <v>3.3097059484709995E-4</v>
      </c>
      <c r="AP360" s="13">
        <f t="shared" si="645"/>
        <v>3.082727598734896E-4</v>
      </c>
      <c r="AQ360" s="13">
        <f t="shared" si="646"/>
        <v>2.1534865021148017E-4</v>
      </c>
      <c r="AR360" s="13">
        <f t="shared" si="647"/>
        <v>3.8099252086623223E-2</v>
      </c>
      <c r="AS360" s="13">
        <f t="shared" si="648"/>
        <v>3.1380310630571125E-2</v>
      </c>
      <c r="AT360" s="13">
        <f t="shared" si="649"/>
        <v>1.2923139449460152E-2</v>
      </c>
      <c r="AU360" s="13">
        <f t="shared" si="650"/>
        <v>3.5480322931643695E-3</v>
      </c>
      <c r="AV360" s="13">
        <f t="shared" si="651"/>
        <v>7.305809785560515E-4</v>
      </c>
      <c r="AW360" s="13">
        <f t="shared" si="652"/>
        <v>7.6938626036157973E-6</v>
      </c>
      <c r="AX360" s="13">
        <f t="shared" si="653"/>
        <v>1.1637908927419695E-5</v>
      </c>
      <c r="AY360" s="13">
        <f t="shared" si="654"/>
        <v>3.2519356946523274E-5</v>
      </c>
      <c r="AZ360" s="13">
        <f t="shared" si="655"/>
        <v>4.5433788097612205E-5</v>
      </c>
      <c r="BA360" s="13">
        <f t="shared" si="656"/>
        <v>4.2317956538793528E-5</v>
      </c>
      <c r="BB360" s="13">
        <f t="shared" si="657"/>
        <v>2.9561855624470842E-5</v>
      </c>
      <c r="BC360" s="13">
        <f t="shared" si="658"/>
        <v>1.6520709021683255E-5</v>
      </c>
      <c r="BD360" s="13">
        <f t="shared" si="659"/>
        <v>1.7743210080770202E-2</v>
      </c>
      <c r="BE360" s="13">
        <f t="shared" si="660"/>
        <v>1.4614130551752745E-2</v>
      </c>
      <c r="BF360" s="13">
        <f t="shared" si="661"/>
        <v>6.0184377801832953E-3</v>
      </c>
      <c r="BG360" s="13">
        <f t="shared" si="662"/>
        <v>1.6523548075914971E-3</v>
      </c>
      <c r="BH360" s="13">
        <f t="shared" si="663"/>
        <v>3.4023900926091912E-4</v>
      </c>
      <c r="BI360" s="13">
        <f t="shared" si="664"/>
        <v>5.6047324892207417E-5</v>
      </c>
      <c r="BJ360" s="14">
        <f t="shared" si="665"/>
        <v>8.3075558164260696E-2</v>
      </c>
      <c r="BK360" s="14">
        <f t="shared" si="666"/>
        <v>0.13469631412267419</v>
      </c>
      <c r="BL360" s="14">
        <f t="shared" si="667"/>
        <v>0.6604592111642883</v>
      </c>
      <c r="BM360" s="14">
        <f t="shared" si="668"/>
        <v>0.6762090742212099</v>
      </c>
      <c r="BN360" s="14">
        <f t="shared" si="669"/>
        <v>0.29958878781550463</v>
      </c>
    </row>
    <row r="361" spans="1:66" x14ac:dyDescent="0.25">
      <c r="A361" t="s">
        <v>346</v>
      </c>
      <c r="B361" t="s">
        <v>241</v>
      </c>
      <c r="C361" t="s">
        <v>243</v>
      </c>
      <c r="D361" t="s">
        <v>356</v>
      </c>
      <c r="E361" s="10">
        <f>VLOOKUP(A361,home!$A$2:$E$405,3,FALSE)</f>
        <v>1.619</v>
      </c>
      <c r="F361" s="10">
        <f>VLOOKUP(B361,home!$B$2:$E$405,3,FALSE)</f>
        <v>0.92649999999999999</v>
      </c>
      <c r="G361" s="10">
        <f>VLOOKUP(C361,away!$B$2:$E$405,4,FALSE)</f>
        <v>1.1324000000000001</v>
      </c>
      <c r="H361" s="10">
        <f>VLOOKUP(A361,away!$A$2:$E$405,3,FALSE)</f>
        <v>1.181</v>
      </c>
      <c r="I361" s="10">
        <f>VLOOKUP(C361,away!$B$2:$E$405,3,FALSE)</f>
        <v>0.9879</v>
      </c>
      <c r="J361" s="10">
        <f>VLOOKUP(B361,home!$B$2:$E$405,4,FALSE)</f>
        <v>1.129</v>
      </c>
      <c r="K361" s="12">
        <f t="shared" si="614"/>
        <v>1.6986039634000001</v>
      </c>
      <c r="L361" s="12">
        <f t="shared" si="615"/>
        <v>1.3172154771000002</v>
      </c>
      <c r="M361" s="13">
        <f t="shared" si="616"/>
        <v>4.9005661805281243E-2</v>
      </c>
      <c r="N361" s="13">
        <f t="shared" si="617"/>
        <v>8.3241211371490709E-2</v>
      </c>
      <c r="O361" s="13">
        <f t="shared" si="618"/>
        <v>6.4551016195444788E-2</v>
      </c>
      <c r="P361" s="13">
        <f t="shared" si="619"/>
        <v>0.10964661195108011</v>
      </c>
      <c r="Q361" s="13">
        <f t="shared" si="620"/>
        <v>7.0696925776915651E-2</v>
      </c>
      <c r="R361" s="13">
        <f t="shared" si="621"/>
        <v>4.2513798797586329E-2</v>
      </c>
      <c r="S361" s="13">
        <f t="shared" si="622"/>
        <v>6.1331584297955134E-2</v>
      </c>
      <c r="T361" s="13">
        <f t="shared" si="623"/>
        <v>9.3123084816743251E-2</v>
      </c>
      <c r="U361" s="13">
        <f t="shared" si="624"/>
        <v>7.2214107136770289E-2</v>
      </c>
      <c r="V361" s="13">
        <f t="shared" si="625"/>
        <v>1.5247218781878527E-2</v>
      </c>
      <c r="W361" s="13">
        <f t="shared" si="626"/>
        <v>4.0028692774954862E-2</v>
      </c>
      <c r="X361" s="13">
        <f t="shared" si="627"/>
        <v>5.2726413651251497E-2</v>
      </c>
      <c r="Y361" s="13">
        <f t="shared" si="628"/>
        <v>3.4726024056702609E-2</v>
      </c>
      <c r="Z361" s="13">
        <f t="shared" si="629"/>
        <v>1.8666611255498688E-2</v>
      </c>
      <c r="AA361" s="13">
        <f t="shared" si="630"/>
        <v>3.1707179861837118E-2</v>
      </c>
      <c r="AB361" s="13">
        <f t="shared" si="631"/>
        <v>2.6928970690776603E-2</v>
      </c>
      <c r="AC361" s="13">
        <f t="shared" si="632"/>
        <v>2.1321590959129861E-3</v>
      </c>
      <c r="AD361" s="13">
        <f t="shared" si="633"/>
        <v>1.6998224049314815E-2</v>
      </c>
      <c r="AE361" s="13">
        <f t="shared" si="634"/>
        <v>2.2390323800970915E-2</v>
      </c>
      <c r="AF361" s="13">
        <f t="shared" si="635"/>
        <v>1.4746440523959698E-2</v>
      </c>
      <c r="AG361" s="13">
        <f t="shared" si="636"/>
        <v>6.4747465634314464E-3</v>
      </c>
      <c r="AH361" s="13">
        <f t="shared" si="637"/>
        <v>6.1469873126879871E-3</v>
      </c>
      <c r="AI361" s="13">
        <f t="shared" si="638"/>
        <v>1.0441297012301331E-2</v>
      </c>
      <c r="AJ361" s="13">
        <f t="shared" si="639"/>
        <v>8.8678142440658109E-3</v>
      </c>
      <c r="AK361" s="13">
        <f t="shared" si="640"/>
        <v>5.0209681405550544E-3</v>
      </c>
      <c r="AL361" s="13">
        <f t="shared" si="641"/>
        <v>1.9082204985738371E-4</v>
      </c>
      <c r="AM361" s="13">
        <f t="shared" si="642"/>
        <v>5.7746501481854675E-3</v>
      </c>
      <c r="AN361" s="13">
        <f t="shared" si="643"/>
        <v>7.6064585500277074E-3</v>
      </c>
      <c r="AO361" s="13">
        <f t="shared" si="644"/>
        <v>5.0096724640080617E-3</v>
      </c>
      <c r="AP361" s="13">
        <f t="shared" si="645"/>
        <v>2.1996060349310366E-3</v>
      </c>
      <c r="AQ361" s="13">
        <f t="shared" si="646"/>
        <v>7.2433877818343158E-4</v>
      </c>
      <c r="AR361" s="13">
        <f t="shared" si="647"/>
        <v>1.6193813651619886E-3</v>
      </c>
      <c r="AS361" s="13">
        <f t="shared" si="648"/>
        <v>2.7506876051202563E-3</v>
      </c>
      <c r="AT361" s="13">
        <f t="shared" si="649"/>
        <v>2.3361644340662612E-3</v>
      </c>
      <c r="AU361" s="13">
        <f t="shared" si="650"/>
        <v>1.3227393889530233E-3</v>
      </c>
      <c r="AV361" s="13">
        <f t="shared" si="651"/>
        <v>5.6170259215522489E-4</v>
      </c>
      <c r="AW361" s="13">
        <f t="shared" si="652"/>
        <v>1.1859735794722774E-5</v>
      </c>
      <c r="AX361" s="13">
        <f t="shared" si="653"/>
        <v>1.6348072714927068E-3</v>
      </c>
      <c r="AY361" s="13">
        <f t="shared" si="654"/>
        <v>2.1533934400858154E-3</v>
      </c>
      <c r="AZ361" s="13">
        <f t="shared" si="655"/>
        <v>1.4182415837833242E-3</v>
      </c>
      <c r="BA361" s="13">
        <f t="shared" si="656"/>
        <v>6.227099214754034E-4</v>
      </c>
      <c r="BB361" s="13">
        <f t="shared" si="657"/>
        <v>2.050607865777819E-4</v>
      </c>
      <c r="BC361" s="13">
        <f t="shared" si="658"/>
        <v>5.4021848365310771E-5</v>
      </c>
      <c r="BD361" s="13">
        <f t="shared" si="659"/>
        <v>3.555123662531161E-4</v>
      </c>
      <c r="BE361" s="13">
        <f t="shared" si="660"/>
        <v>6.0387471435525541E-4</v>
      </c>
      <c r="BF361" s="13">
        <f t="shared" si="661"/>
        <v>5.1287199160044003E-4</v>
      </c>
      <c r="BG361" s="13">
        <f t="shared" si="662"/>
        <v>2.9038879921645304E-4</v>
      </c>
      <c r="BH361" s="13">
        <f t="shared" si="663"/>
        <v>1.2331389131900846E-4</v>
      </c>
      <c r="BI361" s="13">
        <f t="shared" si="664"/>
        <v>4.189229290734892E-5</v>
      </c>
      <c r="BJ361" s="14">
        <f t="shared" si="665"/>
        <v>0.46255504821285159</v>
      </c>
      <c r="BK361" s="14">
        <f t="shared" si="666"/>
        <v>0.23970745142205116</v>
      </c>
      <c r="BL361" s="14">
        <f t="shared" si="667"/>
        <v>0.2789106688331337</v>
      </c>
      <c r="BM361" s="14">
        <f t="shared" si="668"/>
        <v>0.57804302012144548</v>
      </c>
      <c r="BN361" s="14">
        <f t="shared" si="669"/>
        <v>0.4196552258977988</v>
      </c>
    </row>
    <row r="362" spans="1:66" x14ac:dyDescent="0.25">
      <c r="A362" t="s">
        <v>347</v>
      </c>
      <c r="B362" t="s">
        <v>253</v>
      </c>
      <c r="C362" t="s">
        <v>246</v>
      </c>
      <c r="D362" t="s">
        <v>356</v>
      </c>
      <c r="E362" s="10">
        <f>VLOOKUP(A362,home!$A$2:$E$405,3,FALSE)</f>
        <v>1.2816000000000001</v>
      </c>
      <c r="F362" s="10">
        <f>VLOOKUP(B362,home!$B$2:$E$405,3,FALSE)</f>
        <v>1.1147</v>
      </c>
      <c r="G362" s="10">
        <f>VLOOKUP(C362,away!$B$2:$E$405,4,FALSE)</f>
        <v>2.3408000000000002</v>
      </c>
      <c r="H362" s="10">
        <f>VLOOKUP(A362,away!$A$2:$E$405,3,FALSE)</f>
        <v>0.83499999999999996</v>
      </c>
      <c r="I362" s="10">
        <f>VLOOKUP(C362,away!$B$2:$E$405,3,FALSE)</f>
        <v>0.85540000000000005</v>
      </c>
      <c r="J362" s="10">
        <f>VLOOKUP(B362,home!$B$2:$E$405,4,FALSE)</f>
        <v>0.85540000000000005</v>
      </c>
      <c r="K362" s="12">
        <f t="shared" si="614"/>
        <v>3.3440657564160006</v>
      </c>
      <c r="L362" s="12">
        <f t="shared" si="615"/>
        <v>0.61097714859999996</v>
      </c>
      <c r="M362" s="13">
        <f t="shared" si="616"/>
        <v>1.9157846564296588E-2</v>
      </c>
      <c r="N362" s="13">
        <f t="shared" si="617"/>
        <v>6.4065098662336145E-2</v>
      </c>
      <c r="O362" s="13">
        <f t="shared" si="618"/>
        <v>1.1705006467170235E-2</v>
      </c>
      <c r="P362" s="13">
        <f t="shared" si="619"/>
        <v>3.9142311305491818E-2</v>
      </c>
      <c r="Q362" s="13">
        <f t="shared" si="620"/>
        <v>0.10711895130906544</v>
      </c>
      <c r="R362" s="13">
        <f t="shared" si="621"/>
        <v>3.5757457378281141E-3</v>
      </c>
      <c r="S362" s="13">
        <f t="shared" si="622"/>
        <v>1.9993381421993431E-2</v>
      </c>
      <c r="T362" s="13">
        <f t="shared" si="623"/>
        <v>6.5447231431835048E-2</v>
      </c>
      <c r="U362" s="13">
        <f t="shared" si="624"/>
        <v>1.1957528875521463E-2</v>
      </c>
      <c r="V362" s="13">
        <f t="shared" si="625"/>
        <v>4.538825830987402E-3</v>
      </c>
      <c r="W362" s="13">
        <f t="shared" si="626"/>
        <v>0.11940427231194621</v>
      </c>
      <c r="X362" s="13">
        <f t="shared" si="627"/>
        <v>7.2953281827810829E-2</v>
      </c>
      <c r="Y362" s="13">
        <f t="shared" si="628"/>
        <v>2.228639405608402E-2</v>
      </c>
      <c r="Z362" s="13">
        <f t="shared" si="629"/>
        <v>7.2823297833894153E-4</v>
      </c>
      <c r="AA362" s="13">
        <f t="shared" si="630"/>
        <v>2.43525896555609E-3</v>
      </c>
      <c r="AB362" s="13">
        <f t="shared" si="631"/>
        <v>4.0718330573605872E-3</v>
      </c>
      <c r="AC362" s="13">
        <f t="shared" si="632"/>
        <v>5.795932395169733E-4</v>
      </c>
      <c r="AD362" s="13">
        <f t="shared" si="633"/>
        <v>9.9823934552037641E-2</v>
      </c>
      <c r="AE362" s="13">
        <f t="shared" si="634"/>
        <v>6.0990142894636973E-2</v>
      </c>
      <c r="AF362" s="13">
        <f t="shared" si="635"/>
        <v>1.8631791799235919E-2</v>
      </c>
      <c r="AG362" s="13">
        <f t="shared" si="636"/>
        <v>3.7945330089353426E-3</v>
      </c>
      <c r="AH362" s="13">
        <f t="shared" si="637"/>
        <v>1.1123342715550298E-4</v>
      </c>
      <c r="AI362" s="13">
        <f t="shared" si="638"/>
        <v>3.7197189471951123E-4</v>
      </c>
      <c r="AJ362" s="13">
        <f t="shared" si="639"/>
        <v>6.2194923774034781E-4</v>
      </c>
      <c r="AK362" s="13">
        <f t="shared" si="640"/>
        <v>6.9327971605217685E-4</v>
      </c>
      <c r="AL362" s="13">
        <f t="shared" si="641"/>
        <v>4.7367785174794413E-5</v>
      </c>
      <c r="AM362" s="13">
        <f t="shared" si="642"/>
        <v>6.6763560241236197E-2</v>
      </c>
      <c r="AN362" s="13">
        <f t="shared" si="643"/>
        <v>4.0791009666574826E-2</v>
      </c>
      <c r="AO362" s="13">
        <f t="shared" si="644"/>
        <v>1.2461187387299457E-2</v>
      </c>
      <c r="AP362" s="13">
        <f t="shared" si="645"/>
        <v>2.5378335793541694E-3</v>
      </c>
      <c r="AQ362" s="13">
        <f t="shared" si="646"/>
        <v>3.8763958098378545E-4</v>
      </c>
      <c r="AR362" s="13">
        <f t="shared" si="647"/>
        <v>1.3592216430495007E-5</v>
      </c>
      <c r="AS362" s="13">
        <f t="shared" si="648"/>
        <v>4.5453265519013284E-5</v>
      </c>
      <c r="AT362" s="13">
        <f t="shared" si="649"/>
        <v>7.5999354369708249E-5</v>
      </c>
      <c r="AU362" s="13">
        <f t="shared" si="650"/>
        <v>8.4715612819155357E-5</v>
      </c>
      <c r="AV362" s="13">
        <f t="shared" si="651"/>
        <v>7.0823644965583459E-5</v>
      </c>
      <c r="AW362" s="13">
        <f t="shared" si="652"/>
        <v>2.6883162278832638E-6</v>
      </c>
      <c r="AX362" s="13">
        <f t="shared" si="653"/>
        <v>3.7210289263189117E-2</v>
      </c>
      <c r="AY362" s="13">
        <f t="shared" si="654"/>
        <v>2.2734636432604483E-2</v>
      </c>
      <c r="AZ362" s="13">
        <f t="shared" si="655"/>
        <v>6.945171671025179E-3</v>
      </c>
      <c r="BA362" s="13">
        <f t="shared" si="656"/>
        <v>1.4144470613668208E-3</v>
      </c>
      <c r="BB362" s="13">
        <f t="shared" si="657"/>
        <v>2.1604870809988728E-4</v>
      </c>
      <c r="BC362" s="13">
        <f t="shared" si="658"/>
        <v>2.6400164726716576E-5</v>
      </c>
      <c r="BD362" s="13">
        <f t="shared" si="659"/>
        <v>1.3840889396429842E-6</v>
      </c>
      <c r="BE362" s="13">
        <f t="shared" si="660"/>
        <v>4.6284844268942363E-6</v>
      </c>
      <c r="BF362" s="13">
        <f t="shared" si="661"/>
        <v>7.7389781380408795E-6</v>
      </c>
      <c r="BG362" s="13">
        <f t="shared" si="662"/>
        <v>8.6265505936915198E-6</v>
      </c>
      <c r="BH362" s="13">
        <f t="shared" si="663"/>
        <v>7.2119381090884832E-6</v>
      </c>
      <c r="BI362" s="13">
        <f t="shared" si="664"/>
        <v>4.8234390535988713E-6</v>
      </c>
      <c r="BJ362" s="14">
        <f t="shared" si="665"/>
        <v>0.82600385561038447</v>
      </c>
      <c r="BK362" s="14">
        <f t="shared" si="666"/>
        <v>0.1061939625800655</v>
      </c>
      <c r="BL362" s="14">
        <f t="shared" si="667"/>
        <v>3.5868804952468941E-2</v>
      </c>
      <c r="BM362" s="14">
        <f t="shared" si="668"/>
        <v>0.7012979479586926</v>
      </c>
      <c r="BN362" s="14">
        <f t="shared" si="669"/>
        <v>0.24476496004618833</v>
      </c>
    </row>
    <row r="363" spans="1:66" x14ac:dyDescent="0.25">
      <c r="A363" t="s">
        <v>347</v>
      </c>
      <c r="B363" t="s">
        <v>247</v>
      </c>
      <c r="C363" t="s">
        <v>324</v>
      </c>
      <c r="D363" t="s">
        <v>356</v>
      </c>
      <c r="E363" s="10">
        <f>VLOOKUP(A363,home!$A$2:$E$405,3,FALSE)</f>
        <v>1.2816000000000001</v>
      </c>
      <c r="F363" s="10">
        <f>VLOOKUP(B363,home!$B$2:$E$405,3,FALSE)</f>
        <v>1.5605</v>
      </c>
      <c r="G363" s="10">
        <f>VLOOKUP(C363,away!$B$2:$E$405,4,FALSE)</f>
        <v>0.78029999999999999</v>
      </c>
      <c r="H363" s="10">
        <f>VLOOKUP(A363,away!$A$2:$E$405,3,FALSE)</f>
        <v>0.83499999999999996</v>
      </c>
      <c r="I363" s="10">
        <f>VLOOKUP(C363,away!$B$2:$E$405,3,FALSE)</f>
        <v>0.3422</v>
      </c>
      <c r="J363" s="10">
        <f>VLOOKUP(B363,home!$B$2:$E$405,4,FALSE)</f>
        <v>0.68430000000000002</v>
      </c>
      <c r="K363" s="12">
        <f t="shared" si="614"/>
        <v>1.5605506850400002</v>
      </c>
      <c r="L363" s="12">
        <f t="shared" si="615"/>
        <v>0.19552982910000002</v>
      </c>
      <c r="M363" s="13">
        <f t="shared" si="616"/>
        <v>0.17272051447070447</v>
      </c>
      <c r="N363" s="13">
        <f t="shared" si="617"/>
        <v>0.26953911717771906</v>
      </c>
      <c r="O363" s="13">
        <f t="shared" si="618"/>
        <v>3.3772012676520927E-2</v>
      </c>
      <c r="P363" s="13">
        <f t="shared" si="619"/>
        <v>5.2702937517524293E-2</v>
      </c>
      <c r="Q363" s="13">
        <f t="shared" si="620"/>
        <v>0.21031472697838324</v>
      </c>
      <c r="R363" s="13">
        <f t="shared" si="621"/>
        <v>3.3017179335015851E-3</v>
      </c>
      <c r="S363" s="13">
        <f t="shared" si="622"/>
        <v>4.0203672845230921E-3</v>
      </c>
      <c r="T363" s="13">
        <f t="shared" si="623"/>
        <v>4.1122802623296442E-2</v>
      </c>
      <c r="U363" s="13">
        <f t="shared" si="624"/>
        <v>5.1524981829347517E-3</v>
      </c>
      <c r="V363" s="13">
        <f t="shared" si="625"/>
        <v>1.3630573224870346E-4</v>
      </c>
      <c r="W363" s="13">
        <f t="shared" si="626"/>
        <v>0.10940226375337221</v>
      </c>
      <c r="X363" s="13">
        <f t="shared" si="627"/>
        <v>2.1391405934849998E-2</v>
      </c>
      <c r="Y363" s="13">
        <f t="shared" si="628"/>
        <v>2.0913289733249726E-3</v>
      </c>
      <c r="Z363" s="13">
        <f t="shared" si="629"/>
        <v>2.1519478109132336E-4</v>
      </c>
      <c r="AA363" s="13">
        <f t="shared" si="630"/>
        <v>3.3582236304909751E-4</v>
      </c>
      <c r="AB363" s="13">
        <f t="shared" si="631"/>
        <v>2.6203390935401044E-4</v>
      </c>
      <c r="AC363" s="13">
        <f t="shared" si="632"/>
        <v>2.599471359843255E-6</v>
      </c>
      <c r="AD363" s="13">
        <f t="shared" si="633"/>
        <v>4.2681944411312955E-2</v>
      </c>
      <c r="AE363" s="13">
        <f t="shared" si="634"/>
        <v>8.3455932963997243E-3</v>
      </c>
      <c r="AF363" s="13">
        <f t="shared" si="635"/>
        <v>8.1590621549157178E-4</v>
      </c>
      <c r="AG363" s="13">
        <f t="shared" si="636"/>
        <v>5.3178000958898269E-5</v>
      </c>
      <c r="AH363" s="13">
        <f t="shared" si="637"/>
        <v>1.0519249692499597E-5</v>
      </c>
      <c r="AI363" s="13">
        <f t="shared" si="638"/>
        <v>1.6415822313737056E-5</v>
      </c>
      <c r="AJ363" s="13">
        <f t="shared" si="639"/>
        <v>1.2808861378598644E-5</v>
      </c>
      <c r="AK363" s="13">
        <f t="shared" si="640"/>
        <v>6.6629591329848401E-6</v>
      </c>
      <c r="AL363" s="13">
        <f t="shared" si="641"/>
        <v>3.1727505461929321E-8</v>
      </c>
      <c r="AM363" s="13">
        <f t="shared" si="642"/>
        <v>1.3321467517982714E-2</v>
      </c>
      <c r="AN363" s="13">
        <f t="shared" si="643"/>
        <v>2.6047442671523618E-3</v>
      </c>
      <c r="AO363" s="13">
        <f t="shared" si="644"/>
        <v>2.5465260070275302E-4</v>
      </c>
      <c r="AP363" s="13">
        <f t="shared" si="645"/>
        <v>1.659739316509328E-5</v>
      </c>
      <c r="AQ363" s="13">
        <f t="shared" si="646"/>
        <v>8.1132136226904959E-7</v>
      </c>
      <c r="AR363" s="13">
        <f t="shared" si="647"/>
        <v>4.1136541892693517E-7</v>
      </c>
      <c r="AS363" s="13">
        <f t="shared" si="648"/>
        <v>6.4195658630819518E-7</v>
      </c>
      <c r="AT363" s="13">
        <f t="shared" si="649"/>
        <v>5.0090289526459717E-7</v>
      </c>
      <c r="AU363" s="13">
        <f t="shared" si="650"/>
        <v>2.6056145211456224E-7</v>
      </c>
      <c r="AV363" s="13">
        <f t="shared" si="651"/>
        <v>1.0165483814809934E-7</v>
      </c>
      <c r="AW363" s="13">
        <f t="shared" si="652"/>
        <v>2.6892075762961093E-10</v>
      </c>
      <c r="AX363" s="13">
        <f t="shared" si="653"/>
        <v>3.464804210154339E-3</v>
      </c>
      <c r="AY363" s="13">
        <f t="shared" si="654"/>
        <v>6.7747257507643844E-4</v>
      </c>
      <c r="AZ363" s="13">
        <f t="shared" si="655"/>
        <v>6.6233048412316461E-5</v>
      </c>
      <c r="BA363" s="13">
        <f t="shared" si="656"/>
        <v>4.3168455456107551E-6</v>
      </c>
      <c r="BB363" s="13">
        <f t="shared" si="657"/>
        <v>2.1101801794609189E-7</v>
      </c>
      <c r="BC363" s="13">
        <f t="shared" si="658"/>
        <v>8.252063397204024E-9</v>
      </c>
      <c r="BD363" s="13">
        <f t="shared" si="659"/>
        <v>1.3405701676738901E-8</v>
      </c>
      <c r="BE363" s="13">
        <f t="shared" si="660"/>
        <v>2.0920276935076768E-8</v>
      </c>
      <c r="BF363" s="13">
        <f t="shared" si="661"/>
        <v>1.6323576251130285E-8</v>
      </c>
      <c r="BG363" s="13">
        <f t="shared" si="662"/>
        <v>8.4912560336680181E-9</v>
      </c>
      <c r="BH363" s="13">
        <f t="shared" si="663"/>
        <v>3.3127588550476655E-9</v>
      </c>
      <c r="BI363" s="13">
        <f t="shared" si="664"/>
        <v>1.0339456201233912E-9</v>
      </c>
      <c r="BJ363" s="14">
        <f t="shared" si="665"/>
        <v>0.72616958641474449</v>
      </c>
      <c r="BK363" s="14">
        <f t="shared" si="666"/>
        <v>0.23026022877894231</v>
      </c>
      <c r="BL363" s="14">
        <f t="shared" si="667"/>
        <v>4.2872471886584322E-2</v>
      </c>
      <c r="BM363" s="14">
        <f t="shared" si="668"/>
        <v>0.25648898280085314</v>
      </c>
      <c r="BN363" s="14">
        <f t="shared" si="669"/>
        <v>0.74235102675435349</v>
      </c>
    </row>
    <row r="364" spans="1:66" x14ac:dyDescent="0.25">
      <c r="A364" t="s">
        <v>338</v>
      </c>
      <c r="B364" t="s">
        <v>83</v>
      </c>
      <c r="C364" t="s">
        <v>95</v>
      </c>
      <c r="D364" t="s">
        <v>358</v>
      </c>
      <c r="E364" s="10">
        <f>VLOOKUP(A364,home!$A$2:$E$405,3,FALSE)</f>
        <v>1.3033999999999999</v>
      </c>
      <c r="F364" s="10">
        <f>VLOOKUP(B364,home!$B$2:$E$405,3,FALSE)</f>
        <v>0.6905</v>
      </c>
      <c r="G364" s="10">
        <f>VLOOKUP(C364,away!$B$2:$E$405,4,FALSE)</f>
        <v>1.3640000000000001</v>
      </c>
      <c r="H364" s="10">
        <f>VLOOKUP(A364,away!$A$2:$E$405,3,FALSE)</f>
        <v>1.0085</v>
      </c>
      <c r="I364" s="10">
        <f>VLOOKUP(C364,away!$B$2:$E$405,3,FALSE)</f>
        <v>0.99160000000000004</v>
      </c>
      <c r="J364" s="10">
        <f>VLOOKUP(B364,home!$B$2:$E$405,4,FALSE)</f>
        <v>0.89239999999999997</v>
      </c>
      <c r="K364" s="12">
        <f t="shared" si="614"/>
        <v>1.2275968628</v>
      </c>
      <c r="L364" s="12">
        <f t="shared" si="615"/>
        <v>0.89242552263999997</v>
      </c>
      <c r="M364" s="13">
        <f t="shared" si="616"/>
        <v>0.12002894158071277</v>
      </c>
      <c r="N364" s="13">
        <f t="shared" si="617"/>
        <v>0.14734715212968749</v>
      </c>
      <c r="O364" s="13">
        <f t="shared" si="618"/>
        <v>0.10711689092209362</v>
      </c>
      <c r="P364" s="13">
        <f t="shared" si="619"/>
        <v>0.13149635924885195</v>
      </c>
      <c r="Q364" s="13">
        <f t="shared" si="620"/>
        <v>9.0441450848459351E-2</v>
      </c>
      <c r="R364" s="13">
        <f t="shared" si="621"/>
        <v>4.7796923682360624E-2</v>
      </c>
      <c r="S364" s="13">
        <f t="shared" si="622"/>
        <v>3.6014839979397167E-2</v>
      </c>
      <c r="T364" s="13">
        <f t="shared" si="623"/>
        <v>8.0712259041756204E-2</v>
      </c>
      <c r="U364" s="13">
        <f t="shared" si="624"/>
        <v>5.8675353563956929E-2</v>
      </c>
      <c r="V364" s="13">
        <f t="shared" si="625"/>
        <v>4.3839615067024383E-3</v>
      </c>
      <c r="W364" s="13">
        <f t="shared" si="626"/>
        <v>3.7008547109549692E-2</v>
      </c>
      <c r="X364" s="13">
        <f t="shared" si="627"/>
        <v>3.3027371996386938E-2</v>
      </c>
      <c r="Y364" s="13">
        <f t="shared" si="628"/>
        <v>1.4737234857650654E-2</v>
      </c>
      <c r="Z364" s="13">
        <f t="shared" si="629"/>
        <v>1.4218398199271627E-2</v>
      </c>
      <c r="AA364" s="13">
        <f t="shared" si="630"/>
        <v>1.7454461023467021E-2</v>
      </c>
      <c r="AB364" s="13">
        <f t="shared" si="631"/>
        <v>1.0713520797136496E-2</v>
      </c>
      <c r="AC364" s="13">
        <f t="shared" si="632"/>
        <v>3.0017498781264478E-4</v>
      </c>
      <c r="AD364" s="13">
        <f t="shared" si="633"/>
        <v>1.1357894082117299E-2</v>
      </c>
      <c r="AE364" s="13">
        <f t="shared" si="634"/>
        <v>1.0136074562323294E-2</v>
      </c>
      <c r="AF364" s="13">
        <f t="shared" si="635"/>
        <v>4.5228458193996863E-3</v>
      </c>
      <c r="AG364" s="13">
        <f t="shared" si="636"/>
        <v>1.3454343480659684E-3</v>
      </c>
      <c r="AH364" s="13">
        <f t="shared" si="637"/>
        <v>3.1722153610221531E-3</v>
      </c>
      <c r="AI364" s="13">
        <f t="shared" si="638"/>
        <v>3.8942016253167649E-3</v>
      </c>
      <c r="AJ364" s="13">
        <f t="shared" si="639"/>
        <v>2.390254849174761E-3</v>
      </c>
      <c r="AK364" s="13">
        <f t="shared" si="640"/>
        <v>9.7808978471314095E-4</v>
      </c>
      <c r="AL364" s="13">
        <f t="shared" si="641"/>
        <v>1.3154133499840504E-5</v>
      </c>
      <c r="AM364" s="13">
        <f t="shared" si="642"/>
        <v>2.7885830286443771E-3</v>
      </c>
      <c r="AN364" s="13">
        <f t="shared" si="643"/>
        <v>2.4886026667629924E-3</v>
      </c>
      <c r="AO364" s="13">
        <f t="shared" si="644"/>
        <v>1.1104462677646303E-3</v>
      </c>
      <c r="AP364" s="13">
        <f t="shared" si="645"/>
        <v>3.3033019695782927E-4</v>
      </c>
      <c r="AQ364" s="13">
        <f t="shared" si="646"/>
        <v>7.3698774665966206E-5</v>
      </c>
      <c r="AR364" s="13">
        <f t="shared" si="647"/>
        <v>5.6619319029736651E-4</v>
      </c>
      <c r="AS364" s="13">
        <f t="shared" si="648"/>
        <v>6.9505698414777065E-4</v>
      </c>
      <c r="AT364" s="13">
        <f t="shared" si="649"/>
        <v>4.2662488660351631E-4</v>
      </c>
      <c r="AU364" s="13">
        <f t="shared" si="650"/>
        <v>1.7457445746229408E-4</v>
      </c>
      <c r="AV364" s="13">
        <f t="shared" si="651"/>
        <v>5.3576764076431049E-5</v>
      </c>
      <c r="AW364" s="13">
        <f t="shared" si="652"/>
        <v>4.0030175720838321E-7</v>
      </c>
      <c r="AX364" s="13">
        <f t="shared" si="653"/>
        <v>5.7054262960352562E-4</v>
      </c>
      <c r="AY364" s="13">
        <f t="shared" si="654"/>
        <v>5.0916680441232627E-4</v>
      </c>
      <c r="AZ364" s="13">
        <f t="shared" si="655"/>
        <v>2.2719672576930442E-4</v>
      </c>
      <c r="BA364" s="13">
        <f t="shared" si="656"/>
        <v>6.7585385578922765E-5</v>
      </c>
      <c r="BB364" s="13">
        <f t="shared" si="657"/>
        <v>1.5078730762024011E-5</v>
      </c>
      <c r="BC364" s="13">
        <f t="shared" si="658"/>
        <v>2.6913288362094259E-6</v>
      </c>
      <c r="BD364" s="13">
        <f t="shared" si="659"/>
        <v>8.4214208961056009E-5</v>
      </c>
      <c r="BE364" s="13">
        <f t="shared" si="660"/>
        <v>1.0338109872377603E-4</v>
      </c>
      <c r="BF364" s="13">
        <f t="shared" si="661"/>
        <v>6.3455156233062262E-5</v>
      </c>
      <c r="BG364" s="13">
        <f t="shared" si="662"/>
        <v>2.5965783573397027E-5</v>
      </c>
      <c r="BH364" s="13">
        <f t="shared" si="663"/>
        <v>7.9688786137114902E-6</v>
      </c>
      <c r="BI364" s="13">
        <f t="shared" si="664"/>
        <v>1.9565140772452482E-6</v>
      </c>
      <c r="BJ364" s="14">
        <f t="shared" si="665"/>
        <v>0.43882018733515477</v>
      </c>
      <c r="BK364" s="14">
        <f t="shared" si="666"/>
        <v>0.2927465982413891</v>
      </c>
      <c r="BL364" s="14">
        <f t="shared" si="667"/>
        <v>0.25439487953201106</v>
      </c>
      <c r="BM364" s="14">
        <f t="shared" si="668"/>
        <v>0.35544357839300567</v>
      </c>
      <c r="BN364" s="14">
        <f t="shared" si="669"/>
        <v>0.64422771841216586</v>
      </c>
    </row>
    <row r="365" spans="1:66" x14ac:dyDescent="0.25">
      <c r="A365" t="s">
        <v>338</v>
      </c>
      <c r="B365" t="s">
        <v>74</v>
      </c>
      <c r="C365" t="s">
        <v>71</v>
      </c>
      <c r="D365" t="s">
        <v>358</v>
      </c>
      <c r="E365" s="10">
        <f>VLOOKUP(A365,home!$A$2:$E$405,3,FALSE)</f>
        <v>1.3033999999999999</v>
      </c>
      <c r="F365" s="10">
        <f>VLOOKUP(B365,home!$B$2:$E$405,3,FALSE)</f>
        <v>1.0229999999999999</v>
      </c>
      <c r="G365" s="10">
        <f>VLOOKUP(C365,away!$B$2:$E$405,4,FALSE)</f>
        <v>1.2466999999999999</v>
      </c>
      <c r="H365" s="10">
        <f>VLOOKUP(A365,away!$A$2:$E$405,3,FALSE)</f>
        <v>1.0085</v>
      </c>
      <c r="I365" s="10">
        <f>VLOOKUP(C365,away!$B$2:$E$405,3,FALSE)</f>
        <v>0.86760000000000004</v>
      </c>
      <c r="J365" s="10">
        <f>VLOOKUP(B365,home!$B$2:$E$405,4,FALSE)</f>
        <v>0.99160000000000004</v>
      </c>
      <c r="K365" s="12">
        <f t="shared" si="614"/>
        <v>1.6623226019399997</v>
      </c>
      <c r="L365" s="12">
        <f t="shared" si="615"/>
        <v>0.86762481336000008</v>
      </c>
      <c r="M365" s="13">
        <f t="shared" si="616"/>
        <v>7.9663209241718602E-2</v>
      </c>
      <c r="N365" s="13">
        <f t="shared" si="617"/>
        <v>0.13242595326558429</v>
      </c>
      <c r="O365" s="13">
        <f t="shared" si="618"/>
        <v>6.9117777050004742E-2</v>
      </c>
      <c r="P365" s="13">
        <f t="shared" si="619"/>
        <v>0.11489604298607267</v>
      </c>
      <c r="Q365" s="13">
        <f t="shared" si="620"/>
        <v>0.11006732759841546</v>
      </c>
      <c r="R365" s="13">
        <f t="shared" si="621"/>
        <v>2.9984149206434222E-2</v>
      </c>
      <c r="S365" s="13">
        <f t="shared" si="622"/>
        <v>4.1427846114640995E-2</v>
      </c>
      <c r="T365" s="13">
        <f t="shared" si="623"/>
        <v>9.5497144564609199E-2</v>
      </c>
      <c r="U365" s="13">
        <f t="shared" si="624"/>
        <v>4.9843328925796918E-2</v>
      </c>
      <c r="V365" s="13">
        <f t="shared" si="625"/>
        <v>6.6389151603435505E-3</v>
      </c>
      <c r="W365" s="13">
        <f t="shared" si="626"/>
        <v>6.098913546732676E-2</v>
      </c>
      <c r="X365" s="13">
        <f t="shared" si="627"/>
        <v>5.2915687276827147E-2</v>
      </c>
      <c r="Y365" s="13">
        <f t="shared" si="628"/>
        <v>2.2955481648686635E-2</v>
      </c>
      <c r="Z365" s="13">
        <f t="shared" si="629"/>
        <v>8.6716639529969639E-3</v>
      </c>
      <c r="AA365" s="13">
        <f t="shared" si="630"/>
        <v>1.4415102985495216E-2</v>
      </c>
      <c r="AB365" s="13">
        <f t="shared" si="631"/>
        <v>1.1981275751040734E-2</v>
      </c>
      <c r="AC365" s="13">
        <f t="shared" si="632"/>
        <v>5.9844523032052737E-4</v>
      </c>
      <c r="AD365" s="13">
        <f t="shared" si="633"/>
        <v>2.5345904590029444E-2</v>
      </c>
      <c r="AE365" s="13">
        <f t="shared" si="634"/>
        <v>2.1990735739364668E-2</v>
      </c>
      <c r="AF365" s="13">
        <f t="shared" si="635"/>
        <v>9.5398539957576751E-3</v>
      </c>
      <c r="AG365" s="13">
        <f t="shared" si="636"/>
        <v>2.7590046808503017E-3</v>
      </c>
      <c r="AH365" s="13">
        <f t="shared" si="637"/>
        <v>1.8809377046849075E-3</v>
      </c>
      <c r="AI365" s="13">
        <f t="shared" si="638"/>
        <v>3.1267252593388667E-3</v>
      </c>
      <c r="AJ365" s="13">
        <f t="shared" si="639"/>
        <v>2.5988130343278528E-3</v>
      </c>
      <c r="AK365" s="13">
        <f t="shared" si="640"/>
        <v>1.4400218817264871E-3</v>
      </c>
      <c r="AL365" s="13">
        <f t="shared" si="641"/>
        <v>3.4524840042075143E-5</v>
      </c>
      <c r="AM365" s="13">
        <f t="shared" si="642"/>
        <v>8.4266140133241393E-3</v>
      </c>
      <c r="AN365" s="13">
        <f t="shared" si="643"/>
        <v>7.311139410567118E-3</v>
      </c>
      <c r="AO365" s="13">
        <f t="shared" si="644"/>
        <v>3.1716629832711177E-3</v>
      </c>
      <c r="AP365" s="13">
        <f t="shared" si="645"/>
        <v>9.172711679671416E-4</v>
      </c>
      <c r="AQ365" s="13">
        <f t="shared" si="646"/>
        <v>1.9896180647700014E-4</v>
      </c>
      <c r="AR365" s="13">
        <f t="shared" si="647"/>
        <v>3.2638964499380599E-4</v>
      </c>
      <c r="AS365" s="13">
        <f t="shared" si="648"/>
        <v>5.4256488391237639E-4</v>
      </c>
      <c r="AT365" s="13">
        <f t="shared" si="649"/>
        <v>4.5095893477324779E-4</v>
      </c>
      <c r="AU365" s="13">
        <f t="shared" si="650"/>
        <v>2.498797432734519E-4</v>
      </c>
      <c r="AV365" s="13">
        <f t="shared" si="651"/>
        <v>1.0384518625260597E-4</v>
      </c>
      <c r="AW365" s="13">
        <f t="shared" si="652"/>
        <v>1.3831728261318204E-6</v>
      </c>
      <c r="AX365" s="13">
        <f t="shared" si="653"/>
        <v>2.3346251553621731E-3</v>
      </c>
      <c r="AY365" s="13">
        <f t="shared" si="654"/>
        <v>2.0255787146866672E-3</v>
      </c>
      <c r="AZ365" s="13">
        <f t="shared" si="655"/>
        <v>8.7872117713800398E-4</v>
      </c>
      <c r="BA365" s="13">
        <f t="shared" si="656"/>
        <v>2.5413343243661346E-4</v>
      </c>
      <c r="BB365" s="13">
        <f t="shared" si="657"/>
        <v>5.5123117971588228E-5</v>
      </c>
      <c r="BC365" s="13">
        <f t="shared" si="658"/>
        <v>9.5652369883841009E-6</v>
      </c>
      <c r="BD365" s="13">
        <f t="shared" si="659"/>
        <v>4.7197292470064588E-5</v>
      </c>
      <c r="BE365" s="13">
        <f t="shared" si="660"/>
        <v>7.845712602336092E-5</v>
      </c>
      <c r="BF365" s="13">
        <f t="shared" si="661"/>
        <v>6.5210526935943901E-5</v>
      </c>
      <c r="BG365" s="13">
        <f t="shared" si="662"/>
        <v>3.6133644270012226E-5</v>
      </c>
      <c r="BH365" s="13">
        <f t="shared" si="663"/>
        <v>1.5016443390125278E-5</v>
      </c>
      <c r="BI365" s="13">
        <f t="shared" si="664"/>
        <v>4.9924346496315482E-6</v>
      </c>
      <c r="BJ365" s="14">
        <f t="shared" si="665"/>
        <v>0.56006962504364177</v>
      </c>
      <c r="BK365" s="14">
        <f t="shared" si="666"/>
        <v>0.24528456228782505</v>
      </c>
      <c r="BL365" s="14">
        <f t="shared" si="667"/>
        <v>0.1863087776597947</v>
      </c>
      <c r="BM365" s="14">
        <f t="shared" si="668"/>
        <v>0.46215597405416742</v>
      </c>
      <c r="BN365" s="14">
        <f t="shared" si="669"/>
        <v>0.53615445934822992</v>
      </c>
    </row>
    <row r="366" spans="1:66" x14ac:dyDescent="0.25">
      <c r="A366" t="s">
        <v>338</v>
      </c>
      <c r="B366" t="s">
        <v>72</v>
      </c>
      <c r="C366" t="s">
        <v>75</v>
      </c>
      <c r="D366" t="s">
        <v>358</v>
      </c>
      <c r="E366" s="10">
        <f>VLOOKUP(A366,home!$A$2:$E$405,3,FALSE)</f>
        <v>1.3033999999999999</v>
      </c>
      <c r="F366" s="10">
        <f>VLOOKUP(B366,home!$B$2:$E$405,3,FALSE)</f>
        <v>1.0548999999999999</v>
      </c>
      <c r="G366" s="10">
        <f>VLOOKUP(C366,away!$B$2:$E$405,4,FALSE)</f>
        <v>0.61380000000000001</v>
      </c>
      <c r="H366" s="10">
        <f>VLOOKUP(A366,away!$A$2:$E$405,3,FALSE)</f>
        <v>1.0085</v>
      </c>
      <c r="I366" s="10">
        <f>VLOOKUP(C366,away!$B$2:$E$405,3,FALSE)</f>
        <v>0.59489999999999998</v>
      </c>
      <c r="J366" s="10">
        <f>VLOOKUP(B366,home!$B$2:$E$405,4,FALSE)</f>
        <v>0.86760000000000004</v>
      </c>
      <c r="K366" s="12">
        <f t="shared" si="614"/>
        <v>0.84394839790799991</v>
      </c>
      <c r="L366" s="12">
        <f t="shared" si="615"/>
        <v>0.52052238953999996</v>
      </c>
      <c r="M366" s="13">
        <f t="shared" si="616"/>
        <v>0.25551586241537083</v>
      </c>
      <c r="N366" s="13">
        <f t="shared" si="617"/>
        <v>0.21564220272553314</v>
      </c>
      <c r="O366" s="13">
        <f t="shared" si="618"/>
        <v>0.13300172726982268</v>
      </c>
      <c r="P366" s="13">
        <f t="shared" si="619"/>
        <v>0.11224659464836358</v>
      </c>
      <c r="Q366" s="13">
        <f t="shared" si="620"/>
        <v>9.0995445755782903E-2</v>
      </c>
      <c r="R366" s="13">
        <f t="shared" si="621"/>
        <v>3.4615188445717732E-2</v>
      </c>
      <c r="S366" s="13">
        <f t="shared" si="622"/>
        <v>1.232731491799951E-2</v>
      </c>
      <c r="T366" s="13">
        <f t="shared" si="623"/>
        <v>4.7365166862057557E-2</v>
      </c>
      <c r="U366" s="13">
        <f t="shared" si="624"/>
        <v>2.9213432832046988E-2</v>
      </c>
      <c r="V366" s="13">
        <f t="shared" si="625"/>
        <v>6.0170177025994096E-4</v>
      </c>
      <c r="W366" s="13">
        <f t="shared" si="626"/>
        <v>2.5598486887505767E-2</v>
      </c>
      <c r="X366" s="13">
        <f t="shared" si="627"/>
        <v>1.3324585563292857E-2</v>
      </c>
      <c r="Y366" s="13">
        <f t="shared" si="628"/>
        <v>3.4678725585176916E-3</v>
      </c>
      <c r="Z366" s="13">
        <f t="shared" si="629"/>
        <v>6.0059935347141326E-3</v>
      </c>
      <c r="AA366" s="13">
        <f t="shared" si="630"/>
        <v>5.0687486214677979E-3</v>
      </c>
      <c r="AB366" s="13">
        <f t="shared" si="631"/>
        <v>2.1388811392430655E-3</v>
      </c>
      <c r="AC366" s="13">
        <f t="shared" si="632"/>
        <v>1.6520249972724267E-5</v>
      </c>
      <c r="AD366" s="13">
        <f t="shared" si="633"/>
        <v>5.4009504993948578E-3</v>
      </c>
      <c r="AE366" s="13">
        <f t="shared" si="634"/>
        <v>2.8113156597322671E-3</v>
      </c>
      <c r="AF366" s="13">
        <f t="shared" si="635"/>
        <v>7.3167637247753049E-4</v>
      </c>
      <c r="AG366" s="13">
        <f t="shared" si="636"/>
        <v>1.2695131125732112E-4</v>
      </c>
      <c r="AH366" s="13">
        <f t="shared" si="637"/>
        <v>7.8156352656279758E-4</v>
      </c>
      <c r="AI366" s="13">
        <f t="shared" si="638"/>
        <v>6.5959928610599943E-4</v>
      </c>
      <c r="AJ366" s="13">
        <f t="shared" si="639"/>
        <v>2.7833388038520931E-4</v>
      </c>
      <c r="AK366" s="13">
        <f t="shared" si="640"/>
        <v>7.8299810811538112E-5</v>
      </c>
      <c r="AL366" s="13">
        <f t="shared" si="641"/>
        <v>2.9028989193063448E-7</v>
      </c>
      <c r="AM366" s="13">
        <f t="shared" si="642"/>
        <v>9.1162470422894088E-4</v>
      </c>
      <c r="AN366" s="13">
        <f t="shared" si="643"/>
        <v>4.7452106940894397E-4</v>
      </c>
      <c r="AO366" s="13">
        <f t="shared" si="644"/>
        <v>1.2349942046790984E-4</v>
      </c>
      <c r="AP366" s="13">
        <f t="shared" si="645"/>
        <v>2.1428071149587207E-5</v>
      </c>
      <c r="AQ366" s="13">
        <f t="shared" si="646"/>
        <v>2.7884476995040661E-6</v>
      </c>
      <c r="AR366" s="13">
        <f t="shared" si="647"/>
        <v>8.1364262884755335E-5</v>
      </c>
      <c r="AS366" s="13">
        <f t="shared" si="648"/>
        <v>6.8667239308554606E-5</v>
      </c>
      <c r="AT366" s="13">
        <f t="shared" si="649"/>
        <v>2.8975803301609943E-5</v>
      </c>
      <c r="AU366" s="13">
        <f t="shared" si="650"/>
        <v>8.1513609248303503E-6</v>
      </c>
      <c r="AV366" s="13">
        <f t="shared" si="651"/>
        <v>1.7198319983201112E-6</v>
      </c>
      <c r="AW366" s="13">
        <f t="shared" si="652"/>
        <v>3.542294956872385E-9</v>
      </c>
      <c r="AX366" s="13">
        <f t="shared" si="653"/>
        <v>1.2822736810456142E-4</v>
      </c>
      <c r="AY366" s="13">
        <f t="shared" si="654"/>
        <v>6.6745216050211479E-5</v>
      </c>
      <c r="AZ366" s="13">
        <f t="shared" si="655"/>
        <v>1.7371189674409819E-5</v>
      </c>
      <c r="BA366" s="13">
        <f t="shared" si="656"/>
        <v>3.0140310528254584E-6</v>
      </c>
      <c r="BB366" s="13">
        <f t="shared" si="657"/>
        <v>3.9221766144111722E-7</v>
      </c>
      <c r="BC366" s="13">
        <f t="shared" si="658"/>
        <v>4.0831614870624218E-8</v>
      </c>
      <c r="BD366" s="13">
        <f t="shared" si="659"/>
        <v>7.0586534233222621E-6</v>
      </c>
      <c r="BE366" s="13">
        <f t="shared" si="660"/>
        <v>5.9571392480006414E-6</v>
      </c>
      <c r="BF366" s="13">
        <f t="shared" si="661"/>
        <v>2.5137590622325041E-6</v>
      </c>
      <c r="BG366" s="13">
        <f t="shared" si="662"/>
        <v>7.0716097776594615E-7</v>
      </c>
      <c r="BH366" s="13">
        <f t="shared" si="663"/>
        <v>1.4920184356215623E-7</v>
      </c>
      <c r="BI366" s="13">
        <f t="shared" si="664"/>
        <v>2.5183731367840369E-8</v>
      </c>
      <c r="BJ366" s="14">
        <f t="shared" si="665"/>
        <v>0.40721430676266518</v>
      </c>
      <c r="BK366" s="14">
        <f t="shared" si="666"/>
        <v>0.3807750295079087</v>
      </c>
      <c r="BL366" s="14">
        <f t="shared" si="667"/>
        <v>0.20604106440886819</v>
      </c>
      <c r="BM366" s="14">
        <f t="shared" si="668"/>
        <v>0.15795263127980996</v>
      </c>
      <c r="BN366" s="14">
        <f t="shared" si="669"/>
        <v>0.84201702126059097</v>
      </c>
    </row>
    <row r="367" spans="1:66" x14ac:dyDescent="0.25">
      <c r="A367" t="s">
        <v>338</v>
      </c>
      <c r="B367" t="s">
        <v>90</v>
      </c>
      <c r="C367" t="s">
        <v>96</v>
      </c>
      <c r="D367" t="s">
        <v>358</v>
      </c>
      <c r="E367" s="10">
        <f>VLOOKUP(A367,home!$A$2:$E$405,3,FALSE)</f>
        <v>1.3033999999999999</v>
      </c>
      <c r="F367" s="10">
        <f>VLOOKUP(B367,home!$B$2:$E$405,3,FALSE)</f>
        <v>1.5344</v>
      </c>
      <c r="G367" s="10">
        <f>VLOOKUP(C367,away!$B$2:$E$405,4,FALSE)</f>
        <v>0.57540000000000002</v>
      </c>
      <c r="H367" s="10">
        <f>VLOOKUP(A367,away!$A$2:$E$405,3,FALSE)</f>
        <v>1.0085</v>
      </c>
      <c r="I367" s="10">
        <f>VLOOKUP(C367,away!$B$2:$E$405,3,FALSE)</f>
        <v>0.74370000000000003</v>
      </c>
      <c r="J367" s="10">
        <f>VLOOKUP(B367,home!$B$2:$E$405,4,FALSE)</f>
        <v>0.59489999999999998</v>
      </c>
      <c r="K367" s="12">
        <f t="shared" si="614"/>
        <v>1.1507637267840001</v>
      </c>
      <c r="L367" s="12">
        <f t="shared" si="615"/>
        <v>0.44618776060499998</v>
      </c>
      <c r="M367" s="13">
        <f t="shared" si="616"/>
        <v>0.20251294118542409</v>
      </c>
      <c r="N367" s="13">
        <f t="shared" si="617"/>
        <v>0.23304454692052762</v>
      </c>
      <c r="O367" s="13">
        <f t="shared" si="618"/>
        <v>9.0358795721056442E-2</v>
      </c>
      <c r="P367" s="13">
        <f t="shared" si="619"/>
        <v>0.10398162451167707</v>
      </c>
      <c r="Q367" s="13">
        <f t="shared" si="620"/>
        <v>0.13408960566047759</v>
      </c>
      <c r="R367" s="13">
        <f t="shared" si="621"/>
        <v>2.0158494356871417E-2</v>
      </c>
      <c r="S367" s="13">
        <f t="shared" si="622"/>
        <v>1.3347515191865691E-2</v>
      </c>
      <c r="T367" s="13">
        <f t="shared" si="623"/>
        <v>5.982914087005603E-2</v>
      </c>
      <c r="U367" s="13">
        <f t="shared" si="624"/>
        <v>2.3197664092467585E-2</v>
      </c>
      <c r="V367" s="13">
        <f t="shared" si="625"/>
        <v>7.6148566370366961E-4</v>
      </c>
      <c r="W367" s="13">
        <f t="shared" si="626"/>
        <v>5.1435151444282727E-2</v>
      </c>
      <c r="X367" s="13">
        <f t="shared" si="627"/>
        <v>2.2949735039303542E-2</v>
      </c>
      <c r="Y367" s="13">
        <f t="shared" si="628"/>
        <v>5.1199454418324741E-3</v>
      </c>
      <c r="Z367" s="13">
        <f t="shared" si="629"/>
        <v>2.9981578180869953E-3</v>
      </c>
      <c r="AA367" s="13">
        <f t="shared" si="630"/>
        <v>3.4501712642283767E-3</v>
      </c>
      <c r="AB367" s="13">
        <f t="shared" si="631"/>
        <v>1.9851659710332565E-3</v>
      </c>
      <c r="AC367" s="13">
        <f t="shared" si="632"/>
        <v>2.4436869284368725E-5</v>
      </c>
      <c r="AD367" s="13">
        <f t="shared" si="633"/>
        <v>1.4797426640930558E-2</v>
      </c>
      <c r="AE367" s="13">
        <f t="shared" si="634"/>
        <v>6.6024306556335729E-3</v>
      </c>
      <c r="AF367" s="13">
        <f t="shared" si="635"/>
        <v>1.4729618743934731E-3</v>
      </c>
      <c r="AG367" s="13">
        <f t="shared" si="636"/>
        <v>2.1907252006405566E-4</v>
      </c>
      <c r="AH367" s="13">
        <f t="shared" si="637"/>
        <v>3.344353306981523E-4</v>
      </c>
      <c r="AI367" s="13">
        <f t="shared" si="638"/>
        <v>3.8485604752244522E-4</v>
      </c>
      <c r="AJ367" s="13">
        <f t="shared" si="639"/>
        <v>2.2143918976114468E-4</v>
      </c>
      <c r="AK367" s="13">
        <f t="shared" si="640"/>
        <v>8.49413957551881E-5</v>
      </c>
      <c r="AL367" s="13">
        <f t="shared" si="641"/>
        <v>5.018909609024137E-7</v>
      </c>
      <c r="AM367" s="13">
        <f t="shared" si="642"/>
        <v>3.4056683656260175E-3</v>
      </c>
      <c r="AN367" s="13">
        <f t="shared" si="643"/>
        <v>1.5195675414219631E-3</v>
      </c>
      <c r="AO367" s="13">
        <f t="shared" si="644"/>
        <v>3.3900621919755565E-4</v>
      </c>
      <c r="AP367" s="13">
        <f t="shared" si="645"/>
        <v>5.0420141924975036E-5</v>
      </c>
      <c r="AQ367" s="13">
        <f t="shared" si="646"/>
        <v>5.6242125537227203E-6</v>
      </c>
      <c r="AR367" s="13">
        <f t="shared" si="647"/>
        <v>2.9844190254280233E-5</v>
      </c>
      <c r="AS367" s="13">
        <f t="shared" si="648"/>
        <v>3.4343611599866251E-5</v>
      </c>
      <c r="AT367" s="13">
        <f t="shared" si="649"/>
        <v>1.9760691237942157E-5</v>
      </c>
      <c r="AU367" s="13">
        <f t="shared" si="650"/>
        <v>7.5799622309340849E-6</v>
      </c>
      <c r="AV367" s="13">
        <f t="shared" si="651"/>
        <v>2.1806863964379177E-6</v>
      </c>
      <c r="AW367" s="13">
        <f t="shared" si="652"/>
        <v>7.1583131012759303E-9</v>
      </c>
      <c r="AX367" s="13">
        <f t="shared" si="653"/>
        <v>6.5318660343636136E-4</v>
      </c>
      <c r="AY367" s="13">
        <f t="shared" si="654"/>
        <v>2.9144386784445625E-4</v>
      </c>
      <c r="AZ367" s="13">
        <f t="shared" si="655"/>
        <v>6.501934336778876E-5</v>
      </c>
      <c r="BA367" s="13">
        <f t="shared" si="656"/>
        <v>9.6702784044270744E-6</v>
      </c>
      <c r="BB367" s="13">
        <f t="shared" si="657"/>
        <v>1.0786899664245519E-6</v>
      </c>
      <c r="BC367" s="13">
        <f t="shared" si="658"/>
        <v>9.6259652101210681E-8</v>
      </c>
      <c r="BD367" s="13">
        <f t="shared" si="659"/>
        <v>2.2193520694378105E-6</v>
      </c>
      <c r="BE367" s="13">
        <f t="shared" si="660"/>
        <v>2.5539498584720379E-6</v>
      </c>
      <c r="BF367" s="13">
        <f t="shared" si="661"/>
        <v>1.469496428577376E-6</v>
      </c>
      <c r="BG367" s="13">
        <f t="shared" si="662"/>
        <v>5.6368106221515994E-7</v>
      </c>
      <c r="BH367" s="13">
        <f t="shared" si="663"/>
        <v>1.6216592996807031E-7</v>
      </c>
      <c r="BI367" s="13">
        <f t="shared" si="664"/>
        <v>3.732293398548993E-8</v>
      </c>
      <c r="BJ367" s="14">
        <f t="shared" si="665"/>
        <v>0.53590079859089756</v>
      </c>
      <c r="BK367" s="14">
        <f t="shared" si="666"/>
        <v>0.32091994918076022</v>
      </c>
      <c r="BL367" s="14">
        <f t="shared" si="667"/>
        <v>0.14027667847939612</v>
      </c>
      <c r="BM367" s="14">
        <f t="shared" si="668"/>
        <v>0.21565813900357522</v>
      </c>
      <c r="BN367" s="14">
        <f t="shared" si="669"/>
        <v>0.78414600835603421</v>
      </c>
    </row>
    <row r="368" spans="1:66" x14ac:dyDescent="0.25">
      <c r="A368" t="s">
        <v>350</v>
      </c>
      <c r="B368" t="s">
        <v>98</v>
      </c>
      <c r="C368" t="s">
        <v>105</v>
      </c>
      <c r="D368" t="s">
        <v>358</v>
      </c>
      <c r="E368" s="10">
        <f>VLOOKUP(A368,home!$A$2:$E$405,3,FALSE)</f>
        <v>1.6667000000000001</v>
      </c>
      <c r="F368" s="10">
        <f>VLOOKUP(B368,home!$B$2:$E$405,3,FALSE)</f>
        <v>0.8</v>
      </c>
      <c r="G368" s="10">
        <f>VLOOKUP(C368,away!$B$2:$E$405,4,FALSE)</f>
        <v>0.3</v>
      </c>
      <c r="H368" s="10">
        <f>VLOOKUP(A368,away!$A$2:$E$405,3,FALSE)</f>
        <v>1.3193999999999999</v>
      </c>
      <c r="I368" s="10">
        <f>VLOOKUP(C368,away!$B$2:$E$405,3,FALSE)</f>
        <v>1.3895</v>
      </c>
      <c r="J368" s="10">
        <f>VLOOKUP(B368,home!$B$2:$E$405,4,FALSE)</f>
        <v>0.50529999999999997</v>
      </c>
      <c r="K368" s="12">
        <f t="shared" si="614"/>
        <v>0.40000800000000003</v>
      </c>
      <c r="L368" s="12">
        <f t="shared" si="615"/>
        <v>0.92636967338999987</v>
      </c>
      <c r="M368" s="13">
        <f t="shared" si="616"/>
        <v>0.26543702155428711</v>
      </c>
      <c r="N368" s="13">
        <f t="shared" si="617"/>
        <v>0.10617693211788727</v>
      </c>
      <c r="O368" s="13">
        <f t="shared" si="618"/>
        <v>0.24589280696285931</v>
      </c>
      <c r="P368" s="13">
        <f t="shared" si="619"/>
        <v>9.8359089927599425E-2</v>
      </c>
      <c r="Q368" s="13">
        <f t="shared" si="620"/>
        <v>2.1235811131305925E-2</v>
      </c>
      <c r="R368" s="13">
        <f t="shared" si="621"/>
        <v>0.1138938196375671</v>
      </c>
      <c r="S368" s="13">
        <f t="shared" si="622"/>
        <v>9.1118700348728106E-3</v>
      </c>
      <c r="T368" s="13">
        <f t="shared" si="623"/>
        <v>1.9672211421879592E-2</v>
      </c>
      <c r="U368" s="13">
        <f t="shared" si="624"/>
        <v>4.5558439005583942E-2</v>
      </c>
      <c r="V368" s="13">
        <f t="shared" si="625"/>
        <v>3.7516128388349418E-4</v>
      </c>
      <c r="W368" s="13">
        <f t="shared" si="626"/>
        <v>2.8314981130038077E-3</v>
      </c>
      <c r="X368" s="13">
        <f t="shared" si="627"/>
        <v>2.6230139821477381E-3</v>
      </c>
      <c r="Y368" s="13">
        <f t="shared" si="628"/>
        <v>1.2149403029698014E-3</v>
      </c>
      <c r="Z368" s="13">
        <f t="shared" si="629"/>
        <v>3.5169260166264205E-2</v>
      </c>
      <c r="AA368" s="13">
        <f t="shared" si="630"/>
        <v>1.4067985420587013E-2</v>
      </c>
      <c r="AB368" s="13">
        <f t="shared" si="631"/>
        <v>2.8136533560590847E-3</v>
      </c>
      <c r="AC368" s="13">
        <f t="shared" si="632"/>
        <v>8.688624669511146E-6</v>
      </c>
      <c r="AD368" s="13">
        <f t="shared" si="633"/>
        <v>2.8315547429660676E-4</v>
      </c>
      <c r="AE368" s="13">
        <f t="shared" si="634"/>
        <v>2.6230664424273812E-4</v>
      </c>
      <c r="AF368" s="13">
        <f t="shared" si="635"/>
        <v>1.2149646017758608E-4</v>
      </c>
      <c r="AG368" s="13">
        <f t="shared" si="636"/>
        <v>3.7516878710917185E-5</v>
      </c>
      <c r="AH368" s="13">
        <f t="shared" si="637"/>
        <v>8.1449340133975239E-3</v>
      </c>
      <c r="AI368" s="13">
        <f t="shared" si="638"/>
        <v>3.2580387648311168E-3</v>
      </c>
      <c r="AJ368" s="13">
        <f t="shared" si="639"/>
        <v>6.5162078512128266E-4</v>
      </c>
      <c r="AK368" s="13">
        <f t="shared" si="640"/>
        <v>8.6884509004931361E-5</v>
      </c>
      <c r="AL368" s="13">
        <f t="shared" si="641"/>
        <v>1.287846299979406E-7</v>
      </c>
      <c r="AM368" s="13">
        <f t="shared" si="642"/>
        <v>2.2652890992487424E-5</v>
      </c>
      <c r="AN368" s="13">
        <f t="shared" si="643"/>
        <v>2.0984951230049845E-5</v>
      </c>
      <c r="AO368" s="13">
        <f t="shared" si="644"/>
        <v>9.7199112085431742E-6</v>
      </c>
      <c r="AP368" s="13">
        <f t="shared" si="645"/>
        <v>3.0014103238793134E-6</v>
      </c>
      <c r="AQ368" s="13">
        <f t="shared" si="646"/>
        <v>6.9510387536036318E-7</v>
      </c>
      <c r="AR368" s="13">
        <f t="shared" si="647"/>
        <v>1.5090439723548334E-3</v>
      </c>
      <c r="AS368" s="13">
        <f t="shared" si="648"/>
        <v>6.0362966129371223E-4</v>
      </c>
      <c r="AT368" s="13">
        <f t="shared" si="649"/>
        <v>1.2072834677738761E-4</v>
      </c>
      <c r="AU368" s="13">
        <f t="shared" si="650"/>
        <v>1.609743484590976E-5</v>
      </c>
      <c r="AV368" s="13">
        <f t="shared" si="651"/>
        <v>1.6097756794606678E-6</v>
      </c>
      <c r="AW368" s="13">
        <f t="shared" si="652"/>
        <v>1.3256062408039632E-9</v>
      </c>
      <c r="AX368" s="13">
        <f t="shared" si="653"/>
        <v>1.510222936687151E-6</v>
      </c>
      <c r="AY368" s="13">
        <f t="shared" si="654"/>
        <v>1.3990247286049626E-6</v>
      </c>
      <c r="AZ368" s="13">
        <f t="shared" si="655"/>
        <v>6.4800704045115601E-7</v>
      </c>
      <c r="BA368" s="13">
        <f t="shared" si="656"/>
        <v>2.0009802347238599E-7</v>
      </c>
      <c r="BB368" s="13">
        <f t="shared" si="657"/>
        <v>4.6341185162524672E-8</v>
      </c>
      <c r="BC368" s="13">
        <f t="shared" si="658"/>
        <v>8.5858137127027001E-9</v>
      </c>
      <c r="BD368" s="13">
        <f t="shared" si="659"/>
        <v>2.3298876196691575E-4</v>
      </c>
      <c r="BE368" s="13">
        <f t="shared" si="660"/>
        <v>9.3197368696862045E-5</v>
      </c>
      <c r="BF368" s="13">
        <f t="shared" si="661"/>
        <v>1.8639846528847192E-5</v>
      </c>
      <c r="BG368" s="13">
        <f t="shared" si="662"/>
        <v>2.4853625767703698E-6</v>
      </c>
      <c r="BH368" s="13">
        <f t="shared" si="663"/>
        <v>2.4854122840219055E-7</v>
      </c>
      <c r="BI368" s="13">
        <f t="shared" si="664"/>
        <v>1.9883695938140694E-8</v>
      </c>
      <c r="BJ368" s="14">
        <f t="shared" si="665"/>
        <v>0.15451974907398036</v>
      </c>
      <c r="BK368" s="14">
        <f t="shared" si="666"/>
        <v>0.37329335923467094</v>
      </c>
      <c r="BL368" s="14">
        <f t="shared" si="667"/>
        <v>0.43696687141065632</v>
      </c>
      <c r="BM368" s="14">
        <f t="shared" si="668"/>
        <v>0.14895236085494334</v>
      </c>
      <c r="BN368" s="14">
        <f t="shared" si="669"/>
        <v>0.85099548133150615</v>
      </c>
    </row>
    <row r="369" spans="1:66" x14ac:dyDescent="0.25">
      <c r="A369" t="s">
        <v>350</v>
      </c>
      <c r="B369" t="s">
        <v>101</v>
      </c>
      <c r="C369" t="s">
        <v>104</v>
      </c>
      <c r="D369" t="s">
        <v>358</v>
      </c>
      <c r="E369" s="10">
        <f>VLOOKUP(A369,home!$A$2:$E$405,3,FALSE)</f>
        <v>1.6667000000000001</v>
      </c>
      <c r="F369" s="10">
        <f>VLOOKUP(B369,home!$B$2:$E$405,3,FALSE)</f>
        <v>0.9</v>
      </c>
      <c r="G369" s="10">
        <f>VLOOKUP(C369,away!$B$2:$E$405,4,FALSE)</f>
        <v>1.8</v>
      </c>
      <c r="H369" s="10">
        <f>VLOOKUP(A369,away!$A$2:$E$405,3,FALSE)</f>
        <v>1.3193999999999999</v>
      </c>
      <c r="I369" s="10">
        <f>VLOOKUP(C369,away!$B$2:$E$405,3,FALSE)</f>
        <v>0.64959999999999996</v>
      </c>
      <c r="J369" s="10">
        <f>VLOOKUP(B369,home!$B$2:$E$405,4,FALSE)</f>
        <v>1.3895</v>
      </c>
      <c r="K369" s="12">
        <f t="shared" si="614"/>
        <v>2.7000540000000006</v>
      </c>
      <c r="L369" s="12">
        <f t="shared" si="615"/>
        <v>1.1909157724799999</v>
      </c>
      <c r="M369" s="13">
        <f t="shared" si="616"/>
        <v>2.0425528314900333E-2</v>
      </c>
      <c r="N369" s="13">
        <f t="shared" si="617"/>
        <v>5.515002942875992E-2</v>
      </c>
      <c r="O369" s="13">
        <f t="shared" si="618"/>
        <v>2.4325083831451638E-2</v>
      </c>
      <c r="P369" s="13">
        <f t="shared" si="619"/>
        <v>6.5679039899446345E-2</v>
      </c>
      <c r="Q369" s="13">
        <f t="shared" si="620"/>
        <v>7.4454028779620499E-2</v>
      </c>
      <c r="R369" s="13">
        <f t="shared" si="621"/>
        <v>1.4484563000886998E-2</v>
      </c>
      <c r="S369" s="13">
        <f t="shared" si="622"/>
        <v>5.2798344008637157E-2</v>
      </c>
      <c r="T369" s="13">
        <f t="shared" si="623"/>
        <v>8.8668477198329876E-2</v>
      </c>
      <c r="U369" s="13">
        <f t="shared" si="624"/>
        <v>3.910910226879695E-2</v>
      </c>
      <c r="V369" s="13">
        <f t="shared" si="625"/>
        <v>1.8863891462497114E-2</v>
      </c>
      <c r="W369" s="13">
        <f t="shared" si="626"/>
        <v>6.7009966074176489E-2</v>
      </c>
      <c r="X369" s="13">
        <f t="shared" si="627"/>
        <v>7.980322551108647E-2</v>
      </c>
      <c r="Y369" s="13">
        <f t="shared" si="628"/>
        <v>4.7519459977965604E-2</v>
      </c>
      <c r="Z369" s="13">
        <f t="shared" si="629"/>
        <v>5.7499648450788539E-3</v>
      </c>
      <c r="AA369" s="13">
        <f t="shared" si="630"/>
        <v>1.5525215579814544E-2</v>
      </c>
      <c r="AB369" s="13">
        <f t="shared" si="631"/>
        <v>2.0959460213570296E-2</v>
      </c>
      <c r="AC369" s="13">
        <f t="shared" si="632"/>
        <v>3.791096186482591E-3</v>
      </c>
      <c r="AD369" s="13">
        <f t="shared" si="633"/>
        <v>4.5232631734611145E-2</v>
      </c>
      <c r="AE369" s="13">
        <f t="shared" si="634"/>
        <v>5.3868254563527784E-2</v>
      </c>
      <c r="AF369" s="13">
        <f t="shared" si="635"/>
        <v>3.2076276997836495E-2</v>
      </c>
      <c r="AG369" s="13">
        <f t="shared" si="636"/>
        <v>1.27333813997203E-2</v>
      </c>
      <c r="AH369" s="13">
        <f t="shared" si="637"/>
        <v>1.7119309563024816E-3</v>
      </c>
      <c r="AI369" s="13">
        <f t="shared" si="638"/>
        <v>4.6223060262883418E-3</v>
      </c>
      <c r="AJ369" s="13">
        <f t="shared" si="639"/>
        <v>6.2402379377519733E-3</v>
      </c>
      <c r="AK369" s="13">
        <f t="shared" si="640"/>
        <v>5.6163264682596572E-3</v>
      </c>
      <c r="AL369" s="13">
        <f t="shared" si="641"/>
        <v>4.8761638642754259E-4</v>
      </c>
      <c r="AM369" s="13">
        <f t="shared" si="642"/>
        <v>2.4426109649112758E-2</v>
      </c>
      <c r="AN369" s="13">
        <f t="shared" si="643"/>
        <v>2.9089439241454296E-2</v>
      </c>
      <c r="AO369" s="13">
        <f t="shared" si="644"/>
        <v>1.7321536002623289E-2</v>
      </c>
      <c r="AP369" s="13">
        <f t="shared" si="645"/>
        <v>6.8761634763680806E-3</v>
      </c>
      <c r="AQ369" s="13">
        <f t="shared" si="646"/>
        <v>2.0472328845394135E-3</v>
      </c>
      <c r="AR369" s="13">
        <f t="shared" si="647"/>
        <v>4.0775311545147879E-4</v>
      </c>
      <c r="AS369" s="13">
        <f t="shared" si="648"/>
        <v>1.1009554303872274E-3</v>
      </c>
      <c r="AT369" s="13">
        <f t="shared" si="649"/>
        <v>1.486319556819378E-3</v>
      </c>
      <c r="AU369" s="13">
        <f t="shared" si="650"/>
        <v>1.3377143548894631E-3</v>
      </c>
      <c r="AV369" s="13">
        <f t="shared" si="651"/>
        <v>9.0297524869417884E-4</v>
      </c>
      <c r="AW369" s="13">
        <f t="shared" si="652"/>
        <v>4.3554124478787938E-5</v>
      </c>
      <c r="AX369" s="13">
        <f t="shared" si="653"/>
        <v>1.0991969177087578E-2</v>
      </c>
      <c r="AY369" s="13">
        <f t="shared" si="654"/>
        <v>1.3090509463607599E-2</v>
      </c>
      <c r="AZ369" s="13">
        <f t="shared" si="655"/>
        <v>7.7948470950044996E-3</v>
      </c>
      <c r="BA369" s="13">
        <f t="shared" si="656"/>
        <v>3.0943354498369222E-3</v>
      </c>
      <c r="BB369" s="13">
        <f t="shared" si="657"/>
        <v>9.2127322313869655E-4</v>
      </c>
      <c r="BC369" s="13">
        <f t="shared" si="658"/>
        <v>2.1943176243987189E-4</v>
      </c>
      <c r="BD369" s="13">
        <f t="shared" si="659"/>
        <v>8.0933269411504003E-5</v>
      </c>
      <c r="BE369" s="13">
        <f t="shared" si="660"/>
        <v>2.1852419780760908E-4</v>
      </c>
      <c r="BF369" s="13">
        <f t="shared" si="661"/>
        <v>2.9501356719361315E-4</v>
      </c>
      <c r="BG369" s="13">
        <f t="shared" si="662"/>
        <v>2.6551752071846135E-4</v>
      </c>
      <c r="BH369" s="13">
        <f t="shared" si="663"/>
        <v>1.7922791097149118E-4</v>
      </c>
      <c r="BI369" s="13">
        <f t="shared" si="664"/>
        <v>9.6785007586043748E-5</v>
      </c>
      <c r="BJ369" s="14">
        <f t="shared" si="665"/>
        <v>0.6723885790908477</v>
      </c>
      <c r="BK369" s="14">
        <f t="shared" si="666"/>
        <v>0.17513602572199871</v>
      </c>
      <c r="BL369" s="14">
        <f t="shared" si="667"/>
        <v>0.13896594546305333</v>
      </c>
      <c r="BM369" s="14">
        <f t="shared" si="668"/>
        <v>0.72467528652678415</v>
      </c>
      <c r="BN369" s="14">
        <f t="shared" si="669"/>
        <v>0.25451827325506576</v>
      </c>
    </row>
    <row r="370" spans="1:66" x14ac:dyDescent="0.25">
      <c r="A370" t="s">
        <v>350</v>
      </c>
      <c r="B370" t="s">
        <v>108</v>
      </c>
      <c r="C370" t="s">
        <v>107</v>
      </c>
      <c r="D370" t="s">
        <v>358</v>
      </c>
      <c r="E370" s="10">
        <f>VLOOKUP(A370,home!$A$2:$E$405,3,FALSE)</f>
        <v>1.6667000000000001</v>
      </c>
      <c r="F370" s="10">
        <f>VLOOKUP(B370,home!$B$2:$E$405,3,FALSE)</f>
        <v>0.85709999999999997</v>
      </c>
      <c r="G370" s="10">
        <f>VLOOKUP(C370,away!$B$2:$E$405,4,FALSE)</f>
        <v>1.5</v>
      </c>
      <c r="H370" s="10">
        <f>VLOOKUP(A370,away!$A$2:$E$405,3,FALSE)</f>
        <v>1.3193999999999999</v>
      </c>
      <c r="I370" s="10">
        <f>VLOOKUP(C370,away!$B$2:$E$405,3,FALSE)</f>
        <v>0.88419999999999999</v>
      </c>
      <c r="J370" s="10">
        <f>VLOOKUP(B370,home!$B$2:$E$405,4,FALSE)</f>
        <v>1.2992999999999999</v>
      </c>
      <c r="K370" s="12">
        <f t="shared" si="614"/>
        <v>2.1427928550000002</v>
      </c>
      <c r="L370" s="12">
        <f t="shared" si="615"/>
        <v>1.5157808945639997</v>
      </c>
      <c r="M370" s="13">
        <f t="shared" si="616"/>
        <v>2.5769239918716512E-2</v>
      </c>
      <c r="N370" s="13">
        <f t="shared" si="617"/>
        <v>5.5218143176606532E-2</v>
      </c>
      <c r="O370" s="13">
        <f t="shared" si="618"/>
        <v>3.9060521536226446E-2</v>
      </c>
      <c r="P370" s="13">
        <f t="shared" si="619"/>
        <v>8.3698606460399672E-2</v>
      </c>
      <c r="Q370" s="13">
        <f t="shared" si="620"/>
        <v>5.9160521332599747E-2</v>
      </c>
      <c r="R370" s="13">
        <f t="shared" si="621"/>
        <v>2.9603596138158855E-2</v>
      </c>
      <c r="S370" s="13">
        <f t="shared" si="622"/>
        <v>6.796336199195295E-2</v>
      </c>
      <c r="T370" s="13">
        <f t="shared" si="623"/>
        <v>8.967438794840063E-2</v>
      </c>
      <c r="U370" s="13">
        <f t="shared" si="624"/>
        <v>6.3434374287152401E-2</v>
      </c>
      <c r="V370" s="13">
        <f t="shared" si="625"/>
        <v>2.452725595422682E-2</v>
      </c>
      <c r="W370" s="13">
        <f t="shared" si="626"/>
        <v>4.2256247469856602E-2</v>
      </c>
      <c r="X370" s="13">
        <f t="shared" si="627"/>
        <v>6.4051212590776993E-2</v>
      </c>
      <c r="Y370" s="13">
        <f t="shared" si="628"/>
        <v>4.8543802159378445E-2</v>
      </c>
      <c r="Z370" s="13">
        <f t="shared" si="629"/>
        <v>1.4957521812203263E-2</v>
      </c>
      <c r="AA370" s="13">
        <f t="shared" si="630"/>
        <v>3.2050870867695806E-2</v>
      </c>
      <c r="AB370" s="13">
        <f t="shared" si="631"/>
        <v>3.433918854591312E-2</v>
      </c>
      <c r="AC370" s="13">
        <f t="shared" si="632"/>
        <v>4.9790398119563877E-3</v>
      </c>
      <c r="AD370" s="13">
        <f t="shared" si="633"/>
        <v>2.2636596289380143E-2</v>
      </c>
      <c r="AE370" s="13">
        <f t="shared" si="634"/>
        <v>3.4312120173400754E-2</v>
      </c>
      <c r="AF370" s="13">
        <f t="shared" si="635"/>
        <v>2.6004828105412429E-2</v>
      </c>
      <c r="AG370" s="13">
        <f t="shared" si="636"/>
        <v>1.3139207202868361E-2</v>
      </c>
      <c r="AH370" s="13">
        <f t="shared" si="637"/>
        <v>5.6680814482404987E-3</v>
      </c>
      <c r="AI370" s="13">
        <f t="shared" si="638"/>
        <v>1.2145524428847795E-2</v>
      </c>
      <c r="AJ370" s="13">
        <f t="shared" si="639"/>
        <v>1.3012671483181507E-2</v>
      </c>
      <c r="AK370" s="13">
        <f t="shared" si="640"/>
        <v>9.2944864928745288E-3</v>
      </c>
      <c r="AL370" s="13">
        <f t="shared" si="641"/>
        <v>6.468777427446232E-4</v>
      </c>
      <c r="AM370" s="13">
        <f t="shared" si="642"/>
        <v>9.7011073580806541E-3</v>
      </c>
      <c r="AN370" s="13">
        <f t="shared" si="643"/>
        <v>1.4704753189492895E-2</v>
      </c>
      <c r="AO370" s="13">
        <f t="shared" si="644"/>
        <v>1.1144591971956186E-2</v>
      </c>
      <c r="AP370" s="13">
        <f t="shared" si="645"/>
        <v>5.630919862934171E-3</v>
      </c>
      <c r="AQ370" s="13">
        <f t="shared" si="646"/>
        <v>2.1338101867641379E-3</v>
      </c>
      <c r="AR370" s="13">
        <f t="shared" si="647"/>
        <v>1.7183139136151167E-3</v>
      </c>
      <c r="AS370" s="13">
        <f t="shared" si="648"/>
        <v>3.68199077674156E-3</v>
      </c>
      <c r="AT370" s="13">
        <f t="shared" si="649"/>
        <v>3.9448717642888579E-3</v>
      </c>
      <c r="AU370" s="13">
        <f t="shared" si="650"/>
        <v>2.8176810101364696E-3</v>
      </c>
      <c r="AV370" s="13">
        <f t="shared" si="651"/>
        <v>1.5094266840474026E-3</v>
      </c>
      <c r="AW370" s="13">
        <f t="shared" si="652"/>
        <v>5.8362827788259354E-5</v>
      </c>
      <c r="AX370" s="13">
        <f t="shared" si="653"/>
        <v>3.4645772554138632E-3</v>
      </c>
      <c r="AY370" s="13">
        <f t="shared" si="654"/>
        <v>5.2515400114973125E-3</v>
      </c>
      <c r="AZ370" s="13">
        <f t="shared" si="655"/>
        <v>3.9800920082330177E-3</v>
      </c>
      <c r="BA370" s="13">
        <f t="shared" si="656"/>
        <v>2.0109824748954894E-3</v>
      </c>
      <c r="BB370" s="13">
        <f t="shared" si="657"/>
        <v>7.620522036874026E-4</v>
      </c>
      <c r="BC370" s="13">
        <f t="shared" si="658"/>
        <v>2.3102083420195141E-4</v>
      </c>
      <c r="BD370" s="13">
        <f t="shared" si="659"/>
        <v>4.3409790018688243E-4</v>
      </c>
      <c r="BE370" s="13">
        <f t="shared" si="660"/>
        <v>9.30181878890955E-4</v>
      </c>
      <c r="BF370" s="13">
        <f t="shared" si="661"/>
        <v>9.9659354196900704E-4</v>
      </c>
      <c r="BG370" s="13">
        <f t="shared" si="662"/>
        <v>7.1183117369011015E-4</v>
      </c>
      <c r="BH370" s="13">
        <f t="shared" si="663"/>
        <v>3.8132668823735808E-4</v>
      </c>
      <c r="BI370" s="13">
        <f t="shared" si="664"/>
        <v>1.6342082059516466E-4</v>
      </c>
      <c r="BJ370" s="14">
        <f t="shared" si="665"/>
        <v>0.51401251380583757</v>
      </c>
      <c r="BK370" s="14">
        <f t="shared" si="666"/>
        <v>0.21283592189149428</v>
      </c>
      <c r="BL370" s="14">
        <f t="shared" si="667"/>
        <v>0.25589905138068986</v>
      </c>
      <c r="BM370" s="14">
        <f t="shared" si="668"/>
        <v>0.7000012031438082</v>
      </c>
      <c r="BN370" s="14">
        <f t="shared" si="669"/>
        <v>0.29251062856270782</v>
      </c>
    </row>
    <row r="371" spans="1:66" x14ac:dyDescent="0.25">
      <c r="A371" t="s">
        <v>339</v>
      </c>
      <c r="B371" t="s">
        <v>114</v>
      </c>
      <c r="C371" t="s">
        <v>124</v>
      </c>
      <c r="D371" t="s">
        <v>358</v>
      </c>
      <c r="E371" s="10">
        <f>VLOOKUP(A371,home!$A$2:$E$405,3,FALSE)</f>
        <v>1.2199</v>
      </c>
      <c r="F371" s="10">
        <f>VLOOKUP(B371,home!$B$2:$E$405,3,FALSE)</f>
        <v>1.2568999999999999</v>
      </c>
      <c r="G371" s="10">
        <f>VLOOKUP(C371,away!$B$2:$E$405,4,FALSE)</f>
        <v>1.2882</v>
      </c>
      <c r="H371" s="10">
        <f>VLOOKUP(A371,away!$A$2:$E$405,3,FALSE)</f>
        <v>1.0142</v>
      </c>
      <c r="I371" s="10">
        <f>VLOOKUP(C371,away!$B$2:$E$405,3,FALSE)</f>
        <v>0.91559999999999997</v>
      </c>
      <c r="J371" s="10">
        <f>VLOOKUP(B371,home!$B$2:$E$405,4,FALSE)</f>
        <v>1.1174999999999999</v>
      </c>
      <c r="K371" s="12">
        <f t="shared" si="614"/>
        <v>1.9751871537419998</v>
      </c>
      <c r="L371" s="12">
        <f t="shared" si="615"/>
        <v>1.0377121986</v>
      </c>
      <c r="M371" s="13">
        <f t="shared" si="616"/>
        <v>4.9148971795063209E-2</v>
      </c>
      <c r="N371" s="13">
        <f t="shared" si="617"/>
        <v>9.7078417709236697E-2</v>
      </c>
      <c r="O371" s="13">
        <f t="shared" si="618"/>
        <v>5.1002487580384434E-2</v>
      </c>
      <c r="P371" s="13">
        <f t="shared" si="619"/>
        <v>0.1007394582776612</v>
      </c>
      <c r="Q371" s="13">
        <f t="shared" si="620"/>
        <v>9.5874021782442115E-2</v>
      </c>
      <c r="R371" s="13">
        <f t="shared" si="621"/>
        <v>2.6462951760554958E-2</v>
      </c>
      <c r="S371" s="13">
        <f t="shared" si="622"/>
        <v>5.1620807533841469E-2</v>
      </c>
      <c r="T371" s="13">
        <f t="shared" si="623"/>
        <v>9.9489641932482303E-2</v>
      </c>
      <c r="U371" s="13">
        <f t="shared" si="624"/>
        <v>5.2269282367542372E-2</v>
      </c>
      <c r="V371" s="13">
        <f t="shared" si="625"/>
        <v>1.1756213353643217E-2</v>
      </c>
      <c r="W371" s="13">
        <f t="shared" si="626"/>
        <v>6.3123045400753447E-2</v>
      </c>
      <c r="X371" s="13">
        <f t="shared" si="627"/>
        <v>6.5503554225143479E-2</v>
      </c>
      <c r="Y371" s="13">
        <f t="shared" si="628"/>
        <v>3.3986918635543976E-2</v>
      </c>
      <c r="Z371" s="13">
        <f t="shared" si="629"/>
        <v>9.1536426176304087E-3</v>
      </c>
      <c r="AA371" s="13">
        <f t="shared" si="630"/>
        <v>1.8080157308288873E-2</v>
      </c>
      <c r="AB371" s="13">
        <f t="shared" si="631"/>
        <v>1.7855847226483361E-2</v>
      </c>
      <c r="AC371" s="13">
        <f t="shared" si="632"/>
        <v>1.5060266285692465E-3</v>
      </c>
      <c r="AD371" s="13">
        <f t="shared" si="633"/>
        <v>3.1169957095160315E-2</v>
      </c>
      <c r="AE371" s="13">
        <f t="shared" si="634"/>
        <v>3.234544470748648E-2</v>
      </c>
      <c r="AF371" s="13">
        <f t="shared" si="635"/>
        <v>1.6782631271050261E-2</v>
      </c>
      <c r="AG371" s="13">
        <f t="shared" si="636"/>
        <v>5.8051803981915605E-3</v>
      </c>
      <c r="AH371" s="13">
        <f t="shared" si="637"/>
        <v>2.3747116514849773E-3</v>
      </c>
      <c r="AI371" s="13">
        <f t="shared" si="638"/>
        <v>4.6904999478545751E-3</v>
      </c>
      <c r="AJ371" s="13">
        <f t="shared" si="639"/>
        <v>4.632307620814939E-3</v>
      </c>
      <c r="AK371" s="13">
        <f t="shared" si="640"/>
        <v>3.049891501604945E-3</v>
      </c>
      <c r="AL371" s="13">
        <f t="shared" si="641"/>
        <v>1.2347465362767788E-4</v>
      </c>
      <c r="AM371" s="13">
        <f t="shared" si="642"/>
        <v>1.2313299767409991E-2</v>
      </c>
      <c r="AN371" s="13">
        <f t="shared" si="643"/>
        <v>1.2777661373659892E-2</v>
      </c>
      <c r="AO371" s="13">
        <f t="shared" si="644"/>
        <v>6.6297675385134499E-3</v>
      </c>
      <c r="AP371" s="13">
        <f t="shared" si="645"/>
        <v>2.2932635495325677E-3</v>
      </c>
      <c r="AQ371" s="13">
        <f t="shared" si="646"/>
        <v>5.9493688998867001E-4</v>
      </c>
      <c r="AR371" s="13">
        <f t="shared" si="647"/>
        <v>4.9285344978070272E-4</v>
      </c>
      <c r="AS371" s="13">
        <f t="shared" si="648"/>
        <v>9.7347780268427163E-4</v>
      </c>
      <c r="AT371" s="13">
        <f t="shared" si="649"/>
        <v>9.6140042515748144E-4</v>
      </c>
      <c r="AU371" s="13">
        <f t="shared" si="650"/>
        <v>6.3298192312438478E-4</v>
      </c>
      <c r="AV371" s="13">
        <f t="shared" si="651"/>
        <v>3.1256444077654779E-4</v>
      </c>
      <c r="AW371" s="13">
        <f t="shared" si="652"/>
        <v>7.0300836095141642E-6</v>
      </c>
      <c r="AX371" s="13">
        <f t="shared" si="653"/>
        <v>4.0535119201270953E-3</v>
      </c>
      <c r="AY371" s="13">
        <f t="shared" si="654"/>
        <v>4.2063787666863969E-3</v>
      </c>
      <c r="AZ371" s="13">
        <f t="shared" si="655"/>
        <v>2.182505279061248E-3</v>
      </c>
      <c r="BA371" s="13">
        <f t="shared" si="656"/>
        <v>7.5493745053025146E-4</v>
      </c>
      <c r="BB371" s="13">
        <f t="shared" si="657"/>
        <v>1.9585195039880645E-4</v>
      </c>
      <c r="BC371" s="13">
        <f t="shared" si="658"/>
        <v>4.0647591609688734E-5</v>
      </c>
      <c r="BD371" s="13">
        <f t="shared" si="659"/>
        <v>8.5240006159921237E-5</v>
      </c>
      <c r="BE371" s="13">
        <f t="shared" si="660"/>
        <v>1.6836496515196532E-4</v>
      </c>
      <c r="BF371" s="13">
        <f t="shared" si="661"/>
        <v>1.6627615815419073E-4</v>
      </c>
      <c r="BG371" s="13">
        <f t="shared" si="662"/>
        <v>1.0947551051991021E-4</v>
      </c>
      <c r="BH371" s="13">
        <f t="shared" si="663"/>
        <v>5.4058655507068456E-5</v>
      </c>
      <c r="BI371" s="13">
        <f t="shared" si="664"/>
        <v>2.1355192381225169E-5</v>
      </c>
      <c r="BJ371" s="14">
        <f t="shared" si="665"/>
        <v>0.58720157523500871</v>
      </c>
      <c r="BK371" s="14">
        <f t="shared" si="666"/>
        <v>0.21910133100909238</v>
      </c>
      <c r="BL371" s="14">
        <f t="shared" si="667"/>
        <v>0.18439618549441111</v>
      </c>
      <c r="BM371" s="14">
        <f t="shared" si="668"/>
        <v>0.5753470767677229</v>
      </c>
      <c r="BN371" s="14">
        <f t="shared" si="669"/>
        <v>0.42030630890534265</v>
      </c>
    </row>
    <row r="372" spans="1:66" x14ac:dyDescent="0.25">
      <c r="A372" t="s">
        <v>339</v>
      </c>
      <c r="B372" t="s">
        <v>111</v>
      </c>
      <c r="C372" t="s">
        <v>125</v>
      </c>
      <c r="D372" t="s">
        <v>358</v>
      </c>
      <c r="E372" s="10">
        <f>VLOOKUP(A372,home!$A$2:$E$405,3,FALSE)</f>
        <v>1.2199</v>
      </c>
      <c r="F372" s="10">
        <f>VLOOKUP(B372,home!$B$2:$E$405,3,FALSE)</f>
        <v>1.7565999999999999</v>
      </c>
      <c r="G372" s="10">
        <f>VLOOKUP(C372,away!$B$2:$E$405,4,FALSE)</f>
        <v>0.75670000000000004</v>
      </c>
      <c r="H372" s="10">
        <f>VLOOKUP(A372,away!$A$2:$E$405,3,FALSE)</f>
        <v>1.0142</v>
      </c>
      <c r="I372" s="10">
        <f>VLOOKUP(C372,away!$B$2:$E$405,3,FALSE)</f>
        <v>1.2135</v>
      </c>
      <c r="J372" s="10">
        <f>VLOOKUP(B372,home!$B$2:$E$405,4,FALSE)</f>
        <v>0.56340000000000001</v>
      </c>
      <c r="K372" s="12">
        <f t="shared" si="614"/>
        <v>1.621514526478</v>
      </c>
      <c r="L372" s="12">
        <f t="shared" si="615"/>
        <v>0.69339423978000003</v>
      </c>
      <c r="M372" s="13">
        <f t="shared" si="616"/>
        <v>9.8775195221738499E-2</v>
      </c>
      <c r="N372" s="13">
        <f t="shared" si="617"/>
        <v>0.1601654139077493</v>
      </c>
      <c r="O372" s="13">
        <f t="shared" si="618"/>
        <v>6.8490151399898461E-2</v>
      </c>
      <c r="P372" s="13">
        <f t="shared" si="619"/>
        <v>0.11105777541561287</v>
      </c>
      <c r="Q372" s="13">
        <f t="shared" si="620"/>
        <v>0.12985527264538849</v>
      </c>
      <c r="R372" s="13">
        <f t="shared" si="621"/>
        <v>2.3745338231174841E-2</v>
      </c>
      <c r="S372" s="13">
        <f t="shared" si="622"/>
        <v>3.1216920028800582E-2</v>
      </c>
      <c r="T372" s="13">
        <f t="shared" si="623"/>
        <v>9.0040898057373794E-2</v>
      </c>
      <c r="U372" s="13">
        <f t="shared" si="624"/>
        <v>3.8503410877983424E-2</v>
      </c>
      <c r="V372" s="13">
        <f t="shared" si="625"/>
        <v>3.8998563983182548E-3</v>
      </c>
      <c r="W372" s="13">
        <f t="shared" si="626"/>
        <v>7.0187403644752913E-2</v>
      </c>
      <c r="X372" s="13">
        <f t="shared" si="627"/>
        <v>4.8667541392385452E-2</v>
      </c>
      <c r="Y372" s="13">
        <f t="shared" si="628"/>
        <v>1.6872896432867393E-2</v>
      </c>
      <c r="Z372" s="13">
        <f t="shared" si="629"/>
        <v>5.4882935837081521E-3</v>
      </c>
      <c r="AA372" s="13">
        <f t="shared" si="630"/>
        <v>8.8993477715587702E-3</v>
      </c>
      <c r="AB372" s="13">
        <f t="shared" si="631"/>
        <v>7.2152108438810819E-3</v>
      </c>
      <c r="AC372" s="13">
        <f t="shared" si="632"/>
        <v>2.7404993674353837E-4</v>
      </c>
      <c r="AD372" s="13">
        <f t="shared" si="633"/>
        <v>2.8452473646435435E-2</v>
      </c>
      <c r="AE372" s="13">
        <f t="shared" si="634"/>
        <v>1.9728781333930585E-2</v>
      </c>
      <c r="AF372" s="13">
        <f t="shared" si="635"/>
        <v>6.8399116674133249E-3</v>
      </c>
      <c r="AG372" s="13">
        <f t="shared" si="636"/>
        <v>1.5809184502628055E-3</v>
      </c>
      <c r="AH372" s="13">
        <f t="shared" si="637"/>
        <v>9.5138778929119126E-4</v>
      </c>
      <c r="AI372" s="13">
        <f t="shared" si="638"/>
        <v>1.5426891206494573E-3</v>
      </c>
      <c r="AJ372" s="13">
        <f t="shared" si="639"/>
        <v>1.2507464094863334E-3</v>
      </c>
      <c r="AK372" s="13">
        <f t="shared" si="640"/>
        <v>6.7603449064076364E-4</v>
      </c>
      <c r="AL372" s="13">
        <f t="shared" si="641"/>
        <v>1.2325109055650251E-5</v>
      </c>
      <c r="AM372" s="13">
        <f t="shared" si="642"/>
        <v>9.2272198663854929E-3</v>
      </c>
      <c r="AN372" s="13">
        <f t="shared" si="643"/>
        <v>6.398101104535283E-3</v>
      </c>
      <c r="AO372" s="13">
        <f t="shared" si="644"/>
        <v>2.21820322570741E-3</v>
      </c>
      <c r="AP372" s="13">
        <f t="shared" si="645"/>
        <v>5.1269644645564457E-4</v>
      </c>
      <c r="AQ372" s="13">
        <f t="shared" si="646"/>
        <v>8.8875190682004764E-5</v>
      </c>
      <c r="AR372" s="13">
        <f t="shared" si="647"/>
        <v>1.3193736257830811E-4</v>
      </c>
      <c r="AS372" s="13">
        <f t="shared" si="648"/>
        <v>2.1393835000592146E-4</v>
      </c>
      <c r="AT372" s="13">
        <f t="shared" si="649"/>
        <v>1.7345207115266819E-4</v>
      </c>
      <c r="AU372" s="13">
        <f t="shared" si="650"/>
        <v>9.3751684340582389E-5</v>
      </c>
      <c r="AV372" s="13">
        <f t="shared" si="651"/>
        <v>3.8004929510008585E-5</v>
      </c>
      <c r="AW372" s="13">
        <f t="shared" si="652"/>
        <v>3.8493672154637847E-7</v>
      </c>
      <c r="AX372" s="13">
        <f t="shared" si="653"/>
        <v>2.4936785087250799E-3</v>
      </c>
      <c r="AY372" s="13">
        <f t="shared" si="654"/>
        <v>1.7291023138131512E-3</v>
      </c>
      <c r="AZ372" s="13">
        <f t="shared" si="655"/>
        <v>5.9947479219415436E-4</v>
      </c>
      <c r="BA372" s="13">
        <f t="shared" si="656"/>
        <v>1.3855745593357977E-4</v>
      </c>
      <c r="BB372" s="13">
        <f t="shared" si="657"/>
        <v>2.4018735455728842E-5</v>
      </c>
      <c r="BC372" s="13">
        <f t="shared" si="658"/>
        <v>3.330890562360407E-6</v>
      </c>
      <c r="BD372" s="13">
        <f t="shared" si="659"/>
        <v>1.5247434537260693E-5</v>
      </c>
      <c r="BE372" s="13">
        <f t="shared" si="660"/>
        <v>2.4723936593690577E-5</v>
      </c>
      <c r="BF372" s="13">
        <f t="shared" si="661"/>
        <v>2.0045111169195135E-5</v>
      </c>
      <c r="BG372" s="13">
        <f t="shared" si="662"/>
        <v>1.0834479648572108E-5</v>
      </c>
      <c r="BH372" s="13">
        <f t="shared" si="663"/>
        <v>4.3920665342474816E-6</v>
      </c>
      <c r="BI372" s="13">
        <f t="shared" si="664"/>
        <v>1.424359937308033E-6</v>
      </c>
      <c r="BJ372" s="14">
        <f t="shared" si="665"/>
        <v>0.59582476970900966</v>
      </c>
      <c r="BK372" s="14">
        <f t="shared" si="666"/>
        <v>0.24696522442408256</v>
      </c>
      <c r="BL372" s="14">
        <f t="shared" si="667"/>
        <v>0.15200206872057204</v>
      </c>
      <c r="BM372" s="14">
        <f t="shared" si="668"/>
        <v>0.40646249223871794</v>
      </c>
      <c r="BN372" s="14">
        <f t="shared" si="669"/>
        <v>0.59208914682156244</v>
      </c>
    </row>
    <row r="373" spans="1:66" x14ac:dyDescent="0.25">
      <c r="A373" t="s">
        <v>351</v>
      </c>
      <c r="B373" t="s">
        <v>155</v>
      </c>
      <c r="C373" t="s">
        <v>161</v>
      </c>
      <c r="D373" t="s">
        <v>358</v>
      </c>
      <c r="E373" s="10">
        <f>VLOOKUP(A373,home!$A$2:$E$405,3,FALSE)</f>
        <v>1.3077000000000001</v>
      </c>
      <c r="F373" s="10">
        <f>VLOOKUP(B373,home!$B$2:$E$405,3,FALSE)</f>
        <v>0.57350000000000001</v>
      </c>
      <c r="G373" s="10">
        <f>VLOOKUP(C373,away!$B$2:$E$405,4,FALSE)</f>
        <v>0.88229999999999997</v>
      </c>
      <c r="H373" s="10">
        <f>VLOOKUP(A373,away!$A$2:$E$405,3,FALSE)</f>
        <v>1.1667000000000001</v>
      </c>
      <c r="I373" s="10">
        <f>VLOOKUP(C373,away!$B$2:$E$405,3,FALSE)</f>
        <v>1.2526999999999999</v>
      </c>
      <c r="J373" s="10">
        <f>VLOOKUP(B373,home!$B$2:$E$405,4,FALSE)</f>
        <v>1.1428</v>
      </c>
      <c r="K373" s="12">
        <f t="shared" si="614"/>
        <v>0.66169495768500008</v>
      </c>
      <c r="L373" s="12">
        <f t="shared" si="615"/>
        <v>1.6702308728520001</v>
      </c>
      <c r="M373" s="13">
        <f t="shared" si="616"/>
        <v>9.7108552279264515E-2</v>
      </c>
      <c r="N373" s="13">
        <f t="shared" si="617"/>
        <v>6.4256239391279557E-2</v>
      </c>
      <c r="O373" s="13">
        <f t="shared" si="618"/>
        <v>0.16219370203479005</v>
      </c>
      <c r="P373" s="13">
        <f t="shared" si="619"/>
        <v>0.10732275480468392</v>
      </c>
      <c r="Q373" s="13">
        <f t="shared" si="620"/>
        <v>2.1259014802504982E-2</v>
      </c>
      <c r="R373" s="13">
        <f t="shared" si="621"/>
        <v>0.13545046426033236</v>
      </c>
      <c r="S373" s="13">
        <f t="shared" si="622"/>
        <v>2.965283033399153E-2</v>
      </c>
      <c r="T373" s="13">
        <f t="shared" si="623"/>
        <v>3.5507462849561487E-2</v>
      </c>
      <c r="U373" s="13">
        <f t="shared" si="624"/>
        <v>8.962688921715424E-2</v>
      </c>
      <c r="V373" s="13">
        <f t="shared" si="625"/>
        <v>3.6413126965238983E-3</v>
      </c>
      <c r="W373" s="13">
        <f t="shared" si="626"/>
        <v>4.6889943000561077E-3</v>
      </c>
      <c r="X373" s="13">
        <f t="shared" si="627"/>
        <v>7.8317030425807659E-3</v>
      </c>
      <c r="Y373" s="13">
        <f t="shared" si="628"/>
        <v>6.540376104363671E-3</v>
      </c>
      <c r="Z373" s="13">
        <f t="shared" si="629"/>
        <v>7.541118238324783E-2</v>
      </c>
      <c r="AA373" s="13">
        <f t="shared" si="630"/>
        <v>4.9899199136059003E-2</v>
      </c>
      <c r="AB373" s="13">
        <f t="shared" si="631"/>
        <v>1.6509024230424978E-2</v>
      </c>
      <c r="AC373" s="13">
        <f t="shared" si="632"/>
        <v>2.5151988452853219E-4</v>
      </c>
      <c r="AD373" s="13">
        <f t="shared" si="633"/>
        <v>7.7567097124020816E-4</v>
      </c>
      <c r="AE373" s="13">
        <f t="shared" si="634"/>
        <v>1.2955496033404915E-3</v>
      </c>
      <c r="AF373" s="13">
        <f t="shared" si="635"/>
        <v>1.0819334724052262E-3</v>
      </c>
      <c r="AG373" s="13">
        <f t="shared" si="636"/>
        <v>6.023595626610586E-4</v>
      </c>
      <c r="AH373" s="13">
        <f t="shared" si="637"/>
        <v>3.1488521243693342E-2</v>
      </c>
      <c r="AI373" s="13">
        <f t="shared" si="638"/>
        <v>2.0835795731908895E-2</v>
      </c>
      <c r="AJ373" s="13">
        <f t="shared" si="639"/>
        <v>6.893470487579381E-3</v>
      </c>
      <c r="AK373" s="13">
        <f t="shared" si="640"/>
        <v>1.5204582208605448E-3</v>
      </c>
      <c r="AL373" s="13">
        <f t="shared" si="641"/>
        <v>1.1119023510155668E-5</v>
      </c>
      <c r="AM373" s="13">
        <f t="shared" si="642"/>
        <v>1.0265151409845451E-4</v>
      </c>
      <c r="AN373" s="13">
        <f t="shared" si="643"/>
        <v>1.7145172799224107E-4</v>
      </c>
      <c r="AO373" s="13">
        <f t="shared" si="644"/>
        <v>1.4318198464823229E-4</v>
      </c>
      <c r="AP373" s="13">
        <f t="shared" si="645"/>
        <v>7.9715657065232889E-5</v>
      </c>
      <c r="AQ373" s="13">
        <f t="shared" si="646"/>
        <v>3.3285887870008652E-5</v>
      </c>
      <c r="AR373" s="13">
        <f t="shared" si="647"/>
        <v>1.0518620064334535E-2</v>
      </c>
      <c r="AS373" s="13">
        <f t="shared" si="648"/>
        <v>6.9601178583744341E-3</v>
      </c>
      <c r="AT373" s="13">
        <f t="shared" si="649"/>
        <v>2.302737445889842E-3</v>
      </c>
      <c r="AU373" s="13">
        <f t="shared" si="650"/>
        <v>5.0790325227258138E-4</v>
      </c>
      <c r="AV373" s="13">
        <f t="shared" si="651"/>
        <v>8.4019255255144912E-5</v>
      </c>
      <c r="AW373" s="13">
        <f t="shared" si="652"/>
        <v>3.4134887820527592E-7</v>
      </c>
      <c r="AX373" s="13">
        <f t="shared" si="653"/>
        <v>1.1320664879613004E-5</v>
      </c>
      <c r="AY373" s="13">
        <f t="shared" si="654"/>
        <v>1.890812398314101E-5</v>
      </c>
      <c r="AZ373" s="13">
        <f t="shared" si="655"/>
        <v>1.5790466212177729E-5</v>
      </c>
      <c r="BA373" s="13">
        <f t="shared" si="656"/>
        <v>8.7912413881018722E-6</v>
      </c>
      <c r="BB373" s="13">
        <f t="shared" si="657"/>
        <v>3.6708506942755038E-6</v>
      </c>
      <c r="BC373" s="13">
        <f t="shared" si="658"/>
        <v>1.2262336318418289E-6</v>
      </c>
      <c r="BD373" s="13">
        <f t="shared" si="659"/>
        <v>2.9280873285420046E-3</v>
      </c>
      <c r="BE373" s="13">
        <f t="shared" si="660"/>
        <v>1.937500620957587E-3</v>
      </c>
      <c r="BF373" s="13">
        <f t="shared" si="661"/>
        <v>6.4101719569959587E-4</v>
      </c>
      <c r="BG373" s="13">
        <f t="shared" si="662"/>
        <v>1.4138594872793384E-4</v>
      </c>
      <c r="BH373" s="13">
        <f t="shared" si="663"/>
        <v>2.338859234019594E-5</v>
      </c>
      <c r="BI373" s="13">
        <f t="shared" si="664"/>
        <v>3.0952227237715348E-6</v>
      </c>
      <c r="BJ373" s="14">
        <f t="shared" si="665"/>
        <v>0.14442929845245692</v>
      </c>
      <c r="BK373" s="14">
        <f t="shared" si="666"/>
        <v>0.23800699714648568</v>
      </c>
      <c r="BL373" s="14">
        <f t="shared" si="667"/>
        <v>0.54046539734792043</v>
      </c>
      <c r="BM373" s="14">
        <f t="shared" si="668"/>
        <v>0.41070358098215048</v>
      </c>
      <c r="BN373" s="14">
        <f t="shared" si="669"/>
        <v>0.58759072757285535</v>
      </c>
    </row>
    <row r="374" spans="1:66" x14ac:dyDescent="0.25">
      <c r="A374" t="s">
        <v>351</v>
      </c>
      <c r="B374" t="s">
        <v>160</v>
      </c>
      <c r="C374" t="s">
        <v>157</v>
      </c>
      <c r="D374" t="s">
        <v>358</v>
      </c>
      <c r="E374" s="10">
        <f>VLOOKUP(A374,home!$A$2:$E$405,3,FALSE)</f>
        <v>1.3077000000000001</v>
      </c>
      <c r="F374" s="10">
        <f>VLOOKUP(B374,home!$B$2:$E$405,3,FALSE)</f>
        <v>0.88229999999999997</v>
      </c>
      <c r="G374" s="10">
        <f>VLOOKUP(C374,away!$B$2:$E$405,4,FALSE)</f>
        <v>0.437</v>
      </c>
      <c r="H374" s="10">
        <f>VLOOKUP(A374,away!$A$2:$E$405,3,FALSE)</f>
        <v>1.1667000000000001</v>
      </c>
      <c r="I374" s="10">
        <f>VLOOKUP(C374,away!$B$2:$E$405,3,FALSE)</f>
        <v>0.67349999999999999</v>
      </c>
      <c r="J374" s="10">
        <f>VLOOKUP(B374,home!$B$2:$E$405,4,FALSE)</f>
        <v>0.79120000000000001</v>
      </c>
      <c r="K374" s="12">
        <f t="shared" si="614"/>
        <v>0.50420348127000003</v>
      </c>
      <c r="L374" s="12">
        <f t="shared" si="615"/>
        <v>0.62170316244000001</v>
      </c>
      <c r="M374" s="13">
        <f t="shared" si="616"/>
        <v>0.32435825663318846</v>
      </c>
      <c r="N374" s="13">
        <f t="shared" si="617"/>
        <v>0.16354256217312166</v>
      </c>
      <c r="O374" s="13">
        <f t="shared" si="618"/>
        <v>0.20165455391237838</v>
      </c>
      <c r="P374" s="13">
        <f t="shared" si="619"/>
        <v>0.10167492809657007</v>
      </c>
      <c r="Q374" s="13">
        <f t="shared" si="620"/>
        <v>4.122936459175168E-2</v>
      </c>
      <c r="R374" s="13">
        <f t="shared" si="621"/>
        <v>6.2684636943876548E-2</v>
      </c>
      <c r="S374" s="13">
        <f t="shared" si="622"/>
        <v>7.9678802620504387E-3</v>
      </c>
      <c r="T374" s="13">
        <f t="shared" si="623"/>
        <v>2.5632426352083782E-2</v>
      </c>
      <c r="U374" s="13">
        <f t="shared" si="624"/>
        <v>3.1605812169248605E-2</v>
      </c>
      <c r="V374" s="13">
        <f t="shared" si="625"/>
        <v>2.7751675334934276E-4</v>
      </c>
      <c r="W374" s="13">
        <f t="shared" si="626"/>
        <v>6.9293297192370897E-3</v>
      </c>
      <c r="X374" s="13">
        <f t="shared" si="627"/>
        <v>4.3079862000391768E-3</v>
      </c>
      <c r="Y374" s="13">
        <f t="shared" si="628"/>
        <v>1.3391443221561169E-3</v>
      </c>
      <c r="Z374" s="13">
        <f t="shared" si="629"/>
        <v>1.2990412341470439E-2</v>
      </c>
      <c r="AA374" s="13">
        <f t="shared" si="630"/>
        <v>6.5498111257021657E-3</v>
      </c>
      <c r="AB374" s="13">
        <f t="shared" si="631"/>
        <v>1.6512187856200049E-3</v>
      </c>
      <c r="AC374" s="13">
        <f t="shared" si="632"/>
        <v>5.4369850630736329E-6</v>
      </c>
      <c r="AD374" s="13">
        <f t="shared" si="633"/>
        <v>8.7344804182675319E-4</v>
      </c>
      <c r="AE374" s="13">
        <f t="shared" si="634"/>
        <v>5.430254098307179E-4</v>
      </c>
      <c r="AF374" s="13">
        <f t="shared" si="635"/>
        <v>1.6880030728851715E-4</v>
      </c>
      <c r="AG374" s="13">
        <f t="shared" si="636"/>
        <v>3.4981228287371641E-5</v>
      </c>
      <c r="AH374" s="13">
        <f t="shared" si="637"/>
        <v>2.0190451085229438E-3</v>
      </c>
      <c r="AI374" s="13">
        <f t="shared" si="638"/>
        <v>1.018009572558433E-3</v>
      </c>
      <c r="AJ374" s="13">
        <f t="shared" si="639"/>
        <v>2.5664198522507334E-4</v>
      </c>
      <c r="AK374" s="13">
        <f t="shared" si="640"/>
        <v>4.3133260796841956E-5</v>
      </c>
      <c r="AL374" s="13">
        <f t="shared" si="641"/>
        <v>6.8172158907031719E-8</v>
      </c>
      <c r="AM374" s="13">
        <f t="shared" si="642"/>
        <v>8.8079108679502743E-5</v>
      </c>
      <c r="AN374" s="13">
        <f t="shared" si="643"/>
        <v>5.4759060410943313E-5</v>
      </c>
      <c r="AO374" s="13">
        <f t="shared" si="644"/>
        <v>1.7021940514863227E-5</v>
      </c>
      <c r="AP374" s="13">
        <f t="shared" si="645"/>
        <v>3.5275314163186781E-6</v>
      </c>
      <c r="AQ374" s="13">
        <f t="shared" si="646"/>
        <v>5.4826935928294344E-7</v>
      </c>
      <c r="AR374" s="13">
        <f t="shared" si="647"/>
        <v>2.5104934581554551E-4</v>
      </c>
      <c r="AS374" s="13">
        <f t="shared" si="648"/>
        <v>1.2657995413075412E-4</v>
      </c>
      <c r="AT374" s="13">
        <f t="shared" si="649"/>
        <v>3.1911026765861574E-5</v>
      </c>
      <c r="AU374" s="13">
        <f t="shared" si="650"/>
        <v>5.3632169287491856E-6</v>
      </c>
      <c r="AV374" s="13">
        <f t="shared" si="651"/>
        <v>6.7603816157038427E-7</v>
      </c>
      <c r="AW374" s="13">
        <f t="shared" si="652"/>
        <v>5.9359941372369296E-10</v>
      </c>
      <c r="AX374" s="13">
        <f t="shared" si="653"/>
        <v>7.4016322038939878E-6</v>
      </c>
      <c r="AY374" s="13">
        <f t="shared" si="654"/>
        <v>4.6016181483786393E-6</v>
      </c>
      <c r="AZ374" s="13">
        <f t="shared" si="655"/>
        <v>1.4304202775941484E-6</v>
      </c>
      <c r="BA374" s="13">
        <f t="shared" si="656"/>
        <v>2.9643227006619498E-7</v>
      </c>
      <c r="BB374" s="13">
        <f t="shared" si="657"/>
        <v>4.6073219937355384E-8</v>
      </c>
      <c r="BC374" s="13">
        <f t="shared" si="658"/>
        <v>5.7287733077695016E-9</v>
      </c>
      <c r="BD374" s="13">
        <f t="shared" si="659"/>
        <v>2.6013028703669626E-5</v>
      </c>
      <c r="BE374" s="13">
        <f t="shared" si="660"/>
        <v>1.3115859630766659E-5</v>
      </c>
      <c r="BF374" s="13">
        <f t="shared" si="661"/>
        <v>3.3065310428406033E-6</v>
      </c>
      <c r="BG374" s="13">
        <f t="shared" si="662"/>
        <v>5.557214875758519E-7</v>
      </c>
      <c r="BH374" s="13">
        <f t="shared" si="663"/>
        <v>7.0049177163071896E-8</v>
      </c>
      <c r="BI374" s="13">
        <f t="shared" si="664"/>
        <v>7.0638077971439707E-9</v>
      </c>
      <c r="BJ374" s="14">
        <f t="shared" si="665"/>
        <v>0.24477878616089699</v>
      </c>
      <c r="BK374" s="14">
        <f t="shared" si="666"/>
        <v>0.43428868852052865</v>
      </c>
      <c r="BL374" s="14">
        <f t="shared" si="667"/>
        <v>0.30794151069958131</v>
      </c>
      <c r="BM374" s="14">
        <f t="shared" si="668"/>
        <v>0.10485049434704156</v>
      </c>
      <c r="BN374" s="14">
        <f t="shared" si="669"/>
        <v>0.89514430235088671</v>
      </c>
    </row>
    <row r="375" spans="1:66" x14ac:dyDescent="0.25">
      <c r="A375" t="s">
        <v>342</v>
      </c>
      <c r="B375" t="s">
        <v>172</v>
      </c>
      <c r="C375" t="s">
        <v>171</v>
      </c>
      <c r="D375" t="s">
        <v>358</v>
      </c>
      <c r="E375" s="10">
        <f>VLOOKUP(A375,home!$A$2:$E$405,3,FALSE)</f>
        <v>1.3717999999999999</v>
      </c>
      <c r="F375" s="10">
        <f>VLOOKUP(B375,home!$B$2:$E$405,3,FALSE)</f>
        <v>0.41</v>
      </c>
      <c r="G375" s="10">
        <f>VLOOKUP(C375,away!$B$2:$E$405,4,FALSE)</f>
        <v>1.139</v>
      </c>
      <c r="H375" s="10">
        <f>VLOOKUP(A375,away!$A$2:$E$405,3,FALSE)</f>
        <v>1.1667000000000001</v>
      </c>
      <c r="I375" s="10">
        <f>VLOOKUP(C375,away!$B$2:$E$405,3,FALSE)</f>
        <v>1.0178</v>
      </c>
      <c r="J375" s="10">
        <f>VLOOKUP(B375,home!$B$2:$E$405,4,FALSE)</f>
        <v>1.4463999999999999</v>
      </c>
      <c r="K375" s="12">
        <f t="shared" si="614"/>
        <v>0.64061688199999989</v>
      </c>
      <c r="L375" s="12">
        <f t="shared" si="615"/>
        <v>1.7175526448639999</v>
      </c>
      <c r="M375" s="13">
        <f t="shared" si="616"/>
        <v>9.4593215158625496E-2</v>
      </c>
      <c r="N375" s="13">
        <f t="shared" si="617"/>
        <v>6.0598010553273796E-2</v>
      </c>
      <c r="O375" s="13">
        <f t="shared" si="618"/>
        <v>0.16246882688188663</v>
      </c>
      <c r="P375" s="13">
        <f t="shared" si="619"/>
        <v>0.10408027329927197</v>
      </c>
      <c r="Q375" s="13">
        <f t="shared" si="620"/>
        <v>1.9410054288020673E-2</v>
      </c>
      <c r="R375" s="13">
        <f t="shared" si="621"/>
        <v>0.13952438165946787</v>
      </c>
      <c r="S375" s="13">
        <f t="shared" si="622"/>
        <v>2.8629704762348822E-2</v>
      </c>
      <c r="T375" s="13">
        <f t="shared" si="623"/>
        <v>3.3337790079343725E-2</v>
      </c>
      <c r="U375" s="13">
        <f t="shared" si="624"/>
        <v>8.9381674341666287E-2</v>
      </c>
      <c r="V375" s="13">
        <f t="shared" si="625"/>
        <v>3.5001188934767349E-3</v>
      </c>
      <c r="W375" s="13">
        <f t="shared" si="626"/>
        <v>4.1448028191475098E-3</v>
      </c>
      <c r="X375" s="13">
        <f t="shared" si="627"/>
        <v>7.1189170444665691E-3</v>
      </c>
      <c r="Y375" s="13">
        <f t="shared" si="628"/>
        <v>6.1135573991454835E-3</v>
      </c>
      <c r="Z375" s="13">
        <f t="shared" si="629"/>
        <v>7.9880156914077752E-2</v>
      </c>
      <c r="AA375" s="13">
        <f t="shared" si="630"/>
        <v>5.1172577055967228E-2</v>
      </c>
      <c r="AB375" s="13">
        <f t="shared" si="631"/>
        <v>1.6391008378749228E-2</v>
      </c>
      <c r="AC375" s="13">
        <f t="shared" si="632"/>
        <v>2.4069731798556608E-4</v>
      </c>
      <c r="AD375" s="13">
        <f t="shared" si="633"/>
        <v>6.6380766462677168E-4</v>
      </c>
      <c r="AE375" s="13">
        <f t="shared" si="634"/>
        <v>1.1401246100607068E-3</v>
      </c>
      <c r="AF375" s="13">
        <f t="shared" si="635"/>
        <v>9.7911201974215179E-4</v>
      </c>
      <c r="AG375" s="13">
        <f t="shared" si="636"/>
        <v>5.6055881304208869E-4</v>
      </c>
      <c r="AH375" s="13">
        <f t="shared" si="637"/>
        <v>3.4299593694981402E-2</v>
      </c>
      <c r="AI375" s="13">
        <f t="shared" si="638"/>
        <v>2.1972898766745845E-2</v>
      </c>
      <c r="AJ375" s="13">
        <f t="shared" si="639"/>
        <v>7.0381049482271824E-3</v>
      </c>
      <c r="AK375" s="13">
        <f t="shared" si="640"/>
        <v>1.5029096157073562E-3</v>
      </c>
      <c r="AL375" s="13">
        <f t="shared" si="641"/>
        <v>1.0593505082295592E-5</v>
      </c>
      <c r="AM375" s="13">
        <f t="shared" si="642"/>
        <v>8.5049279272180866E-5</v>
      </c>
      <c r="AN375" s="13">
        <f t="shared" si="643"/>
        <v>1.460766145577112E-4</v>
      </c>
      <c r="AO375" s="13">
        <f t="shared" si="644"/>
        <v>1.25447137843188E-4</v>
      </c>
      <c r="AP375" s="13">
        <f t="shared" si="645"/>
        <v>7.1820687797728792E-5</v>
      </c>
      <c r="AQ375" s="13">
        <f t="shared" si="646"/>
        <v>3.0838953070735185E-5</v>
      </c>
      <c r="AR375" s="13">
        <f t="shared" si="647"/>
        <v>1.1782271573715171E-2</v>
      </c>
      <c r="AS375" s="13">
        <f t="shared" si="648"/>
        <v>7.5479220784306451E-3</v>
      </c>
      <c r="AT375" s="13">
        <f t="shared" si="649"/>
        <v>2.4176631537315991E-3</v>
      </c>
      <c r="AU375" s="13">
        <f t="shared" si="650"/>
        <v>5.1626527708994118E-4</v>
      </c>
      <c r="AV375" s="13">
        <f t="shared" si="651"/>
        <v>8.2682063023555998E-5</v>
      </c>
      <c r="AW375" s="13">
        <f t="shared" si="652"/>
        <v>3.2377671717599138E-7</v>
      </c>
      <c r="AX375" s="13">
        <f t="shared" si="653"/>
        <v>9.0806673506152827E-6</v>
      </c>
      <c r="AY375" s="13">
        <f t="shared" si="654"/>
        <v>1.5596524225179448E-5</v>
      </c>
      <c r="AZ375" s="13">
        <f t="shared" si="655"/>
        <v>1.3393925716821207E-5</v>
      </c>
      <c r="BA375" s="13">
        <f t="shared" si="656"/>
        <v>7.6682575133460725E-6</v>
      </c>
      <c r="BB375" s="13">
        <f t="shared" si="657"/>
        <v>3.2926589933864474E-6</v>
      </c>
      <c r="BC375" s="13">
        <f t="shared" si="658"/>
        <v>1.1310630325452249E-6</v>
      </c>
      <c r="BD375" s="13">
        <f t="shared" si="659"/>
        <v>3.3727786173234037E-3</v>
      </c>
      <c r="BE375" s="13">
        <f t="shared" si="660"/>
        <v>2.1606589215059898E-3</v>
      </c>
      <c r="BF375" s="13">
        <f t="shared" si="661"/>
        <v>6.9207729068032479E-4</v>
      </c>
      <c r="BG375" s="13">
        <f t="shared" si="662"/>
        <v>1.4778546535287908E-4</v>
      </c>
      <c r="BH375" s="13">
        <f t="shared" si="663"/>
        <v>2.3668466004820098E-5</v>
      </c>
      <c r="BI375" s="13">
        <f t="shared" si="664"/>
        <v>3.0324837787461704E-6</v>
      </c>
      <c r="BJ375" s="14">
        <f t="shared" si="665"/>
        <v>0.13457613106024288</v>
      </c>
      <c r="BK375" s="14">
        <f t="shared" si="666"/>
        <v>0.23107019946101603</v>
      </c>
      <c r="BL375" s="14">
        <f t="shared" si="667"/>
        <v>0.55249878073403602</v>
      </c>
      <c r="BM375" s="14">
        <f t="shared" si="668"/>
        <v>0.4173352335813183</v>
      </c>
      <c r="BN375" s="14">
        <f t="shared" si="669"/>
        <v>0.58067476184054645</v>
      </c>
    </row>
    <row r="376" spans="1:66" x14ac:dyDescent="0.25">
      <c r="A376" t="s">
        <v>343</v>
      </c>
      <c r="B376" t="s">
        <v>181</v>
      </c>
      <c r="C376" t="s">
        <v>179</v>
      </c>
      <c r="D376" t="s">
        <v>358</v>
      </c>
      <c r="E376" s="10">
        <f>VLOOKUP(A376,home!$A$2:$E$405,3,FALSE)</f>
        <v>1.3151999999999999</v>
      </c>
      <c r="F376" s="10">
        <f>VLOOKUP(B376,home!$B$2:$E$405,3,FALSE)</f>
        <v>1.0286999999999999</v>
      </c>
      <c r="G376" s="10">
        <f>VLOOKUP(C376,away!$B$2:$E$405,4,FALSE)</f>
        <v>0.80510000000000004</v>
      </c>
      <c r="H376" s="10">
        <f>VLOOKUP(A376,away!$A$2:$E$405,3,FALSE)</f>
        <v>1.1212</v>
      </c>
      <c r="I376" s="10">
        <f>VLOOKUP(C376,away!$B$2:$E$405,3,FALSE)</f>
        <v>0.89190000000000003</v>
      </c>
      <c r="J376" s="10">
        <f>VLOOKUP(B376,home!$B$2:$E$405,4,FALSE)</f>
        <v>1.3116000000000001</v>
      </c>
      <c r="K376" s="12">
        <f t="shared" si="614"/>
        <v>1.089257017824</v>
      </c>
      <c r="L376" s="12">
        <f t="shared" si="615"/>
        <v>1.3115977440480002</v>
      </c>
      <c r="M376" s="13">
        <f t="shared" si="616"/>
        <v>9.0640444172472898E-2</v>
      </c>
      <c r="N376" s="13">
        <f t="shared" si="617"/>
        <v>9.8730739913550594E-2</v>
      </c>
      <c r="O376" s="13">
        <f t="shared" si="618"/>
        <v>0.11888380209612415</v>
      </c>
      <c r="P376" s="13">
        <f t="shared" si="619"/>
        <v>0.12949501573880282</v>
      </c>
      <c r="Q376" s="13">
        <f t="shared" si="620"/>
        <v>5.3771575662895532E-2</v>
      </c>
      <c r="R376" s="13">
        <f t="shared" si="621"/>
        <v>7.7963863316562687E-2</v>
      </c>
      <c r="S376" s="13">
        <f t="shared" si="622"/>
        <v>4.6251315442818193E-2</v>
      </c>
      <c r="T376" s="13">
        <f t="shared" si="623"/>
        <v>7.0526677333360127E-2</v>
      </c>
      <c r="U376" s="13">
        <f t="shared" si="624"/>
        <v>8.4922685254237032E-2</v>
      </c>
      <c r="V376" s="13">
        <f t="shared" si="625"/>
        <v>7.3419700295420456E-3</v>
      </c>
      <c r="W376" s="13">
        <f t="shared" si="626"/>
        <v>1.9523688716754386E-2</v>
      </c>
      <c r="X376" s="13">
        <f t="shared" si="627"/>
        <v>2.560722607639045E-2</v>
      </c>
      <c r="Y376" s="13">
        <f t="shared" si="628"/>
        <v>1.6793189976560423E-2</v>
      </c>
      <c r="Z376" s="13">
        <f t="shared" si="629"/>
        <v>3.4085742414423414E-2</v>
      </c>
      <c r="AA376" s="13">
        <f t="shared" si="630"/>
        <v>3.712813413265189E-2</v>
      </c>
      <c r="AB376" s="13">
        <f t="shared" si="631"/>
        <v>2.0221040331350925E-2</v>
      </c>
      <c r="AC376" s="13">
        <f t="shared" si="632"/>
        <v>6.5557691520152009E-4</v>
      </c>
      <c r="AD376" s="13">
        <f t="shared" si="633"/>
        <v>5.3165787371339899E-3</v>
      </c>
      <c r="AE376" s="13">
        <f t="shared" si="634"/>
        <v>6.9732126776785074E-3</v>
      </c>
      <c r="AF376" s="13">
        <f t="shared" si="635"/>
        <v>4.5730250084050229E-3</v>
      </c>
      <c r="AG376" s="13">
        <f t="shared" si="636"/>
        <v>1.9993230948330385E-3</v>
      </c>
      <c r="AH376" s="13">
        <f t="shared" si="637"/>
        <v>1.1176695713739752E-2</v>
      </c>
      <c r="AI376" s="13">
        <f t="shared" si="638"/>
        <v>1.2174294242274447E-2</v>
      </c>
      <c r="AJ376" s="13">
        <f t="shared" si="639"/>
        <v>6.6304677202258773E-3</v>
      </c>
      <c r="AK376" s="13">
        <f t="shared" si="640"/>
        <v>2.407427831903845E-3</v>
      </c>
      <c r="AL376" s="13">
        <f t="shared" si="641"/>
        <v>3.7464045427879116E-5</v>
      </c>
      <c r="AM376" s="13">
        <f t="shared" si="642"/>
        <v>1.1582241400474121E-3</v>
      </c>
      <c r="AN376" s="13">
        <f t="shared" si="643"/>
        <v>1.5191241691881207E-3</v>
      </c>
      <c r="AO376" s="13">
        <f t="shared" si="644"/>
        <v>9.9623991661796588E-4</v>
      </c>
      <c r="AP376" s="13">
        <f t="shared" si="645"/>
        <v>4.355553423888973E-4</v>
      </c>
      <c r="AQ376" s="13">
        <f t="shared" si="646"/>
        <v>1.4281835112133306E-4</v>
      </c>
      <c r="AR376" s="13">
        <f t="shared" si="647"/>
        <v>2.9318657768104021E-3</v>
      </c>
      <c r="AS376" s="13">
        <f t="shared" si="648"/>
        <v>3.1935553727087439E-3</v>
      </c>
      <c r="AT376" s="13">
        <f t="shared" si="649"/>
        <v>1.7393013007662693E-3</v>
      </c>
      <c r="AU376" s="13">
        <f t="shared" si="650"/>
        <v>6.3151538265669022E-4</v>
      </c>
      <c r="AV376" s="13">
        <f t="shared" si="651"/>
        <v>1.7197064060565212E-4</v>
      </c>
      <c r="AW376" s="13">
        <f t="shared" si="652"/>
        <v>1.4867679766695202E-6</v>
      </c>
      <c r="AX376" s="13">
        <f t="shared" si="653"/>
        <v>2.1026729545996838E-4</v>
      </c>
      <c r="AY376" s="13">
        <f t="shared" si="654"/>
        <v>2.7578611037236883E-4</v>
      </c>
      <c r="AZ376" s="13">
        <f t="shared" si="655"/>
        <v>1.8086022010208589E-4</v>
      </c>
      <c r="BA376" s="13">
        <f t="shared" si="656"/>
        <v>7.9071952224640205E-5</v>
      </c>
      <c r="BB376" s="13">
        <f t="shared" si="657"/>
        <v>2.5927648538827348E-5</v>
      </c>
      <c r="BC376" s="13">
        <f t="shared" si="658"/>
        <v>6.8013290663990743E-6</v>
      </c>
      <c r="BD376" s="13">
        <f t="shared" si="659"/>
        <v>6.4090475645267716E-4</v>
      </c>
      <c r="BE376" s="13">
        <f t="shared" si="660"/>
        <v>6.9811000372286018E-4</v>
      </c>
      <c r="BF376" s="13">
        <f t="shared" si="661"/>
        <v>3.8021061038413204E-4</v>
      </c>
      <c r="BG376" s="13">
        <f t="shared" si="662"/>
        <v>1.3804902520402082E-4</v>
      </c>
      <c r="BH376" s="13">
        <f t="shared" si="663"/>
        <v>3.7592717376810477E-5</v>
      </c>
      <c r="BI376" s="13">
        <f t="shared" si="664"/>
        <v>8.1896262443530114E-6</v>
      </c>
      <c r="BJ376" s="14">
        <f t="shared" si="665"/>
        <v>0.30884591367269004</v>
      </c>
      <c r="BK376" s="14">
        <f t="shared" si="666"/>
        <v>0.27469757245463772</v>
      </c>
      <c r="BL376" s="14">
        <f t="shared" si="667"/>
        <v>0.3820796758520032</v>
      </c>
      <c r="BM376" s="14">
        <f t="shared" si="668"/>
        <v>0.42994916415095003</v>
      </c>
      <c r="BN376" s="14">
        <f t="shared" si="669"/>
        <v>0.56948544090040865</v>
      </c>
    </row>
    <row r="377" spans="1:66" x14ac:dyDescent="0.25">
      <c r="A377" t="s">
        <v>343</v>
      </c>
      <c r="B377" t="s">
        <v>183</v>
      </c>
      <c r="C377" t="s">
        <v>184</v>
      </c>
      <c r="D377" t="s">
        <v>358</v>
      </c>
      <c r="E377" s="10">
        <f>VLOOKUP(A377,home!$A$2:$E$405,3,FALSE)</f>
        <v>1.3151999999999999</v>
      </c>
      <c r="F377" s="10">
        <f>VLOOKUP(B377,home!$B$2:$E$405,3,FALSE)</f>
        <v>0.85540000000000005</v>
      </c>
      <c r="G377" s="10">
        <f>VLOOKUP(C377,away!$B$2:$E$405,4,FALSE)</f>
        <v>0.42770000000000002</v>
      </c>
      <c r="H377" s="10">
        <f>VLOOKUP(A377,away!$A$2:$E$405,3,FALSE)</f>
        <v>1.1212</v>
      </c>
      <c r="I377" s="10">
        <f>VLOOKUP(C377,away!$B$2:$E$405,3,FALSE)</f>
        <v>2.0068000000000001</v>
      </c>
      <c r="J377" s="10">
        <f>VLOOKUP(B377,home!$B$2:$E$405,4,FALSE)</f>
        <v>1.4493</v>
      </c>
      <c r="K377" s="12">
        <f t="shared" si="614"/>
        <v>0.48117194361600002</v>
      </c>
      <c r="L377" s="12">
        <f t="shared" si="615"/>
        <v>3.2609600150880005</v>
      </c>
      <c r="M377" s="13">
        <f t="shared" si="616"/>
        <v>2.3703514310178815E-2</v>
      </c>
      <c r="N377" s="13">
        <f t="shared" si="617"/>
        <v>1.1405466051158407E-2</v>
      </c>
      <c r="O377" s="13">
        <f t="shared" si="618"/>
        <v>7.7296212382559334E-2</v>
      </c>
      <c r="P377" s="13">
        <f t="shared" si="619"/>
        <v>3.7192768746271199E-2</v>
      </c>
      <c r="Q377" s="13">
        <f t="shared" si="620"/>
        <v>2.7439951338410983E-3</v>
      </c>
      <c r="R377" s="13">
        <f t="shared" si="621"/>
        <v>0.12602992894863801</v>
      </c>
      <c r="S377" s="13">
        <f t="shared" si="622"/>
        <v>1.4589630348816966E-2</v>
      </c>
      <c r="T377" s="13">
        <f t="shared" si="623"/>
        <v>8.9480584130518671E-3</v>
      </c>
      <c r="U377" s="13">
        <f t="shared" si="624"/>
        <v>6.0642065866002529E-2</v>
      </c>
      <c r="V377" s="13">
        <f t="shared" si="625"/>
        <v>2.543592578047536E-3</v>
      </c>
      <c r="W377" s="13">
        <f t="shared" si="626"/>
        <v>4.4011115727438912E-4</v>
      </c>
      <c r="X377" s="13">
        <f t="shared" si="627"/>
        <v>1.4351848860658894E-3</v>
      </c>
      <c r="Y377" s="13">
        <f t="shared" si="628"/>
        <v>2.3400402638597468E-3</v>
      </c>
      <c r="Z377" s="13">
        <f t="shared" si="629"/>
        <v>0.1369928530019634</v>
      </c>
      <c r="AA377" s="13">
        <f t="shared" si="630"/>
        <v>6.5917117340455703E-2</v>
      </c>
      <c r="AB377" s="13">
        <f t="shared" si="631"/>
        <v>1.5858733734135506E-2</v>
      </c>
      <c r="AC377" s="13">
        <f t="shared" si="632"/>
        <v>2.4944415757853755E-4</v>
      </c>
      <c r="AD377" s="13">
        <f t="shared" si="633"/>
        <v>5.2942285238201225E-5</v>
      </c>
      <c r="AE377" s="13">
        <f t="shared" si="634"/>
        <v>1.726426752691579E-4</v>
      </c>
      <c r="AF377" s="13">
        <f t="shared" si="635"/>
        <v>2.8149043047527296E-4</v>
      </c>
      <c r="AG377" s="13">
        <f t="shared" si="636"/>
        <v>3.059763461365913E-4</v>
      </c>
      <c r="AH377" s="13">
        <f t="shared" si="637"/>
        <v>0.11168205399805772</v>
      </c>
      <c r="AI377" s="13">
        <f t="shared" si="638"/>
        <v>5.3738270989272488E-2</v>
      </c>
      <c r="AJ377" s="13">
        <f t="shared" si="639"/>
        <v>1.2928674149235778E-2</v>
      </c>
      <c r="AK377" s="13">
        <f t="shared" si="640"/>
        <v>2.073638422921905E-3</v>
      </c>
      <c r="AL377" s="13">
        <f t="shared" si="641"/>
        <v>1.5655938181188615E-5</v>
      </c>
      <c r="AM377" s="13">
        <f t="shared" si="642"/>
        <v>5.0948684575075908E-6</v>
      </c>
      <c r="AN377" s="13">
        <f t="shared" si="643"/>
        <v>1.6614162322065332E-5</v>
      </c>
      <c r="AO377" s="13">
        <f t="shared" si="644"/>
        <v>2.7089059508218331E-5</v>
      </c>
      <c r="AP377" s="13">
        <f t="shared" si="645"/>
        <v>2.9445446634213128E-5</v>
      </c>
      <c r="AQ377" s="13">
        <f t="shared" si="646"/>
        <v>2.4005106025144144E-5</v>
      </c>
      <c r="AR377" s="13">
        <f t="shared" si="647"/>
        <v>7.2838142498113018E-2</v>
      </c>
      <c r="AS377" s="13">
        <f t="shared" si="648"/>
        <v>3.5047670595196208E-2</v>
      </c>
      <c r="AT377" s="13">
        <f t="shared" si="649"/>
        <v>8.4319778897519477E-3</v>
      </c>
      <c r="AU377" s="13">
        <f t="shared" si="650"/>
        <v>1.3524103965796943E-3</v>
      </c>
      <c r="AV377" s="13">
        <f t="shared" si="651"/>
        <v>1.6268548477218423E-4</v>
      </c>
      <c r="AW377" s="13">
        <f t="shared" si="652"/>
        <v>6.8237383689559089E-7</v>
      </c>
      <c r="AX377" s="13">
        <f t="shared" si="653"/>
        <v>4.0858462636112961E-7</v>
      </c>
      <c r="AY377" s="13">
        <f t="shared" si="654"/>
        <v>1.3323781293433142E-6</v>
      </c>
      <c r="AZ377" s="13">
        <f t="shared" si="655"/>
        <v>2.1724159023831482E-6</v>
      </c>
      <c r="BA377" s="13">
        <f t="shared" si="656"/>
        <v>2.3613871312709209E-6</v>
      </c>
      <c r="BB377" s="13">
        <f t="shared" si="657"/>
        <v>1.9250972538044582E-6</v>
      </c>
      <c r="BC377" s="13">
        <f t="shared" si="658"/>
        <v>1.2555330339624107E-6</v>
      </c>
      <c r="BD377" s="13">
        <f t="shared" si="659"/>
        <v>3.9587045043271422E-2</v>
      </c>
      <c r="BE377" s="13">
        <f t="shared" si="660"/>
        <v>1.9048175405485049E-2</v>
      </c>
      <c r="BF377" s="13">
        <f t="shared" si="661"/>
        <v>4.5827237910978655E-3</v>
      </c>
      <c r="BG377" s="13">
        <f t="shared" si="662"/>
        <v>7.3502603787261472E-4</v>
      </c>
      <c r="BH377" s="13">
        <f t="shared" si="663"/>
        <v>8.8418476812883413E-5</v>
      </c>
      <c r="BI377" s="13">
        <f t="shared" si="664"/>
        <v>8.5088980679242703E-6</v>
      </c>
      <c r="BJ377" s="14">
        <f t="shared" si="665"/>
        <v>2.8237611681394895E-2</v>
      </c>
      <c r="BK377" s="14">
        <f t="shared" si="666"/>
        <v>7.8295938457203576E-2</v>
      </c>
      <c r="BL377" s="14">
        <f t="shared" si="667"/>
        <v>0.70804948034829973</v>
      </c>
      <c r="BM377" s="14">
        <f t="shared" si="668"/>
        <v>0.67320334791192238</v>
      </c>
      <c r="BN377" s="14">
        <f t="shared" si="669"/>
        <v>0.27837188557264686</v>
      </c>
    </row>
    <row r="378" spans="1:66" x14ac:dyDescent="0.25">
      <c r="A378" t="s">
        <v>343</v>
      </c>
      <c r="B378" t="s">
        <v>188</v>
      </c>
      <c r="C378" t="s">
        <v>194</v>
      </c>
      <c r="D378" t="s">
        <v>358</v>
      </c>
      <c r="E378" s="10">
        <f>VLOOKUP(A378,home!$A$2:$E$405,3,FALSE)</f>
        <v>1.3151999999999999</v>
      </c>
      <c r="F378" s="10">
        <f>VLOOKUP(B378,home!$B$2:$E$405,3,FALSE)</f>
        <v>0.76029999999999998</v>
      </c>
      <c r="G378" s="10">
        <f>VLOOKUP(C378,away!$B$2:$E$405,4,FALSE)</f>
        <v>0.98399999999999999</v>
      </c>
      <c r="H378" s="10">
        <f>VLOOKUP(A378,away!$A$2:$E$405,3,FALSE)</f>
        <v>1.1212</v>
      </c>
      <c r="I378" s="10">
        <f>VLOOKUP(C378,away!$B$2:$E$405,3,FALSE)</f>
        <v>1.4165000000000001</v>
      </c>
      <c r="J378" s="10">
        <f>VLOOKUP(B378,home!$B$2:$E$405,4,FALSE)</f>
        <v>0.89190000000000003</v>
      </c>
      <c r="K378" s="12">
        <f t="shared" si="614"/>
        <v>0.98394741503999994</v>
      </c>
      <c r="L378" s="12">
        <f t="shared" si="615"/>
        <v>1.4164975636200001</v>
      </c>
      <c r="M378" s="13">
        <f t="shared" si="616"/>
        <v>9.0677594716137691E-2</v>
      </c>
      <c r="N378" s="13">
        <f t="shared" si="617"/>
        <v>8.922198492298844E-2</v>
      </c>
      <c r="O378" s="13">
        <f t="shared" si="618"/>
        <v>0.12844459199033084</v>
      </c>
      <c r="P378" s="13">
        <f t="shared" si="619"/>
        <v>0.1263827242647535</v>
      </c>
      <c r="Q378" s="13">
        <f t="shared" si="620"/>
        <v>4.3894870714856156E-2</v>
      </c>
      <c r="R378" s="13">
        <f t="shared" si="621"/>
        <v>9.0970725807234323E-2</v>
      </c>
      <c r="S378" s="13">
        <f t="shared" si="622"/>
        <v>4.4036768516473757E-2</v>
      </c>
      <c r="T378" s="13">
        <f t="shared" si="623"/>
        <v>6.2176977423008636E-2</v>
      </c>
      <c r="U378" s="13">
        <f t="shared" si="624"/>
        <v>8.9510410502340834E-2</v>
      </c>
      <c r="V378" s="13">
        <f t="shared" si="625"/>
        <v>6.8196275072148612E-3</v>
      </c>
      <c r="W378" s="13">
        <f t="shared" si="626"/>
        <v>1.4396748191132572E-2</v>
      </c>
      <c r="X378" s="13">
        <f t="shared" si="627"/>
        <v>2.0392958736789934E-2</v>
      </c>
      <c r="Y378" s="13">
        <f t="shared" si="628"/>
        <v>1.444328818283307E-2</v>
      </c>
      <c r="Z378" s="13">
        <f t="shared" si="629"/>
        <v>4.2953270488896834E-2</v>
      </c>
      <c r="AA378" s="13">
        <f t="shared" si="630"/>
        <v>4.2263759465063951E-2</v>
      </c>
      <c r="AB378" s="13">
        <f t="shared" si="631"/>
        <v>2.0792658437761E-2</v>
      </c>
      <c r="AC378" s="13">
        <f t="shared" si="632"/>
        <v>5.9405737542633319E-4</v>
      </c>
      <c r="AD378" s="13">
        <f t="shared" si="633"/>
        <v>3.5414107919116717E-3</v>
      </c>
      <c r="AE378" s="13">
        <f t="shared" si="634"/>
        <v>5.0163997585204586E-3</v>
      </c>
      <c r="AF378" s="13">
        <f t="shared" si="635"/>
        <v>3.5528590180440938E-3</v>
      </c>
      <c r="AG378" s="13">
        <f t="shared" si="636"/>
        <v>1.677538714314935E-3</v>
      </c>
      <c r="AH378" s="13">
        <f t="shared" si="637"/>
        <v>1.5210800749258303E-2</v>
      </c>
      <c r="AI378" s="13">
        <f t="shared" si="638"/>
        <v>1.49666280779212E-2</v>
      </c>
      <c r="AJ378" s="13">
        <f t="shared" si="639"/>
        <v>7.3631875045678235E-3</v>
      </c>
      <c r="AK378" s="13">
        <f t="shared" si="640"/>
        <v>2.4149964371914462E-3</v>
      </c>
      <c r="AL378" s="13">
        <f t="shared" si="641"/>
        <v>3.3118915300292092E-5</v>
      </c>
      <c r="AM378" s="13">
        <f t="shared" si="642"/>
        <v>6.9691239885924993E-4</v>
      </c>
      <c r="AN378" s="13">
        <f t="shared" si="643"/>
        <v>9.8717471504069739E-4</v>
      </c>
      <c r="AO378" s="13">
        <f t="shared" si="644"/>
        <v>6.9916528936120792E-4</v>
      </c>
      <c r="AP378" s="13">
        <f t="shared" si="645"/>
        <v>3.3012197631594113E-4</v>
      </c>
      <c r="AQ378" s="13">
        <f t="shared" si="646"/>
        <v>1.169042437872375E-4</v>
      </c>
      <c r="AR378" s="13">
        <f t="shared" si="647"/>
        <v>4.3092124404067317E-3</v>
      </c>
      <c r="AS378" s="13">
        <f t="shared" si="648"/>
        <v>4.2400384415964129E-3</v>
      </c>
      <c r="AT378" s="13">
        <f t="shared" si="649"/>
        <v>2.08598743213951E-3</v>
      </c>
      <c r="AU378" s="13">
        <f t="shared" si="650"/>
        <v>6.8416731388653282E-4</v>
      </c>
      <c r="AV378" s="13">
        <f t="shared" si="651"/>
        <v>1.6829616498837853E-4</v>
      </c>
      <c r="AW378" s="13">
        <f t="shared" si="652"/>
        <v>1.2822163921184357E-6</v>
      </c>
      <c r="AX378" s="13">
        <f t="shared" si="653"/>
        <v>1.1428752556114735E-4</v>
      </c>
      <c r="AY378" s="13">
        <f t="shared" si="654"/>
        <v>1.6188800150952371E-4</v>
      </c>
      <c r="AZ378" s="13">
        <f t="shared" si="655"/>
        <v>1.1465697985877564E-4</v>
      </c>
      <c r="BA378" s="13">
        <f t="shared" si="656"/>
        <v>5.413711087399438E-5</v>
      </c>
      <c r="BB378" s="13">
        <f t="shared" si="657"/>
        <v>1.917127141360971E-5</v>
      </c>
      <c r="BC378" s="13">
        <f t="shared" si="658"/>
        <v>5.4312118497751824E-6</v>
      </c>
      <c r="BD378" s="13">
        <f t="shared" si="659"/>
        <v>1.0173314871595208E-3</v>
      </c>
      <c r="BE378" s="13">
        <f t="shared" si="660"/>
        <v>1.0010006870294094E-3</v>
      </c>
      <c r="BF378" s="13">
        <f t="shared" si="661"/>
        <v>4.9246601922792567E-4</v>
      </c>
      <c r="BG378" s="13">
        <f t="shared" si="662"/>
        <v>1.6152022220478548E-4</v>
      </c>
      <c r="BH378" s="13">
        <f t="shared" si="663"/>
        <v>3.9731851278771259E-5</v>
      </c>
      <c r="BI378" s="13">
        <f t="shared" si="664"/>
        <v>7.8188104721001416E-6</v>
      </c>
      <c r="BJ378" s="14">
        <f t="shared" si="665"/>
        <v>0.26161488717883108</v>
      </c>
      <c r="BK378" s="14">
        <f t="shared" si="666"/>
        <v>0.26870577929681594</v>
      </c>
      <c r="BL378" s="14">
        <f t="shared" si="667"/>
        <v>0.42614532984205983</v>
      </c>
      <c r="BM378" s="14">
        <f t="shared" si="668"/>
        <v>0.42966616860518531</v>
      </c>
      <c r="BN378" s="14">
        <f t="shared" si="669"/>
        <v>0.56959249241630094</v>
      </c>
    </row>
    <row r="379" spans="1:66" x14ac:dyDescent="0.25">
      <c r="A379" t="s">
        <v>343</v>
      </c>
      <c r="B379" t="s">
        <v>192</v>
      </c>
      <c r="C379" t="s">
        <v>187</v>
      </c>
      <c r="D379" t="s">
        <v>358</v>
      </c>
      <c r="E379" s="10">
        <f>VLOOKUP(A379,home!$A$2:$E$405,3,FALSE)</f>
        <v>1.3151999999999999</v>
      </c>
      <c r="F379" s="10">
        <f>VLOOKUP(B379,home!$B$2:$E$405,3,FALSE)</f>
        <v>1.2523</v>
      </c>
      <c r="G379" s="10">
        <f>VLOOKUP(C379,away!$B$2:$E$405,4,FALSE)</f>
        <v>0.8498</v>
      </c>
      <c r="H379" s="10">
        <f>VLOOKUP(A379,away!$A$2:$E$405,3,FALSE)</f>
        <v>1.1212</v>
      </c>
      <c r="I379" s="10">
        <f>VLOOKUP(C379,away!$B$2:$E$405,3,FALSE)</f>
        <v>0.68200000000000005</v>
      </c>
      <c r="J379" s="10">
        <f>VLOOKUP(B379,home!$B$2:$E$405,4,FALSE)</f>
        <v>0.78700000000000003</v>
      </c>
      <c r="K379" s="12">
        <f t="shared" si="614"/>
        <v>1.3996418110079998</v>
      </c>
      <c r="L379" s="12">
        <f t="shared" si="615"/>
        <v>0.60178616080000014</v>
      </c>
      <c r="M379" s="13">
        <f t="shared" si="616"/>
        <v>0.13514216618319255</v>
      </c>
      <c r="N379" s="13">
        <f t="shared" si="617"/>
        <v>0.18915062622018769</v>
      </c>
      <c r="O379" s="13">
        <f t="shared" si="618"/>
        <v>8.1326685349579056E-2</v>
      </c>
      <c r="P379" s="13">
        <f t="shared" si="619"/>
        <v>0.11382822916596259</v>
      </c>
      <c r="Q379" s="13">
        <f t="shared" si="620"/>
        <v>0.1323715625180604</v>
      </c>
      <c r="R379" s="13">
        <f t="shared" si="621"/>
        <v>2.4470636873556398E-2</v>
      </c>
      <c r="S379" s="13">
        <f t="shared" si="622"/>
        <v>2.3968954548011245E-2</v>
      </c>
      <c r="T379" s="13">
        <f t="shared" si="623"/>
        <v>7.9659374406840761E-2</v>
      </c>
      <c r="U379" s="13">
        <f t="shared" si="624"/>
        <v>3.4250126510223612E-2</v>
      </c>
      <c r="V379" s="13">
        <f t="shared" si="625"/>
        <v>2.2431880673153466E-3</v>
      </c>
      <c r="W379" s="13">
        <f t="shared" si="626"/>
        <v>6.1757591162912247E-2</v>
      </c>
      <c r="X379" s="13">
        <f t="shared" si="627"/>
        <v>3.7164863686184976E-2</v>
      </c>
      <c r="Y379" s="13">
        <f t="shared" si="628"/>
        <v>1.1182650317182298E-2</v>
      </c>
      <c r="Z379" s="13">
        <f t="shared" si="629"/>
        <v>4.9086968721561413E-3</v>
      </c>
      <c r="AA379" s="13">
        <f t="shared" si="630"/>
        <v>6.8704173798339249E-3</v>
      </c>
      <c r="AB379" s="13">
        <f t="shared" si="631"/>
        <v>4.8080617119457963E-3</v>
      </c>
      <c r="AC379" s="13">
        <f t="shared" si="632"/>
        <v>1.1808773891608682E-4</v>
      </c>
      <c r="AD379" s="13">
        <f t="shared" si="633"/>
        <v>2.160962668468755E-2</v>
      </c>
      <c r="AE379" s="13">
        <f t="shared" si="634"/>
        <v>1.3004374278899356E-2</v>
      </c>
      <c r="AF379" s="13">
        <f t="shared" si="635"/>
        <v>3.9129262354525565E-3</v>
      </c>
      <c r="AG379" s="13">
        <f t="shared" si="636"/>
        <v>7.8491495224219715E-4</v>
      </c>
      <c r="AH379" s="13">
        <f t="shared" si="637"/>
        <v>7.3849646130645316E-4</v>
      </c>
      <c r="AI379" s="13">
        <f t="shared" si="638"/>
        <v>1.0336305245259635E-3</v>
      </c>
      <c r="AJ379" s="13">
        <f t="shared" si="639"/>
        <v>7.2335624963033418E-4</v>
      </c>
      <c r="AK379" s="13">
        <f t="shared" si="640"/>
        <v>3.3747988374551862E-4</v>
      </c>
      <c r="AL379" s="13">
        <f t="shared" si="641"/>
        <v>3.97854158673458E-6</v>
      </c>
      <c r="AM379" s="13">
        <f t="shared" si="642"/>
        <v>6.0491474056325704E-3</v>
      </c>
      <c r="AN379" s="13">
        <f t="shared" si="643"/>
        <v>3.6402931933489056E-3</v>
      </c>
      <c r="AO379" s="13">
        <f t="shared" si="644"/>
        <v>1.0953390325059052E-3</v>
      </c>
      <c r="AP379" s="13">
        <f t="shared" si="645"/>
        <v>2.197199570487051E-4</v>
      </c>
      <c r="AQ379" s="13">
        <f t="shared" si="646"/>
        <v>3.3056107350870289E-5</v>
      </c>
      <c r="AR379" s="13">
        <f t="shared" si="647"/>
        <v>8.8883390042799297E-5</v>
      </c>
      <c r="AS379" s="13">
        <f t="shared" si="648"/>
        <v>1.2440490900803402E-4</v>
      </c>
      <c r="AT379" s="13">
        <f t="shared" si="649"/>
        <v>8.7061156071145101E-5</v>
      </c>
      <c r="AU379" s="13">
        <f t="shared" si="650"/>
        <v>4.0618144717289221E-5</v>
      </c>
      <c r="AV379" s="13">
        <f t="shared" si="651"/>
        <v>1.4212713407972935E-5</v>
      </c>
      <c r="AW379" s="13">
        <f t="shared" si="652"/>
        <v>9.3085171850156647E-8</v>
      </c>
      <c r="AX379" s="13">
        <f t="shared" si="653"/>
        <v>1.411106604978988E-3</v>
      </c>
      <c r="AY379" s="13">
        <f t="shared" si="654"/>
        <v>8.4918442628982745E-4</v>
      </c>
      <c r="AZ379" s="13">
        <f t="shared" si="655"/>
        <v>2.5551371785405297E-4</v>
      </c>
      <c r="BA379" s="13">
        <f t="shared" si="656"/>
        <v>5.1254873099708337E-5</v>
      </c>
      <c r="BB379" s="13">
        <f t="shared" si="657"/>
        <v>7.7111183262411693E-6</v>
      </c>
      <c r="BC379" s="13">
        <f t="shared" si="658"/>
        <v>9.2808885860463963E-7</v>
      </c>
      <c r="BD379" s="13">
        <f t="shared" si="659"/>
        <v>8.9147990087908522E-6</v>
      </c>
      <c r="BE379" s="13">
        <f t="shared" si="660"/>
        <v>1.247752542943635E-5</v>
      </c>
      <c r="BF379" s="13">
        <f t="shared" si="661"/>
        <v>8.7320331444773331E-6</v>
      </c>
      <c r="BG379" s="13">
        <f t="shared" si="662"/>
        <v>4.0739062280393788E-6</v>
      </c>
      <c r="BH379" s="13">
        <f t="shared" si="663"/>
        <v>1.4255023727224523E-6</v>
      </c>
      <c r="BI379" s="13">
        <f t="shared" si="664"/>
        <v>3.9903854451069037E-7</v>
      </c>
      <c r="BJ379" s="14">
        <f t="shared" si="665"/>
        <v>0.56421176498794456</v>
      </c>
      <c r="BK379" s="14">
        <f t="shared" si="666"/>
        <v>0.27615378867127438</v>
      </c>
      <c r="BL379" s="14">
        <f t="shared" si="667"/>
        <v>0.15495009406232224</v>
      </c>
      <c r="BM379" s="14">
        <f t="shared" si="668"/>
        <v>0.32308534694204055</v>
      </c>
      <c r="BN379" s="14">
        <f t="shared" si="669"/>
        <v>0.67628990631053876</v>
      </c>
    </row>
    <row r="380" spans="1:66" x14ac:dyDescent="0.25">
      <c r="A380" t="s">
        <v>343</v>
      </c>
      <c r="B380" t="s">
        <v>193</v>
      </c>
      <c r="C380" t="s">
        <v>196</v>
      </c>
      <c r="D380" t="s">
        <v>358</v>
      </c>
      <c r="E380" s="10">
        <f>VLOOKUP(A380,home!$A$2:$E$405,3,FALSE)</f>
        <v>1.3151999999999999</v>
      </c>
      <c r="F380" s="10">
        <f>VLOOKUP(B380,home!$B$2:$E$405,3,FALSE)</f>
        <v>0.52270000000000005</v>
      </c>
      <c r="G380" s="10">
        <f>VLOOKUP(C380,away!$B$2:$E$405,4,FALSE)</f>
        <v>1.9232</v>
      </c>
      <c r="H380" s="10">
        <f>VLOOKUP(A380,away!$A$2:$E$405,3,FALSE)</f>
        <v>1.1212</v>
      </c>
      <c r="I380" s="10">
        <f>VLOOKUP(C380,away!$B$2:$E$405,3,FALSE)</f>
        <v>0.52459999999999996</v>
      </c>
      <c r="J380" s="10">
        <f>VLOOKUP(B380,home!$B$2:$E$405,4,FALSE)</f>
        <v>1.0590999999999999</v>
      </c>
      <c r="K380" s="12">
        <f t="shared" si="614"/>
        <v>1.322113532928</v>
      </c>
      <c r="L380" s="12">
        <f t="shared" si="615"/>
        <v>0.62294304783199983</v>
      </c>
      <c r="M380" s="13">
        <f t="shared" si="616"/>
        <v>0.14297913324120021</v>
      </c>
      <c r="N380" s="13">
        <f t="shared" si="617"/>
        <v>0.18903464698450645</v>
      </c>
      <c r="O380" s="13">
        <f t="shared" si="618"/>
        <v>8.9067857037650855E-2</v>
      </c>
      <c r="P380" s="13">
        <f t="shared" si="619"/>
        <v>0.1177578191383746</v>
      </c>
      <c r="Q380" s="13">
        <f t="shared" si="620"/>
        <v>0.12496263248524159</v>
      </c>
      <c r="R380" s="13">
        <f t="shared" si="621"/>
        <v>2.7742101163449523E-2</v>
      </c>
      <c r="S380" s="13">
        <f t="shared" si="622"/>
        <v>2.4246377170354674E-2</v>
      </c>
      <c r="T380" s="13">
        <f t="shared" si="623"/>
        <v>7.7844603145466471E-2</v>
      </c>
      <c r="U380" s="13">
        <f t="shared" si="624"/>
        <v>3.6678207380054229E-2</v>
      </c>
      <c r="V380" s="13">
        <f t="shared" si="625"/>
        <v>2.2188167779473018E-3</v>
      </c>
      <c r="W380" s="13">
        <f t="shared" si="626"/>
        <v>5.5071595839681978E-2</v>
      </c>
      <c r="X380" s="13">
        <f t="shared" si="627"/>
        <v>3.4306467761343579E-2</v>
      </c>
      <c r="Y380" s="13">
        <f t="shared" si="628"/>
        <v>1.0685487793800803E-2</v>
      </c>
      <c r="Z380" s="13">
        <f t="shared" si="629"/>
        <v>5.760583017340973E-3</v>
      </c>
      <c r="AA380" s="13">
        <f t="shared" si="630"/>
        <v>7.6161447647817128E-3</v>
      </c>
      <c r="AB380" s="13">
        <f t="shared" si="631"/>
        <v>5.0347040311283214E-3</v>
      </c>
      <c r="AC380" s="13">
        <f t="shared" si="632"/>
        <v>1.142137924760738E-4</v>
      </c>
      <c r="AD380" s="13">
        <f t="shared" si="633"/>
        <v>1.8202725534896231E-2</v>
      </c>
      <c r="AE380" s="13">
        <f t="shared" si="634"/>
        <v>1.1339261323557628E-2</v>
      </c>
      <c r="AF380" s="13">
        <f t="shared" si="635"/>
        <v>3.5318570045302518E-3</v>
      </c>
      <c r="AG380" s="13">
        <f t="shared" si="636"/>
        <v>7.333819223029576E-4</v>
      </c>
      <c r="AH380" s="13">
        <f t="shared" si="637"/>
        <v>8.971287855279107E-4</v>
      </c>
      <c r="AI380" s="13">
        <f t="shared" si="638"/>
        <v>1.1861061081257121E-3</v>
      </c>
      <c r="AJ380" s="13">
        <f t="shared" si="639"/>
        <v>7.8408346852078291E-4</v>
      </c>
      <c r="AK380" s="13">
        <f t="shared" si="640"/>
        <v>3.4554912155881738E-4</v>
      </c>
      <c r="AL380" s="13">
        <f t="shared" si="641"/>
        <v>3.7626657296394329E-6</v>
      </c>
      <c r="AM380" s="13">
        <f t="shared" si="642"/>
        <v>4.8132139531720762E-3</v>
      </c>
      <c r="AN380" s="13">
        <f t="shared" si="643"/>
        <v>2.9983581698565217E-3</v>
      </c>
      <c r="AO380" s="13">
        <f t="shared" si="644"/>
        <v>9.3390318841119911E-4</v>
      </c>
      <c r="AP380" s="13">
        <f t="shared" si="645"/>
        <v>1.939228328562983E-4</v>
      </c>
      <c r="AQ380" s="13">
        <f t="shared" si="646"/>
        <v>3.0200720135929477E-5</v>
      </c>
      <c r="AR380" s="13">
        <f t="shared" si="647"/>
        <v>1.1177202799091549E-4</v>
      </c>
      <c r="AS380" s="13">
        <f t="shared" si="648"/>
        <v>1.4777531080959659E-4</v>
      </c>
      <c r="AT380" s="13">
        <f t="shared" si="649"/>
        <v>9.7687869127004525E-5</v>
      </c>
      <c r="AU380" s="13">
        <f t="shared" si="650"/>
        <v>4.3051484591903997E-5</v>
      </c>
      <c r="AV380" s="13">
        <f t="shared" si="651"/>
        <v>1.4229737597899395E-5</v>
      </c>
      <c r="AW380" s="13">
        <f t="shared" si="652"/>
        <v>8.6081580271494707E-8</v>
      </c>
      <c r="AX380" s="13">
        <f t="shared" si="653"/>
        <v>1.060602550727779E-3</v>
      </c>
      <c r="AY380" s="13">
        <f t="shared" si="654"/>
        <v>6.6069498548875589E-4</v>
      </c>
      <c r="AZ380" s="13">
        <f t="shared" si="655"/>
        <v>2.057876739738422E-4</v>
      </c>
      <c r="BA380" s="13">
        <f t="shared" si="656"/>
        <v>4.2731333610507737E-5</v>
      </c>
      <c r="BB380" s="13">
        <f t="shared" si="657"/>
        <v>6.6547967993139139E-6</v>
      </c>
      <c r="BC380" s="13">
        <f t="shared" si="658"/>
        <v>8.2911188017344972E-7</v>
      </c>
      <c r="BD380" s="13">
        <f t="shared" si="659"/>
        <v>1.1604601296504075E-5</v>
      </c>
      <c r="BE380" s="13">
        <f t="shared" si="660"/>
        <v>1.5342600418341852E-5</v>
      </c>
      <c r="BF380" s="13">
        <f t="shared" si="661"/>
        <v>1.014232982169828E-5</v>
      </c>
      <c r="BG380" s="13">
        <f t="shared" si="662"/>
        <v>4.46977050422884E-6</v>
      </c>
      <c r="BH380" s="13">
        <f t="shared" si="663"/>
        <v>1.4773860181808406E-6</v>
      </c>
      <c r="BI380" s="13">
        <f t="shared" si="664"/>
        <v>3.9065440959910039E-7</v>
      </c>
      <c r="BJ380" s="14">
        <f t="shared" si="665"/>
        <v>0.5366595591122405</v>
      </c>
      <c r="BK380" s="14">
        <f t="shared" si="666"/>
        <v>0.28798081777157125</v>
      </c>
      <c r="BL380" s="14">
        <f t="shared" si="667"/>
        <v>0.16980982563338379</v>
      </c>
      <c r="BM380" s="14">
        <f t="shared" si="668"/>
        <v>0.30800598658020439</v>
      </c>
      <c r="BN380" s="14">
        <f t="shared" si="669"/>
        <v>0.69154419005042334</v>
      </c>
    </row>
    <row r="381" spans="1:66" x14ac:dyDescent="0.25">
      <c r="A381" t="s">
        <v>344</v>
      </c>
      <c r="B381" t="s">
        <v>209</v>
      </c>
      <c r="C381" t="s">
        <v>213</v>
      </c>
      <c r="D381" t="s">
        <v>358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344</v>
      </c>
      <c r="B382" t="s">
        <v>204</v>
      </c>
      <c r="C382" t="s">
        <v>201</v>
      </c>
      <c r="D382" t="s">
        <v>358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344</v>
      </c>
      <c r="B383" t="s">
        <v>214</v>
      </c>
      <c r="C383" t="s">
        <v>210</v>
      </c>
      <c r="D383" t="s">
        <v>358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345</v>
      </c>
      <c r="B384" t="s">
        <v>218</v>
      </c>
      <c r="C384" t="s">
        <v>226</v>
      </c>
      <c r="D384" t="s">
        <v>358</v>
      </c>
      <c r="E384" s="10">
        <f>VLOOKUP(A384,home!$A$2:$E$405,3,FALSE)</f>
        <v>1.8438000000000001</v>
      </c>
      <c r="F384" s="10">
        <f>VLOOKUP(B384,home!$B$2:$E$405,3,FALSE)</f>
        <v>0.99429999999999996</v>
      </c>
      <c r="G384" s="10">
        <f>VLOOKUP(C384,away!$B$2:$E$405,4,FALSE)</f>
        <v>1.2655000000000001</v>
      </c>
      <c r="H384" s="10">
        <f>VLOOKUP(A384,away!$A$2:$E$405,3,FALSE)</f>
        <v>1.2188000000000001</v>
      </c>
      <c r="I384" s="10">
        <f>VLOOKUP(C384,away!$B$2:$E$405,3,FALSE)</f>
        <v>1.0940000000000001</v>
      </c>
      <c r="J384" s="10">
        <f>VLOOKUP(B384,home!$B$2:$E$405,4,FALSE)</f>
        <v>0.75209999999999999</v>
      </c>
      <c r="K384" s="12">
        <f t="shared" si="614"/>
        <v>2.3200289252699999</v>
      </c>
      <c r="L384" s="12">
        <f t="shared" si="615"/>
        <v>1.0028254711200002</v>
      </c>
      <c r="M384" s="13">
        <f t="shared" si="616"/>
        <v>3.6049784380590318E-2</v>
      </c>
      <c r="N384" s="13">
        <f t="shared" si="617"/>
        <v>8.3636542512716183E-2</v>
      </c>
      <c r="O384" s="13">
        <f t="shared" si="618"/>
        <v>3.615164200523991E-2</v>
      </c>
      <c r="P384" s="13">
        <f t="shared" si="619"/>
        <v>8.3872855148162534E-2</v>
      </c>
      <c r="Q384" s="13">
        <f t="shared" si="620"/>
        <v>9.7019598919537806E-2</v>
      </c>
      <c r="R384" s="13">
        <f t="shared" si="621"/>
        <v>1.8126893712833148E-2</v>
      </c>
      <c r="S384" s="13">
        <f t="shared" si="622"/>
        <v>4.8784312802243879E-2</v>
      </c>
      <c r="T384" s="13">
        <f t="shared" si="623"/>
        <v>9.7293724994358968E-2</v>
      </c>
      <c r="U384" s="13">
        <f t="shared" si="624"/>
        <v>4.2054917739067804E-2</v>
      </c>
      <c r="V384" s="13">
        <f t="shared" si="625"/>
        <v>1.2611200721658646E-2</v>
      </c>
      <c r="W384" s="13">
        <f t="shared" si="626"/>
        <v>7.5029425270473918E-2</v>
      </c>
      <c r="X384" s="13">
        <f t="shared" si="627"/>
        <v>7.5241418744725869E-2</v>
      </c>
      <c r="Y384" s="13">
        <f t="shared" si="628"/>
        <v>3.7727005600208453E-2</v>
      </c>
      <c r="Z384" s="13">
        <f t="shared" si="629"/>
        <v>6.0593702425046914E-3</v>
      </c>
      <c r="AA384" s="13">
        <f t="shared" si="630"/>
        <v>1.4057914231531177E-2</v>
      </c>
      <c r="AB384" s="13">
        <f t="shared" si="631"/>
        <v>1.630738382305856E-2</v>
      </c>
      <c r="AC384" s="13">
        <f t="shared" si="632"/>
        <v>1.8338136925542515E-3</v>
      </c>
      <c r="AD384" s="13">
        <f t="shared" si="633"/>
        <v>4.3517609218470858E-2</v>
      </c>
      <c r="AE384" s="13">
        <f t="shared" si="634"/>
        <v>4.3640566966529099E-2</v>
      </c>
      <c r="AF384" s="13">
        <f t="shared" si="635"/>
        <v>2.1881936064076728E-2</v>
      </c>
      <c r="AG384" s="13">
        <f t="shared" si="636"/>
        <v>7.3145876141584897E-3</v>
      </c>
      <c r="AH384" s="13">
        <f t="shared" si="637"/>
        <v>1.5191227045325694E-3</v>
      </c>
      <c r="AI384" s="13">
        <f t="shared" si="638"/>
        <v>3.5244086155499523E-3</v>
      </c>
      <c r="AJ384" s="13">
        <f t="shared" si="639"/>
        <v>4.0883649662733423E-3</v>
      </c>
      <c r="AK384" s="13">
        <f t="shared" si="640"/>
        <v>3.1617083262715545E-3</v>
      </c>
      <c r="AL384" s="13">
        <f t="shared" si="641"/>
        <v>1.7066087117806078E-4</v>
      </c>
      <c r="AM384" s="13">
        <f t="shared" si="642"/>
        <v>2.0192422429089748E-2</v>
      </c>
      <c r="AN384" s="13">
        <f t="shared" si="643"/>
        <v>2.0249475535505986E-2</v>
      </c>
      <c r="AO384" s="13">
        <f t="shared" si="644"/>
        <v>1.0153344921913353E-2</v>
      </c>
      <c r="AP384" s="13">
        <f t="shared" si="645"/>
        <v>3.3940109682538736E-3</v>
      </c>
      <c r="AQ384" s="13">
        <f t="shared" si="646"/>
        <v>8.5090016205640977E-4</v>
      </c>
      <c r="AR384" s="13">
        <f t="shared" si="647"/>
        <v>3.0468298837239263E-4</v>
      </c>
      <c r="AS384" s="13">
        <f t="shared" si="648"/>
        <v>7.0687334606165395E-4</v>
      </c>
      <c r="AT384" s="13">
        <f t="shared" si="649"/>
        <v>8.1998330468271399E-4</v>
      </c>
      <c r="AU384" s="13">
        <f t="shared" si="650"/>
        <v>6.3412832836746004E-4</v>
      </c>
      <c r="AV384" s="13">
        <f t="shared" si="651"/>
        <v>3.6779901603640504E-4</v>
      </c>
      <c r="AW384" s="13">
        <f t="shared" si="652"/>
        <v>1.1029357482620197E-5</v>
      </c>
      <c r="AX384" s="13">
        <f t="shared" si="653"/>
        <v>7.8078340177931546E-3</v>
      </c>
      <c r="AY384" s="13">
        <f t="shared" si="654"/>
        <v>7.8298948273201833E-3</v>
      </c>
      <c r="AZ384" s="13">
        <f t="shared" si="655"/>
        <v>3.9260089845137075E-3</v>
      </c>
      <c r="BA384" s="13">
        <f t="shared" si="656"/>
        <v>1.3123672698387709E-3</v>
      </c>
      <c r="BB384" s="13">
        <f t="shared" si="657"/>
        <v>3.2901883141463347E-4</v>
      </c>
      <c r="BC384" s="13">
        <f t="shared" si="658"/>
        <v>6.5989692924146374E-5</v>
      </c>
      <c r="BD384" s="13">
        <f t="shared" si="659"/>
        <v>5.0923976892799001E-5</v>
      </c>
      <c r="BE384" s="13">
        <f t="shared" si="660"/>
        <v>1.1814509938107477E-4</v>
      </c>
      <c r="BF384" s="13">
        <f t="shared" si="661"/>
        <v>1.3705002397149615E-4</v>
      </c>
      <c r="BG384" s="13">
        <f t="shared" si="662"/>
        <v>1.0598667327427265E-4</v>
      </c>
      <c r="BH384" s="13">
        <f t="shared" si="663"/>
        <v>6.1473036922363359E-5</v>
      </c>
      <c r="BI384" s="13">
        <f t="shared" si="664"/>
        <v>2.8523844756814726E-5</v>
      </c>
      <c r="BJ384" s="14">
        <f t="shared" si="665"/>
        <v>0.65841368354588015</v>
      </c>
      <c r="BK384" s="14">
        <f t="shared" si="666"/>
        <v>0.19115252244370787</v>
      </c>
      <c r="BL384" s="14">
        <f t="shared" si="667"/>
        <v>0.14232792576307746</v>
      </c>
      <c r="BM384" s="14">
        <f t="shared" si="668"/>
        <v>0.63527731984625291</v>
      </c>
      <c r="BN384" s="14">
        <f t="shared" si="669"/>
        <v>0.35485731667907988</v>
      </c>
    </row>
    <row r="385" spans="1:66" x14ac:dyDescent="0.25">
      <c r="A385" t="s">
        <v>345</v>
      </c>
      <c r="B385" t="s">
        <v>225</v>
      </c>
      <c r="C385" t="s">
        <v>227</v>
      </c>
      <c r="D385" t="s">
        <v>358</v>
      </c>
      <c r="E385" s="10">
        <f>VLOOKUP(A385,home!$A$2:$E$405,3,FALSE)</f>
        <v>1.8438000000000001</v>
      </c>
      <c r="F385" s="10">
        <f>VLOOKUP(B385,home!$B$2:$E$405,3,FALSE)</f>
        <v>0.72309999999999997</v>
      </c>
      <c r="G385" s="10">
        <f>VLOOKUP(C385,away!$B$2:$E$405,4,FALSE)</f>
        <v>1.0847</v>
      </c>
      <c r="H385" s="10">
        <f>VLOOKUP(A385,away!$A$2:$E$405,3,FALSE)</f>
        <v>1.2188000000000001</v>
      </c>
      <c r="I385" s="10">
        <f>VLOOKUP(C385,away!$B$2:$E$405,3,FALSE)</f>
        <v>0.41020000000000001</v>
      </c>
      <c r="J385" s="10">
        <f>VLOOKUP(B385,home!$B$2:$E$405,4,FALSE)</f>
        <v>0.75209999999999999</v>
      </c>
      <c r="K385" s="12">
        <f t="shared" si="614"/>
        <v>1.4461782057660002</v>
      </c>
      <c r="L385" s="12">
        <f t="shared" si="615"/>
        <v>0.37601371869600003</v>
      </c>
      <c r="M385" s="13">
        <f t="shared" si="616"/>
        <v>0.16167099167172494</v>
      </c>
      <c r="N385" s="13">
        <f t="shared" si="617"/>
        <v>0.23380506466022516</v>
      </c>
      <c r="O385" s="13">
        <f t="shared" si="618"/>
        <v>6.0790510783755344E-2</v>
      </c>
      <c r="P385" s="13">
        <f t="shared" si="619"/>
        <v>8.7913911812849993E-2</v>
      </c>
      <c r="Q385" s="13">
        <f t="shared" si="620"/>
        <v>0.16906189445466405</v>
      </c>
      <c r="R385" s="13">
        <f t="shared" si="621"/>
        <v>1.142903301061457E-2</v>
      </c>
      <c r="S385" s="13">
        <f t="shared" si="622"/>
        <v>1.1951519271204679E-2</v>
      </c>
      <c r="T385" s="13">
        <f t="shared" si="623"/>
        <v>6.3569591623688901E-2</v>
      </c>
      <c r="U385" s="13">
        <f t="shared" si="624"/>
        <v>1.6528418452930967E-2</v>
      </c>
      <c r="V385" s="13">
        <f t="shared" si="625"/>
        <v>7.2211457243687941E-4</v>
      </c>
      <c r="W385" s="13">
        <f t="shared" si="626"/>
        <v>8.1497875728615679E-2</v>
      </c>
      <c r="X385" s="13">
        <f t="shared" si="627"/>
        <v>3.0644319318541266E-2</v>
      </c>
      <c r="Y385" s="13">
        <f t="shared" si="628"/>
        <v>5.7613422319361873E-3</v>
      </c>
      <c r="Z385" s="13">
        <f t="shared" si="629"/>
        <v>1.4324910678068417E-3</v>
      </c>
      <c r="AA385" s="13">
        <f t="shared" si="630"/>
        <v>2.07163736221672E-3</v>
      </c>
      <c r="AB385" s="13">
        <f t="shared" si="631"/>
        <v>1.4979784017441929E-3</v>
      </c>
      <c r="AC385" s="13">
        <f t="shared" si="632"/>
        <v>2.4542094790609759E-5</v>
      </c>
      <c r="AD385" s="13">
        <f t="shared" si="633"/>
        <v>2.9465112923737463E-2</v>
      </c>
      <c r="AE385" s="13">
        <f t="shared" si="634"/>
        <v>1.1079286682252094E-2</v>
      </c>
      <c r="AF385" s="13">
        <f t="shared" si="635"/>
        <v>2.0829818929463391E-3</v>
      </c>
      <c r="AG385" s="13">
        <f t="shared" si="636"/>
        <v>2.6107658918106213E-4</v>
      </c>
      <c r="AH385" s="13">
        <f t="shared" si="637"/>
        <v>1.3465907335121358E-4</v>
      </c>
      <c r="AI385" s="13">
        <f t="shared" si="638"/>
        <v>1.9474101708917029E-4</v>
      </c>
      <c r="AJ385" s="13">
        <f t="shared" si="639"/>
        <v>1.4081510734153114E-4</v>
      </c>
      <c r="AK385" s="13">
        <f t="shared" si="640"/>
        <v>6.7881246426640767E-5</v>
      </c>
      <c r="AL385" s="13">
        <f t="shared" si="641"/>
        <v>5.3382280514621674E-7</v>
      </c>
      <c r="AM385" s="13">
        <f t="shared" si="642"/>
        <v>8.5223608281486448E-3</v>
      </c>
      <c r="AN385" s="13">
        <f t="shared" si="643"/>
        <v>3.2045245870612944E-3</v>
      </c>
      <c r="AO385" s="13">
        <f t="shared" si="644"/>
        <v>6.0247260331684066E-4</v>
      </c>
      <c r="AP385" s="13">
        <f t="shared" si="645"/>
        <v>7.5512654661875103E-5</v>
      </c>
      <c r="AQ385" s="13">
        <f t="shared" si="646"/>
        <v>7.0984485220046241E-6</v>
      </c>
      <c r="AR385" s="13">
        <f t="shared" si="647"/>
        <v>1.0126731785389453E-5</v>
      </c>
      <c r="AS385" s="13">
        <f t="shared" si="648"/>
        <v>1.4645058803668043E-5</v>
      </c>
      <c r="AT385" s="13">
        <f t="shared" si="649"/>
        <v>1.0589682432013109E-5</v>
      </c>
      <c r="AU385" s="13">
        <f t="shared" si="650"/>
        <v>5.1048559797201522E-6</v>
      </c>
      <c r="AV385" s="13">
        <f t="shared" si="651"/>
        <v>1.8456328653613814E-6</v>
      </c>
      <c r="AW385" s="13">
        <f t="shared" si="652"/>
        <v>8.0634356592632696E-9</v>
      </c>
      <c r="AX385" s="13">
        <f t="shared" si="653"/>
        <v>2.0541420818904099E-3</v>
      </c>
      <c r="AY385" s="13">
        <f t="shared" si="654"/>
        <v>7.7238560294155638E-4</v>
      </c>
      <c r="AZ385" s="13">
        <f t="shared" si="655"/>
        <v>1.452137914146534E-4</v>
      </c>
      <c r="BA385" s="13">
        <f t="shared" si="656"/>
        <v>1.8200792571923031E-5</v>
      </c>
      <c r="BB385" s="13">
        <f t="shared" si="657"/>
        <v>1.7109369245458281E-6</v>
      </c>
      <c r="BC385" s="13">
        <f t="shared" si="658"/>
        <v>1.286671510905549E-7</v>
      </c>
      <c r="BD385" s="13">
        <f t="shared" si="659"/>
        <v>6.3463167947687835E-7</v>
      </c>
      <c r="BE385" s="13">
        <f t="shared" si="660"/>
        <v>9.1779050354813534E-7</v>
      </c>
      <c r="BF385" s="13">
        <f t="shared" si="661"/>
        <v>6.6364431184515815E-7</v>
      </c>
      <c r="BG385" s="13">
        <f t="shared" si="662"/>
        <v>3.1991598005701431E-7</v>
      </c>
      <c r="BH385" s="13">
        <f t="shared" si="663"/>
        <v>1.156638795086811E-7</v>
      </c>
      <c r="BI385" s="13">
        <f t="shared" si="664"/>
        <v>3.3454116347959851E-8</v>
      </c>
      <c r="BJ385" s="14">
        <f t="shared" si="665"/>
        <v>0.64263229710039294</v>
      </c>
      <c r="BK385" s="14">
        <f t="shared" si="666"/>
        <v>0.2630559988487538</v>
      </c>
      <c r="BL385" s="14">
        <f t="shared" si="667"/>
        <v>9.2900671517807287E-2</v>
      </c>
      <c r="BM385" s="14">
        <f t="shared" si="668"/>
        <v>0.27457767460142102</v>
      </c>
      <c r="BN385" s="14">
        <f t="shared" si="669"/>
        <v>0.72467140639383409</v>
      </c>
    </row>
    <row r="386" spans="1:66" x14ac:dyDescent="0.25">
      <c r="A386" t="s">
        <v>346</v>
      </c>
      <c r="B386" t="s">
        <v>237</v>
      </c>
      <c r="C386" t="s">
        <v>244</v>
      </c>
      <c r="D386" t="s">
        <v>358</v>
      </c>
      <c r="E386" s="10">
        <f>VLOOKUP(A386,home!$A$2:$E$405,3,FALSE)</f>
        <v>1.619</v>
      </c>
      <c r="F386" s="10">
        <f>VLOOKUP(B386,home!$B$2:$E$405,3,FALSE)</f>
        <v>1.2353000000000001</v>
      </c>
      <c r="G386" s="10">
        <f>VLOOKUP(C386,away!$B$2:$E$405,4,FALSE)</f>
        <v>1.7647999999999999</v>
      </c>
      <c r="H386" s="10">
        <f>VLOOKUP(A386,away!$A$2:$E$405,3,FALSE)</f>
        <v>1.181</v>
      </c>
      <c r="I386" s="10">
        <f>VLOOKUP(C386,away!$B$2:$E$405,3,FALSE)</f>
        <v>1.0887</v>
      </c>
      <c r="J386" s="10">
        <f>VLOOKUP(B386,home!$B$2:$E$405,4,FALSE)</f>
        <v>1.5725</v>
      </c>
      <c r="K386" s="12">
        <f t="shared" si="614"/>
        <v>3.5295129953600002</v>
      </c>
      <c r="L386" s="12">
        <f t="shared" si="615"/>
        <v>2.0218492657500002</v>
      </c>
      <c r="M386" s="13">
        <f t="shared" si="616"/>
        <v>3.8821651171039332E-3</v>
      </c>
      <c r="N386" s="13">
        <f t="shared" si="617"/>
        <v>1.3702152230951607E-2</v>
      </c>
      <c r="O386" s="13">
        <f t="shared" si="618"/>
        <v>7.8491526915368502E-3</v>
      </c>
      <c r="P386" s="13">
        <f t="shared" si="619"/>
        <v>2.7703686427344231E-2</v>
      </c>
      <c r="Q386" s="13">
        <f t="shared" si="620"/>
        <v>2.4180962181772365E-2</v>
      </c>
      <c r="R386" s="13">
        <f t="shared" si="621"/>
        <v>7.9349018030717127E-3</v>
      </c>
      <c r="S386" s="13">
        <f t="shared" si="622"/>
        <v>4.9424368780916432E-2</v>
      </c>
      <c r="T386" s="13">
        <f t="shared" si="623"/>
        <v>4.8890260632344973E-2</v>
      </c>
      <c r="U386" s="13">
        <f t="shared" si="624"/>
        <v>2.8006339030847101E-2</v>
      </c>
      <c r="V386" s="13">
        <f t="shared" si="625"/>
        <v>3.9188819562550693E-2</v>
      </c>
      <c r="W386" s="13">
        <f t="shared" si="626"/>
        <v>2.8449006753624755E-2</v>
      </c>
      <c r="X386" s="13">
        <f t="shared" si="627"/>
        <v>5.7519603416133006E-2</v>
      </c>
      <c r="Y386" s="13">
        <f t="shared" si="628"/>
        <v>5.8147983966569873E-2</v>
      </c>
      <c r="Z386" s="13">
        <f t="shared" si="629"/>
        <v>5.347725128112964E-3</v>
      </c>
      <c r="AA386" s="13">
        <f t="shared" si="630"/>
        <v>1.8874865335287927E-2</v>
      </c>
      <c r="AB386" s="13">
        <f t="shared" si="631"/>
        <v>3.330954124328437E-2</v>
      </c>
      <c r="AC386" s="13">
        <f t="shared" si="632"/>
        <v>1.7478564407195151E-2</v>
      </c>
      <c r="AD386" s="13">
        <f t="shared" si="633"/>
        <v>2.5102784760500749E-2</v>
      </c>
      <c r="AE386" s="13">
        <f t="shared" si="634"/>
        <v>5.0754046936298723E-2</v>
      </c>
      <c r="AF386" s="13">
        <f t="shared" si="635"/>
        <v>5.1308516265998326E-2</v>
      </c>
      <c r="AG386" s="13">
        <f t="shared" si="636"/>
        <v>3.4579361979710219E-2</v>
      </c>
      <c r="AH386" s="13">
        <f t="shared" si="637"/>
        <v>2.7030735309270066E-3</v>
      </c>
      <c r="AI386" s="13">
        <f t="shared" si="638"/>
        <v>9.5405331548205092E-3</v>
      </c>
      <c r="AJ386" s="13">
        <f t="shared" si="639"/>
        <v>1.683671787630097E-2</v>
      </c>
      <c r="AK386" s="13">
        <f t="shared" si="640"/>
        <v>1.9808471514538097E-2</v>
      </c>
      <c r="AL386" s="13">
        <f t="shared" si="641"/>
        <v>4.9891815822434614E-3</v>
      </c>
      <c r="AM386" s="13">
        <f t="shared" si="642"/>
        <v>1.7720121006382469E-2</v>
      </c>
      <c r="AN386" s="13">
        <f t="shared" si="643"/>
        <v>3.5827413645755549E-2</v>
      </c>
      <c r="AO386" s="13">
        <f t="shared" si="644"/>
        <v>3.6218814986696206E-2</v>
      </c>
      <c r="AP386" s="13">
        <f t="shared" si="645"/>
        <v>2.440966149572894E-2</v>
      </c>
      <c r="AQ386" s="13">
        <f t="shared" si="646"/>
        <v>1.2338164043086408E-2</v>
      </c>
      <c r="AR386" s="13">
        <f t="shared" si="647"/>
        <v>1.0930414467546059E-3</v>
      </c>
      <c r="AS386" s="13">
        <f t="shared" si="648"/>
        <v>3.8579039907874761E-3</v>
      </c>
      <c r="AT386" s="13">
        <f t="shared" si="649"/>
        <v>6.8082611351678035E-3</v>
      </c>
      <c r="AU386" s="13">
        <f t="shared" si="650"/>
        <v>8.0099487174597299E-3</v>
      </c>
      <c r="AV386" s="13">
        <f t="shared" si="651"/>
        <v>7.0678045226103209E-3</v>
      </c>
      <c r="AW386" s="13">
        <f t="shared" si="652"/>
        <v>9.8898651421337833E-4</v>
      </c>
      <c r="AX386" s="13">
        <f t="shared" si="653"/>
        <v>1.0423899561896443E-2</v>
      </c>
      <c r="AY386" s="13">
        <f t="shared" si="654"/>
        <v>2.1075553675472071E-2</v>
      </c>
      <c r="AZ386" s="13">
        <f t="shared" si="655"/>
        <v>2.1305796362013969E-2</v>
      </c>
      <c r="BA386" s="13">
        <f t="shared" si="656"/>
        <v>1.4359036243585655E-2</v>
      </c>
      <c r="BB386" s="13">
        <f t="shared" si="657"/>
        <v>7.2579517214928268E-3</v>
      </c>
      <c r="BC386" s="13">
        <f t="shared" si="658"/>
        <v>2.9348968717898445E-3</v>
      </c>
      <c r="BD386" s="13">
        <f t="shared" si="659"/>
        <v>3.6832750775918626E-4</v>
      </c>
      <c r="BE386" s="13">
        <f t="shared" si="660"/>
        <v>1.300016725184609E-3</v>
      </c>
      <c r="BF386" s="13">
        <f t="shared" si="661"/>
        <v>2.2942129628622143E-3</v>
      </c>
      <c r="BG386" s="13">
        <f t="shared" si="662"/>
        <v>2.6991514888485184E-3</v>
      </c>
      <c r="BH386" s="13">
        <f t="shared" si="663"/>
        <v>2.3816725640840347E-3</v>
      </c>
      <c r="BI386" s="13">
        <f t="shared" si="664"/>
        <v>1.6812288531253944E-3</v>
      </c>
      <c r="BJ386" s="14">
        <f t="shared" si="665"/>
        <v>0.59650598873780503</v>
      </c>
      <c r="BK386" s="14">
        <f t="shared" si="666"/>
        <v>0.16374233955282594</v>
      </c>
      <c r="BL386" s="14">
        <f t="shared" si="667"/>
        <v>0.18242516609525844</v>
      </c>
      <c r="BM386" s="14">
        <f t="shared" si="668"/>
        <v>0.84268163190096324</v>
      </c>
      <c r="BN386" s="14">
        <f t="shared" si="669"/>
        <v>8.5253020451780695E-2</v>
      </c>
    </row>
    <row r="387" spans="1:66" x14ac:dyDescent="0.25">
      <c r="A387" t="s">
        <v>346</v>
      </c>
      <c r="B387" t="s">
        <v>235</v>
      </c>
      <c r="C387" t="s">
        <v>231</v>
      </c>
      <c r="D387" t="s">
        <v>358</v>
      </c>
      <c r="E387" s="10">
        <f>VLOOKUP(A387,home!$A$2:$E$405,3,FALSE)</f>
        <v>1.619</v>
      </c>
      <c r="F387" s="10">
        <f>VLOOKUP(B387,home!$B$2:$E$405,3,FALSE)</f>
        <v>1.1324000000000001</v>
      </c>
      <c r="G387" s="10">
        <f>VLOOKUP(C387,away!$B$2:$E$405,4,FALSE)</f>
        <v>0.97060000000000002</v>
      </c>
      <c r="H387" s="10">
        <f>VLOOKUP(A387,away!$A$2:$E$405,3,FALSE)</f>
        <v>1.181</v>
      </c>
      <c r="I387" s="10">
        <f>VLOOKUP(C387,away!$B$2:$E$405,3,FALSE)</f>
        <v>1.0887</v>
      </c>
      <c r="J387" s="10">
        <f>VLOOKUP(B387,home!$B$2:$E$405,4,FALSE)</f>
        <v>0.5645</v>
      </c>
      <c r="K387" s="12">
        <f t="shared" si="614"/>
        <v>1.7794549453600002</v>
      </c>
      <c r="L387" s="12">
        <f t="shared" si="615"/>
        <v>0.72580852814999997</v>
      </c>
      <c r="M387" s="13">
        <f t="shared" si="616"/>
        <v>8.1654081463452141E-2</v>
      </c>
      <c r="N387" s="13">
        <f t="shared" si="617"/>
        <v>0.14529975906896822</v>
      </c>
      <c r="O387" s="13">
        <f t="shared" si="618"/>
        <v>5.9265228684428399E-2</v>
      </c>
      <c r="P387" s="13">
        <f t="shared" si="619"/>
        <v>0.10545980427039744</v>
      </c>
      <c r="Q387" s="13">
        <f t="shared" si="620"/>
        <v>0.12927718741744607</v>
      </c>
      <c r="R387" s="13">
        <f t="shared" si="621"/>
        <v>2.1507604200959068E-2</v>
      </c>
      <c r="S387" s="13">
        <f t="shared" si="622"/>
        <v>3.4051483151300209E-2</v>
      </c>
      <c r="T387" s="13">
        <f t="shared" si="623"/>
        <v>9.3830485122828225E-2</v>
      </c>
      <c r="U387" s="13">
        <f t="shared" si="624"/>
        <v>3.8271812658242123E-2</v>
      </c>
      <c r="V387" s="13">
        <f t="shared" si="625"/>
        <v>4.8865526973895148E-3</v>
      </c>
      <c r="W387" s="13">
        <f t="shared" si="626"/>
        <v>7.6680976824068686E-2</v>
      </c>
      <c r="X387" s="13">
        <f t="shared" si="627"/>
        <v>5.5655706925781555E-2</v>
      </c>
      <c r="Y387" s="13">
        <f t="shared" si="628"/>
        <v>2.0197693363474632E-2</v>
      </c>
      <c r="Z387" s="13">
        <f t="shared" si="629"/>
        <v>5.2034675163769523E-3</v>
      </c>
      <c r="AA387" s="13">
        <f t="shared" si="630"/>
        <v>9.2593360050370853E-3</v>
      </c>
      <c r="AB387" s="13">
        <f t="shared" si="631"/>
        <v>8.2382856224565756E-3</v>
      </c>
      <c r="AC387" s="13">
        <f t="shared" si="632"/>
        <v>3.9444973370248912E-4</v>
      </c>
      <c r="AD387" s="13">
        <f t="shared" si="633"/>
        <v>3.411258585615614E-2</v>
      </c>
      <c r="AE387" s="13">
        <f t="shared" si="634"/>
        <v>2.4759205731647194E-2</v>
      </c>
      <c r="AF387" s="13">
        <f t="shared" si="635"/>
        <v>8.9852213351249467E-3</v>
      </c>
      <c r="AG387" s="13">
        <f t="shared" si="636"/>
        <v>2.173850090783005E-3</v>
      </c>
      <c r="AH387" s="13">
        <f t="shared" si="637"/>
        <v>9.4418027483447276E-4</v>
      </c>
      <c r="AI387" s="13">
        <f t="shared" si="638"/>
        <v>1.6801262593655665E-3</v>
      </c>
      <c r="AJ387" s="13">
        <f t="shared" si="639"/>
        <v>1.4948544905286282E-3</v>
      </c>
      <c r="AK387" s="13">
        <f t="shared" si="640"/>
        <v>8.8667540525492387E-4</v>
      </c>
      <c r="AL387" s="13">
        <f t="shared" si="641"/>
        <v>2.0377960765816282E-5</v>
      </c>
      <c r="AM387" s="13">
        <f t="shared" si="642"/>
        <v>1.2140361920150914E-2</v>
      </c>
      <c r="AN387" s="13">
        <f t="shared" si="643"/>
        <v>8.8115782164730431E-3</v>
      </c>
      <c r="AO387" s="13">
        <f t="shared" si="644"/>
        <v>3.1977593079884504E-3</v>
      </c>
      <c r="AP387" s="13">
        <f t="shared" si="645"/>
        <v>7.7365365890301983E-4</v>
      </c>
      <c r="AQ387" s="13">
        <f t="shared" si="646"/>
        <v>1.4038110586656573E-4</v>
      </c>
      <c r="AR387" s="13">
        <f t="shared" si="647"/>
        <v>1.3705881911717425E-4</v>
      </c>
      <c r="AS387" s="13">
        <f t="shared" si="648"/>
        <v>2.4388999348325745E-4</v>
      </c>
      <c r="AT387" s="13">
        <f t="shared" si="649"/>
        <v>2.1699562751380041E-4</v>
      </c>
      <c r="AU387" s="13">
        <f t="shared" si="650"/>
        <v>1.2871131416697626E-4</v>
      </c>
      <c r="AV387" s="13">
        <f t="shared" si="651"/>
        <v>5.7258996129552623E-5</v>
      </c>
      <c r="AW387" s="13">
        <f t="shared" si="652"/>
        <v>7.3108400818434718E-7</v>
      </c>
      <c r="AX387" s="13">
        <f t="shared" si="653"/>
        <v>3.600537842878798E-3</v>
      </c>
      <c r="AY387" s="13">
        <f t="shared" si="654"/>
        <v>2.6133010722882363E-3</v>
      </c>
      <c r="AZ387" s="13">
        <f t="shared" si="655"/>
        <v>9.4837810244517067E-4</v>
      </c>
      <c r="BA387" s="13">
        <f t="shared" si="656"/>
        <v>2.2944697155513974E-4</v>
      </c>
      <c r="BB387" s="13">
        <f t="shared" si="657"/>
        <v>4.1633642178227715E-5</v>
      </c>
      <c r="BC387" s="13">
        <f t="shared" si="658"/>
        <v>6.0436105101806444E-6</v>
      </c>
      <c r="BD387" s="13">
        <f t="shared" si="659"/>
        <v>1.6579743295568882E-5</v>
      </c>
      <c r="BE387" s="13">
        <f t="shared" si="660"/>
        <v>2.9502906200099355E-5</v>
      </c>
      <c r="BF387" s="13">
        <f t="shared" si="661"/>
        <v>2.6249546170129511E-5</v>
      </c>
      <c r="BG387" s="13">
        <f t="shared" si="662"/>
        <v>1.5569961581964207E-5</v>
      </c>
      <c r="BH387" s="13">
        <f t="shared" si="663"/>
        <v>6.9265112840228542E-6</v>
      </c>
      <c r="BI387" s="13">
        <f t="shared" si="664"/>
        <v>2.4650829516892595E-6</v>
      </c>
      <c r="BJ387" s="14">
        <f t="shared" si="665"/>
        <v>0.62347574718751653</v>
      </c>
      <c r="BK387" s="14">
        <f t="shared" si="666"/>
        <v>0.22908005034929585</v>
      </c>
      <c r="BL387" s="14">
        <f t="shared" si="667"/>
        <v>0.14242931210300111</v>
      </c>
      <c r="BM387" s="14">
        <f t="shared" si="668"/>
        <v>0.45511234206225898</v>
      </c>
      <c r="BN387" s="14">
        <f t="shared" si="669"/>
        <v>0.54246366510565136</v>
      </c>
    </row>
    <row r="388" spans="1:66" x14ac:dyDescent="0.25">
      <c r="A388" t="s">
        <v>346</v>
      </c>
      <c r="B388" t="s">
        <v>242</v>
      </c>
      <c r="C388" t="s">
        <v>236</v>
      </c>
      <c r="D388" t="s">
        <v>358</v>
      </c>
      <c r="E388" s="10">
        <f>VLOOKUP(A388,home!$A$2:$E$405,3,FALSE)</f>
        <v>1.619</v>
      </c>
      <c r="F388" s="10">
        <f>VLOOKUP(B388,home!$B$2:$E$405,3,FALSE)</f>
        <v>0.2059</v>
      </c>
      <c r="G388" s="10">
        <f>VLOOKUP(C388,away!$B$2:$E$405,4,FALSE)</f>
        <v>1.2353000000000001</v>
      </c>
      <c r="H388" s="10">
        <f>VLOOKUP(A388,away!$A$2:$E$405,3,FALSE)</f>
        <v>1.181</v>
      </c>
      <c r="I388" s="10">
        <f>VLOOKUP(C388,away!$B$2:$E$405,3,FALSE)</f>
        <v>0.7056</v>
      </c>
      <c r="J388" s="10">
        <f>VLOOKUP(B388,home!$B$2:$E$405,4,FALSE)</f>
        <v>0.84670000000000001</v>
      </c>
      <c r="K388" s="12">
        <f t="shared" si="614"/>
        <v>0.41178984913</v>
      </c>
      <c r="L388" s="12">
        <f t="shared" si="615"/>
        <v>0.70556662512000001</v>
      </c>
      <c r="M388" s="13">
        <f t="shared" si="616"/>
        <v>0.32714346472594819</v>
      </c>
      <c r="N388" s="13">
        <f t="shared" si="617"/>
        <v>0.1347143579833637</v>
      </c>
      <c r="O388" s="13">
        <f t="shared" si="618"/>
        <v>0.23082151033675102</v>
      </c>
      <c r="P388" s="13">
        <f t="shared" si="619"/>
        <v>9.5049954917529447E-2</v>
      </c>
      <c r="Q388" s="13">
        <f t="shared" si="620"/>
        <v>2.773700257480707E-2</v>
      </c>
      <c r="R388" s="13">
        <f t="shared" si="621"/>
        <v>8.1429977026701295E-2</v>
      </c>
      <c r="S388" s="13">
        <f t="shared" si="622"/>
        <v>6.9040764251493423E-3</v>
      </c>
      <c r="T388" s="13">
        <f t="shared" si="623"/>
        <v>1.9570303297651373E-2</v>
      </c>
      <c r="U388" s="13">
        <f t="shared" si="624"/>
        <v>3.3532037954484693E-2</v>
      </c>
      <c r="V388" s="13">
        <f t="shared" si="625"/>
        <v>2.2288289855656925E-4</v>
      </c>
      <c r="W388" s="13">
        <f t="shared" si="626"/>
        <v>3.8072720351994081E-3</v>
      </c>
      <c r="X388" s="13">
        <f t="shared" si="627"/>
        <v>2.6862840807894001E-3</v>
      </c>
      <c r="Y388" s="13">
        <f t="shared" si="628"/>
        <v>9.4767619649807904E-4</v>
      </c>
      <c r="Z388" s="13">
        <f t="shared" si="629"/>
        <v>1.9151424691442924E-2</v>
      </c>
      <c r="AA388" s="13">
        <f t="shared" si="630"/>
        <v>7.886362284313839E-3</v>
      </c>
      <c r="AB388" s="13">
        <f t="shared" si="631"/>
        <v>1.6237619676210588E-3</v>
      </c>
      <c r="AC388" s="13">
        <f t="shared" si="632"/>
        <v>4.0473469104443809E-6</v>
      </c>
      <c r="AD388" s="13">
        <f t="shared" si="633"/>
        <v>3.9194899424290804E-4</v>
      </c>
      <c r="AE388" s="13">
        <f t="shared" si="634"/>
        <v>2.7654612908714691E-4</v>
      </c>
      <c r="AF388" s="13">
        <f t="shared" si="635"/>
        <v>9.756085949500904E-5</v>
      </c>
      <c r="AG388" s="13">
        <f t="shared" si="636"/>
        <v>2.2945228792566684E-5</v>
      </c>
      <c r="AH388" s="13">
        <f t="shared" si="637"/>
        <v>3.3781515214453051E-3</v>
      </c>
      <c r="AI388" s="13">
        <f t="shared" si="638"/>
        <v>1.3910885053542421E-3</v>
      </c>
      <c r="AJ388" s="13">
        <f t="shared" si="639"/>
        <v>2.8641806287315024E-4</v>
      </c>
      <c r="AK388" s="13">
        <f t="shared" si="640"/>
        <v>3.9314683632880465E-5</v>
      </c>
      <c r="AL388" s="13">
        <f t="shared" si="641"/>
        <v>4.7037484511036585E-8</v>
      </c>
      <c r="AM388" s="13">
        <f t="shared" si="642"/>
        <v>3.2280123441188473E-5</v>
      </c>
      <c r="AN388" s="13">
        <f t="shared" si="643"/>
        <v>2.2775777754856352E-5</v>
      </c>
      <c r="AO388" s="13">
        <f t="shared" si="644"/>
        <v>8.0349143224885822E-6</v>
      </c>
      <c r="AP388" s="13">
        <f t="shared" si="645"/>
        <v>1.8897224605488738E-6</v>
      </c>
      <c r="AQ388" s="13">
        <f t="shared" si="646"/>
        <v>3.3333127472573274E-7</v>
      </c>
      <c r="AR388" s="13">
        <f t="shared" si="647"/>
        <v>4.7670219362603168E-4</v>
      </c>
      <c r="AS388" s="13">
        <f t="shared" si="648"/>
        <v>1.9630112439320365E-4</v>
      </c>
      <c r="AT388" s="13">
        <f t="shared" si="649"/>
        <v>4.0417405198963341E-5</v>
      </c>
      <c r="AU388" s="13">
        <f t="shared" si="650"/>
        <v>5.5478257297023963E-6</v>
      </c>
      <c r="AV388" s="13">
        <f t="shared" si="651"/>
        <v>5.7113458005842049E-7</v>
      </c>
      <c r="AW388" s="13">
        <f t="shared" si="652"/>
        <v>3.796253924145537E-10</v>
      </c>
      <c r="AX388" s="13">
        <f t="shared" si="653"/>
        <v>2.2154378602907954E-6</v>
      </c>
      <c r="AY388" s="13">
        <f t="shared" si="654"/>
        <v>1.5631390142484506E-6</v>
      </c>
      <c r="AZ388" s="13">
        <f t="shared" si="655"/>
        <v>5.5144935943834139E-7</v>
      </c>
      <c r="BA388" s="13">
        <f t="shared" si="656"/>
        <v>1.2969475448783214E-7</v>
      </c>
      <c r="BB388" s="13">
        <f t="shared" si="657"/>
        <v>2.287707255493667E-8</v>
      </c>
      <c r="BC388" s="13">
        <f t="shared" si="658"/>
        <v>3.2282597750424101E-9</v>
      </c>
      <c r="BD388" s="13">
        <f t="shared" si="659"/>
        <v>5.6057526324003283E-5</v>
      </c>
      <c r="BE388" s="13">
        <f t="shared" si="660"/>
        <v>2.3083920307562317E-5</v>
      </c>
      <c r="BF388" s="13">
        <f t="shared" si="661"/>
        <v>4.7528620303900142E-6</v>
      </c>
      <c r="BG388" s="13">
        <f t="shared" si="662"/>
        <v>6.5239344614333644E-7</v>
      </c>
      <c r="BH388" s="13">
        <f t="shared" si="663"/>
        <v>6.7162249690191317E-8</v>
      </c>
      <c r="BI388" s="13">
        <f t="shared" si="664"/>
        <v>5.5313465334310558E-9</v>
      </c>
      <c r="BJ388" s="14">
        <f t="shared" si="665"/>
        <v>0.19032169707550123</v>
      </c>
      <c r="BK388" s="14">
        <f t="shared" si="666"/>
        <v>0.4293260364905927</v>
      </c>
      <c r="BL388" s="14">
        <f t="shared" si="667"/>
        <v>0.36119278142240985</v>
      </c>
      <c r="BM388" s="14">
        <f t="shared" si="668"/>
        <v>0.1030941093554571</v>
      </c>
      <c r="BN388" s="14">
        <f t="shared" si="669"/>
        <v>0.89689626756510066</v>
      </c>
    </row>
    <row r="389" spans="1:66" x14ac:dyDescent="0.25">
      <c r="A389" t="s">
        <v>347</v>
      </c>
      <c r="B389" t="s">
        <v>325</v>
      </c>
      <c r="C389" t="s">
        <v>248</v>
      </c>
      <c r="D389" t="s">
        <v>358</v>
      </c>
      <c r="E389" s="10">
        <f>VLOOKUP(A389,home!$A$2:$E$405,3,FALSE)</f>
        <v>1.2816000000000001</v>
      </c>
      <c r="F389" s="10">
        <f>VLOOKUP(B389,home!$B$2:$E$405,3,FALSE)</f>
        <v>0.5202</v>
      </c>
      <c r="G389" s="10">
        <f>VLOOKUP(C389,away!$B$2:$E$405,4,FALSE)</f>
        <v>0.44590000000000002</v>
      </c>
      <c r="H389" s="10">
        <f>VLOOKUP(A389,away!$A$2:$E$405,3,FALSE)</f>
        <v>0.83499999999999996</v>
      </c>
      <c r="I389" s="10">
        <f>VLOOKUP(C389,away!$B$2:$E$405,3,FALSE)</f>
        <v>0.3422</v>
      </c>
      <c r="J389" s="10">
        <f>VLOOKUP(B389,home!$B$2:$E$405,4,FALSE)</f>
        <v>0.7984</v>
      </c>
      <c r="K389" s="12">
        <f t="shared" si="614"/>
        <v>0.29727632188800002</v>
      </c>
      <c r="L389" s="12">
        <f t="shared" si="615"/>
        <v>0.22813242080000001</v>
      </c>
      <c r="M389" s="13">
        <f t="shared" si="616"/>
        <v>0.59131361984610131</v>
      </c>
      <c r="N389" s="13">
        <f t="shared" si="617"/>
        <v>0.17578353799012805</v>
      </c>
      <c r="O389" s="13">
        <f t="shared" si="618"/>
        <v>0.13489780754750202</v>
      </c>
      <c r="P389" s="13">
        <f t="shared" si="619"/>
        <v>4.0101924058476686E-2</v>
      </c>
      <c r="Q389" s="13">
        <f t="shared" si="620"/>
        <v>2.6128141811082389E-2</v>
      </c>
      <c r="R389" s="13">
        <f t="shared" si="621"/>
        <v>1.5387281698212076E-2</v>
      </c>
      <c r="S389" s="13">
        <f t="shared" si="622"/>
        <v>6.7991175038822091E-4</v>
      </c>
      <c r="T389" s="13">
        <f t="shared" si="623"/>
        <v>5.9606762423679224E-3</v>
      </c>
      <c r="U389" s="13">
        <f t="shared" si="624"/>
        <v>4.5742745070990239E-3</v>
      </c>
      <c r="V389" s="13">
        <f t="shared" si="625"/>
        <v>5.123389398605381E-6</v>
      </c>
      <c r="W389" s="13">
        <f t="shared" si="626"/>
        <v>2.5890926317888802E-3</v>
      </c>
      <c r="X389" s="13">
        <f t="shared" si="627"/>
        <v>5.906559697654403E-4</v>
      </c>
      <c r="Y389" s="13">
        <f t="shared" si="628"/>
        <v>6.7373888121280762E-5</v>
      </c>
      <c r="Z389" s="13">
        <f t="shared" si="629"/>
        <v>1.1701126077815519E-3</v>
      </c>
      <c r="AA389" s="13">
        <f t="shared" si="630"/>
        <v>3.4784677223607567E-4</v>
      </c>
      <c r="AB389" s="13">
        <f t="shared" si="631"/>
        <v>5.1703304515476721E-5</v>
      </c>
      <c r="AC389" s="13">
        <f t="shared" si="632"/>
        <v>2.1716243894224771E-8</v>
      </c>
      <c r="AD389" s="13">
        <f t="shared" si="633"/>
        <v>1.9241898365137999E-4</v>
      </c>
      <c r="AE389" s="13">
        <f t="shared" si="634"/>
        <v>4.389700854826495E-5</v>
      </c>
      <c r="AF389" s="13">
        <f t="shared" si="635"/>
        <v>5.0071654129969887E-6</v>
      </c>
      <c r="AG389" s="13">
        <f t="shared" si="636"/>
        <v>3.8076558900434488E-7</v>
      </c>
      <c r="AH389" s="13">
        <f t="shared" si="637"/>
        <v>6.6735155455451602E-5</v>
      </c>
      <c r="AI389" s="13">
        <f t="shared" si="638"/>
        <v>1.9838781554420549E-5</v>
      </c>
      <c r="AJ389" s="13">
        <f t="shared" si="639"/>
        <v>2.9488000056188198E-6</v>
      </c>
      <c r="AK389" s="13">
        <f t="shared" si="640"/>
        <v>2.9220280655122553E-7</v>
      </c>
      <c r="AL389" s="13">
        <f t="shared" si="641"/>
        <v>5.8910407895439055E-11</v>
      </c>
      <c r="AM389" s="13">
        <f t="shared" si="642"/>
        <v>1.1440321544261893E-5</v>
      </c>
      <c r="AN389" s="13">
        <f t="shared" si="643"/>
        <v>2.6099082486228602E-6</v>
      </c>
      <c r="AO389" s="13">
        <f t="shared" si="644"/>
        <v>2.977023434121107E-7</v>
      </c>
      <c r="AP389" s="13">
        <f t="shared" si="645"/>
        <v>2.2638518760145913E-8</v>
      </c>
      <c r="AQ389" s="13">
        <f t="shared" si="646"/>
        <v>1.2911450220195759E-9</v>
      </c>
      <c r="AR389" s="13">
        <f t="shared" si="647"/>
        <v>3.0448905133033018E-6</v>
      </c>
      <c r="AS389" s="13">
        <f t="shared" si="648"/>
        <v>9.0517385234646977E-7</v>
      </c>
      <c r="AT389" s="13">
        <f t="shared" si="649"/>
        <v>1.3454337674737505E-7</v>
      </c>
      <c r="AU389" s="13">
        <f t="shared" si="650"/>
        <v>1.3332186724617042E-8</v>
      </c>
      <c r="AV389" s="13">
        <f t="shared" si="651"/>
        <v>9.9083585805454381E-10</v>
      </c>
      <c r="AW389" s="13">
        <f t="shared" si="652"/>
        <v>1.1097799056520016E-13</v>
      </c>
      <c r="AX389" s="13">
        <f t="shared" si="653"/>
        <v>5.6682278498236973E-7</v>
      </c>
      <c r="AY389" s="13">
        <f t="shared" si="654"/>
        <v>1.293106541026259E-7</v>
      </c>
      <c r="AZ389" s="13">
        <f t="shared" si="655"/>
        <v>1.474997627783175E-8</v>
      </c>
      <c r="BA389" s="13">
        <f t="shared" si="656"/>
        <v>1.1216492650014433E-9</v>
      </c>
      <c r="BB389" s="13">
        <f t="shared" si="657"/>
        <v>6.3971140528330014E-11</v>
      </c>
      <c r="BC389" s="13">
        <f t="shared" si="658"/>
        <v>2.9187782300129851E-12</v>
      </c>
      <c r="BD389" s="13">
        <f t="shared" si="659"/>
        <v>1.1577304064513939E-7</v>
      </c>
      <c r="BE389" s="13">
        <f t="shared" si="660"/>
        <v>3.4416583696776958E-8</v>
      </c>
      <c r="BF389" s="13">
        <f t="shared" si="661"/>
        <v>5.1156177066641796E-9</v>
      </c>
      <c r="BG389" s="13">
        <f t="shared" si="662"/>
        <v>5.0691733867408436E-10</v>
      </c>
      <c r="BH389" s="13">
        <f t="shared" si="663"/>
        <v>3.7673630485571349E-11</v>
      </c>
      <c r="BI389" s="13">
        <f t="shared" si="664"/>
        <v>2.2398956605836561E-12</v>
      </c>
      <c r="BJ389" s="14">
        <f t="shared" si="665"/>
        <v>0.21137626639021023</v>
      </c>
      <c r="BK389" s="14">
        <f t="shared" si="666"/>
        <v>0.63210073013017321</v>
      </c>
      <c r="BL389" s="14">
        <f t="shared" si="667"/>
        <v>0.15535298355222463</v>
      </c>
      <c r="BM389" s="14">
        <f t="shared" si="668"/>
        <v>1.6387650418343967E-2</v>
      </c>
      <c r="BN389" s="14">
        <f t="shared" si="669"/>
        <v>0.98361231295150253</v>
      </c>
    </row>
    <row r="390" spans="1:66" x14ac:dyDescent="0.25">
      <c r="A390" t="s">
        <v>347</v>
      </c>
      <c r="B390" t="s">
        <v>259</v>
      </c>
      <c r="C390" t="s">
        <v>258</v>
      </c>
      <c r="D390" t="s">
        <v>358</v>
      </c>
      <c r="E390" s="10">
        <f>VLOOKUP(A390,home!$A$2:$E$405,3,FALSE)</f>
        <v>1.2816000000000001</v>
      </c>
      <c r="F390" s="10">
        <f>VLOOKUP(B390,home!$B$2:$E$405,3,FALSE)</f>
        <v>0.78029999999999999</v>
      </c>
      <c r="G390" s="10">
        <f>VLOOKUP(C390,away!$B$2:$E$405,4,FALSE)</f>
        <v>0.9103</v>
      </c>
      <c r="H390" s="10">
        <f>VLOOKUP(A390,away!$A$2:$E$405,3,FALSE)</f>
        <v>0.83499999999999996</v>
      </c>
      <c r="I390" s="10">
        <f>VLOOKUP(C390,away!$B$2:$E$405,3,FALSE)</f>
        <v>1.1976</v>
      </c>
      <c r="J390" s="10">
        <f>VLOOKUP(B390,home!$B$2:$E$405,4,FALSE)</f>
        <v>0.68430000000000002</v>
      </c>
      <c r="K390" s="12">
        <f t="shared" si="614"/>
        <v>0.91032956654399999</v>
      </c>
      <c r="L390" s="12">
        <f t="shared" si="615"/>
        <v>0.68429726280000003</v>
      </c>
      <c r="M390" s="13">
        <f t="shared" si="616"/>
        <v>0.20298426214114029</v>
      </c>
      <c r="N390" s="13">
        <f t="shared" si="617"/>
        <v>0.18478257537019793</v>
      </c>
      <c r="O390" s="13">
        <f t="shared" si="618"/>
        <v>0.13890157497465996</v>
      </c>
      <c r="P390" s="13">
        <f t="shared" si="619"/>
        <v>0.12644621053896113</v>
      </c>
      <c r="Q390" s="13">
        <f t="shared" si="620"/>
        <v>8.4106520870818116E-2</v>
      </c>
      <c r="R390" s="13">
        <f t="shared" si="621"/>
        <v>4.7524983776884397E-2</v>
      </c>
      <c r="S390" s="13">
        <f t="shared" si="622"/>
        <v>1.9691975120398688E-2</v>
      </c>
      <c r="T390" s="13">
        <f t="shared" si="623"/>
        <v>5.7553862015531913E-2</v>
      </c>
      <c r="U390" s="13">
        <f t="shared" si="624"/>
        <v>4.3263397881621805E-2</v>
      </c>
      <c r="V390" s="13">
        <f t="shared" si="625"/>
        <v>1.3629823129782961E-3</v>
      </c>
      <c r="W390" s="13">
        <f t="shared" si="626"/>
        <v>2.5521550895951921E-2</v>
      </c>
      <c r="X390" s="13">
        <f t="shared" si="627"/>
        <v>1.7464327420510788E-2</v>
      </c>
      <c r="Y390" s="13">
        <f t="shared" si="628"/>
        <v>5.9753957252492579E-3</v>
      </c>
      <c r="Z390" s="13">
        <f t="shared" si="629"/>
        <v>1.0840405437712133E-2</v>
      </c>
      <c r="AA390" s="13">
        <f t="shared" si="630"/>
        <v>9.8683415832737081E-3</v>
      </c>
      <c r="AB390" s="13">
        <f t="shared" si="631"/>
        <v>4.4917215580048417E-3</v>
      </c>
      <c r="AC390" s="13">
        <f t="shared" si="632"/>
        <v>5.3065674491767534E-5</v>
      </c>
      <c r="AD390" s="13">
        <f t="shared" si="633"/>
        <v>5.8082555911606361E-3</v>
      </c>
      <c r="AE390" s="13">
        <f t="shared" si="634"/>
        <v>3.9745734026740195E-3</v>
      </c>
      <c r="AF390" s="13">
        <f t="shared" si="635"/>
        <v>1.3598948501237567E-3</v>
      </c>
      <c r="AG390" s="13">
        <f t="shared" si="636"/>
        <v>3.1019077454516771E-4</v>
      </c>
      <c r="AH390" s="13">
        <f t="shared" si="637"/>
        <v>1.854514942167162E-3</v>
      </c>
      <c r="AI390" s="13">
        <f t="shared" si="638"/>
        <v>1.688219783452404E-3</v>
      </c>
      <c r="AJ390" s="13">
        <f t="shared" si="639"/>
        <v>7.6841819185061611E-4</v>
      </c>
      <c r="AK390" s="13">
        <f t="shared" si="640"/>
        <v>2.331712665039652E-4</v>
      </c>
      <c r="AL390" s="13">
        <f t="shared" si="641"/>
        <v>1.3222608252283939E-6</v>
      </c>
      <c r="AM390" s="13">
        <f t="shared" si="642"/>
        <v>1.0574853589356053E-3</v>
      </c>
      <c r="AN390" s="13">
        <f t="shared" si="643"/>
        <v>7.2363433657071023E-4</v>
      </c>
      <c r="AO390" s="13">
        <f t="shared" si="644"/>
        <v>2.4759049789171549E-4</v>
      </c>
      <c r="AP390" s="13">
        <f t="shared" si="645"/>
        <v>5.6475166667530028E-5</v>
      </c>
      <c r="AQ390" s="13">
        <f t="shared" si="646"/>
        <v>9.6614504916911491E-6</v>
      </c>
      <c r="AR390" s="13">
        <f t="shared" si="647"/>
        <v>2.5380789974933791E-4</v>
      </c>
      <c r="AS390" s="13">
        <f t="shared" si="648"/>
        <v>2.3104883536425783E-4</v>
      </c>
      <c r="AT390" s="13">
        <f t="shared" si="649"/>
        <v>1.0516529307382039E-4</v>
      </c>
      <c r="AU390" s="13">
        <f t="shared" si="650"/>
        <v>3.1911691886454555E-5</v>
      </c>
      <c r="AV390" s="13">
        <f t="shared" si="651"/>
        <v>7.2625391606704631E-6</v>
      </c>
      <c r="AW390" s="13">
        <f t="shared" si="652"/>
        <v>2.28801086091091E-8</v>
      </c>
      <c r="AX390" s="13">
        <f t="shared" si="653"/>
        <v>1.6044336473774589E-4</v>
      </c>
      <c r="AY390" s="13">
        <f t="shared" si="654"/>
        <v>1.0979095532446156E-4</v>
      </c>
      <c r="AZ390" s="13">
        <f t="shared" si="655"/>
        <v>3.7564825104363063E-5</v>
      </c>
      <c r="BA390" s="13">
        <f t="shared" si="656"/>
        <v>8.5685023321587913E-6</v>
      </c>
      <c r="BB390" s="13">
        <f t="shared" si="657"/>
        <v>1.4658506730479191E-6</v>
      </c>
      <c r="BC390" s="13">
        <f t="shared" si="658"/>
        <v>2.006155206480458E-7</v>
      </c>
      <c r="BD390" s="13">
        <f t="shared" si="659"/>
        <v>2.894667517924812E-5</v>
      </c>
      <c r="BE390" s="13">
        <f t="shared" si="660"/>
        <v>2.6351014268814905E-5</v>
      </c>
      <c r="BF390" s="13">
        <f t="shared" si="661"/>
        <v>1.1994053698662513E-5</v>
      </c>
      <c r="BG390" s="13">
        <f t="shared" si="662"/>
        <v>3.6395139015363023E-6</v>
      </c>
      <c r="BH390" s="13">
        <f t="shared" si="663"/>
        <v>8.2828927810410113E-7</v>
      </c>
      <c r="BI390" s="13">
        <f t="shared" si="664"/>
        <v>1.5080324390190981E-7</v>
      </c>
      <c r="BJ390" s="14">
        <f t="shared" si="665"/>
        <v>0.38927002784101328</v>
      </c>
      <c r="BK390" s="14">
        <f t="shared" si="666"/>
        <v>0.35064960900411984</v>
      </c>
      <c r="BL390" s="14">
        <f t="shared" si="667"/>
        <v>0.24929545056722366</v>
      </c>
      <c r="BM390" s="14">
        <f t="shared" si="668"/>
        <v>0.21519959710219116</v>
      </c>
      <c r="BN390" s="14">
        <f t="shared" si="669"/>
        <v>0.78474612767266183</v>
      </c>
    </row>
    <row r="391" spans="1:66" x14ac:dyDescent="0.25">
      <c r="A391" t="s">
        <v>348</v>
      </c>
      <c r="B391" t="s">
        <v>327</v>
      </c>
      <c r="C391" t="s">
        <v>271</v>
      </c>
      <c r="D391" t="s">
        <v>358</v>
      </c>
      <c r="E391" s="10">
        <f>VLOOKUP(A391,home!$A$2:$E$405,3,FALSE)</f>
        <v>1.4792000000000001</v>
      </c>
      <c r="F391" s="10">
        <f>VLOOKUP(B391,home!$B$2:$E$405,3,FALSE)</f>
        <v>0.67600000000000005</v>
      </c>
      <c r="G391" s="10">
        <f>VLOOKUP(C391,away!$B$2:$E$405,4,FALSE)</f>
        <v>1.0817000000000001</v>
      </c>
      <c r="H391" s="10">
        <f>VLOOKUP(A391,away!$A$2:$E$405,3,FALSE)</f>
        <v>1.1875</v>
      </c>
      <c r="I391" s="10">
        <f>VLOOKUP(C391,away!$B$2:$E$405,3,FALSE)</f>
        <v>0.67369999999999997</v>
      </c>
      <c r="J391" s="10">
        <f>VLOOKUP(B391,home!$B$2:$E$405,4,FALSE)</f>
        <v>1.8246</v>
      </c>
      <c r="K391" s="12">
        <f t="shared" si="614"/>
        <v>1.0816342326400004</v>
      </c>
      <c r="L391" s="12">
        <f t="shared" si="615"/>
        <v>1.4597142112499999</v>
      </c>
      <c r="M391" s="13">
        <f t="shared" si="616"/>
        <v>7.8760124544957136E-2</v>
      </c>
      <c r="N391" s="13">
        <f t="shared" si="617"/>
        <v>8.5189646874815547E-2</v>
      </c>
      <c r="O391" s="13">
        <f t="shared" si="618"/>
        <v>0.11496727307809387</v>
      </c>
      <c r="P391" s="13">
        <f t="shared" si="619"/>
        <v>0.1243525381945374</v>
      </c>
      <c r="Q391" s="13">
        <f t="shared" si="620"/>
        <v>4.6072019163156855E-2</v>
      </c>
      <c r="R391" s="13">
        <f t="shared" si="621"/>
        <v>8.3909681170376588E-2</v>
      </c>
      <c r="S391" s="13">
        <f t="shared" si="622"/>
        <v>4.908433628300423E-2</v>
      </c>
      <c r="T391" s="13">
        <f t="shared" si="623"/>
        <v>6.7251981113442397E-2</v>
      </c>
      <c r="U391" s="13">
        <f t="shared" si="624"/>
        <v>9.0759583603787344E-2</v>
      </c>
      <c r="V391" s="13">
        <f t="shared" si="625"/>
        <v>8.6109025314392903E-3</v>
      </c>
      <c r="W391" s="13">
        <f t="shared" si="626"/>
        <v>1.661102436457219E-2</v>
      </c>
      <c r="X391" s="13">
        <f t="shared" si="627"/>
        <v>2.4247348328386029E-2</v>
      </c>
      <c r="Y391" s="13">
        <f t="shared" si="628"/>
        <v>1.769709947003701E-2</v>
      </c>
      <c r="Z391" s="13">
        <f t="shared" si="629"/>
        <v>4.0828051355285076E-2</v>
      </c>
      <c r="AA391" s="13">
        <f t="shared" si="630"/>
        <v>4.4161017997860291E-2</v>
      </c>
      <c r="AB391" s="13">
        <f t="shared" si="631"/>
        <v>2.3883034407358429E-2</v>
      </c>
      <c r="AC391" s="13">
        <f t="shared" si="632"/>
        <v>8.4972217232133908E-4</v>
      </c>
      <c r="AD391" s="13">
        <f t="shared" si="633"/>
        <v>4.4917631479845961E-3</v>
      </c>
      <c r="AE391" s="13">
        <f t="shared" si="634"/>
        <v>6.5566905006821516E-3</v>
      </c>
      <c r="AF391" s="13">
        <f t="shared" si="635"/>
        <v>4.7854471513068082E-3</v>
      </c>
      <c r="AG391" s="13">
        <f t="shared" si="636"/>
        <v>2.328461737982792E-3</v>
      </c>
      <c r="AH391" s="13">
        <f t="shared" si="637"/>
        <v>1.4899321695238615E-2</v>
      </c>
      <c r="AI391" s="13">
        <f t="shared" si="638"/>
        <v>1.6115616388685926E-2</v>
      </c>
      <c r="AJ391" s="13">
        <f t="shared" si="639"/>
        <v>8.7156011830484565E-3</v>
      </c>
      <c r="AK391" s="13">
        <f t="shared" si="640"/>
        <v>3.1423641992076334E-3</v>
      </c>
      <c r="AL391" s="13">
        <f t="shared" si="641"/>
        <v>5.3664267038084678E-5</v>
      </c>
      <c r="AM391" s="13">
        <f t="shared" si="642"/>
        <v>9.7168895715419072E-4</v>
      </c>
      <c r="AN391" s="13">
        <f t="shared" si="643"/>
        <v>1.4183881796726646E-3</v>
      </c>
      <c r="AO391" s="13">
        <f t="shared" si="644"/>
        <v>1.0352206914686034E-3</v>
      </c>
      <c r="AP391" s="13">
        <f t="shared" si="645"/>
        <v>5.0370878503892412E-4</v>
      </c>
      <c r="AQ391" s="13">
        <f t="shared" si="646"/>
        <v>1.8381771796319724E-4</v>
      </c>
      <c r="AR391" s="13">
        <f t="shared" si="647"/>
        <v>4.3497503233050488E-3</v>
      </c>
      <c r="AS391" s="13">
        <f t="shared" si="648"/>
        <v>4.7048388531236492E-3</v>
      </c>
      <c r="AT391" s="13">
        <f t="shared" si="649"/>
        <v>2.5444573812966284E-3</v>
      </c>
      <c r="AU391" s="13">
        <f t="shared" si="650"/>
        <v>9.173907357013215E-4</v>
      </c>
      <c r="AV391" s="13">
        <f t="shared" si="651"/>
        <v>2.48070306110336E-4</v>
      </c>
      <c r="AW391" s="13">
        <f t="shared" si="652"/>
        <v>2.3535908187785835E-6</v>
      </c>
      <c r="AX391" s="13">
        <f t="shared" si="653"/>
        <v>1.7516867325603912E-4</v>
      </c>
      <c r="AY391" s="13">
        <f t="shared" si="654"/>
        <v>2.5569620171764815E-4</v>
      </c>
      <c r="AZ391" s="13">
        <f t="shared" si="655"/>
        <v>1.8662168970494882E-4</v>
      </c>
      <c r="BA391" s="13">
        <f t="shared" si="656"/>
        <v>9.0804777529933877E-5</v>
      </c>
      <c r="BB391" s="13">
        <f t="shared" si="657"/>
        <v>3.3137256052459798E-5</v>
      </c>
      <c r="BC391" s="13">
        <f t="shared" si="658"/>
        <v>9.674184716321126E-6</v>
      </c>
      <c r="BD391" s="13">
        <f t="shared" si="659"/>
        <v>1.0582320603862775E-3</v>
      </c>
      <c r="BE391" s="13">
        <f t="shared" si="660"/>
        <v>1.1446200225909574E-3</v>
      </c>
      <c r="BF391" s="13">
        <f t="shared" si="661"/>
        <v>6.1903009989977499E-4</v>
      </c>
      <c r="BG391" s="13">
        <f t="shared" si="662"/>
        <v>2.231880490287187E-4</v>
      </c>
      <c r="BH391" s="13">
        <f t="shared" si="663"/>
        <v>6.0351958536399212E-5</v>
      </c>
      <c r="BI391" s="13">
        <f t="shared" si="664"/>
        <v>1.3055748871967861E-5</v>
      </c>
      <c r="BJ391" s="14">
        <f t="shared" si="665"/>
        <v>0.28009540896664137</v>
      </c>
      <c r="BK391" s="14">
        <f t="shared" si="666"/>
        <v>0.26196698419501513</v>
      </c>
      <c r="BL391" s="14">
        <f t="shared" si="667"/>
        <v>0.41643647926250821</v>
      </c>
      <c r="BM391" s="14">
        <f t="shared" si="668"/>
        <v>0.46582229814261344</v>
      </c>
      <c r="BN391" s="14">
        <f t="shared" si="669"/>
        <v>0.53325128302593738</v>
      </c>
    </row>
    <row r="392" spans="1:66" x14ac:dyDescent="0.25">
      <c r="A392" t="s">
        <v>348</v>
      </c>
      <c r="B392" t="s">
        <v>270</v>
      </c>
      <c r="C392" t="s">
        <v>272</v>
      </c>
      <c r="D392" t="s">
        <v>358</v>
      </c>
      <c r="E392" s="10">
        <f>VLOOKUP(A392,home!$A$2:$E$405,3,FALSE)</f>
        <v>1.4792000000000001</v>
      </c>
      <c r="F392" s="10">
        <f>VLOOKUP(B392,home!$B$2:$E$405,3,FALSE)</f>
        <v>1.1267</v>
      </c>
      <c r="G392" s="10">
        <f>VLOOKUP(C392,away!$B$2:$E$405,4,FALSE)</f>
        <v>1.0817000000000001</v>
      </c>
      <c r="H392" s="10">
        <f>VLOOKUP(A392,away!$A$2:$E$405,3,FALSE)</f>
        <v>1.1875</v>
      </c>
      <c r="I392" s="10">
        <f>VLOOKUP(C392,away!$B$2:$E$405,3,FALSE)</f>
        <v>0.16839999999999999</v>
      </c>
      <c r="J392" s="10">
        <f>VLOOKUP(B392,home!$B$2:$E$405,4,FALSE)</f>
        <v>0.98250000000000004</v>
      </c>
      <c r="K392" s="12">
        <f t="shared" si="614"/>
        <v>1.8027770560880003</v>
      </c>
      <c r="L392" s="12">
        <f t="shared" si="615"/>
        <v>0.19647543749999999</v>
      </c>
      <c r="M392" s="13">
        <f t="shared" si="616"/>
        <v>0.13543648504839112</v>
      </c>
      <c r="N392" s="13">
        <f t="shared" si="617"/>
        <v>0.24416178780244502</v>
      </c>
      <c r="O392" s="13">
        <f t="shared" si="618"/>
        <v>2.6609942653344855E-2</v>
      </c>
      <c r="P392" s="13">
        <f t="shared" si="619"/>
        <v>4.7971794079267556E-2</v>
      </c>
      <c r="Q392" s="13">
        <f t="shared" si="620"/>
        <v>0.22008463451183746</v>
      </c>
      <c r="R392" s="13">
        <f t="shared" si="621"/>
        <v>2.6141000623329204E-3</v>
      </c>
      <c r="S392" s="13">
        <f t="shared" si="622"/>
        <v>4.2479192854890675E-3</v>
      </c>
      <c r="T392" s="13">
        <f t="shared" si="623"/>
        <v>4.3241224852740873E-2</v>
      </c>
      <c r="U392" s="13">
        <f t="shared" si="624"/>
        <v>4.7126396146920007E-3</v>
      </c>
      <c r="V392" s="13">
        <f t="shared" si="625"/>
        <v>1.6717988932517841E-4</v>
      </c>
      <c r="W392" s="13">
        <f t="shared" si="626"/>
        <v>0.132254509831818</v>
      </c>
      <c r="X392" s="13">
        <f t="shared" si="627"/>
        <v>2.5984762680554496E-2</v>
      </c>
      <c r="Y392" s="13">
        <f t="shared" si="628"/>
        <v>2.552683807997808E-3</v>
      </c>
      <c r="Z392" s="13">
        <f t="shared" si="629"/>
        <v>1.7120215113854587E-4</v>
      </c>
      <c r="AA392" s="13">
        <f t="shared" si="630"/>
        <v>3.0863931002548064E-4</v>
      </c>
      <c r="AB392" s="13">
        <f t="shared" si="631"/>
        <v>2.7820393336038386E-4</v>
      </c>
      <c r="AC392" s="13">
        <f t="shared" si="632"/>
        <v>3.7009595411258186E-6</v>
      </c>
      <c r="AD392" s="13">
        <f t="shared" si="633"/>
        <v>5.9606348972241568E-2</v>
      </c>
      <c r="AE392" s="13">
        <f t="shared" si="634"/>
        <v>1.1711183492098839E-2</v>
      </c>
      <c r="AF392" s="13">
        <f t="shared" si="635"/>
        <v>1.1504799501264483E-3</v>
      </c>
      <c r="AG392" s="13">
        <f t="shared" si="636"/>
        <v>7.5347017178690676E-5</v>
      </c>
      <c r="AH392" s="13">
        <f t="shared" si="637"/>
        <v>8.4092543864717351E-6</v>
      </c>
      <c r="AI392" s="13">
        <f t="shared" si="638"/>
        <v>1.5160010866738619E-5</v>
      </c>
      <c r="AJ392" s="13">
        <f t="shared" si="639"/>
        <v>1.3665059880300573E-5</v>
      </c>
      <c r="AK392" s="13">
        <f t="shared" si="640"/>
        <v>8.2116854740915051E-6</v>
      </c>
      <c r="AL392" s="13">
        <f t="shared" si="641"/>
        <v>5.2435403632677891E-8</v>
      </c>
      <c r="AM392" s="13">
        <f t="shared" si="642"/>
        <v>2.1491391664866324E-2</v>
      </c>
      <c r="AN392" s="13">
        <f t="shared" si="643"/>
        <v>4.2225305798384641E-3</v>
      </c>
      <c r="AO392" s="13">
        <f t="shared" si="644"/>
        <v>4.1481177151544545E-4</v>
      </c>
      <c r="AP392" s="13">
        <f t="shared" si="645"/>
        <v>2.7166774762882383E-5</v>
      </c>
      <c r="AQ392" s="13">
        <f t="shared" si="646"/>
        <v>1.3344009892503194E-6</v>
      </c>
      <c r="AR392" s="13">
        <f t="shared" si="647"/>
        <v>3.3044238692616585E-7</v>
      </c>
      <c r="AS392" s="13">
        <f t="shared" si="648"/>
        <v>5.9571395350944518E-7</v>
      </c>
      <c r="AT392" s="13">
        <f t="shared" si="649"/>
        <v>5.3696972368915085E-7</v>
      </c>
      <c r="AU392" s="13">
        <f t="shared" si="650"/>
        <v>3.2267889922690488E-7</v>
      </c>
      <c r="AV392" s="13">
        <f t="shared" si="651"/>
        <v>1.4542952900249897E-7</v>
      </c>
      <c r="AW392" s="13">
        <f t="shared" si="652"/>
        <v>5.1590816508551468E-10</v>
      </c>
      <c r="AX392" s="13">
        <f t="shared" si="653"/>
        <v>6.4573646328036543E-3</v>
      </c>
      <c r="AY392" s="13">
        <f t="shared" si="654"/>
        <v>1.2687135413271249E-3</v>
      </c>
      <c r="AZ392" s="13">
        <f t="shared" si="655"/>
        <v>1.2463552404721058E-4</v>
      </c>
      <c r="BA392" s="13">
        <f t="shared" si="656"/>
        <v>8.1626063717391539E-6</v>
      </c>
      <c r="BB392" s="13">
        <f t="shared" si="657"/>
        <v>4.0093791450693471E-7</v>
      </c>
      <c r="BC392" s="13">
        <f t="shared" si="658"/>
        <v>1.5754890432617527E-8</v>
      </c>
      <c r="BD392" s="13">
        <f t="shared" si="659"/>
        <v>1.0820635423310434E-8</v>
      </c>
      <c r="BE392" s="13">
        <f t="shared" si="660"/>
        <v>1.9507193273437121E-8</v>
      </c>
      <c r="BF392" s="13">
        <f t="shared" si="661"/>
        <v>1.758356023101331E-8</v>
      </c>
      <c r="BG392" s="13">
        <f t="shared" si="662"/>
        <v>1.0566412982937407E-8</v>
      </c>
      <c r="BH392" s="13">
        <f t="shared" si="663"/>
        <v>4.7622217226974797E-9</v>
      </c>
      <c r="BI392" s="13">
        <f t="shared" si="664"/>
        <v>1.7170448115365769E-9</v>
      </c>
      <c r="BJ392" s="14">
        <f t="shared" si="665"/>
        <v>0.77483949110836614</v>
      </c>
      <c r="BK392" s="14">
        <f t="shared" si="666"/>
        <v>0.18909584523874481</v>
      </c>
      <c r="BL392" s="14">
        <f t="shared" si="667"/>
        <v>3.4570967775924034E-2</v>
      </c>
      <c r="BM392" s="14">
        <f t="shared" si="668"/>
        <v>0.32053004909113575</v>
      </c>
      <c r="BN392" s="14">
        <f t="shared" si="669"/>
        <v>0.67687874415761884</v>
      </c>
    </row>
    <row r="393" spans="1:66" x14ac:dyDescent="0.25">
      <c r="A393" t="s">
        <v>348</v>
      </c>
      <c r="B393" t="s">
        <v>260</v>
      </c>
      <c r="C393" t="s">
        <v>263</v>
      </c>
      <c r="D393" t="s">
        <v>358</v>
      </c>
      <c r="E393" s="10">
        <f>VLOOKUP(A393,home!$A$2:$E$405,3,FALSE)</f>
        <v>1.4792000000000001</v>
      </c>
      <c r="F393" s="10">
        <f>VLOOKUP(B393,home!$B$2:$E$405,3,FALSE)</f>
        <v>0.67600000000000005</v>
      </c>
      <c r="G393" s="10">
        <f>VLOOKUP(C393,away!$B$2:$E$405,4,FALSE)</f>
        <v>0.67600000000000005</v>
      </c>
      <c r="H393" s="10">
        <f>VLOOKUP(A393,away!$A$2:$E$405,3,FALSE)</f>
        <v>1.1875</v>
      </c>
      <c r="I393" s="10">
        <f>VLOOKUP(C393,away!$B$2:$E$405,3,FALSE)</f>
        <v>1.4035</v>
      </c>
      <c r="J393" s="10">
        <f>VLOOKUP(B393,home!$B$2:$E$405,4,FALSE)</f>
        <v>0.98250000000000004</v>
      </c>
      <c r="K393" s="12">
        <f t="shared" si="614"/>
        <v>0.67595889920000019</v>
      </c>
      <c r="L393" s="12">
        <f t="shared" si="615"/>
        <v>1.637489765625</v>
      </c>
      <c r="M393" s="13">
        <f t="shared" si="616"/>
        <v>9.8919522366321039E-2</v>
      </c>
      <c r="N393" s="13">
        <f t="shared" si="617"/>
        <v>6.6865531448128165E-2</v>
      </c>
      <c r="O393" s="13">
        <f t="shared" si="618"/>
        <v>0.16197970549536397</v>
      </c>
      <c r="P393" s="13">
        <f t="shared" si="619"/>
        <v>0.10949162341938644</v>
      </c>
      <c r="Q393" s="13">
        <f t="shared" si="620"/>
        <v>2.2599175516049851E-2</v>
      </c>
      <c r="R393" s="13">
        <f t="shared" si="621"/>
        <v>0.13262005499380505</v>
      </c>
      <c r="S393" s="13">
        <f t="shared" si="622"/>
        <v>3.0298406503159615E-2</v>
      </c>
      <c r="T393" s="13">
        <f t="shared" si="623"/>
        <v>3.7005918619094705E-2</v>
      </c>
      <c r="U393" s="13">
        <f t="shared" si="624"/>
        <v>8.964570638545595E-2</v>
      </c>
      <c r="V393" s="13">
        <f t="shared" si="625"/>
        <v>3.7262858126071085E-3</v>
      </c>
      <c r="W393" s="13">
        <f t="shared" si="626"/>
        <v>5.0920379348855516E-3</v>
      </c>
      <c r="X393" s="13">
        <f t="shared" si="627"/>
        <v>8.3381600045493495E-3</v>
      </c>
      <c r="Y393" s="13">
        <f t="shared" si="628"/>
        <v>6.8268258357966332E-3</v>
      </c>
      <c r="Z393" s="13">
        <f t="shared" si="629"/>
        <v>7.2387994256326832E-2</v>
      </c>
      <c r="AA393" s="13">
        <f t="shared" si="630"/>
        <v>4.8931308912802618E-2</v>
      </c>
      <c r="AB393" s="13">
        <f t="shared" si="631"/>
        <v>1.6537776854556607E-2</v>
      </c>
      <c r="AC393" s="13">
        <f t="shared" si="632"/>
        <v>2.5778346957393034E-4</v>
      </c>
      <c r="AD393" s="13">
        <f t="shared" si="633"/>
        <v>8.6050208928746964E-4</v>
      </c>
      <c r="AE393" s="13">
        <f t="shared" si="634"/>
        <v>1.4090633645071613E-3</v>
      </c>
      <c r="AF393" s="13">
        <f t="shared" si="635"/>
        <v>1.1536634192488031E-3</v>
      </c>
      <c r="AG393" s="13">
        <f t="shared" si="636"/>
        <v>6.2970401399861967E-4</v>
      </c>
      <c r="AH393" s="13">
        <f t="shared" si="637"/>
        <v>2.963364993721412E-2</v>
      </c>
      <c r="AI393" s="13">
        <f t="shared" si="638"/>
        <v>2.0031129390837409E-2</v>
      </c>
      <c r="AJ393" s="13">
        <f t="shared" si="639"/>
        <v>6.7701100863816121E-3</v>
      </c>
      <c r="AK393" s="13">
        <f t="shared" si="640"/>
        <v>1.5254387204844443E-3</v>
      </c>
      <c r="AL393" s="13">
        <f t="shared" si="641"/>
        <v>1.1413371152281828E-5</v>
      </c>
      <c r="AM393" s="13">
        <f t="shared" si="642"/>
        <v>1.1633280900681168E-4</v>
      </c>
      <c r="AN393" s="13">
        <f t="shared" si="643"/>
        <v>1.9049378415506195E-4</v>
      </c>
      <c r="AO393" s="13">
        <f t="shared" si="644"/>
        <v>1.5596581098454589E-4</v>
      </c>
      <c r="AP393" s="13">
        <f t="shared" si="645"/>
        <v>8.513080642486572E-5</v>
      </c>
      <c r="AQ393" s="13">
        <f t="shared" si="646"/>
        <v>3.4850206065030152E-5</v>
      </c>
      <c r="AR393" s="13">
        <f t="shared" si="647"/>
        <v>9.7049596980604037E-3</v>
      </c>
      <c r="AS393" s="13">
        <f t="shared" si="648"/>
        <v>6.560153874281275E-3</v>
      </c>
      <c r="AT393" s="13">
        <f t="shared" si="649"/>
        <v>2.2171971957208937E-3</v>
      </c>
      <c r="AU393" s="13">
        <f t="shared" si="650"/>
        <v>4.9957805857627424E-4</v>
      </c>
      <c r="AV393" s="13">
        <f t="shared" si="651"/>
        <v>8.4423558634922854E-5</v>
      </c>
      <c r="AW393" s="13">
        <f t="shared" si="652"/>
        <v>3.5092178027854294E-7</v>
      </c>
      <c r="AX393" s="13">
        <f t="shared" si="653"/>
        <v>1.3106032919514714E-5</v>
      </c>
      <c r="AY393" s="13">
        <f t="shared" si="654"/>
        <v>2.1460994773649682E-5</v>
      </c>
      <c r="AZ393" s="13">
        <f t="shared" si="655"/>
        <v>1.7571079650991486E-5</v>
      </c>
      <c r="BA393" s="13">
        <f t="shared" si="656"/>
        <v>9.5908210331600868E-6</v>
      </c>
      <c r="BB393" s="13">
        <f t="shared" si="657"/>
        <v>3.926217821435158E-6</v>
      </c>
      <c r="BC393" s="13">
        <f t="shared" si="658"/>
        <v>1.2858283000429103E-6</v>
      </c>
      <c r="BD393" s="13">
        <f t="shared" si="659"/>
        <v>2.6486286968961672E-3</v>
      </c>
      <c r="BE393" s="13">
        <f t="shared" si="660"/>
        <v>1.7903641383434639E-3</v>
      </c>
      <c r="BF393" s="13">
        <f t="shared" si="661"/>
        <v>6.0510628606090229E-4</v>
      </c>
      <c r="BG393" s="13">
        <f t="shared" si="662"/>
        <v>1.3634232634157599E-4</v>
      </c>
      <c r="BH393" s="13">
        <f t="shared" si="663"/>
        <v>2.3040452207054716E-5</v>
      </c>
      <c r="BI393" s="13">
        <f t="shared" si="664"/>
        <v>3.1148797421901852E-6</v>
      </c>
      <c r="BJ393" s="14">
        <f t="shared" si="665"/>
        <v>0.15143029663668139</v>
      </c>
      <c r="BK393" s="14">
        <f t="shared" si="666"/>
        <v>0.24272649593697407</v>
      </c>
      <c r="BL393" s="14">
        <f t="shared" si="667"/>
        <v>0.53194778994176684</v>
      </c>
      <c r="BM393" s="14">
        <f t="shared" si="668"/>
        <v>0.40599585345970135</v>
      </c>
      <c r="BN393" s="14">
        <f t="shared" si="669"/>
        <v>0.59247561323905451</v>
      </c>
    </row>
    <row r="394" spans="1:66" s="10" customFormat="1" x14ac:dyDescent="0.25">
      <c r="A394" t="s">
        <v>348</v>
      </c>
      <c r="B394" t="s">
        <v>264</v>
      </c>
      <c r="C394" t="s">
        <v>262</v>
      </c>
      <c r="D394" t="s">
        <v>358</v>
      </c>
      <c r="E394" s="10">
        <f>VLOOKUP(A394,home!$A$2:$E$405,3,FALSE)</f>
        <v>1.4792000000000001</v>
      </c>
      <c r="F394" s="10">
        <f>VLOOKUP(B394,home!$B$2:$E$405,3,FALSE)</f>
        <v>1.0141</v>
      </c>
      <c r="G394" s="10">
        <f>VLOOKUP(C394,away!$B$2:$E$405,4,FALSE)</f>
        <v>0.67600000000000005</v>
      </c>
      <c r="H394" s="10">
        <f>VLOOKUP(A394,away!$A$2:$E$405,3,FALSE)</f>
        <v>1.1875</v>
      </c>
      <c r="I394" s="10">
        <f>VLOOKUP(C394,away!$B$2:$E$405,3,FALSE)</f>
        <v>1.2632000000000001</v>
      </c>
      <c r="J394" s="10">
        <f>VLOOKUP(B394,home!$B$2:$E$405,4,FALSE)</f>
        <v>1.6841999999999999</v>
      </c>
      <c r="K394" s="12">
        <f t="shared" si="614"/>
        <v>1.0140383427200002</v>
      </c>
      <c r="L394" s="12">
        <f t="shared" si="615"/>
        <v>2.5263842100000002</v>
      </c>
      <c r="M394" s="13">
        <f t="shared" si="616"/>
        <v>2.9001070011733823E-2</v>
      </c>
      <c r="N394" s="13">
        <f t="shared" si="617"/>
        <v>2.9408196971805255E-2</v>
      </c>
      <c r="O394" s="13">
        <f t="shared" si="618"/>
        <v>7.3267845350748845E-2</v>
      </c>
      <c r="P394" s="13">
        <f t="shared" si="619"/>
        <v>7.4296404474138614E-2</v>
      </c>
      <c r="Q394" s="13">
        <f t="shared" si="620"/>
        <v>1.4910519659836363E-2</v>
      </c>
      <c r="R394" s="13">
        <f t="shared" si="621"/>
        <v>9.2551363797426928E-2</v>
      </c>
      <c r="S394" s="13">
        <f t="shared" si="622"/>
        <v>4.7584069445984534E-2</v>
      </c>
      <c r="T394" s="13">
        <f t="shared" si="623"/>
        <v>3.7669701431505165E-2</v>
      </c>
      <c r="U394" s="13">
        <f t="shared" si="624"/>
        <v>9.3850631561618603E-2</v>
      </c>
      <c r="V394" s="13">
        <f t="shared" si="625"/>
        <v>1.3544807786034474E-2</v>
      </c>
      <c r="W394" s="13">
        <f t="shared" si="626"/>
        <v>5.0399462149848155E-3</v>
      </c>
      <c r="X394" s="13">
        <f t="shared" si="627"/>
        <v>1.2732840536786905E-2</v>
      </c>
      <c r="Y394" s="13">
        <f t="shared" si="628"/>
        <v>1.6084023640293186E-2</v>
      </c>
      <c r="Z394" s="13">
        <f t="shared" si="629"/>
        <v>7.7940101370595011E-2</v>
      </c>
      <c r="AA394" s="13">
        <f t="shared" si="630"/>
        <v>7.9034251225266958E-2</v>
      </c>
      <c r="AB394" s="13">
        <f t="shared" si="631"/>
        <v>4.0071880565292921E-2</v>
      </c>
      <c r="AC394" s="13">
        <f t="shared" si="632"/>
        <v>2.1687357513630497E-3</v>
      </c>
      <c r="AD394" s="13">
        <f t="shared" si="633"/>
        <v>1.277674676810285E-3</v>
      </c>
      <c r="AE394" s="13">
        <f t="shared" si="634"/>
        <v>3.2278971290103575E-3</v>
      </c>
      <c r="AF394" s="13">
        <f t="shared" si="635"/>
        <v>4.0774541691180506E-3</v>
      </c>
      <c r="AG394" s="13">
        <f t="shared" si="636"/>
        <v>3.4337386099528378E-3</v>
      </c>
      <c r="AH394" s="13">
        <f t="shared" si="637"/>
        <v>4.9226660357117646E-2</v>
      </c>
      <c r="AI394" s="13">
        <f t="shared" si="638"/>
        <v>4.9917721086171901E-2</v>
      </c>
      <c r="AJ394" s="13">
        <f t="shared" si="639"/>
        <v>2.5309241581290481E-2</v>
      </c>
      <c r="AK394" s="13">
        <f t="shared" si="640"/>
        <v>8.5548471295306388E-3</v>
      </c>
      <c r="AL394" s="13">
        <f t="shared" si="641"/>
        <v>2.222390670628377E-4</v>
      </c>
      <c r="AM394" s="13">
        <f t="shared" si="642"/>
        <v>2.5912222236160269E-4</v>
      </c>
      <c r="AN394" s="13">
        <f t="shared" si="643"/>
        <v>6.5464229103446203E-4</v>
      </c>
      <c r="AO394" s="13">
        <f t="shared" si="644"/>
        <v>8.2693897363384492E-4</v>
      </c>
      <c r="AP394" s="13">
        <f t="shared" si="645"/>
        <v>6.9638852187405074E-4</v>
      </c>
      <c r="AQ394" s="13">
        <f t="shared" si="646"/>
        <v>4.3983624142196037E-4</v>
      </c>
      <c r="AR394" s="13">
        <f t="shared" si="647"/>
        <v>2.4873091487450996E-2</v>
      </c>
      <c r="AS394" s="13">
        <f t="shared" si="648"/>
        <v>2.5222268470257748E-2</v>
      </c>
      <c r="AT394" s="13">
        <f t="shared" si="649"/>
        <v>1.2788173659609539E-2</v>
      </c>
      <c r="AU394" s="13">
        <f t="shared" si="650"/>
        <v>4.3225661414020063E-3</v>
      </c>
      <c r="AV394" s="13">
        <f t="shared" si="651"/>
        <v>1.0958119515812189E-3</v>
      </c>
      <c r="AW394" s="13">
        <f t="shared" si="652"/>
        <v>1.5815090433421219E-5</v>
      </c>
      <c r="AX394" s="13">
        <f t="shared" si="653"/>
        <v>4.3793311487580479E-5</v>
      </c>
      <c r="AY394" s="13">
        <f t="shared" si="654"/>
        <v>1.1063873064583494E-4</v>
      </c>
      <c r="AZ394" s="13">
        <f t="shared" si="655"/>
        <v>1.3975797105904029E-4</v>
      </c>
      <c r="BA394" s="13">
        <f t="shared" si="656"/>
        <v>1.1769411043506545E-4</v>
      </c>
      <c r="BB394" s="13">
        <f t="shared" si="657"/>
        <v>7.4335135553286409E-5</v>
      </c>
      <c r="BC394" s="13">
        <f t="shared" si="658"/>
        <v>3.7559822542006475E-5</v>
      </c>
      <c r="BD394" s="13">
        <f t="shared" si="659"/>
        <v>1.0473164264630278E-2</v>
      </c>
      <c r="BE394" s="13">
        <f t="shared" si="660"/>
        <v>1.0620190133940015E-2</v>
      </c>
      <c r="BF394" s="13">
        <f t="shared" si="661"/>
        <v>5.3846400013959142E-3</v>
      </c>
      <c r="BG394" s="13">
        <f t="shared" si="662"/>
        <v>1.8200771410531111E-3</v>
      </c>
      <c r="BH394" s="13">
        <f t="shared" si="663"/>
        <v>4.6140700193401311E-4</v>
      </c>
      <c r="BI394" s="13">
        <f t="shared" si="664"/>
        <v>9.3576878312114133E-5</v>
      </c>
      <c r="BJ394" s="14">
        <f t="shared" si="665"/>
        <v>0.13126270037215196</v>
      </c>
      <c r="BK394" s="14">
        <f t="shared" si="666"/>
        <v>0.16692796526696321</v>
      </c>
      <c r="BL394" s="14">
        <f t="shared" si="667"/>
        <v>0.60893940978603189</v>
      </c>
      <c r="BM394" s="14">
        <f t="shared" si="668"/>
        <v>0.67153995288984003</v>
      </c>
      <c r="BN394" s="14">
        <f t="shared" si="669"/>
        <v>0.31343540026568983</v>
      </c>
    </row>
    <row r="395" spans="1:66" x14ac:dyDescent="0.25">
      <c r="A395" t="s">
        <v>349</v>
      </c>
      <c r="B395" t="s">
        <v>283</v>
      </c>
      <c r="C395" t="s">
        <v>278</v>
      </c>
      <c r="D395" t="s">
        <v>358</v>
      </c>
      <c r="E395" s="10">
        <f>VLOOKUP(A395,home!$A$2:$E$405,3,FALSE)</f>
        <v>1.53</v>
      </c>
      <c r="F395" s="10">
        <f>VLOOKUP(B395,home!$B$2:$E$405,3,FALSE)</f>
        <v>1.458</v>
      </c>
      <c r="G395" s="10">
        <f>VLOOKUP(C395,away!$B$2:$E$405,4,FALSE)</f>
        <v>0.98040000000000005</v>
      </c>
      <c r="H395" s="10">
        <f>VLOOKUP(A395,away!$A$2:$E$405,3,FALSE)</f>
        <v>1.075</v>
      </c>
      <c r="I395" s="10">
        <f>VLOOKUP(C395,away!$B$2:$E$405,3,FALSE)</f>
        <v>1.0078</v>
      </c>
      <c r="J395" s="10">
        <f>VLOOKUP(B395,home!$B$2:$E$405,4,FALSE)</f>
        <v>1.0018</v>
      </c>
      <c r="K395" s="12">
        <f t="shared" si="614"/>
        <v>2.1870174960000002</v>
      </c>
      <c r="L395" s="12">
        <f t="shared" si="615"/>
        <v>1.0853350930000001</v>
      </c>
      <c r="M395" s="13">
        <f t="shared" si="616"/>
        <v>3.7917118667088266E-2</v>
      </c>
      <c r="N395" s="13">
        <f t="shared" si="617"/>
        <v>8.2925401922830239E-2</v>
      </c>
      <c r="O395" s="13">
        <f t="shared" si="618"/>
        <v>4.1152779514836285E-2</v>
      </c>
      <c r="P395" s="13">
        <f t="shared" si="619"/>
        <v>9.0001848807977347E-2</v>
      </c>
      <c r="Q395" s="13">
        <f t="shared" si="620"/>
        <v>9.0679652434030908E-2</v>
      </c>
      <c r="R395" s="13">
        <f t="shared" si="621"/>
        <v>2.2332277890971666E-2</v>
      </c>
      <c r="S395" s="13">
        <f t="shared" si="622"/>
        <v>5.3408150946112329E-2</v>
      </c>
      <c r="T395" s="13">
        <f t="shared" si="623"/>
        <v>9.8417809007696616E-2</v>
      </c>
      <c r="U395" s="13">
        <f t="shared" si="624"/>
        <v>4.8841082473089013E-2</v>
      </c>
      <c r="V395" s="13">
        <f t="shared" si="625"/>
        <v>1.4085787620595301E-2</v>
      </c>
      <c r="W395" s="13">
        <f t="shared" si="626"/>
        <v>6.610599546814154E-2</v>
      </c>
      <c r="X395" s="13">
        <f t="shared" si="627"/>
        <v>7.1747156739272983E-2</v>
      </c>
      <c r="Y395" s="13">
        <f t="shared" si="628"/>
        <v>3.8934853516052206E-2</v>
      </c>
      <c r="Z395" s="13">
        <f t="shared" si="629"/>
        <v>8.0793349672331934E-3</v>
      </c>
      <c r="AA395" s="13">
        <f t="shared" si="630"/>
        <v>1.7669646929383581E-2</v>
      </c>
      <c r="AB395" s="13">
        <f t="shared" si="631"/>
        <v>1.9321913491352288E-2</v>
      </c>
      <c r="AC395" s="13">
        <f t="shared" si="632"/>
        <v>2.0896678273817702E-3</v>
      </c>
      <c r="AD395" s="13">
        <f t="shared" si="633"/>
        <v>3.6143742169830573E-2</v>
      </c>
      <c r="AE395" s="13">
        <f t="shared" si="634"/>
        <v>3.9228071769261096E-2</v>
      </c>
      <c r="AF395" s="13">
        <f t="shared" si="635"/>
        <v>2.1287801460950832E-2</v>
      </c>
      <c r="AG395" s="13">
        <f t="shared" si="636"/>
        <v>7.701465992795537E-3</v>
      </c>
      <c r="AH395" s="13">
        <f t="shared" si="637"/>
        <v>2.192196442010047E-3</v>
      </c>
      <c r="AI395" s="13">
        <f t="shared" si="638"/>
        <v>4.7943719733449224E-3</v>
      </c>
      <c r="AJ395" s="13">
        <f t="shared" si="639"/>
        <v>5.2426876940186969E-3</v>
      </c>
      <c r="AK395" s="13">
        <f t="shared" si="640"/>
        <v>3.8219499042942621E-3</v>
      </c>
      <c r="AL395" s="13">
        <f t="shared" si="641"/>
        <v>1.9840533718840312E-4</v>
      </c>
      <c r="AM395" s="13">
        <f t="shared" si="642"/>
        <v>1.5809399299266485E-2</v>
      </c>
      <c r="AN395" s="13">
        <f t="shared" si="643"/>
        <v>1.7158495858743527E-2</v>
      </c>
      <c r="AO395" s="13">
        <f t="shared" si="644"/>
        <v>9.3113588492947617E-3</v>
      </c>
      <c r="AP395" s="13">
        <f t="shared" si="645"/>
        <v>3.3686481742185681E-3</v>
      </c>
      <c r="AQ395" s="13">
        <f t="shared" si="646"/>
        <v>9.140280198624473E-4</v>
      </c>
      <c r="AR395" s="13">
        <f t="shared" si="647"/>
        <v>4.7585354585264898E-4</v>
      </c>
      <c r="AS395" s="13">
        <f t="shared" si="648"/>
        <v>1.0407000303133817E-3</v>
      </c>
      <c r="AT395" s="13">
        <f t="shared" si="649"/>
        <v>1.1380145871915481E-3</v>
      </c>
      <c r="AU395" s="13">
        <f t="shared" si="650"/>
        <v>8.2961927096371119E-4</v>
      </c>
      <c r="AV395" s="13">
        <f t="shared" si="651"/>
        <v>4.5359796515410049E-4</v>
      </c>
      <c r="AW395" s="13">
        <f t="shared" si="652"/>
        <v>1.3081783365090812E-5</v>
      </c>
      <c r="AX395" s="13">
        <f t="shared" si="653"/>
        <v>5.762572144790994E-3</v>
      </c>
      <c r="AY395" s="13">
        <f t="shared" si="654"/>
        <v>6.2543217746859432E-3</v>
      </c>
      <c r="AZ395" s="13">
        <f t="shared" si="655"/>
        <v>3.3940174524903469E-3</v>
      </c>
      <c r="BA395" s="13">
        <f t="shared" si="656"/>
        <v>1.2278820824807447E-3</v>
      </c>
      <c r="BB395" s="13">
        <f t="shared" si="657"/>
        <v>3.3316587854556812E-4</v>
      </c>
      <c r="BC395" s="13">
        <f t="shared" si="658"/>
        <v>7.2319323955136219E-5</v>
      </c>
      <c r="BD395" s="13">
        <f t="shared" si="659"/>
        <v>8.6076758740394061E-5</v>
      </c>
      <c r="BE395" s="13">
        <f t="shared" si="660"/>
        <v>1.8825137736421275E-4</v>
      </c>
      <c r="BF395" s="13">
        <f t="shared" si="661"/>
        <v>2.0585452797081588E-4</v>
      </c>
      <c r="BG395" s="13">
        <f t="shared" si="662"/>
        <v>1.5006915143433191E-4</v>
      </c>
      <c r="BH395" s="13">
        <f t="shared" si="663"/>
        <v>8.2050964949189375E-5</v>
      </c>
      <c r="BI395" s="13">
        <f t="shared" si="664"/>
        <v>3.5889379181511969E-5</v>
      </c>
      <c r="BJ395" s="14">
        <f t="shared" si="665"/>
        <v>0.61677815933919711</v>
      </c>
      <c r="BK395" s="14">
        <f t="shared" si="666"/>
        <v>0.20395530098102935</v>
      </c>
      <c r="BL395" s="14">
        <f t="shared" si="667"/>
        <v>0.17005488387241657</v>
      </c>
      <c r="BM395" s="14">
        <f t="shared" si="668"/>
        <v>0.62761735993082091</v>
      </c>
      <c r="BN395" s="14">
        <f t="shared" si="669"/>
        <v>0.36500907923773473</v>
      </c>
    </row>
    <row r="396" spans="1:66" x14ac:dyDescent="0.25">
      <c r="A396" t="s">
        <v>349</v>
      </c>
      <c r="B396" t="s">
        <v>282</v>
      </c>
      <c r="C396" t="s">
        <v>280</v>
      </c>
      <c r="D396" t="s">
        <v>358</v>
      </c>
      <c r="E396" s="10">
        <f>VLOOKUP(A396,home!$A$2:$E$405,3,FALSE)</f>
        <v>1.53</v>
      </c>
      <c r="F396" s="10">
        <f>VLOOKUP(B396,home!$B$2:$E$405,3,FALSE)</f>
        <v>0.85470000000000002</v>
      </c>
      <c r="G396" s="10">
        <f>VLOOKUP(C396,away!$B$2:$E$405,4,FALSE)</f>
        <v>0.8044</v>
      </c>
      <c r="H396" s="10">
        <f>VLOOKUP(A396,away!$A$2:$E$405,3,FALSE)</f>
        <v>1.075</v>
      </c>
      <c r="I396" s="10">
        <f>VLOOKUP(C396,away!$B$2:$E$405,3,FALSE)</f>
        <v>0.78710000000000002</v>
      </c>
      <c r="J396" s="10">
        <f>VLOOKUP(B396,home!$B$2:$E$405,4,FALSE)</f>
        <v>1.0018</v>
      </c>
      <c r="K396" s="12">
        <f t="shared" si="614"/>
        <v>1.0519066403999999</v>
      </c>
      <c r="L396" s="12">
        <f t="shared" si="615"/>
        <v>0.84765553849999997</v>
      </c>
      <c r="M396" s="13">
        <f t="shared" si="616"/>
        <v>0.14963411785732447</v>
      </c>
      <c r="N396" s="13">
        <f t="shared" si="617"/>
        <v>0.15740112220451583</v>
      </c>
      <c r="O396" s="13">
        <f t="shared" si="618"/>
        <v>0.12683818875032282</v>
      </c>
      <c r="P396" s="13">
        <f t="shared" si="619"/>
        <v>0.13342193300277314</v>
      </c>
      <c r="Q396" s="13">
        <f t="shared" si="620"/>
        <v>8.278564282667103E-2</v>
      </c>
      <c r="R396" s="13">
        <f t="shared" si="621"/>
        <v>5.375754659375976E-2</v>
      </c>
      <c r="S396" s="13">
        <f t="shared" si="622"/>
        <v>2.9741566397260517E-2</v>
      </c>
      <c r="T396" s="13">
        <f t="shared" si="623"/>
        <v>7.0173708650310487E-2</v>
      </c>
      <c r="U396" s="13">
        <f t="shared" si="624"/>
        <v>5.6547920233588289E-2</v>
      </c>
      <c r="V396" s="13">
        <f t="shared" si="625"/>
        <v>2.9465779121580524E-3</v>
      </c>
      <c r="W396" s="13">
        <f t="shared" si="626"/>
        <v>2.9027589139719298E-2</v>
      </c>
      <c r="X396" s="13">
        <f t="shared" si="627"/>
        <v>2.4605396703585507E-2</v>
      </c>
      <c r="Y396" s="13">
        <f t="shared" si="628"/>
        <v>1.0428450396391948E-2</v>
      </c>
      <c r="Z396" s="13">
        <f t="shared" si="629"/>
        <v>1.5189294035457426E-2</v>
      </c>
      <c r="AA396" s="13">
        <f t="shared" si="630"/>
        <v>1.5977719258885779E-2</v>
      </c>
      <c r="AB396" s="13">
        <f t="shared" si="631"/>
        <v>8.4035344934344572E-3</v>
      </c>
      <c r="AC396" s="13">
        <f t="shared" si="632"/>
        <v>1.6420808904284213E-4</v>
      </c>
      <c r="AD396" s="13">
        <f t="shared" si="633"/>
        <v>7.6335784427184108E-3</v>
      </c>
      <c r="AE396" s="13">
        <f t="shared" si="634"/>
        <v>6.4706450455444646E-3</v>
      </c>
      <c r="AF396" s="13">
        <f t="shared" si="635"/>
        <v>2.7424390552616747E-3</v>
      </c>
      <c r="AG396" s="13">
        <f t="shared" si="636"/>
        <v>7.7488121806375558E-4</v>
      </c>
      <c r="AH396" s="13">
        <f t="shared" si="637"/>
        <v>3.2188223037651251E-3</v>
      </c>
      <c r="AI396" s="13">
        <f t="shared" si="638"/>
        <v>3.3859005555981606E-3</v>
      </c>
      <c r="AJ396" s="13">
        <f t="shared" si="639"/>
        <v>1.7808256390838772E-3</v>
      </c>
      <c r="AK396" s="13">
        <f t="shared" si="640"/>
        <v>6.2442077171563474E-4</v>
      </c>
      <c r="AL396" s="13">
        <f t="shared" si="641"/>
        <v>5.8566751937355925E-6</v>
      </c>
      <c r="AM396" s="13">
        <f t="shared" si="642"/>
        <v>1.6059623707819579E-3</v>
      </c>
      <c r="AN396" s="13">
        <f t="shared" si="643"/>
        <v>1.361302898215917E-3</v>
      </c>
      <c r="AO396" s="13">
        <f t="shared" si="644"/>
        <v>5.769579706244118E-4</v>
      </c>
      <c r="AP396" s="13">
        <f t="shared" si="645"/>
        <v>1.6302053976050105E-4</v>
      </c>
      <c r="AQ396" s="13">
        <f t="shared" si="646"/>
        <v>3.4546315854312036E-5</v>
      </c>
      <c r="AR396" s="13">
        <f t="shared" si="647"/>
        <v>5.4569051064676764E-4</v>
      </c>
      <c r="AS396" s="13">
        <f t="shared" si="648"/>
        <v>5.7401547175260181E-4</v>
      </c>
      <c r="AT396" s="13">
        <f t="shared" si="649"/>
        <v>3.0190534321445018E-4</v>
      </c>
      <c r="AU396" s="13">
        <f t="shared" si="650"/>
        <v>1.0585874509984042E-4</v>
      </c>
      <c r="AV396" s="13">
        <f t="shared" si="651"/>
        <v>2.7838379228733265E-5</v>
      </c>
      <c r="AW396" s="13">
        <f t="shared" si="652"/>
        <v>1.4505918698127818E-7</v>
      </c>
      <c r="AX396" s="13">
        <f t="shared" si="653"/>
        <v>2.8155374700967789E-4</v>
      </c>
      <c r="AY396" s="13">
        <f t="shared" si="654"/>
        <v>2.3866059303818125E-4</v>
      </c>
      <c r="AZ396" s="13">
        <f t="shared" si="655"/>
        <v>1.0115098675525443E-4</v>
      </c>
      <c r="BA396" s="13">
        <f t="shared" si="656"/>
        <v>2.8580398049277192E-5</v>
      </c>
      <c r="BB396" s="13">
        <f t="shared" si="657"/>
        <v>6.0565831747511004E-6</v>
      </c>
      <c r="BC396" s="13">
        <f t="shared" si="658"/>
        <v>1.026779254492737E-6</v>
      </c>
      <c r="BD396" s="13">
        <f t="shared" si="659"/>
        <v>7.7092930609437601E-5</v>
      </c>
      <c r="BE396" s="13">
        <f t="shared" si="660"/>
        <v>8.1094565635963828E-5</v>
      </c>
      <c r="BF396" s="13">
        <f t="shared" si="661"/>
        <v>4.2651956046411995E-5</v>
      </c>
      <c r="BG396" s="13">
        <f t="shared" si="662"/>
        <v>1.4955291930423237E-5</v>
      </c>
      <c r="BH396" s="13">
        <f t="shared" si="663"/>
        <v>3.9328927226831835E-6</v>
      </c>
      <c r="BI396" s="13">
        <f t="shared" si="664"/>
        <v>8.2740719419425553E-7</v>
      </c>
      <c r="BJ396" s="14">
        <f t="shared" si="665"/>
        <v>0.39644227286530109</v>
      </c>
      <c r="BK396" s="14">
        <f t="shared" si="666"/>
        <v>0.31615292052679095</v>
      </c>
      <c r="BL396" s="14">
        <f t="shared" si="667"/>
        <v>0.27231074209423545</v>
      </c>
      <c r="BM396" s="14">
        <f t="shared" si="668"/>
        <v>0.29601816275256665</v>
      </c>
      <c r="BN396" s="14">
        <f t="shared" si="669"/>
        <v>0.70383855123536698</v>
      </c>
    </row>
    <row r="397" spans="1:66" x14ac:dyDescent="0.25">
      <c r="A397" t="s">
        <v>290</v>
      </c>
      <c r="B397" t="s">
        <v>313</v>
      </c>
      <c r="C397" t="s">
        <v>317</v>
      </c>
      <c r="D397" t="s">
        <v>358</v>
      </c>
      <c r="E397" s="10">
        <f>VLOOKUP(A397,home!$A$2:$E$405,3,FALSE)</f>
        <v>1.6512</v>
      </c>
      <c r="F397" s="10">
        <f>VLOOKUP(B397,home!$B$2:$E$405,3,FALSE)</f>
        <v>0.90839999999999999</v>
      </c>
      <c r="G397" s="10">
        <f>VLOOKUP(C397,away!$B$2:$E$405,4,FALSE)</f>
        <v>1.022</v>
      </c>
      <c r="H397" s="10">
        <f>VLOOKUP(A397,away!$A$2:$E$405,3,FALSE)</f>
        <v>1.1418999999999999</v>
      </c>
      <c r="I397" s="10">
        <f>VLOOKUP(C397,away!$B$2:$E$405,3,FALSE)</f>
        <v>1.0399</v>
      </c>
      <c r="J397" s="10">
        <f>VLOOKUP(B397,home!$B$2:$E$405,4,FALSE)</f>
        <v>1.2588999999999999</v>
      </c>
      <c r="K397" s="12">
        <f t="shared" si="614"/>
        <v>1.5329489817600002</v>
      </c>
      <c r="L397" s="12">
        <f t="shared" si="615"/>
        <v>1.4948956726089999</v>
      </c>
      <c r="M397" s="13">
        <f t="shared" si="616"/>
        <v>4.8419887331789216E-2</v>
      </c>
      <c r="N397" s="13">
        <f t="shared" si="617"/>
        <v>7.4225216982200207E-2</v>
      </c>
      <c r="O397" s="13">
        <f t="shared" si="618"/>
        <v>7.2382680040507033E-2</v>
      </c>
      <c r="P397" s="13">
        <f t="shared" si="619"/>
        <v>0.11095895566515514</v>
      </c>
      <c r="Q397" s="13">
        <f t="shared" si="620"/>
        <v>5.6891735396889451E-2</v>
      </c>
      <c r="R397" s="13">
        <f t="shared" si="621"/>
        <v>5.4102277582197905E-2</v>
      </c>
      <c r="S397" s="13">
        <f t="shared" si="622"/>
        <v>6.3568352389673552E-2</v>
      </c>
      <c r="T397" s="13">
        <f t="shared" si="623"/>
        <v>8.5047209052026299E-2</v>
      </c>
      <c r="U397" s="13">
        <f t="shared" si="624"/>
        <v>8.2936031330527168E-2</v>
      </c>
      <c r="V397" s="13">
        <f t="shared" si="625"/>
        <v>1.6185906666774618E-2</v>
      </c>
      <c r="W397" s="13">
        <f t="shared" si="626"/>
        <v>2.9070709282407011E-2</v>
      </c>
      <c r="X397" s="13">
        <f t="shared" si="627"/>
        <v>4.3457677505944523E-2</v>
      </c>
      <c r="Y397" s="13">
        <f t="shared" si="628"/>
        <v>3.2482347022636977E-2</v>
      </c>
      <c r="Z397" s="13">
        <f t="shared" si="629"/>
        <v>2.6959086878639519E-2</v>
      </c>
      <c r="AA397" s="13">
        <f t="shared" si="630"/>
        <v>4.1326904779789835E-2</v>
      </c>
      <c r="AB397" s="13">
        <f t="shared" si="631"/>
        <v>3.1676018300735659E-2</v>
      </c>
      <c r="AC397" s="13">
        <f t="shared" si="632"/>
        <v>2.3182252675594713E-3</v>
      </c>
      <c r="AD397" s="13">
        <f t="shared" si="633"/>
        <v>1.1140978548376706E-2</v>
      </c>
      <c r="AE397" s="13">
        <f t="shared" si="634"/>
        <v>1.6654600620598037E-2</v>
      </c>
      <c r="AF397" s="13">
        <f t="shared" si="635"/>
        <v>1.2448445198381586E-2</v>
      </c>
      <c r="AG397" s="13">
        <f t="shared" si="636"/>
        <v>6.2030422859236387E-3</v>
      </c>
      <c r="AH397" s="13">
        <f t="shared" si="637"/>
        <v>1.0075255578092071E-2</v>
      </c>
      <c r="AI397" s="13">
        <f t="shared" si="638"/>
        <v>1.5444852779408002E-2</v>
      </c>
      <c r="AJ397" s="13">
        <f t="shared" si="639"/>
        <v>1.1838085670813302E-2</v>
      </c>
      <c r="AK397" s="13">
        <f t="shared" si="640"/>
        <v>6.049060458353633E-3</v>
      </c>
      <c r="AL397" s="13">
        <f t="shared" si="641"/>
        <v>2.1249768957318081E-4</v>
      </c>
      <c r="AM397" s="13">
        <f t="shared" si="642"/>
        <v>3.4157103443088112E-3</v>
      </c>
      <c r="AN397" s="13">
        <f t="shared" si="643"/>
        <v>5.1061306125930383E-3</v>
      </c>
      <c r="AO397" s="13">
        <f t="shared" si="644"/>
        <v>3.8165662782708386E-3</v>
      </c>
      <c r="AP397" s="13">
        <f t="shared" si="645"/>
        <v>1.9017894712041708E-3</v>
      </c>
      <c r="AQ397" s="13">
        <f t="shared" si="646"/>
        <v>7.1074421267911826E-4</v>
      </c>
      <c r="AR397" s="13">
        <f t="shared" si="647"/>
        <v>3.0122911928239034E-3</v>
      </c>
      <c r="AS397" s="13">
        <f t="shared" si="648"/>
        <v>4.6176887168040189E-3</v>
      </c>
      <c r="AT397" s="13">
        <f t="shared" si="649"/>
        <v>3.5393406082546816E-3</v>
      </c>
      <c r="AU397" s="13">
        <f t="shared" si="650"/>
        <v>1.808542860508611E-3</v>
      </c>
      <c r="AV397" s="13">
        <f t="shared" si="651"/>
        <v>6.9310098412149858E-4</v>
      </c>
      <c r="AW397" s="13">
        <f t="shared" si="652"/>
        <v>1.3526651395858281E-5</v>
      </c>
      <c r="AX397" s="13">
        <f t="shared" si="653"/>
        <v>8.7268494904921669E-4</v>
      </c>
      <c r="AY397" s="13">
        <f t="shared" si="654"/>
        <v>1.3045729538846795E-3</v>
      </c>
      <c r="AZ397" s="13">
        <f t="shared" si="655"/>
        <v>9.7510023168247411E-4</v>
      </c>
      <c r="BA397" s="13">
        <f t="shared" si="656"/>
        <v>4.8589103890072125E-4</v>
      </c>
      <c r="BB397" s="13">
        <f t="shared" si="657"/>
        <v>1.8158910285304483E-4</v>
      </c>
      <c r="BC397" s="13">
        <f t="shared" si="658"/>
        <v>5.4291352809593436E-5</v>
      </c>
      <c r="BD397" s="13">
        <f t="shared" si="659"/>
        <v>7.5051017813177585E-4</v>
      </c>
      <c r="BE397" s="13">
        <f t="shared" si="660"/>
        <v>1.150493813367622E-3</v>
      </c>
      <c r="BF397" s="13">
        <f t="shared" si="661"/>
        <v>8.8182415986153798E-4</v>
      </c>
      <c r="BG397" s="13">
        <f t="shared" si="662"/>
        <v>4.5059714931703737E-4</v>
      </c>
      <c r="BH397" s="13">
        <f t="shared" si="663"/>
        <v>1.7268561030737788E-4</v>
      </c>
      <c r="BI397" s="13">
        <f t="shared" si="664"/>
        <v>5.2943646097059755E-5</v>
      </c>
      <c r="BJ397" s="14">
        <f t="shared" si="665"/>
        <v>0.38644703244362016</v>
      </c>
      <c r="BK397" s="14">
        <f t="shared" si="666"/>
        <v>0.24296839796440983</v>
      </c>
      <c r="BL397" s="14">
        <f t="shared" si="667"/>
        <v>0.34296118544001974</v>
      </c>
      <c r="BM397" s="14">
        <f t="shared" si="668"/>
        <v>0.58106390342546133</v>
      </c>
      <c r="BN397" s="14">
        <f t="shared" si="669"/>
        <v>0.41698075299873893</v>
      </c>
    </row>
    <row r="398" spans="1:66" x14ac:dyDescent="0.25">
      <c r="A398" t="s">
        <v>290</v>
      </c>
      <c r="B398" t="s">
        <v>304</v>
      </c>
      <c r="C398" t="s">
        <v>303</v>
      </c>
      <c r="D398" t="s">
        <v>358</v>
      </c>
      <c r="E398" s="10">
        <f>VLOOKUP(A398,home!$A$2:$E$405,3,FALSE)</f>
        <v>1.6512</v>
      </c>
      <c r="F398" s="10">
        <f>VLOOKUP(B398,home!$B$2:$E$405,3,FALSE)</f>
        <v>0.8327</v>
      </c>
      <c r="G398" s="10">
        <f>VLOOKUP(C398,away!$B$2:$E$405,4,FALSE)</f>
        <v>1.1734</v>
      </c>
      <c r="H398" s="10">
        <f>VLOOKUP(A398,away!$A$2:$E$405,3,FALSE)</f>
        <v>1.1418999999999999</v>
      </c>
      <c r="I398" s="10">
        <f>VLOOKUP(C398,away!$B$2:$E$405,3,FALSE)</f>
        <v>1.0947</v>
      </c>
      <c r="J398" s="10">
        <f>VLOOKUP(B398,home!$B$2:$E$405,4,FALSE)</f>
        <v>0.71150000000000002</v>
      </c>
      <c r="K398" s="12">
        <f t="shared" si="614"/>
        <v>1.6133713052159999</v>
      </c>
      <c r="L398" s="12">
        <f t="shared" si="615"/>
        <v>0.88940198719499997</v>
      </c>
      <c r="M398" s="13">
        <f t="shared" si="616"/>
        <v>8.1857668292602132E-2</v>
      </c>
      <c r="N398" s="13">
        <f t="shared" si="617"/>
        <v>0.13206681313517385</v>
      </c>
      <c r="O398" s="13">
        <f t="shared" si="618"/>
        <v>7.2804372846589471E-2</v>
      </c>
      <c r="P398" s="13">
        <f t="shared" si="619"/>
        <v>0.11746048604493435</v>
      </c>
      <c r="Q398" s="13">
        <f t="shared" si="620"/>
        <v>0.10653640334180654</v>
      </c>
      <c r="R398" s="13">
        <f t="shared" si="621"/>
        <v>3.2376176943121185E-2</v>
      </c>
      <c r="S398" s="13">
        <f t="shared" si="622"/>
        <v>4.2137059574536888E-2</v>
      </c>
      <c r="T398" s="13">
        <f t="shared" si="623"/>
        <v>9.4753688840810771E-2</v>
      </c>
      <c r="U398" s="13">
        <f t="shared" si="624"/>
        <v>5.2234794852627581E-2</v>
      </c>
      <c r="V398" s="13">
        <f t="shared" si="625"/>
        <v>6.718218750729853E-3</v>
      </c>
      <c r="W398" s="13">
        <f t="shared" si="626"/>
        <v>5.7294258704196188E-2</v>
      </c>
      <c r="X398" s="13">
        <f t="shared" si="627"/>
        <v>5.0957627546376519E-2</v>
      </c>
      <c r="Y398" s="13">
        <f t="shared" si="628"/>
        <v>2.2660907601244968E-2</v>
      </c>
      <c r="Z398" s="13">
        <f t="shared" si="629"/>
        <v>9.5984787036629757E-3</v>
      </c>
      <c r="AA398" s="13">
        <f t="shared" si="630"/>
        <v>1.5485910114216711E-2</v>
      </c>
      <c r="AB398" s="13">
        <f t="shared" si="631"/>
        <v>1.249226150671574E-2</v>
      </c>
      <c r="AC398" s="13">
        <f t="shared" si="632"/>
        <v>6.0251322224645935E-4</v>
      </c>
      <c r="AD398" s="13">
        <f t="shared" si="633"/>
        <v>2.3109228236743058E-2</v>
      </c>
      <c r="AE398" s="13">
        <f t="shared" si="634"/>
        <v>2.0553393516302081E-2</v>
      </c>
      <c r="AF398" s="13">
        <f t="shared" si="635"/>
        <v>9.1401145184999474E-3</v>
      </c>
      <c r="AG398" s="13">
        <f t="shared" si="636"/>
        <v>2.7097453386479087E-3</v>
      </c>
      <c r="AH398" s="13">
        <f t="shared" si="637"/>
        <v>2.1342265082716838E-3</v>
      </c>
      <c r="AI398" s="13">
        <f t="shared" si="638"/>
        <v>3.443299807276872E-3</v>
      </c>
      <c r="AJ398" s="13">
        <f t="shared" si="639"/>
        <v>2.7776605521581451E-3</v>
      </c>
      <c r="AK398" s="13">
        <f t="shared" si="640"/>
        <v>1.4937992768274599E-3</v>
      </c>
      <c r="AL398" s="13">
        <f t="shared" si="641"/>
        <v>3.4582707966024287E-5</v>
      </c>
      <c r="AM398" s="13">
        <f t="shared" si="642"/>
        <v>7.4567531445697112E-3</v>
      </c>
      <c r="AN398" s="13">
        <f t="shared" si="643"/>
        <v>6.6320510648028661E-3</v>
      </c>
      <c r="AO398" s="13">
        <f t="shared" si="644"/>
        <v>2.9492796981071918E-3</v>
      </c>
      <c r="AP398" s="13">
        <f t="shared" si="645"/>
        <v>8.7436507476346885E-4</v>
      </c>
      <c r="AQ398" s="13">
        <f t="shared" si="646"/>
        <v>1.9441550875713343E-4</v>
      </c>
      <c r="AR398" s="13">
        <f t="shared" si="647"/>
        <v>3.7963705951621639E-4</v>
      </c>
      <c r="AS398" s="13">
        <f t="shared" si="648"/>
        <v>6.1249553822004222E-4</v>
      </c>
      <c r="AT398" s="13">
        <f t="shared" si="649"/>
        <v>4.9409136296852307E-4</v>
      </c>
      <c r="AU398" s="13">
        <f t="shared" si="650"/>
        <v>2.6571760905615941E-4</v>
      </c>
      <c r="AV398" s="13">
        <f t="shared" si="651"/>
        <v>1.0717529143545275E-4</v>
      </c>
      <c r="AW398" s="13">
        <f t="shared" si="652"/>
        <v>1.3784433433079227E-6</v>
      </c>
      <c r="AX398" s="13">
        <f t="shared" si="653"/>
        <v>2.0050852589213247E-3</v>
      </c>
      <c r="AY398" s="13">
        <f t="shared" si="654"/>
        <v>1.7833268137800271E-3</v>
      </c>
      <c r="AZ398" s="13">
        <f t="shared" si="655"/>
        <v>7.9304720599704176E-4</v>
      </c>
      <c r="BA398" s="13">
        <f t="shared" si="656"/>
        <v>2.3511258698440387E-4</v>
      </c>
      <c r="BB398" s="13">
        <f t="shared" si="657"/>
        <v>5.2277400519621511E-5</v>
      </c>
      <c r="BC398" s="13">
        <f t="shared" si="658"/>
        <v>9.2991247815080601E-6</v>
      </c>
      <c r="BD398" s="13">
        <f t="shared" si="659"/>
        <v>5.6274992524431536E-5</v>
      </c>
      <c r="BE398" s="13">
        <f t="shared" si="660"/>
        <v>9.0792458140162737E-5</v>
      </c>
      <c r="BF398" s="13">
        <f t="shared" si="661"/>
        <v>7.324097334668172E-5</v>
      </c>
      <c r="BG398" s="13">
        <f t="shared" si="662"/>
        <v>3.9388294921208707E-5</v>
      </c>
      <c r="BH398" s="13">
        <f t="shared" si="663"/>
        <v>1.5886986196815817E-5</v>
      </c>
      <c r="BI398" s="13">
        <f t="shared" si="664"/>
        <v>5.1263215312610579E-6</v>
      </c>
      <c r="BJ398" s="14">
        <f t="shared" si="665"/>
        <v>0.54276719366178605</v>
      </c>
      <c r="BK398" s="14">
        <f t="shared" si="666"/>
        <v>0.25059385540679574</v>
      </c>
      <c r="BL398" s="14">
        <f t="shared" si="667"/>
        <v>0.1973823292956618</v>
      </c>
      <c r="BM398" s="14">
        <f t="shared" si="668"/>
        <v>0.45545798809324228</v>
      </c>
      <c r="BN398" s="14">
        <f t="shared" si="669"/>
        <v>0.54310192060422757</v>
      </c>
    </row>
    <row r="399" spans="1:66" x14ac:dyDescent="0.25">
      <c r="A399" t="s">
        <v>338</v>
      </c>
      <c r="B399" t="s">
        <v>91</v>
      </c>
      <c r="C399" t="s">
        <v>84</v>
      </c>
      <c r="D399" t="s">
        <v>359</v>
      </c>
      <c r="E399" s="10">
        <f>VLOOKUP(A399,home!$A$2:$E$405,3,FALSE)</f>
        <v>1.3033999999999999</v>
      </c>
      <c r="F399" s="10">
        <f>VLOOKUP(B399,home!$B$2:$E$405,3,FALSE)</f>
        <v>1.1935</v>
      </c>
      <c r="G399" s="10">
        <f>VLOOKUP(C399,away!$B$2:$E$405,4,FALSE)</f>
        <v>0.86309999999999998</v>
      </c>
      <c r="H399" s="10">
        <f>VLOOKUP(A399,away!$A$2:$E$405,3,FALSE)</f>
        <v>1.0085</v>
      </c>
      <c r="I399" s="10">
        <f>VLOOKUP(C399,away!$B$2:$E$405,3,FALSE)</f>
        <v>1.1154999999999999</v>
      </c>
      <c r="J399" s="10">
        <f>VLOOKUP(B399,home!$B$2:$E$405,4,FALSE)</f>
        <v>1.1016999999999999</v>
      </c>
      <c r="K399" s="12">
        <f t="shared" si="614"/>
        <v>1.3426451784899998</v>
      </c>
      <c r="L399" s="12">
        <f t="shared" si="615"/>
        <v>1.2393923939749998</v>
      </c>
      <c r="M399" s="13">
        <f t="shared" si="616"/>
        <v>7.5619766187431478E-2</v>
      </c>
      <c r="N399" s="13">
        <f t="shared" si="617"/>
        <v>0.10153051447009596</v>
      </c>
      <c r="O399" s="13">
        <f t="shared" si="618"/>
        <v>9.3722563046870433E-2</v>
      </c>
      <c r="P399" s="13">
        <f t="shared" si="619"/>
        <v>0.12583614739060558</v>
      </c>
      <c r="Q399" s="13">
        <f t="shared" si="620"/>
        <v>6.8159727861441755E-2</v>
      </c>
      <c r="R399" s="13">
        <f t="shared" si="621"/>
        <v>5.8079515892066801E-2</v>
      </c>
      <c r="S399" s="13">
        <f t="shared" si="622"/>
        <v>5.2349857677628148E-2</v>
      </c>
      <c r="T399" s="13">
        <f t="shared" si="623"/>
        <v>8.4476648286876801E-2</v>
      </c>
      <c r="U399" s="13">
        <f t="shared" si="624"/>
        <v>7.7980181981516794E-2</v>
      </c>
      <c r="V399" s="13">
        <f t="shared" si="625"/>
        <v>9.6792805766204131E-3</v>
      </c>
      <c r="W399" s="13">
        <f t="shared" si="626"/>
        <v>3.0504776660118426E-2</v>
      </c>
      <c r="X399" s="13">
        <f t="shared" si="627"/>
        <v>3.7807388172456879E-2</v>
      </c>
      <c r="Y399" s="13">
        <f t="shared" si="628"/>
        <v>2.342909466850171E-2</v>
      </c>
      <c r="Z399" s="13">
        <f t="shared" si="629"/>
        <v>2.3994436747459241E-2</v>
      </c>
      <c r="AA399" s="13">
        <f t="shared" si="630"/>
        <v>3.2216014809559414E-2</v>
      </c>
      <c r="AB399" s="13">
        <f t="shared" si="631"/>
        <v>2.1627338477108692E-2</v>
      </c>
      <c r="AC399" s="13">
        <f t="shared" si="632"/>
        <v>1.0066840314076114E-3</v>
      </c>
      <c r="AD399" s="13">
        <f t="shared" si="633"/>
        <v>1.023927282590557E-2</v>
      </c>
      <c r="AE399" s="13">
        <f t="shared" si="634"/>
        <v>1.2690476860262267E-2</v>
      </c>
      <c r="AF399" s="13">
        <f t="shared" si="635"/>
        <v>7.8642402482623948E-3</v>
      </c>
      <c r="AG399" s="13">
        <f t="shared" si="636"/>
        <v>3.2489598493628258E-3</v>
      </c>
      <c r="AH399" s="13">
        <f t="shared" si="637"/>
        <v>7.4346306006288021E-3</v>
      </c>
      <c r="AI399" s="13">
        <f t="shared" si="638"/>
        <v>9.9820709297884693E-3</v>
      </c>
      <c r="AJ399" s="13">
        <f t="shared" si="639"/>
        <v>6.7011897026128401E-3</v>
      </c>
      <c r="AK399" s="13">
        <f t="shared" si="640"/>
        <v>2.9991066814533218E-3</v>
      </c>
      <c r="AL399" s="13">
        <f t="shared" si="641"/>
        <v>6.7007475182081079E-5</v>
      </c>
      <c r="AM399" s="13">
        <f t="shared" si="642"/>
        <v>2.7495420581891581E-3</v>
      </c>
      <c r="AN399" s="13">
        <f t="shared" si="643"/>
        <v>3.4077615138340088E-3</v>
      </c>
      <c r="AO399" s="13">
        <f t="shared" si="644"/>
        <v>2.1117768503633007E-3</v>
      </c>
      <c r="AP399" s="13">
        <f t="shared" si="645"/>
        <v>8.7244005537091883E-4</v>
      </c>
      <c r="AQ399" s="13">
        <f t="shared" si="646"/>
        <v>2.7032389220646105E-4</v>
      </c>
      <c r="AR399" s="13">
        <f t="shared" si="647"/>
        <v>1.8428849236866236E-3</v>
      </c>
      <c r="AS399" s="13">
        <f t="shared" si="648"/>
        <v>2.474340557299756E-3</v>
      </c>
      <c r="AT399" s="13">
        <f t="shared" si="649"/>
        <v>1.6610807096003885E-3</v>
      </c>
      <c r="AU399" s="13">
        <f t="shared" si="650"/>
        <v>7.4341400194256966E-4</v>
      </c>
      <c r="AV399" s="13">
        <f t="shared" si="651"/>
        <v>2.495353063325366E-4</v>
      </c>
      <c r="AW399" s="13">
        <f t="shared" si="652"/>
        <v>3.0973539460808554E-6</v>
      </c>
      <c r="AX399" s="13">
        <f t="shared" si="653"/>
        <v>6.1527656458052382E-4</v>
      </c>
      <c r="AY399" s="13">
        <f t="shared" si="654"/>
        <v>7.6256909433216897E-4</v>
      </c>
      <c r="AZ399" s="13">
        <f t="shared" si="655"/>
        <v>4.7256116769784718E-4</v>
      </c>
      <c r="BA399" s="13">
        <f t="shared" si="656"/>
        <v>1.9522957231088539E-4</v>
      </c>
      <c r="BB399" s="13">
        <f t="shared" si="657"/>
        <v>6.0491511750275878E-5</v>
      </c>
      <c r="BC399" s="13">
        <f t="shared" si="658"/>
        <v>1.4994543912668246E-5</v>
      </c>
      <c r="BD399" s="13">
        <f t="shared" si="659"/>
        <v>3.806762595647327E-4</v>
      </c>
      <c r="BE399" s="13">
        <f t="shared" si="660"/>
        <v>5.11113144470196E-4</v>
      </c>
      <c r="BF399" s="13">
        <f t="shared" si="661"/>
        <v>3.4312179954288573E-4</v>
      </c>
      <c r="BG399" s="13">
        <f t="shared" si="662"/>
        <v>1.535636099303559E-4</v>
      </c>
      <c r="BH399" s="13">
        <f t="shared" si="663"/>
        <v>5.1545360116127844E-5</v>
      </c>
      <c r="BI399" s="13">
        <f t="shared" si="664"/>
        <v>1.3841425846689959E-5</v>
      </c>
      <c r="BJ399" s="14">
        <f t="shared" si="665"/>
        <v>0.3914840667278327</v>
      </c>
      <c r="BK399" s="14">
        <f t="shared" si="666"/>
        <v>0.26532131243320745</v>
      </c>
      <c r="BL399" s="14">
        <f t="shared" si="667"/>
        <v>0.31916772921993852</v>
      </c>
      <c r="BM399" s="14">
        <f t="shared" si="668"/>
        <v>0.4762598385395399</v>
      </c>
      <c r="BN399" s="14">
        <f t="shared" si="669"/>
        <v>0.52294823484851205</v>
      </c>
    </row>
    <row r="400" spans="1:66" x14ac:dyDescent="0.25">
      <c r="A400" t="s">
        <v>338</v>
      </c>
      <c r="B400" t="s">
        <v>87</v>
      </c>
      <c r="C400" t="s">
        <v>77</v>
      </c>
      <c r="D400" t="s">
        <v>359</v>
      </c>
      <c r="E400" s="10">
        <f>VLOOKUP(A400,home!$A$2:$E$405,3,FALSE)</f>
        <v>1.3033999999999999</v>
      </c>
      <c r="F400" s="10">
        <f>VLOOKUP(B400,home!$B$2:$E$405,3,FALSE)</f>
        <v>0.86309999999999998</v>
      </c>
      <c r="G400" s="10">
        <f>VLOOKUP(C400,away!$B$2:$E$405,4,FALSE)</f>
        <v>0.76719999999999999</v>
      </c>
      <c r="H400" s="10">
        <f>VLOOKUP(A400,away!$A$2:$E$405,3,FALSE)</f>
        <v>1.0085</v>
      </c>
      <c r="I400" s="10">
        <f>VLOOKUP(C400,away!$B$2:$E$405,3,FALSE)</f>
        <v>0.55089999999999995</v>
      </c>
      <c r="J400" s="10">
        <f>VLOOKUP(B400,home!$B$2:$E$405,4,FALSE)</f>
        <v>0.99160000000000004</v>
      </c>
      <c r="K400" s="12">
        <f t="shared" si="614"/>
        <v>0.86307279508799994</v>
      </c>
      <c r="L400" s="12">
        <f t="shared" si="615"/>
        <v>0.55091575573999996</v>
      </c>
      <c r="M400" s="13">
        <f t="shared" si="616"/>
        <v>0.24317144466125329</v>
      </c>
      <c r="N400" s="13">
        <f t="shared" si="617"/>
        <v>0.20987465842937475</v>
      </c>
      <c r="O400" s="13">
        <f t="shared" si="618"/>
        <v>0.13396698020994191</v>
      </c>
      <c r="P400" s="13">
        <f t="shared" si="619"/>
        <v>0.11562325605929333</v>
      </c>
      <c r="Q400" s="13">
        <f t="shared" si="620"/>
        <v>9.0568554034389862E-2</v>
      </c>
      <c r="R400" s="13">
        <f t="shared" si="621"/>
        <v>3.6902260073282886E-2</v>
      </c>
      <c r="S400" s="13">
        <f t="shared" si="622"/>
        <v>1.3744148043755771E-2</v>
      </c>
      <c r="T400" s="13">
        <f t="shared" si="623"/>
        <v>4.9895643392134911E-2</v>
      </c>
      <c r="U400" s="13">
        <f t="shared" si="624"/>
        <v>3.1849336746512559E-2</v>
      </c>
      <c r="V400" s="13">
        <f t="shared" si="625"/>
        <v>7.2611922505664628E-4</v>
      </c>
      <c r="W400" s="13">
        <f t="shared" si="626"/>
        <v>2.6055751692513139E-2</v>
      </c>
      <c r="X400" s="13">
        <f t="shared" si="627"/>
        <v>1.4354524135054657E-2</v>
      </c>
      <c r="Y400" s="13">
        <f t="shared" si="628"/>
        <v>3.954066756075853E-3</v>
      </c>
      <c r="Z400" s="13">
        <f t="shared" si="629"/>
        <v>6.7766788322622239E-3</v>
      </c>
      <c r="AA400" s="13">
        <f t="shared" si="630"/>
        <v>5.8487671411742402E-3</v>
      </c>
      <c r="AB400" s="13">
        <f t="shared" si="631"/>
        <v>2.5239559021760509E-3</v>
      </c>
      <c r="AC400" s="13">
        <f t="shared" si="632"/>
        <v>2.1578466276451165E-5</v>
      </c>
      <c r="AD400" s="13">
        <f t="shared" si="633"/>
        <v>5.6220026103440488E-3</v>
      </c>
      <c r="AE400" s="13">
        <f t="shared" si="634"/>
        <v>3.0972498168499439E-3</v>
      </c>
      <c r="AF400" s="13">
        <f t="shared" si="635"/>
        <v>8.5316186178273172E-4</v>
      </c>
      <c r="AG400" s="13">
        <f t="shared" si="636"/>
        <v>1.5667343728419304E-4</v>
      </c>
      <c r="AH400" s="13">
        <f t="shared" si="637"/>
        <v>9.333447850707505E-4</v>
      </c>
      <c r="AI400" s="13">
        <f t="shared" si="638"/>
        <v>8.0554449243182107E-4</v>
      </c>
      <c r="AJ400" s="13">
        <f t="shared" si="639"/>
        <v>3.4762176832543799E-4</v>
      </c>
      <c r="AK400" s="13">
        <f t="shared" si="640"/>
        <v>1.0000763040735631E-4</v>
      </c>
      <c r="AL400" s="13">
        <f t="shared" si="641"/>
        <v>4.104055120656999E-7</v>
      </c>
      <c r="AM400" s="13">
        <f t="shared" si="642"/>
        <v>9.704395013803343E-4</v>
      </c>
      <c r="AN400" s="13">
        <f t="shared" si="643"/>
        <v>5.3463041130289552E-4</v>
      </c>
      <c r="AO400" s="13">
        <f t="shared" si="644"/>
        <v>1.4726815854226088E-4</v>
      </c>
      <c r="AP400" s="13">
        <f t="shared" si="645"/>
        <v>2.7044116286582594E-5</v>
      </c>
      <c r="AQ400" s="13">
        <f t="shared" si="646"/>
        <v>3.7247574405857717E-6</v>
      </c>
      <c r="AR400" s="13">
        <f t="shared" si="647"/>
        <v>1.0283886952664813E-4</v>
      </c>
      <c r="AS400" s="13">
        <f t="shared" si="648"/>
        <v>8.8757430566054331E-5</v>
      </c>
      <c r="AT400" s="13">
        <f t="shared" si="649"/>
        <v>3.8302061841736796E-5</v>
      </c>
      <c r="AU400" s="13">
        <f t="shared" si="650"/>
        <v>1.1019155857127067E-5</v>
      </c>
      <c r="AV400" s="13">
        <f t="shared" si="651"/>
        <v>2.3775834112802408E-6</v>
      </c>
      <c r="AW400" s="13">
        <f t="shared" si="652"/>
        <v>5.4205493754760318E-9</v>
      </c>
      <c r="AX400" s="13">
        <f t="shared" si="653"/>
        <v>1.3959332215335499E-4</v>
      </c>
      <c r="AY400" s="13">
        <f t="shared" si="654"/>
        <v>7.6904160570372842E-5</v>
      </c>
      <c r="AZ400" s="13">
        <f t="shared" si="655"/>
        <v>2.118385687008863E-5</v>
      </c>
      <c r="BA400" s="13">
        <f t="shared" si="656"/>
        <v>3.8901735056909565E-6</v>
      </c>
      <c r="BB400" s="13">
        <f t="shared" si="657"/>
        <v>5.3578946921186437E-7</v>
      </c>
      <c r="BC400" s="13">
        <f t="shared" si="658"/>
        <v>5.9034972069677575E-8</v>
      </c>
      <c r="BD400" s="13">
        <f t="shared" si="659"/>
        <v>9.4425922541200941E-6</v>
      </c>
      <c r="BE400" s="13">
        <f t="shared" si="660"/>
        <v>8.1496444896397273E-6</v>
      </c>
      <c r="BF400" s="13">
        <f t="shared" si="661"/>
        <v>3.5168682243234379E-6</v>
      </c>
      <c r="BG400" s="13">
        <f t="shared" si="662"/>
        <v>1.011771096107667E-6</v>
      </c>
      <c r="BH400" s="13">
        <f t="shared" si="663"/>
        <v>2.1830802697672334E-7</v>
      </c>
      <c r="BI400" s="13">
        <f t="shared" si="664"/>
        <v>3.768314380658943E-8</v>
      </c>
      <c r="BJ400" s="14">
        <f t="shared" si="665"/>
        <v>0.40635755944829766</v>
      </c>
      <c r="BK400" s="14">
        <f t="shared" si="666"/>
        <v>0.37336386102171798</v>
      </c>
      <c r="BL400" s="14">
        <f t="shared" si="667"/>
        <v>0.21354349071776088</v>
      </c>
      <c r="BM400" s="14">
        <f t="shared" si="668"/>
        <v>0.16985753781248156</v>
      </c>
      <c r="BN400" s="14">
        <f t="shared" si="669"/>
        <v>0.83010715346753616</v>
      </c>
    </row>
    <row r="401" spans="1:66" x14ac:dyDescent="0.25">
      <c r="A401" t="s">
        <v>338</v>
      </c>
      <c r="B401" t="s">
        <v>88</v>
      </c>
      <c r="C401" t="s">
        <v>73</v>
      </c>
      <c r="D401" t="s">
        <v>359</v>
      </c>
      <c r="E401" s="10">
        <f>VLOOKUP(A401,home!$A$2:$E$405,3,FALSE)</f>
        <v>1.3033999999999999</v>
      </c>
      <c r="F401" s="10">
        <f>VLOOKUP(B401,home!$B$2:$E$405,3,FALSE)</f>
        <v>0.57540000000000002</v>
      </c>
      <c r="G401" s="10">
        <f>VLOOKUP(C401,away!$B$2:$E$405,4,FALSE)</f>
        <v>1.3640000000000001</v>
      </c>
      <c r="H401" s="10">
        <f>VLOOKUP(A401,away!$A$2:$E$405,3,FALSE)</f>
        <v>1.0085</v>
      </c>
      <c r="I401" s="10">
        <f>VLOOKUP(C401,away!$B$2:$E$405,3,FALSE)</f>
        <v>0.2203</v>
      </c>
      <c r="J401" s="10">
        <f>VLOOKUP(B401,home!$B$2:$E$405,4,FALSE)</f>
        <v>0.99160000000000004</v>
      </c>
      <c r="K401" s="12">
        <f t="shared" si="614"/>
        <v>1.02296775504</v>
      </c>
      <c r="L401" s="12">
        <f t="shared" si="615"/>
        <v>0.22030630058</v>
      </c>
      <c r="M401" s="13">
        <f t="shared" si="616"/>
        <v>0.28843830724105562</v>
      </c>
      <c r="N401" s="13">
        <f t="shared" si="617"/>
        <v>0.29506308762592048</v>
      </c>
      <c r="O401" s="13">
        <f t="shared" si="618"/>
        <v>6.3544776413834395E-2</v>
      </c>
      <c r="P401" s="13">
        <f t="shared" si="619"/>
        <v>6.5004257272578914E-2</v>
      </c>
      <c r="Q401" s="13">
        <f t="shared" si="620"/>
        <v>0.15092001217192932</v>
      </c>
      <c r="R401" s="13">
        <f t="shared" si="621"/>
        <v>6.9996573064575471E-3</v>
      </c>
      <c r="S401" s="13">
        <f t="shared" si="622"/>
        <v>3.6624412894194903E-3</v>
      </c>
      <c r="T401" s="13">
        <f t="shared" si="623"/>
        <v>3.324862956508632E-2</v>
      </c>
      <c r="U401" s="13">
        <f t="shared" si="624"/>
        <v>7.160423720836211E-3</v>
      </c>
      <c r="V401" s="13">
        <f t="shared" si="625"/>
        <v>9.1710069881858764E-5</v>
      </c>
      <c r="W401" s="13">
        <f t="shared" si="626"/>
        <v>5.1462102014042679E-2</v>
      </c>
      <c r="X401" s="13">
        <f t="shared" si="627"/>
        <v>1.1337425314784308E-2</v>
      </c>
      <c r="Y401" s="13">
        <f t="shared" si="628"/>
        <v>1.2488531146010865E-3</v>
      </c>
      <c r="Z401" s="13">
        <f t="shared" si="629"/>
        <v>5.1402286883781012E-4</v>
      </c>
      <c r="AA401" s="13">
        <f t="shared" si="630"/>
        <v>5.2582882017423505E-4</v>
      </c>
      <c r="AB401" s="13">
        <f t="shared" si="631"/>
        <v>2.6895296385448449E-4</v>
      </c>
      <c r="AC401" s="13">
        <f t="shared" si="632"/>
        <v>1.2917721111035352E-6</v>
      </c>
      <c r="AD401" s="13">
        <f t="shared" si="633"/>
        <v>1.3161017741736177E-2</v>
      </c>
      <c r="AE401" s="13">
        <f t="shared" si="634"/>
        <v>2.8994551305496423E-3</v>
      </c>
      <c r="AF401" s="13">
        <f t="shared" si="635"/>
        <v>3.1938411675454633E-4</v>
      </c>
      <c r="AG401" s="13">
        <f t="shared" si="636"/>
        <v>2.3454111075401646E-5</v>
      </c>
      <c r="AH401" s="13">
        <f t="shared" si="637"/>
        <v>2.8310619161794116E-5</v>
      </c>
      <c r="AI401" s="13">
        <f t="shared" si="638"/>
        <v>2.8960850527732937E-5</v>
      </c>
      <c r="AJ401" s="13">
        <f t="shared" si="639"/>
        <v>1.4813008124201978E-5</v>
      </c>
      <c r="AK401" s="13">
        <f t="shared" si="640"/>
        <v>5.0510765554013941E-6</v>
      </c>
      <c r="AL401" s="13">
        <f t="shared" si="641"/>
        <v>1.1644873033808242E-8</v>
      </c>
      <c r="AM401" s="13">
        <f t="shared" si="642"/>
        <v>2.6926593546610944E-3</v>
      </c>
      <c r="AN401" s="13">
        <f t="shared" si="643"/>
        <v>5.9320982114751579E-4</v>
      </c>
      <c r="AO401" s="13">
        <f t="shared" si="644"/>
        <v>6.5343930582366334E-5</v>
      </c>
      <c r="AP401" s="13">
        <f t="shared" si="645"/>
        <v>4.798559870652486E-6</v>
      </c>
      <c r="AQ401" s="13">
        <f t="shared" si="646"/>
        <v>2.6428824330377304E-7</v>
      </c>
      <c r="AR401" s="13">
        <f t="shared" si="647"/>
        <v>1.2474015549328247E-6</v>
      </c>
      <c r="AS401" s="13">
        <f t="shared" si="648"/>
        <v>1.2760515682830371E-6</v>
      </c>
      <c r="AT401" s="13">
        <f t="shared" si="649"/>
        <v>6.5267980406088475E-7</v>
      </c>
      <c r="AU401" s="13">
        <f t="shared" si="650"/>
        <v>2.2255679797337017E-7</v>
      </c>
      <c r="AV401" s="13">
        <f t="shared" si="651"/>
        <v>5.6917106997927327E-8</v>
      </c>
      <c r="AW401" s="13">
        <f t="shared" si="652"/>
        <v>7.2898924194440798E-11</v>
      </c>
      <c r="AX401" s="13">
        <f t="shared" si="653"/>
        <v>4.5908394918751889E-4</v>
      </c>
      <c r="AY401" s="13">
        <f t="shared" si="654"/>
        <v>1.0113908650115897E-4</v>
      </c>
      <c r="AZ401" s="13">
        <f t="shared" si="655"/>
        <v>1.1140788995555476E-5</v>
      </c>
      <c r="BA401" s="13">
        <f t="shared" si="656"/>
        <v>8.1812866971773397E-7</v>
      </c>
      <c r="BB401" s="13">
        <f t="shared" si="657"/>
        <v>4.5059725155987651E-8</v>
      </c>
      <c r="BC401" s="13">
        <f t="shared" si="658"/>
        <v>1.985388270853441E-9</v>
      </c>
      <c r="BD401" s="13">
        <f t="shared" si="659"/>
        <v>4.5801736984165064E-8</v>
      </c>
      <c r="BE401" s="13">
        <f t="shared" si="660"/>
        <v>4.6853700059623881E-8</v>
      </c>
      <c r="BF401" s="13">
        <f t="shared" si="661"/>
        <v>2.3964912182655473E-8</v>
      </c>
      <c r="BG401" s="13">
        <f t="shared" si="662"/>
        <v>8.1717774717406074E-9</v>
      </c>
      <c r="BH401" s="13">
        <f t="shared" si="663"/>
        <v>2.0898662137382341E-9</v>
      </c>
      <c r="BI401" s="13">
        <f t="shared" si="664"/>
        <v>4.2757314980034933E-10</v>
      </c>
      <c r="BJ401" s="14">
        <f t="shared" si="665"/>
        <v>0.5636119258594523</v>
      </c>
      <c r="BK401" s="14">
        <f t="shared" si="666"/>
        <v>0.35729915837642118</v>
      </c>
      <c r="BL401" s="14">
        <f t="shared" si="667"/>
        <v>7.8580357695924322E-2</v>
      </c>
      <c r="BM401" s="14">
        <f t="shared" si="668"/>
        <v>0.12993422775525706</v>
      </c>
      <c r="BN401" s="14">
        <f t="shared" si="669"/>
        <v>0.86997009803177616</v>
      </c>
    </row>
    <row r="402" spans="1:66" x14ac:dyDescent="0.25">
      <c r="A402" t="s">
        <v>338</v>
      </c>
      <c r="B402" t="s">
        <v>80</v>
      </c>
      <c r="C402" t="s">
        <v>76</v>
      </c>
      <c r="D402" t="s">
        <v>359</v>
      </c>
      <c r="E402" s="10">
        <f>VLOOKUP(A402,home!$A$2:$E$405,3,FALSE)</f>
        <v>1.3033999999999999</v>
      </c>
      <c r="F402" s="10">
        <f>VLOOKUP(B402,home!$B$2:$E$405,3,FALSE)</f>
        <v>1.1508</v>
      </c>
      <c r="G402" s="10">
        <f>VLOOKUP(C402,away!$B$2:$E$405,4,FALSE)</f>
        <v>0.6905</v>
      </c>
      <c r="H402" s="10">
        <f>VLOOKUP(A402,away!$A$2:$E$405,3,FALSE)</f>
        <v>1.0085</v>
      </c>
      <c r="I402" s="10">
        <f>VLOOKUP(C402,away!$B$2:$E$405,3,FALSE)</f>
        <v>1.1899</v>
      </c>
      <c r="J402" s="10">
        <f>VLOOKUP(B402,home!$B$2:$E$405,4,FALSE)</f>
        <v>0.74370000000000003</v>
      </c>
      <c r="K402" s="12">
        <f t="shared" si="614"/>
        <v>1.0357173531599999</v>
      </c>
      <c r="L402" s="12">
        <f t="shared" si="615"/>
        <v>0.89245052335499997</v>
      </c>
      <c r="M402" s="13">
        <f t="shared" si="616"/>
        <v>0.14541437166348323</v>
      </c>
      <c r="N402" s="13">
        <f t="shared" si="617"/>
        <v>0.15060818813072732</v>
      </c>
      <c r="O402" s="13">
        <f t="shared" si="618"/>
        <v>0.12977513209441408</v>
      </c>
      <c r="P402" s="13">
        <f t="shared" si="619"/>
        <v>0.1344103563188159</v>
      </c>
      <c r="Q402" s="13">
        <f t="shared" si="620"/>
        <v>7.7993756987490101E-2</v>
      </c>
      <c r="R402" s="13">
        <f t="shared" si="621"/>
        <v>5.7908942278062044E-2</v>
      </c>
      <c r="S402" s="13">
        <f t="shared" si="622"/>
        <v>3.105976334918184E-2</v>
      </c>
      <c r="T402" s="13">
        <f t="shared" si="623"/>
        <v>6.9605569241908222E-2</v>
      </c>
      <c r="U402" s="13">
        <f t="shared" si="624"/>
        <v>5.9977296420529631E-2</v>
      </c>
      <c r="V402" s="13">
        <f t="shared" si="625"/>
        <v>3.1899291285724363E-3</v>
      </c>
      <c r="W402" s="13">
        <f t="shared" si="626"/>
        <v>2.6926495850029167E-2</v>
      </c>
      <c r="X402" s="13">
        <f t="shared" si="627"/>
        <v>2.4030565313474764E-2</v>
      </c>
      <c r="Y402" s="13">
        <f t="shared" si="628"/>
        <v>1.0723045295263531E-2</v>
      </c>
      <c r="Z402" s="13">
        <f t="shared" si="629"/>
        <v>1.7226955280996985E-2</v>
      </c>
      <c r="AA402" s="13">
        <f t="shared" si="630"/>
        <v>1.7842256526639878E-2</v>
      </c>
      <c r="AB402" s="13">
        <f t="shared" si="631"/>
        <v>9.2397673520865937E-3</v>
      </c>
      <c r="AC402" s="13">
        <f t="shared" si="632"/>
        <v>1.842835004452925E-4</v>
      </c>
      <c r="AD402" s="13">
        <f t="shared" si="633"/>
        <v>6.9720597529164818E-3</v>
      </c>
      <c r="AE402" s="13">
        <f t="shared" si="634"/>
        <v>6.2222183753526455E-3</v>
      </c>
      <c r="AF402" s="13">
        <f t="shared" si="635"/>
        <v>2.7765110227562831E-3</v>
      </c>
      <c r="AG402" s="13">
        <f t="shared" si="636"/>
        <v>8.2596623845325706E-4</v>
      </c>
      <c r="AH402" s="13">
        <f t="shared" si="637"/>
        <v>3.8435513140847354E-3</v>
      </c>
      <c r="AI402" s="13">
        <f t="shared" si="638"/>
        <v>3.9808327937584818E-3</v>
      </c>
      <c r="AJ402" s="13">
        <f t="shared" si="639"/>
        <v>2.0615088022620308E-3</v>
      </c>
      <c r="AK402" s="13">
        <f t="shared" si="640"/>
        <v>7.1171348006495751E-4</v>
      </c>
      <c r="AL402" s="13">
        <f t="shared" si="641"/>
        <v>6.8135248738280382E-6</v>
      </c>
      <c r="AM402" s="13">
        <f t="shared" si="642"/>
        <v>1.4442166546728048E-3</v>
      </c>
      <c r="AN402" s="13">
        <f t="shared" si="643"/>
        <v>1.288891909300752E-3</v>
      </c>
      <c r="AO402" s="13">
        <f t="shared" si="644"/>
        <v>5.7513612950174057E-4</v>
      </c>
      <c r="AP402" s="13">
        <f t="shared" si="645"/>
        <v>1.7109351325806583E-4</v>
      </c>
      <c r="AQ402" s="13">
        <f t="shared" si="646"/>
        <v>3.8173123862451622E-5</v>
      </c>
      <c r="AR402" s="13">
        <f t="shared" si="647"/>
        <v>6.8603587635934402E-4</v>
      </c>
      <c r="AS402" s="13">
        <f t="shared" si="648"/>
        <v>7.105392620357007E-4</v>
      </c>
      <c r="AT402" s="13">
        <f t="shared" si="649"/>
        <v>3.6795892189593773E-4</v>
      </c>
      <c r="AU402" s="13">
        <f t="shared" si="650"/>
        <v>1.2703381355255594E-4</v>
      </c>
      <c r="AV402" s="13">
        <f t="shared" si="651"/>
        <v>3.2892781283618533E-5</v>
      </c>
      <c r="AW402" s="13">
        <f t="shared" si="652"/>
        <v>1.7494226548774872E-7</v>
      </c>
      <c r="AX402" s="13">
        <f t="shared" si="653"/>
        <v>2.4930004182788435E-4</v>
      </c>
      <c r="AY402" s="13">
        <f t="shared" si="654"/>
        <v>2.2248795280171879E-4</v>
      </c>
      <c r="AZ402" s="13">
        <f t="shared" si="655"/>
        <v>9.9279744959038233E-5</v>
      </c>
      <c r="BA402" s="13">
        <f t="shared" si="656"/>
        <v>2.9534086782414864E-5</v>
      </c>
      <c r="BB402" s="13">
        <f t="shared" si="657"/>
        <v>6.5894278014445342E-6</v>
      </c>
      <c r="BC402" s="13">
        <f t="shared" si="658"/>
        <v>1.1761476580018323E-6</v>
      </c>
      <c r="BD402" s="13">
        <f t="shared" si="659"/>
        <v>1.0204217948286707E-4</v>
      </c>
      <c r="BE402" s="13">
        <f t="shared" si="660"/>
        <v>1.0568685604467272E-4</v>
      </c>
      <c r="BF402" s="13">
        <f t="shared" si="661"/>
        <v>5.4730855403195183E-5</v>
      </c>
      <c r="BG402" s="13">
        <f t="shared" si="662"/>
        <v>1.8895232231459999E-5</v>
      </c>
      <c r="BH402" s="13">
        <f t="shared" si="663"/>
        <v>4.8925299785278162E-6</v>
      </c>
      <c r="BI402" s="13">
        <f t="shared" si="664"/>
        <v>1.0134556399233568E-6</v>
      </c>
      <c r="BJ402" s="14">
        <f t="shared" si="665"/>
        <v>0.38081025494079801</v>
      </c>
      <c r="BK402" s="14">
        <f t="shared" si="666"/>
        <v>0.31448800543817423</v>
      </c>
      <c r="BL402" s="14">
        <f t="shared" si="667"/>
        <v>0.28755272282581018</v>
      </c>
      <c r="BM402" s="14">
        <f t="shared" si="668"/>
        <v>0.30374487800225064</v>
      </c>
      <c r="BN402" s="14">
        <f t="shared" si="669"/>
        <v>0.69611074747299273</v>
      </c>
    </row>
    <row r="403" spans="1:66" x14ac:dyDescent="0.25">
      <c r="A403" t="s">
        <v>350</v>
      </c>
      <c r="B403" t="s">
        <v>99</v>
      </c>
      <c r="C403" t="s">
        <v>103</v>
      </c>
      <c r="D403" t="s">
        <v>359</v>
      </c>
      <c r="E403" s="10">
        <f>VLOOKUP(A403,home!$A$2:$E$405,3,FALSE)</f>
        <v>1.6667000000000001</v>
      </c>
      <c r="F403" s="10">
        <f>VLOOKUP(B403,home!$B$2:$E$405,3,FALSE)</f>
        <v>0.5</v>
      </c>
      <c r="G403" s="10">
        <f>VLOOKUP(C403,away!$B$2:$E$405,4,FALSE)</f>
        <v>0.8</v>
      </c>
      <c r="H403" s="10">
        <f>VLOOKUP(A403,away!$A$2:$E$405,3,FALSE)</f>
        <v>1.3193999999999999</v>
      </c>
      <c r="I403" s="10">
        <f>VLOOKUP(C403,away!$B$2:$E$405,3,FALSE)</f>
        <v>0.63160000000000005</v>
      </c>
      <c r="J403" s="10">
        <f>VLOOKUP(B403,home!$B$2:$E$405,4,FALSE)</f>
        <v>1.2632000000000001</v>
      </c>
      <c r="K403" s="12">
        <f t="shared" si="614"/>
        <v>0.66668000000000005</v>
      </c>
      <c r="L403" s="12">
        <f t="shared" si="615"/>
        <v>1.052666296128</v>
      </c>
      <c r="M403" s="13">
        <f t="shared" si="616"/>
        <v>0.17918324241412217</v>
      </c>
      <c r="N403" s="13">
        <f t="shared" si="617"/>
        <v>0.11945788405264696</v>
      </c>
      <c r="O403" s="13">
        <f t="shared" si="618"/>
        <v>0.18862016012027952</v>
      </c>
      <c r="P403" s="13">
        <f t="shared" si="619"/>
        <v>0.12574928834898794</v>
      </c>
      <c r="Q403" s="13">
        <f t="shared" si="620"/>
        <v>3.9820091070109337E-2</v>
      </c>
      <c r="R403" s="13">
        <f t="shared" si="621"/>
        <v>9.9277042664442455E-2</v>
      </c>
      <c r="S403" s="13">
        <f t="shared" si="622"/>
        <v>2.2062447507968853E-2</v>
      </c>
      <c r="T403" s="13">
        <f t="shared" si="623"/>
        <v>4.1917267778251638E-2</v>
      </c>
      <c r="U403" s="13">
        <f t="shared" si="624"/>
        <v>6.6186018803530491E-2</v>
      </c>
      <c r="V403" s="13">
        <f t="shared" si="625"/>
        <v>1.7203599547874105E-3</v>
      </c>
      <c r="W403" s="13">
        <f t="shared" si="626"/>
        <v>8.8490861048734996E-3</v>
      </c>
      <c r="X403" s="13">
        <f t="shared" si="627"/>
        <v>9.3151346941349362E-3</v>
      </c>
      <c r="Y403" s="13">
        <f t="shared" si="628"/>
        <v>4.9028641682042256E-3</v>
      </c>
      <c r="Z403" s="13">
        <f t="shared" si="629"/>
        <v>3.4835198930706697E-2</v>
      </c>
      <c r="AA403" s="13">
        <f t="shared" si="630"/>
        <v>2.322393042312354E-2</v>
      </c>
      <c r="AB403" s="13">
        <f t="shared" si="631"/>
        <v>7.741464967244001E-3</v>
      </c>
      <c r="AC403" s="13">
        <f t="shared" si="632"/>
        <v>7.545838170465952E-5</v>
      </c>
      <c r="AD403" s="13">
        <f t="shared" si="633"/>
        <v>1.4748771810992657E-3</v>
      </c>
      <c r="AE403" s="13">
        <f t="shared" si="634"/>
        <v>1.5525534994714693E-3</v>
      </c>
      <c r="AF403" s="13">
        <f t="shared" si="635"/>
        <v>8.1716037091459812E-4</v>
      </c>
      <c r="AG403" s="13">
        <f t="shared" si="636"/>
        <v>2.8673239366441762E-4</v>
      </c>
      <c r="AH403" s="13">
        <f t="shared" si="637"/>
        <v>9.1674599583172704E-3</v>
      </c>
      <c r="AI403" s="13">
        <f t="shared" si="638"/>
        <v>6.1117622050109576E-3</v>
      </c>
      <c r="AJ403" s="13">
        <f t="shared" si="639"/>
        <v>2.0372948134183525E-3</v>
      </c>
      <c r="AK403" s="13">
        <f t="shared" si="640"/>
        <v>4.5274123540324913E-4</v>
      </c>
      <c r="AL403" s="13">
        <f t="shared" si="641"/>
        <v>2.1182422354869456E-6</v>
      </c>
      <c r="AM403" s="13">
        <f t="shared" si="642"/>
        <v>1.966542238190518E-4</v>
      </c>
      <c r="AN403" s="13">
        <f t="shared" si="643"/>
        <v>2.0701127340552795E-4</v>
      </c>
      <c r="AO403" s="13">
        <f t="shared" si="644"/>
        <v>1.0895689521626892E-4</v>
      </c>
      <c r="AP403" s="13">
        <f t="shared" si="645"/>
        <v>3.823175044163881E-5</v>
      </c>
      <c r="AQ403" s="13">
        <f t="shared" si="646"/>
        <v>1.0061318782972486E-5</v>
      </c>
      <c r="AR403" s="13">
        <f t="shared" si="647"/>
        <v>1.9300552238447186E-3</v>
      </c>
      <c r="AS403" s="13">
        <f t="shared" si="648"/>
        <v>1.2867292166327969E-3</v>
      </c>
      <c r="AT403" s="13">
        <f t="shared" si="649"/>
        <v>4.2891831707237652E-4</v>
      </c>
      <c r="AU403" s="13">
        <f t="shared" si="650"/>
        <v>9.5317087875270668E-5</v>
      </c>
      <c r="AV403" s="13">
        <f t="shared" si="651"/>
        <v>1.5886499036171358E-5</v>
      </c>
      <c r="AW403" s="13">
        <f t="shared" si="652"/>
        <v>4.1293459340298182E-8</v>
      </c>
      <c r="AX403" s="13">
        <f t="shared" si="653"/>
        <v>2.1850906322614227E-5</v>
      </c>
      <c r="AY403" s="13">
        <f t="shared" si="654"/>
        <v>2.3001712625666216E-5</v>
      </c>
      <c r="AZ403" s="13">
        <f t="shared" si="655"/>
        <v>1.2106563817130352E-5</v>
      </c>
      <c r="BA403" s="13">
        <f t="shared" si="656"/>
        <v>4.2480572307386247E-6</v>
      </c>
      <c r="BB403" s="13">
        <f t="shared" si="657"/>
        <v>1.1179466677053488E-6</v>
      </c>
      <c r="BC403" s="13">
        <f t="shared" si="658"/>
        <v>2.3536495559240599E-7</v>
      </c>
      <c r="BD403" s="13">
        <f t="shared" si="659"/>
        <v>3.3861734730118617E-4</v>
      </c>
      <c r="BE403" s="13">
        <f t="shared" si="660"/>
        <v>2.2574941309875477E-4</v>
      </c>
      <c r="BF403" s="13">
        <f t="shared" si="661"/>
        <v>7.5251309362338916E-5</v>
      </c>
      <c r="BG403" s="13">
        <f t="shared" si="662"/>
        <v>1.6722847641894704E-5</v>
      </c>
      <c r="BH403" s="13">
        <f t="shared" si="663"/>
        <v>2.78719701647459E-6</v>
      </c>
      <c r="BI403" s="13">
        <f t="shared" si="664"/>
        <v>3.7163370138865612E-7</v>
      </c>
      <c r="BJ403" s="14">
        <f t="shared" si="665"/>
        <v>0.22901712732665527</v>
      </c>
      <c r="BK403" s="14">
        <f t="shared" si="666"/>
        <v>0.3288159165624322</v>
      </c>
      <c r="BL403" s="14">
        <f t="shared" si="667"/>
        <v>0.40723428128335304</v>
      </c>
      <c r="BM403" s="14">
        <f t="shared" si="668"/>
        <v>0.24777185501339263</v>
      </c>
      <c r="BN403" s="14">
        <f t="shared" si="669"/>
        <v>0.75210770867058829</v>
      </c>
    </row>
    <row r="404" spans="1:66" x14ac:dyDescent="0.25">
      <c r="A404" t="s">
        <v>350</v>
      </c>
      <c r="B404" t="s">
        <v>100</v>
      </c>
      <c r="C404" t="s">
        <v>97</v>
      </c>
      <c r="D404" t="s">
        <v>359</v>
      </c>
      <c r="E404" s="10">
        <f>VLOOKUP(A404,home!$A$2:$E$405,3,FALSE)</f>
        <v>1.6667000000000001</v>
      </c>
      <c r="F404" s="10">
        <f>VLOOKUP(B404,home!$B$2:$E$405,3,FALSE)</f>
        <v>0.9</v>
      </c>
      <c r="G404" s="10">
        <f>VLOOKUP(C404,away!$B$2:$E$405,4,FALSE)</f>
        <v>1.1143000000000001</v>
      </c>
      <c r="H404" s="10">
        <f>VLOOKUP(A404,away!$A$2:$E$405,3,FALSE)</f>
        <v>1.3193999999999999</v>
      </c>
      <c r="I404" s="10">
        <f>VLOOKUP(C404,away!$B$2:$E$405,3,FALSE)</f>
        <v>0.97450000000000003</v>
      </c>
      <c r="J404" s="10">
        <f>VLOOKUP(B404,home!$B$2:$E$405,4,FALSE)</f>
        <v>0.75790000000000002</v>
      </c>
      <c r="K404" s="12">
        <f t="shared" si="614"/>
        <v>1.6714834290000002</v>
      </c>
      <c r="L404" s="12">
        <f t="shared" si="615"/>
        <v>0.97447394187000003</v>
      </c>
      <c r="M404" s="13">
        <f t="shared" si="616"/>
        <v>7.0937407812268094E-2</v>
      </c>
      <c r="N404" s="13">
        <f t="shared" si="617"/>
        <v>0.11857070165442125</v>
      </c>
      <c r="O404" s="13">
        <f t="shared" si="618"/>
        <v>6.9126655416860625E-2</v>
      </c>
      <c r="P404" s="13">
        <f t="shared" si="619"/>
        <v>0.11554405903147562</v>
      </c>
      <c r="Q404" s="13">
        <f t="shared" si="620"/>
        <v>9.9094481490134029E-2</v>
      </c>
      <c r="R404" s="13">
        <f t="shared" si="621"/>
        <v>3.3681062196178675E-2</v>
      </c>
      <c r="S404" s="13">
        <f t="shared" si="622"/>
        <v>4.7050033223656459E-2</v>
      </c>
      <c r="T404" s="13">
        <f t="shared" si="623"/>
        <v>9.6564989995254674E-2</v>
      </c>
      <c r="U404" s="13">
        <f t="shared" si="624"/>
        <v>5.6297337332031003E-2</v>
      </c>
      <c r="V404" s="13">
        <f t="shared" si="625"/>
        <v>8.5150995690517831E-3</v>
      </c>
      <c r="W404" s="13">
        <f t="shared" si="626"/>
        <v>5.5211594572035422E-2</v>
      </c>
      <c r="X404" s="13">
        <f t="shared" si="627"/>
        <v>5.3802260199539653E-2</v>
      </c>
      <c r="Y404" s="13">
        <f t="shared" si="628"/>
        <v>2.6214450289080406E-2</v>
      </c>
      <c r="Z404" s="13">
        <f t="shared" si="629"/>
        <v>1.0940439148226292E-2</v>
      </c>
      <c r="AA404" s="13">
        <f t="shared" si="630"/>
        <v>1.8286762742243123E-2</v>
      </c>
      <c r="AB404" s="13">
        <f t="shared" si="631"/>
        <v>1.5283010446856994E-2</v>
      </c>
      <c r="AC404" s="13">
        <f t="shared" si="632"/>
        <v>8.6684620781214586E-4</v>
      </c>
      <c r="AD404" s="13">
        <f t="shared" si="633"/>
        <v>2.3071316353955904E-2</v>
      </c>
      <c r="AE404" s="13">
        <f t="shared" si="634"/>
        <v>2.2482396591569209E-2</v>
      </c>
      <c r="AF404" s="13">
        <f t="shared" si="635"/>
        <v>1.0954254814635548E-2</v>
      </c>
      <c r="AG404" s="13">
        <f t="shared" si="636"/>
        <v>3.558211956488777E-3</v>
      </c>
      <c r="AH404" s="13">
        <f t="shared" si="637"/>
        <v>2.6652932156402353E-3</v>
      </c>
      <c r="AI404" s="13">
        <f t="shared" si="638"/>
        <v>4.4549934433687766E-3</v>
      </c>
      <c r="AJ404" s="13">
        <f t="shared" si="639"/>
        <v>3.723223858447281E-3</v>
      </c>
      <c r="AK404" s="13">
        <f t="shared" si="640"/>
        <v>2.0744356606173572E-3</v>
      </c>
      <c r="AL404" s="13">
        <f t="shared" si="641"/>
        <v>5.6477355175831815E-5</v>
      </c>
      <c r="AM404" s="13">
        <f t="shared" si="642"/>
        <v>7.7126645941707917E-3</v>
      </c>
      <c r="AN404" s="13">
        <f t="shared" si="643"/>
        <v>7.5157906694027958E-3</v>
      </c>
      <c r="AO404" s="13">
        <f t="shared" si="644"/>
        <v>3.6619710799413539E-3</v>
      </c>
      <c r="AP404" s="13">
        <f t="shared" si="645"/>
        <v>1.1894984644281309E-3</v>
      </c>
      <c r="AQ404" s="13">
        <f t="shared" si="646"/>
        <v>2.8978381436989818E-4</v>
      </c>
      <c r="AR404" s="13">
        <f t="shared" si="647"/>
        <v>5.1945175721686168E-4</v>
      </c>
      <c r="AS404" s="13">
        <f t="shared" si="648"/>
        <v>8.6825500435291545E-4</v>
      </c>
      <c r="AT404" s="13">
        <f t="shared" si="649"/>
        <v>7.2563692596111073E-4</v>
      </c>
      <c r="AU404" s="13">
        <f t="shared" si="650"/>
        <v>4.0429669907149883E-4</v>
      </c>
      <c r="AV404" s="13">
        <f t="shared" si="651"/>
        <v>1.6894380822435261E-4</v>
      </c>
      <c r="AW404" s="13">
        <f t="shared" si="652"/>
        <v>2.5553133003799446E-6</v>
      </c>
      <c r="AX404" s="13">
        <f t="shared" si="653"/>
        <v>2.1485985104319179E-3</v>
      </c>
      <c r="AY404" s="13">
        <f t="shared" si="654"/>
        <v>2.0937532599566017E-3</v>
      </c>
      <c r="AZ404" s="13">
        <f t="shared" si="655"/>
        <v>1.0201539962665361E-3</v>
      </c>
      <c r="BA404" s="13">
        <f t="shared" si="656"/>
        <v>3.3137116201876164E-4</v>
      </c>
      <c r="BB404" s="13">
        <f t="shared" si="657"/>
        <v>8.0728140618616269E-5</v>
      </c>
      <c r="BC404" s="13">
        <f t="shared" si="658"/>
        <v>1.5733493881691732E-5</v>
      </c>
      <c r="BD404" s="13">
        <f t="shared" si="659"/>
        <v>8.4365366911068879E-5</v>
      </c>
      <c r="BE404" s="13">
        <f t="shared" si="660"/>
        <v>1.4101531277335656E-4</v>
      </c>
      <c r="BF404" s="13">
        <f t="shared" si="661"/>
        <v>1.1785237926795879E-4</v>
      </c>
      <c r="BG404" s="13">
        <f t="shared" si="662"/>
        <v>6.5662766338205427E-5</v>
      </c>
      <c r="BH404" s="13">
        <f t="shared" si="663"/>
        <v>2.7438556459152364E-5</v>
      </c>
      <c r="BI404" s="13">
        <f t="shared" si="664"/>
        <v>9.1726184874308102E-6</v>
      </c>
      <c r="BJ404" s="14">
        <f t="shared" si="665"/>
        <v>0.53558470510260214</v>
      </c>
      <c r="BK404" s="14">
        <f t="shared" si="666"/>
        <v>0.24506367645939653</v>
      </c>
      <c r="BL404" s="14">
        <f t="shared" si="667"/>
        <v>0.20872486550730796</v>
      </c>
      <c r="BM404" s="14">
        <f t="shared" si="668"/>
        <v>0.49126812066953812</v>
      </c>
      <c r="BN404" s="14">
        <f t="shared" si="669"/>
        <v>0.50695436760133838</v>
      </c>
    </row>
    <row r="405" spans="1:66" x14ac:dyDescent="0.25">
      <c r="A405" t="s">
        <v>350</v>
      </c>
      <c r="B405" t="s">
        <v>102</v>
      </c>
      <c r="C405" t="s">
        <v>106</v>
      </c>
      <c r="D405" t="s">
        <v>359</v>
      </c>
      <c r="E405" s="10">
        <f>VLOOKUP(A405,home!$A$2:$E$405,3,FALSE)</f>
        <v>1.6667000000000001</v>
      </c>
      <c r="F405" s="10">
        <f>VLOOKUP(B405,home!$B$2:$E$405,3,FALSE)</f>
        <v>0.51429999999999998</v>
      </c>
      <c r="G405" s="10">
        <f>VLOOKUP(C405,away!$B$2:$E$405,4,FALSE)</f>
        <v>1</v>
      </c>
      <c r="H405" s="10">
        <f>VLOOKUP(A405,away!$A$2:$E$405,3,FALSE)</f>
        <v>1.3193999999999999</v>
      </c>
      <c r="I405" s="10">
        <f>VLOOKUP(C405,away!$B$2:$E$405,3,FALSE)</f>
        <v>1.7685</v>
      </c>
      <c r="J405" s="10">
        <f>VLOOKUP(B405,home!$B$2:$E$405,4,FALSE)</f>
        <v>1.0827</v>
      </c>
      <c r="K405" s="12">
        <f t="shared" si="614"/>
        <v>0.85718380999999999</v>
      </c>
      <c r="L405" s="12">
        <f t="shared" si="615"/>
        <v>2.5263276810299997</v>
      </c>
      <c r="M405" s="13">
        <f t="shared" si="616"/>
        <v>3.3928107069467618E-2</v>
      </c>
      <c r="N405" s="13">
        <f t="shared" si="617"/>
        <v>2.9082624083894188E-2</v>
      </c>
      <c r="O405" s="13">
        <f t="shared" si="618"/>
        <v>8.5713516054545663E-2</v>
      </c>
      <c r="P405" s="13">
        <f t="shared" si="619"/>
        <v>7.3472238260131634E-2</v>
      </c>
      <c r="Q405" s="13">
        <f t="shared" si="620"/>
        <v>1.2464577258515085E-2</v>
      </c>
      <c r="R405" s="13">
        <f t="shared" si="621"/>
        <v>0.10827021412350402</v>
      </c>
      <c r="S405" s="13">
        <f t="shared" si="622"/>
        <v>3.9776532359297449E-2</v>
      </c>
      <c r="T405" s="13">
        <f t="shared" si="623"/>
        <v>3.1489606560523693E-2</v>
      </c>
      <c r="U405" s="13">
        <f t="shared" si="624"/>
        <v>9.2807474651900992E-2</v>
      </c>
      <c r="V405" s="13">
        <f t="shared" si="625"/>
        <v>9.5707958028898987E-3</v>
      </c>
      <c r="W405" s="13">
        <f t="shared" si="626"/>
        <v>3.5614779414977734E-3</v>
      </c>
      <c r="X405" s="13">
        <f t="shared" si="627"/>
        <v>8.9974603089835667E-3</v>
      </c>
      <c r="Y405" s="13">
        <f t="shared" si="628"/>
        <v>1.1365266518776961E-2</v>
      </c>
      <c r="Z405" s="13">
        <f t="shared" si="629"/>
        <v>9.1175346323751127E-2</v>
      </c>
      <c r="AA405" s="13">
        <f t="shared" si="630"/>
        <v>7.815403073986249E-2</v>
      </c>
      <c r="AB405" s="13">
        <f t="shared" si="631"/>
        <v>3.3496184918226216E-2</v>
      </c>
      <c r="AC405" s="13">
        <f t="shared" si="632"/>
        <v>1.2953636569843503E-3</v>
      </c>
      <c r="AD405" s="13">
        <f t="shared" si="633"/>
        <v>7.6321030778100452E-4</v>
      </c>
      <c r="AE405" s="13">
        <f t="shared" si="634"/>
        <v>1.9281193269945775E-3</v>
      </c>
      <c r="AF405" s="13">
        <f t="shared" si="635"/>
        <v>2.4355306140576675E-3</v>
      </c>
      <c r="AG405" s="13">
        <f t="shared" si="636"/>
        <v>2.0509828027632927E-3</v>
      </c>
      <c r="AH405" s="13">
        <f t="shared" si="637"/>
        <v>5.7584700311297358E-2</v>
      </c>
      <c r="AI405" s="13">
        <f t="shared" si="638"/>
        <v>4.9360672810546055E-2</v>
      </c>
      <c r="AJ405" s="13">
        <f t="shared" si="639"/>
        <v>2.1155584791953633E-2</v>
      </c>
      <c r="AK405" s="13">
        <f t="shared" si="640"/>
        <v>6.0447415915816259E-3</v>
      </c>
      <c r="AL405" s="13">
        <f t="shared" si="641"/>
        <v>1.122058086466219E-4</v>
      </c>
      <c r="AM405" s="13">
        <f t="shared" si="642"/>
        <v>1.3084230389099884E-4</v>
      </c>
      <c r="AN405" s="13">
        <f t="shared" si="643"/>
        <v>3.3055053416956967E-4</v>
      </c>
      <c r="AO405" s="13">
        <f t="shared" si="644"/>
        <v>4.1753948222591835E-4</v>
      </c>
      <c r="AP405" s="13">
        <f t="shared" si="645"/>
        <v>3.5161385062342366E-4</v>
      </c>
      <c r="AQ405" s="13">
        <f t="shared" si="646"/>
        <v>2.2207295096587576E-4</v>
      </c>
      <c r="AR405" s="13">
        <f t="shared" si="647"/>
        <v>2.9095564480049459E-2</v>
      </c>
      <c r="AS405" s="13">
        <f t="shared" si="648"/>
        <v>2.4940246815109465E-2</v>
      </c>
      <c r="AT405" s="13">
        <f t="shared" si="649"/>
        <v>1.0689187893657946E-2</v>
      </c>
      <c r="AU405" s="13">
        <f t="shared" si="650"/>
        <v>3.0541996014971985E-3</v>
      </c>
      <c r="AV405" s="13">
        <f t="shared" si="651"/>
        <v>6.5450261272796239E-4</v>
      </c>
      <c r="AW405" s="13">
        <f t="shared" si="652"/>
        <v>6.7495758098929637E-6</v>
      </c>
      <c r="AX405" s="13">
        <f t="shared" si="653"/>
        <v>1.8692650759744025E-5</v>
      </c>
      <c r="AY405" s="13">
        <f t="shared" si="654"/>
        <v>4.7223761046167788E-5</v>
      </c>
      <c r="AZ405" s="13">
        <f t="shared" si="655"/>
        <v>5.9651347366639957E-5</v>
      </c>
      <c r="BA405" s="13">
        <f t="shared" si="656"/>
        <v>5.0232950021026165E-5</v>
      </c>
      <c r="BB405" s="13">
        <f t="shared" si="657"/>
        <v>3.1726223034478738E-5</v>
      </c>
      <c r="BC405" s="13">
        <f t="shared" si="658"/>
        <v>1.603016709330704E-5</v>
      </c>
      <c r="BD405" s="13">
        <f t="shared" si="659"/>
        <v>1.2250821656857027E-2</v>
      </c>
      <c r="BE405" s="13">
        <f t="shared" si="660"/>
        <v>1.050120598345522E-2</v>
      </c>
      <c r="BF405" s="13">
        <f t="shared" si="661"/>
        <v>4.5007318772464699E-3</v>
      </c>
      <c r="BG405" s="13">
        <f t="shared" si="662"/>
        <v>1.2859848327755276E-3</v>
      </c>
      <c r="BH405" s="13">
        <f t="shared" si="663"/>
        <v>2.7558134464018483E-4</v>
      </c>
      <c r="BI405" s="13">
        <f t="shared" si="664"/>
        <v>4.7244773392719357E-5</v>
      </c>
      <c r="BJ405" s="14">
        <f t="shared" si="665"/>
        <v>0.10581503194498498</v>
      </c>
      <c r="BK405" s="14">
        <f t="shared" si="666"/>
        <v>0.15820246671846372</v>
      </c>
      <c r="BL405" s="14">
        <f t="shared" si="667"/>
        <v>0.62988239186482708</v>
      </c>
      <c r="BM405" s="14">
        <f t="shared" si="668"/>
        <v>0.64210348581673227</v>
      </c>
      <c r="BN405" s="14">
        <f t="shared" si="669"/>
        <v>0.3429312768500582</v>
      </c>
    </row>
    <row r="406" spans="1:66" x14ac:dyDescent="0.25">
      <c r="A406" t="s">
        <v>339</v>
      </c>
      <c r="B406" t="s">
        <v>127</v>
      </c>
      <c r="C406" t="s">
        <v>122</v>
      </c>
      <c r="D406" t="s">
        <v>359</v>
      </c>
      <c r="E406" s="10">
        <f>VLOOKUP(A406,home!$A$2:$E$405,3,FALSE)</f>
        <v>1.2199</v>
      </c>
      <c r="F406" s="10">
        <f>VLOOKUP(B406,home!$B$2:$E$405,3,FALSE)</f>
        <v>0.7026</v>
      </c>
      <c r="G406" s="10">
        <f>VLOOKUP(C406,away!$B$2:$E$405,4,FALSE)</f>
        <v>1.1980999999999999</v>
      </c>
      <c r="H406" s="10">
        <f>VLOOKUP(A406,away!$A$2:$E$405,3,FALSE)</f>
        <v>1.0142</v>
      </c>
      <c r="I406" s="10">
        <f>VLOOKUP(C406,away!$B$2:$E$405,3,FALSE)</f>
        <v>0.60680000000000001</v>
      </c>
      <c r="J406" s="10">
        <f>VLOOKUP(B406,home!$B$2:$E$405,4,FALSE)</f>
        <v>0.70430000000000004</v>
      </c>
      <c r="K406" s="12">
        <f t="shared" si="614"/>
        <v>1.0268935946939999</v>
      </c>
      <c r="L406" s="12">
        <f t="shared" si="615"/>
        <v>0.43343788320800003</v>
      </c>
      <c r="M406" s="13">
        <f t="shared" si="616"/>
        <v>0.23215930629401568</v>
      </c>
      <c r="N406" s="13">
        <f t="shared" si="617"/>
        <v>0.23840290458192712</v>
      </c>
      <c r="O406" s="13">
        <f t="shared" si="618"/>
        <v>0.10062663828711586</v>
      </c>
      <c r="P406" s="13">
        <f t="shared" si="619"/>
        <v>0.10333285031262929</v>
      </c>
      <c r="Q406" s="13">
        <f t="shared" si="620"/>
        <v>0.12240720783581287</v>
      </c>
      <c r="R406" s="13">
        <f t="shared" si="621"/>
        <v>2.1807698546752293E-2</v>
      </c>
      <c r="S406" s="13">
        <f t="shared" si="622"/>
        <v>1.1498223056595475E-2</v>
      </c>
      <c r="T406" s="13">
        <f t="shared" si="623"/>
        <v>5.3055921053756436E-2</v>
      </c>
      <c r="U406" s="13">
        <f t="shared" si="624"/>
        <v>2.239418595267758E-2</v>
      </c>
      <c r="V406" s="13">
        <f t="shared" si="625"/>
        <v>5.6864409229970324E-4</v>
      </c>
      <c r="W406" s="13">
        <f t="shared" si="626"/>
        <v>4.189972589032448E-2</v>
      </c>
      <c r="X406" s="13">
        <f t="shared" si="627"/>
        <v>1.8160928496897676E-2</v>
      </c>
      <c r="Y406" s="13">
        <f t="shared" si="628"/>
        <v>3.9358172023935866E-3</v>
      </c>
      <c r="Z406" s="13">
        <f t="shared" si="629"/>
        <v>3.1507608985808324E-3</v>
      </c>
      <c r="AA406" s="13">
        <f t="shared" si="630"/>
        <v>3.235496185164968E-3</v>
      </c>
      <c r="AB406" s="13">
        <f t="shared" si="631"/>
        <v>1.6612551541013883E-3</v>
      </c>
      <c r="AC406" s="13">
        <f t="shared" si="632"/>
        <v>1.5818775426438934E-5</v>
      </c>
      <c r="AD406" s="13">
        <f t="shared" si="633"/>
        <v>1.0756640034052139E-2</v>
      </c>
      <c r="AE406" s="13">
        <f t="shared" si="634"/>
        <v>4.6623352867899877E-3</v>
      </c>
      <c r="AF406" s="13">
        <f t="shared" si="635"/>
        <v>1.010416368756108E-3</v>
      </c>
      <c r="AG406" s="13">
        <f t="shared" si="636"/>
        <v>1.4598424401078721E-4</v>
      </c>
      <c r="AH406" s="13">
        <f t="shared" si="637"/>
        <v>3.414147835938529E-4</v>
      </c>
      <c r="AI406" s="13">
        <f t="shared" si="638"/>
        <v>3.5059665440636563E-4</v>
      </c>
      <c r="AJ406" s="13">
        <f t="shared" si="639"/>
        <v>1.8001272936552136E-4</v>
      </c>
      <c r="AK406" s="13">
        <f t="shared" si="640"/>
        <v>6.1617972916279472E-5</v>
      </c>
      <c r="AL406" s="13">
        <f t="shared" si="641"/>
        <v>2.8163405195554702E-7</v>
      </c>
      <c r="AM406" s="13">
        <f t="shared" si="642"/>
        <v>2.2091849502794388E-3</v>
      </c>
      <c r="AN406" s="13">
        <f t="shared" si="643"/>
        <v>9.5754444846409068E-4</v>
      </c>
      <c r="AO406" s="13">
        <f t="shared" si="644"/>
        <v>2.0751801940992366E-4</v>
      </c>
      <c r="AP406" s="13">
        <f t="shared" si="645"/>
        <v>2.9982057020184671E-5</v>
      </c>
      <c r="AQ406" s="13">
        <f t="shared" si="646"/>
        <v>3.2488398322625991E-6</v>
      </c>
      <c r="AR406" s="13">
        <f t="shared" si="647"/>
        <v>2.959642021936741E-5</v>
      </c>
      <c r="AS406" s="13">
        <f t="shared" si="648"/>
        <v>3.039237434914038E-5</v>
      </c>
      <c r="AT406" s="13">
        <f t="shared" si="649"/>
        <v>1.5604867273337234E-5</v>
      </c>
      <c r="AU406" s="13">
        <f t="shared" si="650"/>
        <v>5.3415127496800108E-6</v>
      </c>
      <c r="AV406" s="13">
        <f t="shared" si="651"/>
        <v>1.3712913071556843E-6</v>
      </c>
      <c r="AW406" s="13">
        <f t="shared" si="652"/>
        <v>3.4820497707923294E-9</v>
      </c>
      <c r="AX406" s="13">
        <f t="shared" si="653"/>
        <v>3.7809964582272295E-4</v>
      </c>
      <c r="AY406" s="13">
        <f t="shared" si="654"/>
        <v>1.6388271012709554E-4</v>
      </c>
      <c r="AZ406" s="13">
        <f t="shared" si="655"/>
        <v>3.5516487485939281E-5</v>
      </c>
      <c r="BA406" s="13">
        <f t="shared" si="656"/>
        <v>5.1313970516296505E-6</v>
      </c>
      <c r="BB406" s="13">
        <f t="shared" si="657"/>
        <v>5.5603546898953181E-7</v>
      </c>
      <c r="BC406" s="13">
        <f t="shared" si="658"/>
        <v>4.8201367333478053E-8</v>
      </c>
      <c r="BD406" s="13">
        <f t="shared" si="659"/>
        <v>2.1380349550695113E-6</v>
      </c>
      <c r="BE406" s="13">
        <f t="shared" si="660"/>
        <v>2.1955344005927552E-6</v>
      </c>
      <c r="BF406" s="13">
        <f t="shared" si="661"/>
        <v>1.127290106449515E-6</v>
      </c>
      <c r="BG406" s="13">
        <f t="shared" si="662"/>
        <v>3.8586899655830812E-7</v>
      </c>
      <c r="BH406" s="13">
        <f t="shared" si="663"/>
        <v>9.9061600239181903E-8</v>
      </c>
      <c r="BI406" s="13">
        <f t="shared" si="664"/>
        <v>2.0345144553150711E-8</v>
      </c>
      <c r="BJ406" s="14">
        <f t="shared" si="665"/>
        <v>0.49842859378705084</v>
      </c>
      <c r="BK406" s="14">
        <f t="shared" si="666"/>
        <v>0.3477390068751457</v>
      </c>
      <c r="BL406" s="14">
        <f t="shared" si="667"/>
        <v>0.15074718886719626</v>
      </c>
      <c r="BM406" s="14">
        <f t="shared" si="668"/>
        <v>0.18116506534164314</v>
      </c>
      <c r="BN406" s="14">
        <f t="shared" si="669"/>
        <v>0.81873660585825303</v>
      </c>
    </row>
    <row r="407" spans="1:66" x14ac:dyDescent="0.25">
      <c r="A407" t="s">
        <v>339</v>
      </c>
      <c r="B407" t="s">
        <v>117</v>
      </c>
      <c r="C407" t="s">
        <v>115</v>
      </c>
      <c r="D407" t="s">
        <v>359</v>
      </c>
      <c r="E407" s="10">
        <f>VLOOKUP(A407,home!$A$2:$E$405,3,FALSE)</f>
        <v>1.2199</v>
      </c>
      <c r="F407" s="10">
        <f>VLOOKUP(B407,home!$B$2:$E$405,3,FALSE)</f>
        <v>1.0720000000000001</v>
      </c>
      <c r="G407" s="10">
        <f>VLOOKUP(C407,away!$B$2:$E$405,4,FALSE)</f>
        <v>1.054</v>
      </c>
      <c r="H407" s="10">
        <f>VLOOKUP(A407,away!$A$2:$E$405,3,FALSE)</f>
        <v>1.0142</v>
      </c>
      <c r="I407" s="10">
        <f>VLOOKUP(C407,away!$B$2:$E$405,3,FALSE)</f>
        <v>0.56340000000000001</v>
      </c>
      <c r="J407" s="10">
        <f>VLOOKUP(B407,home!$B$2:$E$405,4,FALSE)</f>
        <v>1.1376999999999999</v>
      </c>
      <c r="K407" s="12">
        <f t="shared" si="614"/>
        <v>1.3783503712000003</v>
      </c>
      <c r="L407" s="12">
        <f t="shared" si="615"/>
        <v>0.65008209855599997</v>
      </c>
      <c r="M407" s="13">
        <f t="shared" si="616"/>
        <v>0.13154155498995568</v>
      </c>
      <c r="N407" s="13">
        <f t="shared" si="617"/>
        <v>0.18131035114863067</v>
      </c>
      <c r="O407" s="13">
        <f t="shared" si="618"/>
        <v>8.5512810115189852E-2</v>
      </c>
      <c r="P407" s="13">
        <f t="shared" si="619"/>
        <v>0.11786661356462706</v>
      </c>
      <c r="Q407" s="13">
        <f t="shared" si="620"/>
        <v>0.12495459490405876</v>
      </c>
      <c r="R407" s="13">
        <f t="shared" si="621"/>
        <v>2.779517352655168E-2</v>
      </c>
      <c r="S407" s="13">
        <f t="shared" si="622"/>
        <v>2.6403326679264864E-2</v>
      </c>
      <c r="T407" s="13">
        <f t="shared" si="623"/>
        <v>8.1230745279445363E-2</v>
      </c>
      <c r="U407" s="13">
        <f t="shared" si="624"/>
        <v>3.8311487747890928E-2</v>
      </c>
      <c r="V407" s="13">
        <f t="shared" si="625"/>
        <v>2.6287178499627009E-3</v>
      </c>
      <c r="W407" s="13">
        <f t="shared" si="626"/>
        <v>5.7410404089718342E-2</v>
      </c>
      <c r="X407" s="13">
        <f t="shared" si="627"/>
        <v>3.7321475969592059E-2</v>
      </c>
      <c r="Y407" s="13">
        <f t="shared" si="628"/>
        <v>1.2131011709759864E-2</v>
      </c>
      <c r="Z407" s="13">
        <f t="shared" si="629"/>
        <v>6.0230482452896311E-3</v>
      </c>
      <c r="AA407" s="13">
        <f t="shared" si="630"/>
        <v>8.3018707846504725E-3</v>
      </c>
      <c r="AB407" s="13">
        <f t="shared" si="631"/>
        <v>5.7214433388387094E-3</v>
      </c>
      <c r="AC407" s="13">
        <f t="shared" si="632"/>
        <v>1.4721491956270479E-4</v>
      </c>
      <c r="AD407" s="13">
        <f t="shared" si="633"/>
        <v>1.9782912946951323E-2</v>
      </c>
      <c r="AE407" s="13">
        <f t="shared" si="634"/>
        <v>1.2860517564104777E-2</v>
      </c>
      <c r="AF407" s="13">
        <f t="shared" si="635"/>
        <v>4.1801961232947648E-3</v>
      </c>
      <c r="AG407" s="13">
        <f t="shared" si="636"/>
        <v>9.0582355606903895E-4</v>
      </c>
      <c r="AH407" s="13">
        <f t="shared" si="637"/>
        <v>9.7886896075047888E-4</v>
      </c>
      <c r="AI407" s="13">
        <f t="shared" si="638"/>
        <v>1.349224395406581E-3</v>
      </c>
      <c r="AJ407" s="13">
        <f t="shared" si="639"/>
        <v>9.2985197312037864E-4</v>
      </c>
      <c r="AK407" s="13">
        <f t="shared" si="640"/>
        <v>4.2722060410384211E-4</v>
      </c>
      <c r="AL407" s="13">
        <f t="shared" si="641"/>
        <v>5.2764235716599023E-6</v>
      </c>
      <c r="AM407" s="13">
        <f t="shared" si="642"/>
        <v>5.4535570807695286E-3</v>
      </c>
      <c r="AN407" s="13">
        <f t="shared" si="643"/>
        <v>3.5452598316615875E-3</v>
      </c>
      <c r="AO407" s="13">
        <f t="shared" si="644"/>
        <v>1.152354975646428E-3</v>
      </c>
      <c r="AP407" s="13">
        <f t="shared" si="645"/>
        <v>2.4970844694989275E-4</v>
      </c>
      <c r="AQ407" s="13">
        <f t="shared" si="646"/>
        <v>4.0582747805086462E-5</v>
      </c>
      <c r="AR407" s="13">
        <f t="shared" si="647"/>
        <v>1.2726903764320044E-4</v>
      </c>
      <c r="AS407" s="13">
        <f t="shared" si="648"/>
        <v>1.7542132527777215E-4</v>
      </c>
      <c r="AT407" s="13">
        <f t="shared" si="649"/>
        <v>1.2089602440650663E-4</v>
      </c>
      <c r="AU407" s="13">
        <f t="shared" si="650"/>
        <v>5.5545693372437561E-5</v>
      </c>
      <c r="AV407" s="13">
        <f t="shared" si="651"/>
        <v>1.9140356769615176E-5</v>
      </c>
      <c r="AW407" s="13">
        <f t="shared" si="652"/>
        <v>1.3133031488110686E-7</v>
      </c>
      <c r="AX407" s="13">
        <f t="shared" si="653"/>
        <v>1.2528187377731786E-3</v>
      </c>
      <c r="AY407" s="13">
        <f t="shared" si="654"/>
        <v>8.1443503416186688E-4</v>
      </c>
      <c r="AZ407" s="13">
        <f t="shared" si="655"/>
        <v>2.6472481807273698E-4</v>
      </c>
      <c r="BA407" s="13">
        <f t="shared" si="656"/>
        <v>5.7364288424193391E-5</v>
      </c>
      <c r="BB407" s="13">
        <f t="shared" si="657"/>
        <v>9.322874250242822E-6</v>
      </c>
      <c r="BC407" s="13">
        <f t="shared" si="658"/>
        <v>1.2121267314343099E-6</v>
      </c>
      <c r="BD407" s="13">
        <f t="shared" si="659"/>
        <v>1.378922051204905E-5</v>
      </c>
      <c r="BE407" s="13">
        <f t="shared" si="660"/>
        <v>1.9006377211341465E-5</v>
      </c>
      <c r="BF407" s="13">
        <f t="shared" si="661"/>
        <v>1.3098723542209869E-5</v>
      </c>
      <c r="BG407" s="13">
        <f t="shared" si="662"/>
        <v>6.0182101522170512E-6</v>
      </c>
      <c r="BH407" s="13">
        <f t="shared" si="663"/>
        <v>2.0738005493169959E-6</v>
      </c>
      <c r="BI407" s="13">
        <f t="shared" si="664"/>
        <v>5.7168475138916899E-7</v>
      </c>
      <c r="BJ407" s="14">
        <f t="shared" si="665"/>
        <v>0.54492937425387122</v>
      </c>
      <c r="BK407" s="14">
        <f t="shared" si="666"/>
        <v>0.27940713946110657</v>
      </c>
      <c r="BL407" s="14">
        <f t="shared" si="667"/>
        <v>0.16988078190069097</v>
      </c>
      <c r="BM407" s="14">
        <f t="shared" si="668"/>
        <v>0.33044494190809781</v>
      </c>
      <c r="BN407" s="14">
        <f t="shared" si="669"/>
        <v>0.66898109824901375</v>
      </c>
    </row>
    <row r="408" spans="1:66" x14ac:dyDescent="0.25">
      <c r="A408" t="s">
        <v>339</v>
      </c>
      <c r="B408" t="s">
        <v>119</v>
      </c>
      <c r="C408" t="s">
        <v>128</v>
      </c>
      <c r="D408" t="s">
        <v>359</v>
      </c>
      <c r="E408" s="10">
        <f>VLOOKUP(A408,home!$A$2:$E$405,3,FALSE)</f>
        <v>1.2199</v>
      </c>
      <c r="F408" s="10">
        <f>VLOOKUP(B408,home!$B$2:$E$405,3,FALSE)</f>
        <v>1.3873</v>
      </c>
      <c r="G408" s="10">
        <f>VLOOKUP(C408,away!$B$2:$E$405,4,FALSE)</f>
        <v>1.0383</v>
      </c>
      <c r="H408" s="10">
        <f>VLOOKUP(A408,away!$A$2:$E$405,3,FALSE)</f>
        <v>1.0142</v>
      </c>
      <c r="I408" s="10">
        <f>VLOOKUP(C408,away!$B$2:$E$405,3,FALSE)</f>
        <v>0.59160000000000001</v>
      </c>
      <c r="J408" s="10">
        <f>VLOOKUP(B408,home!$B$2:$E$405,4,FALSE)</f>
        <v>0.98599999999999999</v>
      </c>
      <c r="K408" s="12">
        <f t="shared" si="614"/>
        <v>1.7571849364409999</v>
      </c>
      <c r="L408" s="12">
        <f t="shared" si="615"/>
        <v>0.59160070992000002</v>
      </c>
      <c r="M408" s="13">
        <f t="shared" si="616"/>
        <v>9.5485044451501397E-2</v>
      </c>
      <c r="N408" s="13">
        <f t="shared" si="617"/>
        <v>0.16778488176557754</v>
      </c>
      <c r="O408" s="13">
        <f t="shared" si="618"/>
        <v>5.6489020084250975E-2</v>
      </c>
      <c r="P408" s="13">
        <f t="shared" si="619"/>
        <v>9.9261655166358931E-2</v>
      </c>
      <c r="Q408" s="13">
        <f t="shared" si="620"/>
        <v>0.14741453340050353</v>
      </c>
      <c r="R408" s="13">
        <f t="shared" si="621"/>
        <v>1.670947219226401E-2</v>
      </c>
      <c r="S408" s="13">
        <f t="shared" si="622"/>
        <v>2.5796909460961734E-2</v>
      </c>
      <c r="T408" s="13">
        <f t="shared" si="623"/>
        <v>8.721054261226345E-2</v>
      </c>
      <c r="U408" s="13">
        <f t="shared" si="624"/>
        <v>2.9361632832126089E-2</v>
      </c>
      <c r="V408" s="13">
        <f t="shared" si="625"/>
        <v>2.9796916783972425E-3</v>
      </c>
      <c r="W408" s="13">
        <f t="shared" si="626"/>
        <v>8.6344865834614482E-2</v>
      </c>
      <c r="X408" s="13">
        <f t="shared" si="627"/>
        <v>5.1081683925705078E-2</v>
      </c>
      <c r="Y408" s="13">
        <f t="shared" si="628"/>
        <v>1.510998023717809E-2</v>
      </c>
      <c r="Z408" s="13">
        <f t="shared" si="629"/>
        <v>3.295111870443962E-3</v>
      </c>
      <c r="AA408" s="13">
        <f t="shared" si="630"/>
        <v>5.7901209426320576E-3</v>
      </c>
      <c r="AB408" s="13">
        <f t="shared" si="631"/>
        <v>5.0871566502823087E-3</v>
      </c>
      <c r="AC408" s="13">
        <f t="shared" si="632"/>
        <v>1.9359650088538404E-4</v>
      </c>
      <c r="AD408" s="13">
        <f t="shared" si="633"/>
        <v>3.7930974395900936E-2</v>
      </c>
      <c r="AE408" s="13">
        <f t="shared" si="634"/>
        <v>2.2439991380572333E-2</v>
      </c>
      <c r="AF408" s="13">
        <f t="shared" si="635"/>
        <v>6.637757415672638E-3</v>
      </c>
      <c r="AG408" s="13">
        <f t="shared" si="636"/>
        <v>1.308967333129559E-3</v>
      </c>
      <c r="AH408" s="13">
        <f t="shared" si="637"/>
        <v>4.8734763045511672E-4</v>
      </c>
      <c r="AI408" s="13">
        <f t="shared" si="638"/>
        <v>8.5635991504594625E-4</v>
      </c>
      <c r="AJ408" s="13">
        <f t="shared" si="639"/>
        <v>7.5239137144531574E-4</v>
      </c>
      <c r="AK408" s="13">
        <f t="shared" si="640"/>
        <v>4.4069692807063122E-4</v>
      </c>
      <c r="AL408" s="13">
        <f t="shared" si="641"/>
        <v>8.0501440713301232E-6</v>
      </c>
      <c r="AM408" s="13">
        <f t="shared" si="642"/>
        <v>1.3330347366601268E-2</v>
      </c>
      <c r="AN408" s="13">
        <f t="shared" si="643"/>
        <v>7.8862429655615126E-3</v>
      </c>
      <c r="AO408" s="13">
        <f t="shared" si="644"/>
        <v>2.3327534685138986E-3</v>
      </c>
      <c r="AP408" s="13">
        <f t="shared" si="645"/>
        <v>4.6001953601372151E-4</v>
      </c>
      <c r="AQ408" s="13">
        <f t="shared" si="646"/>
        <v>6.8036971020696667E-5</v>
      </c>
      <c r="AR408" s="13">
        <f t="shared" si="647"/>
        <v>5.7663040831015381E-5</v>
      </c>
      <c r="AS408" s="13">
        <f t="shared" si="648"/>
        <v>1.0132462673764255E-4</v>
      </c>
      <c r="AT408" s="13">
        <f t="shared" si="649"/>
        <v>8.902305389694625E-5</v>
      </c>
      <c r="AU408" s="13">
        <f t="shared" si="650"/>
        <v>5.214332310122973E-5</v>
      </c>
      <c r="AV408" s="13">
        <f t="shared" si="651"/>
        <v>2.2906365472364222E-5</v>
      </c>
      <c r="AW408" s="13">
        <f t="shared" si="652"/>
        <v>2.3245950581348251E-7</v>
      </c>
      <c r="AX408" s="13">
        <f t="shared" si="653"/>
        <v>3.9039809316862833E-3</v>
      </c>
      <c r="AY408" s="13">
        <f t="shared" si="654"/>
        <v>2.3095978906997479E-3</v>
      </c>
      <c r="AZ408" s="13">
        <f t="shared" si="655"/>
        <v>6.8317987588385287E-4</v>
      </c>
      <c r="BA408" s="13">
        <f t="shared" si="656"/>
        <v>1.347232331919816E-4</v>
      </c>
      <c r="BB408" s="13">
        <f t="shared" si="657"/>
        <v>1.9925590099773502E-5</v>
      </c>
      <c r="BC408" s="13">
        <f t="shared" si="658"/>
        <v>2.3575986497201861E-6</v>
      </c>
      <c r="BD408" s="13">
        <f t="shared" si="659"/>
        <v>5.6855826486291058E-6</v>
      </c>
      <c r="BE408" s="13">
        <f t="shared" si="660"/>
        <v>9.9906201850613882E-6</v>
      </c>
      <c r="BF408" s="13">
        <f t="shared" si="661"/>
        <v>8.777683647446634E-6</v>
      </c>
      <c r="BG408" s="13">
        <f t="shared" si="662"/>
        <v>5.141337827379239E-6</v>
      </c>
      <c r="BH408" s="13">
        <f t="shared" si="663"/>
        <v>2.2585703458562747E-6</v>
      </c>
      <c r="BI408" s="13">
        <f t="shared" si="664"/>
        <v>7.9374515792619647E-7</v>
      </c>
      <c r="BJ408" s="14">
        <f t="shared" si="665"/>
        <v>0.65439534372904007</v>
      </c>
      <c r="BK408" s="14">
        <f t="shared" si="666"/>
        <v>0.22603454529287578</v>
      </c>
      <c r="BL408" s="14">
        <f t="shared" si="667"/>
        <v>0.11632990649642393</v>
      </c>
      <c r="BM408" s="14">
        <f t="shared" si="668"/>
        <v>0.41460093489713334</v>
      </c>
      <c r="BN408" s="14">
        <f t="shared" si="669"/>
        <v>0.58314460706045645</v>
      </c>
    </row>
    <row r="409" spans="1:66" x14ac:dyDescent="0.25">
      <c r="A409" t="s">
        <v>339</v>
      </c>
      <c r="B409" t="s">
        <v>113</v>
      </c>
      <c r="C409" t="s">
        <v>112</v>
      </c>
      <c r="D409" t="s">
        <v>359</v>
      </c>
      <c r="E409" s="10">
        <f>VLOOKUP(A409,home!$A$2:$E$405,3,FALSE)</f>
        <v>1.2199</v>
      </c>
      <c r="F409" s="10">
        <f>VLOOKUP(B409,home!$B$2:$E$405,3,FALSE)</f>
        <v>1.1125</v>
      </c>
      <c r="G409" s="10">
        <f>VLOOKUP(C409,away!$B$2:$E$405,4,FALSE)</f>
        <v>0.81969999999999998</v>
      </c>
      <c r="H409" s="10">
        <f>VLOOKUP(A409,away!$A$2:$E$405,3,FALSE)</f>
        <v>1.0142</v>
      </c>
      <c r="I409" s="10">
        <f>VLOOKUP(C409,away!$B$2:$E$405,3,FALSE)</f>
        <v>0.98599999999999999</v>
      </c>
      <c r="J409" s="10">
        <f>VLOOKUP(B409,home!$B$2:$E$405,4,FALSE)</f>
        <v>1.2677</v>
      </c>
      <c r="K409" s="12">
        <f t="shared" si="614"/>
        <v>1.112446633375</v>
      </c>
      <c r="L409" s="12">
        <f t="shared" si="615"/>
        <v>1.26770152124</v>
      </c>
      <c r="M409" s="13">
        <f t="shared" si="616"/>
        <v>9.2536866730846906E-2</v>
      </c>
      <c r="N409" s="13">
        <f t="shared" si="617"/>
        <v>0.10294232585780168</v>
      </c>
      <c r="O409" s="13">
        <f t="shared" si="618"/>
        <v>0.11730912672547779</v>
      </c>
      <c r="P409" s="13">
        <f t="shared" si="619"/>
        <v>0.130500143089919</v>
      </c>
      <c r="Q409" s="13">
        <f t="shared" si="620"/>
        <v>5.7258921916151853E-2</v>
      </c>
      <c r="R409" s="13">
        <f t="shared" si="621"/>
        <v>7.4356479202612083E-2</v>
      </c>
      <c r="S409" s="13">
        <f t="shared" si="622"/>
        <v>4.6009466140732043E-2</v>
      </c>
      <c r="T409" s="13">
        <f t="shared" si="623"/>
        <v>7.2587222417668087E-2</v>
      </c>
      <c r="U409" s="13">
        <f t="shared" si="624"/>
        <v>8.2717614958564001E-2</v>
      </c>
      <c r="V409" s="13">
        <f t="shared" si="625"/>
        <v>7.2094292157095672E-3</v>
      </c>
      <c r="W409" s="13">
        <f t="shared" si="626"/>
        <v>2.1232498305435048E-2</v>
      </c>
      <c r="X409" s="13">
        <f t="shared" si="627"/>
        <v>2.6916470401525734E-2</v>
      </c>
      <c r="Y409" s="13">
        <f t="shared" si="628"/>
        <v>1.7061025237212805E-2</v>
      </c>
      <c r="Z409" s="13">
        <f t="shared" si="629"/>
        <v>3.1420607266400578E-2</v>
      </c>
      <c r="AA409" s="13">
        <f t="shared" si="630"/>
        <v>3.4953748772105379E-2</v>
      </c>
      <c r="AB409" s="13">
        <f t="shared" si="631"/>
        <v>1.9442090072682088E-2</v>
      </c>
      <c r="AC409" s="13">
        <f t="shared" si="632"/>
        <v>6.354437273789808E-4</v>
      </c>
      <c r="AD409" s="13">
        <f t="shared" si="633"/>
        <v>5.9050053145054066E-3</v>
      </c>
      <c r="AE409" s="13">
        <f t="shared" si="634"/>
        <v>7.485784220128789E-3</v>
      </c>
      <c r="AF409" s="13">
        <f t="shared" si="635"/>
        <v>4.744870021765827E-3</v>
      </c>
      <c r="AG409" s="13">
        <f t="shared" si="636"/>
        <v>2.0050263148928696E-3</v>
      </c>
      <c r="AH409" s="13">
        <f t="shared" si="637"/>
        <v>9.9579879074751555E-3</v>
      </c>
      <c r="AI409" s="13">
        <f t="shared" si="638"/>
        <v>1.1077730122859697E-2</v>
      </c>
      <c r="AJ409" s="13">
        <f t="shared" si="639"/>
        <v>6.1616917903060484E-3</v>
      </c>
      <c r="AK409" s="13">
        <f t="shared" si="640"/>
        <v>2.2848510960067803E-3</v>
      </c>
      <c r="AL409" s="13">
        <f t="shared" si="641"/>
        <v>3.5845388018051561E-5</v>
      </c>
      <c r="AM409" s="13">
        <f t="shared" si="642"/>
        <v>1.3138006564366027E-3</v>
      </c>
      <c r="AN409" s="13">
        <f t="shared" si="643"/>
        <v>1.665507090770792E-3</v>
      </c>
      <c r="AO409" s="13">
        <f t="shared" si="644"/>
        <v>1.0556829363030701E-3</v>
      </c>
      <c r="AP409" s="13">
        <f t="shared" si="645"/>
        <v>4.4609695476617052E-4</v>
      </c>
      <c r="AQ409" s="13">
        <f t="shared" si="646"/>
        <v>1.4137944704440151E-4</v>
      </c>
      <c r="AR409" s="13">
        <f t="shared" si="647"/>
        <v>2.5247512837591559E-3</v>
      </c>
      <c r="AS409" s="13">
        <f t="shared" si="648"/>
        <v>2.8086510657270819E-3</v>
      </c>
      <c r="AT409" s="13">
        <f t="shared" si="649"/>
        <v>1.5622372111965994E-3</v>
      </c>
      <c r="AU409" s="13">
        <f t="shared" si="650"/>
        <v>5.7930184204293533E-4</v>
      </c>
      <c r="AV409" s="13">
        <f t="shared" si="651"/>
        <v>1.6111059597214995E-4</v>
      </c>
      <c r="AW409" s="13">
        <f t="shared" si="652"/>
        <v>1.4041935785308108E-6</v>
      </c>
      <c r="AX409" s="13">
        <f t="shared" si="653"/>
        <v>2.4358885286312741E-4</v>
      </c>
      <c r="AY409" s="13">
        <f t="shared" si="654"/>
        <v>3.0879795933169316E-4</v>
      </c>
      <c r="AZ409" s="13">
        <f t="shared" si="655"/>
        <v>1.9573182140029759E-4</v>
      </c>
      <c r="BA409" s="13">
        <f t="shared" si="656"/>
        <v>8.2709842581411052E-5</v>
      </c>
      <c r="BB409" s="13">
        <f t="shared" si="657"/>
        <v>2.6212848315493941E-5</v>
      </c>
      <c r="BC409" s="13">
        <f t="shared" si="658"/>
        <v>6.6460135371170081E-6</v>
      </c>
      <c r="BD409" s="13">
        <f t="shared" si="659"/>
        <v>5.3343850719568748E-4</v>
      </c>
      <c r="BE409" s="13">
        <f t="shared" si="660"/>
        <v>5.9342187144242821E-4</v>
      </c>
      <c r="BF409" s="13">
        <f t="shared" si="661"/>
        <v>3.3007508152861073E-4</v>
      </c>
      <c r="BG409" s="13">
        <f t="shared" si="662"/>
        <v>1.2239697106916056E-4</v>
      </c>
      <c r="BH409" s="13">
        <f t="shared" si="663"/>
        <v>3.404002460029626E-5</v>
      </c>
      <c r="BI409" s="13">
        <f t="shared" si="664"/>
        <v>7.5735421533203397E-6</v>
      </c>
      <c r="BJ409" s="14">
        <f t="shared" si="665"/>
        <v>0.3236253044304383</v>
      </c>
      <c r="BK409" s="14">
        <f t="shared" si="666"/>
        <v>0.27723599225193624</v>
      </c>
      <c r="BL409" s="14">
        <f t="shared" si="667"/>
        <v>0.36751831864477635</v>
      </c>
      <c r="BM409" s="14">
        <f t="shared" si="668"/>
        <v>0.42458896530498896</v>
      </c>
      <c r="BN409" s="14">
        <f t="shared" si="669"/>
        <v>0.57490386352280942</v>
      </c>
    </row>
    <row r="410" spans="1:66" x14ac:dyDescent="0.25">
      <c r="A410" t="s">
        <v>339</v>
      </c>
      <c r="B410" t="s">
        <v>118</v>
      </c>
      <c r="C410" t="s">
        <v>110</v>
      </c>
      <c r="D410" t="s">
        <v>359</v>
      </c>
      <c r="E410" s="10">
        <f>VLOOKUP(A410,home!$A$2:$E$405,3,FALSE)</f>
        <v>1.2199</v>
      </c>
      <c r="F410" s="10">
        <f>VLOOKUP(B410,home!$B$2:$E$405,3,FALSE)</f>
        <v>0.81969999999999998</v>
      </c>
      <c r="G410" s="10">
        <f>VLOOKUP(C410,away!$B$2:$E$405,4,FALSE)</f>
        <v>1.093</v>
      </c>
      <c r="H410" s="10">
        <f>VLOOKUP(A410,away!$A$2:$E$405,3,FALSE)</f>
        <v>1.0142</v>
      </c>
      <c r="I410" s="10">
        <f>VLOOKUP(C410,away!$B$2:$E$405,3,FALSE)</f>
        <v>1.0517000000000001</v>
      </c>
      <c r="J410" s="10">
        <f>VLOOKUP(B410,home!$B$2:$E$405,4,FALSE)</f>
        <v>1.1973</v>
      </c>
      <c r="K410" s="12">
        <f t="shared" si="614"/>
        <v>1.0929475687899999</v>
      </c>
      <c r="L410" s="12">
        <f t="shared" si="615"/>
        <v>1.2770810558220003</v>
      </c>
      <c r="M410" s="13">
        <f t="shared" si="616"/>
        <v>9.3478050466836465E-2</v>
      </c>
      <c r="N410" s="13">
        <f t="shared" si="617"/>
        <v>0.10216660799295783</v>
      </c>
      <c r="O410" s="13">
        <f t="shared" si="618"/>
        <v>0.11937904738636976</v>
      </c>
      <c r="P410" s="13">
        <f t="shared" si="619"/>
        <v>0.13047503960539902</v>
      </c>
      <c r="Q410" s="13">
        <f t="shared" si="620"/>
        <v>5.583137290871211E-2</v>
      </c>
      <c r="R410" s="13">
        <f t="shared" si="621"/>
        <v>7.6228359939604862E-2</v>
      </c>
      <c r="S410" s="13">
        <f t="shared" si="622"/>
        <v>4.552869864907487E-2</v>
      </c>
      <c r="T410" s="13">
        <f t="shared" si="623"/>
        <v>7.1301188662249895E-2</v>
      </c>
      <c r="U410" s="13">
        <f t="shared" si="624"/>
        <v>8.3313600668840151E-2</v>
      </c>
      <c r="V410" s="13">
        <f t="shared" si="625"/>
        <v>7.0609074414958849E-3</v>
      </c>
      <c r="W410" s="13">
        <f t="shared" si="626"/>
        <v>2.0340254427594927E-2</v>
      </c>
      <c r="X410" s="13">
        <f t="shared" si="627"/>
        <v>2.5976153600081046E-2</v>
      </c>
      <c r="Y410" s="13">
        <f t="shared" si="628"/>
        <v>1.6586826832892983E-2</v>
      </c>
      <c r="Z410" s="13">
        <f t="shared" si="629"/>
        <v>3.2449931465083348E-2</v>
      </c>
      <c r="AA410" s="13">
        <f t="shared" si="630"/>
        <v>3.5466073702164966E-2</v>
      </c>
      <c r="AB410" s="13">
        <f t="shared" si="631"/>
        <v>1.9381279513654072E-2</v>
      </c>
      <c r="AC410" s="13">
        <f t="shared" si="632"/>
        <v>6.1596824968423655E-4</v>
      </c>
      <c r="AD410" s="13">
        <f t="shared" si="633"/>
        <v>5.5577079063024743E-3</v>
      </c>
      <c r="AE410" s="13">
        <f t="shared" si="634"/>
        <v>7.0976434809310431E-3</v>
      </c>
      <c r="AF410" s="13">
        <f t="shared" si="635"/>
        <v>4.5321330152377779E-3</v>
      </c>
      <c r="AG410" s="13">
        <f t="shared" si="636"/>
        <v>1.9293004054085358E-3</v>
      </c>
      <c r="AH410" s="13">
        <f t="shared" si="637"/>
        <v>1.0360298184195049E-2</v>
      </c>
      <c r="AI410" s="13">
        <f t="shared" si="638"/>
        <v>1.1323262712355429E-2</v>
      </c>
      <c r="AJ410" s="13">
        <f t="shared" si="639"/>
        <v>6.1878662261196614E-3</v>
      </c>
      <c r="AK410" s="13">
        <f t="shared" si="640"/>
        <v>2.2543377826117457E-3</v>
      </c>
      <c r="AL410" s="13">
        <f t="shared" si="641"/>
        <v>3.4390311467495453E-5</v>
      </c>
      <c r="AM410" s="13">
        <f t="shared" si="642"/>
        <v>1.2148566688476507E-3</v>
      </c>
      <c r="AN410" s="13">
        <f t="shared" si="643"/>
        <v>1.5514704373243559E-3</v>
      </c>
      <c r="AO410" s="13">
        <f t="shared" si="644"/>
        <v>9.9067675208740474E-4</v>
      </c>
      <c r="AP410" s="13">
        <f t="shared" si="645"/>
        <v>4.217248375113643E-4</v>
      </c>
      <c r="AQ410" s="13">
        <f t="shared" si="646"/>
        <v>1.3464420018884365E-4</v>
      </c>
      <c r="AR410" s="13">
        <f t="shared" si="647"/>
        <v>2.6461881087405134E-3</v>
      </c>
      <c r="AS410" s="13">
        <f t="shared" si="648"/>
        <v>2.8921448600089522E-3</v>
      </c>
      <c r="AT410" s="13">
        <f t="shared" si="649"/>
        <v>1.5804813466676392E-3</v>
      </c>
      <c r="AU410" s="13">
        <f t="shared" si="650"/>
        <v>5.757944151194472E-4</v>
      </c>
      <c r="AV410" s="13">
        <f t="shared" si="651"/>
        <v>1.5732827653191489E-4</v>
      </c>
      <c r="AW410" s="13">
        <f t="shared" si="652"/>
        <v>1.3333722100638909E-6</v>
      </c>
      <c r="AX410" s="13">
        <f t="shared" si="653"/>
        <v>2.2129577377422619E-4</v>
      </c>
      <c r="AY410" s="13">
        <f t="shared" si="654"/>
        <v>2.826126404205353E-4</v>
      </c>
      <c r="AZ410" s="13">
        <f t="shared" si="655"/>
        <v>1.804596246084503E-4</v>
      </c>
      <c r="BA410" s="13">
        <f t="shared" si="656"/>
        <v>7.6820522642733846E-5</v>
      </c>
      <c r="BB410" s="13">
        <f t="shared" si="657"/>
        <v>2.4526508541345108E-5</v>
      </c>
      <c r="BC410" s="13">
        <f t="shared" si="658"/>
        <v>6.2644678847216643E-6</v>
      </c>
      <c r="BD410" s="13">
        <f t="shared" si="659"/>
        <v>5.6323278396899204E-4</v>
      </c>
      <c r="BE410" s="13">
        <f t="shared" si="660"/>
        <v>6.1558390190173315E-4</v>
      </c>
      <c r="BF410" s="13">
        <f t="shared" si="661"/>
        <v>3.3640046448488045E-4</v>
      </c>
      <c r="BG410" s="13">
        <f t="shared" si="662"/>
        <v>1.2255602326619229E-4</v>
      </c>
      <c r="BH410" s="13">
        <f t="shared" si="663"/>
        <v>3.3486826917338868E-5</v>
      </c>
      <c r="BI410" s="13">
        <f t="shared" si="664"/>
        <v>7.3198692131594125E-6</v>
      </c>
      <c r="BJ410" s="14">
        <f t="shared" si="665"/>
        <v>0.31642454166620027</v>
      </c>
      <c r="BK410" s="14">
        <f t="shared" si="666"/>
        <v>0.27747566736437851</v>
      </c>
      <c r="BL410" s="14">
        <f t="shared" si="667"/>
        <v>0.37342464299273653</v>
      </c>
      <c r="BM410" s="14">
        <f t="shared" si="668"/>
        <v>0.42193502592030813</v>
      </c>
      <c r="BN410" s="14">
        <f t="shared" si="669"/>
        <v>0.57755847829988005</v>
      </c>
    </row>
    <row r="411" spans="1:66" x14ac:dyDescent="0.25">
      <c r="A411" t="s">
        <v>339</v>
      </c>
      <c r="B411" t="s">
        <v>121</v>
      </c>
      <c r="C411" t="s">
        <v>126</v>
      </c>
      <c r="D411" t="s">
        <v>359</v>
      </c>
      <c r="E411" s="10">
        <f>VLOOKUP(A411,home!$A$2:$E$405,3,FALSE)</f>
        <v>1.2199</v>
      </c>
      <c r="F411" s="10">
        <f>VLOOKUP(B411,home!$B$2:$E$405,3,FALSE)</f>
        <v>1.2296</v>
      </c>
      <c r="G411" s="10">
        <f>VLOOKUP(C411,away!$B$2:$E$405,4,FALSE)</f>
        <v>1.3467</v>
      </c>
      <c r="H411" s="10">
        <f>VLOOKUP(A411,away!$A$2:$E$405,3,FALSE)</f>
        <v>1.0142</v>
      </c>
      <c r="I411" s="10">
        <f>VLOOKUP(C411,away!$B$2:$E$405,3,FALSE)</f>
        <v>0.77470000000000006</v>
      </c>
      <c r="J411" s="10">
        <f>VLOOKUP(B411,home!$B$2:$E$405,4,FALSE)</f>
        <v>0.91559999999999997</v>
      </c>
      <c r="K411" s="12">
        <f t="shared" si="614"/>
        <v>2.0200352401680002</v>
      </c>
      <c r="L411" s="12">
        <f t="shared" si="615"/>
        <v>0.71938759754399995</v>
      </c>
      <c r="M411" s="13">
        <f t="shared" si="616"/>
        <v>6.4607625219105402E-2</v>
      </c>
      <c r="N411" s="13">
        <f t="shared" si="617"/>
        <v>0.13050967972615971</v>
      </c>
      <c r="O411" s="13">
        <f t="shared" si="618"/>
        <v>4.647792428939538E-2</v>
      </c>
      <c r="P411" s="13">
        <f t="shared" si="619"/>
        <v>9.388704495443892E-2</v>
      </c>
      <c r="Q411" s="13">
        <f t="shared" si="620"/>
        <v>0.13181707611494095</v>
      </c>
      <c r="R411" s="13">
        <f t="shared" si="621"/>
        <v>1.6717821146690029E-2</v>
      </c>
      <c r="S411" s="13">
        <f t="shared" si="622"/>
        <v>3.4108888774285806E-2</v>
      </c>
      <c r="T411" s="13">
        <f t="shared" si="623"/>
        <v>9.4827569701601958E-2</v>
      </c>
      <c r="U411" s="13">
        <f t="shared" si="624"/>
        <v>3.3770587855139665E-2</v>
      </c>
      <c r="V411" s="13">
        <f t="shared" si="625"/>
        <v>5.5074042263879852E-3</v>
      </c>
      <c r="W411" s="13">
        <f t="shared" si="626"/>
        <v>8.8758379669362758E-2</v>
      </c>
      <c r="X411" s="13">
        <f t="shared" si="627"/>
        <v>6.3851677512241078E-2</v>
      </c>
      <c r="Y411" s="13">
        <f t="shared" si="628"/>
        <v>2.2967052442342675E-2</v>
      </c>
      <c r="Z411" s="13">
        <f t="shared" si="629"/>
        <v>4.0088643969625401E-3</v>
      </c>
      <c r="AA411" s="13">
        <f t="shared" si="630"/>
        <v>8.0980473549191693E-3</v>
      </c>
      <c r="AB411" s="13">
        <f t="shared" si="631"/>
        <v>8.1791705167429934E-3</v>
      </c>
      <c r="AC411" s="13">
        <f t="shared" si="632"/>
        <v>5.0020596101426728E-4</v>
      </c>
      <c r="AD411" s="13">
        <f t="shared" si="633"/>
        <v>4.4823763698080943E-2</v>
      </c>
      <c r="AE411" s="13">
        <f t="shared" si="634"/>
        <v>3.2245659679642408E-2</v>
      </c>
      <c r="AF411" s="13">
        <f t="shared" si="635"/>
        <v>1.1598563824079687E-2</v>
      </c>
      <c r="AG411" s="13">
        <f t="shared" si="636"/>
        <v>2.7812876547884786E-3</v>
      </c>
      <c r="AH411" s="13">
        <f t="shared" si="637"/>
        <v>7.2098183185263928E-4</v>
      </c>
      <c r="AI411" s="13">
        <f t="shared" si="638"/>
        <v>1.4564087078632107E-3</v>
      </c>
      <c r="AJ411" s="13">
        <f t="shared" si="639"/>
        <v>1.4709984569856143E-3</v>
      </c>
      <c r="AK411" s="13">
        <f t="shared" si="640"/>
        <v>9.9048957378123086E-4</v>
      </c>
      <c r="AL411" s="13">
        <f t="shared" si="641"/>
        <v>2.9075737973007731E-5</v>
      </c>
      <c r="AM411" s="13">
        <f t="shared" si="642"/>
        <v>1.8109116453417333E-2</v>
      </c>
      <c r="AN411" s="13">
        <f t="shared" si="643"/>
        <v>1.3027473779068417E-2</v>
      </c>
      <c r="AO411" s="13">
        <f t="shared" si="644"/>
        <v>4.6859015319957401E-3</v>
      </c>
      <c r="AP411" s="13">
        <f t="shared" si="645"/>
        <v>1.1236598151433883E-3</v>
      </c>
      <c r="AQ411" s="13">
        <f t="shared" si="646"/>
        <v>2.0208673371818425E-4</v>
      </c>
      <c r="AR411" s="13">
        <f t="shared" si="647"/>
        <v>1.0373307757786849E-4</v>
      </c>
      <c r="AS411" s="13">
        <f t="shared" si="648"/>
        <v>2.0954447227837535E-4</v>
      </c>
      <c r="AT411" s="13">
        <f t="shared" si="649"/>
        <v>2.1164360919236246E-4</v>
      </c>
      <c r="AU411" s="13">
        <f t="shared" si="650"/>
        <v>1.4250918297497206E-4</v>
      </c>
      <c r="AV411" s="13">
        <f t="shared" si="651"/>
        <v>7.196839291424831E-5</v>
      </c>
      <c r="AW411" s="13">
        <f t="shared" si="652"/>
        <v>1.1736811719194238E-6</v>
      </c>
      <c r="AX411" s="13">
        <f t="shared" si="653"/>
        <v>6.0968422340348539E-3</v>
      </c>
      <c r="AY411" s="13">
        <f t="shared" si="654"/>
        <v>4.3859926873471271E-3</v>
      </c>
      <c r="AZ411" s="13">
        <f t="shared" si="655"/>
        <v>1.5776143710981006E-3</v>
      </c>
      <c r="BA411" s="13">
        <f t="shared" si="656"/>
        <v>3.7830540409171701E-4</v>
      </c>
      <c r="BB411" s="13">
        <f t="shared" si="657"/>
        <v>6.8037053946863089E-5</v>
      </c>
      <c r="BC411" s="13">
        <f t="shared" si="658"/>
        <v>9.7890025565610731E-6</v>
      </c>
      <c r="BD411" s="13">
        <f t="shared" si="659"/>
        <v>1.2437381577431361E-5</v>
      </c>
      <c r="BE411" s="13">
        <f t="shared" si="660"/>
        <v>2.5123949081827617E-5</v>
      </c>
      <c r="BF411" s="13">
        <f t="shared" si="661"/>
        <v>2.5375631258739139E-5</v>
      </c>
      <c r="BG411" s="13">
        <f t="shared" si="662"/>
        <v>1.7086556461387238E-5</v>
      </c>
      <c r="BH411" s="13">
        <f t="shared" si="663"/>
        <v>8.6288615462806192E-6</v>
      </c>
      <c r="BI411" s="13">
        <f t="shared" si="664"/>
        <v>3.4861208812034796E-6</v>
      </c>
      <c r="BJ411" s="14">
        <f t="shared" si="665"/>
        <v>0.67384552908965867</v>
      </c>
      <c r="BK411" s="14">
        <f t="shared" si="666"/>
        <v>0.20302623756055252</v>
      </c>
      <c r="BL411" s="14">
        <f t="shared" si="667"/>
        <v>0.11871396696911463</v>
      </c>
      <c r="BM411" s="14">
        <f t="shared" si="668"/>
        <v>0.51119260755938278</v>
      </c>
      <c r="BN411" s="14">
        <f t="shared" si="669"/>
        <v>0.48401717145073037</v>
      </c>
    </row>
    <row r="412" spans="1:66" x14ac:dyDescent="0.25">
      <c r="A412" t="s">
        <v>340</v>
      </c>
      <c r="B412" t="s">
        <v>131</v>
      </c>
      <c r="C412" t="s">
        <v>133</v>
      </c>
      <c r="D412" t="s">
        <v>359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340</v>
      </c>
      <c r="B413" t="s">
        <v>144</v>
      </c>
      <c r="C413" t="s">
        <v>136</v>
      </c>
      <c r="D413" t="s">
        <v>359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340</v>
      </c>
      <c r="B414" t="s">
        <v>140</v>
      </c>
      <c r="C414" t="s">
        <v>143</v>
      </c>
      <c r="D414" t="s">
        <v>359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341</v>
      </c>
      <c r="B415" t="s">
        <v>151</v>
      </c>
      <c r="C415" t="s">
        <v>318</v>
      </c>
      <c r="D415" t="s">
        <v>359</v>
      </c>
      <c r="E415" s="10">
        <f>VLOOKUP(A415,home!$A$2:$E$405,3,FALSE)</f>
        <v>1.5127999999999999</v>
      </c>
      <c r="F415" s="10">
        <f>VLOOKUP(B415,home!$B$2:$E$405,3,FALSE)</f>
        <v>1.3221000000000001</v>
      </c>
      <c r="G415" s="10">
        <f>VLOOKUP(C415,away!$B$2:$E$405,4,FALSE)</f>
        <v>0.88139999999999996</v>
      </c>
      <c r="H415" s="10">
        <f>VLOOKUP(A415,away!$A$2:$E$405,3,FALSE)</f>
        <v>1.2179</v>
      </c>
      <c r="I415" s="10">
        <f>VLOOKUP(C415,away!$B$2:$E$405,3,FALSE)</f>
        <v>0.95789999999999997</v>
      </c>
      <c r="J415" s="10">
        <f>VLOOKUP(B415,home!$B$2:$E$405,4,FALSE)</f>
        <v>1.0948</v>
      </c>
      <c r="K415" s="12">
        <f t="shared" si="614"/>
        <v>1.7628642364319997</v>
      </c>
      <c r="L415" s="12">
        <f t="shared" si="615"/>
        <v>1.277222593668</v>
      </c>
      <c r="M415" s="13">
        <f t="shared" si="616"/>
        <v>4.7830736166279662E-2</v>
      </c>
      <c r="N415" s="13">
        <f t="shared" si="617"/>
        <v>8.4319094189749019E-2</v>
      </c>
      <c r="O415" s="13">
        <f t="shared" si="618"/>
        <v>6.1090496903345524E-2</v>
      </c>
      <c r="P415" s="13">
        <f t="shared" si="619"/>
        <v>0.10769425217676763</v>
      </c>
      <c r="Q415" s="13">
        <f t="shared" si="620"/>
        <v>7.432155779772491E-2</v>
      </c>
      <c r="R415" s="13">
        <f t="shared" si="621"/>
        <v>3.9013081451678949E-2</v>
      </c>
      <c r="S415" s="13">
        <f t="shared" si="622"/>
        <v>6.0620287714125615E-2</v>
      </c>
      <c r="T415" s="13">
        <f t="shared" si="623"/>
        <v>9.4925172815856371E-2</v>
      </c>
      <c r="U415" s="13">
        <f t="shared" si="624"/>
        <v>6.8774766044173416E-2</v>
      </c>
      <c r="V415" s="13">
        <f t="shared" si="625"/>
        <v>1.5165647018774252E-2</v>
      </c>
      <c r="W415" s="13">
        <f t="shared" si="626"/>
        <v>4.3672938745841022E-2</v>
      </c>
      <c r="X415" s="13">
        <f t="shared" si="627"/>
        <v>5.578006409806676E-2</v>
      </c>
      <c r="Y415" s="13">
        <f t="shared" si="628"/>
        <v>3.5621779071150064E-2</v>
      </c>
      <c r="Z415" s="13">
        <f t="shared" si="629"/>
        <v>1.6609463026231442E-2</v>
      </c>
      <c r="AA415" s="13">
        <f t="shared" si="630"/>
        <v>2.9280228355283017E-2</v>
      </c>
      <c r="AB415" s="13">
        <f t="shared" si="631"/>
        <v>2.58085337010453E-2</v>
      </c>
      <c r="AC415" s="13">
        <f t="shared" si="632"/>
        <v>2.1341572717826344E-3</v>
      </c>
      <c r="AD415" s="13">
        <f t="shared" si="633"/>
        <v>1.9247365453732131E-2</v>
      </c>
      <c r="AE415" s="13">
        <f t="shared" si="634"/>
        <v>2.4583170026091613E-2</v>
      </c>
      <c r="AF415" s="13">
        <f t="shared" si="635"/>
        <v>1.5699090090653085E-2</v>
      </c>
      <c r="AG415" s="13">
        <f t="shared" si="636"/>
        <v>6.6837441879371755E-3</v>
      </c>
      <c r="AH415" s="13">
        <f t="shared" si="637"/>
        <v>5.3034953614490158E-3</v>
      </c>
      <c r="AI415" s="13">
        <f t="shared" si="638"/>
        <v>9.349342300781471E-3</v>
      </c>
      <c r="AJ415" s="13">
        <f t="shared" si="639"/>
        <v>8.2408105881042644E-3</v>
      </c>
      <c r="AK415" s="13">
        <f t="shared" si="640"/>
        <v>4.8424767549930543E-3</v>
      </c>
      <c r="AL415" s="13">
        <f t="shared" si="641"/>
        <v>1.9220818229787119E-4</v>
      </c>
      <c r="AM415" s="13">
        <f t="shared" si="642"/>
        <v>6.7860984407842285E-3</v>
      </c>
      <c r="AN415" s="13">
        <f t="shared" si="643"/>
        <v>8.6673582514248029E-3</v>
      </c>
      <c r="AO415" s="13">
        <f t="shared" si="644"/>
        <v>5.5350728930672654E-3</v>
      </c>
      <c r="AP415" s="13">
        <f t="shared" si="645"/>
        <v>2.356506718874937E-3</v>
      </c>
      <c r="AQ415" s="13">
        <f t="shared" si="646"/>
        <v>7.5244590586937877E-4</v>
      </c>
      <c r="AR415" s="13">
        <f t="shared" si="647"/>
        <v>1.354748820211224E-3</v>
      </c>
      <c r="AS415" s="13">
        <f t="shared" si="648"/>
        <v>2.3882382444988118E-3</v>
      </c>
      <c r="AT415" s="13">
        <f t="shared" si="649"/>
        <v>2.1050698946530493E-3</v>
      </c>
      <c r="AU415" s="13">
        <f t="shared" si="650"/>
        <v>1.236984144157846E-3</v>
      </c>
      <c r="AV415" s="13">
        <f t="shared" si="651"/>
        <v>5.4515877719232798E-4</v>
      </c>
      <c r="AW415" s="13">
        <f t="shared" si="652"/>
        <v>1.2021393978679889E-5</v>
      </c>
      <c r="AX415" s="13">
        <f t="shared" si="653"/>
        <v>1.9938283743609116E-3</v>
      </c>
      <c r="AY415" s="13">
        <f t="shared" si="654"/>
        <v>2.5465626476300954E-3</v>
      </c>
      <c r="AZ415" s="13">
        <f t="shared" si="655"/>
        <v>1.6262636748720803E-3</v>
      </c>
      <c r="BA415" s="13">
        <f t="shared" si="656"/>
        <v>6.9236690293605701E-4</v>
      </c>
      <c r="BB415" s="13">
        <f t="shared" si="657"/>
        <v>2.2107666288446773E-4</v>
      </c>
      <c r="BC415" s="13">
        <f t="shared" si="658"/>
        <v>5.6472821753753197E-5</v>
      </c>
      <c r="BD415" s="13">
        <f t="shared" si="659"/>
        <v>2.8838596698647391E-4</v>
      </c>
      <c r="BE415" s="13">
        <f t="shared" si="660"/>
        <v>5.0838530748931415E-4</v>
      </c>
      <c r="BF415" s="13">
        <f t="shared" si="661"/>
        <v>4.4810713845019868E-4</v>
      </c>
      <c r="BG415" s="13">
        <f t="shared" si="662"/>
        <v>2.6331734948791268E-4</v>
      </c>
      <c r="BH415" s="13">
        <f t="shared" si="663"/>
        <v>1.1604818456107677E-4</v>
      </c>
      <c r="BI415" s="13">
        <f t="shared" si="664"/>
        <v>4.0915438853116482E-5</v>
      </c>
      <c r="BJ415" s="14">
        <f t="shared" si="665"/>
        <v>0.48608802977125998</v>
      </c>
      <c r="BK415" s="14">
        <f t="shared" si="666"/>
        <v>0.23618385117765775</v>
      </c>
      <c r="BL415" s="14">
        <f t="shared" si="667"/>
        <v>0.26099859072739534</v>
      </c>
      <c r="BM415" s="14">
        <f t="shared" si="668"/>
        <v>0.58307617476334794</v>
      </c>
      <c r="BN415" s="14">
        <f t="shared" si="669"/>
        <v>0.41426921868554567</v>
      </c>
    </row>
    <row r="416" spans="1:66" x14ac:dyDescent="0.25">
      <c r="A416" t="s">
        <v>341</v>
      </c>
      <c r="B416" t="s">
        <v>146</v>
      </c>
      <c r="C416" t="s">
        <v>148</v>
      </c>
      <c r="D416" t="s">
        <v>359</v>
      </c>
      <c r="E416" s="10">
        <f>VLOOKUP(A416,home!$A$2:$E$405,3,FALSE)</f>
        <v>1.5127999999999999</v>
      </c>
      <c r="F416" s="10">
        <f>VLOOKUP(B416,home!$B$2:$E$405,3,FALSE)</f>
        <v>0.75549999999999995</v>
      </c>
      <c r="G416" s="10">
        <f>VLOOKUP(C416,away!$B$2:$E$405,4,FALSE)</f>
        <v>0.47220000000000001</v>
      </c>
      <c r="H416" s="10">
        <f>VLOOKUP(A416,away!$A$2:$E$405,3,FALSE)</f>
        <v>1.2179</v>
      </c>
      <c r="I416" s="10">
        <f>VLOOKUP(C416,away!$B$2:$E$405,3,FALSE)</f>
        <v>2.1114000000000002</v>
      </c>
      <c r="J416" s="10">
        <f>VLOOKUP(B416,home!$B$2:$E$405,4,FALSE)</f>
        <v>0.93840000000000001</v>
      </c>
      <c r="K416" s="12">
        <f t="shared" si="614"/>
        <v>0.53968701287999998</v>
      </c>
      <c r="L416" s="12">
        <f t="shared" si="615"/>
        <v>2.4130712579040003</v>
      </c>
      <c r="M416" s="13">
        <f t="shared" si="616"/>
        <v>5.2195537785490874E-2</v>
      </c>
      <c r="N416" s="13">
        <f t="shared" si="617"/>
        <v>2.816925387311674E-2</v>
      </c>
      <c r="O416" s="13">
        <f t="shared" si="618"/>
        <v>0.12595155202101024</v>
      </c>
      <c r="P416" s="13">
        <f t="shared" si="619"/>
        <v>6.7974416877818938E-2</v>
      </c>
      <c r="Q416" s="13">
        <f t="shared" si="620"/>
        <v>7.6012902389203723E-3</v>
      </c>
      <c r="R416" s="13">
        <f t="shared" si="621"/>
        <v>0.15196503503515019</v>
      </c>
      <c r="S416" s="13">
        <f t="shared" si="622"/>
        <v>2.2130825478169098E-2</v>
      </c>
      <c r="T416" s="13">
        <f t="shared" si="623"/>
        <v>1.8342454998524979E-2</v>
      </c>
      <c r="U416" s="13">
        <f t="shared" si="624"/>
        <v>8.2013555820324741E-2</v>
      </c>
      <c r="V416" s="13">
        <f t="shared" si="625"/>
        <v>3.2023383622597958E-3</v>
      </c>
      <c r="W416" s="13">
        <f t="shared" si="626"/>
        <v>1.3674392076922792E-3</v>
      </c>
      <c r="X416" s="13">
        <f t="shared" si="627"/>
        <v>3.2997282490132575E-3</v>
      </c>
      <c r="Y416" s="13">
        <f t="shared" si="628"/>
        <v>3.9812396982938933E-3</v>
      </c>
      <c r="Z416" s="13">
        <f t="shared" si="629"/>
        <v>0.12223415274989843</v>
      </c>
      <c r="AA416" s="13">
        <f t="shared" si="630"/>
        <v>6.5968184769510316E-2</v>
      </c>
      <c r="AB416" s="13">
        <f t="shared" si="631"/>
        <v>1.7801086291686467E-2</v>
      </c>
      <c r="AC416" s="13">
        <f t="shared" si="632"/>
        <v>2.6065097235259782E-4</v>
      </c>
      <c r="AD416" s="13">
        <f t="shared" si="633"/>
        <v>1.8449729532360996E-4</v>
      </c>
      <c r="AE416" s="13">
        <f t="shared" si="634"/>
        <v>4.4520512050642933E-4</v>
      </c>
      <c r="AF416" s="13">
        <f t="shared" si="635"/>
        <v>5.3715584008287576E-4</v>
      </c>
      <c r="AG416" s="13">
        <f t="shared" si="636"/>
        <v>4.3206510623975503E-4</v>
      </c>
      <c r="AH416" s="13">
        <f t="shared" si="637"/>
        <v>7.3739930183756797E-2</v>
      </c>
      <c r="AI416" s="13">
        <f t="shared" si="638"/>
        <v>3.979648265085145E-2</v>
      </c>
      <c r="AJ416" s="13">
        <f t="shared" si="639"/>
        <v>1.0738822422484383E-2</v>
      </c>
      <c r="AK416" s="13">
        <f t="shared" si="640"/>
        <v>1.9318676650131208E-3</v>
      </c>
      <c r="AL416" s="13">
        <f t="shared" si="641"/>
        <v>1.3577864013677753E-5</v>
      </c>
      <c r="AM416" s="13">
        <f t="shared" si="642"/>
        <v>1.9914158839527664E-5</v>
      </c>
      <c r="AN416" s="13">
        <f t="shared" si="643"/>
        <v>4.8054284320999088E-5</v>
      </c>
      <c r="AO416" s="13">
        <f t="shared" si="644"/>
        <v>5.7979206157074879E-5</v>
      </c>
      <c r="AP416" s="13">
        <f t="shared" si="645"/>
        <v>4.6635985311242681E-5</v>
      </c>
      <c r="AQ416" s="13">
        <f t="shared" si="646"/>
        <v>2.8133988934648218E-5</v>
      </c>
      <c r="AR416" s="13">
        <f t="shared" si="647"/>
        <v>3.5587941217254219E-2</v>
      </c>
      <c r="AS416" s="13">
        <f t="shared" si="648"/>
        <v>1.9206349690088959E-2</v>
      </c>
      <c r="AT416" s="13">
        <f t="shared" si="649"/>
        <v>5.1827087462864123E-3</v>
      </c>
      <c r="AU416" s="13">
        <f t="shared" si="650"/>
        <v>9.3234686730345455E-4</v>
      </c>
      <c r="AV416" s="13">
        <f t="shared" si="651"/>
        <v>1.2579387394575674E-4</v>
      </c>
      <c r="AW416" s="13">
        <f t="shared" si="652"/>
        <v>4.9118044479902784E-7</v>
      </c>
      <c r="AX416" s="13">
        <f t="shared" si="653"/>
        <v>1.7912354830204211E-6</v>
      </c>
      <c r="AY416" s="13">
        <f t="shared" si="654"/>
        <v>4.3223788602143665E-6</v>
      </c>
      <c r="AZ416" s="13">
        <f t="shared" si="655"/>
        <v>5.2151040966775712E-6</v>
      </c>
      <c r="BA416" s="13">
        <f t="shared" si="656"/>
        <v>4.1948059342233505E-6</v>
      </c>
      <c r="BB416" s="13">
        <f t="shared" si="657"/>
        <v>2.5305914080898771E-6</v>
      </c>
      <c r="BC416" s="13">
        <f t="shared" si="658"/>
        <v>1.2212994784720983E-6</v>
      </c>
      <c r="BD416" s="13">
        <f t="shared" si="659"/>
        <v>1.4312706346555548E-2</v>
      </c>
      <c r="BE416" s="13">
        <f t="shared" si="660"/>
        <v>7.7243817344011811E-3</v>
      </c>
      <c r="BF416" s="13">
        <f t="shared" si="661"/>
        <v>2.0843742522919035E-3</v>
      </c>
      <c r="BG416" s="13">
        <f t="shared" si="662"/>
        <v>3.7496990464780031E-4</v>
      </c>
      <c r="BH416" s="13">
        <f t="shared" si="663"/>
        <v>5.0591596939817432E-5</v>
      </c>
      <c r="BI416" s="13">
        <f t="shared" si="664"/>
        <v>5.4607255658558077E-6</v>
      </c>
      <c r="BJ416" s="14">
        <f t="shared" si="665"/>
        <v>6.4580322666538348E-2</v>
      </c>
      <c r="BK416" s="14">
        <f t="shared" si="666"/>
        <v>0.14578166971896522</v>
      </c>
      <c r="BL416" s="14">
        <f t="shared" si="667"/>
        <v>0.65549414181506849</v>
      </c>
      <c r="BM416" s="14">
        <f t="shared" si="668"/>
        <v>0.55422936992054772</v>
      </c>
      <c r="BN416" s="14">
        <f t="shared" si="669"/>
        <v>0.43385708583150739</v>
      </c>
    </row>
    <row r="417" spans="1:66" x14ac:dyDescent="0.25">
      <c r="A417" t="s">
        <v>351</v>
      </c>
      <c r="B417" t="s">
        <v>158</v>
      </c>
      <c r="C417" t="s">
        <v>165</v>
      </c>
      <c r="D417" t="s">
        <v>359</v>
      </c>
      <c r="E417" s="10">
        <f>VLOOKUP(A417,home!$A$2:$E$405,3,FALSE)</f>
        <v>1.3077000000000001</v>
      </c>
      <c r="F417" s="10">
        <f>VLOOKUP(B417,home!$B$2:$E$405,3,FALSE)</f>
        <v>1.2017</v>
      </c>
      <c r="G417" s="10">
        <f>VLOOKUP(C417,away!$B$2:$E$405,4,FALSE)</f>
        <v>1</v>
      </c>
      <c r="H417" s="10">
        <f>VLOOKUP(A417,away!$A$2:$E$405,3,FALSE)</f>
        <v>1.1667000000000001</v>
      </c>
      <c r="I417" s="10">
        <f>VLOOKUP(C417,away!$B$2:$E$405,3,FALSE)</f>
        <v>0.92310000000000003</v>
      </c>
      <c r="J417" s="10">
        <f>VLOOKUP(B417,home!$B$2:$E$405,4,FALSE)</f>
        <v>0.73470000000000002</v>
      </c>
      <c r="K417" s="12">
        <f t="shared" ref="K417:K470" si="670">E417*F417*G417</f>
        <v>1.5714630900000002</v>
      </c>
      <c r="L417" s="12">
        <f t="shared" ref="L417:L470" si="671">H417*I417*J417</f>
        <v>0.79125777171900002</v>
      </c>
      <c r="M417" s="13">
        <f t="shared" ref="M417:M470" si="672">_xlfn.POISSON.DIST(0,K417,FALSE) * _xlfn.POISSON.DIST(0,L417,FALSE)</f>
        <v>9.4163668009376575E-2</v>
      </c>
      <c r="N417" s="13">
        <f t="shared" ref="N417:N470" si="673">_xlfn.POISSON.DIST(1,K417,FALSE) * _xlfn.POISSON.DIST(0,L417,FALSE)</f>
        <v>0.14797472869574907</v>
      </c>
      <c r="O417" s="13">
        <f t="shared" ref="O417:O470" si="674">_xlfn.POISSON.DIST(0,K417,FALSE) * _xlfn.POISSON.DIST(1,L417,FALSE)</f>
        <v>7.4507734125986991E-2</v>
      </c>
      <c r="P417" s="13">
        <f t="shared" ref="P417:P470" si="675">_xlfn.POISSON.DIST(1,K417,FALSE) * _xlfn.POISSON.DIST(1,L417,FALSE)</f>
        <v>0.11708615409852198</v>
      </c>
      <c r="Q417" s="13">
        <f t="shared" ref="Q417:Q470" si="676">_xlfn.POISSON.DIST(2,K417,FALSE) * _xlfn.POISSON.DIST(0,L417,FALSE)</f>
        <v>0.11626841219906679</v>
      </c>
      <c r="R417" s="13">
        <f t="shared" ref="R417:R470" si="677">_xlfn.POISSON.DIST(0,K417,FALSE) * _xlfn.POISSON.DIST(2,L417,FALSE)</f>
        <v>2.9477411840180084E-2</v>
      </c>
      <c r="S417" s="13">
        <f t="shared" ref="S417:S470" si="678">_xlfn.POISSON.DIST(2,K417,FALSE) * _xlfn.POISSON.DIST(2,L417,FALSE)</f>
        <v>3.6397178899768741E-2</v>
      </c>
      <c r="T417" s="13">
        <f t="shared" ref="T417:T470" si="679">_xlfn.POISSON.DIST(2,K417,FALSE) * _xlfn.POISSON.DIST(1,L417,FALSE)</f>
        <v>9.199828475793978E-2</v>
      </c>
      <c r="U417" s="13">
        <f t="shared" ref="U417:U470" si="680">_xlfn.POISSON.DIST(1,K417,FALSE) * _xlfn.POISSON.DIST(2,L417,FALSE)</f>
        <v>4.6322664695571981E-2</v>
      </c>
      <c r="V417" s="13">
        <f t="shared" ref="V417:V470" si="681">_xlfn.POISSON.DIST(3,K417,FALSE) * _xlfn.POISSON.DIST(3,L417,FALSE)</f>
        <v>5.0286034323715288E-3</v>
      </c>
      <c r="W417" s="13">
        <f t="shared" ref="W417:W470" si="682">_xlfn.POISSON.DIST(3,K417,FALSE) * _xlfn.POISSON.DIST(0,L417,FALSE)</f>
        <v>6.0903839434579748E-2</v>
      </c>
      <c r="X417" s="13">
        <f t="shared" ref="X417:X470" si="683">_xlfn.POISSON.DIST(3,K417,FALSE) * _xlfn.POISSON.DIST(1,L417,FALSE)</f>
        <v>4.8190636280137339E-2</v>
      </c>
      <c r="Y417" s="13">
        <f t="shared" ref="Y417:Y470" si="684">_xlfn.POISSON.DIST(3,K417,FALSE) * _xlfn.POISSON.DIST(2,L417,FALSE)</f>
        <v>1.9065607740371134E-2</v>
      </c>
      <c r="Z417" s="13">
        <f t="shared" ref="Z417:Z470" si="685">_xlfn.POISSON.DIST(0,K417,FALSE) * _xlfn.POISSON.DIST(3,L417,FALSE)</f>
        <v>7.7747437362347214E-3</v>
      </c>
      <c r="AA417" s="13">
        <f t="shared" ref="AA417:AA470" si="686">_xlfn.POISSON.DIST(1,K417,FALSE) * _xlfn.POISSON.DIST(3,L417,FALSE)</f>
        <v>1.221772281570156E-2</v>
      </c>
      <c r="AB417" s="13">
        <f t="shared" ref="AB417:AB470" si="687">_xlfn.POISSON.DIST(2,K417,FALSE) * _xlfn.POISSON.DIST(3,L417,FALSE)</f>
        <v>9.5998502243629415E-3</v>
      </c>
      <c r="AC417" s="13">
        <f t="shared" ref="AC417:AC470" si="688">_xlfn.POISSON.DIST(4,K417,FALSE) * _xlfn.POISSON.DIST(4,L417,FALSE)</f>
        <v>3.9079552179587722E-4</v>
      </c>
      <c r="AD417" s="13">
        <f t="shared" ref="AD417:AD470" si="689">_xlfn.POISSON.DIST(4,K417,FALSE) * _xlfn.POISSON.DIST(0,L417,FALSE)</f>
        <v>2.3927033927682136E-2</v>
      </c>
      <c r="AE417" s="13">
        <f t="shared" ref="AE417:AE470" si="690">_xlfn.POISSON.DIST(4,K417,FALSE) * _xlfn.POISSON.DIST(1,L417,FALSE)</f>
        <v>1.893245154946268E-2</v>
      </c>
      <c r="AF417" s="13">
        <f t="shared" ref="AF417:AF470" si="691">_xlfn.POISSON.DIST(4,K417,FALSE) * _xlfn.POISSON.DIST(2,L417,FALSE)</f>
        <v>7.4902247131028851E-3</v>
      </c>
      <c r="AG417" s="13">
        <f t="shared" ref="AG417:AG470" si="692">_xlfn.POISSON.DIST(4,K417,FALSE) * _xlfn.POISSON.DIST(3,L417,FALSE)</f>
        <v>1.9755661720547921E-3</v>
      </c>
      <c r="AH417" s="13">
        <f t="shared" ref="AH417:AH470" si="693">_xlfn.POISSON.DIST(0,K417,FALSE) * _xlfn.POISSON.DIST(4,L417,FALSE)</f>
        <v>1.5379566011048341E-3</v>
      </c>
      <c r="AI417" s="13">
        <f t="shared" ref="AI417:AI470" si="694">_xlfn.POISSON.DIST(1,K417,FALSE) * _xlfn.POISSON.DIST(4,L417,FALSE)</f>
        <v>2.4168420326581004E-3</v>
      </c>
      <c r="AJ417" s="13">
        <f t="shared" ref="AJ417:AJ470" si="695">_xlfn.POISSON.DIST(2,K417,FALSE) * _xlfn.POISSON.DIST(4,L417,FALSE)</f>
        <v>1.8989890243413902E-3</v>
      </c>
      <c r="AK417" s="13">
        <f t="shared" ref="AK417:AK470" si="696">_xlfn.POISSON.DIST(3,K417,FALSE) * _xlfn.POISSON.DIST(4,L417,FALSE)</f>
        <v>9.9473038668920245E-4</v>
      </c>
      <c r="AL417" s="13">
        <f t="shared" ref="AL417:AL470" si="697">_xlfn.POISSON.DIST(5,K417,FALSE) * _xlfn.POISSON.DIST(5,L417,FALSE)</f>
        <v>1.9437112276232942E-5</v>
      </c>
      <c r="AM417" s="13">
        <f t="shared" ref="AM417:AM470" si="698">_xlfn.POISSON.DIST(5,K417,FALSE) * _xlfn.POISSON.DIST(0,L417,FALSE)</f>
        <v>7.520090134106045E-3</v>
      </c>
      <c r="AN417" s="13">
        <f t="shared" ref="AN417:AN470" si="699">_xlfn.POISSON.DIST(5,K417,FALSE) * _xlfn.POISSON.DIST(1,L417,FALSE)</f>
        <v>5.9503297626387853E-3</v>
      </c>
      <c r="AO417" s="13">
        <f t="shared" ref="AO417:AO470" si="700">_xlfn.POISSON.DIST(5,K417,FALSE) * _xlfn.POISSON.DIST(2,L417,FALSE)</f>
        <v>2.354122334489406E-3</v>
      </c>
      <c r="AP417" s="13">
        <f t="shared" ref="AP417:AP470" si="701">_xlfn.POISSON.DIST(5,K417,FALSE) * _xlfn.POISSON.DIST(3,L417,FALSE)</f>
        <v>6.2090586424733932E-4</v>
      </c>
      <c r="AQ417" s="13">
        <f t="shared" ref="AQ417:AQ470" si="702">_xlfn.POISSON.DIST(5,K417,FALSE) * _xlfn.POISSON.DIST(4,L417,FALSE)</f>
        <v>1.2282414764790237E-4</v>
      </c>
      <c r="AR417" s="13">
        <f t="shared" ref="AR417:AR470" si="703">_xlfn.POISSON.DIST(0,K417,FALSE) * _xlfn.POISSON.DIST(5,L417,FALSE)</f>
        <v>2.4338402263814765E-4</v>
      </c>
      <c r="AS417" s="13">
        <f t="shared" ref="AS417:AS470" si="704">_xlfn.POISSON.DIST(1,K417,FALSE) * _xlfn.POISSON.DIST(5,L417,FALSE)</f>
        <v>3.8246900827157345E-4</v>
      </c>
      <c r="AT417" s="13">
        <f t="shared" ref="AT417:AT470" si="705">_xlfn.POISSON.DIST(2,K417,FALSE) * _xlfn.POISSON.DIST(5,L417,FALSE)</f>
        <v>3.0051796478384129E-4</v>
      </c>
      <c r="AU417" s="13">
        <f t="shared" ref="AU417:AU470" si="706">_xlfn.POISSON.DIST(3,K417,FALSE) * _xlfn.POISSON.DIST(5,L417,FALSE)</f>
        <v>1.5741762984657553E-4</v>
      </c>
      <c r="AV417" s="13">
        <f t="shared" ref="AV417:AV470" si="707">_xlfn.POISSON.DIST(4,K417,FALSE) * _xlfn.POISSON.DIST(5,L417,FALSE)</f>
        <v>6.1843998754793953E-5</v>
      </c>
      <c r="AW417" s="13">
        <f t="shared" ref="AW417:AW470" si="708">_xlfn.POISSON.DIST(6,K417,FALSE) * _xlfn.POISSON.DIST(6,L417,FALSE)</f>
        <v>6.7135374541539509E-7</v>
      </c>
      <c r="AX417" s="13">
        <f t="shared" ref="AX417:AX470" si="709">_xlfn.POISSON.DIST(6,K417,FALSE) * _xlfn.POISSON.DIST(0,L417,FALSE)</f>
        <v>1.9695906798701344E-3</v>
      </c>
      <c r="AY417" s="13">
        <f t="shared" ref="AY417:AY470" si="710">_xlfn.POISSON.DIST(6,K417,FALSE) * _xlfn.POISSON.DIST(1,L417,FALSE)</f>
        <v>1.5584539325525528E-3</v>
      </c>
      <c r="AZ417" s="13">
        <f t="shared" ref="AZ417:AZ470" si="711">_xlfn.POISSON.DIST(6,K417,FALSE) * _xlfn.POISSON.DIST(2,L417,FALSE)</f>
        <v>6.1656939299912291E-4</v>
      </c>
      <c r="BA417" s="13">
        <f t="shared" ref="BA417:BA470" si="712">_xlfn.POISSON.DIST(6,K417,FALSE) * _xlfn.POISSON.DIST(3,L417,FALSE)</f>
        <v>1.6262177467154081E-4</v>
      </c>
      <c r="BB417" s="13">
        <f t="shared" ref="BB417:BB470" si="713">_xlfn.POISSON.DIST(6,K417,FALSE) * _xlfn.POISSON.DIST(4,L417,FALSE)</f>
        <v>3.2168935764898167E-5</v>
      </c>
      <c r="BC417" s="13">
        <f t="shared" ref="BC417:BC470" si="714">_xlfn.POISSON.DIST(6,K417,FALSE) * _xlfn.POISSON.DIST(5,L417,FALSE)</f>
        <v>5.0907840863809943E-6</v>
      </c>
      <c r="BD417" s="13">
        <f t="shared" ref="BD417:BD470" si="715">_xlfn.POISSON.DIST(0,K417,FALSE) * _xlfn.POISSON.DIST(6,L417,FALSE)</f>
        <v>3.2096583237444552E-5</v>
      </c>
      <c r="BE417" s="13">
        <f t="shared" ref="BE417:BE470" si="716">_xlfn.POISSON.DIST(1,K417,FALSE) * _xlfn.POISSON.DIST(6,L417,FALSE)</f>
        <v>5.0438595872756824E-5</v>
      </c>
      <c r="BF417" s="13">
        <f t="shared" ref="BF417:BF470" si="717">_xlfn.POISSON.DIST(2,K417,FALSE) * _xlfn.POISSON.DIST(6,L417,FALSE)</f>
        <v>3.9631195862731857E-5</v>
      </c>
      <c r="BG417" s="13">
        <f t="shared" ref="BG417:BG470" si="718">_xlfn.POISSON.DIST(3,K417,FALSE) * _xlfn.POISSON.DIST(6,L417,FALSE)</f>
        <v>2.0759653836947948E-5</v>
      </c>
      <c r="BH417" s="13">
        <f t="shared" ref="BH417:BH470" si="719">_xlfn.POISSON.DIST(4,K417,FALSE) * _xlfn.POISSON.DIST(6,L417,FALSE)</f>
        <v>8.1557574414851441E-6</v>
      </c>
      <c r="BI417" s="13">
        <f t="shared" ref="BI417:BI470" si="720">_xlfn.POISSON.DIST(5,K417,FALSE) * _xlfn.POISSON.DIST(6,L417,FALSE)</f>
        <v>2.563294358057349E-6</v>
      </c>
      <c r="BJ417" s="14">
        <f t="shared" ref="BJ417:BJ470" si="721">SUM(N417,Q417,T417,W417,X417,Y417,AD417,AE417,AF417,AG417,AM417,AN417,AO417,AP417,AQ417,AX417,AY417,AZ417,BA417,BB417,BC417)</f>
        <v>0.55763955321322034</v>
      </c>
      <c r="BK417" s="14">
        <f t="shared" ref="BK417:BK470" si="722">SUM(M417,P417,S417,V417,AC417,AL417,AY417)</f>
        <v>0.25464429100666353</v>
      </c>
      <c r="BL417" s="14">
        <f t="shared" ref="BL417:BL470" si="723">SUM(O417,R417,U417,AA417,AB417,AH417,AI417,AJ417,AK417,AR417,AS417,AT417,AU417,AV417,BD417,BE417,BF417,BG417,BH417,BI417)</f>
        <v>0.18027317945150143</v>
      </c>
      <c r="BM417" s="14">
        <f t="shared" ref="BM417:BM470" si="724">SUM(S417:BI417)</f>
        <v>0.4192958758599315</v>
      </c>
      <c r="BN417" s="14">
        <f t="shared" ref="BN417:BN470" si="725">SUM(M417:R417)</f>
        <v>0.57947810896888141</v>
      </c>
    </row>
    <row r="418" spans="1:66" x14ac:dyDescent="0.25">
      <c r="A418" t="s">
        <v>351</v>
      </c>
      <c r="B418" t="s">
        <v>163</v>
      </c>
      <c r="C418" t="s">
        <v>162</v>
      </c>
      <c r="D418" t="s">
        <v>359</v>
      </c>
      <c r="E418" s="10">
        <f>VLOOKUP(A418,home!$A$2:$E$405,3,FALSE)</f>
        <v>1.3077000000000001</v>
      </c>
      <c r="F418" s="10">
        <f>VLOOKUP(B418,home!$B$2:$E$405,3,FALSE)</f>
        <v>1.1765000000000001</v>
      </c>
      <c r="G418" s="10">
        <f>VLOOKUP(C418,away!$B$2:$E$405,4,FALSE)</f>
        <v>1.8234999999999999</v>
      </c>
      <c r="H418" s="10">
        <f>VLOOKUP(A418,away!$A$2:$E$405,3,FALSE)</f>
        <v>1.1667000000000001</v>
      </c>
      <c r="I418" s="10">
        <f>VLOOKUP(C418,away!$B$2:$E$405,3,FALSE)</f>
        <v>0.85709999999999997</v>
      </c>
      <c r="J418" s="10">
        <f>VLOOKUP(B418,home!$B$2:$E$405,4,FALSE)</f>
        <v>0.39560000000000001</v>
      </c>
      <c r="K418" s="12">
        <f t="shared" si="670"/>
        <v>2.8054712526750003</v>
      </c>
      <c r="L418" s="12">
        <f t="shared" si="671"/>
        <v>0.39559152229200001</v>
      </c>
      <c r="M418" s="13">
        <f t="shared" si="672"/>
        <v>4.0718905940489027E-2</v>
      </c>
      <c r="N418" s="13">
        <f t="shared" si="673"/>
        <v>0.11423572005641927</v>
      </c>
      <c r="O418" s="13">
        <f t="shared" si="674"/>
        <v>1.6108053987062818E-2</v>
      </c>
      <c r="P418" s="13">
        <f t="shared" si="675"/>
        <v>4.5190682397241659E-2</v>
      </c>
      <c r="Q418" s="13">
        <f t="shared" si="676"/>
        <v>0.16024251432345663</v>
      </c>
      <c r="R418" s="13">
        <f t="shared" si="677"/>
        <v>3.1861047989519492E-3</v>
      </c>
      <c r="S418" s="13">
        <f t="shared" si="678"/>
        <v>1.2538388055618766E-2</v>
      </c>
      <c r="T418" s="13">
        <f t="shared" si="679"/>
        <v>6.3390580177113826E-2</v>
      </c>
      <c r="U418" s="13">
        <f t="shared" si="680"/>
        <v>8.9385254214695547E-3</v>
      </c>
      <c r="V418" s="13">
        <f t="shared" si="681"/>
        <v>1.5461513223883243E-3</v>
      </c>
      <c r="W418" s="13">
        <f t="shared" si="682"/>
        <v>0.14985192246360651</v>
      </c>
      <c r="X418" s="13">
        <f t="shared" si="683"/>
        <v>5.9280150125760864E-2</v>
      </c>
      <c r="Y418" s="13">
        <f t="shared" si="684"/>
        <v>1.1725362414974013E-2</v>
      </c>
      <c r="Z418" s="13">
        <f t="shared" si="685"/>
        <v>4.2013201586641624E-4</v>
      </c>
      <c r="AA418" s="13">
        <f t="shared" si="686"/>
        <v>1.1786682928416278E-3</v>
      </c>
      <c r="AB418" s="13">
        <f t="shared" si="687"/>
        <v>1.6533600060033532E-3</v>
      </c>
      <c r="AC418" s="13">
        <f t="shared" si="688"/>
        <v>1.0724691598149124E-4</v>
      </c>
      <c r="AD418" s="13">
        <f t="shared" si="689"/>
        <v>0.1051013151574328</v>
      </c>
      <c r="AE418" s="13">
        <f t="shared" si="690"/>
        <v>4.1577189258020099E-2</v>
      </c>
      <c r="AF418" s="13">
        <f t="shared" si="691"/>
        <v>8.2237917956013793E-3</v>
      </c>
      <c r="AG418" s="13">
        <f t="shared" si="692"/>
        <v>1.0844207718114702E-3</v>
      </c>
      <c r="AH418" s="13">
        <f t="shared" si="693"/>
        <v>4.1550165930050563E-5</v>
      </c>
      <c r="AI418" s="13">
        <f t="shared" si="694"/>
        <v>1.1656779606063307E-4</v>
      </c>
      <c r="AJ418" s="13">
        <f t="shared" si="695"/>
        <v>1.6351380041789413E-4</v>
      </c>
      <c r="AK418" s="13">
        <f t="shared" si="696"/>
        <v>1.5291108882934648E-4</v>
      </c>
      <c r="AL418" s="13">
        <f t="shared" si="697"/>
        <v>4.7609936527140658E-6</v>
      </c>
      <c r="AM418" s="13">
        <f t="shared" si="698"/>
        <v>5.8971743658502586E-2</v>
      </c>
      <c r="AN418" s="13">
        <f t="shared" si="699"/>
        <v>2.3328721846080636E-2</v>
      </c>
      <c r="AO418" s="13">
        <f t="shared" si="700"/>
        <v>4.6143222941088359E-3</v>
      </c>
      <c r="AP418" s="13">
        <f t="shared" si="701"/>
        <v>6.0846226022414306E-4</v>
      </c>
      <c r="AQ418" s="13">
        <f t="shared" si="702"/>
        <v>6.0175627944824928E-5</v>
      </c>
      <c r="AR418" s="13">
        <f t="shared" si="703"/>
        <v>3.2873786783507818E-6</v>
      </c>
      <c r="AS418" s="13">
        <f t="shared" si="704"/>
        <v>9.2226463787698554E-6</v>
      </c>
      <c r="AT418" s="13">
        <f t="shared" si="705"/>
        <v>1.2936934644613013E-5</v>
      </c>
      <c r="AU418" s="13">
        <f t="shared" si="706"/>
        <v>1.2098066081065692E-5</v>
      </c>
      <c r="AV418" s="13">
        <f t="shared" si="707"/>
        <v>8.4851941508480755E-6</v>
      </c>
      <c r="AW418" s="13">
        <f t="shared" si="708"/>
        <v>1.4677358443870149E-7</v>
      </c>
      <c r="AX418" s="13">
        <f t="shared" si="709"/>
        <v>2.7573921925674722E-2</v>
      </c>
      <c r="AY418" s="13">
        <f t="shared" si="710"/>
        <v>1.090800975013842E-2</v>
      </c>
      <c r="AZ418" s="13">
        <f t="shared" si="711"/>
        <v>2.1575580911166177E-3</v>
      </c>
      <c r="BA418" s="13">
        <f t="shared" si="712"/>
        <v>2.8450389656608155E-4</v>
      </c>
      <c r="BB418" s="13">
        <f t="shared" si="713"/>
        <v>2.813683238514547E-5</v>
      </c>
      <c r="BC418" s="13">
        <f t="shared" si="714"/>
        <v>2.2261384711429102E-6</v>
      </c>
      <c r="BD418" s="13">
        <f t="shared" si="715"/>
        <v>2.1674318928650802E-7</v>
      </c>
      <c r="BE418" s="13">
        <f t="shared" si="716"/>
        <v>6.0806678675639434E-7</v>
      </c>
      <c r="BF418" s="13">
        <f t="shared" si="717"/>
        <v>8.5295694497576217E-7</v>
      </c>
      <c r="BG418" s="13">
        <f t="shared" si="718"/>
        <v>7.9764872963299751E-7</v>
      </c>
      <c r="BH418" s="13">
        <f t="shared" si="719"/>
        <v>5.5944514517952711E-7</v>
      </c>
      <c r="BI418" s="13">
        <f t="shared" si="720"/>
        <v>3.1390145444995095E-7</v>
      </c>
      <c r="BJ418" s="14">
        <f t="shared" si="721"/>
        <v>0.84325074886540996</v>
      </c>
      <c r="BK418" s="14">
        <f t="shared" si="722"/>
        <v>0.1110141453755104</v>
      </c>
      <c r="BL418" s="14">
        <f t="shared" si="723"/>
        <v>3.1588634339751162E-2</v>
      </c>
      <c r="BM418" s="14">
        <f t="shared" si="724"/>
        <v>0.5956838161163629</v>
      </c>
      <c r="BN418" s="14">
        <f t="shared" si="725"/>
        <v>0.37968198150362137</v>
      </c>
    </row>
    <row r="419" spans="1:66" x14ac:dyDescent="0.25">
      <c r="A419" t="s">
        <v>342</v>
      </c>
      <c r="B419" t="s">
        <v>167</v>
      </c>
      <c r="C419" t="s">
        <v>174</v>
      </c>
      <c r="D419" t="s">
        <v>359</v>
      </c>
      <c r="E419" s="10">
        <f>VLOOKUP(A419,home!$A$2:$E$405,3,FALSE)</f>
        <v>1.3717999999999999</v>
      </c>
      <c r="F419" s="10">
        <f>VLOOKUP(B419,home!$B$2:$E$405,3,FALSE)</f>
        <v>1.5035000000000001</v>
      </c>
      <c r="G419" s="10">
        <f>VLOOKUP(C419,away!$B$2:$E$405,4,FALSE)</f>
        <v>0.77449999999999997</v>
      </c>
      <c r="H419" s="10">
        <f>VLOOKUP(A419,away!$A$2:$E$405,3,FALSE)</f>
        <v>1.1667000000000001</v>
      </c>
      <c r="I419" s="10">
        <f>VLOOKUP(C419,away!$B$2:$E$405,3,FALSE)</f>
        <v>0.85709999999999997</v>
      </c>
      <c r="J419" s="10">
        <f>VLOOKUP(B419,home!$B$2:$E$405,4,FALSE)</f>
        <v>1.0713999999999999</v>
      </c>
      <c r="K419" s="12">
        <f t="shared" si="670"/>
        <v>1.59740725685</v>
      </c>
      <c r="L419" s="12">
        <f t="shared" si="671"/>
        <v>1.0713770398979998</v>
      </c>
      <c r="M419" s="13">
        <f t="shared" si="672"/>
        <v>6.9336466660729956E-2</v>
      </c>
      <c r="N419" s="13">
        <f t="shared" si="673"/>
        <v>0.11075857500818811</v>
      </c>
      <c r="O419" s="13">
        <f t="shared" si="674"/>
        <v>7.4285498407959213E-2</v>
      </c>
      <c r="P419" s="13">
        <f t="shared" si="675"/>
        <v>0.11866419423559317</v>
      </c>
      <c r="Q419" s="13">
        <f t="shared" si="676"/>
        <v>8.846327573822238E-2</v>
      </c>
      <c r="R419" s="13">
        <f t="shared" si="677"/>
        <v>3.979388869583346E-2</v>
      </c>
      <c r="S419" s="13">
        <f t="shared" si="678"/>
        <v>5.0771230752510124E-2</v>
      </c>
      <c r="T419" s="13">
        <f t="shared" si="679"/>
        <v>9.477752250009723E-2</v>
      </c>
      <c r="U419" s="13">
        <f t="shared" si="680"/>
        <v>6.3567046581005537E-2</v>
      </c>
      <c r="V419" s="13">
        <f t="shared" si="681"/>
        <v>9.654575206876596E-3</v>
      </c>
      <c r="W419" s="13">
        <f t="shared" si="682"/>
        <v>4.7103959542986316E-2</v>
      </c>
      <c r="X419" s="13">
        <f t="shared" si="683"/>
        <v>5.0466100742639818E-2</v>
      </c>
      <c r="Y419" s="13">
        <f t="shared" si="684"/>
        <v>2.7034110814421849E-2</v>
      </c>
      <c r="Z419" s="13">
        <f t="shared" si="685"/>
        <v>1.4211419558990843E-2</v>
      </c>
      <c r="AA419" s="13">
        <f t="shared" si="686"/>
        <v>2.2701424733671999E-2</v>
      </c>
      <c r="AB419" s="13">
        <f t="shared" si="687"/>
        <v>1.8131710305200863E-2</v>
      </c>
      <c r="AC419" s="13">
        <f t="shared" si="688"/>
        <v>1.0326928624160489E-3</v>
      </c>
      <c r="AD419" s="13">
        <f t="shared" si="689"/>
        <v>1.8811051700083799E-2</v>
      </c>
      <c r="AE419" s="13">
        <f t="shared" si="690"/>
        <v>2.0153728887804014E-2</v>
      </c>
      <c r="AF419" s="13">
        <f t="shared" si="691"/>
        <v>1.0796121199361136E-2</v>
      </c>
      <c r="AG419" s="13">
        <f t="shared" si="692"/>
        <v>3.8555721243171926E-3</v>
      </c>
      <c r="AH419" s="13">
        <f t="shared" si="693"/>
        <v>3.8064471549650357E-3</v>
      </c>
      <c r="AI419" s="13">
        <f t="shared" si="694"/>
        <v>6.0804463081571844E-3</v>
      </c>
      <c r="AJ419" s="13">
        <f t="shared" si="695"/>
        <v>4.8564745287685389E-3</v>
      </c>
      <c r="AK419" s="13">
        <f t="shared" si="696"/>
        <v>2.5859225516540159E-3</v>
      </c>
      <c r="AL419" s="13">
        <f t="shared" si="697"/>
        <v>7.0695074216035051E-5</v>
      </c>
      <c r="AM419" s="13">
        <f t="shared" si="698"/>
        <v>6.0097820989388692E-3</v>
      </c>
      <c r="AN419" s="13">
        <f t="shared" si="699"/>
        <v>6.4387425555931131E-3</v>
      </c>
      <c r="AO419" s="13">
        <f t="shared" si="700"/>
        <v>3.4491604699383159E-3</v>
      </c>
      <c r="AP419" s="13">
        <f t="shared" si="701"/>
        <v>1.231783778138569E-3</v>
      </c>
      <c r="AQ419" s="13">
        <f t="shared" si="702"/>
        <v>3.2992621450411859E-4</v>
      </c>
      <c r="AR419" s="13">
        <f t="shared" si="703"/>
        <v>8.1562801708292101E-4</v>
      </c>
      <c r="AS419" s="13">
        <f t="shared" si="704"/>
        <v>1.3028901133784337E-3</v>
      </c>
      <c r="AT419" s="13">
        <f t="shared" si="705"/>
        <v>1.0406230609944147E-3</v>
      </c>
      <c r="AU419" s="13">
        <f t="shared" si="706"/>
        <v>5.5409960975931266E-4</v>
      </c>
      <c r="AV419" s="13">
        <f t="shared" si="707"/>
        <v>2.2128068441181988E-4</v>
      </c>
      <c r="AW419" s="13">
        <f t="shared" si="708"/>
        <v>3.3608152720460163E-6</v>
      </c>
      <c r="AX419" s="13">
        <f t="shared" si="709"/>
        <v>1.6000115894886976E-3</v>
      </c>
      <c r="AY419" s="13">
        <f t="shared" si="710"/>
        <v>1.7142156805488944E-3</v>
      </c>
      <c r="AZ419" s="13">
        <f t="shared" si="711"/>
        <v>9.1828566078660482E-4</v>
      </c>
      <c r="BA419" s="13">
        <f t="shared" si="712"/>
        <v>3.2794339101144385E-4</v>
      </c>
      <c r="BB419" s="13">
        <f t="shared" si="713"/>
        <v>8.7837754878988236E-5</v>
      </c>
      <c r="BC419" s="13">
        <f t="shared" si="714"/>
        <v>1.8821470762707311E-5</v>
      </c>
      <c r="BD419" s="13">
        <f t="shared" si="715"/>
        <v>1.4564085510002914E-4</v>
      </c>
      <c r="BE419" s="13">
        <f t="shared" si="716"/>
        <v>2.3264775883062586E-4</v>
      </c>
      <c r="BF419" s="13">
        <f t="shared" si="717"/>
        <v>1.8581660912296523E-4</v>
      </c>
      <c r="BG419" s="13">
        <f t="shared" si="718"/>
        <v>9.894159995209484E-5</v>
      </c>
      <c r="BH419" s="13">
        <f t="shared" si="719"/>
        <v>3.9512507441956493E-5</v>
      </c>
      <c r="BI419" s="13">
        <f t="shared" si="720"/>
        <v>1.262351322482417E-5</v>
      </c>
      <c r="BJ419" s="14">
        <f t="shared" si="721"/>
        <v>0.49434652892271219</v>
      </c>
      <c r="BK419" s="14">
        <f t="shared" si="722"/>
        <v>0.25124407047289082</v>
      </c>
      <c r="BL419" s="14">
        <f t="shared" si="723"/>
        <v>0.24045856359651527</v>
      </c>
      <c r="BM419" s="14">
        <f t="shared" si="724"/>
        <v>0.49724782893930597</v>
      </c>
      <c r="BN419" s="14">
        <f t="shared" si="725"/>
        <v>0.50130189874652631</v>
      </c>
    </row>
    <row r="420" spans="1:66" x14ac:dyDescent="0.25">
      <c r="A420" t="s">
        <v>342</v>
      </c>
      <c r="B420" t="s">
        <v>168</v>
      </c>
      <c r="C420" t="s">
        <v>170</v>
      </c>
      <c r="D420" t="s">
        <v>359</v>
      </c>
      <c r="E420" s="10">
        <f>VLOOKUP(A420,home!$A$2:$E$405,3,FALSE)</f>
        <v>1.3717999999999999</v>
      </c>
      <c r="F420" s="10">
        <f>VLOOKUP(B420,home!$B$2:$E$405,3,FALSE)</f>
        <v>1.0479000000000001</v>
      </c>
      <c r="G420" s="10">
        <f>VLOOKUP(C420,away!$B$2:$E$405,4,FALSE)</f>
        <v>1.0290999999999999</v>
      </c>
      <c r="H420" s="10">
        <f>VLOOKUP(A420,away!$A$2:$E$405,3,FALSE)</f>
        <v>1.1667000000000001</v>
      </c>
      <c r="I420" s="10">
        <f>VLOOKUP(C420,away!$B$2:$E$405,3,FALSE)</f>
        <v>0.95799999999999996</v>
      </c>
      <c r="J420" s="10">
        <f>VLOOKUP(B420,home!$B$2:$E$405,4,FALSE)</f>
        <v>1.0178</v>
      </c>
      <c r="K420" s="12">
        <f t="shared" si="670"/>
        <v>1.4793407383019999</v>
      </c>
      <c r="L420" s="12">
        <f t="shared" si="671"/>
        <v>1.13759363508</v>
      </c>
      <c r="M420" s="13">
        <f t="shared" si="672"/>
        <v>7.3026391674516189E-2</v>
      </c>
      <c r="N420" s="13">
        <f t="shared" si="673"/>
        <v>0.10803091617530979</v>
      </c>
      <c r="O420" s="13">
        <f t="shared" si="674"/>
        <v>8.3074358361788711E-2</v>
      </c>
      <c r="P420" s="13">
        <f t="shared" si="675"/>
        <v>0.12289528263289341</v>
      </c>
      <c r="Q420" s="13">
        <f t="shared" si="676"/>
        <v>7.9907267647112146E-2</v>
      </c>
      <c r="R420" s="13">
        <f t="shared" si="677"/>
        <v>4.7252430655362922E-2</v>
      </c>
      <c r="S420" s="13">
        <f t="shared" si="678"/>
        <v>5.170476778017126E-2</v>
      </c>
      <c r="T420" s="13">
        <f t="shared" si="679"/>
        <v>9.0901999071988759E-2</v>
      </c>
      <c r="U420" s="13">
        <f t="shared" si="680"/>
        <v>6.9902445652268635E-2</v>
      </c>
      <c r="V420" s="13">
        <f t="shared" si="681"/>
        <v>9.6681516307658474E-3</v>
      </c>
      <c r="W420" s="13">
        <f t="shared" si="682"/>
        <v>3.9403358772258139E-2</v>
      </c>
      <c r="X420" s="13">
        <f t="shared" si="683"/>
        <v>4.4825010140094532E-2</v>
      </c>
      <c r="Y420" s="13">
        <f t="shared" si="684"/>
        <v>2.5496323113884011E-2</v>
      </c>
      <c r="Z420" s="13">
        <f t="shared" si="685"/>
        <v>1.7918021451866648E-2</v>
      </c>
      <c r="AA420" s="13">
        <f t="shared" si="686"/>
        <v>2.6506859083515476E-2</v>
      </c>
      <c r="AB420" s="13">
        <f t="shared" si="687"/>
        <v>1.9606338243337434E-2</v>
      </c>
      <c r="AC420" s="13">
        <f t="shared" si="688"/>
        <v>1.0169013899937003E-3</v>
      </c>
      <c r="AD420" s="13">
        <f t="shared" si="689"/>
        <v>1.4572748464432737E-2</v>
      </c>
      <c r="AE420" s="13">
        <f t="shared" si="690"/>
        <v>1.6577865898760522E-2</v>
      </c>
      <c r="AF420" s="13">
        <f t="shared" si="691"/>
        <v>9.4294373648198797E-3</v>
      </c>
      <c r="AG420" s="13">
        <f t="shared" si="692"/>
        <v>3.5756226428682084E-3</v>
      </c>
      <c r="AH420" s="13">
        <f t="shared" si="693"/>
        <v>5.0958567892175986E-3</v>
      </c>
      <c r="AI420" s="13">
        <f t="shared" si="694"/>
        <v>7.5385085448424196E-3</v>
      </c>
      <c r="AJ420" s="13">
        <f t="shared" si="695"/>
        <v>5.5760113982115615E-3</v>
      </c>
      <c r="AK420" s="13">
        <f t="shared" si="696"/>
        <v>2.7496069395368866E-3</v>
      </c>
      <c r="AL420" s="13">
        <f t="shared" si="697"/>
        <v>6.8453270587471283E-5</v>
      </c>
      <c r="AM420" s="13">
        <f t="shared" si="698"/>
        <v>4.3116120944926501E-3</v>
      </c>
      <c r="AN420" s="13">
        <f t="shared" si="699"/>
        <v>4.9048624756287858E-3</v>
      </c>
      <c r="AO420" s="13">
        <f t="shared" si="700"/>
        <v>2.7898701666090198E-3</v>
      </c>
      <c r="AP420" s="13">
        <f t="shared" si="701"/>
        <v>1.0579128480780002E-3</v>
      </c>
      <c r="AQ420" s="13">
        <f t="shared" si="702"/>
        <v>3.0086873061072197E-4</v>
      </c>
      <c r="AR420" s="13">
        <f t="shared" si="703"/>
        <v>1.1594028497386288E-3</v>
      </c>
      <c r="AS420" s="13">
        <f t="shared" si="704"/>
        <v>1.7151518677217855E-3</v>
      </c>
      <c r="AT420" s="13">
        <f t="shared" si="705"/>
        <v>1.2686470151478005E-3</v>
      </c>
      <c r="AU420" s="13">
        <f t="shared" si="706"/>
        <v>6.25587070677792E-4</v>
      </c>
      <c r="AV420" s="13">
        <f t="shared" si="707"/>
        <v>2.3136410975216758E-4</v>
      </c>
      <c r="AW420" s="13">
        <f t="shared" si="708"/>
        <v>3.1999785903463703E-6</v>
      </c>
      <c r="AX420" s="13">
        <f t="shared" si="709"/>
        <v>1.0630572365230974E-3</v>
      </c>
      <c r="AY420" s="13">
        <f t="shared" si="710"/>
        <v>1.2093271459944095E-3</v>
      </c>
      <c r="AZ420" s="13">
        <f t="shared" si="711"/>
        <v>6.8786143200635138E-4</v>
      </c>
      <c r="BA420" s="13">
        <f t="shared" si="712"/>
        <v>2.6083559562247989E-4</v>
      </c>
      <c r="BB420" s="13">
        <f t="shared" si="713"/>
        <v>7.4181228345608427E-5</v>
      </c>
      <c r="BC420" s="13">
        <f t="shared" si="714"/>
        <v>1.6877618641676042E-5</v>
      </c>
      <c r="BD420" s="13">
        <f t="shared" si="715"/>
        <v>2.1982155039271297E-4</v>
      </c>
      <c r="BE420" s="13">
        <f t="shared" si="716"/>
        <v>3.2519097465264624E-4</v>
      </c>
      <c r="BF420" s="13">
        <f t="shared" si="717"/>
        <v>2.4053412826589634E-4</v>
      </c>
      <c r="BG420" s="13">
        <f t="shared" si="718"/>
        <v>1.1861064496523305E-4</v>
      </c>
      <c r="BH420" s="13">
        <f t="shared" si="719"/>
        <v>4.3866389773336067E-5</v>
      </c>
      <c r="BI420" s="13">
        <f t="shared" si="720"/>
        <v>1.297866748678605E-5</v>
      </c>
      <c r="BJ420" s="14">
        <f t="shared" si="721"/>
        <v>0.44939781586408156</v>
      </c>
      <c r="BK420" s="14">
        <f t="shared" si="722"/>
        <v>0.25958927552492228</v>
      </c>
      <c r="BL420" s="14">
        <f t="shared" si="723"/>
        <v>0.27326357093665649</v>
      </c>
      <c r="BM420" s="14">
        <f t="shared" si="724"/>
        <v>0.4847759094631397</v>
      </c>
      <c r="BN420" s="14">
        <f t="shared" si="725"/>
        <v>0.51418664714698314</v>
      </c>
    </row>
    <row r="421" spans="1:66" x14ac:dyDescent="0.25">
      <c r="A421" t="s">
        <v>342</v>
      </c>
      <c r="B421" t="s">
        <v>169</v>
      </c>
      <c r="C421" t="s">
        <v>173</v>
      </c>
      <c r="D421" t="s">
        <v>359</v>
      </c>
      <c r="E421" s="10">
        <f>VLOOKUP(A421,home!$A$2:$E$405,3,FALSE)</f>
        <v>1.3717999999999999</v>
      </c>
      <c r="F421" s="10">
        <f>VLOOKUP(B421,home!$B$2:$E$405,3,FALSE)</f>
        <v>0.94340000000000002</v>
      </c>
      <c r="G421" s="10">
        <f>VLOOKUP(C421,away!$B$2:$E$405,4,FALSE)</f>
        <v>0.50119999999999998</v>
      </c>
      <c r="H421" s="10">
        <f>VLOOKUP(A421,away!$A$2:$E$405,3,FALSE)</f>
        <v>1.1667000000000001</v>
      </c>
      <c r="I421" s="10">
        <f>VLOOKUP(C421,away!$B$2:$E$405,3,FALSE)</f>
        <v>1.2321</v>
      </c>
      <c r="J421" s="10">
        <f>VLOOKUP(B421,home!$B$2:$E$405,4,FALSE)</f>
        <v>0.80669999999999997</v>
      </c>
      <c r="K421" s="12">
        <f t="shared" si="670"/>
        <v>0.64863104734400001</v>
      </c>
      <c r="L421" s="12">
        <f t="shared" si="671"/>
        <v>1.1596240461689999</v>
      </c>
      <c r="M421" s="13">
        <f t="shared" si="672"/>
        <v>0.16393994725137126</v>
      </c>
      <c r="N421" s="13">
        <f t="shared" si="673"/>
        <v>0.10633653968717705</v>
      </c>
      <c r="O421" s="13">
        <f t="shared" si="674"/>
        <v>0.19010870496036755</v>
      </c>
      <c r="P421" s="13">
        <f t="shared" si="675"/>
        <v>0.12331040840765468</v>
      </c>
      <c r="Q421" s="13">
        <f t="shared" si="676"/>
        <v>3.448659055411523E-2</v>
      </c>
      <c r="R421" s="13">
        <f t="shared" si="677"/>
        <v>0.11022731282904508</v>
      </c>
      <c r="S421" s="13">
        <f t="shared" si="678"/>
        <v>2.3187540737627351E-2</v>
      </c>
      <c r="T421" s="13">
        <f t="shared" si="679"/>
        <v>3.9991479676936711E-2</v>
      </c>
      <c r="U421" s="13">
        <f t="shared" si="680"/>
        <v>7.1496857366218233E-2</v>
      </c>
      <c r="V421" s="13">
        <f t="shared" si="681"/>
        <v>1.9378810935647812E-3</v>
      </c>
      <c r="W421" s="13">
        <f t="shared" si="682"/>
        <v>7.4563577834798212E-3</v>
      </c>
      <c r="X421" s="13">
        <f t="shared" si="683"/>
        <v>8.6465717825625846E-3</v>
      </c>
      <c r="Y421" s="13">
        <f t="shared" si="684"/>
        <v>5.0133862779929662E-3</v>
      </c>
      <c r="Z421" s="13">
        <f t="shared" si="685"/>
        <v>4.2607414167051105E-2</v>
      </c>
      <c r="AA421" s="13">
        <f t="shared" si="686"/>
        <v>2.7636491675793937E-2</v>
      </c>
      <c r="AB421" s="13">
        <f t="shared" si="687"/>
        <v>8.962943270291979E-3</v>
      </c>
      <c r="AC421" s="13">
        <f t="shared" si="688"/>
        <v>9.110077847840822E-5</v>
      </c>
      <c r="AD421" s="13">
        <f t="shared" si="689"/>
        <v>1.2091062896175254E-3</v>
      </c>
      <c r="AE421" s="13">
        <f t="shared" si="690"/>
        <v>1.4021087278146614E-3</v>
      </c>
      <c r="AF421" s="13">
        <f t="shared" si="691"/>
        <v>8.1295949805865371E-4</v>
      </c>
      <c r="AG421" s="13">
        <f t="shared" si="692"/>
        <v>3.1424246083676497E-4</v>
      </c>
      <c r="AH421" s="13">
        <f t="shared" si="693"/>
        <v>1.2352145503298542E-2</v>
      </c>
      <c r="AI421" s="13">
        <f t="shared" si="694"/>
        <v>8.0119850747500127E-3</v>
      </c>
      <c r="AJ421" s="13">
        <f t="shared" si="695"/>
        <v>2.5984111351697982E-3</v>
      </c>
      <c r="AK421" s="13">
        <f t="shared" si="696"/>
        <v>5.6180337867849952E-4</v>
      </c>
      <c r="AL421" s="13">
        <f t="shared" si="697"/>
        <v>2.7409241954196956E-6</v>
      </c>
      <c r="AM421" s="13">
        <f t="shared" si="698"/>
        <v>1.5685277579696673E-4</v>
      </c>
      <c r="AN421" s="13">
        <f t="shared" si="699"/>
        <v>1.8189025052251751E-4</v>
      </c>
      <c r="AO421" s="13">
        <f t="shared" si="700"/>
        <v>1.0546215413480746E-4</v>
      </c>
      <c r="AP421" s="13">
        <f t="shared" si="701"/>
        <v>4.0765483298501365E-5</v>
      </c>
      <c r="AQ421" s="13">
        <f t="shared" si="702"/>
        <v>1.1818158671660735E-5</v>
      </c>
      <c r="AR421" s="13">
        <f t="shared" si="703"/>
        <v>2.8647689894806556E-3</v>
      </c>
      <c r="AS421" s="13">
        <f t="shared" si="704"/>
        <v>1.8581781100454498E-3</v>
      </c>
      <c r="AT421" s="13">
        <f t="shared" si="705"/>
        <v>6.0263600683523716E-4</v>
      </c>
      <c r="AU421" s="13">
        <f t="shared" si="706"/>
        <v>1.302961414269153E-4</v>
      </c>
      <c r="AV421" s="13">
        <f t="shared" si="707"/>
        <v>2.1128530669655501E-5</v>
      </c>
      <c r="AW421" s="13">
        <f t="shared" si="708"/>
        <v>5.7267664101380499E-8</v>
      </c>
      <c r="AX421" s="13">
        <f t="shared" si="709"/>
        <v>1.6956596707333347E-5</v>
      </c>
      <c r="AY421" s="13">
        <f t="shared" si="710"/>
        <v>1.9663277283013836E-5</v>
      </c>
      <c r="AZ421" s="13">
        <f t="shared" si="711"/>
        <v>1.1401004581935747E-5</v>
      </c>
      <c r="BA421" s="13">
        <f t="shared" si="712"/>
        <v>4.4069596878985447E-6</v>
      </c>
      <c r="BB421" s="13">
        <f t="shared" si="713"/>
        <v>1.2776041061461457E-6</v>
      </c>
      <c r="BC421" s="13">
        <f t="shared" si="714"/>
        <v>2.9630808859426448E-7</v>
      </c>
      <c r="BD421" s="13">
        <f t="shared" si="715"/>
        <v>5.5367583448683835E-4</v>
      </c>
      <c r="BE421" s="13">
        <f t="shared" si="716"/>
        <v>3.5913133641226117E-4</v>
      </c>
      <c r="BF421" s="13">
        <f t="shared" si="717"/>
        <v>1.1647186743556766E-4</v>
      </c>
      <c r="BG421" s="13">
        <f t="shared" si="718"/>
        <v>2.5182423120281265E-5</v>
      </c>
      <c r="BH421" s="13">
        <f t="shared" si="719"/>
        <v>4.0835253707919481E-6</v>
      </c>
      <c r="BI421" s="13">
        <f t="shared" si="720"/>
        <v>5.2974026762251558E-7</v>
      </c>
      <c r="BJ421" s="14">
        <f t="shared" si="721"/>
        <v>0.20622013331147138</v>
      </c>
      <c r="BK421" s="14">
        <f t="shared" si="722"/>
        <v>0.31248928247017499</v>
      </c>
      <c r="BL421" s="14">
        <f t="shared" si="723"/>
        <v>0.43849273769916497</v>
      </c>
      <c r="BM421" s="14">
        <f t="shared" si="724"/>
        <v>0.27138045794851257</v>
      </c>
      <c r="BN421" s="14">
        <f t="shared" si="725"/>
        <v>0.7284095036897309</v>
      </c>
    </row>
    <row r="422" spans="1:66" x14ac:dyDescent="0.25">
      <c r="A422" t="s">
        <v>343</v>
      </c>
      <c r="B422" t="s">
        <v>185</v>
      </c>
      <c r="C422" t="s">
        <v>190</v>
      </c>
      <c r="D422" t="s">
        <v>359</v>
      </c>
      <c r="E422" s="10">
        <f>VLOOKUP(A422,home!$A$2:$E$405,3,FALSE)</f>
        <v>1.3151999999999999</v>
      </c>
      <c r="F422" s="10">
        <f>VLOOKUP(B422,home!$B$2:$E$405,3,FALSE)</f>
        <v>0.89449999999999996</v>
      </c>
      <c r="G422" s="10">
        <f>VLOOKUP(C422,away!$B$2:$E$405,4,FALSE)</f>
        <v>1.2830999999999999</v>
      </c>
      <c r="H422" s="10">
        <f>VLOOKUP(A422,away!$A$2:$E$405,3,FALSE)</f>
        <v>1.1212</v>
      </c>
      <c r="I422" s="10">
        <f>VLOOKUP(C422,away!$B$2:$E$405,3,FALSE)</f>
        <v>1.1149</v>
      </c>
      <c r="J422" s="10">
        <f>VLOOKUP(B422,home!$B$2:$E$405,4,FALSE)</f>
        <v>0.68200000000000005</v>
      </c>
      <c r="K422" s="12">
        <f t="shared" si="670"/>
        <v>1.5094983758399998</v>
      </c>
      <c r="L422" s="12">
        <f t="shared" si="671"/>
        <v>0.85251765016000003</v>
      </c>
      <c r="M422" s="13">
        <f t="shared" si="672"/>
        <v>9.4230061321461958E-2</v>
      </c>
      <c r="N422" s="13">
        <f t="shared" si="673"/>
        <v>0.14224012452005041</v>
      </c>
      <c r="O422" s="13">
        <f t="shared" si="674"/>
        <v>8.0332790452205455E-2</v>
      </c>
      <c r="P422" s="13">
        <f t="shared" si="675"/>
        <v>0.12126221671429917</v>
      </c>
      <c r="Q422" s="13">
        <f t="shared" si="676"/>
        <v>0.10735561847114775</v>
      </c>
      <c r="R422" s="13">
        <f t="shared" si="677"/>
        <v>3.4242560873554935E-2</v>
      </c>
      <c r="S422" s="13">
        <f t="shared" si="678"/>
        <v>3.901229871935926E-2</v>
      </c>
      <c r="T422" s="13">
        <f t="shared" si="679"/>
        <v>9.1522559590496363E-2</v>
      </c>
      <c r="U422" s="13">
        <f t="shared" si="680"/>
        <v>5.1689090023233498E-2</v>
      </c>
      <c r="V422" s="13">
        <f t="shared" si="681"/>
        <v>5.5782125806272667E-3</v>
      </c>
      <c r="W422" s="13">
        <f t="shared" si="682"/>
        <v>5.4017710573165408E-2</v>
      </c>
      <c r="X422" s="13">
        <f t="shared" si="683"/>
        <v>4.6051051684857958E-2</v>
      </c>
      <c r="Y422" s="13">
        <f t="shared" si="684"/>
        <v>1.9629667184885909E-2</v>
      </c>
      <c r="Z422" s="13">
        <f t="shared" si="685"/>
        <v>9.7307958437946058E-3</v>
      </c>
      <c r="AA422" s="13">
        <f t="shared" si="686"/>
        <v>1.4688620521838577E-2</v>
      </c>
      <c r="AB422" s="13">
        <f t="shared" si="687"/>
        <v>1.1086224410522715E-2</v>
      </c>
      <c r="AC422" s="13">
        <f t="shared" si="688"/>
        <v>4.4865354892085102E-4</v>
      </c>
      <c r="AD422" s="13">
        <f t="shared" si="689"/>
        <v>2.0384911594197079E-2</v>
      </c>
      <c r="AE422" s="13">
        <f t="shared" si="690"/>
        <v>1.7378496931004232E-2</v>
      </c>
      <c r="AF422" s="13">
        <f t="shared" si="691"/>
        <v>7.4077376834662499E-3</v>
      </c>
      <c r="AG422" s="13">
        <f t="shared" si="692"/>
        <v>2.1050757076367765E-3</v>
      </c>
      <c r="AH422" s="13">
        <f t="shared" si="693"/>
        <v>2.0739188017346176E-3</v>
      </c>
      <c r="AI422" s="13">
        <f t="shared" si="694"/>
        <v>3.1305770628424442E-3</v>
      </c>
      <c r="AJ422" s="13">
        <f t="shared" si="695"/>
        <v>2.3628004959013139E-3</v>
      </c>
      <c r="AK422" s="13">
        <f t="shared" si="696"/>
        <v>1.1888811703323267E-3</v>
      </c>
      <c r="AL422" s="13">
        <f t="shared" si="697"/>
        <v>2.3094423633358478E-5</v>
      </c>
      <c r="AM422" s="13">
        <f t="shared" si="698"/>
        <v>6.1541981886165022E-3</v>
      </c>
      <c r="AN422" s="13">
        <f t="shared" si="699"/>
        <v>5.2465625783782686E-3</v>
      </c>
      <c r="AO422" s="13">
        <f t="shared" si="700"/>
        <v>2.2363936003682162E-3</v>
      </c>
      <c r="AP422" s="13">
        <f t="shared" si="701"/>
        <v>6.3552167233959134E-4</v>
      </c>
      <c r="AQ422" s="13">
        <f t="shared" si="702"/>
        <v>1.3544836068217549E-4</v>
      </c>
      <c r="AR422" s="13">
        <f t="shared" si="703"/>
        <v>3.536104766954879E-4</v>
      </c>
      <c r="AS422" s="13">
        <f t="shared" si="704"/>
        <v>5.3377444025184712E-4</v>
      </c>
      <c r="AT422" s="13">
        <f t="shared" si="705"/>
        <v>4.0286582531253421E-4</v>
      </c>
      <c r="AU422" s="13">
        <f t="shared" si="706"/>
        <v>2.027084363302372E-4</v>
      </c>
      <c r="AV422" s="13">
        <f t="shared" si="707"/>
        <v>7.6497013852389718E-5</v>
      </c>
      <c r="AW422" s="13">
        <f t="shared" si="708"/>
        <v>8.2554481972891254E-7</v>
      </c>
      <c r="AX422" s="13">
        <f t="shared" si="709"/>
        <v>1.5482920283856783E-3</v>
      </c>
      <c r="AY422" s="13">
        <f t="shared" si="710"/>
        <v>1.3199462818008184E-3</v>
      </c>
      <c r="AZ422" s="13">
        <f t="shared" si="711"/>
        <v>5.6263875124913144E-4</v>
      </c>
      <c r="BA422" s="13">
        <f t="shared" si="712"/>
        <v>1.5988648870128881E-4</v>
      </c>
      <c r="BB422" s="13">
        <f t="shared" si="713"/>
        <v>3.4076513409989026E-5</v>
      </c>
      <c r="BC422" s="13">
        <f t="shared" si="714"/>
        <v>5.8101658275859161E-6</v>
      </c>
      <c r="BD422" s="13">
        <f t="shared" si="715"/>
        <v>5.0243195444065784E-5</v>
      </c>
      <c r="BE422" s="13">
        <f t="shared" si="716"/>
        <v>7.5842021919828986E-5</v>
      </c>
      <c r="BF422" s="13">
        <f t="shared" si="717"/>
        <v>5.7241704454201776E-5</v>
      </c>
      <c r="BG422" s="13">
        <f t="shared" si="718"/>
        <v>2.8802086634643625E-5</v>
      </c>
      <c r="BH422" s="13">
        <f t="shared" si="719"/>
        <v>1.0869175748949372E-5</v>
      </c>
      <c r="BI422" s="13">
        <f t="shared" si="720"/>
        <v>3.2814006279517223E-6</v>
      </c>
      <c r="BJ422" s="14">
        <f t="shared" si="721"/>
        <v>0.52613172857066726</v>
      </c>
      <c r="BK422" s="14">
        <f t="shared" si="722"/>
        <v>0.26187448359010268</v>
      </c>
      <c r="BL422" s="14">
        <f t="shared" si="723"/>
        <v>0.20259119958943803</v>
      </c>
      <c r="BM422" s="14">
        <f t="shared" si="724"/>
        <v>0.4193457145043018</v>
      </c>
      <c r="BN422" s="14">
        <f t="shared" si="725"/>
        <v>0.57966337235271959</v>
      </c>
    </row>
    <row r="423" spans="1:66" x14ac:dyDescent="0.25">
      <c r="A423" t="s">
        <v>343</v>
      </c>
      <c r="B423" t="s">
        <v>195</v>
      </c>
      <c r="C423" t="s">
        <v>186</v>
      </c>
      <c r="D423" t="s">
        <v>359</v>
      </c>
      <c r="E423" s="10">
        <f>VLOOKUP(A423,home!$A$2:$E$405,3,FALSE)</f>
        <v>1.3151999999999999</v>
      </c>
      <c r="F423" s="10">
        <f>VLOOKUP(B423,home!$B$2:$E$405,3,FALSE)</f>
        <v>1.7583</v>
      </c>
      <c r="G423" s="10">
        <f>VLOOKUP(C423,away!$B$2:$E$405,4,FALSE)</f>
        <v>1.4732000000000001</v>
      </c>
      <c r="H423" s="10">
        <f>VLOOKUP(A423,away!$A$2:$E$405,3,FALSE)</f>
        <v>1.1212</v>
      </c>
      <c r="I423" s="10">
        <f>VLOOKUP(C423,away!$B$2:$E$405,3,FALSE)</f>
        <v>0.50170000000000003</v>
      </c>
      <c r="J423" s="10">
        <f>VLOOKUP(B423,home!$B$2:$E$405,4,FALSE)</f>
        <v>0.55740000000000001</v>
      </c>
      <c r="K423" s="12">
        <f t="shared" si="670"/>
        <v>3.4067988069120001</v>
      </c>
      <c r="L423" s="12">
        <f t="shared" si="671"/>
        <v>0.31354086669600001</v>
      </c>
      <c r="M423" s="13">
        <f t="shared" si="672"/>
        <v>2.4225737604273843E-2</v>
      </c>
      <c r="N423" s="13">
        <f t="shared" si="673"/>
        <v>8.2532213966803311E-2</v>
      </c>
      <c r="O423" s="13">
        <f t="shared" si="674"/>
        <v>7.5957587647939003E-3</v>
      </c>
      <c r="P423" s="13">
        <f t="shared" si="675"/>
        <v>2.587722189749123E-2</v>
      </c>
      <c r="Q423" s="13">
        <f t="shared" si="676"/>
        <v>0.14058532403695578</v>
      </c>
      <c r="R423" s="13">
        <f t="shared" si="677"/>
        <v>1.1907903931636088E-3</v>
      </c>
      <c r="S423" s="13">
        <f t="shared" si="678"/>
        <v>6.9103222373491846E-3</v>
      </c>
      <c r="T423" s="13">
        <f t="shared" si="679"/>
        <v>4.4079244343285119E-2</v>
      </c>
      <c r="U423" s="13">
        <f t="shared" si="680"/>
        <v>4.0567832907120538E-3</v>
      </c>
      <c r="V423" s="13">
        <f t="shared" si="681"/>
        <v>8.2015593333038892E-4</v>
      </c>
      <c r="W423" s="13">
        <f t="shared" si="682"/>
        <v>0.1596486380661459</v>
      </c>
      <c r="X423" s="13">
        <f t="shared" si="683"/>
        <v>5.0056372346095411E-2</v>
      </c>
      <c r="Y423" s="13">
        <f t="shared" si="684"/>
        <v>7.8473591845262206E-3</v>
      </c>
      <c r="Z423" s="13">
        <f t="shared" si="685"/>
        <v>1.2445381730859616E-4</v>
      </c>
      <c r="AA423" s="13">
        <f t="shared" si="686"/>
        <v>4.2398911632256947E-4</v>
      </c>
      <c r="AB423" s="13">
        <f t="shared" si="687"/>
        <v>7.2222280781570171E-4</v>
      </c>
      <c r="AC423" s="13">
        <f t="shared" si="688"/>
        <v>5.4754156055062506E-5</v>
      </c>
      <c r="AD423" s="13">
        <f t="shared" si="689"/>
        <v>0.13597269742221793</v>
      </c>
      <c r="AE423" s="13">
        <f t="shared" si="690"/>
        <v>4.2632997396755176E-2</v>
      </c>
      <c r="AF423" s="13">
        <f t="shared" si="691"/>
        <v>6.6835934768134635E-3</v>
      </c>
      <c r="AG423" s="13">
        <f t="shared" si="692"/>
        <v>6.9852656378794177E-4</v>
      </c>
      <c r="AH423" s="13">
        <f t="shared" si="693"/>
        <v>9.7553394356407233E-6</v>
      </c>
      <c r="AI423" s="13">
        <f t="shared" si="694"/>
        <v>3.32344787503624E-5</v>
      </c>
      <c r="AJ423" s="13">
        <f t="shared" si="695"/>
        <v>5.6611591277538443E-5</v>
      </c>
      <c r="AK423" s="13">
        <f t="shared" si="696"/>
        <v>6.4288100540569243E-5</v>
      </c>
      <c r="AL423" s="13">
        <f t="shared" si="697"/>
        <v>2.3394712998076099E-6</v>
      </c>
      <c r="AM423" s="13">
        <f t="shared" si="698"/>
        <v>9.2646324670123667E-2</v>
      </c>
      <c r="AN423" s="13">
        <f t="shared" si="699"/>
        <v>2.9048408933269581E-2</v>
      </c>
      <c r="AO423" s="13">
        <f t="shared" si="700"/>
        <v>4.5539316565385863E-3</v>
      </c>
      <c r="AP423" s="13">
        <f t="shared" si="701"/>
        <v>4.7594789282181973E-4</v>
      </c>
      <c r="AQ423" s="13">
        <f t="shared" si="702"/>
        <v>3.7307278704372075E-5</v>
      </c>
      <c r="AR423" s="13">
        <f t="shared" si="703"/>
        <v>6.1173951631289227E-7</v>
      </c>
      <c r="AS423" s="13">
        <f t="shared" si="704"/>
        <v>2.0840734543156855E-6</v>
      </c>
      <c r="AT423" s="13">
        <f t="shared" si="705"/>
        <v>3.5500094788398253E-6</v>
      </c>
      <c r="AU423" s="13">
        <f t="shared" si="706"/>
        <v>4.0313893523459354E-6</v>
      </c>
      <c r="AV423" s="13">
        <f t="shared" si="707"/>
        <v>3.4335331089424686E-6</v>
      </c>
      <c r="AW423" s="13">
        <f t="shared" si="708"/>
        <v>6.94154050090071E-8</v>
      </c>
      <c r="AX423" s="13">
        <f t="shared" si="709"/>
        <v>5.2604564725159841E-2</v>
      </c>
      <c r="AY423" s="13">
        <f t="shared" si="710"/>
        <v>1.6493680816092447E-2</v>
      </c>
      <c r="AZ423" s="13">
        <f t="shared" si="711"/>
        <v>2.5857214890424069E-3</v>
      </c>
      <c r="BA423" s="13">
        <f t="shared" si="712"/>
        <v>2.7024311890294265E-4</v>
      </c>
      <c r="BB423" s="13">
        <f t="shared" si="713"/>
        <v>2.1183065429864706E-5</v>
      </c>
      <c r="BC423" s="13">
        <f t="shared" si="714"/>
        <v>1.3283513388315718E-6</v>
      </c>
      <c r="BD423" s="13">
        <f t="shared" si="715"/>
        <v>3.1967556356155983E-8</v>
      </c>
      <c r="BE423" s="13">
        <f t="shared" si="716"/>
        <v>1.0890703285404434E-7</v>
      </c>
      <c r="BF423" s="13">
        <f t="shared" si="717"/>
        <v>1.8551217479574219E-7</v>
      </c>
      <c r="BG423" s="13">
        <f t="shared" si="718"/>
        <v>2.1066755192059493E-7</v>
      </c>
      <c r="BH423" s="13">
        <f t="shared" si="719"/>
        <v>1.7942549113453868E-7</v>
      </c>
      <c r="BI423" s="13">
        <f t="shared" si="720"/>
        <v>1.2225330982534918E-7</v>
      </c>
      <c r="BJ423" s="14">
        <f t="shared" si="721"/>
        <v>0.86947560880081065</v>
      </c>
      <c r="BK423" s="14">
        <f t="shared" si="722"/>
        <v>7.4384212115891968E-2</v>
      </c>
      <c r="BL423" s="14">
        <f t="shared" si="723"/>
        <v>1.4167983360839586E-2</v>
      </c>
      <c r="BM423" s="14">
        <f t="shared" si="724"/>
        <v>0.65965160003068157</v>
      </c>
      <c r="BN423" s="14">
        <f t="shared" si="725"/>
        <v>0.28200704666348164</v>
      </c>
    </row>
    <row r="424" spans="1:66" x14ac:dyDescent="0.25">
      <c r="A424" t="s">
        <v>343</v>
      </c>
      <c r="B424" t="s">
        <v>182</v>
      </c>
      <c r="C424" t="s">
        <v>191</v>
      </c>
      <c r="D424" t="s">
        <v>359</v>
      </c>
      <c r="E424" s="10">
        <f>VLOOKUP(A424,home!$A$2:$E$405,3,FALSE)</f>
        <v>1.3151999999999999</v>
      </c>
      <c r="F424" s="10">
        <f>VLOOKUP(B424,home!$B$2:$E$405,3,FALSE)</f>
        <v>1.4256</v>
      </c>
      <c r="G424" s="10">
        <f>VLOOKUP(C424,away!$B$2:$E$405,4,FALSE)</f>
        <v>1.4256</v>
      </c>
      <c r="H424" s="10">
        <f>VLOOKUP(A424,away!$A$2:$E$405,3,FALSE)</f>
        <v>1.1212</v>
      </c>
      <c r="I424" s="10">
        <f>VLOOKUP(C424,away!$B$2:$E$405,3,FALSE)</f>
        <v>0.72470000000000001</v>
      </c>
      <c r="J424" s="10">
        <f>VLOOKUP(B424,home!$B$2:$E$405,4,FALSE)</f>
        <v>1.1149</v>
      </c>
      <c r="K424" s="12">
        <f t="shared" si="670"/>
        <v>2.6729274654719997</v>
      </c>
      <c r="L424" s="12">
        <f t="shared" si="671"/>
        <v>0.90589375523599991</v>
      </c>
      <c r="M424" s="13">
        <f t="shared" si="672"/>
        <v>2.7908576925641127E-2</v>
      </c>
      <c r="N424" s="13">
        <f t="shared" si="673"/>
        <v>7.4597601786784276E-2</v>
      </c>
      <c r="O424" s="13">
        <f t="shared" si="674"/>
        <v>2.5282205554461815E-2</v>
      </c>
      <c r="P424" s="13">
        <f t="shared" si="675"/>
        <v>6.7577501614229735E-2</v>
      </c>
      <c r="Q424" s="13">
        <f t="shared" si="676"/>
        <v>9.9696989337119429E-2</v>
      </c>
      <c r="R424" s="13">
        <f t="shared" si="677"/>
        <v>1.1451496065189932E-2</v>
      </c>
      <c r="S424" s="13">
        <f t="shared" si="678"/>
        <v>4.0907842923957279E-2</v>
      </c>
      <c r="T424" s="13">
        <f t="shared" si="679"/>
        <v>9.0314880056326555E-2</v>
      </c>
      <c r="U424" s="13">
        <f t="shared" si="680"/>
        <v>3.0609018353390704E-2</v>
      </c>
      <c r="V424" s="13">
        <f t="shared" si="681"/>
        <v>1.1005974688927696E-2</v>
      </c>
      <c r="W424" s="13">
        <f t="shared" si="682"/>
        <v>8.8827607008018519E-2</v>
      </c>
      <c r="X424" s="13">
        <f t="shared" si="683"/>
        <v>8.0468374481121513E-2</v>
      </c>
      <c r="Y424" s="13">
        <f t="shared" si="684"/>
        <v>3.6447898968219934E-2</v>
      </c>
      <c r="Z424" s="13">
        <f t="shared" si="685"/>
        <v>3.4579462578550623E-3</v>
      </c>
      <c r="AA424" s="13">
        <f t="shared" si="686"/>
        <v>9.2428395267469179E-3</v>
      </c>
      <c r="AB424" s="13">
        <f t="shared" si="687"/>
        <v>1.2352719814996031E-2</v>
      </c>
      <c r="AC424" s="13">
        <f t="shared" si="688"/>
        <v>1.6656086457955816E-3</v>
      </c>
      <c r="AD424" s="13">
        <f t="shared" si="689"/>
        <v>5.9357437615971453E-2</v>
      </c>
      <c r="AE424" s="13">
        <f t="shared" si="690"/>
        <v>5.3771532063118979E-2</v>
      </c>
      <c r="AF424" s="13">
        <f t="shared" si="691"/>
        <v>2.4355647552725908E-2</v>
      </c>
      <c r="AG424" s="13">
        <f t="shared" si="692"/>
        <v>7.3545430075811222E-3</v>
      </c>
      <c r="AH424" s="13">
        <f t="shared" si="693"/>
        <v>7.8313298023314874E-4</v>
      </c>
      <c r="AI424" s="13">
        <f t="shared" si="694"/>
        <v>2.0932576519821239E-3</v>
      </c>
      <c r="AJ424" s="13">
        <f t="shared" si="695"/>
        <v>2.7975629351462247E-3</v>
      </c>
      <c r="AK424" s="13">
        <f t="shared" si="696"/>
        <v>2.4925609352462685E-3</v>
      </c>
      <c r="AL424" s="13">
        <f t="shared" si="697"/>
        <v>1.6132341143702396E-4</v>
      </c>
      <c r="AM424" s="13">
        <f t="shared" si="698"/>
        <v>3.173162505675417E-2</v>
      </c>
      <c r="AN424" s="13">
        <f t="shared" si="699"/>
        <v>2.8745480982403784E-2</v>
      </c>
      <c r="AO424" s="13">
        <f t="shared" si="700"/>
        <v>1.3020175856607389E-2</v>
      </c>
      <c r="AP424" s="13">
        <f t="shared" si="701"/>
        <v>3.9316320001917242E-3</v>
      </c>
      <c r="AQ424" s="13">
        <f t="shared" si="702"/>
        <v>8.9041021921492638E-4</v>
      </c>
      <c r="AR424" s="13">
        <f t="shared" si="703"/>
        <v>1.418870552625135E-4</v>
      </c>
      <c r="AS424" s="13">
        <f t="shared" si="704"/>
        <v>3.7925380700611576E-4</v>
      </c>
      <c r="AT424" s="13">
        <f t="shared" si="705"/>
        <v>5.0685895856573211E-4</v>
      </c>
      <c r="AU424" s="13">
        <f t="shared" si="706"/>
        <v>4.5159907715695981E-4</v>
      </c>
      <c r="AV424" s="13">
        <f t="shared" si="707"/>
        <v>3.0177289417866168E-4</v>
      </c>
      <c r="AW424" s="13">
        <f t="shared" si="708"/>
        <v>1.0850739467660471E-5</v>
      </c>
      <c r="AX424" s="13">
        <f t="shared" si="709"/>
        <v>1.4136055356376289E-2</v>
      </c>
      <c r="AY424" s="13">
        <f t="shared" si="710"/>
        <v>1.2805764271011688E-2</v>
      </c>
      <c r="AZ424" s="13">
        <f t="shared" si="711"/>
        <v>5.8003309420668857E-3</v>
      </c>
      <c r="BA424" s="13">
        <f t="shared" si="712"/>
        <v>1.7514945262401792E-3</v>
      </c>
      <c r="BB424" s="13">
        <f t="shared" si="713"/>
        <v>3.9666698841275355E-4</v>
      </c>
      <c r="BC424" s="13">
        <f t="shared" si="714"/>
        <v>7.1867629542276865E-5</v>
      </c>
      <c r="BD424" s="13">
        <f t="shared" si="715"/>
        <v>2.1422432885189353E-5</v>
      </c>
      <c r="BE424" s="13">
        <f t="shared" si="716"/>
        <v>5.7260609236053191E-5</v>
      </c>
      <c r="BF424" s="13">
        <f t="shared" si="717"/>
        <v>7.6526727558353142E-5</v>
      </c>
      <c r="BG424" s="13">
        <f t="shared" si="718"/>
        <v>6.8183463977805023E-5</v>
      </c>
      <c r="BH424" s="13">
        <f t="shared" si="719"/>
        <v>4.5562363389323944E-5</v>
      </c>
      <c r="BI424" s="13">
        <f t="shared" si="720"/>
        <v>2.4356978499027967E-5</v>
      </c>
      <c r="BJ424" s="14">
        <f t="shared" si="721"/>
        <v>0.72847401570580983</v>
      </c>
      <c r="BK424" s="14">
        <f t="shared" si="722"/>
        <v>0.1620325924810001</v>
      </c>
      <c r="BL424" s="14">
        <f t="shared" si="723"/>
        <v>9.9179478185108874E-2</v>
      </c>
      <c r="BM424" s="14">
        <f t="shared" si="724"/>
        <v>0.67383474781480357</v>
      </c>
      <c r="BN424" s="14">
        <f t="shared" si="725"/>
        <v>0.30651437128342629</v>
      </c>
    </row>
    <row r="425" spans="1:66" x14ac:dyDescent="0.25">
      <c r="A425" t="s">
        <v>343</v>
      </c>
      <c r="B425" t="s">
        <v>177</v>
      </c>
      <c r="C425" t="s">
        <v>178</v>
      </c>
      <c r="D425" t="s">
        <v>359</v>
      </c>
      <c r="E425" s="10">
        <f>VLOOKUP(A425,home!$A$2:$E$405,3,FALSE)</f>
        <v>1.3151999999999999</v>
      </c>
      <c r="F425" s="10">
        <f>VLOOKUP(B425,home!$B$2:$E$405,3,FALSE)</f>
        <v>1.0455000000000001</v>
      </c>
      <c r="G425" s="10">
        <f>VLOOKUP(C425,away!$B$2:$E$405,4,FALSE)</f>
        <v>0.95040000000000002</v>
      </c>
      <c r="H425" s="10">
        <f>VLOOKUP(A425,away!$A$2:$E$405,3,FALSE)</f>
        <v>1.1212</v>
      </c>
      <c r="I425" s="10">
        <f>VLOOKUP(C425,away!$B$2:$E$405,3,FALSE)</f>
        <v>1.0590999999999999</v>
      </c>
      <c r="J425" s="10">
        <f>VLOOKUP(B425,home!$B$2:$E$405,4,FALSE)</f>
        <v>0.83620000000000005</v>
      </c>
      <c r="K425" s="12">
        <f t="shared" si="670"/>
        <v>1.3068395366400001</v>
      </c>
      <c r="L425" s="12">
        <f t="shared" si="671"/>
        <v>0.99295649370400008</v>
      </c>
      <c r="M425" s="13">
        <f t="shared" si="672"/>
        <v>0.10027929557037607</v>
      </c>
      <c r="N425" s="13">
        <f t="shared" si="673"/>
        <v>0.13104894815777587</v>
      </c>
      <c r="O425" s="13">
        <f t="shared" si="674"/>
        <v>9.9572977720667685E-2</v>
      </c>
      <c r="P425" s="13">
        <f t="shared" si="675"/>
        <v>0.13012590406634239</v>
      </c>
      <c r="Q425" s="13">
        <f t="shared" si="676"/>
        <v>8.5629973343833612E-2</v>
      </c>
      <c r="R425" s="13">
        <f t="shared" si="677"/>
        <v>4.9435817412590344E-2</v>
      </c>
      <c r="S425" s="13">
        <f t="shared" si="678"/>
        <v>4.2213975509031013E-2</v>
      </c>
      <c r="T425" s="13">
        <f t="shared" si="679"/>
        <v>8.5026838087460019E-2</v>
      </c>
      <c r="U425" s="13">
        <f t="shared" si="680"/>
        <v>6.4604680720889207E-2</v>
      </c>
      <c r="V425" s="13">
        <f t="shared" si="681"/>
        <v>6.086480426828393E-3</v>
      </c>
      <c r="W425" s="13">
        <f t="shared" si="682"/>
        <v>3.730154489571702E-2</v>
      </c>
      <c r="X425" s="13">
        <f t="shared" si="683"/>
        <v>3.7038811229393516E-2</v>
      </c>
      <c r="Y425" s="13">
        <f t="shared" si="684"/>
        <v>1.8388964064651462E-2</v>
      </c>
      <c r="Z425" s="13">
        <f t="shared" si="685"/>
        <v>1.6362538640465624E-2</v>
      </c>
      <c r="AA425" s="13">
        <f t="shared" si="686"/>
        <v>2.1383212415160193E-2</v>
      </c>
      <c r="AB425" s="13">
        <f t="shared" si="687"/>
        <v>1.3972213702251324E-2</v>
      </c>
      <c r="AC425" s="13">
        <f t="shared" si="688"/>
        <v>4.936268022839958E-4</v>
      </c>
      <c r="AD425" s="13">
        <f t="shared" si="689"/>
        <v>1.2186783411868752E-2</v>
      </c>
      <c r="AE425" s="13">
        <f t="shared" si="690"/>
        <v>1.2100945726179268E-2</v>
      </c>
      <c r="AF425" s="13">
        <f t="shared" si="691"/>
        <v>6.0078563193846843E-3</v>
      </c>
      <c r="AG425" s="13">
        <f t="shared" si="692"/>
        <v>1.9885133151912125E-3</v>
      </c>
      <c r="AH425" s="13">
        <f t="shared" si="693"/>
        <v>4.0618222491332397E-3</v>
      </c>
      <c r="AI425" s="13">
        <f t="shared" si="694"/>
        <v>5.3081499059713265E-3</v>
      </c>
      <c r="AJ425" s="13">
        <f t="shared" si="695"/>
        <v>3.4684500817676145E-3</v>
      </c>
      <c r="AK425" s="13">
        <f t="shared" si="696"/>
        <v>1.5109025659053863E-3</v>
      </c>
      <c r="AL425" s="13">
        <f t="shared" si="697"/>
        <v>2.5621892755919261E-5</v>
      </c>
      <c r="AM425" s="13">
        <f t="shared" si="698"/>
        <v>3.1852340774197203E-3</v>
      </c>
      <c r="AN425" s="13">
        <f t="shared" si="699"/>
        <v>3.1627988611411806E-3</v>
      </c>
      <c r="AO425" s="13">
        <f t="shared" si="700"/>
        <v>1.5702608337248756E-3</v>
      </c>
      <c r="AP425" s="13">
        <f t="shared" si="701"/>
        <v>5.1973356388539094E-4</v>
      </c>
      <c r="AQ425" s="13">
        <f t="shared" si="702"/>
        <v>1.290182043139804E-4</v>
      </c>
      <c r="AR425" s="13">
        <f t="shared" si="703"/>
        <v>8.0664255570964767E-4</v>
      </c>
      <c r="AS425" s="13">
        <f t="shared" si="704"/>
        <v>1.0541523837377014E-3</v>
      </c>
      <c r="AT425" s="13">
        <f t="shared" si="705"/>
        <v>6.8880400635586484E-4</v>
      </c>
      <c r="AU425" s="13">
        <f t="shared" si="706"/>
        <v>3.0005210283395796E-4</v>
      </c>
      <c r="AV425" s="13">
        <f t="shared" si="707"/>
        <v>9.8029987758846849E-5</v>
      </c>
      <c r="AW425" s="13">
        <f t="shared" si="708"/>
        <v>9.2355166077544725E-7</v>
      </c>
      <c r="AX425" s="13">
        <f t="shared" si="709"/>
        <v>6.9376497097085378E-4</v>
      </c>
      <c r="AY425" s="13">
        <f t="shared" si="710"/>
        <v>6.8887843302987636E-4</v>
      </c>
      <c r="AZ425" s="13">
        <f t="shared" si="711"/>
        <v>3.4201315672482589E-4</v>
      </c>
      <c r="BA425" s="13">
        <f t="shared" si="712"/>
        <v>1.1320139496737328E-4</v>
      </c>
      <c r="BB425" s="13">
        <f t="shared" si="713"/>
        <v>2.8101015057301147E-5</v>
      </c>
      <c r="BC425" s="13">
        <f t="shared" si="714"/>
        <v>5.5806170761642135E-6</v>
      </c>
      <c r="BD425" s="13">
        <f t="shared" si="715"/>
        <v>1.3349349396498083E-4</v>
      </c>
      <c r="BE425" s="13">
        <f t="shared" si="716"/>
        <v>1.7445457579765019E-4</v>
      </c>
      <c r="BF425" s="13">
        <f t="shared" si="717"/>
        <v>1.139920685000645E-4</v>
      </c>
      <c r="BG425" s="13">
        <f t="shared" si="718"/>
        <v>4.9656447326419802E-5</v>
      </c>
      <c r="BH425" s="13">
        <f t="shared" si="719"/>
        <v>1.6223252153811764E-5</v>
      </c>
      <c r="BI425" s="13">
        <f t="shared" si="720"/>
        <v>4.2402374654962498E-6</v>
      </c>
      <c r="BJ425" s="14">
        <f t="shared" si="721"/>
        <v>0.437157763679767</v>
      </c>
      <c r="BK425" s="14">
        <f t="shared" si="722"/>
        <v>0.27991378270064765</v>
      </c>
      <c r="BL425" s="14">
        <f t="shared" si="723"/>
        <v>0.26675796788594075</v>
      </c>
      <c r="BM425" s="14">
        <f t="shared" si="724"/>
        <v>0.40341118175386587</v>
      </c>
      <c r="BN425" s="14">
        <f t="shared" si="725"/>
        <v>0.596092916271586</v>
      </c>
    </row>
    <row r="426" spans="1:66" x14ac:dyDescent="0.25">
      <c r="A426" t="s">
        <v>344</v>
      </c>
      <c r="B426" t="s">
        <v>200</v>
      </c>
      <c r="C426" t="s">
        <v>205</v>
      </c>
      <c r="D426" t="s">
        <v>359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344</v>
      </c>
      <c r="B427" t="s">
        <v>202</v>
      </c>
      <c r="C427" t="s">
        <v>212</v>
      </c>
      <c r="D427" t="s">
        <v>359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344</v>
      </c>
      <c r="B428" t="s">
        <v>206</v>
      </c>
      <c r="C428" t="s">
        <v>208</v>
      </c>
      <c r="D428" t="s">
        <v>359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344</v>
      </c>
      <c r="B429" t="s">
        <v>198</v>
      </c>
      <c r="C429" t="s">
        <v>199</v>
      </c>
      <c r="D429" t="s">
        <v>359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345</v>
      </c>
      <c r="B430" t="s">
        <v>219</v>
      </c>
      <c r="C430" t="s">
        <v>215</v>
      </c>
      <c r="D430" t="s">
        <v>359</v>
      </c>
      <c r="E430" s="10">
        <f>VLOOKUP(A430,home!$A$2:$E$405,3,FALSE)</f>
        <v>1.8438000000000001</v>
      </c>
      <c r="F430" s="10">
        <f>VLOOKUP(B430,home!$B$2:$E$405,3,FALSE)</f>
        <v>0.76829999999999998</v>
      </c>
      <c r="G430" s="10">
        <f>VLOOKUP(C430,away!$B$2:$E$405,4,FALSE)</f>
        <v>0.45200000000000001</v>
      </c>
      <c r="H430" s="10">
        <f>VLOOKUP(A430,away!$A$2:$E$405,3,FALSE)</f>
        <v>1.2188000000000001</v>
      </c>
      <c r="I430" s="10">
        <f>VLOOKUP(C430,away!$B$2:$E$405,3,FALSE)</f>
        <v>1.3674999999999999</v>
      </c>
      <c r="J430" s="10">
        <f>VLOOKUP(B430,home!$B$2:$E$405,4,FALSE)</f>
        <v>0.82050000000000001</v>
      </c>
      <c r="K430" s="12">
        <f t="shared" si="670"/>
        <v>0.64029937607999998</v>
      </c>
      <c r="L430" s="12">
        <f t="shared" si="671"/>
        <v>1.3675347345</v>
      </c>
      <c r="M430" s="13">
        <f t="shared" si="672"/>
        <v>0.13427919382428191</v>
      </c>
      <c r="N430" s="13">
        <f t="shared" si="673"/>
        <v>8.5978884026213079E-2</v>
      </c>
      <c r="O430" s="13">
        <f t="shared" si="674"/>
        <v>0.1836314616753634</v>
      </c>
      <c r="P430" s="13">
        <f t="shared" si="675"/>
        <v>0.1175791103393936</v>
      </c>
      <c r="Q430" s="13">
        <f t="shared" si="676"/>
        <v>2.7526112899019455E-2</v>
      </c>
      <c r="R430" s="13">
        <f t="shared" si="677"/>
        <v>0.12556120109403252</v>
      </c>
      <c r="S430" s="13">
        <f t="shared" si="678"/>
        <v>2.5738997223751815E-2</v>
      </c>
      <c r="T430" s="13">
        <f t="shared" si="679"/>
        <v>3.7642915495177592E-2</v>
      </c>
      <c r="U430" s="13">
        <f t="shared" si="680"/>
        <v>8.039675872036442E-2</v>
      </c>
      <c r="V430" s="13">
        <f t="shared" si="681"/>
        <v>2.5042089200747043E-3</v>
      </c>
      <c r="W430" s="13">
        <f t="shared" si="682"/>
        <v>5.874984305049933E-3</v>
      </c>
      <c r="X430" s="13">
        <f t="shared" si="683"/>
        <v>8.0342451017981278E-3</v>
      </c>
      <c r="Y430" s="13">
        <f t="shared" si="684"/>
        <v>5.4935546210977144E-3</v>
      </c>
      <c r="Z430" s="13">
        <f t="shared" si="685"/>
        <v>5.7236434600542972E-2</v>
      </c>
      <c r="AA430" s="13">
        <f t="shared" si="686"/>
        <v>3.6648453363771386E-2</v>
      </c>
      <c r="AB430" s="13">
        <f t="shared" si="687"/>
        <v>1.1732990911559896E-2</v>
      </c>
      <c r="AC430" s="13">
        <f t="shared" si="688"/>
        <v>1.3704778479664613E-4</v>
      </c>
      <c r="AD430" s="13">
        <f t="shared" si="689"/>
        <v>9.4043719625081597E-4</v>
      </c>
      <c r="AE430" s="13">
        <f t="shared" si="690"/>
        <v>1.286080531488784E-3</v>
      </c>
      <c r="AF430" s="13">
        <f t="shared" si="691"/>
        <v>8.7937989908756667E-4</v>
      </c>
      <c r="AG430" s="13">
        <f t="shared" si="692"/>
        <v>4.0086085227445084E-4</v>
      </c>
      <c r="AH430" s="13">
        <f t="shared" si="693"/>
        <v>1.9568203098795024E-2</v>
      </c>
      <c r="AI430" s="13">
        <f t="shared" si="694"/>
        <v>1.2529508235165175E-2</v>
      </c>
      <c r="AJ430" s="13">
        <f t="shared" si="695"/>
        <v>4.0113181527827411E-3</v>
      </c>
      <c r="AK430" s="13">
        <f t="shared" si="696"/>
        <v>8.5614817016172265E-4</v>
      </c>
      <c r="AL430" s="13">
        <f t="shared" si="697"/>
        <v>4.8001350474180224E-6</v>
      </c>
      <c r="AM430" s="13">
        <f t="shared" si="698"/>
        <v>1.2043227000036446E-4</v>
      </c>
      <c r="AN430" s="13">
        <f t="shared" si="699"/>
        <v>1.6469531238018072E-4</v>
      </c>
      <c r="AO430" s="13">
        <f t="shared" si="700"/>
        <v>1.1261328014461252E-4</v>
      </c>
      <c r="AP430" s="13">
        <f t="shared" si="701"/>
        <v>5.1334190721245614E-5</v>
      </c>
      <c r="AQ430" s="13">
        <f t="shared" si="702"/>
        <v>1.7550322219687736E-5</v>
      </c>
      <c r="AR430" s="13">
        <f t="shared" si="703"/>
        <v>5.3520394858705446E-3</v>
      </c>
      <c r="AS430" s="13">
        <f t="shared" si="704"/>
        <v>3.4269075435584334E-3</v>
      </c>
      <c r="AT430" s="13">
        <f t="shared" si="705"/>
        <v>1.097123381012155E-3</v>
      </c>
      <c r="AU430" s="13">
        <f t="shared" si="706"/>
        <v>2.3416247211495439E-4</v>
      </c>
      <c r="AV430" s="13">
        <f t="shared" si="707"/>
        <v>3.7483521199138908E-5</v>
      </c>
      <c r="AW430" s="13">
        <f t="shared" si="708"/>
        <v>1.1675416974107023E-7</v>
      </c>
      <c r="AX430" s="13">
        <f t="shared" si="709"/>
        <v>1.2852117890188571E-5</v>
      </c>
      <c r="AY430" s="13">
        <f t="shared" si="710"/>
        <v>1.7575717626721729E-5</v>
      </c>
      <c r="AZ430" s="13">
        <f t="shared" si="711"/>
        <v>1.2017702169152936E-5</v>
      </c>
      <c r="BA430" s="13">
        <f t="shared" si="712"/>
        <v>5.4782083817308795E-6</v>
      </c>
      <c r="BB430" s="13">
        <f t="shared" si="713"/>
        <v>1.8729100612115021E-6</v>
      </c>
      <c r="BC430" s="13">
        <f t="shared" si="714"/>
        <v>5.1225391266024995E-7</v>
      </c>
      <c r="BD430" s="13">
        <f t="shared" si="715"/>
        <v>1.2198499828905826E-3</v>
      </c>
      <c r="BE430" s="13">
        <f t="shared" si="716"/>
        <v>7.8106918295603857E-4</v>
      </c>
      <c r="BF430" s="13">
        <f t="shared" si="717"/>
        <v>2.5005905526103339E-4</v>
      </c>
      <c r="BG430" s="13">
        <f t="shared" si="718"/>
        <v>5.337088568893132E-5</v>
      </c>
      <c r="BH430" s="13">
        <f t="shared" si="719"/>
        <v>8.5433362018649294E-6</v>
      </c>
      <c r="BI430" s="13">
        <f t="shared" si="720"/>
        <v>1.0940585679391588E-6</v>
      </c>
      <c r="BJ430" s="14">
        <f t="shared" si="721"/>
        <v>0.17457438921296525</v>
      </c>
      <c r="BK430" s="14">
        <f t="shared" si="722"/>
        <v>0.28026093394497287</v>
      </c>
      <c r="BL430" s="14">
        <f t="shared" si="723"/>
        <v>0.48739774632731797</v>
      </c>
      <c r="BM430" s="14">
        <f t="shared" si="724"/>
        <v>0.32489608126403796</v>
      </c>
      <c r="BN430" s="14">
        <f t="shared" si="725"/>
        <v>0.67455596385830385</v>
      </c>
    </row>
    <row r="431" spans="1:66" x14ac:dyDescent="0.25">
      <c r="A431" t="s">
        <v>345</v>
      </c>
      <c r="B431" t="s">
        <v>220</v>
      </c>
      <c r="C431" t="s">
        <v>223</v>
      </c>
      <c r="D431" t="s">
        <v>359</v>
      </c>
      <c r="E431" s="10">
        <f>VLOOKUP(A431,home!$A$2:$E$405,3,FALSE)</f>
        <v>1.8438000000000001</v>
      </c>
      <c r="F431" s="10">
        <f>VLOOKUP(B431,home!$B$2:$E$405,3,FALSE)</f>
        <v>0.8135</v>
      </c>
      <c r="G431" s="10">
        <f>VLOOKUP(C431,away!$B$2:$E$405,4,FALSE)</f>
        <v>0.72309999999999997</v>
      </c>
      <c r="H431" s="10">
        <f>VLOOKUP(A431,away!$A$2:$E$405,3,FALSE)</f>
        <v>1.2188000000000001</v>
      </c>
      <c r="I431" s="10">
        <f>VLOOKUP(C431,away!$B$2:$E$405,3,FALSE)</f>
        <v>1.1623000000000001</v>
      </c>
      <c r="J431" s="10">
        <f>VLOOKUP(B431,home!$B$2:$E$405,4,FALSE)</f>
        <v>1.0256000000000001</v>
      </c>
      <c r="K431" s="12">
        <f t="shared" si="670"/>
        <v>1.0846003230300001</v>
      </c>
      <c r="L431" s="12">
        <f t="shared" si="671"/>
        <v>1.4528764877440004</v>
      </c>
      <c r="M431" s="13">
        <f t="shared" si="672"/>
        <v>7.9065645903034068E-2</v>
      </c>
      <c r="N431" s="13">
        <f t="shared" si="673"/>
        <v>8.5754625087006361E-2</v>
      </c>
      <c r="O431" s="13">
        <f t="shared" si="674"/>
        <v>0.11487261792081095</v>
      </c>
      <c r="P431" s="13">
        <f t="shared" si="675"/>
        <v>0.12459087850421334</v>
      </c>
      <c r="Q431" s="13">
        <f t="shared" si="676"/>
        <v>4.6504747035341812E-2</v>
      </c>
      <c r="R431" s="13">
        <f t="shared" si="677"/>
        <v>8.344786283137319E-2</v>
      </c>
      <c r="S431" s="13">
        <f t="shared" si="678"/>
        <v>4.9082274700850741E-2</v>
      </c>
      <c r="T431" s="13">
        <f t="shared" si="679"/>
        <v>6.7565653536130629E-2</v>
      </c>
      <c r="U431" s="13">
        <f t="shared" si="680"/>
        <v>9.0507578983070491E-2</v>
      </c>
      <c r="V431" s="13">
        <f t="shared" si="681"/>
        <v>8.5937080849722604E-3</v>
      </c>
      <c r="W431" s="13">
        <f t="shared" si="682"/>
        <v>1.6813021218986729E-2</v>
      </c>
      <c r="X431" s="13">
        <f t="shared" si="683"/>
        <v>2.4427243217006789E-2</v>
      </c>
      <c r="Y431" s="13">
        <f t="shared" si="684"/>
        <v>1.7744883665196644E-2</v>
      </c>
      <c r="Z431" s="13">
        <f t="shared" si="685"/>
        <v>4.0413145953396186E-2</v>
      </c>
      <c r="AA431" s="13">
        <f t="shared" si="686"/>
        <v>4.3832111155712047E-2</v>
      </c>
      <c r="AB431" s="13">
        <f t="shared" si="687"/>
        <v>2.3770160959286076E-2</v>
      </c>
      <c r="AC431" s="13">
        <f t="shared" si="688"/>
        <v>8.463676193423465E-4</v>
      </c>
      <c r="AD431" s="13">
        <f t="shared" si="689"/>
        <v>4.5588520613058115E-3</v>
      </c>
      <c r="AE431" s="13">
        <f t="shared" si="690"/>
        <v>6.6234489709744836E-3</v>
      </c>
      <c r="AF431" s="13">
        <f t="shared" si="691"/>
        <v>4.8115266388505116E-3</v>
      </c>
      <c r="AG431" s="13">
        <f t="shared" si="692"/>
        <v>2.3301846412466087E-3</v>
      </c>
      <c r="AH431" s="13">
        <f t="shared" si="693"/>
        <v>1.4678827387863977E-2</v>
      </c>
      <c r="AI431" s="13">
        <f t="shared" si="694"/>
        <v>1.5920660926578883E-2</v>
      </c>
      <c r="AJ431" s="13">
        <f t="shared" si="695"/>
        <v>8.6337769919092762E-3</v>
      </c>
      <c r="AK431" s="13">
        <f t="shared" si="696"/>
        <v>3.1213991047979285E-3</v>
      </c>
      <c r="AL431" s="13">
        <f t="shared" si="697"/>
        <v>5.3347915660212721E-5</v>
      </c>
      <c r="AM431" s="13">
        <f t="shared" si="698"/>
        <v>9.8890648366765335E-4</v>
      </c>
      <c r="AN431" s="13">
        <f t="shared" si="699"/>
        <v>1.4367589786983298E-3</v>
      </c>
      <c r="AO431" s="13">
        <f t="shared" si="700"/>
        <v>1.0437166693529436E-3</v>
      </c>
      <c r="AP431" s="13">
        <f t="shared" si="701"/>
        <v>5.0546380292312355E-4</v>
      </c>
      <c r="AQ431" s="13">
        <f t="shared" si="702"/>
        <v>1.8359411866816829E-4</v>
      </c>
      <c r="AR431" s="13">
        <f t="shared" si="703"/>
        <v>4.2653046358960521E-3</v>
      </c>
      <c r="AS431" s="13">
        <f t="shared" si="704"/>
        <v>4.6261507859142147E-3</v>
      </c>
      <c r="AT431" s="13">
        <f t="shared" si="705"/>
        <v>2.5087623183940228E-3</v>
      </c>
      <c r="AU431" s="13">
        <f t="shared" si="706"/>
        <v>9.0700147364521653E-4</v>
      </c>
      <c r="AV431" s="13">
        <f t="shared" si="707"/>
        <v>2.4593352282607192E-4</v>
      </c>
      <c r="AW431" s="13">
        <f t="shared" si="708"/>
        <v>2.3351424568228152E-6</v>
      </c>
      <c r="AX431" s="13">
        <f t="shared" si="709"/>
        <v>1.7876138193873302E-4</v>
      </c>
      <c r="AY431" s="13">
        <f t="shared" si="710"/>
        <v>2.5971820873541018E-4</v>
      </c>
      <c r="AZ431" s="13">
        <f t="shared" si="711"/>
        <v>1.8866923945533301E-4</v>
      </c>
      <c r="BA431" s="13">
        <f t="shared" si="712"/>
        <v>9.1371033988398647E-5</v>
      </c>
      <c r="BB431" s="13">
        <f t="shared" si="713"/>
        <v>3.3187706735650572E-5</v>
      </c>
      <c r="BC431" s="13">
        <f t="shared" si="714"/>
        <v>9.6435277596739846E-6</v>
      </c>
      <c r="BD431" s="13">
        <f t="shared" si="715"/>
        <v>1.0328268030931418E-3</v>
      </c>
      <c r="BE431" s="13">
        <f t="shared" si="716"/>
        <v>1.120204284268864E-3</v>
      </c>
      <c r="BF431" s="13">
        <f t="shared" si="717"/>
        <v>6.0748696428879992E-4</v>
      </c>
      <c r="BG431" s="13">
        <f t="shared" si="718"/>
        <v>2.1962685256804887E-4</v>
      </c>
      <c r="BH431" s="13">
        <f t="shared" si="719"/>
        <v>5.9551838810341993E-5</v>
      </c>
      <c r="BI431" s="13">
        <f t="shared" si="720"/>
        <v>1.2917988722145489E-5</v>
      </c>
      <c r="BJ431" s="14">
        <f t="shared" si="721"/>
        <v>0.28205397722396985</v>
      </c>
      <c r="BK431" s="14">
        <f t="shared" si="722"/>
        <v>0.26249194093680844</v>
      </c>
      <c r="BL431" s="14">
        <f t="shared" si="723"/>
        <v>0.41439076372982969</v>
      </c>
      <c r="BM431" s="14">
        <f t="shared" si="724"/>
        <v>0.46485606749594582</v>
      </c>
      <c r="BN431" s="14">
        <f t="shared" si="725"/>
        <v>0.53423637728177975</v>
      </c>
    </row>
    <row r="432" spans="1:66" x14ac:dyDescent="0.25">
      <c r="A432" t="s">
        <v>345</v>
      </c>
      <c r="B432" t="s">
        <v>222</v>
      </c>
      <c r="C432" t="s">
        <v>217</v>
      </c>
      <c r="D432" t="s">
        <v>359</v>
      </c>
      <c r="E432" s="10">
        <f>VLOOKUP(A432,home!$A$2:$E$405,3,FALSE)</f>
        <v>1.8438000000000001</v>
      </c>
      <c r="F432" s="10">
        <f>VLOOKUP(B432,home!$B$2:$E$405,3,FALSE)</f>
        <v>1.0847</v>
      </c>
      <c r="G432" s="10">
        <f>VLOOKUP(C432,away!$B$2:$E$405,4,FALSE)</f>
        <v>1.1298999999999999</v>
      </c>
      <c r="H432" s="10">
        <f>VLOOKUP(A432,away!$A$2:$E$405,3,FALSE)</f>
        <v>1.2188000000000001</v>
      </c>
      <c r="I432" s="10">
        <f>VLOOKUP(C432,away!$B$2:$E$405,3,FALSE)</f>
        <v>0.95720000000000005</v>
      </c>
      <c r="J432" s="10">
        <f>VLOOKUP(B432,home!$B$2:$E$405,4,FALSE)</f>
        <v>1.4918</v>
      </c>
      <c r="K432" s="12">
        <f t="shared" si="670"/>
        <v>2.2597659448140002</v>
      </c>
      <c r="L432" s="12">
        <f t="shared" si="671"/>
        <v>1.7403866300480002</v>
      </c>
      <c r="M432" s="13">
        <f t="shared" si="672"/>
        <v>1.8312844595833131E-2</v>
      </c>
      <c r="N432" s="13">
        <f t="shared" si="673"/>
        <v>4.1382742570334807E-2</v>
      </c>
      <c r="O432" s="13">
        <f t="shared" si="674"/>
        <v>3.1871429892734754E-2</v>
      </c>
      <c r="P432" s="13">
        <f t="shared" si="675"/>
        <v>7.2021971884128913E-2</v>
      </c>
      <c r="Q432" s="13">
        <f t="shared" si="676"/>
        <v>4.675765618172361E-2</v>
      </c>
      <c r="R432" s="13">
        <f t="shared" si="677"/>
        <v>2.7734305232913876E-2</v>
      </c>
      <c r="S432" s="13">
        <f t="shared" si="678"/>
        <v>7.0813198994471582E-2</v>
      </c>
      <c r="T432" s="13">
        <f t="shared" si="679"/>
        <v>8.1376399671052993E-2</v>
      </c>
      <c r="U432" s="13">
        <f t="shared" si="680"/>
        <v>6.2673038468415487E-2</v>
      </c>
      <c r="V432" s="13">
        <f t="shared" si="681"/>
        <v>3.0944317072191474E-2</v>
      </c>
      <c r="W432" s="13">
        <f t="shared" si="682"/>
        <v>3.5220453032926931E-2</v>
      </c>
      <c r="X432" s="13">
        <f t="shared" si="683"/>
        <v>6.1297205562739578E-2</v>
      </c>
      <c r="Y432" s="13">
        <f t="shared" si="684"/>
        <v>5.3340418510347945E-2</v>
      </c>
      <c r="Z432" s="13">
        <f t="shared" si="685"/>
        <v>1.6089471340344531E-2</v>
      </c>
      <c r="AA432" s="13">
        <f t="shared" si="686"/>
        <v>3.6358439404971438E-2</v>
      </c>
      <c r="AB432" s="13">
        <f t="shared" si="687"/>
        <v>4.1080781586968936E-2</v>
      </c>
      <c r="AC432" s="13">
        <f t="shared" si="688"/>
        <v>7.6062416275775278E-3</v>
      </c>
      <c r="AD432" s="13">
        <f t="shared" si="689"/>
        <v>1.9897495081182319E-2</v>
      </c>
      <c r="AE432" s="13">
        <f t="shared" si="690"/>
        <v>3.4629334410735561E-2</v>
      </c>
      <c r="AF432" s="13">
        <f t="shared" si="691"/>
        <v>3.0134215307952662E-2</v>
      </c>
      <c r="AG432" s="13">
        <f t="shared" si="692"/>
        <v>1.7481728476316197E-2</v>
      </c>
      <c r="AH432" s="13">
        <f t="shared" si="693"/>
        <v>7.0004752013190256E-3</v>
      </c>
      <c r="AI432" s="13">
        <f t="shared" si="694"/>
        <v>1.5819435457455667E-2</v>
      </c>
      <c r="AJ432" s="13">
        <f t="shared" si="695"/>
        <v>1.7874110756470704E-2</v>
      </c>
      <c r="AK432" s="13">
        <f t="shared" si="696"/>
        <v>1.3463768927102032E-2</v>
      </c>
      <c r="AL432" s="13">
        <f t="shared" si="697"/>
        <v>1.1965732964717649E-3</v>
      </c>
      <c r="AM432" s="13">
        <f t="shared" si="698"/>
        <v>8.9927363543119802E-3</v>
      </c>
      <c r="AN432" s="13">
        <f t="shared" si="699"/>
        <v>1.5650838118591168E-2</v>
      </c>
      <c r="AO432" s="13">
        <f t="shared" si="700"/>
        <v>1.3619254705320835E-2</v>
      </c>
      <c r="AP432" s="13">
        <f t="shared" si="701"/>
        <v>7.9009229334528995E-3</v>
      </c>
      <c r="AQ432" s="13">
        <f t="shared" si="702"/>
        <v>3.4376651596052629E-3</v>
      </c>
      <c r="AR432" s="13">
        <f t="shared" si="703"/>
        <v>2.4367066888716432E-3</v>
      </c>
      <c r="AS432" s="13">
        <f t="shared" si="704"/>
        <v>5.506386793012622E-3</v>
      </c>
      <c r="AT432" s="13">
        <f t="shared" si="705"/>
        <v>6.2215726769117522E-3</v>
      </c>
      <c r="AU432" s="13">
        <f t="shared" si="706"/>
        <v>4.6864326861568171E-3</v>
      </c>
      <c r="AV432" s="13">
        <f t="shared" si="707"/>
        <v>2.647560246710094E-3</v>
      </c>
      <c r="AW432" s="13">
        <f t="shared" si="708"/>
        <v>1.3072119326592744E-4</v>
      </c>
      <c r="AX432" s="13">
        <f t="shared" si="709"/>
        <v>3.3869132273608316E-3</v>
      </c>
      <c r="AY432" s="13">
        <f t="shared" si="710"/>
        <v>5.8945384980315148E-3</v>
      </c>
      <c r="AZ432" s="13">
        <f t="shared" si="711"/>
        <v>5.1293879961386351E-3</v>
      </c>
      <c r="BA432" s="13">
        <f t="shared" si="712"/>
        <v>2.975706096269461E-3</v>
      </c>
      <c r="BB432" s="13">
        <f t="shared" si="713"/>
        <v>1.2947197762249246E-3</v>
      </c>
      <c r="BC432" s="13">
        <f t="shared" si="714"/>
        <v>4.5066259764011947E-4</v>
      </c>
      <c r="BD432" s="13">
        <f t="shared" si="715"/>
        <v>7.0680195711012256E-4</v>
      </c>
      <c r="BE432" s="13">
        <f t="shared" si="716"/>
        <v>1.5972069924053403E-3</v>
      </c>
      <c r="BF432" s="13">
        <f t="shared" si="717"/>
        <v>1.8046569841281915E-3</v>
      </c>
      <c r="BG432" s="13">
        <f t="shared" si="718"/>
        <v>1.3593674649345418E-3</v>
      </c>
      <c r="BH432" s="13">
        <f t="shared" si="719"/>
        <v>7.6796307593680457E-4</v>
      </c>
      <c r="BI432" s="13">
        <f t="shared" si="720"/>
        <v>3.4708336117531989E-4</v>
      </c>
      <c r="BJ432" s="14">
        <f t="shared" si="721"/>
        <v>0.49025099426826024</v>
      </c>
      <c r="BK432" s="14">
        <f t="shared" si="722"/>
        <v>0.20678968596870592</v>
      </c>
      <c r="BL432" s="14">
        <f t="shared" si="723"/>
        <v>0.28195752385570522</v>
      </c>
      <c r="BM432" s="14">
        <f t="shared" si="724"/>
        <v>0.75124290777058156</v>
      </c>
      <c r="BN432" s="14">
        <f t="shared" si="725"/>
        <v>0.23808095035766907</v>
      </c>
    </row>
    <row r="433" spans="1:66" x14ac:dyDescent="0.25">
      <c r="A433" t="s">
        <v>345</v>
      </c>
      <c r="B433" t="s">
        <v>228</v>
      </c>
      <c r="C433" t="s">
        <v>229</v>
      </c>
      <c r="D433" t="s">
        <v>359</v>
      </c>
      <c r="E433" s="10">
        <f>VLOOKUP(A433,home!$A$2:$E$405,3,FALSE)</f>
        <v>1.8438000000000001</v>
      </c>
      <c r="F433" s="10">
        <f>VLOOKUP(B433,home!$B$2:$E$405,3,FALSE)</f>
        <v>0.67789999999999995</v>
      </c>
      <c r="G433" s="10">
        <f>VLOOKUP(C433,away!$B$2:$E$405,4,FALSE)</f>
        <v>0.90390000000000004</v>
      </c>
      <c r="H433" s="10">
        <f>VLOOKUP(A433,away!$A$2:$E$405,3,FALSE)</f>
        <v>1.2188000000000001</v>
      </c>
      <c r="I433" s="10">
        <f>VLOOKUP(C433,away!$B$2:$E$405,3,FALSE)</f>
        <v>1.0940000000000001</v>
      </c>
      <c r="J433" s="10">
        <f>VLOOKUP(B433,home!$B$2:$E$405,4,FALSE)</f>
        <v>1.2306999999999999</v>
      </c>
      <c r="K433" s="12">
        <f t="shared" si="670"/>
        <v>1.1297954748780001</v>
      </c>
      <c r="L433" s="12">
        <f t="shared" si="671"/>
        <v>1.6409750130400003</v>
      </c>
      <c r="M433" s="13">
        <f t="shared" si="672"/>
        <v>6.2613743019506299E-2</v>
      </c>
      <c r="N433" s="13">
        <f t="shared" si="673"/>
        <v>7.0740723528612187E-2</v>
      </c>
      <c r="O433" s="13">
        <f t="shared" si="674"/>
        <v>0.10274758776791758</v>
      </c>
      <c r="P433" s="13">
        <f t="shared" si="675"/>
        <v>0.11608375971482343</v>
      </c>
      <c r="Q433" s="13">
        <f t="shared" si="676"/>
        <v>3.9961274666110866E-2</v>
      </c>
      <c r="R433" s="13">
        <f t="shared" si="677"/>
        <v>8.4303112088643578E-2</v>
      </c>
      <c r="S433" s="13">
        <f t="shared" si="678"/>
        <v>5.38038400983743E-2</v>
      </c>
      <c r="T433" s="13">
        <f t="shared" si="679"/>
        <v>6.5575453216316304E-2</v>
      </c>
      <c r="U433" s="13">
        <f t="shared" si="680"/>
        <v>9.5245274555882331E-2</v>
      </c>
      <c r="V433" s="13">
        <f t="shared" si="681"/>
        <v>1.1083388662895197E-2</v>
      </c>
      <c r="W433" s="13">
        <f t="shared" si="682"/>
        <v>1.5049355762709644E-2</v>
      </c>
      <c r="X433" s="13">
        <f t="shared" si="683"/>
        <v>2.4695616768956059E-2</v>
      </c>
      <c r="Y433" s="13">
        <f t="shared" si="684"/>
        <v>2.0262445024734264E-2</v>
      </c>
      <c r="Z433" s="13">
        <f t="shared" si="685"/>
        <v>4.6113100152991485E-2</v>
      </c>
      <c r="AA433" s="13">
        <f t="shared" si="686"/>
        <v>5.2098371885445798E-2</v>
      </c>
      <c r="AB433" s="13">
        <f t="shared" si="687"/>
        <v>2.9430252402343943E-2</v>
      </c>
      <c r="AC433" s="13">
        <f t="shared" si="688"/>
        <v>1.2842642089460146E-3</v>
      </c>
      <c r="AD433" s="13">
        <f t="shared" si="689"/>
        <v>4.2506735101346289E-3</v>
      </c>
      <c r="AE433" s="13">
        <f t="shared" si="690"/>
        <v>6.9752490187219556E-3</v>
      </c>
      <c r="AF433" s="13">
        <f t="shared" si="691"/>
        <v>5.7231046747272564E-3</v>
      </c>
      <c r="AG433" s="13">
        <f t="shared" si="692"/>
        <v>3.1304905894132813E-3</v>
      </c>
      <c r="AH433" s="13">
        <f t="shared" si="693"/>
        <v>1.8917611281217512E-2</v>
      </c>
      <c r="AI433" s="13">
        <f t="shared" si="694"/>
        <v>2.1373031621020552E-2</v>
      </c>
      <c r="AJ433" s="13">
        <f t="shared" si="695"/>
        <v>1.2073577204926715E-2</v>
      </c>
      <c r="AK433" s="13">
        <f t="shared" si="696"/>
        <v>4.5468909639054594E-3</v>
      </c>
      <c r="AL433" s="13">
        <f t="shared" si="697"/>
        <v>9.5239294539662029E-5</v>
      </c>
      <c r="AM433" s="13">
        <f t="shared" si="698"/>
        <v>9.6047833938677635E-4</v>
      </c>
      <c r="AN433" s="13">
        <f t="shared" si="699"/>
        <v>1.5761209554998531E-3</v>
      </c>
      <c r="AO433" s="13">
        <f t="shared" si="700"/>
        <v>1.2931875527519949E-3</v>
      </c>
      <c r="AP433" s="13">
        <f t="shared" si="701"/>
        <v>7.0736282041345669E-4</v>
      </c>
      <c r="AQ433" s="13">
        <f t="shared" si="702"/>
        <v>2.901911783629959E-4</v>
      </c>
      <c r="AR433" s="13">
        <f t="shared" si="703"/>
        <v>6.208665483776311E-3</v>
      </c>
      <c r="AS433" s="13">
        <f t="shared" si="704"/>
        <v>7.0145221686017051E-3</v>
      </c>
      <c r="AT433" s="13">
        <f t="shared" si="705"/>
        <v>3.9624877022588116E-3</v>
      </c>
      <c r="AU433" s="13">
        <f t="shared" si="706"/>
        <v>1.4922668917572437E-3</v>
      </c>
      <c r="AV433" s="13">
        <f t="shared" si="707"/>
        <v>4.2148909540439824E-4</v>
      </c>
      <c r="AW433" s="13">
        <f t="shared" si="708"/>
        <v>4.9047341018458375E-6</v>
      </c>
      <c r="AX433" s="13">
        <f t="shared" si="709"/>
        <v>1.8085734692625284E-4</v>
      </c>
      <c r="AY433" s="13">
        <f t="shared" si="710"/>
        <v>2.9678238723068756E-4</v>
      </c>
      <c r="AZ433" s="13">
        <f t="shared" si="711"/>
        <v>2.4350624087796004E-4</v>
      </c>
      <c r="BA433" s="13">
        <f t="shared" si="712"/>
        <v>1.331958856000106E-4</v>
      </c>
      <c r="BB433" s="13">
        <f t="shared" si="713"/>
        <v>5.4642780027337951E-5</v>
      </c>
      <c r="BC433" s="13">
        <f t="shared" si="714"/>
        <v>1.7933487333580546E-5</v>
      </c>
      <c r="BD433" s="13">
        <f t="shared" si="715"/>
        <v>1.6980441538668057E-3</v>
      </c>
      <c r="BE433" s="13">
        <f t="shared" si="716"/>
        <v>1.9184426011817596E-3</v>
      </c>
      <c r="BF433" s="13">
        <f t="shared" si="717"/>
        <v>1.0837238848141661E-3</v>
      </c>
      <c r="BG433" s="13">
        <f t="shared" si="718"/>
        <v>4.0812878036008407E-4</v>
      </c>
      <c r="BH433" s="13">
        <f t="shared" si="719"/>
        <v>1.1527551230457509E-4</v>
      </c>
      <c r="BI433" s="13">
        <f t="shared" si="720"/>
        <v>2.6047550433190394E-5</v>
      </c>
      <c r="BJ433" s="14">
        <f t="shared" si="721"/>
        <v>0.26211864573484728</v>
      </c>
      <c r="BK433" s="14">
        <f t="shared" si="722"/>
        <v>0.24526101738631559</v>
      </c>
      <c r="BL433" s="14">
        <f t="shared" si="723"/>
        <v>0.44508480359606239</v>
      </c>
      <c r="BM433" s="14">
        <f t="shared" si="724"/>
        <v>0.52183548843147431</v>
      </c>
      <c r="BN433" s="14">
        <f t="shared" si="725"/>
        <v>0.47645020078561395</v>
      </c>
    </row>
    <row r="434" spans="1:66" x14ac:dyDescent="0.25">
      <c r="A434" t="s">
        <v>345</v>
      </c>
      <c r="B434" t="s">
        <v>230</v>
      </c>
      <c r="C434" t="s">
        <v>221</v>
      </c>
      <c r="D434" t="s">
        <v>359</v>
      </c>
      <c r="E434" s="10">
        <f>VLOOKUP(A434,home!$A$2:$E$405,3,FALSE)</f>
        <v>1.8438000000000001</v>
      </c>
      <c r="F434" s="10">
        <f>VLOOKUP(B434,home!$B$2:$E$405,3,FALSE)</f>
        <v>1.3107</v>
      </c>
      <c r="G434" s="10">
        <f>VLOOKUP(C434,away!$B$2:$E$405,4,FALSE)</f>
        <v>0.67789999999999995</v>
      </c>
      <c r="H434" s="10">
        <f>VLOOKUP(A434,away!$A$2:$E$405,3,FALSE)</f>
        <v>1.2188000000000001</v>
      </c>
      <c r="I434" s="10">
        <f>VLOOKUP(C434,away!$B$2:$E$405,3,FALSE)</f>
        <v>1.4358</v>
      </c>
      <c r="J434" s="10">
        <f>VLOOKUP(B434,home!$B$2:$E$405,4,FALSE)</f>
        <v>1.2306999999999999</v>
      </c>
      <c r="K434" s="12">
        <f t="shared" si="670"/>
        <v>1.6382596846139998</v>
      </c>
      <c r="L434" s="12">
        <f t="shared" si="671"/>
        <v>2.153667206328</v>
      </c>
      <c r="M434" s="13">
        <f t="shared" si="672"/>
        <v>2.2552104511359364E-2</v>
      </c>
      <c r="N434" s="13">
        <f t="shared" si="673"/>
        <v>3.6946203624161553E-2</v>
      </c>
      <c r="O434" s="13">
        <f t="shared" si="674"/>
        <v>4.8569727919796406E-2</v>
      </c>
      <c r="P434" s="13">
        <f t="shared" si="675"/>
        <v>7.9569827143673444E-2</v>
      </c>
      <c r="Q434" s="13">
        <f t="shared" si="676"/>
        <v>3.0263737948501769E-2</v>
      </c>
      <c r="R434" s="13">
        <f t="shared" si="677"/>
        <v>5.2301515120569513E-2</v>
      </c>
      <c r="S434" s="13">
        <f t="shared" si="678"/>
        <v>7.0185882081259934E-2</v>
      </c>
      <c r="T434" s="13">
        <f t="shared" si="679"/>
        <v>6.5178019960592484E-2</v>
      </c>
      <c r="U434" s="13">
        <f t="shared" si="680"/>
        <v>8.568346366625855E-2</v>
      </c>
      <c r="V434" s="13">
        <f t="shared" si="681"/>
        <v>2.7514941392321694E-2</v>
      </c>
      <c r="W434" s="13">
        <f t="shared" si="682"/>
        <v>1.6526620595584414E-2</v>
      </c>
      <c r="X434" s="13">
        <f t="shared" si="683"/>
        <v>3.5592840808135066E-2</v>
      </c>
      <c r="Y434" s="13">
        <f t="shared" si="684"/>
        <v>3.8327567014266754E-2</v>
      </c>
      <c r="Z434" s="13">
        <f t="shared" si="685"/>
        <v>3.7546685985479528E-2</v>
      </c>
      <c r="AA434" s="13">
        <f t="shared" si="686"/>
        <v>6.1511221940872572E-2</v>
      </c>
      <c r="AB434" s="13">
        <f t="shared" si="687"/>
        <v>5.0385677528537835E-2</v>
      </c>
      <c r="AC434" s="13">
        <f t="shared" si="688"/>
        <v>6.0675022849657331E-3</v>
      </c>
      <c r="AD434" s="13">
        <f t="shared" si="689"/>
        <v>6.7687240611643404E-3</v>
      </c>
      <c r="AE434" s="13">
        <f t="shared" si="690"/>
        <v>1.457757903921292E-2</v>
      </c>
      <c r="AF434" s="13">
        <f t="shared" si="691"/>
        <v>1.5697626962203653E-2</v>
      </c>
      <c r="AG434" s="13">
        <f t="shared" si="692"/>
        <v>1.1269154801889409E-2</v>
      </c>
      <c r="AH434" s="13">
        <f t="shared" si="693"/>
        <v>2.0215766578305594E-2</v>
      </c>
      <c r="AI434" s="13">
        <f t="shared" si="694"/>
        <v>3.3118675378805154E-2</v>
      </c>
      <c r="AJ434" s="13">
        <f t="shared" si="695"/>
        <v>2.7128495340457394E-2</v>
      </c>
      <c r="AK434" s="13">
        <f t="shared" si="696"/>
        <v>1.4814506740170029E-2</v>
      </c>
      <c r="AL434" s="13">
        <f t="shared" si="697"/>
        <v>8.5631051907441842E-4</v>
      </c>
      <c r="AM434" s="13">
        <f t="shared" si="698"/>
        <v>2.2177855491364558E-3</v>
      </c>
      <c r="AN434" s="13">
        <f t="shared" si="699"/>
        <v>4.7763720078433198E-3</v>
      </c>
      <c r="AO434" s="13">
        <f t="shared" si="700"/>
        <v>5.1433578792575933E-3</v>
      </c>
      <c r="AP434" s="13">
        <f t="shared" si="701"/>
        <v>3.6923603983219353E-3</v>
      </c>
      <c r="AQ434" s="13">
        <f t="shared" si="702"/>
        <v>1.988028875952536E-3</v>
      </c>
      <c r="AR434" s="13">
        <f t="shared" si="703"/>
        <v>8.7076067060956712E-3</v>
      </c>
      <c r="AS434" s="13">
        <f t="shared" si="704"/>
        <v>1.4265321016071041E-2</v>
      </c>
      <c r="AT434" s="13">
        <f t="shared" si="705"/>
        <v>1.1685150154353006E-2</v>
      </c>
      <c r="AU434" s="13">
        <f t="shared" si="706"/>
        <v>6.3811034688458614E-3</v>
      </c>
      <c r="AV434" s="13">
        <f t="shared" si="707"/>
        <v>2.6134761390901812E-3</v>
      </c>
      <c r="AW434" s="13">
        <f t="shared" si="708"/>
        <v>8.3924761815639467E-5</v>
      </c>
      <c r="AX434" s="13">
        <f t="shared" si="709"/>
        <v>6.0555144237829618E-4</v>
      </c>
      <c r="AY434" s="13">
        <f t="shared" si="710"/>
        <v>1.3041562831947559E-3</v>
      </c>
      <c r="AZ434" s="13">
        <f t="shared" si="711"/>
        <v>1.4043593095215796E-3</v>
      </c>
      <c r="BA434" s="13">
        <f t="shared" si="712"/>
        <v>1.008174196939353E-3</v>
      </c>
      <c r="BB434" s="13">
        <f t="shared" si="713"/>
        <v>5.4281792655358789E-4</v>
      </c>
      <c r="BC434" s="13">
        <f t="shared" si="714"/>
        <v>2.3380983348508458E-4</v>
      </c>
      <c r="BD434" s="13">
        <f t="shared" si="715"/>
        <v>3.1255478347533361E-3</v>
      </c>
      <c r="BE434" s="13">
        <f t="shared" si="716"/>
        <v>5.1204590100089693E-3</v>
      </c>
      <c r="BF434" s="13">
        <f t="shared" si="717"/>
        <v>4.1943207814081054E-3</v>
      </c>
      <c r="BG434" s="13">
        <f t="shared" si="718"/>
        <v>2.2904622135065289E-3</v>
      </c>
      <c r="BH434" s="13">
        <f t="shared" si="719"/>
        <v>9.3809297587987275E-4</v>
      </c>
      <c r="BI434" s="13">
        <f t="shared" si="720"/>
        <v>3.0736798056071364E-4</v>
      </c>
      <c r="BJ434" s="14">
        <f t="shared" si="721"/>
        <v>0.29406484851829678</v>
      </c>
      <c r="BK434" s="14">
        <f t="shared" si="722"/>
        <v>0.2080507242158493</v>
      </c>
      <c r="BL434" s="14">
        <f t="shared" si="723"/>
        <v>0.45335795849434629</v>
      </c>
      <c r="BM434" s="14">
        <f t="shared" si="724"/>
        <v>0.72159686942453094</v>
      </c>
      <c r="BN434" s="14">
        <f t="shared" si="725"/>
        <v>0.27020311626806204</v>
      </c>
    </row>
    <row r="435" spans="1:66" x14ac:dyDescent="0.25">
      <c r="A435" t="s">
        <v>345</v>
      </c>
      <c r="B435" t="s">
        <v>216</v>
      </c>
      <c r="C435" t="s">
        <v>224</v>
      </c>
      <c r="D435" t="s">
        <v>359</v>
      </c>
      <c r="E435" s="10">
        <f>VLOOKUP(A435,home!$A$2:$E$405,3,FALSE)</f>
        <v>1.8438000000000001</v>
      </c>
      <c r="F435" s="10">
        <f>VLOOKUP(B435,home!$B$2:$E$405,3,FALSE)</f>
        <v>0.72309999999999997</v>
      </c>
      <c r="G435" s="10">
        <f>VLOOKUP(C435,away!$B$2:$E$405,4,FALSE)</f>
        <v>1.3311999999999999</v>
      </c>
      <c r="H435" s="10">
        <f>VLOOKUP(A435,away!$A$2:$E$405,3,FALSE)</f>
        <v>1.2188000000000001</v>
      </c>
      <c r="I435" s="10">
        <f>VLOOKUP(C435,away!$B$2:$E$405,3,FALSE)</f>
        <v>1.0442</v>
      </c>
      <c r="J435" s="10">
        <f>VLOOKUP(B435,home!$B$2:$E$405,4,FALSE)</f>
        <v>1.3674999999999999</v>
      </c>
      <c r="K435" s="12">
        <f t="shared" si="670"/>
        <v>1.774824769536</v>
      </c>
      <c r="L435" s="12">
        <f t="shared" si="671"/>
        <v>1.7403775378000002</v>
      </c>
      <c r="M435" s="13">
        <f t="shared" si="672"/>
        <v>2.9741785364051875E-2</v>
      </c>
      <c r="N435" s="13">
        <f t="shared" si="673"/>
        <v>5.2786457354342543E-2</v>
      </c>
      <c r="O435" s="13">
        <f t="shared" si="674"/>
        <v>5.1761935181664685E-2</v>
      </c>
      <c r="P435" s="13">
        <f t="shared" si="675"/>
        <v>9.1868364679535394E-2</v>
      </c>
      <c r="Q435" s="13">
        <f t="shared" si="676"/>
        <v>4.6843356004271454E-2</v>
      </c>
      <c r="R435" s="13">
        <f t="shared" si="677"/>
        <v>4.504265465161441E-2</v>
      </c>
      <c r="S435" s="13">
        <f t="shared" si="678"/>
        <v>7.0942247797042751E-2</v>
      </c>
      <c r="T435" s="13">
        <f t="shared" si="679"/>
        <v>8.1525124585002814E-2</v>
      </c>
      <c r="U435" s="13">
        <f t="shared" si="680"/>
        <v>7.9942819161341175E-2</v>
      </c>
      <c r="V435" s="13">
        <f t="shared" si="681"/>
        <v>2.4347893084985486E-2</v>
      </c>
      <c r="W435" s="13">
        <f t="shared" si="682"/>
        <v>2.7712916174857966E-2</v>
      </c>
      <c r="X435" s="13">
        <f t="shared" si="683"/>
        <v>4.8230936817657104E-2</v>
      </c>
      <c r="Y435" s="13">
        <f t="shared" si="684"/>
        <v>4.1970019532250734E-2</v>
      </c>
      <c r="Z435" s="13">
        <f t="shared" si="685"/>
        <v>2.6130408132850804E-2</v>
      </c>
      <c r="AA435" s="13">
        <f t="shared" si="686"/>
        <v>4.6376895592268548E-2</v>
      </c>
      <c r="AB435" s="13">
        <f t="shared" si="687"/>
        <v>4.1155431515671581E-2</v>
      </c>
      <c r="AC435" s="13">
        <f t="shared" si="688"/>
        <v>4.7004599205511827E-3</v>
      </c>
      <c r="AD435" s="13">
        <f t="shared" si="689"/>
        <v>1.22963925158032E-2</v>
      </c>
      <c r="AE435" s="13">
        <f t="shared" si="690"/>
        <v>2.1400365330475925E-2</v>
      </c>
      <c r="AF435" s="13">
        <f t="shared" si="691"/>
        <v>1.8622357560937094E-2</v>
      </c>
      <c r="AG435" s="13">
        <f t="shared" si="692"/>
        <v>1.080331093331164E-2</v>
      </c>
      <c r="AH435" s="13">
        <f t="shared" si="693"/>
        <v>1.1369193841989993E-2</v>
      </c>
      <c r="AI435" s="13">
        <f t="shared" si="694"/>
        <v>2.0178326840420001E-2</v>
      </c>
      <c r="AJ435" s="13">
        <f t="shared" si="695"/>
        <v>1.7906497142085257E-2</v>
      </c>
      <c r="AK435" s="13">
        <f t="shared" si="696"/>
        <v>1.059363155446617E-2</v>
      </c>
      <c r="AL435" s="13">
        <f t="shared" si="697"/>
        <v>5.8076347583984635E-4</v>
      </c>
      <c r="AM435" s="13">
        <f t="shared" si="698"/>
        <v>4.3647884025969233E-3</v>
      </c>
      <c r="AN435" s="13">
        <f t="shared" si="699"/>
        <v>7.5963796931296295E-3</v>
      </c>
      <c r="AO435" s="13">
        <f t="shared" si="700"/>
        <v>6.6102842932614352E-3</v>
      </c>
      <c r="AP435" s="13">
        <f t="shared" si="701"/>
        <v>3.834796767488117E-3</v>
      </c>
      <c r="AQ435" s="13">
        <f t="shared" si="702"/>
        <v>1.668498539041092E-3</v>
      </c>
      <c r="AR435" s="13">
        <f t="shared" si="703"/>
        <v>3.9573379170986921E-3</v>
      </c>
      <c r="AS435" s="13">
        <f t="shared" si="704"/>
        <v>7.0235813566907595E-3</v>
      </c>
      <c r="AT435" s="13">
        <f t="shared" si="705"/>
        <v>6.2328130813530131E-3</v>
      </c>
      <c r="AU435" s="13">
        <f t="shared" si="706"/>
        <v>3.6873836802244426E-3</v>
      </c>
      <c r="AV435" s="13">
        <f t="shared" si="707"/>
        <v>1.6361149726112894E-3</v>
      </c>
      <c r="AW435" s="13">
        <f t="shared" si="708"/>
        <v>4.9830557448176048E-5</v>
      </c>
      <c r="AX435" s="13">
        <f t="shared" si="709"/>
        <v>1.2911224284520811E-3</v>
      </c>
      <c r="AY435" s="13">
        <f t="shared" si="710"/>
        <v>2.2470404730277902E-3</v>
      </c>
      <c r="AZ435" s="13">
        <f t="shared" si="711"/>
        <v>1.955349382892527E-3</v>
      </c>
      <c r="BA435" s="13">
        <f t="shared" si="712"/>
        <v>1.1343487148457487E-3</v>
      </c>
      <c r="BB435" s="13">
        <f t="shared" si="713"/>
        <v>4.9354875583745958E-4</v>
      </c>
      <c r="BC435" s="13">
        <f t="shared" si="714"/>
        <v>1.7179223369373018E-4</v>
      </c>
      <c r="BD435" s="13">
        <f t="shared" si="715"/>
        <v>1.1478770034004668E-3</v>
      </c>
      <c r="BE435" s="13">
        <f t="shared" si="716"/>
        <v>2.0372805380159077E-3</v>
      </c>
      <c r="BF435" s="13">
        <f t="shared" si="717"/>
        <v>1.8079079806821309E-3</v>
      </c>
      <c r="BG435" s="13">
        <f t="shared" si="718"/>
        <v>1.0695732883854862E-3</v>
      </c>
      <c r="BH435" s="13">
        <f t="shared" si="719"/>
        <v>4.745762912651583E-4</v>
      </c>
      <c r="BI435" s="13">
        <f t="shared" si="720"/>
        <v>1.6845795135438687E-4</v>
      </c>
      <c r="BJ435" s="14">
        <f t="shared" si="721"/>
        <v>0.39355918649317706</v>
      </c>
      <c r="BK435" s="14">
        <f t="shared" si="722"/>
        <v>0.22442855479503435</v>
      </c>
      <c r="BL435" s="14">
        <f t="shared" si="723"/>
        <v>0.3535702895426035</v>
      </c>
      <c r="BM435" s="14">
        <f t="shared" si="724"/>
        <v>0.67744667581260565</v>
      </c>
      <c r="BN435" s="14">
        <f t="shared" si="725"/>
        <v>0.31804455323548037</v>
      </c>
    </row>
    <row r="436" spans="1:66" x14ac:dyDescent="0.25">
      <c r="A436" t="s">
        <v>346</v>
      </c>
      <c r="B436" t="s">
        <v>240</v>
      </c>
      <c r="C436" t="s">
        <v>322</v>
      </c>
      <c r="D436" t="s">
        <v>359</v>
      </c>
      <c r="E436" s="10">
        <f>VLOOKUP(A436,home!$A$2:$E$405,3,FALSE)</f>
        <v>1.619</v>
      </c>
      <c r="F436" s="10">
        <f>VLOOKUP(B436,home!$B$2:$E$405,3,FALSE)</f>
        <v>0.8236</v>
      </c>
      <c r="G436" s="10">
        <f>VLOOKUP(C436,away!$B$2:$E$405,4,FALSE)</f>
        <v>1.5442</v>
      </c>
      <c r="H436" s="10">
        <f>VLOOKUP(A436,away!$A$2:$E$405,3,FALSE)</f>
        <v>1.181</v>
      </c>
      <c r="I436" s="10">
        <f>VLOOKUP(C436,away!$B$2:$E$405,3,FALSE)</f>
        <v>0.5645</v>
      </c>
      <c r="J436" s="10">
        <f>VLOOKUP(B436,home!$B$2:$E$405,4,FALSE)</f>
        <v>0.84670000000000001</v>
      </c>
      <c r="K436" s="12">
        <f t="shared" si="670"/>
        <v>2.0590492512799998</v>
      </c>
      <c r="L436" s="12">
        <f t="shared" si="671"/>
        <v>0.56447329915000011</v>
      </c>
      <c r="M436" s="13">
        <f t="shared" si="672"/>
        <v>7.2546862223907882E-2</v>
      </c>
      <c r="N436" s="13">
        <f t="shared" si="673"/>
        <v>0.14937756234485081</v>
      </c>
      <c r="O436" s="13">
        <f t="shared" si="674"/>
        <v>4.0950766662509797E-2</v>
      </c>
      <c r="P436" s="13">
        <f t="shared" si="675"/>
        <v>8.4319645435782756E-2</v>
      </c>
      <c r="Q436" s="13">
        <f t="shared" si="676"/>
        <v>0.15378787895209833</v>
      </c>
      <c r="R436" s="13">
        <f t="shared" si="677"/>
        <v>1.155780718035437E-2</v>
      </c>
      <c r="S436" s="13">
        <f t="shared" si="678"/>
        <v>2.4500724043972098E-2</v>
      </c>
      <c r="T436" s="13">
        <f t="shared" si="679"/>
        <v>8.6809151401371798E-2</v>
      </c>
      <c r="U436" s="13">
        <f t="shared" si="680"/>
        <v>2.3798094221147269E-2</v>
      </c>
      <c r="V436" s="13">
        <f t="shared" si="681"/>
        <v>3.1640733864646857E-3</v>
      </c>
      <c r="W436" s="13">
        <f t="shared" si="682"/>
        <v>0.10555227233741908</v>
      </c>
      <c r="X436" s="13">
        <f t="shared" si="683"/>
        <v>5.9581439399082239E-2</v>
      </c>
      <c r="Y436" s="13">
        <f t="shared" si="684"/>
        <v>1.6816065832852875E-2</v>
      </c>
      <c r="Z436" s="13">
        <f t="shared" si="685"/>
        <v>2.1746911833447308E-3</v>
      </c>
      <c r="AA436" s="13">
        <f t="shared" si="686"/>
        <v>4.477796252831184E-3</v>
      </c>
      <c r="AB436" s="13">
        <f t="shared" si="687"/>
        <v>4.6100015108882213E-3</v>
      </c>
      <c r="AC436" s="13">
        <f t="shared" si="688"/>
        <v>2.2984586953608507E-4</v>
      </c>
      <c r="AD436" s="13">
        <f t="shared" si="689"/>
        <v>5.4334331831816352E-2</v>
      </c>
      <c r="AE436" s="13">
        <f t="shared" si="690"/>
        <v>3.0670279546216244E-2</v>
      </c>
      <c r="AF436" s="13">
        <f t="shared" si="691"/>
        <v>8.6562769406527251E-3</v>
      </c>
      <c r="AG436" s="13">
        <f t="shared" si="692"/>
        <v>1.6287457343487713E-3</v>
      </c>
      <c r="AH436" s="13">
        <f t="shared" si="693"/>
        <v>3.0688877672375439E-4</v>
      </c>
      <c r="AI436" s="13">
        <f t="shared" si="694"/>
        <v>6.3189910593928144E-4</v>
      </c>
      <c r="AJ436" s="13">
        <f t="shared" si="695"/>
        <v>6.5055569048438964E-4</v>
      </c>
      <c r="AK436" s="13">
        <f t="shared" si="696"/>
        <v>4.4650873580260849E-4</v>
      </c>
      <c r="AL436" s="13">
        <f t="shared" si="697"/>
        <v>1.0685794880746753E-5</v>
      </c>
      <c r="AM436" s="13">
        <f t="shared" si="698"/>
        <v>2.2375413055420096E-2</v>
      </c>
      <c r="AN436" s="13">
        <f t="shared" si="699"/>
        <v>1.2630323227236964E-2</v>
      </c>
      <c r="AO436" s="13">
        <f t="shared" si="700"/>
        <v>3.5647401107046627E-3</v>
      </c>
      <c r="AP436" s="13">
        <f t="shared" si="701"/>
        <v>6.7073353696726586E-4</v>
      </c>
      <c r="AQ436" s="13">
        <f t="shared" si="702"/>
        <v>9.4652793115615258E-5</v>
      </c>
      <c r="AR436" s="13">
        <f t="shared" si="703"/>
        <v>3.4646104053873082E-5</v>
      </c>
      <c r="AS436" s="13">
        <f t="shared" si="704"/>
        <v>7.133803461189633E-5</v>
      </c>
      <c r="AT436" s="13">
        <f t="shared" si="705"/>
        <v>7.3444263377705953E-5</v>
      </c>
      <c r="AU436" s="13">
        <f t="shared" si="706"/>
        <v>5.040845183955884E-5</v>
      </c>
      <c r="AV436" s="13">
        <f t="shared" si="707"/>
        <v>2.594837125460689E-5</v>
      </c>
      <c r="AW436" s="13">
        <f t="shared" si="708"/>
        <v>3.4499632678926736E-7</v>
      </c>
      <c r="AX436" s="13">
        <f t="shared" si="709"/>
        <v>7.6786795831405895E-3</v>
      </c>
      <c r="AY436" s="13">
        <f t="shared" si="710"/>
        <v>4.3344095974111154E-3</v>
      </c>
      <c r="AZ436" s="13">
        <f t="shared" si="711"/>
        <v>1.223329242659038E-3</v>
      </c>
      <c r="BA436" s="13">
        <f t="shared" si="712"/>
        <v>2.3017889785013944E-4</v>
      </c>
      <c r="BB436" s="13">
        <f t="shared" si="713"/>
        <v>3.2482460466044761E-5</v>
      </c>
      <c r="BC436" s="13">
        <f t="shared" si="714"/>
        <v>3.6670963247555473E-6</v>
      </c>
      <c r="BD436" s="13">
        <f t="shared" si="715"/>
        <v>3.2594667763306555E-6</v>
      </c>
      <c r="BE436" s="13">
        <f t="shared" si="716"/>
        <v>6.7114026253756705E-6</v>
      </c>
      <c r="BF436" s="13">
        <f t="shared" si="717"/>
        <v>6.9095542754092018E-6</v>
      </c>
      <c r="BG436" s="13">
        <f t="shared" si="718"/>
        <v>4.7423708524866122E-6</v>
      </c>
      <c r="BH436" s="13">
        <f t="shared" si="719"/>
        <v>2.4411937882761632E-6</v>
      </c>
      <c r="BI436" s="13">
        <f t="shared" si="720"/>
        <v>1.0053076483958836E-6</v>
      </c>
      <c r="BJ436" s="14">
        <f t="shared" si="721"/>
        <v>0.72005261392200559</v>
      </c>
      <c r="BK436" s="14">
        <f t="shared" si="722"/>
        <v>0.18910624635195536</v>
      </c>
      <c r="BL436" s="14">
        <f t="shared" si="723"/>
        <v>8.7711172657784789E-2</v>
      </c>
      <c r="BM436" s="14">
        <f t="shared" si="724"/>
        <v>0.4821701367145021</v>
      </c>
      <c r="BN436" s="14">
        <f t="shared" si="725"/>
        <v>0.51254052279950391</v>
      </c>
    </row>
    <row r="437" spans="1:66" x14ac:dyDescent="0.25">
      <c r="A437" t="s">
        <v>346</v>
      </c>
      <c r="B437" t="s">
        <v>245</v>
      </c>
      <c r="C437" t="s">
        <v>238</v>
      </c>
      <c r="D437" t="s">
        <v>359</v>
      </c>
      <c r="E437" s="10">
        <f>VLOOKUP(A437,home!$A$2:$E$405,3,FALSE)</f>
        <v>1.619</v>
      </c>
      <c r="F437" s="10">
        <f>VLOOKUP(B437,home!$B$2:$E$405,3,FALSE)</f>
        <v>0.92649999999999999</v>
      </c>
      <c r="G437" s="10">
        <f>VLOOKUP(C437,away!$B$2:$E$405,4,FALSE)</f>
        <v>0.61770000000000003</v>
      </c>
      <c r="H437" s="10">
        <f>VLOOKUP(A437,away!$A$2:$E$405,3,FALSE)</f>
        <v>1.181</v>
      </c>
      <c r="I437" s="10">
        <f>VLOOKUP(C437,away!$B$2:$E$405,3,FALSE)</f>
        <v>0.5645</v>
      </c>
      <c r="J437" s="10">
        <f>VLOOKUP(B437,home!$B$2:$E$405,4,FALSE)</f>
        <v>0.9879</v>
      </c>
      <c r="K437" s="12">
        <f t="shared" si="670"/>
        <v>0.92655216195000012</v>
      </c>
      <c r="L437" s="12">
        <f t="shared" si="671"/>
        <v>0.6586077385500001</v>
      </c>
      <c r="M437" s="13">
        <f t="shared" si="672"/>
        <v>0.20491502448213431</v>
      </c>
      <c r="N437" s="13">
        <f t="shared" si="673"/>
        <v>0.18986445894995874</v>
      </c>
      <c r="O437" s="13">
        <f t="shared" si="674"/>
        <v>0.13495862086909638</v>
      </c>
      <c r="P437" s="13">
        <f t="shared" si="675"/>
        <v>0.12504620194005167</v>
      </c>
      <c r="Q437" s="13">
        <f t="shared" si="676"/>
        <v>8.795966245877565E-2</v>
      </c>
      <c r="R437" s="13">
        <f t="shared" si="677"/>
        <v>4.4442396044211213E-2</v>
      </c>
      <c r="S437" s="13">
        <f t="shared" si="678"/>
        <v>1.9076874254522348E-2</v>
      </c>
      <c r="T437" s="13">
        <f t="shared" si="679"/>
        <v>5.7930914375595582E-2</v>
      </c>
      <c r="U437" s="13">
        <f t="shared" si="680"/>
        <v>4.1178198137002027E-2</v>
      </c>
      <c r="V437" s="13">
        <f t="shared" si="681"/>
        <v>1.2934850414456421E-3</v>
      </c>
      <c r="W437" s="13">
        <f t="shared" si="682"/>
        <v>2.7166405138523617E-2</v>
      </c>
      <c r="X437" s="13">
        <f t="shared" si="683"/>
        <v>1.7892004652816141E-2</v>
      </c>
      <c r="Y437" s="13">
        <f t="shared" si="684"/>
        <v>5.8919063612586598E-3</v>
      </c>
      <c r="Z437" s="13">
        <f t="shared" si="685"/>
        <v>9.7567019848071399E-3</v>
      </c>
      <c r="AA437" s="13">
        <f t="shared" si="686"/>
        <v>9.0400933175249117E-3</v>
      </c>
      <c r="AB437" s="13">
        <f t="shared" si="687"/>
        <v>4.1880590037912278E-3</v>
      </c>
      <c r="AC437" s="13">
        <f t="shared" si="688"/>
        <v>4.933306870366578E-5</v>
      </c>
      <c r="AD437" s="13">
        <f t="shared" si="689"/>
        <v>6.2927728533771618E-3</v>
      </c>
      <c r="AE437" s="13">
        <f t="shared" si="690"/>
        <v>4.1444688981715641E-3</v>
      </c>
      <c r="AF437" s="13">
        <f t="shared" si="691"/>
        <v>1.3647896442577922E-3</v>
      </c>
      <c r="AG437" s="13">
        <f t="shared" si="692"/>
        <v>2.9962034040036123E-4</v>
      </c>
      <c r="AH437" s="13">
        <f t="shared" si="693"/>
        <v>1.6064598574800316E-3</v>
      </c>
      <c r="AI437" s="13">
        <f t="shared" si="694"/>
        <v>1.4884688540340123E-3</v>
      </c>
      <c r="AJ437" s="13">
        <f t="shared" si="695"/>
        <v>6.8957201735022657E-4</v>
      </c>
      <c r="AK437" s="13">
        <f t="shared" si="696"/>
        <v>2.1297481449869182E-4</v>
      </c>
      <c r="AL437" s="13">
        <f t="shared" si="697"/>
        <v>1.2041894706415491E-6</v>
      </c>
      <c r="AM437" s="13">
        <f t="shared" si="698"/>
        <v>1.1661164583913763E-3</v>
      </c>
      <c r="AN437" s="13">
        <f t="shared" si="699"/>
        <v>7.6801332354707965E-4</v>
      </c>
      <c r="AO437" s="13">
        <f t="shared" si="700"/>
        <v>2.5290975909880584E-4</v>
      </c>
      <c r="AP437" s="13">
        <f t="shared" si="701"/>
        <v>5.5522774832429942E-5</v>
      </c>
      <c r="AQ437" s="13">
        <f t="shared" si="702"/>
        <v>9.1419322926018842E-6</v>
      </c>
      <c r="AR437" s="13">
        <f t="shared" si="703"/>
        <v>2.1160537876125583E-4</v>
      </c>
      <c r="AS437" s="13">
        <f t="shared" si="704"/>
        <v>1.9606342117149022E-4</v>
      </c>
      <c r="AT437" s="13">
        <f t="shared" si="705"/>
        <v>9.0831493382878848E-5</v>
      </c>
      <c r="AU437" s="13">
        <f t="shared" si="706"/>
        <v>2.8053372189017843E-5</v>
      </c>
      <c r="AV437" s="13">
        <f t="shared" si="707"/>
        <v>6.4982281629306217E-6</v>
      </c>
      <c r="AW437" s="13">
        <f t="shared" si="708"/>
        <v>2.0412163001126163E-8</v>
      </c>
      <c r="AX437" s="13">
        <f t="shared" si="709"/>
        <v>1.8007795426800113E-4</v>
      </c>
      <c r="AY437" s="13">
        <f t="shared" si="710"/>
        <v>1.1860073422315857E-4</v>
      </c>
      <c r="AZ437" s="13">
        <f t="shared" si="711"/>
        <v>3.9055680678542032E-5</v>
      </c>
      <c r="BA437" s="13">
        <f t="shared" si="712"/>
        <v>8.5741245097418345E-6</v>
      </c>
      <c r="BB437" s="13">
        <f t="shared" si="713"/>
        <v>1.4117461883517993E-6</v>
      </c>
      <c r="BC437" s="13">
        <f t="shared" si="714"/>
        <v>1.8595739290339221E-7</v>
      </c>
      <c r="BD437" s="13">
        <f t="shared" si="715"/>
        <v>2.3227489995161155E-5</v>
      </c>
      <c r="BE437" s="13">
        <f t="shared" si="716"/>
        <v>2.1521481071688564E-5</v>
      </c>
      <c r="BF437" s="13">
        <f t="shared" si="717"/>
        <v>9.970387407669522E-6</v>
      </c>
      <c r="BG437" s="13">
        <f t="shared" si="718"/>
        <v>3.0793613360184179E-6</v>
      </c>
      <c r="BH437" s="13">
        <f t="shared" si="719"/>
        <v>7.1329722582827636E-7</v>
      </c>
      <c r="BI437" s="13">
        <f t="shared" si="720"/>
        <v>1.321814173408254E-7</v>
      </c>
      <c r="BJ437" s="14">
        <f t="shared" si="721"/>
        <v>0.40140661411855827</v>
      </c>
      <c r="BK437" s="14">
        <f t="shared" si="722"/>
        <v>0.35050072371055141</v>
      </c>
      <c r="BL437" s="14">
        <f t="shared" si="723"/>
        <v>0.23839653900711</v>
      </c>
      <c r="BM437" s="14">
        <f t="shared" si="724"/>
        <v>0.21275563375473869</v>
      </c>
      <c r="BN437" s="14">
        <f t="shared" si="725"/>
        <v>0.78718636474422787</v>
      </c>
    </row>
    <row r="438" spans="1:66" x14ac:dyDescent="0.25">
      <c r="A438" t="s">
        <v>347</v>
      </c>
      <c r="B438" t="s">
        <v>257</v>
      </c>
      <c r="C438" t="s">
        <v>250</v>
      </c>
      <c r="D438" t="s">
        <v>359</v>
      </c>
      <c r="E438" s="10">
        <f>VLOOKUP(A438,home!$A$2:$E$405,3,FALSE)</f>
        <v>1.2816000000000001</v>
      </c>
      <c r="F438" s="10">
        <f>VLOOKUP(B438,home!$B$2:$E$405,3,FALSE)</f>
        <v>0.78029999999999999</v>
      </c>
      <c r="G438" s="10">
        <f>VLOOKUP(C438,away!$B$2:$E$405,4,FALSE)</f>
        <v>0.33439999999999998</v>
      </c>
      <c r="H438" s="10">
        <f>VLOOKUP(A438,away!$A$2:$E$405,3,FALSE)</f>
        <v>0.83499999999999996</v>
      </c>
      <c r="I438" s="10">
        <f>VLOOKUP(C438,away!$B$2:$E$405,3,FALSE)</f>
        <v>1.5398000000000001</v>
      </c>
      <c r="J438" s="10">
        <f>VLOOKUP(B438,home!$B$2:$E$405,4,FALSE)</f>
        <v>1.5398000000000001</v>
      </c>
      <c r="K438" s="12">
        <f t="shared" si="670"/>
        <v>0.33441086131199999</v>
      </c>
      <c r="L438" s="12">
        <f t="shared" si="671"/>
        <v>1.9797716734000002</v>
      </c>
      <c r="M438" s="13">
        <f t="shared" si="672"/>
        <v>9.8846954938401885E-2</v>
      </c>
      <c r="N438" s="13">
        <f t="shared" si="673"/>
        <v>3.3055495339019428E-2</v>
      </c>
      <c r="O438" s="13">
        <f t="shared" si="674"/>
        <v>0.19569440138889432</v>
      </c>
      <c r="P438" s="13">
        <f t="shared" si="675"/>
        <v>6.5442333322396393E-2</v>
      </c>
      <c r="Q438" s="13">
        <f t="shared" si="676"/>
        <v>5.5270583337081432E-3</v>
      </c>
      <c r="R438" s="13">
        <f t="shared" si="677"/>
        <v>0.19371511625635135</v>
      </c>
      <c r="S438" s="13">
        <f t="shared" si="678"/>
        <v>1.0831641180419946E-2</v>
      </c>
      <c r="T438" s="13">
        <f t="shared" si="679"/>
        <v>1.0942313526304788E-2</v>
      </c>
      <c r="U438" s="13">
        <f t="shared" si="680"/>
        <v>6.4780438876440666E-2</v>
      </c>
      <c r="V438" s="13">
        <f t="shared" si="681"/>
        <v>7.9679616613083826E-4</v>
      </c>
      <c r="W438" s="13">
        <f t="shared" si="682"/>
        <v>6.1610277929900271E-4</v>
      </c>
      <c r="X438" s="13">
        <f t="shared" si="683"/>
        <v>1.2197428303591777E-3</v>
      </c>
      <c r="Y438" s="13">
        <f t="shared" si="684"/>
        <v>1.207406152188921E-3</v>
      </c>
      <c r="Z438" s="13">
        <f t="shared" si="685"/>
        <v>0.12783723329123739</v>
      </c>
      <c r="AA438" s="13">
        <f t="shared" si="686"/>
        <v>4.2750159292665769E-2</v>
      </c>
      <c r="AB438" s="13">
        <f t="shared" si="687"/>
        <v>7.1480587951427803E-3</v>
      </c>
      <c r="AC438" s="13">
        <f t="shared" si="688"/>
        <v>3.2970287455008348E-5</v>
      </c>
      <c r="AD438" s="13">
        <f t="shared" si="689"/>
        <v>5.1507865270524122E-5</v>
      </c>
      <c r="AE438" s="13">
        <f t="shared" si="690"/>
        <v>1.019738126198873E-4</v>
      </c>
      <c r="AF438" s="13">
        <f t="shared" si="691"/>
        <v>1.0094243282672618E-4</v>
      </c>
      <c r="AG438" s="13">
        <f t="shared" si="692"/>
        <v>6.6614323051478251E-5</v>
      </c>
      <c r="AH438" s="13">
        <f t="shared" si="693"/>
        <v>6.3272133318954857E-2</v>
      </c>
      <c r="AI438" s="13">
        <f t="shared" si="694"/>
        <v>2.1158888600239387E-2</v>
      </c>
      <c r="AJ438" s="13">
        <f t="shared" si="695"/>
        <v>3.5378810806053554E-3</v>
      </c>
      <c r="AK438" s="13">
        <f t="shared" si="696"/>
        <v>3.9436861979488884E-4</v>
      </c>
      <c r="AL438" s="13">
        <f t="shared" si="697"/>
        <v>8.7312858254883391E-7</v>
      </c>
      <c r="AM438" s="13">
        <f t="shared" si="698"/>
        <v>3.4449579178916874E-6</v>
      </c>
      <c r="AN438" s="13">
        <f t="shared" si="699"/>
        <v>6.8202301018970072E-6</v>
      </c>
      <c r="AO438" s="13">
        <f t="shared" si="700"/>
        <v>6.7512491809028473E-6</v>
      </c>
      <c r="AP438" s="13">
        <f t="shared" si="701"/>
        <v>4.4553106294721352E-6</v>
      </c>
      <c r="AQ438" s="13">
        <f t="shared" si="702"/>
        <v>2.2051244451067159E-6</v>
      </c>
      <c r="AR438" s="13">
        <f t="shared" si="703"/>
        <v>2.5052875452091034E-2</v>
      </c>
      <c r="AS438" s="13">
        <f t="shared" si="704"/>
        <v>8.3779536582760227E-3</v>
      </c>
      <c r="AT438" s="13">
        <f t="shared" si="705"/>
        <v>1.400839349448053E-3</v>
      </c>
      <c r="AU438" s="13">
        <f t="shared" si="706"/>
        <v>1.561519644695551E-4</v>
      </c>
      <c r="AV438" s="13">
        <f t="shared" si="707"/>
        <v>1.3054728233456182E-5</v>
      </c>
      <c r="AW438" s="13">
        <f t="shared" si="708"/>
        <v>1.6057250594022866E-8</v>
      </c>
      <c r="AX438" s="13">
        <f t="shared" si="709"/>
        <v>1.9200522408429208E-7</v>
      </c>
      <c r="AY438" s="13">
        <f t="shared" si="710"/>
        <v>3.8012650378690099E-7</v>
      </c>
      <c r="AZ438" s="13">
        <f t="shared" si="711"/>
        <v>3.7628184225294229E-7</v>
      </c>
      <c r="BA438" s="13">
        <f t="shared" si="712"/>
        <v>2.4831737750238075E-7</v>
      </c>
      <c r="BB438" s="13">
        <f t="shared" si="713"/>
        <v>1.2290292749804706E-7</v>
      </c>
      <c r="BC438" s="13">
        <f t="shared" si="714"/>
        <v>4.8663946887713505E-8</v>
      </c>
      <c r="BD438" s="13">
        <f t="shared" si="715"/>
        <v>8.2664955262113336E-3</v>
      </c>
      <c r="BE438" s="13">
        <f t="shared" si="716"/>
        <v>2.7644058889521265E-3</v>
      </c>
      <c r="BF438" s="13">
        <f t="shared" si="717"/>
        <v>4.6222367717022278E-4</v>
      </c>
      <c r="BG438" s="13">
        <f t="shared" si="718"/>
        <v>5.1524206000431357E-5</v>
      </c>
      <c r="BH438" s="13">
        <f t="shared" si="719"/>
        <v>4.3075635267552909E-6</v>
      </c>
      <c r="BI438" s="13">
        <f t="shared" si="720"/>
        <v>2.880992058276789E-7</v>
      </c>
      <c r="BJ438" s="14">
        <f t="shared" si="721"/>
        <v>5.2914202564745355E-2</v>
      </c>
      <c r="BK438" s="14">
        <f t="shared" si="722"/>
        <v>0.17595194914989037</v>
      </c>
      <c r="BL438" s="14">
        <f t="shared" si="723"/>
        <v>0.63900156634267413</v>
      </c>
      <c r="BM438" s="14">
        <f t="shared" si="724"/>
        <v>0.40342322770052269</v>
      </c>
      <c r="BN438" s="14">
        <f t="shared" si="725"/>
        <v>0.59228135957877148</v>
      </c>
    </row>
    <row r="439" spans="1:66" x14ac:dyDescent="0.25">
      <c r="A439" t="s">
        <v>347</v>
      </c>
      <c r="B439" t="s">
        <v>323</v>
      </c>
      <c r="C439" t="s">
        <v>323</v>
      </c>
      <c r="D439" t="s">
        <v>359</v>
      </c>
      <c r="E439" s="10">
        <f>VLOOKUP(A439,home!$A$2:$E$405,3,FALSE)</f>
        <v>1.2816000000000001</v>
      </c>
      <c r="F439" s="10">
        <f>VLOOKUP(B439,home!$B$2:$E$405,3,FALSE)</f>
        <v>0.66879999999999995</v>
      </c>
      <c r="G439" s="10">
        <f>VLOOKUP(C439,away!$B$2:$E$405,4,FALSE)</f>
        <v>0.6502</v>
      </c>
      <c r="H439" s="10">
        <f>VLOOKUP(A439,away!$A$2:$E$405,3,FALSE)</f>
        <v>0.83499999999999996</v>
      </c>
      <c r="I439" s="10">
        <f>VLOOKUP(C439,away!$B$2:$E$405,3,FALSE)</f>
        <v>1.996</v>
      </c>
      <c r="J439" s="10">
        <f>VLOOKUP(B439,home!$B$2:$E$405,4,FALSE)</f>
        <v>0.85540000000000005</v>
      </c>
      <c r="K439" s="12">
        <f t="shared" si="670"/>
        <v>0.55730857881600004</v>
      </c>
      <c r="L439" s="12">
        <f t="shared" si="671"/>
        <v>1.4256609640000002</v>
      </c>
      <c r="M439" s="13">
        <f t="shared" si="672"/>
        <v>0.13765984295699976</v>
      </c>
      <c r="N439" s="13">
        <f t="shared" si="673"/>
        <v>7.6719011438399265E-2</v>
      </c>
      <c r="O439" s="13">
        <f t="shared" si="674"/>
        <v>0.19625626441416488</v>
      </c>
      <c r="P439" s="13">
        <f t="shared" si="675"/>
        <v>0.10937529980439534</v>
      </c>
      <c r="Q439" s="13">
        <f t="shared" si="676"/>
        <v>2.1378081616451373E-2</v>
      </c>
      <c r="R439" s="13">
        <f t="shared" si="677"/>
        <v>0.13989744755786868</v>
      </c>
      <c r="S439" s="13">
        <f t="shared" si="678"/>
        <v>2.1725573613791984E-2</v>
      </c>
      <c r="T439" s="13">
        <f t="shared" si="679"/>
        <v>3.0477896445780743E-2</v>
      </c>
      <c r="U439" s="13">
        <f t="shared" si="680"/>
        <v>7.7966047678461659E-2</v>
      </c>
      <c r="V439" s="13">
        <f t="shared" si="681"/>
        <v>1.9179652269343812E-3</v>
      </c>
      <c r="W439" s="13">
        <f t="shared" si="682"/>
        <v>3.9713960944923249E-3</v>
      </c>
      <c r="X439" s="13">
        <f t="shared" si="683"/>
        <v>5.6618643844997627E-3</v>
      </c>
      <c r="Y439" s="13">
        <f t="shared" si="684"/>
        <v>4.0359495182216007E-3</v>
      </c>
      <c r="Z439" s="13">
        <f t="shared" si="685"/>
        <v>6.6482109982163501E-2</v>
      </c>
      <c r="AA439" s="13">
        <f t="shared" si="686"/>
        <v>3.7051050230848544E-2</v>
      </c>
      <c r="AB439" s="13">
        <f t="shared" si="687"/>
        <v>1.0324434073897217E-2</v>
      </c>
      <c r="AC439" s="13">
        <f t="shared" si="688"/>
        <v>9.5242926878774247E-5</v>
      </c>
      <c r="AD439" s="13">
        <f t="shared" si="689"/>
        <v>5.5332327833423249E-4</v>
      </c>
      <c r="AE439" s="13">
        <f t="shared" si="690"/>
        <v>7.8885139839362216E-4</v>
      </c>
      <c r="AF439" s="13">
        <f t="shared" si="691"/>
        <v>5.6231732254330001E-4</v>
      </c>
      <c r="AG439" s="13">
        <f t="shared" si="692"/>
        <v>2.6722461871032667E-4</v>
      </c>
      <c r="AH439" s="13">
        <f t="shared" si="693"/>
        <v>2.3695237251481323E-2</v>
      </c>
      <c r="AI439" s="13">
        <f t="shared" si="694"/>
        <v>1.3205558997330996E-2</v>
      </c>
      <c r="AJ439" s="13">
        <f t="shared" si="695"/>
        <v>3.67978565863669E-3</v>
      </c>
      <c r="AK439" s="13">
        <f t="shared" si="696"/>
        <v>6.8359203858743751E-4</v>
      </c>
      <c r="AL439" s="13">
        <f t="shared" si="697"/>
        <v>3.0269462634409713E-6</v>
      </c>
      <c r="AM439" s="13">
        <f t="shared" si="698"/>
        <v>6.1674361974852266E-5</v>
      </c>
      <c r="AN439" s="13">
        <f t="shared" si="699"/>
        <v>8.792673034715283E-5</v>
      </c>
      <c r="AO439" s="13">
        <f t="shared" si="700"/>
        <v>6.2676853574045004E-5</v>
      </c>
      <c r="AP439" s="13">
        <f t="shared" si="701"/>
        <v>2.9785314495619953E-5</v>
      </c>
      <c r="AQ439" s="13">
        <f t="shared" si="702"/>
        <v>1.0615940044217184E-5</v>
      </c>
      <c r="AR439" s="13">
        <f t="shared" si="703"/>
        <v>6.7562749564311067E-3</v>
      </c>
      <c r="AS439" s="13">
        <f t="shared" si="704"/>
        <v>3.7653299940587515E-3</v>
      </c>
      <c r="AT439" s="13">
        <f t="shared" si="705"/>
        <v>1.0492253538810705E-3</v>
      </c>
      <c r="AU439" s="13">
        <f t="shared" si="706"/>
        <v>1.9491409694305804E-4</v>
      </c>
      <c r="AV439" s="13">
        <f t="shared" si="707"/>
        <v>2.7156824589634928E-5</v>
      </c>
      <c r="AW439" s="13">
        <f t="shared" si="708"/>
        <v>6.680580430559023E-8</v>
      </c>
      <c r="AX439" s="13">
        <f t="shared" si="709"/>
        <v>5.7286085035980744E-6</v>
      </c>
      <c r="AY439" s="13">
        <f t="shared" si="710"/>
        <v>8.1670535216182286E-6</v>
      </c>
      <c r="AZ439" s="13">
        <f t="shared" si="711"/>
        <v>5.821724698334922E-6</v>
      </c>
      <c r="BA439" s="13">
        <f t="shared" si="712"/>
        <v>2.7666018818569249E-6</v>
      </c>
      <c r="BB439" s="13">
        <f t="shared" si="713"/>
        <v>9.8605907647308988E-7</v>
      </c>
      <c r="BC439" s="13">
        <f t="shared" si="714"/>
        <v>2.8115718670511466E-7</v>
      </c>
      <c r="BD439" s="13">
        <f t="shared" si="715"/>
        <v>1.6053595779057701E-3</v>
      </c>
      <c r="BE439" s="13">
        <f t="shared" si="716"/>
        <v>8.9468066485131822E-4</v>
      </c>
      <c r="BF439" s="13">
        <f t="shared" si="717"/>
        <v>2.4930660491122108E-4</v>
      </c>
      <c r="BG439" s="13">
        <f t="shared" si="718"/>
        <v>4.6313569890838224E-5</v>
      </c>
      <c r="BH439" s="13">
        <f t="shared" si="719"/>
        <v>6.4527374539396334E-6</v>
      </c>
      <c r="BI439" s="13">
        <f t="shared" si="720"/>
        <v>7.1923318798557475E-7</v>
      </c>
      <c r="BJ439" s="14">
        <f t="shared" si="721"/>
        <v>0.14469234652113103</v>
      </c>
      <c r="BK439" s="14">
        <f t="shared" si="722"/>
        <v>0.27078511852878528</v>
      </c>
      <c r="BL439" s="14">
        <f t="shared" si="723"/>
        <v>0.51735515151538203</v>
      </c>
      <c r="BM439" s="14">
        <f t="shared" si="724"/>
        <v>0.31802067851146526</v>
      </c>
      <c r="BN439" s="14">
        <f t="shared" si="725"/>
        <v>0.68128594778827933</v>
      </c>
    </row>
    <row r="440" spans="1:66" x14ac:dyDescent="0.25">
      <c r="A440" t="s">
        <v>348</v>
      </c>
      <c r="B440" t="s">
        <v>267</v>
      </c>
      <c r="C440" t="s">
        <v>273</v>
      </c>
      <c r="D440" t="s">
        <v>359</v>
      </c>
      <c r="E440" s="10">
        <f>VLOOKUP(A440,home!$A$2:$E$405,3,FALSE)</f>
        <v>1.4792000000000001</v>
      </c>
      <c r="F440" s="10">
        <f>VLOOKUP(B440,home!$B$2:$E$405,3,FALSE)</f>
        <v>1.2394000000000001</v>
      </c>
      <c r="G440" s="10">
        <f>VLOOKUP(C440,away!$B$2:$E$405,4,FALSE)</f>
        <v>0.90139999999999998</v>
      </c>
      <c r="H440" s="10">
        <f>VLOOKUP(A440,away!$A$2:$E$405,3,FALSE)</f>
        <v>1.1875</v>
      </c>
      <c r="I440" s="10">
        <f>VLOOKUP(C440,away!$B$2:$E$405,3,FALSE)</f>
        <v>1.8246</v>
      </c>
      <c r="J440" s="10">
        <f>VLOOKUP(B440,home!$B$2:$E$405,4,FALSE)</f>
        <v>0.84209999999999996</v>
      </c>
      <c r="K440" s="12">
        <f t="shared" si="670"/>
        <v>1.6525550806720002</v>
      </c>
      <c r="L440" s="12">
        <f t="shared" si="671"/>
        <v>1.8245885962499999</v>
      </c>
      <c r="M440" s="13">
        <f t="shared" si="672"/>
        <v>3.0895532743983743E-2</v>
      </c>
      <c r="N440" s="13">
        <f t="shared" si="673"/>
        <v>5.1056569606138483E-2</v>
      </c>
      <c r="O440" s="13">
        <f t="shared" si="674"/>
        <v>5.6371636719741207E-2</v>
      </c>
      <c r="P440" s="13">
        <f t="shared" si="675"/>
        <v>9.3157234667004624E-2</v>
      </c>
      <c r="Q440" s="13">
        <f t="shared" si="676"/>
        <v>4.2186896752153889E-2</v>
      </c>
      <c r="R440" s="13">
        <f t="shared" si="677"/>
        <v>5.1427522755393786E-2</v>
      </c>
      <c r="S440" s="13">
        <f t="shared" si="678"/>
        <v>7.0222695645969072E-2</v>
      </c>
      <c r="T440" s="13">
        <f t="shared" si="679"/>
        <v>7.6973730725156148E-2</v>
      </c>
      <c r="U440" s="13">
        <f t="shared" si="680"/>
        <v>8.4986814015800896E-2</v>
      </c>
      <c r="V440" s="13">
        <f t="shared" si="681"/>
        <v>2.3526422237334456E-2</v>
      </c>
      <c r="W440" s="13">
        <f t="shared" si="682"/>
        <v>2.3238723521852345E-2</v>
      </c>
      <c r="X440" s="13">
        <f t="shared" si="683"/>
        <v>4.2401109929378421E-2</v>
      </c>
      <c r="Y440" s="13">
        <f t="shared" si="684"/>
        <v>3.8682290822743257E-2</v>
      </c>
      <c r="Z440" s="13">
        <f t="shared" si="685"/>
        <v>3.1278023850959624E-2</v>
      </c>
      <c r="AA440" s="13">
        <f t="shared" si="686"/>
        <v>5.1688657228283329E-2</v>
      </c>
      <c r="AB440" s="13">
        <f t="shared" si="687"/>
        <v>4.2709176557856561E-2</v>
      </c>
      <c r="AC440" s="13">
        <f t="shared" si="688"/>
        <v>4.4336030215913289E-3</v>
      </c>
      <c r="AD440" s="13">
        <f t="shared" si="689"/>
        <v>9.6008176560922528E-3</v>
      </c>
      <c r="AE440" s="13">
        <f t="shared" si="690"/>
        <v>1.7517542409981577E-2</v>
      </c>
      <c r="AF440" s="13">
        <f t="shared" si="691"/>
        <v>1.5981154057789066E-2</v>
      </c>
      <c r="AG440" s="13">
        <f t="shared" si="692"/>
        <v>9.7196771495854459E-3</v>
      </c>
      <c r="AH440" s="13">
        <f t="shared" si="693"/>
        <v>1.4267381407924112E-2</v>
      </c>
      <c r="AI440" s="13">
        <f t="shared" si="694"/>
        <v>2.3577633633550227E-2</v>
      </c>
      <c r="AJ440" s="13">
        <f t="shared" si="695"/>
        <v>1.9481669125673232E-2</v>
      </c>
      <c r="AK440" s="13">
        <f t="shared" si="696"/>
        <v>1.0731510431200717E-2</v>
      </c>
      <c r="AL440" s="13">
        <f t="shared" si="697"/>
        <v>5.3473387304920456E-4</v>
      </c>
      <c r="AM440" s="13">
        <f t="shared" si="698"/>
        <v>3.1731759992361373E-3</v>
      </c>
      <c r="AN440" s="13">
        <f t="shared" si="699"/>
        <v>5.7897407421004547E-3</v>
      </c>
      <c r="AO440" s="13">
        <f t="shared" si="700"/>
        <v>5.2819474666402511E-3</v>
      </c>
      <c r="AP440" s="13">
        <f t="shared" si="701"/>
        <v>3.2124603712077931E-3</v>
      </c>
      <c r="AQ440" s="13">
        <f t="shared" si="702"/>
        <v>1.4653546398026955E-3</v>
      </c>
      <c r="AR440" s="13">
        <f t="shared" si="703"/>
        <v>5.2064202830495176E-3</v>
      </c>
      <c r="AS440" s="13">
        <f t="shared" si="704"/>
        <v>8.6038962908672328E-3</v>
      </c>
      <c r="AT440" s="13">
        <f t="shared" si="705"/>
        <v>7.1092062645238133E-3</v>
      </c>
      <c r="AU440" s="13">
        <f t="shared" si="706"/>
        <v>3.916118310661347E-3</v>
      </c>
      <c r="AV440" s="13">
        <f t="shared" si="707"/>
        <v>1.6179003026990152E-3</v>
      </c>
      <c r="AW440" s="13">
        <f t="shared" si="708"/>
        <v>4.4787425084709521E-5</v>
      </c>
      <c r="AX440" s="13">
        <f t="shared" si="709"/>
        <v>8.7397468656735529E-4</v>
      </c>
      <c r="AY440" s="13">
        <f t="shared" si="710"/>
        <v>1.5946442465219646E-3</v>
      </c>
      <c r="AZ440" s="13">
        <f t="shared" si="711"/>
        <v>1.4547848536398253E-3</v>
      </c>
      <c r="BA440" s="13">
        <f t="shared" si="712"/>
        <v>8.8479461798281667E-4</v>
      </c>
      <c r="BB440" s="13">
        <f t="shared" si="713"/>
        <v>4.0359654249870572E-4</v>
      </c>
      <c r="BC440" s="13">
        <f t="shared" si="714"/>
        <v>1.4727952978581328E-4</v>
      </c>
      <c r="BD440" s="13">
        <f t="shared" si="715"/>
        <v>1.5832625126228077E-3</v>
      </c>
      <c r="BE440" s="13">
        <f t="shared" si="716"/>
        <v>2.6164285092723379E-3</v>
      </c>
      <c r="BF440" s="13">
        <f t="shared" si="717"/>
        <v>2.1618961131065349E-3</v>
      </c>
      <c r="BG440" s="13">
        <f t="shared" si="718"/>
        <v>1.1908841351997515E-3</v>
      </c>
      <c r="BH440" s="13">
        <f t="shared" si="719"/>
        <v>4.9200040702900765E-4</v>
      </c>
      <c r="BI440" s="13">
        <f t="shared" si="720"/>
        <v>1.6261155446569564E-4</v>
      </c>
      <c r="BJ440" s="14">
        <f t="shared" si="721"/>
        <v>0.35164026632685469</v>
      </c>
      <c r="BK440" s="14">
        <f t="shared" si="722"/>
        <v>0.22436486643545436</v>
      </c>
      <c r="BL440" s="14">
        <f t="shared" si="723"/>
        <v>0.38990262655892116</v>
      </c>
      <c r="BM440" s="14">
        <f t="shared" si="724"/>
        <v>0.67054053310633721</v>
      </c>
      <c r="BN440" s="14">
        <f t="shared" si="725"/>
        <v>0.32509539324441572</v>
      </c>
    </row>
    <row r="441" spans="1:66" x14ac:dyDescent="0.25">
      <c r="A441" t="s">
        <v>348</v>
      </c>
      <c r="B441" t="s">
        <v>266</v>
      </c>
      <c r="C441" t="s">
        <v>261</v>
      </c>
      <c r="D441" t="s">
        <v>359</v>
      </c>
      <c r="E441" s="10">
        <f>VLOOKUP(A441,home!$A$2:$E$405,3,FALSE)</f>
        <v>1.4792000000000001</v>
      </c>
      <c r="F441" s="10">
        <f>VLOOKUP(B441,home!$B$2:$E$405,3,FALSE)</f>
        <v>1.2169000000000001</v>
      </c>
      <c r="G441" s="10">
        <f>VLOOKUP(C441,away!$B$2:$E$405,4,FALSE)</f>
        <v>1.8028</v>
      </c>
      <c r="H441" s="10">
        <f>VLOOKUP(A441,away!$A$2:$E$405,3,FALSE)</f>
        <v>1.1875</v>
      </c>
      <c r="I441" s="10">
        <f>VLOOKUP(C441,away!$B$2:$E$405,3,FALSE)</f>
        <v>0.98250000000000004</v>
      </c>
      <c r="J441" s="10">
        <f>VLOOKUP(B441,home!$B$2:$E$405,4,FALSE)</f>
        <v>0.67369999999999997</v>
      </c>
      <c r="K441" s="12">
        <f t="shared" si="670"/>
        <v>3.2451093717440003</v>
      </c>
      <c r="L441" s="12">
        <f t="shared" si="671"/>
        <v>0.78601842187499993</v>
      </c>
      <c r="M441" s="13">
        <f t="shared" si="672"/>
        <v>1.775429547725655E-2</v>
      </c>
      <c r="N441" s="13">
        <f t="shared" si="673"/>
        <v>5.7614630641957348E-2</v>
      </c>
      <c r="O441" s="13">
        <f t="shared" si="674"/>
        <v>1.3955203312535641E-2</v>
      </c>
      <c r="P441" s="13">
        <f t="shared" si="675"/>
        <v>4.5286161054102325E-2</v>
      </c>
      <c r="Q441" s="13">
        <f t="shared" si="676"/>
        <v>9.3482888922892415E-2</v>
      </c>
      <c r="R441" s="13">
        <f t="shared" si="677"/>
        <v>5.4845234423320172E-3</v>
      </c>
      <c r="S441" s="13">
        <f t="shared" si="678"/>
        <v>2.8878031032620224E-2</v>
      </c>
      <c r="T441" s="13">
        <f t="shared" si="679"/>
        <v>7.3479272823487804E-2</v>
      </c>
      <c r="U441" s="13">
        <f t="shared" si="680"/>
        <v>1.7797878422261295E-2</v>
      </c>
      <c r="V441" s="13">
        <f t="shared" si="681"/>
        <v>8.1844053891939657E-3</v>
      </c>
      <c r="W441" s="13">
        <f t="shared" si="682"/>
        <v>0.10112073298046054</v>
      </c>
      <c r="X441" s="13">
        <f t="shared" si="683"/>
        <v>7.9482758956144844E-2</v>
      </c>
      <c r="Y441" s="13">
        <f t="shared" si="684"/>
        <v>3.123745638048999E-2</v>
      </c>
      <c r="Z441" s="13">
        <f t="shared" si="685"/>
        <v>1.4369788202927519E-3</v>
      </c>
      <c r="AA441" s="13">
        <f t="shared" si="686"/>
        <v>4.663153436729647E-3</v>
      </c>
      <c r="AB441" s="13">
        <f t="shared" si="687"/>
        <v>7.5662214597058087E-3</v>
      </c>
      <c r="AC441" s="13">
        <f t="shared" si="688"/>
        <v>1.3047557317252298E-3</v>
      </c>
      <c r="AD441" s="13">
        <f t="shared" si="689"/>
        <v>8.2036959568128773E-2</v>
      </c>
      <c r="AE441" s="13">
        <f t="shared" si="690"/>
        <v>6.4482561495163751E-2</v>
      </c>
      <c r="AF441" s="13">
        <f t="shared" si="691"/>
        <v>2.5342240612443123E-2</v>
      </c>
      <c r="AG441" s="13">
        <f t="shared" si="692"/>
        <v>6.63982265765636E-3</v>
      </c>
      <c r="AH441" s="13">
        <f t="shared" si="693"/>
        <v>2.8237295614857695E-4</v>
      </c>
      <c r="AI441" s="13">
        <f t="shared" si="694"/>
        <v>9.1633112632480472E-4</v>
      </c>
      <c r="AJ441" s="13">
        <f t="shared" si="695"/>
        <v>1.4867973628286794E-3</v>
      </c>
      <c r="AK441" s="13">
        <f t="shared" si="696"/>
        <v>1.608273351999871E-3</v>
      </c>
      <c r="AL441" s="13">
        <f t="shared" si="697"/>
        <v>1.3312243964591774E-4</v>
      </c>
      <c r="AM441" s="13">
        <f t="shared" si="698"/>
        <v>5.3243781264783657E-2</v>
      </c>
      <c r="AN441" s="13">
        <f t="shared" si="699"/>
        <v>4.1850592924402935E-2</v>
      </c>
      <c r="AO441" s="13">
        <f t="shared" si="700"/>
        <v>1.6447668502486114E-2</v>
      </c>
      <c r="AP441" s="13">
        <f t="shared" si="701"/>
        <v>4.3093901466157609E-3</v>
      </c>
      <c r="AQ441" s="13">
        <f t="shared" si="702"/>
        <v>8.4681501057164859E-4</v>
      </c>
      <c r="AR441" s="13">
        <f t="shared" si="703"/>
        <v>4.439006907441661E-5</v>
      </c>
      <c r="AS441" s="13">
        <f t="shared" si="704"/>
        <v>1.4405062916575287E-4</v>
      </c>
      <c r="AT441" s="13">
        <f t="shared" si="705"/>
        <v>2.3373002335570211E-4</v>
      </c>
      <c r="AU441" s="13">
        <f t="shared" si="706"/>
        <v>2.5282649641651103E-4</v>
      </c>
      <c r="AV441" s="13">
        <f t="shared" si="707"/>
        <v>2.0511240823660522E-4</v>
      </c>
      <c r="AW441" s="13">
        <f t="shared" si="708"/>
        <v>9.4321528641442152E-6</v>
      </c>
      <c r="AX441" s="13">
        <f t="shared" si="709"/>
        <v>2.8796982261572856E-2</v>
      </c>
      <c r="AY441" s="13">
        <f t="shared" si="710"/>
        <v>2.2634958552003859E-2</v>
      </c>
      <c r="AZ441" s="13">
        <f t="shared" si="711"/>
        <v>8.8957472001260536E-3</v>
      </c>
      <c r="BA441" s="13">
        <f t="shared" si="712"/>
        <v>2.3307403918806772E-3</v>
      </c>
      <c r="BB441" s="13">
        <f t="shared" si="713"/>
        <v>4.580012211565921E-4</v>
      </c>
      <c r="BC441" s="13">
        <f t="shared" si="714"/>
        <v>7.1999479414065493E-5</v>
      </c>
      <c r="BD441" s="13">
        <f t="shared" si="715"/>
        <v>5.815235340132529E-6</v>
      </c>
      <c r="BE441" s="13">
        <f t="shared" si="716"/>
        <v>1.887107470116098E-5</v>
      </c>
      <c r="BF441" s="13">
        <f t="shared" si="717"/>
        <v>3.0619350683809302E-5</v>
      </c>
      <c r="BG441" s="13">
        <f t="shared" si="718"/>
        <v>3.3121047286915218E-5</v>
      </c>
      <c r="BH441" s="13">
        <f t="shared" si="719"/>
        <v>2.687035523818619E-5</v>
      </c>
      <c r="BI441" s="13">
        <f t="shared" si="720"/>
        <v>1.7439448321105697E-5</v>
      </c>
      <c r="BJ441" s="14">
        <f t="shared" si="721"/>
        <v>0.79480600199383922</v>
      </c>
      <c r="BK441" s="14">
        <f t="shared" si="722"/>
        <v>0.12417572967654805</v>
      </c>
      <c r="BL441" s="14">
        <f t="shared" si="723"/>
        <v>5.4773601008686647E-2</v>
      </c>
      <c r="BM441" s="14">
        <f t="shared" si="724"/>
        <v>0.71898908224915081</v>
      </c>
      <c r="BN441" s="14">
        <f t="shared" si="725"/>
        <v>0.23357770285107629</v>
      </c>
    </row>
    <row r="442" spans="1:66" x14ac:dyDescent="0.25">
      <c r="A442" t="s">
        <v>348</v>
      </c>
      <c r="B442" t="s">
        <v>268</v>
      </c>
      <c r="C442" t="s">
        <v>326</v>
      </c>
      <c r="D442" t="s">
        <v>359</v>
      </c>
      <c r="E442" s="10">
        <f>VLOOKUP(A442,home!$A$2:$E$405,3,FALSE)</f>
        <v>1.4792000000000001</v>
      </c>
      <c r="F442" s="10">
        <f>VLOOKUP(B442,home!$B$2:$E$405,3,FALSE)</f>
        <v>1.0624</v>
      </c>
      <c r="G442" s="10">
        <f>VLOOKUP(C442,away!$B$2:$E$405,4,FALSE)</f>
        <v>1.0624</v>
      </c>
      <c r="H442" s="10">
        <f>VLOOKUP(A442,away!$A$2:$E$405,3,FALSE)</f>
        <v>1.1875</v>
      </c>
      <c r="I442" s="10">
        <f>VLOOKUP(C442,away!$B$2:$E$405,3,FALSE)</f>
        <v>0.84209999999999996</v>
      </c>
      <c r="J442" s="10">
        <f>VLOOKUP(B442,home!$B$2:$E$405,4,FALSE)</f>
        <v>0.96240000000000003</v>
      </c>
      <c r="K442" s="12">
        <f t="shared" si="670"/>
        <v>1.6695638097920003</v>
      </c>
      <c r="L442" s="12">
        <f t="shared" si="671"/>
        <v>0.96239398499999995</v>
      </c>
      <c r="M442" s="13">
        <f t="shared" si="672"/>
        <v>7.1937485447623281E-2</v>
      </c>
      <c r="N442" s="13">
        <f t="shared" si="673"/>
        <v>0.1201042222707905</v>
      </c>
      <c r="O442" s="13">
        <f t="shared" si="674"/>
        <v>6.9232203290817668E-2</v>
      </c>
      <c r="P442" s="13">
        <f t="shared" si="675"/>
        <v>0.11558758108651181</v>
      </c>
      <c r="Q442" s="13">
        <f t="shared" si="676"/>
        <v>0.1002608314532631</v>
      </c>
      <c r="R442" s="13">
        <f t="shared" si="677"/>
        <v>3.3314328007690054E-2</v>
      </c>
      <c r="S442" s="13">
        <f t="shared" si="678"/>
        <v>4.6430900448829748E-2</v>
      </c>
      <c r="T442" s="13">
        <f t="shared" si="679"/>
        <v>9.6490421121719211E-2</v>
      </c>
      <c r="U442" s="13">
        <f t="shared" si="680"/>
        <v>5.5620396389179351E-2</v>
      </c>
      <c r="V442" s="13">
        <f t="shared" si="681"/>
        <v>8.2893507963574357E-3</v>
      </c>
      <c r="W442" s="13">
        <f t="shared" si="682"/>
        <v>5.5797285244674526E-2</v>
      </c>
      <c r="X442" s="13">
        <f t="shared" si="683"/>
        <v>5.3698971698804006E-2</v>
      </c>
      <c r="Y442" s="13">
        <f t="shared" si="684"/>
        <v>2.5839783681807098E-2</v>
      </c>
      <c r="Z442" s="13">
        <f t="shared" si="685"/>
        <v>1.0687169629639316E-2</v>
      </c>
      <c r="AA442" s="13">
        <f t="shared" si="686"/>
        <v>1.7842911642753978E-2</v>
      </c>
      <c r="AB442" s="13">
        <f t="shared" si="687"/>
        <v>1.4894939770029186E-2</v>
      </c>
      <c r="AC442" s="13">
        <f t="shared" si="688"/>
        <v>8.3244674296591148E-4</v>
      </c>
      <c r="AD442" s="13">
        <f t="shared" si="689"/>
        <v>2.3289282032287442E-2</v>
      </c>
      <c r="AE442" s="13">
        <f t="shared" si="690"/>
        <v>2.2413464942842007E-2</v>
      </c>
      <c r="AF442" s="13">
        <f t="shared" si="691"/>
        <v>1.0785291921999755E-2</v>
      </c>
      <c r="AG442" s="13">
        <f t="shared" si="692"/>
        <v>3.4599000240672184E-3</v>
      </c>
      <c r="AH442" s="13">
        <f t="shared" si="693"/>
        <v>2.5713169420598886E-3</v>
      </c>
      <c r="AI442" s="13">
        <f t="shared" si="694"/>
        <v>4.2929777099682239E-3</v>
      </c>
      <c r="AJ442" s="13">
        <f t="shared" si="695"/>
        <v>3.5837001104033423E-3</v>
      </c>
      <c r="AK442" s="13">
        <f t="shared" si="696"/>
        <v>1.9944053364923386E-3</v>
      </c>
      <c r="AL442" s="13">
        <f t="shared" si="697"/>
        <v>5.3502290108726054E-5</v>
      </c>
      <c r="AM442" s="13">
        <f t="shared" si="698"/>
        <v>7.7765884874292403E-3</v>
      </c>
      <c r="AN442" s="13">
        <f t="shared" si="699"/>
        <v>7.4841419841221481E-3</v>
      </c>
      <c r="AO442" s="13">
        <f t="shared" si="700"/>
        <v>3.6013466142025595E-3</v>
      </c>
      <c r="AP442" s="13">
        <f t="shared" si="701"/>
        <v>1.1553047731362198E-3</v>
      </c>
      <c r="AQ442" s="13">
        <f t="shared" si="702"/>
        <v>2.7796459112702185E-4</v>
      </c>
      <c r="AR442" s="13">
        <f t="shared" si="703"/>
        <v>4.9492399171340625E-4</v>
      </c>
      <c r="AS442" s="13">
        <f t="shared" si="704"/>
        <v>8.2630718516249891E-4</v>
      </c>
      <c r="AT442" s="13">
        <f t="shared" si="705"/>
        <v>6.8978628605920276E-4</v>
      </c>
      <c r="AU442" s="13">
        <f t="shared" si="706"/>
        <v>3.8388073989842569E-4</v>
      </c>
      <c r="AV442" s="13">
        <f t="shared" si="707"/>
        <v>1.602283476526469E-4</v>
      </c>
      <c r="AW442" s="13">
        <f t="shared" si="708"/>
        <v>2.3879531025275031E-6</v>
      </c>
      <c r="AX442" s="13">
        <f t="shared" si="709"/>
        <v>2.1639184503761621E-3</v>
      </c>
      <c r="AY442" s="13">
        <f t="shared" si="710"/>
        <v>2.082542100672539E-3</v>
      </c>
      <c r="AZ442" s="13">
        <f t="shared" si="711"/>
        <v>1.0021129955982578E-3</v>
      </c>
      <c r="BA442" s="13">
        <f t="shared" si="712"/>
        <v>3.2147583975136496E-4</v>
      </c>
      <c r="BB442" s="13">
        <f t="shared" si="713"/>
        <v>7.7346603624884371E-5</v>
      </c>
      <c r="BC442" s="13">
        <f t="shared" si="714"/>
        <v>1.4887581217753588E-5</v>
      </c>
      <c r="BD442" s="13">
        <f t="shared" si="715"/>
        <v>7.9385312109528611E-5</v>
      </c>
      <c r="BE442" s="13">
        <f t="shared" si="716"/>
        <v>1.325388441271116E-4</v>
      </c>
      <c r="BF442" s="13">
        <f t="shared" si="717"/>
        <v>1.1064102877314428E-4</v>
      </c>
      <c r="BG442" s="13">
        <f t="shared" si="718"/>
        <v>6.1574085839265699E-5</v>
      </c>
      <c r="BH442" s="13">
        <f t="shared" si="719"/>
        <v>2.5700466334566026E-5</v>
      </c>
      <c r="BI442" s="13">
        <f t="shared" si="720"/>
        <v>8.5817136973938199E-6</v>
      </c>
      <c r="BJ442" s="14">
        <f t="shared" si="721"/>
        <v>0.538097084413513</v>
      </c>
      <c r="BK442" s="14">
        <f t="shared" si="722"/>
        <v>0.24521380891306943</v>
      </c>
      <c r="BL442" s="14">
        <f t="shared" si="723"/>
        <v>0.20632072720076119</v>
      </c>
      <c r="BM442" s="14">
        <f t="shared" si="724"/>
        <v>0.48780198445271661</v>
      </c>
      <c r="BN442" s="14">
        <f t="shared" si="725"/>
        <v>0.51043665155669637</v>
      </c>
    </row>
    <row r="443" spans="1:66" x14ac:dyDescent="0.25">
      <c r="A443" t="s">
        <v>349</v>
      </c>
      <c r="B443" t="s">
        <v>275</v>
      </c>
      <c r="C443" t="s">
        <v>279</v>
      </c>
      <c r="D443" t="s">
        <v>359</v>
      </c>
      <c r="E443" s="10">
        <f>VLOOKUP(A443,home!$A$2:$E$405,3,FALSE)</f>
        <v>1.53</v>
      </c>
      <c r="F443" s="10">
        <f>VLOOKUP(B443,home!$B$2:$E$405,3,FALSE)</f>
        <v>0.98040000000000005</v>
      </c>
      <c r="G443" s="10">
        <f>VLOOKUP(C443,away!$B$2:$E$405,4,FALSE)</f>
        <v>1.0055000000000001</v>
      </c>
      <c r="H443" s="10">
        <f>VLOOKUP(A443,away!$A$2:$E$405,3,FALSE)</f>
        <v>1.075</v>
      </c>
      <c r="I443" s="10">
        <f>VLOOKUP(C443,away!$B$2:$E$405,3,FALSE)</f>
        <v>1.0732999999999999</v>
      </c>
      <c r="J443" s="10">
        <f>VLOOKUP(B443,home!$B$2:$E$405,4,FALSE)</f>
        <v>1.2403</v>
      </c>
      <c r="K443" s="12">
        <f t="shared" si="670"/>
        <v>1.5082620660000001</v>
      </c>
      <c r="L443" s="12">
        <f t="shared" si="671"/>
        <v>1.4310550392499997</v>
      </c>
      <c r="M443" s="13">
        <f t="shared" si="672"/>
        <v>5.2901842796607638E-2</v>
      </c>
      <c r="N443" s="13">
        <f t="shared" si="673"/>
        <v>7.978984271161868E-2</v>
      </c>
      <c r="O443" s="13">
        <f t="shared" si="674"/>
        <v>7.5705448719696672E-2</v>
      </c>
      <c r="P443" s="13">
        <f t="shared" si="675"/>
        <v>0.11418365649342678</v>
      </c>
      <c r="Q443" s="13">
        <f t="shared" si="676"/>
        <v>6.0171996507020528E-2</v>
      </c>
      <c r="R443" s="13">
        <f t="shared" si="677"/>
        <v>5.4169331944502179E-2</v>
      </c>
      <c r="S443" s="13">
        <f t="shared" si="678"/>
        <v>6.161367317739707E-2</v>
      </c>
      <c r="T443" s="13">
        <f t="shared" si="679"/>
        <v>8.6109438823105108E-2</v>
      </c>
      <c r="U443" s="13">
        <f t="shared" si="680"/>
        <v>8.1701548512454675E-2</v>
      </c>
      <c r="V443" s="13">
        <f t="shared" si="681"/>
        <v>1.4776369302241446E-2</v>
      </c>
      <c r="W443" s="13">
        <f t="shared" si="682"/>
        <v>3.0251713255674516E-2</v>
      </c>
      <c r="X443" s="13">
        <f t="shared" si="683"/>
        <v>4.3291866700479034E-2</v>
      </c>
      <c r="Y443" s="13">
        <f t="shared" si="684"/>
        <v>3.0976522000129892E-2</v>
      </c>
      <c r="Z443" s="13">
        <f t="shared" si="685"/>
        <v>2.5839765150661931E-2</v>
      </c>
      <c r="AA443" s="13">
        <f t="shared" si="686"/>
        <v>3.8973137571092172E-2</v>
      </c>
      <c r="AB443" s="13">
        <f t="shared" si="687"/>
        <v>2.9390852495738858E-2</v>
      </c>
      <c r="AC443" s="13">
        <f t="shared" si="688"/>
        <v>1.9933377877709635E-3</v>
      </c>
      <c r="AD443" s="13">
        <f t="shared" si="689"/>
        <v>1.1406877883760816E-2</v>
      </c>
      <c r="AE443" s="13">
        <f t="shared" si="690"/>
        <v>1.6323870077665288E-2</v>
      </c>
      <c r="AF443" s="13">
        <f t="shared" si="691"/>
        <v>1.1680178267352598E-2</v>
      </c>
      <c r="AG443" s="13">
        <f t="shared" si="692"/>
        <v>5.5716593229444191E-3</v>
      </c>
      <c r="AH443" s="13">
        <f t="shared" si="693"/>
        <v>9.2445315329728224E-3</v>
      </c>
      <c r="AI443" s="13">
        <f t="shared" si="694"/>
        <v>1.3943176229123741E-2</v>
      </c>
      <c r="AJ443" s="13">
        <f t="shared" si="695"/>
        <v>1.0514981892970133E-2</v>
      </c>
      <c r="AK443" s="13">
        <f t="shared" si="696"/>
        <v>5.2864494379479075E-3</v>
      </c>
      <c r="AL443" s="13">
        <f t="shared" si="697"/>
        <v>1.7209729204276572E-4</v>
      </c>
      <c r="AM443" s="13">
        <f t="shared" si="698"/>
        <v>3.440912240714156E-3</v>
      </c>
      <c r="AN443" s="13">
        <f t="shared" si="699"/>
        <v>4.9241348016910011E-3</v>
      </c>
      <c r="AO443" s="13">
        <f t="shared" si="700"/>
        <v>3.523353960953103E-3</v>
      </c>
      <c r="AP443" s="13">
        <f t="shared" si="701"/>
        <v>1.6807044802944608E-3</v>
      </c>
      <c r="AQ443" s="13">
        <f t="shared" si="702"/>
        <v>6.0129515400386007E-4</v>
      </c>
      <c r="AR443" s="13">
        <f t="shared" si="703"/>
        <v>2.6458866871532567E-3</v>
      </c>
      <c r="AS443" s="13">
        <f t="shared" si="704"/>
        <v>3.9906905211676679E-3</v>
      </c>
      <c r="AT443" s="13">
        <f t="shared" si="705"/>
        <v>3.0095035651114821E-3</v>
      </c>
      <c r="AU443" s="13">
        <f t="shared" si="706"/>
        <v>1.5130400215831363E-3</v>
      </c>
      <c r="AV443" s="13">
        <f t="shared" si="707"/>
        <v>5.7051521722341683E-4</v>
      </c>
      <c r="AW443" s="13">
        <f t="shared" si="708"/>
        <v>1.0318217580608771E-5</v>
      </c>
      <c r="AX443" s="13">
        <f t="shared" si="709"/>
        <v>8.6496623418403837E-4</v>
      </c>
      <c r="AY443" s="13">
        <f t="shared" si="710"/>
        <v>1.2378142882101635E-3</v>
      </c>
      <c r="AZ443" s="13">
        <f t="shared" si="711"/>
        <v>8.8569018739940303E-4</v>
      </c>
      <c r="BA443" s="13">
        <f t="shared" si="712"/>
        <v>4.2249046863073055E-4</v>
      </c>
      <c r="BB443" s="13">
        <f t="shared" si="713"/>
        <v>1.5115177854227525E-4</v>
      </c>
      <c r="BC443" s="13">
        <f t="shared" si="714"/>
        <v>4.3261302874904598E-5</v>
      </c>
      <c r="BD443" s="13">
        <f t="shared" si="715"/>
        <v>6.3106824615585821E-4</v>
      </c>
      <c r="BE443" s="13">
        <f t="shared" si="716"/>
        <v>9.5181629673403152E-4</v>
      </c>
      <c r="BF443" s="13">
        <f t="shared" si="717"/>
        <v>7.1779420708226985E-4</v>
      </c>
      <c r="BG443" s="13">
        <f t="shared" si="718"/>
        <v>3.6087392457891202E-4</v>
      </c>
      <c r="BH443" s="13">
        <f t="shared" si="719"/>
        <v>1.3607311276272958E-4</v>
      </c>
      <c r="BI443" s="13">
        <f t="shared" si="720"/>
        <v>4.1046782836513061E-5</v>
      </c>
      <c r="BJ443" s="14">
        <f t="shared" si="721"/>
        <v>0.39334974044724896</v>
      </c>
      <c r="BK443" s="14">
        <f t="shared" si="722"/>
        <v>0.24687879113769681</v>
      </c>
      <c r="BL443" s="14">
        <f t="shared" si="723"/>
        <v>0.33349776691888844</v>
      </c>
      <c r="BM443" s="14">
        <f t="shared" si="724"/>
        <v>0.56141644841099425</v>
      </c>
      <c r="BN443" s="14">
        <f t="shared" si="725"/>
        <v>0.43692211917287249</v>
      </c>
    </row>
    <row r="444" spans="1:66" x14ac:dyDescent="0.25">
      <c r="A444" t="s">
        <v>349</v>
      </c>
      <c r="B444" t="s">
        <v>284</v>
      </c>
      <c r="C444" t="s">
        <v>276</v>
      </c>
      <c r="D444" t="s">
        <v>359</v>
      </c>
      <c r="E444" s="10">
        <f>VLOOKUP(A444,home!$A$2:$E$405,3,FALSE)</f>
        <v>1.53</v>
      </c>
      <c r="F444" s="10">
        <f>VLOOKUP(B444,home!$B$2:$E$405,3,FALSE)</f>
        <v>0.65359999999999996</v>
      </c>
      <c r="G444" s="10">
        <f>VLOOKUP(C444,away!$B$2:$E$405,4,FALSE)</f>
        <v>0.59909999999999997</v>
      </c>
      <c r="H444" s="10">
        <f>VLOOKUP(A444,away!$A$2:$E$405,3,FALSE)</f>
        <v>1.075</v>
      </c>
      <c r="I444" s="10">
        <f>VLOOKUP(C444,away!$B$2:$E$405,3,FALSE)</f>
        <v>1.0078</v>
      </c>
      <c r="J444" s="10">
        <f>VLOOKUP(B444,home!$B$2:$E$405,4,FALSE)</f>
        <v>0.62019999999999997</v>
      </c>
      <c r="K444" s="12">
        <f t="shared" si="670"/>
        <v>0.59910479279999995</v>
      </c>
      <c r="L444" s="12">
        <f t="shared" si="671"/>
        <v>0.67191537700000004</v>
      </c>
      <c r="M444" s="13">
        <f t="shared" si="672"/>
        <v>0.28054527192652684</v>
      </c>
      <c r="N444" s="13">
        <f t="shared" si="673"/>
        <v>0.16807601700856145</v>
      </c>
      <c r="O444" s="13">
        <f t="shared" si="674"/>
        <v>0.18850268215207983</v>
      </c>
      <c r="P444" s="13">
        <f t="shared" si="675"/>
        <v>0.112932860332966</v>
      </c>
      <c r="Q444" s="13">
        <f t="shared" si="676"/>
        <v>5.0347573672281737E-2</v>
      </c>
      <c r="R444" s="13">
        <f t="shared" si="677"/>
        <v>6.3328925371862924E-2</v>
      </c>
      <c r="S444" s="13">
        <f t="shared" si="678"/>
        <v>1.1365216436730181E-2</v>
      </c>
      <c r="T444" s="13">
        <f t="shared" si="679"/>
        <v>3.382930894504646E-2</v>
      </c>
      <c r="U444" s="13">
        <f t="shared" si="680"/>
        <v>3.7940662713156589E-2</v>
      </c>
      <c r="V444" s="13">
        <f t="shared" si="681"/>
        <v>5.0833799942092881E-4</v>
      </c>
      <c r="W444" s="13">
        <f t="shared" si="682"/>
        <v>1.0054490897638366E-2</v>
      </c>
      <c r="X444" s="13">
        <f t="shared" si="683"/>
        <v>6.7557670420297514E-3</v>
      </c>
      <c r="Y444" s="13">
        <f t="shared" si="684"/>
        <v>2.2696518794847972E-3</v>
      </c>
      <c r="Z444" s="13">
        <f t="shared" si="685"/>
        <v>1.4183892922080051E-2</v>
      </c>
      <c r="AA444" s="13">
        <f t="shared" si="686"/>
        <v>8.4976382301801528E-3</v>
      </c>
      <c r="AB444" s="13">
        <f t="shared" si="687"/>
        <v>2.5454878955907191E-3</v>
      </c>
      <c r="AC444" s="13">
        <f t="shared" si="688"/>
        <v>1.2789394002329219E-5</v>
      </c>
      <c r="AD444" s="13">
        <f t="shared" si="689"/>
        <v>1.5059234214847789E-3</v>
      </c>
      <c r="AE444" s="13">
        <f t="shared" si="690"/>
        <v>1.0118531034800753E-3</v>
      </c>
      <c r="AF444" s="13">
        <f t="shared" si="691"/>
        <v>3.3993982974671734E-4</v>
      </c>
      <c r="AG444" s="13">
        <f t="shared" si="692"/>
        <v>7.6136932953860479E-5</v>
      </c>
      <c r="AH444" s="13">
        <f t="shared" si="693"/>
        <v>2.3825939400167616E-3</v>
      </c>
      <c r="AI444" s="13">
        <f t="shared" si="694"/>
        <v>1.4274234487602771E-3</v>
      </c>
      <c r="AJ444" s="13">
        <f t="shared" si="695"/>
        <v>4.2758811475369359E-4</v>
      </c>
      <c r="AK444" s="13">
        <f t="shared" si="696"/>
        <v>8.539002963108477E-5</v>
      </c>
      <c r="AL444" s="13">
        <f t="shared" si="697"/>
        <v>2.0593365722257966E-7</v>
      </c>
      <c r="AM444" s="13">
        <f t="shared" si="698"/>
        <v>1.8044118788026114E-4</v>
      </c>
      <c r="AN444" s="13">
        <f t="shared" si="699"/>
        <v>1.2124120878089351E-4</v>
      </c>
      <c r="AO444" s="13">
        <f t="shared" si="700"/>
        <v>4.073191625297488E-5</v>
      </c>
      <c r="AP444" s="13">
        <f t="shared" si="701"/>
        <v>9.1228002883500155E-6</v>
      </c>
      <c r="AQ444" s="13">
        <f t="shared" si="702"/>
        <v>1.532437448760602E-6</v>
      </c>
      <c r="AR444" s="13">
        <f t="shared" si="703"/>
        <v>3.2018030108885566E-4</v>
      </c>
      <c r="AS444" s="13">
        <f t="shared" si="704"/>
        <v>1.9182155294248041E-4</v>
      </c>
      <c r="AT444" s="13">
        <f t="shared" si="705"/>
        <v>5.7460605865089471E-5</v>
      </c>
      <c r="AU444" s="13">
        <f t="shared" si="706"/>
        <v>1.1474974790322301E-5</v>
      </c>
      <c r="AV444" s="13">
        <f t="shared" si="707"/>
        <v>1.7186780985353156E-6</v>
      </c>
      <c r="AW444" s="13">
        <f t="shared" si="708"/>
        <v>2.3027256873798562E-9</v>
      </c>
      <c r="AX444" s="13">
        <f t="shared" si="709"/>
        <v>1.8017196746264951E-5</v>
      </c>
      <c r="AY444" s="13">
        <f t="shared" si="710"/>
        <v>1.2106031544249787E-5</v>
      </c>
      <c r="AZ444" s="13">
        <f t="shared" si="711"/>
        <v>4.0671143745142433E-6</v>
      </c>
      <c r="BA444" s="13">
        <f t="shared" si="712"/>
        <v>9.1091889608461931E-7</v>
      </c>
      <c r="BB444" s="13">
        <f t="shared" si="713"/>
        <v>1.5301510336978015E-7</v>
      </c>
      <c r="BC444" s="13">
        <f t="shared" si="714"/>
        <v>2.0562640173479966E-8</v>
      </c>
      <c r="BD444" s="13">
        <f t="shared" si="715"/>
        <v>3.585567795234866E-5</v>
      </c>
      <c r="BE444" s="13">
        <f t="shared" si="716"/>
        <v>2.1481308510345363E-5</v>
      </c>
      <c r="BF444" s="13">
        <f t="shared" si="717"/>
        <v>6.4347774420816674E-6</v>
      </c>
      <c r="BG444" s="13">
        <f t="shared" si="718"/>
        <v>1.2850353353841508E-6</v>
      </c>
      <c r="BH444" s="13">
        <f t="shared" si="719"/>
        <v>1.9246770708649995E-7</v>
      </c>
      <c r="BI444" s="13">
        <f t="shared" si="720"/>
        <v>2.3061665154949733E-8</v>
      </c>
      <c r="BJ444" s="14">
        <f t="shared" si="721"/>
        <v>0.27465500712266383</v>
      </c>
      <c r="BK444" s="14">
        <f t="shared" si="722"/>
        <v>0.40537678805484773</v>
      </c>
      <c r="BL444" s="14">
        <f t="shared" si="723"/>
        <v>0.3057863203374297</v>
      </c>
      <c r="BM444" s="14">
        <f t="shared" si="724"/>
        <v>0.13625657424392412</v>
      </c>
      <c r="BN444" s="14">
        <f t="shared" si="725"/>
        <v>0.8637333304642788</v>
      </c>
    </row>
    <row r="445" spans="1:66" x14ac:dyDescent="0.25">
      <c r="A445" t="s">
        <v>349</v>
      </c>
      <c r="B445" t="s">
        <v>281</v>
      </c>
      <c r="C445" t="s">
        <v>277</v>
      </c>
      <c r="D445" t="s">
        <v>359</v>
      </c>
      <c r="E445" s="10">
        <f>VLOOKUP(A445,home!$A$2:$E$405,3,FALSE)</f>
        <v>1.53</v>
      </c>
      <c r="F445" s="10">
        <f>VLOOKUP(B445,home!$B$2:$E$405,3,FALSE)</f>
        <v>1.3574999999999999</v>
      </c>
      <c r="G445" s="10">
        <f>VLOOKUP(C445,away!$B$2:$E$405,4,FALSE)</f>
        <v>0.70809999999999995</v>
      </c>
      <c r="H445" s="10">
        <f>VLOOKUP(A445,away!$A$2:$E$405,3,FALSE)</f>
        <v>1.075</v>
      </c>
      <c r="I445" s="10">
        <f>VLOOKUP(C445,away!$B$2:$E$405,3,FALSE)</f>
        <v>1.4729000000000001</v>
      </c>
      <c r="J445" s="10">
        <f>VLOOKUP(B445,home!$B$2:$E$405,4,FALSE)</f>
        <v>1.0018</v>
      </c>
      <c r="K445" s="12">
        <f t="shared" si="670"/>
        <v>1.4707059974999999</v>
      </c>
      <c r="L445" s="12">
        <f t="shared" si="671"/>
        <v>1.5862175615</v>
      </c>
      <c r="M445" s="13">
        <f t="shared" si="672"/>
        <v>4.7032164559714734E-2</v>
      </c>
      <c r="N445" s="13">
        <f t="shared" si="673"/>
        <v>6.9170486493379396E-2</v>
      </c>
      <c r="O445" s="13">
        <f t="shared" si="674"/>
        <v>7.4603245379977423E-2</v>
      </c>
      <c r="P445" s="13">
        <f t="shared" si="675"/>
        <v>0.10971944041329695</v>
      </c>
      <c r="Q445" s="13">
        <f t="shared" si="676"/>
        <v>5.0864724667902914E-2</v>
      </c>
      <c r="R445" s="13">
        <f t="shared" si="677"/>
        <v>5.916848898330699E-2</v>
      </c>
      <c r="S445" s="13">
        <f t="shared" si="678"/>
        <v>6.3990014691554534E-2</v>
      </c>
      <c r="T445" s="13">
        <f t="shared" si="679"/>
        <v>8.0682519529089849E-2</v>
      </c>
      <c r="U445" s="13">
        <f t="shared" si="680"/>
        <v>8.7019451610762258E-2</v>
      </c>
      <c r="V445" s="13">
        <f t="shared" si="681"/>
        <v>1.6586636140327661E-2</v>
      </c>
      <c r="W445" s="13">
        <f t="shared" si="682"/>
        <v>2.4935685210090354E-2</v>
      </c>
      <c r="X445" s="13">
        <f t="shared" si="683"/>
        <v>3.9553421788281133E-2</v>
      </c>
      <c r="Y445" s="13">
        <f t="shared" si="684"/>
        <v>3.1370166128994147E-2</v>
      </c>
      <c r="Z445" s="13">
        <f t="shared" si="685"/>
        <v>3.128469877091361E-2</v>
      </c>
      <c r="AA445" s="13">
        <f t="shared" si="686"/>
        <v>4.6010594112363516E-2</v>
      </c>
      <c r="AB445" s="13">
        <f t="shared" si="687"/>
        <v>3.3834028354795605E-2</v>
      </c>
      <c r="AC445" s="13">
        <f t="shared" si="688"/>
        <v>2.4183934184885034E-3</v>
      </c>
      <c r="AD445" s="13">
        <f t="shared" si="689"/>
        <v>9.1682654475629729E-3</v>
      </c>
      <c r="AE445" s="13">
        <f t="shared" si="690"/>
        <v>1.4542863661418045E-2</v>
      </c>
      <c r="AF445" s="13">
        <f t="shared" si="691"/>
        <v>1.153407286712075E-2</v>
      </c>
      <c r="AG445" s="13">
        <f t="shared" si="692"/>
        <v>6.0985163124825294E-3</v>
      </c>
      <c r="AH445" s="13">
        <f t="shared" si="693"/>
        <v>1.2406084649165162E-2</v>
      </c>
      <c r="AI445" s="13">
        <f t="shared" si="694"/>
        <v>1.8245703099019885E-2</v>
      </c>
      <c r="AJ445" s="13">
        <f t="shared" si="695"/>
        <v>1.341703248816644E-2</v>
      </c>
      <c r="AK445" s="13">
        <f t="shared" si="696"/>
        <v>6.5775033829995819E-3</v>
      </c>
      <c r="AL445" s="13">
        <f t="shared" si="697"/>
        <v>2.2567089995516722E-4</v>
      </c>
      <c r="AM445" s="13">
        <f t="shared" si="698"/>
        <v>2.6967645960805763E-3</v>
      </c>
      <c r="AN445" s="13">
        <f t="shared" si="699"/>
        <v>4.2776553615344647E-3</v>
      </c>
      <c r="AO445" s="13">
        <f t="shared" si="700"/>
        <v>3.3926460282553005E-3</v>
      </c>
      <c r="AP445" s="13">
        <f t="shared" si="701"/>
        <v>1.7938249033239277E-3</v>
      </c>
      <c r="AQ445" s="13">
        <f t="shared" si="702"/>
        <v>7.1134914097711378E-4</v>
      </c>
      <c r="AR445" s="13">
        <f t="shared" si="703"/>
        <v>3.9357498679922663E-3</v>
      </c>
      <c r="AS445" s="13">
        <f t="shared" si="704"/>
        <v>5.7883309355160582E-3</v>
      </c>
      <c r="AT445" s="13">
        <f t="shared" si="705"/>
        <v>4.2564665111891262E-3</v>
      </c>
      <c r="AU445" s="13">
        <f t="shared" si="706"/>
        <v>2.0866702753879174E-3</v>
      </c>
      <c r="AV445" s="13">
        <f t="shared" si="707"/>
        <v>7.6721962220449591E-4</v>
      </c>
      <c r="AW445" s="13">
        <f t="shared" si="708"/>
        <v>1.4623848435803974E-5</v>
      </c>
      <c r="AX445" s="13">
        <f t="shared" si="709"/>
        <v>6.6102464421689572E-4</v>
      </c>
      <c r="AY445" s="13">
        <f t="shared" si="710"/>
        <v>1.0485288992411294E-3</v>
      </c>
      <c r="AZ445" s="13">
        <f t="shared" si="711"/>
        <v>8.3159747685827195E-4</v>
      </c>
      <c r="BA445" s="13">
        <f t="shared" si="712"/>
        <v>4.3969817396389361E-4</v>
      </c>
      <c r="BB445" s="13">
        <f t="shared" si="713"/>
        <v>1.743642413252526E-4</v>
      </c>
      <c r="BC445" s="13">
        <f t="shared" si="714"/>
        <v>5.531592433754789E-5</v>
      </c>
      <c r="BD445" s="13">
        <f t="shared" si="715"/>
        <v>1.0404925930467747E-3</v>
      </c>
      <c r="BE445" s="13">
        <f t="shared" si="716"/>
        <v>1.5302586969482182E-3</v>
      </c>
      <c r="BF445" s="13">
        <f t="shared" si="717"/>
        <v>1.1252803216641395E-3</v>
      </c>
      <c r="BG445" s="13">
        <f t="shared" si="718"/>
        <v>5.516521726467268E-4</v>
      </c>
      <c r="BH445" s="13">
        <f t="shared" si="719"/>
        <v>2.0282953971136142E-4</v>
      </c>
      <c r="BI445" s="13">
        <f t="shared" si="720"/>
        <v>5.9660524104732718E-5</v>
      </c>
      <c r="BJ445" s="14">
        <f t="shared" si="721"/>
        <v>0.35400349149643651</v>
      </c>
      <c r="BK445" s="14">
        <f t="shared" si="722"/>
        <v>0.2410208490225787</v>
      </c>
      <c r="BL445" s="14">
        <f t="shared" si="723"/>
        <v>0.37262674312096866</v>
      </c>
      <c r="BM445" s="14">
        <f t="shared" si="724"/>
        <v>0.58734332686251356</v>
      </c>
      <c r="BN445" s="14">
        <f t="shared" si="725"/>
        <v>0.41055855049757844</v>
      </c>
    </row>
    <row r="446" spans="1:66" x14ac:dyDescent="0.25">
      <c r="A446" t="s">
        <v>349</v>
      </c>
      <c r="B446" t="s">
        <v>287</v>
      </c>
      <c r="C446" t="s">
        <v>285</v>
      </c>
      <c r="D446" t="s">
        <v>359</v>
      </c>
      <c r="E446" s="10">
        <f>VLOOKUP(A446,home!$A$2:$E$405,3,FALSE)</f>
        <v>1.53</v>
      </c>
      <c r="F446" s="10">
        <f>VLOOKUP(B446,home!$B$2:$E$405,3,FALSE)</f>
        <v>0.90500000000000003</v>
      </c>
      <c r="G446" s="10">
        <f>VLOOKUP(C446,away!$B$2:$E$405,4,FALSE)</f>
        <v>0.95530000000000004</v>
      </c>
      <c r="H446" s="10">
        <f>VLOOKUP(A446,away!$A$2:$E$405,3,FALSE)</f>
        <v>1.075</v>
      </c>
      <c r="I446" s="10">
        <f>VLOOKUP(C446,away!$B$2:$E$405,3,FALSE)</f>
        <v>1.1449</v>
      </c>
      <c r="J446" s="10">
        <f>VLOOKUP(B446,home!$B$2:$E$405,4,FALSE)</f>
        <v>1.4311</v>
      </c>
      <c r="K446" s="12">
        <f t="shared" si="670"/>
        <v>1.3227561450000003</v>
      </c>
      <c r="L446" s="12">
        <f t="shared" si="671"/>
        <v>1.76135136925</v>
      </c>
      <c r="M446" s="13">
        <f t="shared" si="672"/>
        <v>4.5770865521931159E-2</v>
      </c>
      <c r="N446" s="13">
        <f t="shared" si="673"/>
        <v>6.0543693631103089E-2</v>
      </c>
      <c r="O446" s="13">
        <f t="shared" si="674"/>
        <v>8.0618576658811045E-2</v>
      </c>
      <c r="P446" s="13">
        <f t="shared" si="675"/>
        <v>0.10663871767659591</v>
      </c>
      <c r="Q446" s="13">
        <f t="shared" si="676"/>
        <v>4.0042271395769498E-2</v>
      </c>
      <c r="R446" s="13">
        <f t="shared" si="677"/>
        <v>7.0998820192491471E-2</v>
      </c>
      <c r="S446" s="13">
        <f t="shared" si="678"/>
        <v>6.2112743434248122E-2</v>
      </c>
      <c r="T446" s="13">
        <f t="shared" si="679"/>
        <v>7.0528509550818699E-2</v>
      </c>
      <c r="U446" s="13">
        <f t="shared" si="680"/>
        <v>9.391412569736822E-2</v>
      </c>
      <c r="V446" s="13">
        <f t="shared" si="681"/>
        <v>1.6079183500182156E-2</v>
      </c>
      <c r="W446" s="13">
        <f t="shared" si="682"/>
        <v>1.7655386849503952E-2</v>
      </c>
      <c r="X446" s="13">
        <f t="shared" si="683"/>
        <v>3.1097339802012226E-2</v>
      </c>
      <c r="Y446" s="13">
        <f t="shared" si="684"/>
        <v>2.7386671020153384E-2</v>
      </c>
      <c r="Z446" s="13">
        <f t="shared" si="685"/>
        <v>4.1684623053726479E-2</v>
      </c>
      <c r="AA446" s="13">
        <f t="shared" si="686"/>
        <v>5.5138591296325382E-2</v>
      </c>
      <c r="AB446" s="13">
        <f t="shared" si="687"/>
        <v>3.6467455231928965E-2</v>
      </c>
      <c r="AC446" s="13">
        <f t="shared" si="688"/>
        <v>2.3413686443788692E-3</v>
      </c>
      <c r="AD446" s="13">
        <f t="shared" si="689"/>
        <v>5.8384428618833816E-3</v>
      </c>
      <c r="AE446" s="13">
        <f t="shared" si="690"/>
        <v>1.0283549329066182E-2</v>
      </c>
      <c r="AF446" s="13">
        <f t="shared" si="691"/>
        <v>9.0564718457503204E-3</v>
      </c>
      <c r="AG446" s="13">
        <f t="shared" si="692"/>
        <v>5.3172096953621349E-3</v>
      </c>
      <c r="AH446" s="13">
        <f t="shared" si="693"/>
        <v>1.8355316973087822E-2</v>
      </c>
      <c r="AI446" s="13">
        <f t="shared" si="694"/>
        <v>2.4279608319574722E-2</v>
      </c>
      <c r="AJ446" s="13">
        <f t="shared" si="695"/>
        <v>1.6058000551455297E-2</v>
      </c>
      <c r="AK446" s="13">
        <f t="shared" si="696"/>
        <v>7.0802729686169647E-3</v>
      </c>
      <c r="AL446" s="13">
        <f t="shared" si="697"/>
        <v>2.1820041810231207E-4</v>
      </c>
      <c r="AM446" s="13">
        <f t="shared" si="698"/>
        <v>1.5445672345575255E-3</v>
      </c>
      <c r="AN446" s="13">
        <f t="shared" si="699"/>
        <v>2.7205256134865828E-3</v>
      </c>
      <c r="AO446" s="13">
        <f t="shared" si="700"/>
        <v>2.3959007571971451E-3</v>
      </c>
      <c r="AP446" s="13">
        <f t="shared" si="701"/>
        <v>1.406674359758768E-3</v>
      </c>
      <c r="AQ446" s="13">
        <f t="shared" si="702"/>
        <v>6.1941195241249354E-4</v>
      </c>
      <c r="AR446" s="13">
        <f t="shared" si="703"/>
        <v>6.4660325367131939E-3</v>
      </c>
      <c r="AS446" s="13">
        <f t="shared" si="704"/>
        <v>8.5529842717073177E-3</v>
      </c>
      <c r="AT446" s="13">
        <f t="shared" si="705"/>
        <v>5.6567562517446041E-3</v>
      </c>
      <c r="AU446" s="13">
        <f t="shared" si="706"/>
        <v>2.4941696975874484E-3</v>
      </c>
      <c r="AV446" s="13">
        <f t="shared" si="707"/>
        <v>8.2479457353914674E-4</v>
      </c>
      <c r="AW446" s="13">
        <f t="shared" si="708"/>
        <v>1.4121436151816375E-5</v>
      </c>
      <c r="AX446" s="13">
        <f t="shared" si="709"/>
        <v>3.405143001461043E-4</v>
      </c>
      <c r="AY446" s="13">
        <f t="shared" si="710"/>
        <v>5.9976532881154628E-4</v>
      </c>
      <c r="AZ446" s="13">
        <f t="shared" si="711"/>
        <v>5.2819874156544687E-4</v>
      </c>
      <c r="BA446" s="13">
        <f t="shared" si="712"/>
        <v>3.1011452556414229E-4</v>
      </c>
      <c r="BB446" s="13">
        <f t="shared" si="713"/>
        <v>1.365551610566791E-4</v>
      </c>
      <c r="BC446" s="13">
        <f t="shared" si="714"/>
        <v>4.8104323981067159E-5</v>
      </c>
      <c r="BD446" s="13">
        <f t="shared" si="715"/>
        <v>1.8981592103591394E-3</v>
      </c>
      <c r="BE446" s="13">
        <f t="shared" si="716"/>
        <v>2.5108017596909E-3</v>
      </c>
      <c r="BF446" s="13">
        <f t="shared" si="717"/>
        <v>1.6605892282539761E-3</v>
      </c>
      <c r="BG446" s="13">
        <f t="shared" si="718"/>
        <v>7.3218486866458523E-4</v>
      </c>
      <c r="BH446" s="13">
        <f t="shared" si="719"/>
        <v>2.4212550857552435E-4</v>
      </c>
      <c r="BI446" s="13">
        <f t="shared" si="720"/>
        <v>6.4054600865904985E-5</v>
      </c>
      <c r="BJ446" s="14">
        <f t="shared" si="721"/>
        <v>0.28839987827996039</v>
      </c>
      <c r="BK446" s="14">
        <f t="shared" si="722"/>
        <v>0.23376084452425008</v>
      </c>
      <c r="BL446" s="14">
        <f t="shared" si="723"/>
        <v>0.43401342039736146</v>
      </c>
      <c r="BM446" s="14">
        <f t="shared" si="724"/>
        <v>0.59266017728593678</v>
      </c>
      <c r="BN446" s="14">
        <f t="shared" si="725"/>
        <v>0.40461294507670215</v>
      </c>
    </row>
    <row r="447" spans="1:66" x14ac:dyDescent="0.25">
      <c r="A447" t="s">
        <v>290</v>
      </c>
      <c r="B447" t="s">
        <v>294</v>
      </c>
      <c r="C447" t="s">
        <v>308</v>
      </c>
      <c r="D447" t="s">
        <v>359</v>
      </c>
      <c r="E447" s="10">
        <f>VLOOKUP(A447,home!$A$2:$E$405,3,FALSE)</f>
        <v>1.6512</v>
      </c>
      <c r="F447" s="10">
        <f>VLOOKUP(B447,home!$B$2:$E$405,3,FALSE)</f>
        <v>1.0901000000000001</v>
      </c>
      <c r="G447" s="10">
        <f>VLOOKUP(C447,away!$B$2:$E$405,4,FALSE)</f>
        <v>0.79490000000000005</v>
      </c>
      <c r="H447" s="10">
        <f>VLOOKUP(A447,away!$A$2:$E$405,3,FALSE)</f>
        <v>1.1418999999999999</v>
      </c>
      <c r="I447" s="10">
        <f>VLOOKUP(C447,away!$B$2:$E$405,3,FALSE)</f>
        <v>1.0399</v>
      </c>
      <c r="J447" s="10">
        <f>VLOOKUP(B447,home!$B$2:$E$405,4,FALSE)</f>
        <v>1.226</v>
      </c>
      <c r="K447" s="12">
        <f t="shared" si="670"/>
        <v>1.4307986330880003</v>
      </c>
      <c r="L447" s="12">
        <f t="shared" si="671"/>
        <v>1.4558281790600001</v>
      </c>
      <c r="M447" s="13">
        <f t="shared" si="672"/>
        <v>5.5763998156625944E-2</v>
      </c>
      <c r="N447" s="13">
        <f t="shared" si="673"/>
        <v>7.9787052338022149E-2</v>
      </c>
      <c r="O447" s="13">
        <f t="shared" si="674"/>
        <v>8.118279989346594E-2</v>
      </c>
      <c r="P447" s="13">
        <f t="shared" si="675"/>
        <v>0.1161562391178277</v>
      </c>
      <c r="Q447" s="13">
        <f t="shared" si="676"/>
        <v>5.7079602711681436E-2</v>
      </c>
      <c r="R447" s="13">
        <f t="shared" si="677"/>
        <v>5.9094103869948456E-2</v>
      </c>
      <c r="S447" s="13">
        <f t="shared" si="678"/>
        <v>6.0488273491894562E-2</v>
      </c>
      <c r="T447" s="13">
        <f t="shared" si="679"/>
        <v>8.3098094077215426E-2</v>
      </c>
      <c r="U447" s="13">
        <f t="shared" si="680"/>
        <v>8.4551763040682543E-2</v>
      </c>
      <c r="V447" s="13">
        <f t="shared" si="681"/>
        <v>1.3999654480007942E-2</v>
      </c>
      <c r="W447" s="13">
        <f t="shared" si="682"/>
        <v>2.7223139179026624E-2</v>
      </c>
      <c r="X447" s="13">
        <f t="shared" si="683"/>
        <v>3.9632213139299273E-2</v>
      </c>
      <c r="Y447" s="13">
        <f t="shared" si="684"/>
        <v>2.8848846343351938E-2</v>
      </c>
      <c r="Z447" s="13">
        <f t="shared" si="685"/>
        <v>2.8676953876723209E-2</v>
      </c>
      <c r="AA447" s="13">
        <f t="shared" si="686"/>
        <v>4.1030946407943192E-2</v>
      </c>
      <c r="AB447" s="13">
        <f t="shared" si="687"/>
        <v>2.9353511017396066E-2</v>
      </c>
      <c r="AC447" s="13">
        <f t="shared" si="688"/>
        <v>1.8225773652152824E-3</v>
      </c>
      <c r="AD447" s="13">
        <f t="shared" si="689"/>
        <v>9.7377075814289241E-3</v>
      </c>
      <c r="AE447" s="13">
        <f t="shared" si="690"/>
        <v>1.4176429096490428E-2</v>
      </c>
      <c r="AF447" s="13">
        <f t="shared" si="691"/>
        <v>1.0319222478558432E-2</v>
      </c>
      <c r="AG447" s="13">
        <f t="shared" si="692"/>
        <v>5.0076716234249185E-3</v>
      </c>
      <c r="AH447" s="13">
        <f t="shared" si="693"/>
        <v>1.0437179385834385E-2</v>
      </c>
      <c r="AI447" s="13">
        <f t="shared" si="694"/>
        <v>1.4933501998546088E-2</v>
      </c>
      <c r="AJ447" s="13">
        <f t="shared" si="695"/>
        <v>1.0683417123368335E-2</v>
      </c>
      <c r="AK447" s="13">
        <f t="shared" si="696"/>
        <v>5.0952728722747807E-3</v>
      </c>
      <c r="AL447" s="13">
        <f t="shared" si="697"/>
        <v>1.5185692507202827E-4</v>
      </c>
      <c r="AM447" s="13">
        <f t="shared" si="698"/>
        <v>2.7865397393838321E-3</v>
      </c>
      <c r="AN447" s="13">
        <f t="shared" si="699"/>
        <v>4.0567230746654916E-3</v>
      </c>
      <c r="AO447" s="13">
        <f t="shared" si="700"/>
        <v>2.9529458833704738E-3</v>
      </c>
      <c r="AP447" s="13">
        <f t="shared" si="701"/>
        <v>1.4329939427499879E-3</v>
      </c>
      <c r="AQ447" s="13">
        <f t="shared" si="702"/>
        <v>5.2154824056943095E-4</v>
      </c>
      <c r="AR447" s="13">
        <f t="shared" si="703"/>
        <v>3.0389479719603678E-3</v>
      </c>
      <c r="AS447" s="13">
        <f t="shared" si="704"/>
        <v>4.3481226043064437E-3</v>
      </c>
      <c r="AT447" s="13">
        <f t="shared" si="705"/>
        <v>3.110643939370349E-3</v>
      </c>
      <c r="AU447" s="13">
        <f t="shared" si="706"/>
        <v>1.4835683654915218E-3</v>
      </c>
      <c r="AV447" s="13">
        <f t="shared" si="707"/>
        <v>5.3067189735946736E-4</v>
      </c>
      <c r="AW447" s="13">
        <f t="shared" si="708"/>
        <v>8.7865976274299131E-6</v>
      </c>
      <c r="AX447" s="13">
        <f t="shared" si="709"/>
        <v>6.6449620835929606E-4</v>
      </c>
      <c r="AY447" s="13">
        <f t="shared" si="710"/>
        <v>9.6739230500798824E-4</v>
      </c>
      <c r="AZ447" s="13">
        <f t="shared" si="711"/>
        <v>7.0417848891821794E-4</v>
      </c>
      <c r="BA447" s="13">
        <f t="shared" si="712"/>
        <v>3.4172096241834418E-4</v>
      </c>
      <c r="BB447" s="13">
        <f t="shared" si="713"/>
        <v>1.243717516160321E-4</v>
      </c>
      <c r="BC447" s="13">
        <f t="shared" si="714"/>
        <v>3.6212780136334126E-5</v>
      </c>
      <c r="BD447" s="13">
        <f t="shared" si="715"/>
        <v>7.3736434871285743E-4</v>
      </c>
      <c r="BE447" s="13">
        <f t="shared" si="716"/>
        <v>1.0550199022261798E-3</v>
      </c>
      <c r="BF447" s="13">
        <f t="shared" si="717"/>
        <v>7.5476051699292714E-4</v>
      </c>
      <c r="BG447" s="13">
        <f t="shared" si="718"/>
        <v>3.5997010534075737E-4</v>
      </c>
      <c r="BH447" s="13">
        <f t="shared" si="719"/>
        <v>1.2876118366852483E-4</v>
      </c>
      <c r="BI447" s="13">
        <f t="shared" si="720"/>
        <v>3.6846265117543654E-5</v>
      </c>
      <c r="BJ447" s="14">
        <f t="shared" si="721"/>
        <v>0.36949910194569496</v>
      </c>
      <c r="BK447" s="14">
        <f t="shared" si="722"/>
        <v>0.24934999184165146</v>
      </c>
      <c r="BL447" s="14">
        <f t="shared" si="723"/>
        <v>0.35194717271000664</v>
      </c>
      <c r="BM447" s="14">
        <f t="shared" si="724"/>
        <v>0.54945081857912403</v>
      </c>
      <c r="BN447" s="14">
        <f t="shared" si="725"/>
        <v>0.44906379608757163</v>
      </c>
    </row>
    <row r="448" spans="1:66" x14ac:dyDescent="0.25">
      <c r="A448" t="s">
        <v>290</v>
      </c>
      <c r="B448" t="s">
        <v>307</v>
      </c>
      <c r="C448" t="s">
        <v>301</v>
      </c>
      <c r="D448" t="s">
        <v>359</v>
      </c>
      <c r="E448" s="10">
        <f>VLOOKUP(A448,home!$A$2:$E$405,3,FALSE)</f>
        <v>1.6512</v>
      </c>
      <c r="F448" s="10">
        <f>VLOOKUP(B448,home!$B$2:$E$405,3,FALSE)</f>
        <v>1.3626</v>
      </c>
      <c r="G448" s="10">
        <f>VLOOKUP(C448,away!$B$2:$E$405,4,FALSE)</f>
        <v>0.68130000000000002</v>
      </c>
      <c r="H448" s="10">
        <f>VLOOKUP(A448,away!$A$2:$E$405,3,FALSE)</f>
        <v>1.1418999999999999</v>
      </c>
      <c r="I448" s="10">
        <f>VLOOKUP(C448,away!$B$2:$E$405,3,FALSE)</f>
        <v>0.49259999999999998</v>
      </c>
      <c r="J448" s="10">
        <f>VLOOKUP(B448,home!$B$2:$E$405,4,FALSE)</f>
        <v>0.65680000000000005</v>
      </c>
      <c r="K448" s="12">
        <f t="shared" si="670"/>
        <v>1.532873984256</v>
      </c>
      <c r="L448" s="12">
        <f t="shared" si="671"/>
        <v>0.36944996059199997</v>
      </c>
      <c r="M448" s="13">
        <f t="shared" si="672"/>
        <v>0.14922143357697076</v>
      </c>
      <c r="N448" s="13">
        <f t="shared" si="673"/>
        <v>0.22873765342352323</v>
      </c>
      <c r="O448" s="13">
        <f t="shared" si="674"/>
        <v>5.5129852754493586E-2</v>
      </c>
      <c r="P448" s="13">
        <f t="shared" si="675"/>
        <v>8.4507117043227192E-2</v>
      </c>
      <c r="Q448" s="13">
        <f t="shared" si="676"/>
        <v>0.17531299907634207</v>
      </c>
      <c r="R448" s="13">
        <f t="shared" si="677"/>
        <v>1.0183860963795206E-2</v>
      </c>
      <c r="S448" s="13">
        <f t="shared" si="678"/>
        <v>1.1964522555122798E-2</v>
      </c>
      <c r="T448" s="13">
        <f t="shared" si="679"/>
        <v>6.4769380600019896E-2</v>
      </c>
      <c r="U448" s="13">
        <f t="shared" si="680"/>
        <v>1.5610575530681906E-2</v>
      </c>
      <c r="V448" s="13">
        <f t="shared" si="681"/>
        <v>7.5286124467319789E-4</v>
      </c>
      <c r="W448" s="13">
        <f t="shared" si="682"/>
        <v>8.9577578462006952E-2</v>
      </c>
      <c r="X448" s="13">
        <f t="shared" si="683"/>
        <v>3.3094432832715251E-2</v>
      </c>
      <c r="Y448" s="13">
        <f t="shared" si="684"/>
        <v>6.1133684529306193E-3</v>
      </c>
      <c r="Z448" s="13">
        <f t="shared" si="685"/>
        <v>1.2541423439161824E-3</v>
      </c>
      <c r="AA448" s="13">
        <f t="shared" si="686"/>
        <v>1.9224421715429568E-3</v>
      </c>
      <c r="AB448" s="13">
        <f t="shared" si="687"/>
        <v>1.4734307954974047E-3</v>
      </c>
      <c r="AC448" s="13">
        <f t="shared" si="688"/>
        <v>2.6647534722320229E-5</v>
      </c>
      <c r="AD448" s="13">
        <f t="shared" si="689"/>
        <v>3.4327784899265294E-2</v>
      </c>
      <c r="AE448" s="13">
        <f t="shared" si="690"/>
        <v>1.2682398778244215E-2</v>
      </c>
      <c r="AF448" s="13">
        <f t="shared" si="691"/>
        <v>2.3427558644171765E-3</v>
      </c>
      <c r="AG448" s="13">
        <f t="shared" si="692"/>
        <v>2.8851035392853434E-4</v>
      </c>
      <c r="AH448" s="13">
        <f t="shared" si="693"/>
        <v>1.1583570988414796E-4</v>
      </c>
      <c r="AI448" s="13">
        <f t="shared" si="694"/>
        <v>1.7756154612923601E-4</v>
      </c>
      <c r="AJ448" s="13">
        <f t="shared" si="695"/>
        <v>1.3608973733288877E-4</v>
      </c>
      <c r="AK448" s="13">
        <f t="shared" si="696"/>
        <v>6.9536139293939223E-5</v>
      </c>
      <c r="AL448" s="13">
        <f t="shared" si="697"/>
        <v>6.0364152299368102E-7</v>
      </c>
      <c r="AM448" s="13">
        <f t="shared" si="698"/>
        <v>1.0524033681843944E-2</v>
      </c>
      <c r="AN448" s="13">
        <f t="shared" si="699"/>
        <v>3.8881038290261255E-3</v>
      </c>
      <c r="AO448" s="13">
        <f t="shared" si="700"/>
        <v>7.1822990320565298E-4</v>
      </c>
      <c r="AP448" s="13">
        <f t="shared" si="701"/>
        <v>8.8450003145108179E-5</v>
      </c>
      <c r="AQ448" s="13">
        <f t="shared" si="702"/>
        <v>8.1694625440806189E-6</v>
      </c>
      <c r="AR448" s="13">
        <f t="shared" si="703"/>
        <v>8.5590996903689619E-6</v>
      </c>
      <c r="AS448" s="13">
        <f t="shared" si="704"/>
        <v>1.3120021244020167E-5</v>
      </c>
      <c r="AT448" s="13">
        <f t="shared" si="705"/>
        <v>1.0055669618922278E-5</v>
      </c>
      <c r="AU448" s="13">
        <f t="shared" si="706"/>
        <v>5.138024784373134E-6</v>
      </c>
      <c r="AV448" s="13">
        <f t="shared" si="707"/>
        <v>1.9689861306070325E-6</v>
      </c>
      <c r="AW448" s="13">
        <f t="shared" si="708"/>
        <v>9.495955777668367E-9</v>
      </c>
      <c r="AX448" s="13">
        <f t="shared" si="709"/>
        <v>2.6886695733887435E-3</v>
      </c>
      <c r="AY448" s="13">
        <f t="shared" si="710"/>
        <v>9.9332886793338068E-4</v>
      </c>
      <c r="AZ448" s="13">
        <f t="shared" si="711"/>
        <v>1.8349265555644168E-4</v>
      </c>
      <c r="BA448" s="13">
        <f t="shared" si="712"/>
        <v>2.2597118121416274E-5</v>
      </c>
      <c r="BB448" s="13">
        <f t="shared" si="713"/>
        <v>2.0871260998625021E-6</v>
      </c>
      <c r="BC448" s="13">
        <f t="shared" si="714"/>
        <v>1.542177310689472E-7</v>
      </c>
      <c r="BD448" s="13">
        <f t="shared" si="715"/>
        <v>5.2702650721830211E-7</v>
      </c>
      <c r="BE448" s="13">
        <f t="shared" si="716"/>
        <v>8.078652219282422E-7</v>
      </c>
      <c r="BF448" s="13">
        <f t="shared" si="717"/>
        <v>6.1917779073950121E-7</v>
      </c>
      <c r="BG448" s="13">
        <f t="shared" si="718"/>
        <v>3.1637384235122897E-7</v>
      </c>
      <c r="BH448" s="13">
        <f t="shared" si="719"/>
        <v>1.212403080598271E-7</v>
      </c>
      <c r="BI448" s="13">
        <f t="shared" si="720"/>
        <v>3.7169222813618389E-8</v>
      </c>
      <c r="BJ448" s="14">
        <f t="shared" si="721"/>
        <v>0.66636417918198898</v>
      </c>
      <c r="BK448" s="14">
        <f t="shared" si="722"/>
        <v>0.24746651446417262</v>
      </c>
      <c r="BL448" s="14">
        <f t="shared" si="723"/>
        <v>8.4860456003012646E-2</v>
      </c>
      <c r="BM448" s="14">
        <f t="shared" si="724"/>
        <v>0.29585905578276095</v>
      </c>
      <c r="BN448" s="14">
        <f t="shared" si="725"/>
        <v>0.70309291683835196</v>
      </c>
    </row>
    <row r="449" spans="1:66" x14ac:dyDescent="0.25">
      <c r="A449" t="s">
        <v>290</v>
      </c>
      <c r="B449" t="s">
        <v>316</v>
      </c>
      <c r="C449" t="s">
        <v>306</v>
      </c>
      <c r="D449" t="s">
        <v>359</v>
      </c>
      <c r="E449" s="10">
        <f>VLOOKUP(A449,home!$A$2:$E$405,3,FALSE)</f>
        <v>1.6512</v>
      </c>
      <c r="F449" s="10">
        <f>VLOOKUP(B449,home!$B$2:$E$405,3,FALSE)</f>
        <v>0.87060000000000004</v>
      </c>
      <c r="G449" s="10">
        <f>VLOOKUP(C449,away!$B$2:$E$405,4,FALSE)</f>
        <v>0.81940000000000002</v>
      </c>
      <c r="H449" s="10">
        <f>VLOOKUP(A449,away!$A$2:$E$405,3,FALSE)</f>
        <v>1.1418999999999999</v>
      </c>
      <c r="I449" s="10">
        <f>VLOOKUP(C449,away!$B$2:$E$405,3,FALSE)</f>
        <v>1.7515000000000001</v>
      </c>
      <c r="J449" s="10">
        <f>VLOOKUP(B449,home!$B$2:$E$405,4,FALSE)</f>
        <v>1.3136000000000001</v>
      </c>
      <c r="K449" s="12">
        <f t="shared" si="670"/>
        <v>1.1779159495680001</v>
      </c>
      <c r="L449" s="12">
        <f t="shared" si="671"/>
        <v>2.62724971976</v>
      </c>
      <c r="M449" s="13">
        <f t="shared" si="672"/>
        <v>2.2255509805270617E-2</v>
      </c>
      <c r="N449" s="13">
        <f t="shared" si="673"/>
        <v>2.6215119965395273E-2</v>
      </c>
      <c r="O449" s="13">
        <f t="shared" si="674"/>
        <v>5.8470781899013162E-2</v>
      </c>
      <c r="P449" s="13">
        <f t="shared" si="675"/>
        <v>6.8873666582559515E-2</v>
      </c>
      <c r="Q449" s="13">
        <f t="shared" si="676"/>
        <v>1.5439603963538809E-2</v>
      </c>
      <c r="R449" s="13">
        <f t="shared" si="677"/>
        <v>7.6808672679165219E-2</v>
      </c>
      <c r="S449" s="13">
        <f t="shared" si="678"/>
        <v>5.3285478405466449E-2</v>
      </c>
      <c r="T449" s="13">
        <f t="shared" si="679"/>
        <v>4.0563695186412722E-2</v>
      </c>
      <c r="U449" s="13">
        <f t="shared" si="680"/>
        <v>9.0474160613936594E-2</v>
      </c>
      <c r="V449" s="13">
        <f t="shared" si="681"/>
        <v>1.8322385510132256E-2</v>
      </c>
      <c r="W449" s="13">
        <f t="shared" si="682"/>
        <v>6.0621852545552218E-3</v>
      </c>
      <c r="X449" s="13">
        <f t="shared" si="683"/>
        <v>1.5926874511163411E-2</v>
      </c>
      <c r="Y449" s="13">
        <f t="shared" si="684"/>
        <v>2.0921938298053385E-2</v>
      </c>
      <c r="Z449" s="13">
        <f t="shared" si="685"/>
        <v>6.7265187923824798E-2</v>
      </c>
      <c r="AA449" s="13">
        <f t="shared" si="686"/>
        <v>7.9232737706162057E-2</v>
      </c>
      <c r="AB449" s="13">
        <f t="shared" si="687"/>
        <v>4.6664752736013088E-2</v>
      </c>
      <c r="AC449" s="13">
        <f t="shared" si="688"/>
        <v>3.5438692532307071E-3</v>
      </c>
      <c r="AD449" s="13">
        <f t="shared" si="689"/>
        <v>1.7851861751441366E-3</v>
      </c>
      <c r="AE449" s="13">
        <f t="shared" si="690"/>
        <v>4.6901298783668596E-3</v>
      </c>
      <c r="AF449" s="13">
        <f t="shared" si="691"/>
        <v>6.1610712042886682E-3</v>
      </c>
      <c r="AG449" s="13">
        <f t="shared" si="692"/>
        <v>5.3955575316296028E-3</v>
      </c>
      <c r="AH449" s="13">
        <f t="shared" si="693"/>
        <v>4.41806115306181E-2</v>
      </c>
      <c r="AI449" s="13">
        <f t="shared" si="694"/>
        <v>5.2041046983582945E-2</v>
      </c>
      <c r="AJ449" s="13">
        <f t="shared" si="695"/>
        <v>3.0649989637090015E-2</v>
      </c>
      <c r="AK449" s="13">
        <f t="shared" si="696"/>
        <v>1.2034370549207411E-2</v>
      </c>
      <c r="AL449" s="13">
        <f t="shared" si="697"/>
        <v>4.3868555965658856E-4</v>
      </c>
      <c r="AM449" s="13">
        <f t="shared" si="698"/>
        <v>4.205598537301142E-4</v>
      </c>
      <c r="AN449" s="13">
        <f t="shared" si="699"/>
        <v>1.1049157578547492E-3</v>
      </c>
      <c r="AO449" s="13">
        <f t="shared" si="700"/>
        <v>1.4514448075911492E-3</v>
      </c>
      <c r="AP449" s="13">
        <f t="shared" si="701"/>
        <v>1.2711026546636513E-3</v>
      </c>
      <c r="AQ449" s="13">
        <f t="shared" si="702"/>
        <v>8.348760233128173E-4</v>
      </c>
      <c r="AR449" s="13">
        <f t="shared" si="703"/>
        <v>2.3214699852528369E-2</v>
      </c>
      <c r="AS449" s="13">
        <f t="shared" si="704"/>
        <v>2.7344965220727064E-2</v>
      </c>
      <c r="AT449" s="13">
        <f t="shared" si="705"/>
        <v>1.6105035336938332E-2</v>
      </c>
      <c r="AU449" s="13">
        <f t="shared" si="706"/>
        <v>6.3234593305786348E-3</v>
      </c>
      <c r="AV449" s="13">
        <f t="shared" si="707"/>
        <v>1.8621259004832917E-3</v>
      </c>
      <c r="AW449" s="13">
        <f t="shared" si="708"/>
        <v>3.7710865053111489E-5</v>
      </c>
      <c r="AX449" s="13">
        <f t="shared" si="709"/>
        <v>8.2564026576114347E-5</v>
      </c>
      <c r="AY449" s="13">
        <f t="shared" si="710"/>
        <v>2.1691631568435363E-4</v>
      </c>
      <c r="AZ449" s="13">
        <f t="shared" si="711"/>
        <v>2.8494666479654497E-4</v>
      </c>
      <c r="BA449" s="13">
        <f t="shared" si="712"/>
        <v>2.4954201507775648E-4</v>
      </c>
      <c r="BB449" s="13">
        <f t="shared" si="713"/>
        <v>1.639022972953453E-4</v>
      </c>
      <c r="BC449" s="13">
        <f t="shared" si="714"/>
        <v>8.6122452927443245E-5</v>
      </c>
      <c r="BD449" s="13">
        <f t="shared" si="715"/>
        <v>1.0165135613644606E-2</v>
      </c>
      <c r="BE449" s="13">
        <f t="shared" si="716"/>
        <v>1.197367536883368E-2</v>
      </c>
      <c r="BF449" s="13">
        <f t="shared" si="717"/>
        <v>7.0519915959493511E-3</v>
      </c>
      <c r="BG449" s="13">
        <f t="shared" si="718"/>
        <v>2.7688844590294109E-3</v>
      </c>
      <c r="BH449" s="13">
        <f t="shared" si="719"/>
        <v>8.1537829170042712E-4</v>
      </c>
      <c r="BI449" s="13">
        <f t="shared" si="720"/>
        <v>1.9208941894508842E-4</v>
      </c>
      <c r="BJ449" s="14">
        <f t="shared" si="721"/>
        <v>0.14932825483805812</v>
      </c>
      <c r="BK449" s="14">
        <f t="shared" si="722"/>
        <v>0.1669365114320005</v>
      </c>
      <c r="BL449" s="14">
        <f t="shared" si="723"/>
        <v>0.59837456472414696</v>
      </c>
      <c r="BM449" s="14">
        <f t="shared" si="724"/>
        <v>0.7136619585724564</v>
      </c>
      <c r="BN449" s="14">
        <f t="shared" si="725"/>
        <v>0.2680633548949426</v>
      </c>
    </row>
    <row r="450" spans="1:66" x14ac:dyDescent="0.25">
      <c r="A450" t="s">
        <v>290</v>
      </c>
      <c r="B450" t="s">
        <v>299</v>
      </c>
      <c r="C450" t="s">
        <v>315</v>
      </c>
      <c r="D450" t="s">
        <v>359</v>
      </c>
      <c r="E450" s="10">
        <f>VLOOKUP(A450,home!$A$2:$E$405,3,FALSE)</f>
        <v>1.6512</v>
      </c>
      <c r="F450" s="10">
        <f>VLOOKUP(B450,home!$B$2:$E$405,3,FALSE)</f>
        <v>0.87060000000000004</v>
      </c>
      <c r="G450" s="10">
        <f>VLOOKUP(C450,away!$B$2:$E$405,4,FALSE)</f>
        <v>0.72670000000000001</v>
      </c>
      <c r="H450" s="10">
        <f>VLOOKUP(A450,away!$A$2:$E$405,3,FALSE)</f>
        <v>1.1418999999999999</v>
      </c>
      <c r="I450" s="10">
        <f>VLOOKUP(C450,away!$B$2:$E$405,3,FALSE)</f>
        <v>1.4012</v>
      </c>
      <c r="J450" s="10">
        <f>VLOOKUP(B450,home!$B$2:$E$405,4,FALSE)</f>
        <v>1.0947</v>
      </c>
      <c r="K450" s="12">
        <f t="shared" si="670"/>
        <v>1.0446564810240002</v>
      </c>
      <c r="L450" s="12">
        <f t="shared" si="671"/>
        <v>1.751553147516</v>
      </c>
      <c r="M450" s="13">
        <f t="shared" si="672"/>
        <v>6.1040992730033272E-2</v>
      </c>
      <c r="N450" s="13">
        <f t="shared" si="673"/>
        <v>6.3766868663568149E-2</v>
      </c>
      <c r="O450" s="13">
        <f t="shared" si="674"/>
        <v>0.10691654294379105</v>
      </c>
      <c r="P450" s="13">
        <f t="shared" si="675"/>
        <v>0.11169105951491216</v>
      </c>
      <c r="Q450" s="13">
        <f t="shared" si="676"/>
        <v>3.3307236312001345E-2</v>
      </c>
      <c r="R450" s="13">
        <f t="shared" si="677"/>
        <v>9.3635003657363422E-2</v>
      </c>
      <c r="S450" s="13">
        <f t="shared" si="678"/>
        <v>5.1092275115578928E-2</v>
      </c>
      <c r="T450" s="13">
        <f t="shared" si="679"/>
        <v>5.8339394597345155E-2</v>
      </c>
      <c r="U450" s="13">
        <f t="shared" si="680"/>
        <v>9.7816413421370665E-2</v>
      </c>
      <c r="V450" s="13">
        <f t="shared" si="681"/>
        <v>1.0387464564500523E-2</v>
      </c>
      <c r="W450" s="13">
        <f t="shared" si="682"/>
        <v>1.1598206759443376E-2</v>
      </c>
      <c r="X450" s="13">
        <f t="shared" si="683"/>
        <v>2.0314875555044389E-2</v>
      </c>
      <c r="Y450" s="13">
        <f t="shared" si="684"/>
        <v>1.779129210991693E-2</v>
      </c>
      <c r="Z450" s="13">
        <f t="shared" si="685"/>
        <v>5.4668895124575685E-2</v>
      </c>
      <c r="AA450" s="13">
        <f t="shared" si="686"/>
        <v>5.7110215602309361E-2</v>
      </c>
      <c r="AB450" s="13">
        <f t="shared" si="687"/>
        <v>2.9830278430815226E-2</v>
      </c>
      <c r="AC450" s="13">
        <f t="shared" si="688"/>
        <v>1.1879178145228588E-3</v>
      </c>
      <c r="AD450" s="13">
        <f t="shared" si="689"/>
        <v>3.0290354648772216E-3</v>
      </c>
      <c r="AE450" s="13">
        <f t="shared" si="690"/>
        <v>5.3055166024432868E-3</v>
      </c>
      <c r="AF450" s="13">
        <f t="shared" si="691"/>
        <v>4.646447152103968E-3</v>
      </c>
      <c r="AG450" s="13">
        <f t="shared" si="692"/>
        <v>2.7128330446781531E-3</v>
      </c>
      <c r="AH450" s="13">
        <f t="shared" si="693"/>
        <v>2.3938868831668177E-2</v>
      </c>
      <c r="AI450" s="13">
        <f t="shared" si="694"/>
        <v>2.5007894473385597E-2</v>
      </c>
      <c r="AJ450" s="13">
        <f t="shared" si="695"/>
        <v>1.3062329519193269E-2</v>
      </c>
      <c r="AK450" s="13">
        <f t="shared" si="696"/>
        <v>4.5485490631654545E-3</v>
      </c>
      <c r="AL450" s="13">
        <f t="shared" si="697"/>
        <v>8.6944719203700663E-5</v>
      </c>
      <c r="AM450" s="13">
        <f t="shared" si="698"/>
        <v>6.3286030592710717E-4</v>
      </c>
      <c r="AN450" s="13">
        <f t="shared" si="699"/>
        <v>1.1084884607845632E-3</v>
      </c>
      <c r="AO450" s="13">
        <f t="shared" si="700"/>
        <v>9.7078822623618418E-4</v>
      </c>
      <c r="AP450" s="13">
        <f t="shared" si="701"/>
        <v>5.6679572441182093E-4</v>
      </c>
      <c r="AQ450" s="13">
        <f t="shared" si="702"/>
        <v>2.4819320877303425E-4</v>
      </c>
      <c r="AR450" s="13">
        <f t="shared" si="703"/>
        <v>8.3860402100162032E-3</v>
      </c>
      <c r="AS450" s="13">
        <f t="shared" si="704"/>
        <v>8.7605312555212953E-3</v>
      </c>
      <c r="AT450" s="13">
        <f t="shared" si="705"/>
        <v>4.575872876646821E-3</v>
      </c>
      <c r="AU450" s="13">
        <f t="shared" si="706"/>
        <v>1.5934050856436794E-3</v>
      </c>
      <c r="AV450" s="13">
        <f t="shared" si="707"/>
        <v>4.1614023740356779E-4</v>
      </c>
      <c r="AW450" s="13">
        <f t="shared" si="708"/>
        <v>4.4191376668774861E-6</v>
      </c>
      <c r="AX450" s="13">
        <f t="shared" si="709"/>
        <v>1.1018693669493062E-4</v>
      </c>
      <c r="AY450" s="13">
        <f t="shared" si="710"/>
        <v>1.9299827578315196E-4</v>
      </c>
      <c r="AZ450" s="13">
        <f t="shared" si="711"/>
        <v>1.6902336870657045E-4</v>
      </c>
      <c r="BA450" s="13">
        <f t="shared" si="712"/>
        <v>9.8684471153916953E-5</v>
      </c>
      <c r="BB450" s="13">
        <f t="shared" si="713"/>
        <v>4.3212774015148808E-5</v>
      </c>
      <c r="BC450" s="13">
        <f t="shared" si="714"/>
        <v>1.5137894067826287E-5</v>
      </c>
      <c r="BD450" s="13">
        <f t="shared" si="715"/>
        <v>2.4480991875082698E-3</v>
      </c>
      <c r="BE450" s="13">
        <f t="shared" si="716"/>
        <v>2.5574226824201032E-3</v>
      </c>
      <c r="BF450" s="13">
        <f t="shared" si="717"/>
        <v>1.3358140899539721E-3</v>
      </c>
      <c r="BG450" s="13">
        <f t="shared" si="718"/>
        <v>4.6515561550453138E-4</v>
      </c>
      <c r="BH450" s="13">
        <f t="shared" si="719"/>
        <v>1.2148195710537911E-4</v>
      </c>
      <c r="BI450" s="13">
        <f t="shared" si="720"/>
        <v>2.5381382763522785E-5</v>
      </c>
      <c r="BJ450" s="14">
        <f t="shared" si="721"/>
        <v>0.22496807590797621</v>
      </c>
      <c r="BK450" s="14">
        <f t="shared" si="722"/>
        <v>0.23567965273453456</v>
      </c>
      <c r="BL450" s="14">
        <f t="shared" si="723"/>
        <v>0.48255144052354959</v>
      </c>
      <c r="BM450" s="14">
        <f t="shared" si="724"/>
        <v>0.5273217813308505</v>
      </c>
      <c r="BN450" s="14">
        <f t="shared" si="725"/>
        <v>0.47035770382166942</v>
      </c>
    </row>
    <row r="451" spans="1:66" x14ac:dyDescent="0.25">
      <c r="A451" t="s">
        <v>290</v>
      </c>
      <c r="B451" t="s">
        <v>300</v>
      </c>
      <c r="C451" t="s">
        <v>295</v>
      </c>
      <c r="D451" t="s">
        <v>359</v>
      </c>
      <c r="E451" s="10">
        <f>VLOOKUP(A451,home!$A$2:$E$405,3,FALSE)</f>
        <v>1.6512</v>
      </c>
      <c r="F451" s="10">
        <f>VLOOKUP(B451,home!$B$2:$E$405,3,FALSE)</f>
        <v>0.79490000000000005</v>
      </c>
      <c r="G451" s="10">
        <f>VLOOKUP(C451,away!$B$2:$E$405,4,FALSE)</f>
        <v>0.79490000000000005</v>
      </c>
      <c r="H451" s="10">
        <f>VLOOKUP(A451,away!$A$2:$E$405,3,FALSE)</f>
        <v>1.1418999999999999</v>
      </c>
      <c r="I451" s="10">
        <f>VLOOKUP(C451,away!$B$2:$E$405,3,FALSE)</f>
        <v>1.0399</v>
      </c>
      <c r="J451" s="10">
        <f>VLOOKUP(B451,home!$B$2:$E$405,4,FALSE)</f>
        <v>1.1494</v>
      </c>
      <c r="K451" s="12">
        <f t="shared" si="670"/>
        <v>1.0433371557120001</v>
      </c>
      <c r="L451" s="12">
        <f t="shared" si="671"/>
        <v>1.3648686044140002</v>
      </c>
      <c r="M451" s="13">
        <f t="shared" si="672"/>
        <v>8.9976589412609886E-2</v>
      </c>
      <c r="N451" s="13">
        <f t="shared" si="673"/>
        <v>9.3875918878418868E-2</v>
      </c>
      <c r="O451" s="13">
        <f t="shared" si="674"/>
        <v>0.12280622202152036</v>
      </c>
      <c r="P451" s="13">
        <f t="shared" si="675"/>
        <v>0.12812829438766943</v>
      </c>
      <c r="Q451" s="13">
        <f t="shared" si="676"/>
        <v>4.8972117096229999E-2</v>
      </c>
      <c r="R451" s="13">
        <f t="shared" si="677"/>
        <v>8.3807178431934193E-2</v>
      </c>
      <c r="S451" s="13">
        <f t="shared" si="678"/>
        <v>4.5614253468226389E-2</v>
      </c>
      <c r="T451" s="13">
        <f t="shared" si="679"/>
        <v>6.6840505116330426E-2</v>
      </c>
      <c r="U451" s="13">
        <f t="shared" si="680"/>
        <v>8.7439143173422301E-2</v>
      </c>
      <c r="V451" s="13">
        <f t="shared" si="681"/>
        <v>7.2172804242191272E-3</v>
      </c>
      <c r="W451" s="13">
        <f t="shared" si="682"/>
        <v>1.7031476453458542E-2</v>
      </c>
      <c r="X451" s="13">
        <f t="shared" si="683"/>
        <v>2.3245727498141865E-2</v>
      </c>
      <c r="Y451" s="13">
        <f t="shared" si="684"/>
        <v>1.586368182448852E-2</v>
      </c>
      <c r="Z451" s="13">
        <f t="shared" si="685"/>
        <v>3.8128595555423028E-2</v>
      </c>
      <c r="AA451" s="13">
        <f t="shared" si="686"/>
        <v>3.9780980438088268E-2</v>
      </c>
      <c r="AB451" s="13">
        <f t="shared" si="687"/>
        <v>2.0752487490854864E-2</v>
      </c>
      <c r="AC451" s="13">
        <f t="shared" si="688"/>
        <v>6.4234613477630439E-4</v>
      </c>
      <c r="AD451" s="13">
        <f t="shared" si="689"/>
        <v>4.4423930501318338E-3</v>
      </c>
      <c r="AE451" s="13">
        <f t="shared" si="690"/>
        <v>6.0632828025918893E-3</v>
      </c>
      <c r="AF451" s="13">
        <f t="shared" si="691"/>
        <v>4.137792168470501E-3</v>
      </c>
      <c r="AG451" s="13">
        <f t="shared" si="692"/>
        <v>1.88251420744517E-3</v>
      </c>
      <c r="AH451" s="13">
        <f t="shared" si="693"/>
        <v>1.3010130750999022E-2</v>
      </c>
      <c r="AI451" s="13">
        <f t="shared" si="694"/>
        <v>1.3573952813188548E-2</v>
      </c>
      <c r="AJ451" s="13">
        <f t="shared" si="695"/>
        <v>7.081104659940521E-3</v>
      </c>
      <c r="AK451" s="13">
        <f t="shared" si="696"/>
        <v>2.4626598650671115E-3</v>
      </c>
      <c r="AL451" s="13">
        <f t="shared" si="697"/>
        <v>3.6588501605892398E-5</v>
      </c>
      <c r="AM451" s="13">
        <f t="shared" si="698"/>
        <v>9.2698274589586116E-4</v>
      </c>
      <c r="AN451" s="13">
        <f t="shared" si="699"/>
        <v>1.2652096467067418E-3</v>
      </c>
      <c r="AO451" s="13">
        <f t="shared" si="700"/>
        <v>8.6342246239588057E-4</v>
      </c>
      <c r="AP451" s="13">
        <f t="shared" si="701"/>
        <v>3.9281940375665488E-4</v>
      </c>
      <c r="AQ451" s="13">
        <f t="shared" si="702"/>
        <v>1.3403671784802134E-4</v>
      </c>
      <c r="AR451" s="13">
        <f t="shared" si="703"/>
        <v>3.5514238002719405E-3</v>
      </c>
      <c r="AS451" s="13">
        <f t="shared" si="704"/>
        <v>3.7053324065036285E-3</v>
      </c>
      <c r="AT451" s="13">
        <f t="shared" si="705"/>
        <v>1.9329554869844982E-3</v>
      </c>
      <c r="AU451" s="13">
        <f t="shared" si="706"/>
        <v>6.7224142663610358E-4</v>
      </c>
      <c r="AV451" s="13">
        <f t="shared" si="707"/>
        <v>1.7534361450457234E-4</v>
      </c>
      <c r="AW451" s="13">
        <f t="shared" si="708"/>
        <v>1.4472969319538492E-6</v>
      </c>
      <c r="AX451" s="13">
        <f t="shared" si="709"/>
        <v>1.6119259024951455E-4</v>
      </c>
      <c r="AY451" s="13">
        <f t="shared" si="710"/>
        <v>2.2000670569573267E-4</v>
      </c>
      <c r="AZ451" s="13">
        <f t="shared" si="711"/>
        <v>1.5014012268232819E-4</v>
      </c>
      <c r="BA451" s="13">
        <f t="shared" si="712"/>
        <v>6.8307179903991994E-5</v>
      </c>
      <c r="BB451" s="13">
        <f t="shared" si="713"/>
        <v>2.3307581326754403E-5</v>
      </c>
      <c r="BC451" s="13">
        <f t="shared" si="714"/>
        <v>6.3623571995426183E-6</v>
      </c>
      <c r="BD451" s="13">
        <f t="shared" si="715"/>
        <v>8.0787114099330421E-4</v>
      </c>
      <c r="BE451" s="13">
        <f t="shared" si="716"/>
        <v>8.4288197842576225E-4</v>
      </c>
      <c r="BF451" s="13">
        <f t="shared" si="717"/>
        <v>4.3970504298581909E-4</v>
      </c>
      <c r="BG451" s="13">
        <f t="shared" si="718"/>
        <v>1.5292020296701577E-4</v>
      </c>
      <c r="BH451" s="13">
        <f t="shared" si="719"/>
        <v>3.9886832403626988E-5</v>
      </c>
      <c r="BI451" s="13">
        <f t="shared" si="720"/>
        <v>8.3230828540722882E-6</v>
      </c>
      <c r="BJ451" s="14">
        <f t="shared" si="721"/>
        <v>0.28656719660936847</v>
      </c>
      <c r="BK451" s="14">
        <f t="shared" si="722"/>
        <v>0.27183535903480277</v>
      </c>
      <c r="BL451" s="14">
        <f t="shared" si="723"/>
        <v>0.4030427446605454</v>
      </c>
      <c r="BM451" s="14">
        <f t="shared" si="724"/>
        <v>0.43178901622299326</v>
      </c>
      <c r="BN451" s="14">
        <f t="shared" si="725"/>
        <v>0.56756632022838271</v>
      </c>
    </row>
    <row r="452" spans="1:66" x14ac:dyDescent="0.25">
      <c r="A452" t="s">
        <v>290</v>
      </c>
      <c r="B452" t="s">
        <v>312</v>
      </c>
      <c r="C452" t="s">
        <v>292</v>
      </c>
      <c r="D452" t="s">
        <v>359</v>
      </c>
      <c r="E452" s="10">
        <f>VLOOKUP(A452,home!$A$2:$E$405,3,FALSE)</f>
        <v>1.6512</v>
      </c>
      <c r="F452" s="10">
        <f>VLOOKUP(B452,home!$B$2:$E$405,3,FALSE)</f>
        <v>1.0497000000000001</v>
      </c>
      <c r="G452" s="10">
        <f>VLOOKUP(C452,away!$B$2:$E$405,4,FALSE)</f>
        <v>1.0497000000000001</v>
      </c>
      <c r="H452" s="10">
        <f>VLOOKUP(A452,away!$A$2:$E$405,3,FALSE)</f>
        <v>1.1418999999999999</v>
      </c>
      <c r="I452" s="10">
        <f>VLOOKUP(C452,away!$B$2:$E$405,3,FALSE)</f>
        <v>0.40870000000000001</v>
      </c>
      <c r="J452" s="10">
        <f>VLOOKUP(B452,home!$B$2:$E$405,4,FALSE)</f>
        <v>0.81740000000000002</v>
      </c>
      <c r="K452" s="12">
        <f t="shared" si="670"/>
        <v>1.8194078926080002</v>
      </c>
      <c r="L452" s="12">
        <f t="shared" si="671"/>
        <v>0.381476108822</v>
      </c>
      <c r="M452" s="13">
        <f t="shared" si="672"/>
        <v>0.11070525149317506</v>
      </c>
      <c r="N452" s="13">
        <f t="shared" si="673"/>
        <v>0.20141800831983628</v>
      </c>
      <c r="O452" s="13">
        <f t="shared" si="674"/>
        <v>4.2231408565777326E-2</v>
      </c>
      <c r="P452" s="13">
        <f t="shared" si="675"/>
        <v>7.6836158060528376E-2</v>
      </c>
      <c r="Q452" s="13">
        <f t="shared" si="676"/>
        <v>0.18323075702524699</v>
      </c>
      <c r="R452" s="13">
        <f t="shared" si="677"/>
        <v>8.0551367048724062E-3</v>
      </c>
      <c r="S452" s="13">
        <f t="shared" si="678"/>
        <v>1.3332238321744081E-2</v>
      </c>
      <c r="T452" s="13">
        <f t="shared" si="679"/>
        <v>6.989815620650057E-2</v>
      </c>
      <c r="U452" s="13">
        <f t="shared" si="680"/>
        <v>1.4655579296881254E-2</v>
      </c>
      <c r="V452" s="13">
        <f t="shared" si="681"/>
        <v>1.0281535450348694E-3</v>
      </c>
      <c r="W452" s="13">
        <f t="shared" si="682"/>
        <v>0.11112382850009107</v>
      </c>
      <c r="X452" s="13">
        <f t="shared" si="683"/>
        <v>4.2391085693618012E-2</v>
      </c>
      <c r="Y452" s="13">
        <f t="shared" si="684"/>
        <v>8.0855932095706753E-3</v>
      </c>
      <c r="Z452" s="13">
        <f t="shared" si="685"/>
        <v>1.0242807354013312E-3</v>
      </c>
      <c r="AA452" s="13">
        <f t="shared" si="686"/>
        <v>1.8635844542355085E-3</v>
      </c>
      <c r="AB452" s="13">
        <f t="shared" si="687"/>
        <v>1.6953101322888285E-3</v>
      </c>
      <c r="AC452" s="13">
        <f t="shared" si="688"/>
        <v>4.4600056925518837E-5</v>
      </c>
      <c r="AD452" s="13">
        <f t="shared" si="689"/>
        <v>5.0544892657470877E-2</v>
      </c>
      <c r="AE452" s="13">
        <f t="shared" si="690"/>
        <v>1.9281668971797672E-2</v>
      </c>
      <c r="AF452" s="13">
        <f t="shared" si="691"/>
        <v>3.6777480254776341E-3</v>
      </c>
      <c r="AG452" s="13">
        <f t="shared" si="692"/>
        <v>4.6765766866233406E-4</v>
      </c>
      <c r="AH452" s="13">
        <f t="shared" si="693"/>
        <v>9.7684657320559089E-5</v>
      </c>
      <c r="AI452" s="13">
        <f t="shared" si="694"/>
        <v>1.7772823651573307E-4</v>
      </c>
      <c r="AJ452" s="13">
        <f t="shared" si="695"/>
        <v>1.6168007812801308E-4</v>
      </c>
      <c r="AK452" s="13">
        <f t="shared" si="696"/>
        <v>9.8054003407861714E-5</v>
      </c>
      <c r="AL452" s="13">
        <f t="shared" si="697"/>
        <v>1.2382057679166183E-6</v>
      </c>
      <c r="AM452" s="13">
        <f t="shared" si="698"/>
        <v>1.8392355326405339E-2</v>
      </c>
      <c r="AN452" s="13">
        <f t="shared" si="699"/>
        <v>7.0162441419886947E-3</v>
      </c>
      <c r="AO452" s="13">
        <f t="shared" si="700"/>
        <v>1.3382647569154995E-3</v>
      </c>
      <c r="AP452" s="13">
        <f t="shared" si="701"/>
        <v>1.7017201068058156E-4</v>
      </c>
      <c r="AQ452" s="13">
        <f t="shared" si="702"/>
        <v>1.6229139116211016E-5</v>
      </c>
      <c r="AR452" s="13">
        <f t="shared" si="703"/>
        <v>7.4528725932514767E-6</v>
      </c>
      <c r="AS452" s="13">
        <f t="shared" si="704"/>
        <v>1.355981521876359E-5</v>
      </c>
      <c r="AT452" s="13">
        <f t="shared" si="705"/>
        <v>1.2335417415662276E-5</v>
      </c>
      <c r="AU452" s="13">
        <f t="shared" si="706"/>
        <v>7.4810519348900442E-6</v>
      </c>
      <c r="AV452" s="13">
        <f t="shared" si="707"/>
        <v>3.4027712338373238E-6</v>
      </c>
      <c r="AW452" s="13">
        <f t="shared" si="708"/>
        <v>2.3871941437054139E-8</v>
      </c>
      <c r="AX452" s="13">
        <f t="shared" si="709"/>
        <v>5.577199407418785E-3</v>
      </c>
      <c r="AY452" s="13">
        <f t="shared" si="710"/>
        <v>2.1275683280664822E-3</v>
      </c>
      <c r="AZ452" s="13">
        <f t="shared" si="711"/>
        <v>4.0580824352186496E-4</v>
      </c>
      <c r="BA452" s="13">
        <f t="shared" si="712"/>
        <v>5.1602049888870567E-5</v>
      </c>
      <c r="BB452" s="13">
        <f t="shared" si="713"/>
        <v>4.921237299711264E-6</v>
      </c>
      <c r="BC452" s="13">
        <f t="shared" si="714"/>
        <v>3.7546689113670801E-7</v>
      </c>
      <c r="BD452" s="13">
        <f t="shared" si="715"/>
        <v>4.7384880606995024E-7</v>
      </c>
      <c r="BE452" s="13">
        <f t="shared" si="716"/>
        <v>8.6212425766654513E-7</v>
      </c>
      <c r="BF452" s="13">
        <f t="shared" si="717"/>
        <v>7.8427783940366268E-7</v>
      </c>
      <c r="BG452" s="13">
        <f t="shared" si="718"/>
        <v>4.7564043033619131E-7</v>
      </c>
      <c r="BH452" s="13">
        <f t="shared" si="719"/>
        <v>2.1634598824928302E-7</v>
      </c>
      <c r="BI452" s="13">
        <f t="shared" si="720"/>
        <v>7.8724319710964651E-8</v>
      </c>
      <c r="BJ452" s="14">
        <f t="shared" si="721"/>
        <v>0.72522013638646521</v>
      </c>
      <c r="BK452" s="14">
        <f t="shared" si="722"/>
        <v>0.20407520801124232</v>
      </c>
      <c r="BL452" s="14">
        <f t="shared" si="723"/>
        <v>6.9083289019465338E-2</v>
      </c>
      <c r="BM452" s="14">
        <f t="shared" si="724"/>
        <v>0.37479864952701286</v>
      </c>
      <c r="BN452" s="14">
        <f t="shared" si="725"/>
        <v>0.62247672016943656</v>
      </c>
    </row>
    <row r="453" spans="1:66" x14ac:dyDescent="0.25">
      <c r="A453" t="s">
        <v>290</v>
      </c>
      <c r="B453" t="s">
        <v>291</v>
      </c>
      <c r="C453" t="s">
        <v>302</v>
      </c>
      <c r="D453" t="s">
        <v>359</v>
      </c>
      <c r="E453" s="10">
        <f>VLOOKUP(A453,home!$A$2:$E$405,3,FALSE)</f>
        <v>1.6512</v>
      </c>
      <c r="F453" s="10">
        <f>VLOOKUP(B453,home!$B$2:$E$405,3,FALSE)</f>
        <v>0.90839999999999999</v>
      </c>
      <c r="G453" s="10">
        <f>VLOOKUP(C453,away!$B$2:$E$405,4,FALSE)</f>
        <v>0.87060000000000004</v>
      </c>
      <c r="H453" s="10">
        <f>VLOOKUP(A453,away!$A$2:$E$405,3,FALSE)</f>
        <v>1.1418999999999999</v>
      </c>
      <c r="I453" s="10">
        <f>VLOOKUP(C453,away!$B$2:$E$405,3,FALSE)</f>
        <v>0.93049999999999999</v>
      </c>
      <c r="J453" s="10">
        <f>VLOOKUP(B453,home!$B$2:$E$405,4,FALSE)</f>
        <v>0.71150000000000002</v>
      </c>
      <c r="K453" s="12">
        <f t="shared" si="670"/>
        <v>1.3058565396480002</v>
      </c>
      <c r="L453" s="12">
        <f t="shared" si="671"/>
        <v>0.75599575142499986</v>
      </c>
      <c r="M453" s="13">
        <f t="shared" si="672"/>
        <v>0.1272181065553821</v>
      </c>
      <c r="N453" s="13">
        <f t="shared" si="673"/>
        <v>0.16612859640698185</v>
      </c>
      <c r="O453" s="13">
        <f t="shared" si="674"/>
        <v>9.6176348060201797E-2</v>
      </c>
      <c r="P453" s="13">
        <f t="shared" si="675"/>
        <v>0.12559251307387678</v>
      </c>
      <c r="Q453" s="13">
        <f t="shared" si="676"/>
        <v>0.10847005702030027</v>
      </c>
      <c r="R453" s="13">
        <f t="shared" si="677"/>
        <v>3.635445526054229E-2</v>
      </c>
      <c r="S453" s="13">
        <f t="shared" si="678"/>
        <v>3.0996922858117702E-2</v>
      </c>
      <c r="T453" s="13">
        <f t="shared" si="679"/>
        <v>8.2002902264174476E-2</v>
      </c>
      <c r="U453" s="13">
        <f t="shared" si="680"/>
        <v>4.7473703147319794E-2</v>
      </c>
      <c r="V453" s="13">
        <f t="shared" si="681"/>
        <v>3.4000937835696444E-3</v>
      </c>
      <c r="W453" s="13">
        <f t="shared" si="682"/>
        <v>4.7215444438650195E-2</v>
      </c>
      <c r="X453" s="13">
        <f t="shared" si="683"/>
        <v>3.5694675397262683E-2</v>
      </c>
      <c r="Y453" s="13">
        <f t="shared" si="684"/>
        <v>1.3492511474412529E-2</v>
      </c>
      <c r="Z453" s="13">
        <f t="shared" si="685"/>
        <v>9.1612712407800698E-3</v>
      </c>
      <c r="AA453" s="13">
        <f t="shared" si="686"/>
        <v>1.1963305961261803E-2</v>
      </c>
      <c r="AB453" s="13">
        <f t="shared" si="687"/>
        <v>7.8111806626618161E-3</v>
      </c>
      <c r="AC453" s="13">
        <f t="shared" si="688"/>
        <v>2.0979046071336918E-4</v>
      </c>
      <c r="AD453" s="13">
        <f t="shared" si="689"/>
        <v>1.5414149223149544E-2</v>
      </c>
      <c r="AE453" s="13">
        <f t="shared" si="690"/>
        <v>1.1653031324532017E-2</v>
      </c>
      <c r="AF453" s="13">
        <f t="shared" si="691"/>
        <v>4.4048210862843214E-3</v>
      </c>
      <c r="AG453" s="13">
        <f t="shared" si="692"/>
        <v>1.1100086756727333E-3</v>
      </c>
      <c r="AH453" s="13">
        <f t="shared" si="693"/>
        <v>1.7314705339204419E-3</v>
      </c>
      <c r="AI453" s="13">
        <f t="shared" si="694"/>
        <v>2.2610521199278237E-3</v>
      </c>
      <c r="AJ453" s="13">
        <f t="shared" si="695"/>
        <v>1.4763048486463616E-3</v>
      </c>
      <c r="AK453" s="13">
        <f t="shared" si="696"/>
        <v>6.426141137063009E-4</v>
      </c>
      <c r="AL453" s="13">
        <f t="shared" si="697"/>
        <v>8.2843902942222314E-6</v>
      </c>
      <c r="AM453" s="13">
        <f t="shared" si="698"/>
        <v>4.02573351323199E-3</v>
      </c>
      <c r="AN453" s="13">
        <f t="shared" si="699"/>
        <v>3.0434374323726225E-3</v>
      </c>
      <c r="AO453" s="13">
        <f t="shared" si="700"/>
        <v>1.1504128843007565E-3</v>
      </c>
      <c r="AP453" s="13">
        <f t="shared" si="701"/>
        <v>2.8990241763865058E-4</v>
      </c>
      <c r="AQ453" s="13">
        <f t="shared" si="702"/>
        <v>5.4791249015663935E-5</v>
      </c>
      <c r="AR453" s="13">
        <f t="shared" si="703"/>
        <v>2.6179687347228616E-4</v>
      </c>
      <c r="AS453" s="13">
        <f t="shared" si="704"/>
        <v>3.4186915928318491E-4</v>
      </c>
      <c r="AT453" s="13">
        <f t="shared" si="705"/>
        <v>2.2321603867695548E-4</v>
      </c>
      <c r="AU453" s="13">
        <f t="shared" si="706"/>
        <v>9.7162707953541075E-5</v>
      </c>
      <c r="AV453" s="13">
        <f t="shared" si="707"/>
        <v>3.1720139397760107E-5</v>
      </c>
      <c r="AW453" s="13">
        <f t="shared" si="708"/>
        <v>2.2718145337346705E-7</v>
      </c>
      <c r="AX453" s="13">
        <f t="shared" si="709"/>
        <v>8.7617173918901861E-4</v>
      </c>
      <c r="AY453" s="13">
        <f t="shared" si="710"/>
        <v>6.6238211234555114E-4</v>
      </c>
      <c r="AZ453" s="13">
        <f t="shared" si="711"/>
        <v>2.503790313765768E-4</v>
      </c>
      <c r="BA453" s="13">
        <f t="shared" si="712"/>
        <v>6.3095161322199595E-5</v>
      </c>
      <c r="BB453" s="13">
        <f t="shared" si="713"/>
        <v>1.1924918473764466E-5</v>
      </c>
      <c r="BC453" s="13">
        <f t="shared" si="714"/>
        <v>1.8030375404510867E-6</v>
      </c>
      <c r="BD453" s="13">
        <f t="shared" si="715"/>
        <v>3.2986220680232747E-5</v>
      </c>
      <c r="BE453" s="13">
        <f t="shared" si="716"/>
        <v>4.3075271993554039E-5</v>
      </c>
      <c r="BF453" s="13">
        <f t="shared" si="717"/>
        <v>2.8125062814949449E-5</v>
      </c>
      <c r="BG453" s="13">
        <f t="shared" si="718"/>
        <v>1.2242432401637512E-5</v>
      </c>
      <c r="BH453" s="13">
        <f t="shared" si="719"/>
        <v>3.9967151032192304E-6</v>
      </c>
      <c r="BI453" s="13">
        <f t="shared" si="720"/>
        <v>1.0438273109297515E-6</v>
      </c>
      <c r="BJ453" s="14">
        <f t="shared" si="721"/>
        <v>0.49601623080822776</v>
      </c>
      <c r="BK453" s="14">
        <f t="shared" si="722"/>
        <v>0.28808809323429935</v>
      </c>
      <c r="BL453" s="14">
        <f t="shared" si="723"/>
        <v>0.20696766915727666</v>
      </c>
      <c r="BM453" s="14">
        <f t="shared" si="724"/>
        <v>0.33963103313240661</v>
      </c>
      <c r="BN453" s="14">
        <f t="shared" si="725"/>
        <v>0.65994007637728502</v>
      </c>
    </row>
    <row r="454" spans="1:66" s="10" customFormat="1" x14ac:dyDescent="0.25">
      <c r="A454" t="s">
        <v>290</v>
      </c>
      <c r="B454" t="s">
        <v>293</v>
      </c>
      <c r="C454" t="s">
        <v>296</v>
      </c>
      <c r="D454" t="s">
        <v>359</v>
      </c>
      <c r="E454" s="10">
        <f>VLOOKUP(A454,home!$A$2:$E$405,3,FALSE)</f>
        <v>1.6512</v>
      </c>
      <c r="F454" s="10">
        <f>VLOOKUP(B454,home!$B$2:$E$405,3,FALSE)</f>
        <v>0.81940000000000002</v>
      </c>
      <c r="G454" s="10">
        <f>VLOOKUP(C454,away!$B$2:$E$405,4,FALSE)</f>
        <v>0.8327</v>
      </c>
      <c r="H454" s="10">
        <f>VLOOKUP(A454,away!$A$2:$E$405,3,FALSE)</f>
        <v>1.1418999999999999</v>
      </c>
      <c r="I454" s="10">
        <f>VLOOKUP(C454,away!$B$2:$E$405,3,FALSE)</f>
        <v>0.54730000000000001</v>
      </c>
      <c r="J454" s="10">
        <f>VLOOKUP(B454,home!$B$2:$E$405,4,FALSE)</f>
        <v>0.92720000000000002</v>
      </c>
      <c r="K454" s="12">
        <f t="shared" si="670"/>
        <v>1.126637504256</v>
      </c>
      <c r="L454" s="12">
        <f t="shared" si="671"/>
        <v>0.57946464586399993</v>
      </c>
      <c r="M454" s="13">
        <f t="shared" si="672"/>
        <v>0.18157215608021227</v>
      </c>
      <c r="N454" s="13">
        <f t="shared" si="673"/>
        <v>0.20456600076859122</v>
      </c>
      <c r="O454" s="13">
        <f t="shared" si="674"/>
        <v>0.10521464512178312</v>
      </c>
      <c r="P454" s="13">
        <f t="shared" si="675"/>
        <v>0.11853876519118645</v>
      </c>
      <c r="Q454" s="13">
        <f t="shared" si="676"/>
        <v>0.11523586428077832</v>
      </c>
      <c r="R454" s="13">
        <f t="shared" si="677"/>
        <v>3.0484083537600234E-2</v>
      </c>
      <c r="S454" s="13">
        <f t="shared" si="678"/>
        <v>1.9346907527555877E-2</v>
      </c>
      <c r="T454" s="13">
        <f t="shared" si="679"/>
        <v>6.6775109286293169E-2</v>
      </c>
      <c r="U454" s="13">
        <f t="shared" si="680"/>
        <v>3.4344511796333341E-2</v>
      </c>
      <c r="V454" s="13">
        <f t="shared" si="681"/>
        <v>1.4033958718571474E-3</v>
      </c>
      <c r="W454" s="13">
        <f t="shared" si="682"/>
        <v>4.3276348844693065E-2</v>
      </c>
      <c r="X454" s="13">
        <f t="shared" si="683"/>
        <v>2.5077114157576987E-2</v>
      </c>
      <c r="Y454" s="13">
        <f t="shared" si="684"/>
        <v>7.2656505373057227E-3</v>
      </c>
      <c r="Z454" s="13">
        <f t="shared" si="685"/>
        <v>5.8881495572013715E-3</v>
      </c>
      <c r="AA454" s="13">
        <f t="shared" si="686"/>
        <v>6.6338101218114233E-3</v>
      </c>
      <c r="AB454" s="13">
        <f t="shared" si="687"/>
        <v>3.7369496396729078E-3</v>
      </c>
      <c r="AC454" s="13">
        <f t="shared" si="688"/>
        <v>5.7262639174582479E-5</v>
      </c>
      <c r="AD454" s="13">
        <f t="shared" si="689"/>
        <v>1.2189189413924252E-2</v>
      </c>
      <c r="AE454" s="13">
        <f t="shared" si="690"/>
        <v>7.0632043271088322E-3</v>
      </c>
      <c r="AF454" s="13">
        <f t="shared" si="691"/>
        <v>2.0464385970365953E-3</v>
      </c>
      <c r="AG454" s="13">
        <f t="shared" si="692"/>
        <v>3.9527960563807729E-4</v>
      </c>
      <c r="AH454" s="13">
        <f t="shared" si="693"/>
        <v>8.5299362448948987E-4</v>
      </c>
      <c r="AI454" s="13">
        <f t="shared" si="694"/>
        <v>9.6101460824111844E-4</v>
      </c>
      <c r="AJ454" s="13">
        <f t="shared" si="695"/>
        <v>5.4135754989116571E-4</v>
      </c>
      <c r="AK454" s="13">
        <f t="shared" si="696"/>
        <v>2.0330457297317527E-4</v>
      </c>
      <c r="AL454" s="13">
        <f t="shared" si="697"/>
        <v>1.4953487772309837E-6</v>
      </c>
      <c r="AM454" s="13">
        <f t="shared" si="698"/>
        <v>2.7465595880414549E-3</v>
      </c>
      <c r="AN454" s="13">
        <f t="shared" si="699"/>
        <v>1.5915341790288149E-3</v>
      </c>
      <c r="AO454" s="13">
        <f t="shared" si="700"/>
        <v>4.6111889471569194E-4</v>
      </c>
      <c r="AP454" s="13">
        <f t="shared" si="701"/>
        <v>8.9067365675875857E-5</v>
      </c>
      <c r="AQ454" s="13">
        <f t="shared" si="702"/>
        <v>1.2902847377352692E-5</v>
      </c>
      <c r="AR454" s="13">
        <f t="shared" si="703"/>
        <v>9.88559297078104E-5</v>
      </c>
      <c r="AS454" s="13">
        <f t="shared" si="704"/>
        <v>1.1137479792691407E-4</v>
      </c>
      <c r="AT454" s="13">
        <f t="shared" si="705"/>
        <v>6.2739512186697402E-5</v>
      </c>
      <c r="AU454" s="13">
        <f t="shared" si="706"/>
        <v>2.3561562476086551E-5</v>
      </c>
      <c r="AV454" s="13">
        <f t="shared" si="707"/>
        <v>6.6363349861074893E-6</v>
      </c>
      <c r="AW454" s="13">
        <f t="shared" si="708"/>
        <v>2.7117593573593064E-8</v>
      </c>
      <c r="AX454" s="13">
        <f t="shared" si="709"/>
        <v>5.1572950659356824E-4</v>
      </c>
      <c r="AY454" s="13">
        <f t="shared" si="710"/>
        <v>2.9884701589985742E-4</v>
      </c>
      <c r="AZ454" s="13">
        <f t="shared" si="711"/>
        <v>8.6585640117961999E-5</v>
      </c>
      <c r="BA454" s="13">
        <f t="shared" si="712"/>
        <v>1.6724439095954202E-5</v>
      </c>
      <c r="BB454" s="13">
        <f t="shared" si="713"/>
        <v>2.4228052945027834E-6</v>
      </c>
      <c r="BC454" s="13">
        <f t="shared" si="714"/>
        <v>2.8078600239529589E-7</v>
      </c>
      <c r="BD454" s="13">
        <f t="shared" si="715"/>
        <v>9.547252716615472E-6</v>
      </c>
      <c r="BE454" s="13">
        <f t="shared" si="716"/>
        <v>1.0756292973148969E-5</v>
      </c>
      <c r="BF454" s="13">
        <f t="shared" si="717"/>
        <v>6.0592215351574535E-6</v>
      </c>
      <c r="BG454" s="13">
        <f t="shared" si="718"/>
        <v>2.2755154093680006E-6</v>
      </c>
      <c r="BH454" s="13">
        <f t="shared" si="719"/>
        <v>6.4092025042660831E-7</v>
      </c>
      <c r="BI454" s="13">
        <f t="shared" si="720"/>
        <v>1.4441695827355289E-7</v>
      </c>
      <c r="BJ454" s="14">
        <f t="shared" si="721"/>
        <v>0.48971197288678958</v>
      </c>
      <c r="BK454" s="14">
        <f t="shared" si="722"/>
        <v>0.32121882967466348</v>
      </c>
      <c r="BL454" s="14">
        <f t="shared" si="723"/>
        <v>0.18330526232992256</v>
      </c>
      <c r="BM454" s="14">
        <f t="shared" si="724"/>
        <v>0.24421387957011911</v>
      </c>
      <c r="BN454" s="14">
        <f t="shared" si="725"/>
        <v>0.75561151498015167</v>
      </c>
    </row>
    <row r="455" spans="1:66" x14ac:dyDescent="0.25">
      <c r="A455" t="s">
        <v>338</v>
      </c>
      <c r="B455" t="s">
        <v>89</v>
      </c>
      <c r="C455" t="s">
        <v>86</v>
      </c>
      <c r="D455" t="s">
        <v>360</v>
      </c>
      <c r="E455" s="10">
        <f>VLOOKUP(A455,home!$A$2:$E$405,3,FALSE)</f>
        <v>1.3033999999999999</v>
      </c>
      <c r="F455" s="10">
        <f>VLOOKUP(B455,home!$B$2:$E$405,3,FALSE)</f>
        <v>0.47949999999999998</v>
      </c>
      <c r="G455" s="10">
        <f>VLOOKUP(C455,away!$B$2:$E$405,4,FALSE)</f>
        <v>1.0229999999999999</v>
      </c>
      <c r="H455" s="10">
        <f>VLOOKUP(A455,away!$A$2:$E$405,3,FALSE)</f>
        <v>1.0085</v>
      </c>
      <c r="I455" s="10">
        <f>VLOOKUP(C455,away!$B$2:$E$405,3,FALSE)</f>
        <v>0.66100000000000003</v>
      </c>
      <c r="J455" s="10">
        <f>VLOOKUP(B455,home!$B$2:$E$405,4,FALSE)</f>
        <v>0.49580000000000002</v>
      </c>
      <c r="K455" s="12">
        <f t="shared" si="670"/>
        <v>0.63935484689999988</v>
      </c>
      <c r="L455" s="12">
        <f t="shared" si="671"/>
        <v>0.33050945230000001</v>
      </c>
      <c r="M455" s="13">
        <f t="shared" si="672"/>
        <v>0.37913448346544543</v>
      </c>
      <c r="N455" s="13">
        <f t="shared" si="673"/>
        <v>0.24240146963056036</v>
      </c>
      <c r="O455" s="13">
        <f t="shared" si="674"/>
        <v>0.12530753047820775</v>
      </c>
      <c r="P455" s="13">
        <f t="shared" si="675"/>
        <v>8.011597696431158E-2</v>
      </c>
      <c r="Q455" s="13">
        <f t="shared" si="676"/>
        <v>7.7490277251990924E-2</v>
      </c>
      <c r="R455" s="13">
        <f t="shared" si="677"/>
        <v>2.0707661633709001E-2</v>
      </c>
      <c r="S455" s="13">
        <f t="shared" si="678"/>
        <v>4.2323832603392677E-3</v>
      </c>
      <c r="T455" s="13">
        <f t="shared" si="679"/>
        <v>2.5611269093130669E-2</v>
      </c>
      <c r="U455" s="13">
        <f t="shared" si="680"/>
        <v>1.3239543833477018E-2</v>
      </c>
      <c r="V455" s="13">
        <f t="shared" si="681"/>
        <v>9.9372982580433125E-5</v>
      </c>
      <c r="W455" s="13">
        <f t="shared" si="682"/>
        <v>1.6514594782895076E-2</v>
      </c>
      <c r="X455" s="13">
        <f t="shared" si="683"/>
        <v>5.4582296766510878E-3</v>
      </c>
      <c r="Y455" s="13">
        <f t="shared" si="684"/>
        <v>9.0199825047877855E-4</v>
      </c>
      <c r="Z455" s="13">
        <f t="shared" si="685"/>
        <v>2.2813593016569622E-3</v>
      </c>
      <c r="AA455" s="13">
        <f t="shared" si="686"/>
        <v>1.4585981270347776E-3</v>
      </c>
      <c r="AB455" s="13">
        <f t="shared" si="687"/>
        <v>4.662808910994733E-4</v>
      </c>
      <c r="AC455" s="13">
        <f t="shared" si="688"/>
        <v>1.3124240755085714E-6</v>
      </c>
      <c r="AD455" s="13">
        <f t="shared" si="689"/>
        <v>2.6396715547583531E-3</v>
      </c>
      <c r="AE455" s="13">
        <f t="shared" si="690"/>
        <v>8.7243639981507274E-4</v>
      </c>
      <c r="AF455" s="13">
        <f t="shared" si="691"/>
        <v>1.4417423833473176E-4</v>
      </c>
      <c r="AG455" s="13">
        <f t="shared" si="692"/>
        <v>1.5883649515927289E-5</v>
      </c>
      <c r="AH455" s="13">
        <f t="shared" si="693"/>
        <v>1.8850270332253818E-4</v>
      </c>
      <c r="AI455" s="13">
        <f t="shared" si="694"/>
        <v>1.2052011702301749E-4</v>
      </c>
      <c r="AJ455" s="13">
        <f t="shared" si="695"/>
        <v>3.8527560483810695E-5</v>
      </c>
      <c r="AK455" s="13">
        <f t="shared" si="696"/>
        <v>8.210927511519094E-6</v>
      </c>
      <c r="AL455" s="13">
        <f t="shared" si="697"/>
        <v>1.1093281311662682E-8</v>
      </c>
      <c r="AM455" s="13">
        <f t="shared" si="698"/>
        <v>3.375373605517625E-4</v>
      </c>
      <c r="AN455" s="13">
        <f t="shared" si="699"/>
        <v>1.1155928816675064E-4</v>
      </c>
      <c r="AO455" s="13">
        <f t="shared" si="700"/>
        <v>1.8435699615485311E-5</v>
      </c>
      <c r="AP455" s="13">
        <f t="shared" si="701"/>
        <v>2.0310576608937909E-6</v>
      </c>
      <c r="AQ455" s="13">
        <f t="shared" si="702"/>
        <v>1.678209387729314E-7</v>
      </c>
      <c r="AR455" s="13">
        <f t="shared" si="703"/>
        <v>1.2460385046440302E-5</v>
      </c>
      <c r="AS455" s="13">
        <f t="shared" si="704"/>
        <v>7.9666075736818847E-6</v>
      </c>
      <c r="AT455" s="13">
        <f t="shared" si="705"/>
        <v>2.5467445827918804E-6</v>
      </c>
      <c r="AU455" s="13">
        <f t="shared" si="706"/>
        <v>5.4275783094143576E-7</v>
      </c>
      <c r="AV455" s="13">
        <f t="shared" si="707"/>
        <v>8.6753712476334389E-8</v>
      </c>
      <c r="AW455" s="13">
        <f t="shared" si="708"/>
        <v>6.5115348890646827E-11</v>
      </c>
      <c r="AX455" s="13">
        <f t="shared" si="709"/>
        <v>3.5967691246433672E-5</v>
      </c>
      <c r="AY455" s="13">
        <f t="shared" si="710"/>
        <v>1.1887661934354297E-5</v>
      </c>
      <c r="AZ455" s="13">
        <f t="shared" si="711"/>
        <v>1.9644923175254984E-6</v>
      </c>
      <c r="BA455" s="13">
        <f t="shared" si="712"/>
        <v>2.1642775997097013E-7</v>
      </c>
      <c r="BB455" s="13">
        <f t="shared" si="713"/>
        <v>1.7882855102630293E-8</v>
      </c>
      <c r="BC455" s="13">
        <f t="shared" si="714"/>
        <v>1.18209052910612E-9</v>
      </c>
      <c r="BD455" s="13">
        <f t="shared" si="715"/>
        <v>6.8637917285768242E-7</v>
      </c>
      <c r="BE455" s="13">
        <f t="shared" si="716"/>
        <v>4.3883985097777202E-7</v>
      </c>
      <c r="BF455" s="13">
        <f t="shared" si="717"/>
        <v>1.4028719286775606E-7</v>
      </c>
      <c r="BG455" s="13">
        <f t="shared" si="718"/>
        <v>2.9897765572664988E-8</v>
      </c>
      <c r="BH455" s="13">
        <f t="shared" si="719"/>
        <v>4.7788203325908267E-9</v>
      </c>
      <c r="BI455" s="13">
        <f t="shared" si="720"/>
        <v>6.1107238842124312E-10</v>
      </c>
      <c r="BJ455" s="14">
        <f t="shared" si="721"/>
        <v>0.37256979109326849</v>
      </c>
      <c r="BK455" s="14">
        <f t="shared" si="722"/>
        <v>0.46359542785196789</v>
      </c>
      <c r="BL455" s="14">
        <f t="shared" si="723"/>
        <v>0.16156028031449024</v>
      </c>
      <c r="BM455" s="14">
        <f t="shared" si="724"/>
        <v>7.483757154033957E-2</v>
      </c>
      <c r="BN455" s="14">
        <f t="shared" si="725"/>
        <v>0.92515739942422504</v>
      </c>
    </row>
    <row r="456" spans="1:66" x14ac:dyDescent="0.25">
      <c r="A456" t="s">
        <v>338</v>
      </c>
      <c r="B456" t="s">
        <v>94</v>
      </c>
      <c r="C456" t="s">
        <v>92</v>
      </c>
      <c r="D456" t="s">
        <v>360</v>
      </c>
      <c r="E456" s="10">
        <f>VLOOKUP(A456,home!$A$2:$E$405,3,FALSE)</f>
        <v>1.3033999999999999</v>
      </c>
      <c r="F456" s="10">
        <f>VLOOKUP(B456,home!$B$2:$E$405,3,FALSE)</f>
        <v>1.3426</v>
      </c>
      <c r="G456" s="10">
        <f>VLOOKUP(C456,away!$B$2:$E$405,4,FALSE)</f>
        <v>1.2276</v>
      </c>
      <c r="H456" s="10">
        <f>VLOOKUP(A456,away!$A$2:$E$405,3,FALSE)</f>
        <v>1.0085</v>
      </c>
      <c r="I456" s="10">
        <f>VLOOKUP(C456,away!$B$2:$E$405,3,FALSE)</f>
        <v>0.59489999999999998</v>
      </c>
      <c r="J456" s="10">
        <f>VLOOKUP(B456,home!$B$2:$E$405,4,FALSE)</f>
        <v>0.49580000000000002</v>
      </c>
      <c r="K456" s="12">
        <f t="shared" si="670"/>
        <v>2.1482322855840001</v>
      </c>
      <c r="L456" s="12">
        <f t="shared" si="671"/>
        <v>0.29745850706999999</v>
      </c>
      <c r="M456" s="13">
        <f t="shared" si="672"/>
        <v>8.6666245812684145E-2</v>
      </c>
      <c r="N456" s="13">
        <f t="shared" si="673"/>
        <v>0.18617922732516723</v>
      </c>
      <c r="O456" s="13">
        <f t="shared" si="674"/>
        <v>2.5779612092802662E-2</v>
      </c>
      <c r="P456" s="13">
        <f t="shared" si="675"/>
        <v>5.5380595007590398E-2</v>
      </c>
      <c r="Q456" s="13">
        <f t="shared" si="676"/>
        <v>0.19997811352250361</v>
      </c>
      <c r="R456" s="13">
        <f t="shared" si="677"/>
        <v>3.8341824629843984E-3</v>
      </c>
      <c r="S456" s="13">
        <f t="shared" si="678"/>
        <v>8.8471880679579125E-3</v>
      </c>
      <c r="T456" s="13">
        <f t="shared" si="679"/>
        <v>5.9485191095078903E-2</v>
      </c>
      <c r="U456" s="13">
        <f t="shared" si="680"/>
        <v>8.2367145558030659E-3</v>
      </c>
      <c r="V456" s="13">
        <f t="shared" si="681"/>
        <v>6.2816015207804905E-4</v>
      </c>
      <c r="W456" s="13">
        <f t="shared" si="682"/>
        <v>0.14319981329307485</v>
      </c>
      <c r="X456" s="13">
        <f t="shared" si="683"/>
        <v>4.2596002674860779E-2</v>
      </c>
      <c r="Y456" s="13">
        <f t="shared" si="684"/>
        <v>6.3352716814069066E-3</v>
      </c>
      <c r="Z456" s="13">
        <f t="shared" si="685"/>
        <v>3.8017006375777156E-4</v>
      </c>
      <c r="AA456" s="13">
        <f t="shared" si="686"/>
        <v>8.1669360497697266E-4</v>
      </c>
      <c r="AB456" s="13">
        <f t="shared" si="687"/>
        <v>8.7722378482075938E-4</v>
      </c>
      <c r="AC456" s="13">
        <f t="shared" si="688"/>
        <v>2.5087537437390509E-5</v>
      </c>
      <c r="AD456" s="13">
        <f t="shared" si="689"/>
        <v>7.6906615551446081E-2</v>
      </c>
      <c r="AE456" s="13">
        <f t="shared" si="690"/>
        <v>2.2876527045739593E-2</v>
      </c>
      <c r="AF456" s="13">
        <f t="shared" si="691"/>
        <v>3.4024087909860883E-3</v>
      </c>
      <c r="AG456" s="13">
        <f t="shared" si="692"/>
        <v>3.3735847980285511E-4</v>
      </c>
      <c r="AH456" s="13">
        <f t="shared" si="693"/>
        <v>2.8271204899523358E-5</v>
      </c>
      <c r="AI456" s="13">
        <f t="shared" si="694"/>
        <v>6.073311511751665E-5</v>
      </c>
      <c r="AJ456" s="13">
        <f t="shared" si="695"/>
        <v>6.5234419349769501E-5</v>
      </c>
      <c r="AK456" s="13">
        <f t="shared" si="696"/>
        <v>4.6712895259500149E-5</v>
      </c>
      <c r="AL456" s="13">
        <f t="shared" si="697"/>
        <v>6.4124746031380252E-7</v>
      </c>
      <c r="AM456" s="13">
        <f t="shared" si="698"/>
        <v>3.3042654900522585E-2</v>
      </c>
      <c r="AN456" s="13">
        <f t="shared" si="699"/>
        <v>9.8288187963386682E-3</v>
      </c>
      <c r="AO456" s="13">
        <f t="shared" si="700"/>
        <v>1.4618328827102271E-3</v>
      </c>
      <c r="AP456" s="13">
        <f t="shared" si="701"/>
        <v>1.4494487562560619E-4</v>
      </c>
      <c r="AQ456" s="13">
        <f t="shared" si="702"/>
        <v>1.0778771577759911E-5</v>
      </c>
      <c r="AR456" s="13">
        <f t="shared" si="703"/>
        <v>1.6819020804964582E-6</v>
      </c>
      <c r="AS456" s="13">
        <f t="shared" si="704"/>
        <v>3.6131163505133913E-6</v>
      </c>
      <c r="AT456" s="13">
        <f t="shared" si="705"/>
        <v>3.8809065978721531E-6</v>
      </c>
      <c r="AU456" s="13">
        <f t="shared" si="706"/>
        <v>2.7790296169616402E-6</v>
      </c>
      <c r="AV456" s="13">
        <f t="shared" si="707"/>
        <v>1.4925002864377833E-6</v>
      </c>
      <c r="AW456" s="13">
        <f t="shared" si="708"/>
        <v>1.1382319983940267E-8</v>
      </c>
      <c r="AX456" s="13">
        <f t="shared" si="709"/>
        <v>1.1830549676452178E-2</v>
      </c>
      <c r="AY456" s="13">
        <f t="shared" si="710"/>
        <v>3.5190976445749361E-3</v>
      </c>
      <c r="AZ456" s="13">
        <f t="shared" si="711"/>
        <v>5.2339276579440696E-4</v>
      </c>
      <c r="BA456" s="13">
        <f t="shared" si="712"/>
        <v>5.1895876908147479E-5</v>
      </c>
      <c r="BB456" s="13">
        <f t="shared" si="713"/>
        <v>3.859217517046509E-6</v>
      </c>
      <c r="BC456" s="13">
        <f t="shared" si="714"/>
        <v>2.2959141621580947E-7</v>
      </c>
      <c r="BD456" s="13">
        <f t="shared" si="715"/>
        <v>8.338268031706716E-8</v>
      </c>
      <c r="BE456" s="13">
        <f t="shared" si="716"/>
        <v>1.7912536591565322E-7</v>
      </c>
      <c r="BF456" s="13">
        <f t="shared" si="717"/>
        <v>1.9240144711352704E-7</v>
      </c>
      <c r="BG456" s="13">
        <f t="shared" si="718"/>
        <v>1.3777433349412045E-7</v>
      </c>
      <c r="BH456" s="13">
        <f t="shared" si="719"/>
        <v>7.3992817834221657E-8</v>
      </c>
      <c r="BI456" s="13">
        <f t="shared" si="720"/>
        <v>3.1790752034562098E-8</v>
      </c>
      <c r="BJ456" s="14">
        <f t="shared" si="721"/>
        <v>0.80171458445950439</v>
      </c>
      <c r="BK456" s="14">
        <f t="shared" si="722"/>
        <v>0.15506701546978319</v>
      </c>
      <c r="BL456" s="14">
        <f t="shared" si="723"/>
        <v>3.9759524058343168E-2</v>
      </c>
      <c r="BM456" s="14">
        <f t="shared" si="724"/>
        <v>0.43558423156540127</v>
      </c>
      <c r="BN456" s="14">
        <f t="shared" si="725"/>
        <v>0.55781797622373241</v>
      </c>
    </row>
    <row r="457" spans="1:66" x14ac:dyDescent="0.25">
      <c r="A457" t="s">
        <v>339</v>
      </c>
      <c r="B457" t="s">
        <v>123</v>
      </c>
      <c r="C457" t="s">
        <v>120</v>
      </c>
      <c r="D457" t="s">
        <v>360</v>
      </c>
      <c r="E457" s="10">
        <f>VLOOKUP(A457,home!$A$2:$E$405,3,FALSE)</f>
        <v>1.2199</v>
      </c>
      <c r="F457" s="10">
        <f>VLOOKUP(B457,home!$B$2:$E$405,3,FALSE)</f>
        <v>1.3662000000000001</v>
      </c>
      <c r="G457" s="10">
        <f>VLOOKUP(C457,away!$B$2:$E$405,4,FALSE)</f>
        <v>0.99539999999999995</v>
      </c>
      <c r="H457" s="10">
        <f>VLOOKUP(A457,away!$A$2:$E$405,3,FALSE)</f>
        <v>1.0142</v>
      </c>
      <c r="I457" s="10">
        <f>VLOOKUP(C457,away!$B$2:$E$405,3,FALSE)</f>
        <v>0.91559999999999997</v>
      </c>
      <c r="J457" s="10">
        <f>VLOOKUP(B457,home!$B$2:$E$405,4,FALSE)</f>
        <v>1.1174999999999999</v>
      </c>
      <c r="K457" s="12">
        <f t="shared" si="670"/>
        <v>1.658960894052</v>
      </c>
      <c r="L457" s="12">
        <f t="shared" si="671"/>
        <v>1.0377121986</v>
      </c>
      <c r="M457" s="13">
        <f t="shared" si="672"/>
        <v>6.7429471592515694E-2</v>
      </c>
      <c r="N457" s="13">
        <f t="shared" si="673"/>
        <v>0.11186285647857376</v>
      </c>
      <c r="O457" s="13">
        <f t="shared" si="674"/>
        <v>6.9972385216705707E-2</v>
      </c>
      <c r="P457" s="13">
        <f t="shared" si="675"/>
        <v>0.11608145073805703</v>
      </c>
      <c r="Q457" s="13">
        <f t="shared" si="676"/>
        <v>9.2788052197452675E-2</v>
      </c>
      <c r="R457" s="13">
        <f t="shared" si="677"/>
        <v>3.6305598852256905E-2</v>
      </c>
      <c r="S457" s="13">
        <f t="shared" si="678"/>
        <v>4.9959249595200768E-2</v>
      </c>
      <c r="T457" s="13">
        <f t="shared" si="679"/>
        <v>9.6287293649630193E-2</v>
      </c>
      <c r="U457" s="13">
        <f t="shared" si="680"/>
        <v>6.0229568731033363E-2</v>
      </c>
      <c r="V457" s="13">
        <f t="shared" si="681"/>
        <v>9.5562272266440738E-3</v>
      </c>
      <c r="W457" s="13">
        <f t="shared" si="682"/>
        <v>5.1310583343609904E-2</v>
      </c>
      <c r="X457" s="13">
        <f t="shared" si="683"/>
        <v>5.3245618252945978E-2</v>
      </c>
      <c r="Y457" s="13">
        <f t="shared" si="684"/>
        <v>2.7626813791540427E-2</v>
      </c>
      <c r="Z457" s="13">
        <f t="shared" si="685"/>
        <v>1.2558254268821716E-2</v>
      </c>
      <c r="AA457" s="13">
        <f t="shared" si="686"/>
        <v>2.0833652729536817E-2</v>
      </c>
      <c r="AB457" s="13">
        <f t="shared" si="687"/>
        <v>1.7281107579280652E-2</v>
      </c>
      <c r="AC457" s="13">
        <f t="shared" si="688"/>
        <v>1.0282046316807503E-3</v>
      </c>
      <c r="AD457" s="13">
        <f t="shared" si="689"/>
        <v>2.128056280451119E-2</v>
      </c>
      <c r="AE457" s="13">
        <f t="shared" si="690"/>
        <v>2.208309961531469E-2</v>
      </c>
      <c r="AF457" s="13">
        <f t="shared" si="691"/>
        <v>1.1457950926855509E-2</v>
      </c>
      <c r="AG457" s="13">
        <f t="shared" si="692"/>
        <v>3.9633518159193793E-3</v>
      </c>
      <c r="AH457" s="13">
        <f t="shared" si="693"/>
        <v>3.257963411969204E-3</v>
      </c>
      <c r="AI457" s="13">
        <f t="shared" si="694"/>
        <v>5.4048338947091344E-3</v>
      </c>
      <c r="AJ457" s="13">
        <f t="shared" si="695"/>
        <v>4.4832040350846107E-3</v>
      </c>
      <c r="AK457" s="13">
        <f t="shared" si="696"/>
        <v>2.4791533914204997E-3</v>
      </c>
      <c r="AL457" s="13">
        <f t="shared" si="697"/>
        <v>7.0803156235522898E-5</v>
      </c>
      <c r="AM457" s="13">
        <f t="shared" si="698"/>
        <v>7.0607242992203187E-3</v>
      </c>
      <c r="AN457" s="13">
        <f t="shared" si="699"/>
        <v>7.3269997362523619E-3</v>
      </c>
      <c r="AO457" s="13">
        <f t="shared" si="700"/>
        <v>3.8016585027240285E-3</v>
      </c>
      <c r="AP457" s="13">
        <f t="shared" si="701"/>
        <v>1.3150091343960453E-3</v>
      </c>
      <c r="AQ457" s="13">
        <f t="shared" si="702"/>
        <v>3.4115025500830069E-4</v>
      </c>
      <c r="AR457" s="13">
        <f t="shared" si="703"/>
        <v>6.7616567503858433E-4</v>
      </c>
      <c r="AS457" s="13">
        <f t="shared" si="704"/>
        <v>1.1217324127892837E-3</v>
      </c>
      <c r="AT457" s="13">
        <f t="shared" si="705"/>
        <v>9.3045510320400899E-4</v>
      </c>
      <c r="AU457" s="13">
        <f t="shared" si="706"/>
        <v>5.1452954329552283E-4</v>
      </c>
      <c r="AV457" s="13">
        <f t="shared" si="707"/>
        <v>2.1339609779042699E-4</v>
      </c>
      <c r="AW457" s="13">
        <f t="shared" si="708"/>
        <v>3.3858147131539128E-6</v>
      </c>
      <c r="AX457" s="13">
        <f t="shared" si="709"/>
        <v>1.9522442493482034E-3</v>
      </c>
      <c r="AY457" s="13">
        <f t="shared" si="710"/>
        <v>2.0258676721953309E-3</v>
      </c>
      <c r="AZ457" s="13">
        <f t="shared" si="711"/>
        <v>1.0511337980932403E-3</v>
      </c>
      <c r="BA457" s="13">
        <f t="shared" si="712"/>
        <v>3.6359145488070165E-4</v>
      </c>
      <c r="BB457" s="13">
        <f t="shared" si="713"/>
        <v>9.4325822009106374E-5</v>
      </c>
      <c r="BC457" s="13">
        <f t="shared" si="714"/>
        <v>1.9576611228364418E-5</v>
      </c>
      <c r="BD457" s="13">
        <f t="shared" si="715"/>
        <v>1.1694422821035702E-4</v>
      </c>
      <c r="BE457" s="13">
        <f t="shared" si="716"/>
        <v>1.9400590138607496E-4</v>
      </c>
      <c r="BF457" s="13">
        <f t="shared" si="717"/>
        <v>1.6092410180740361E-4</v>
      </c>
      <c r="BG457" s="13">
        <f t="shared" si="718"/>
        <v>8.8988930602975101E-5</v>
      </c>
      <c r="BH457" s="13">
        <f t="shared" si="719"/>
        <v>3.6907288968460743E-5</v>
      </c>
      <c r="BI457" s="13">
        <f t="shared" si="720"/>
        <v>1.2245549820830622E-5</v>
      </c>
      <c r="BJ457" s="14">
        <f t="shared" si="721"/>
        <v>0.51725846441170986</v>
      </c>
      <c r="BK457" s="14">
        <f t="shared" si="722"/>
        <v>0.24615127461252917</v>
      </c>
      <c r="BL457" s="14">
        <f t="shared" si="723"/>
        <v>0.22431376267491079</v>
      </c>
      <c r="BM457" s="14">
        <f t="shared" si="724"/>
        <v>0.50381945903492753</v>
      </c>
      <c r="BN457" s="14">
        <f t="shared" si="725"/>
        <v>0.49443981507556178</v>
      </c>
    </row>
    <row r="458" spans="1:66" x14ac:dyDescent="0.25">
      <c r="A458" t="s">
        <v>341</v>
      </c>
      <c r="B458" t="s">
        <v>154</v>
      </c>
      <c r="C458" t="s">
        <v>145</v>
      </c>
      <c r="D458" t="s">
        <v>360</v>
      </c>
      <c r="E458" s="10">
        <f>VLOOKUP(A458,home!$A$2:$E$405,3,FALSE)</f>
        <v>1.5127999999999999</v>
      </c>
      <c r="F458" s="10">
        <f>VLOOKUP(B458,home!$B$2:$E$405,3,FALSE)</f>
        <v>0.66100000000000003</v>
      </c>
      <c r="G458" s="10">
        <f>VLOOKUP(C458,away!$B$2:$E$405,4,FALSE)</f>
        <v>0.75549999999999995</v>
      </c>
      <c r="H458" s="10">
        <f>VLOOKUP(A458,away!$A$2:$E$405,3,FALSE)</f>
        <v>1.2179</v>
      </c>
      <c r="I458" s="10">
        <f>VLOOKUP(C458,away!$B$2:$E$405,3,FALSE)</f>
        <v>0.93840000000000001</v>
      </c>
      <c r="J458" s="10">
        <f>VLOOKUP(B458,home!$B$2:$E$405,4,FALSE)</f>
        <v>1.6422000000000001</v>
      </c>
      <c r="K458" s="12">
        <f t="shared" si="670"/>
        <v>0.75547038439999992</v>
      </c>
      <c r="L458" s="12">
        <f t="shared" si="671"/>
        <v>1.8768332005920001</v>
      </c>
      <c r="M458" s="13">
        <f t="shared" si="672"/>
        <v>7.1912614470460753E-2</v>
      </c>
      <c r="N458" s="13">
        <f t="shared" si="673"/>
        <v>5.432785049720798E-2</v>
      </c>
      <c r="O458" s="13">
        <f t="shared" si="674"/>
        <v>0.13496798237953345</v>
      </c>
      <c r="P458" s="13">
        <f t="shared" si="675"/>
        <v>0.10196431352995855</v>
      </c>
      <c r="Q458" s="13">
        <f t="shared" si="676"/>
        <v>2.0521541049375716E-2</v>
      </c>
      <c r="R458" s="13">
        <f t="shared" si="677"/>
        <v>0.12665619517341223</v>
      </c>
      <c r="S458" s="13">
        <f t="shared" si="678"/>
        <v>3.6143593548202534E-2</v>
      </c>
      <c r="T458" s="13">
        <f t="shared" si="679"/>
        <v>3.8515509568779943E-2</v>
      </c>
      <c r="U458" s="13">
        <f t="shared" si="680"/>
        <v>9.5685004454299158E-2</v>
      </c>
      <c r="V458" s="13">
        <f t="shared" si="681"/>
        <v>5.6941898345589824E-3</v>
      </c>
      <c r="W458" s="13">
        <f t="shared" si="682"/>
        <v>5.1678055016840842E-3</v>
      </c>
      <c r="X458" s="13">
        <f t="shared" si="683"/>
        <v>9.6991089397626875E-3</v>
      </c>
      <c r="Y458" s="13">
        <f t="shared" si="684"/>
        <v>9.1018048371526439E-3</v>
      </c>
      <c r="Z458" s="13">
        <f t="shared" si="685"/>
        <v>7.9237517387373446E-2</v>
      </c>
      <c r="AA458" s="13">
        <f t="shared" si="686"/>
        <v>5.9861597719540693E-2</v>
      </c>
      <c r="AB458" s="13">
        <f t="shared" si="687"/>
        <v>2.2611832119989777E-2</v>
      </c>
      <c r="AC458" s="13">
        <f t="shared" si="688"/>
        <v>5.0460910254188323E-4</v>
      </c>
      <c r="AD458" s="13">
        <f t="shared" si="689"/>
        <v>9.7603100221542731E-4</v>
      </c>
      <c r="AE458" s="13">
        <f t="shared" si="690"/>
        <v>1.8318473897649982E-3</v>
      </c>
      <c r="AF458" s="13">
        <f t="shared" si="691"/>
        <v>1.7190359997643714E-3</v>
      </c>
      <c r="AG458" s="13">
        <f t="shared" si="692"/>
        <v>1.0754479457902113E-3</v>
      </c>
      <c r="AH458" s="13">
        <f t="shared" si="693"/>
        <v>3.7178900841277063E-2</v>
      </c>
      <c r="AI458" s="13">
        <f t="shared" si="694"/>
        <v>2.8087558510129063E-2</v>
      </c>
      <c r="AJ458" s="13">
        <f t="shared" si="695"/>
        <v>1.0609659312252344E-2</v>
      </c>
      <c r="AK458" s="13">
        <f t="shared" si="696"/>
        <v>2.6717611329934395E-3</v>
      </c>
      <c r="AL458" s="13">
        <f t="shared" si="697"/>
        <v>2.8619246356443571E-5</v>
      </c>
      <c r="AM458" s="13">
        <f t="shared" si="698"/>
        <v>1.4747250328600125E-4</v>
      </c>
      <c r="AN458" s="13">
        <f t="shared" si="699"/>
        <v>2.7678129034158002E-4</v>
      </c>
      <c r="AO458" s="13">
        <f t="shared" si="700"/>
        <v>2.5973615750788564E-4</v>
      </c>
      <c r="AP458" s="13">
        <f t="shared" si="701"/>
        <v>1.624938146016643E-4</v>
      </c>
      <c r="AQ458" s="13">
        <f t="shared" si="702"/>
        <v>7.6243446533811116E-5</v>
      </c>
      <c r="AR458" s="13">
        <f t="shared" si="703"/>
        <v>1.3955719092085338E-2</v>
      </c>
      <c r="AS458" s="13">
        <f t="shared" si="704"/>
        <v>1.0543132467076128E-2</v>
      </c>
      <c r="AT458" s="13">
        <f t="shared" si="705"/>
        <v>3.9825121688410597E-3</v>
      </c>
      <c r="AU458" s="13">
        <f t="shared" si="706"/>
        <v>1.0028899996906778E-3</v>
      </c>
      <c r="AV458" s="13">
        <f t="shared" si="707"/>
        <v>1.8941342339430801E-4</v>
      </c>
      <c r="AW458" s="13">
        <f t="shared" si="708"/>
        <v>1.1271943771879348E-6</v>
      </c>
      <c r="AX458" s="13">
        <f t="shared" si="709"/>
        <v>1.8568518124317595E-5</v>
      </c>
      <c r="AY458" s="13">
        <f t="shared" si="710"/>
        <v>3.4850011301513558E-5</v>
      </c>
      <c r="AZ458" s="13">
        <f t="shared" si="711"/>
        <v>3.2703829125843532E-5</v>
      </c>
      <c r="BA458" s="13">
        <f t="shared" si="712"/>
        <v>2.0459877429956934E-5</v>
      </c>
      <c r="BB458" s="13">
        <f t="shared" si="713"/>
        <v>9.5999443101465157E-6</v>
      </c>
      <c r="BC458" s="13">
        <f t="shared" si="714"/>
        <v>3.603498841023452E-6</v>
      </c>
      <c r="BD458" s="13">
        <f t="shared" si="715"/>
        <v>4.3654261550269014E-3</v>
      </c>
      <c r="BE458" s="13">
        <f t="shared" si="716"/>
        <v>3.2979501754079863E-3</v>
      </c>
      <c r="BF458" s="13">
        <f t="shared" si="717"/>
        <v>1.2457518433737591E-3</v>
      </c>
      <c r="BG458" s="13">
        <f t="shared" si="718"/>
        <v>3.1370954132686079E-4</v>
      </c>
      <c r="BH458" s="13">
        <f t="shared" si="719"/>
        <v>5.9249566944037793E-5</v>
      </c>
      <c r="BI458" s="13">
        <f t="shared" si="720"/>
        <v>8.9522586229491553E-6</v>
      </c>
      <c r="BJ458" s="14">
        <f t="shared" si="721"/>
        <v>0.14397849562290183</v>
      </c>
      <c r="BK458" s="14">
        <f t="shared" si="722"/>
        <v>0.21628278974338069</v>
      </c>
      <c r="BL458" s="14">
        <f t="shared" si="723"/>
        <v>0.55729519833521712</v>
      </c>
      <c r="BM458" s="14">
        <f t="shared" si="724"/>
        <v>0.48640978117200007</v>
      </c>
      <c r="BN458" s="14">
        <f t="shared" si="725"/>
        <v>0.51035049709994862</v>
      </c>
    </row>
    <row r="459" spans="1:66" x14ac:dyDescent="0.25">
      <c r="A459" t="s">
        <v>344</v>
      </c>
      <c r="B459" t="s">
        <v>211</v>
      </c>
      <c r="C459" t="s">
        <v>203</v>
      </c>
      <c r="D459" t="s">
        <v>360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346</v>
      </c>
      <c r="B460" t="s">
        <v>233</v>
      </c>
      <c r="C460" t="s">
        <v>232</v>
      </c>
      <c r="D460" t="s">
        <v>360</v>
      </c>
      <c r="E460" s="10">
        <f>VLOOKUP(A460,home!$A$2:$E$405,3,FALSE)</f>
        <v>1.619</v>
      </c>
      <c r="F460" s="10">
        <f>VLOOKUP(B460,home!$B$2:$E$405,3,FALSE)</f>
        <v>0.79410000000000003</v>
      </c>
      <c r="G460" s="10">
        <f>VLOOKUP(C460,away!$B$2:$E$405,4,FALSE)</f>
        <v>1.1117999999999999</v>
      </c>
      <c r="H460" s="10">
        <f>VLOOKUP(A460,away!$A$2:$E$405,3,FALSE)</f>
        <v>1.181</v>
      </c>
      <c r="I460" s="10">
        <f>VLOOKUP(C460,away!$B$2:$E$405,3,FALSE)</f>
        <v>1.1854</v>
      </c>
      <c r="J460" s="10">
        <f>VLOOKUP(B460,home!$B$2:$E$405,4,FALSE)</f>
        <v>0.7258</v>
      </c>
      <c r="K460" s="12">
        <f t="shared" si="670"/>
        <v>1.4293833352200001</v>
      </c>
      <c r="L460" s="12">
        <f t="shared" si="671"/>
        <v>1.0160890809200001</v>
      </c>
      <c r="M460" s="13">
        <f t="shared" si="672"/>
        <v>8.6685173751959665E-2</v>
      </c>
      <c r="N460" s="13">
        <f t="shared" si="673"/>
        <v>0.12390634277170127</v>
      </c>
      <c r="O460" s="13">
        <f t="shared" si="674"/>
        <v>8.8079858527019217E-2</v>
      </c>
      <c r="P460" s="13">
        <f t="shared" si="675"/>
        <v>0.12589988194705645</v>
      </c>
      <c r="Q460" s="13">
        <f t="shared" si="676"/>
        <v>8.8554830742963497E-2</v>
      </c>
      <c r="R460" s="13">
        <f t="shared" si="677"/>
        <v>4.4748491249141278E-2</v>
      </c>
      <c r="S460" s="13">
        <f t="shared" si="678"/>
        <v>4.5713642795589433E-2</v>
      </c>
      <c r="T460" s="13">
        <f t="shared" si="679"/>
        <v>8.9979596580643945E-2</v>
      </c>
      <c r="U460" s="13">
        <f t="shared" si="680"/>
        <v>6.3962747667760542E-2</v>
      </c>
      <c r="V460" s="13">
        <f t="shared" si="681"/>
        <v>7.3770685628213838E-3</v>
      </c>
      <c r="W460" s="13">
        <f t="shared" si="682"/>
        <v>4.2192933105739912E-2</v>
      </c>
      <c r="X460" s="13">
        <f t="shared" si="683"/>
        <v>4.2871778620730314E-2</v>
      </c>
      <c r="Y460" s="13">
        <f t="shared" si="684"/>
        <v>2.1780773068071781E-2</v>
      </c>
      <c r="Z460" s="13">
        <f t="shared" si="685"/>
        <v>1.5156151115298879E-2</v>
      </c>
      <c r="AA460" s="13">
        <f t="shared" si="686"/>
        <v>2.1663949830284229E-2</v>
      </c>
      <c r="AB460" s="13">
        <f t="shared" si="687"/>
        <v>1.548304443122522E-2</v>
      </c>
      <c r="AC460" s="13">
        <f t="shared" si="688"/>
        <v>6.6964454601554447E-4</v>
      </c>
      <c r="AD460" s="13">
        <f t="shared" si="689"/>
        <v>1.507746886134922E-2</v>
      </c>
      <c r="AE460" s="13">
        <f t="shared" si="690"/>
        <v>1.532005147792825E-2</v>
      </c>
      <c r="AF460" s="13">
        <f t="shared" si="691"/>
        <v>7.7832685129276E-3</v>
      </c>
      <c r="AG460" s="13">
        <f t="shared" si="692"/>
        <v>2.6361647166180608E-3</v>
      </c>
      <c r="AH460" s="13">
        <f t="shared" si="693"/>
        <v>3.849999914257168E-3</v>
      </c>
      <c r="AI460" s="13">
        <f t="shared" si="694"/>
        <v>5.5031257180376235E-3</v>
      </c>
      <c r="AJ460" s="13">
        <f t="shared" si="695"/>
        <v>3.9330380964917892E-3</v>
      </c>
      <c r="AK460" s="13">
        <f t="shared" si="696"/>
        <v>1.8739397039702513E-3</v>
      </c>
      <c r="AL460" s="13">
        <f t="shared" si="697"/>
        <v>3.8903155241326979E-5</v>
      </c>
      <c r="AM460" s="13">
        <f t="shared" si="698"/>
        <v>4.3102965455422059E-3</v>
      </c>
      <c r="AN460" s="13">
        <f t="shared" si="699"/>
        <v>4.379645255452631E-3</v>
      </c>
      <c r="AO460" s="13">
        <f t="shared" si="700"/>
        <v>2.2250548611842513E-3</v>
      </c>
      <c r="AP460" s="13">
        <f t="shared" si="701"/>
        <v>7.5361798296576146E-4</v>
      </c>
      <c r="AQ460" s="13">
        <f t="shared" si="702"/>
        <v>1.9143575091911619E-4</v>
      </c>
      <c r="AR460" s="13">
        <f t="shared" si="703"/>
        <v>7.8238857488392916E-4</v>
      </c>
      <c r="AS460" s="13">
        <f t="shared" si="704"/>
        <v>1.1183331906056131E-3</v>
      </c>
      <c r="AT460" s="13">
        <f t="shared" si="705"/>
        <v>7.9926341293753793E-4</v>
      </c>
      <c r="AU460" s="13">
        <f t="shared" si="706"/>
        <v>3.8081793430132601E-4</v>
      </c>
      <c r="AV460" s="13">
        <f t="shared" si="707"/>
        <v>1.3608370226080507E-4</v>
      </c>
      <c r="AW460" s="13">
        <f t="shared" si="708"/>
        <v>1.5695054363127811E-6</v>
      </c>
      <c r="AX460" s="13">
        <f t="shared" si="709"/>
        <v>1.0268443420090598E-3</v>
      </c>
      <c r="AY460" s="13">
        <f t="shared" si="710"/>
        <v>1.043365323719888E-3</v>
      </c>
      <c r="AZ460" s="13">
        <f t="shared" si="711"/>
        <v>5.3007605642116948E-4</v>
      </c>
      <c r="BA460" s="13">
        <f t="shared" si="712"/>
        <v>1.7953483099556144E-4</v>
      </c>
      <c r="BB460" s="13">
        <f t="shared" si="713"/>
        <v>4.5605845354851889E-5</v>
      </c>
      <c r="BC460" s="13">
        <f t="shared" si="714"/>
        <v>9.267920298238225E-6</v>
      </c>
      <c r="BD460" s="13">
        <f t="shared" si="715"/>
        <v>1.3249608132935331E-4</v>
      </c>
      <c r="BE460" s="13">
        <f t="shared" si="716"/>
        <v>1.8938769063413138E-4</v>
      </c>
      <c r="BF460" s="13">
        <f t="shared" si="717"/>
        <v>1.3535380444411419E-4</v>
      </c>
      <c r="BG460" s="13">
        <f t="shared" si="718"/>
        <v>6.4490824143681198E-5</v>
      </c>
      <c r="BH460" s="13">
        <f t="shared" si="719"/>
        <v>2.3045527326395387E-5</v>
      </c>
      <c r="BI460" s="13">
        <f t="shared" si="720"/>
        <v>6.5881785423413324E-6</v>
      </c>
      <c r="BJ460" s="14">
        <f t="shared" si="721"/>
        <v>0.46479795317353662</v>
      </c>
      <c r="BK460" s="14">
        <f t="shared" si="722"/>
        <v>0.26742768008240375</v>
      </c>
      <c r="BL460" s="14">
        <f t="shared" si="723"/>
        <v>0.25286644405959657</v>
      </c>
      <c r="BM460" s="14">
        <f t="shared" si="724"/>
        <v>0.44133185362271093</v>
      </c>
      <c r="BN460" s="14">
        <f t="shared" si="725"/>
        <v>0.55787457898984127</v>
      </c>
    </row>
    <row r="461" spans="1:66" x14ac:dyDescent="0.25">
      <c r="A461" t="s">
        <v>347</v>
      </c>
      <c r="B461" t="s">
        <v>255</v>
      </c>
      <c r="C461" t="s">
        <v>251</v>
      </c>
      <c r="D461" t="s">
        <v>360</v>
      </c>
      <c r="E461" s="10">
        <f>VLOOKUP(A461,home!$A$2:$E$405,3,FALSE)</f>
        <v>1.2816000000000001</v>
      </c>
      <c r="F461" s="10">
        <f>VLOOKUP(B461,home!$B$2:$E$405,3,FALSE)</f>
        <v>0.66879999999999995</v>
      </c>
      <c r="G461" s="10">
        <f>VLOOKUP(C461,away!$B$2:$E$405,4,FALSE)</f>
        <v>0.55730000000000002</v>
      </c>
      <c r="H461" s="10">
        <f>VLOOKUP(A461,away!$A$2:$E$405,3,FALSE)</f>
        <v>0.83499999999999996</v>
      </c>
      <c r="I461" s="10">
        <f>VLOOKUP(C461,away!$B$2:$E$405,3,FALSE)</f>
        <v>1.5398000000000001</v>
      </c>
      <c r="J461" s="10">
        <f>VLOOKUP(B461,home!$B$2:$E$405,4,FALSE)</f>
        <v>1.1976</v>
      </c>
      <c r="K461" s="12">
        <f t="shared" si="670"/>
        <v>0.47768082278400004</v>
      </c>
      <c r="L461" s="12">
        <f t="shared" si="671"/>
        <v>1.5397938408</v>
      </c>
      <c r="M461" s="13">
        <f t="shared" si="672"/>
        <v>0.13299088810660331</v>
      </c>
      <c r="N461" s="13">
        <f t="shared" si="673"/>
        <v>6.3527196853537152E-2</v>
      </c>
      <c r="O461" s="13">
        <f t="shared" si="674"/>
        <v>0.20477855038906975</v>
      </c>
      <c r="P461" s="13">
        <f t="shared" si="675"/>
        <v>9.7818786438365654E-2</v>
      </c>
      <c r="Q461" s="13">
        <f t="shared" si="676"/>
        <v>1.517286183107938E-2</v>
      </c>
      <c r="R461" s="13">
        <f t="shared" si="677"/>
        <v>0.15765837530852103</v>
      </c>
      <c r="S461" s="13">
        <f t="shared" si="678"/>
        <v>1.7987162723142019E-2</v>
      </c>
      <c r="T461" s="13">
        <f t="shared" si="679"/>
        <v>2.3363079194805441E-2</v>
      </c>
      <c r="U461" s="13">
        <f t="shared" si="680"/>
        <v>7.5310382436163004E-2</v>
      </c>
      <c r="V461" s="13">
        <f t="shared" si="681"/>
        <v>1.4700108440151094E-3</v>
      </c>
      <c r="W461" s="13">
        <f t="shared" si="682"/>
        <v>2.4159283744859838E-3</v>
      </c>
      <c r="X461" s="13">
        <f t="shared" si="683"/>
        <v>3.7200316308474736E-3</v>
      </c>
      <c r="Y461" s="13">
        <f t="shared" si="684"/>
        <v>2.8640408963800596E-3</v>
      </c>
      <c r="Z461" s="13">
        <f t="shared" si="685"/>
        <v>8.0920465083531845E-2</v>
      </c>
      <c r="AA461" s="13">
        <f t="shared" si="686"/>
        <v>3.8654154341165439E-2</v>
      </c>
      <c r="AB461" s="13">
        <f t="shared" si="687"/>
        <v>9.2321741248538158E-3</v>
      </c>
      <c r="AC461" s="13">
        <f t="shared" si="688"/>
        <v>6.7577316226324918E-5</v>
      </c>
      <c r="AD461" s="13">
        <f t="shared" si="689"/>
        <v>2.8851066342791901E-4</v>
      </c>
      <c r="AE461" s="13">
        <f t="shared" si="690"/>
        <v>4.4424694255143152E-4</v>
      </c>
      <c r="AF461" s="13">
        <f t="shared" si="691"/>
        <v>3.4202435296746284E-4</v>
      </c>
      <c r="AG461" s="13">
        <f t="shared" si="692"/>
        <v>1.7554899736763489E-4</v>
      </c>
      <c r="AH461" s="13">
        <f t="shared" si="693"/>
        <v>3.1150208432573455E-2</v>
      </c>
      <c r="AI461" s="13">
        <f t="shared" si="694"/>
        <v>1.4879857193964785E-2</v>
      </c>
      <c r="AJ461" s="13">
        <f t="shared" si="695"/>
        <v>3.5539112136607595E-3</v>
      </c>
      <c r="AK461" s="13">
        <f t="shared" si="696"/>
        <v>5.6587841088091883E-4</v>
      </c>
      <c r="AL461" s="13">
        <f t="shared" si="697"/>
        <v>1.988205705859199E-6</v>
      </c>
      <c r="AM461" s="13">
        <f t="shared" si="698"/>
        <v>2.7563202217641219E-5</v>
      </c>
      <c r="AN461" s="13">
        <f t="shared" si="699"/>
        <v>4.2441649007448853E-5</v>
      </c>
      <c r="AO461" s="13">
        <f t="shared" si="700"/>
        <v>3.2675694867532588E-5</v>
      </c>
      <c r="AP461" s="13">
        <f t="shared" si="701"/>
        <v>1.6771277900295623E-5</v>
      </c>
      <c r="AQ461" s="13">
        <f t="shared" si="702"/>
        <v>6.4560776033050895E-6</v>
      </c>
      <c r="AR461" s="13">
        <f t="shared" si="703"/>
        <v>9.592979816822559E-3</v>
      </c>
      <c r="AS461" s="13">
        <f t="shared" si="704"/>
        <v>4.5823824918501061E-3</v>
      </c>
      <c r="AT461" s="13">
        <f t="shared" si="705"/>
        <v>1.0944581195089771E-3</v>
      </c>
      <c r="AU461" s="13">
        <f t="shared" si="706"/>
        <v>1.7426721834322596E-4</v>
      </c>
      <c r="AV461" s="13">
        <f t="shared" si="707"/>
        <v>2.0811027060617786E-5</v>
      </c>
      <c r="AW461" s="13">
        <f t="shared" si="708"/>
        <v>4.0621803348471616E-8</v>
      </c>
      <c r="AX461" s="13">
        <f t="shared" si="709"/>
        <v>2.1944021856474393E-6</v>
      </c>
      <c r="AY461" s="13">
        <f t="shared" si="710"/>
        <v>3.3789269696979851E-6</v>
      </c>
      <c r="AZ461" s="13">
        <f t="shared" si="711"/>
        <v>2.6014254682269831E-6</v>
      </c>
      <c r="BA461" s="13">
        <f t="shared" si="712"/>
        <v>1.3352196377587221E-6</v>
      </c>
      <c r="BB461" s="13">
        <f t="shared" si="713"/>
        <v>5.1399074358402187E-7</v>
      </c>
      <c r="BC461" s="13">
        <f t="shared" si="714"/>
        <v>1.5828795623977768E-7</v>
      </c>
      <c r="BD461" s="13">
        <f t="shared" si="715"/>
        <v>2.4618685394770154E-3</v>
      </c>
      <c r="BE461" s="13">
        <f t="shared" si="716"/>
        <v>1.1759873895234253E-3</v>
      </c>
      <c r="BF461" s="13">
        <f t="shared" si="717"/>
        <v>2.8087331190557901E-4</v>
      </c>
      <c r="BG461" s="13">
        <f t="shared" si="718"/>
        <v>4.4722598243041371E-5</v>
      </c>
      <c r="BH461" s="13">
        <f t="shared" si="719"/>
        <v>5.3407818814435679E-6</v>
      </c>
      <c r="BI461" s="13">
        <f t="shared" si="720"/>
        <v>5.1023781668756879E-7</v>
      </c>
      <c r="BJ461" s="14">
        <f t="shared" si="721"/>
        <v>0.11244955989200729</v>
      </c>
      <c r="BK461" s="14">
        <f t="shared" si="722"/>
        <v>0.25033979256102801</v>
      </c>
      <c r="BL461" s="14">
        <f t="shared" si="723"/>
        <v>0.55521769338328575</v>
      </c>
      <c r="BM461" s="14">
        <f t="shared" si="724"/>
        <v>0.32697751368751016</v>
      </c>
      <c r="BN461" s="14">
        <f t="shared" si="725"/>
        <v>0.67194665892717631</v>
      </c>
    </row>
    <row r="462" spans="1:66" s="15" customFormat="1" x14ac:dyDescent="0.25">
      <c r="A462" t="s">
        <v>347</v>
      </c>
      <c r="B462" t="s">
        <v>249</v>
      </c>
      <c r="C462" t="s">
        <v>256</v>
      </c>
      <c r="D462" t="s">
        <v>360</v>
      </c>
      <c r="E462" s="10">
        <f>VLOOKUP(A462,home!$A$2:$E$405,3,FALSE)</f>
        <v>1.2816000000000001</v>
      </c>
      <c r="F462" s="10">
        <f>VLOOKUP(B462,home!$B$2:$E$405,3,FALSE)</f>
        <v>1.1147</v>
      </c>
      <c r="G462" s="10">
        <f>VLOOKUP(C462,away!$B$2:$E$405,4,FALSE)</f>
        <v>1.3375999999999999</v>
      </c>
      <c r="H462" s="10">
        <f>VLOOKUP(A462,away!$A$2:$E$405,3,FALSE)</f>
        <v>0.83499999999999996</v>
      </c>
      <c r="I462" s="10">
        <f>VLOOKUP(C462,away!$B$2:$E$405,3,FALSE)</f>
        <v>0.85540000000000005</v>
      </c>
      <c r="J462" s="10">
        <f>VLOOKUP(B462,home!$B$2:$E$405,4,FALSE)</f>
        <v>1.8819999999999999</v>
      </c>
      <c r="K462" s="12">
        <f t="shared" si="670"/>
        <v>1.9108947179519999</v>
      </c>
      <c r="L462" s="12">
        <f t="shared" si="671"/>
        <v>1.3442354379999999</v>
      </c>
      <c r="M462" s="13">
        <f t="shared" si="672"/>
        <v>3.8575799466708062E-2</v>
      </c>
      <c r="N462" s="13">
        <f t="shared" si="673"/>
        <v>7.3714291441708005E-2</v>
      </c>
      <c r="O462" s="13">
        <f t="shared" si="674"/>
        <v>5.1854956692330478E-2</v>
      </c>
      <c r="P462" s="13">
        <f t="shared" si="675"/>
        <v>9.9089362843004E-2</v>
      </c>
      <c r="Q462" s="13">
        <f t="shared" si="676"/>
        <v>7.0430125076767089E-2</v>
      </c>
      <c r="R462" s="13">
        <f t="shared" si="677"/>
        <v>3.4852635210892949E-2</v>
      </c>
      <c r="S462" s="13">
        <f t="shared" si="678"/>
        <v>6.3632523268288374E-2</v>
      </c>
      <c r="T462" s="13">
        <f t="shared" si="679"/>
        <v>9.4674670030962776E-2</v>
      </c>
      <c r="U462" s="13">
        <f t="shared" si="680"/>
        <v>6.6599716531203224E-2</v>
      </c>
      <c r="V462" s="13">
        <f t="shared" si="681"/>
        <v>1.8161375421652255E-2</v>
      </c>
      <c r="W462" s="13">
        <f t="shared" si="682"/>
        <v>4.4861517997964305E-2</v>
      </c>
      <c r="X462" s="13">
        <f t="shared" si="683"/>
        <v>6.0304442295338427E-2</v>
      </c>
      <c r="Y462" s="13">
        <f t="shared" si="684"/>
        <v>4.0531684201109995E-2</v>
      </c>
      <c r="Z462" s="13">
        <f t="shared" si="685"/>
        <v>1.5616715786056298E-2</v>
      </c>
      <c r="AA462" s="13">
        <f t="shared" si="686"/>
        <v>2.984189970733259E-2</v>
      </c>
      <c r="AB462" s="13">
        <f t="shared" si="687"/>
        <v>2.8512364262197595E-2</v>
      </c>
      <c r="AC462" s="13">
        <f t="shared" si="688"/>
        <v>2.9156866866058354E-3</v>
      </c>
      <c r="AD462" s="13">
        <f t="shared" si="689"/>
        <v>2.1431409445404642E-2</v>
      </c>
      <c r="AE462" s="13">
        <f t="shared" si="690"/>
        <v>2.8808860062800843E-2</v>
      </c>
      <c r="AF462" s="13">
        <f t="shared" si="691"/>
        <v>1.9362945312399904E-2</v>
      </c>
      <c r="AG462" s="13">
        <f t="shared" si="692"/>
        <v>8.6761190909946401E-3</v>
      </c>
      <c r="AH462" s="13">
        <f t="shared" si="693"/>
        <v>5.2481356961977255E-3</v>
      </c>
      <c r="AI462" s="13">
        <f t="shared" si="694"/>
        <v>1.0028634780959573E-2</v>
      </c>
      <c r="AJ462" s="13">
        <f t="shared" si="695"/>
        <v>9.5818326156026819E-3</v>
      </c>
      <c r="AK462" s="13">
        <f t="shared" si="696"/>
        <v>6.1032911111517877E-3</v>
      </c>
      <c r="AL462" s="13">
        <f t="shared" si="697"/>
        <v>2.9958008909180644E-4</v>
      </c>
      <c r="AM462" s="13">
        <f t="shared" si="698"/>
        <v>8.1906334214980597E-3</v>
      </c>
      <c r="AN462" s="13">
        <f t="shared" si="699"/>
        <v>1.1010139704844881E-2</v>
      </c>
      <c r="AO462" s="13">
        <f t="shared" si="700"/>
        <v>7.4001099842916761E-3</v>
      </c>
      <c r="AP462" s="13">
        <f t="shared" si="701"/>
        <v>3.3158300286608303E-3</v>
      </c>
      <c r="AQ462" s="13">
        <f t="shared" si="702"/>
        <v>1.1143140577276108E-3</v>
      </c>
      <c r="AR462" s="13">
        <f t="shared" si="703"/>
        <v>1.4109459972523567E-3</v>
      </c>
      <c r="AS462" s="13">
        <f t="shared" si="704"/>
        <v>2.696169253465045E-3</v>
      </c>
      <c r="AT462" s="13">
        <f t="shared" si="705"/>
        <v>2.5760477925754711E-3</v>
      </c>
      <c r="AU462" s="13">
        <f t="shared" si="706"/>
        <v>1.6408520400081259E-3</v>
      </c>
      <c r="AV462" s="13">
        <f t="shared" si="707"/>
        <v>7.8387387404807278E-4</v>
      </c>
      <c r="AW462" s="13">
        <f t="shared" si="708"/>
        <v>2.137580826360132E-5</v>
      </c>
      <c r="AX462" s="13">
        <f t="shared" si="709"/>
        <v>2.6085730236369621E-3</v>
      </c>
      <c r="AY462" s="13">
        <f t="shared" si="710"/>
        <v>3.5065363009836158E-3</v>
      </c>
      <c r="AZ462" s="13">
        <f t="shared" si="711"/>
        <v>2.3568051802078057E-3</v>
      </c>
      <c r="BA462" s="13">
        <f t="shared" si="712"/>
        <v>1.056033681232436E-3</v>
      </c>
      <c r="BB462" s="13">
        <f t="shared" si="713"/>
        <v>3.5488947450855891E-4</v>
      </c>
      <c r="BC462" s="13">
        <f t="shared" si="714"/>
        <v>9.5411001641520495E-5</v>
      </c>
      <c r="BD462" s="13">
        <f t="shared" si="715"/>
        <v>3.1610726843514449E-4</v>
      </c>
      <c r="BE462" s="13">
        <f t="shared" si="716"/>
        <v>6.0404770955895242E-4</v>
      </c>
      <c r="BF462" s="13">
        <f t="shared" si="717"/>
        <v>5.7713578879360313E-4</v>
      </c>
      <c r="BG462" s="13">
        <f t="shared" si="718"/>
        <v>3.6761524344891913E-4</v>
      </c>
      <c r="BH462" s="13">
        <f t="shared" si="719"/>
        <v>1.756185067362945E-4</v>
      </c>
      <c r="BI462" s="13">
        <f t="shared" si="720"/>
        <v>6.711769537940052E-5</v>
      </c>
      <c r="BJ462" s="14">
        <f t="shared" si="721"/>
        <v>0.50380534081468464</v>
      </c>
      <c r="BK462" s="14">
        <f t="shared" si="722"/>
        <v>0.22618086407633392</v>
      </c>
      <c r="BL462" s="14">
        <f t="shared" si="723"/>
        <v>0.25383899777757002</v>
      </c>
      <c r="BM462" s="14">
        <f t="shared" si="724"/>
        <v>0.62743958723051407</v>
      </c>
      <c r="BN462" s="14">
        <f t="shared" si="725"/>
        <v>0.3685171707314106</v>
      </c>
    </row>
    <row r="463" spans="1:66" x14ac:dyDescent="0.25">
      <c r="A463" t="s">
        <v>348</v>
      </c>
      <c r="B463" t="s">
        <v>269</v>
      </c>
      <c r="C463" t="s">
        <v>265</v>
      </c>
      <c r="D463" t="s">
        <v>360</v>
      </c>
      <c r="E463" s="10">
        <f>VLOOKUP(A463,home!$A$2:$E$405,3,FALSE)</f>
        <v>1.4792000000000001</v>
      </c>
      <c r="F463" s="10">
        <f>VLOOKUP(B463,home!$B$2:$E$405,3,FALSE)</f>
        <v>1.4873000000000001</v>
      </c>
      <c r="G463" s="10">
        <f>VLOOKUP(C463,away!$B$2:$E$405,4,FALSE)</f>
        <v>1.4648000000000001</v>
      </c>
      <c r="H463" s="10">
        <f>VLOOKUP(A463,away!$A$2:$E$405,3,FALSE)</f>
        <v>1.1875</v>
      </c>
      <c r="I463" s="10">
        <f>VLOOKUP(C463,away!$B$2:$E$405,3,FALSE)</f>
        <v>0.70179999999999998</v>
      </c>
      <c r="J463" s="10">
        <f>VLOOKUP(B463,home!$B$2:$E$405,4,FALSE)</f>
        <v>0.67369999999999997</v>
      </c>
      <c r="K463" s="12">
        <f t="shared" si="670"/>
        <v>3.2225807415680006</v>
      </c>
      <c r="L463" s="12">
        <f t="shared" si="671"/>
        <v>0.5614531587499999</v>
      </c>
      <c r="M463" s="13">
        <f t="shared" si="672"/>
        <v>2.2730812402894717E-2</v>
      </c>
      <c r="N463" s="13">
        <f t="shared" si="673"/>
        <v>7.3251878289763553E-2</v>
      </c>
      <c r="O463" s="13">
        <f t="shared" si="674"/>
        <v>1.276228642455891E-2</v>
      </c>
      <c r="P463" s="13">
        <f t="shared" si="675"/>
        <v>4.1127498450158277E-2</v>
      </c>
      <c r="Q463" s="13">
        <f t="shared" si="676"/>
        <v>0.11803004613013761</v>
      </c>
      <c r="R463" s="13">
        <f t="shared" si="677"/>
        <v>3.5827130129704207E-3</v>
      </c>
      <c r="S463" s="13">
        <f t="shared" si="678"/>
        <v>1.8603285034286404E-2</v>
      </c>
      <c r="T463" s="13">
        <f t="shared" si="679"/>
        <v>6.6268342227173954E-2</v>
      </c>
      <c r="U463" s="13">
        <f t="shared" si="680"/>
        <v>1.1545581958163543E-2</v>
      </c>
      <c r="V463" s="13">
        <f t="shared" si="681"/>
        <v>3.7399385608019326E-3</v>
      </c>
      <c r="W463" s="13">
        <f t="shared" si="682"/>
        <v>0.12678711786178803</v>
      </c>
      <c r="X463" s="13">
        <f t="shared" si="683"/>
        <v>7.1185027812309412E-2</v>
      </c>
      <c r="Y463" s="13">
        <f t="shared" si="684"/>
        <v>1.9983529360463853E-2</v>
      </c>
      <c r="Z463" s="13">
        <f t="shared" si="685"/>
        <v>6.7050851267565746E-4</v>
      </c>
      <c r="AA463" s="13">
        <f t="shared" si="686"/>
        <v>2.1607678200059773E-3</v>
      </c>
      <c r="AB463" s="13">
        <f t="shared" si="687"/>
        <v>3.4816243818755681E-3</v>
      </c>
      <c r="AC463" s="13">
        <f t="shared" si="688"/>
        <v>4.2292350421965341E-4</v>
      </c>
      <c r="AD463" s="13">
        <f t="shared" si="689"/>
        <v>0.10214543107507761</v>
      </c>
      <c r="AE463" s="13">
        <f t="shared" si="690"/>
        <v>5.7349874928982705E-2</v>
      </c>
      <c r="AF463" s="13">
        <f t="shared" si="691"/>
        <v>1.6099634216397381E-2</v>
      </c>
      <c r="AG463" s="13">
        <f t="shared" si="692"/>
        <v>3.0130634951719632E-3</v>
      </c>
      <c r="AH463" s="13">
        <f t="shared" si="693"/>
        <v>9.4114780602628042E-5</v>
      </c>
      <c r="AI463" s="13">
        <f t="shared" si="694"/>
        <v>3.032924794669267E-4</v>
      </c>
      <c r="AJ463" s="13">
        <f t="shared" si="695"/>
        <v>4.8869225169626332E-4</v>
      </c>
      <c r="AK463" s="13">
        <f t="shared" si="696"/>
        <v>5.2495007962329336E-4</v>
      </c>
      <c r="AL463" s="13">
        <f t="shared" si="697"/>
        <v>3.0608295833921456E-5</v>
      </c>
      <c r="AM463" s="13">
        <f t="shared" si="698"/>
        <v>6.5834379804341328E-2</v>
      </c>
      <c r="AN463" s="13">
        <f t="shared" si="699"/>
        <v>3.6962920495494635E-2</v>
      </c>
      <c r="AO463" s="13">
        <f t="shared" si="700"/>
        <v>1.0376474234410285E-2</v>
      </c>
      <c r="AP463" s="13">
        <f t="shared" si="701"/>
        <v>1.9419680785325475E-3</v>
      </c>
      <c r="AQ463" s="13">
        <f t="shared" si="702"/>
        <v>2.7258102797094163E-4</v>
      </c>
      <c r="AR463" s="13">
        <f t="shared" si="703"/>
        <v>1.056820817088175E-5</v>
      </c>
      <c r="AS463" s="13">
        <f t="shared" si="704"/>
        <v>3.4056904124365111E-5</v>
      </c>
      <c r="AT463" s="13">
        <f t="shared" si="705"/>
        <v>5.4875561674303421E-5</v>
      </c>
      <c r="AU463" s="13">
        <f t="shared" si="706"/>
        <v>5.894697607811242E-5</v>
      </c>
      <c r="AV463" s="13">
        <f t="shared" si="707"/>
        <v>4.7490347470748674E-5</v>
      </c>
      <c r="AW463" s="13">
        <f t="shared" si="708"/>
        <v>1.5383458574485433E-6</v>
      </c>
      <c r="AX463" s="13">
        <f t="shared" si="709"/>
        <v>3.5359434081757263E-2</v>
      </c>
      <c r="AY463" s="13">
        <f t="shared" si="710"/>
        <v>1.9852665956815015E-2</v>
      </c>
      <c r="AZ463" s="13">
        <f t="shared" si="711"/>
        <v>5.5731710055311884E-3</v>
      </c>
      <c r="BA463" s="13">
        <f t="shared" si="712"/>
        <v>1.0430248217697998E-3</v>
      </c>
      <c r="BB463" s="13">
        <f t="shared" si="713"/>
        <v>1.4640239520932741E-4</v>
      </c>
      <c r="BC463" s="13">
        <f t="shared" si="714"/>
        <v>1.6439617447768552E-5</v>
      </c>
      <c r="BD463" s="13">
        <f t="shared" si="715"/>
        <v>9.8892564331151894E-7</v>
      </c>
      <c r="BE463" s="13">
        <f t="shared" si="716"/>
        <v>3.1868927329784465E-6</v>
      </c>
      <c r="BF463" s="13">
        <f t="shared" si="717"/>
        <v>5.1350095733696789E-6</v>
      </c>
      <c r="BG463" s="13">
        <f t="shared" si="718"/>
        <v>5.5159943196361468E-6</v>
      </c>
      <c r="BH463" s="13">
        <f t="shared" si="719"/>
        <v>4.443934266264483E-6</v>
      </c>
      <c r="BI463" s="13">
        <f t="shared" si="720"/>
        <v>2.8641873966516094E-6</v>
      </c>
      <c r="BJ463" s="14">
        <f t="shared" si="721"/>
        <v>0.83149340691654605</v>
      </c>
      <c r="BK463" s="14">
        <f t="shared" si="722"/>
        <v>0.10650773220500992</v>
      </c>
      <c r="BL463" s="14">
        <f t="shared" si="723"/>
        <v>3.5172096130414138E-2</v>
      </c>
      <c r="BM463" s="14">
        <f t="shared" si="724"/>
        <v>0.68250738144320455</v>
      </c>
      <c r="BN463" s="14">
        <f t="shared" si="725"/>
        <v>0.27148523471048347</v>
      </c>
    </row>
    <row r="464" spans="1:66" x14ac:dyDescent="0.25">
      <c r="A464" t="s">
        <v>349</v>
      </c>
      <c r="B464" t="s">
        <v>288</v>
      </c>
      <c r="C464" t="s">
        <v>274</v>
      </c>
      <c r="D464" t="s">
        <v>360</v>
      </c>
      <c r="E464" s="10">
        <f>VLOOKUP(A464,home!$A$2:$E$405,3,FALSE)</f>
        <v>1.53</v>
      </c>
      <c r="F464" s="10">
        <f>VLOOKUP(B464,home!$B$2:$E$405,3,FALSE)</f>
        <v>0.70809999999999995</v>
      </c>
      <c r="G464" s="10">
        <f>VLOOKUP(C464,away!$B$2:$E$405,4,FALSE)</f>
        <v>0.76249999999999996</v>
      </c>
      <c r="H464" s="10">
        <f>VLOOKUP(A464,away!$A$2:$E$405,3,FALSE)</f>
        <v>1.075</v>
      </c>
      <c r="I464" s="10">
        <f>VLOOKUP(C464,away!$B$2:$E$405,3,FALSE)</f>
        <v>0.85270000000000001</v>
      </c>
      <c r="J464" s="10">
        <f>VLOOKUP(B464,home!$B$2:$E$405,4,FALSE)</f>
        <v>1.0078</v>
      </c>
      <c r="K464" s="12">
        <f t="shared" si="670"/>
        <v>0.82608716250000003</v>
      </c>
      <c r="L464" s="12">
        <f t="shared" si="671"/>
        <v>0.92380238950000004</v>
      </c>
      <c r="M464" s="13">
        <f t="shared" si="672"/>
        <v>0.17379313749490372</v>
      </c>
      <c r="N464" s="13">
        <f t="shared" si="673"/>
        <v>0.14356827981513737</v>
      </c>
      <c r="O464" s="13">
        <f t="shared" si="674"/>
        <v>0.16055051569649412</v>
      </c>
      <c r="P464" s="13">
        <f t="shared" si="675"/>
        <v>0.13262871994962855</v>
      </c>
      <c r="Q464" s="13">
        <f t="shared" si="676"/>
        <v>5.9299956448746423E-2</v>
      </c>
      <c r="R464" s="13">
        <f t="shared" si="677"/>
        <v>7.4158475017939263E-2</v>
      </c>
      <c r="S464" s="13">
        <f t="shared" si="678"/>
        <v>2.5303613262624952E-2</v>
      </c>
      <c r="T464" s="13">
        <f t="shared" si="679"/>
        <v>5.4781441464597888E-2</v>
      </c>
      <c r="U464" s="13">
        <f t="shared" si="680"/>
        <v>6.126136420289658E-2</v>
      </c>
      <c r="V464" s="13">
        <f t="shared" si="681"/>
        <v>2.1455813538480816E-3</v>
      </c>
      <c r="W464" s="13">
        <f t="shared" si="682"/>
        <v>1.6328977586372841E-2</v>
      </c>
      <c r="X464" s="13">
        <f t="shared" si="683"/>
        <v>1.5084748512383174E-2</v>
      </c>
      <c r="Y464" s="13">
        <f t="shared" si="684"/>
        <v>6.9676633603730723E-3</v>
      </c>
      <c r="Z464" s="13">
        <f t="shared" si="685"/>
        <v>2.2835925474416117E-2</v>
      </c>
      <c r="AA464" s="13">
        <f t="shared" si="686"/>
        <v>1.8864464878221878E-2</v>
      </c>
      <c r="AB464" s="13">
        <f t="shared" si="687"/>
        <v>7.7918461316656079E-3</v>
      </c>
      <c r="AC464" s="13">
        <f t="shared" si="688"/>
        <v>1.0233635825990487E-4</v>
      </c>
      <c r="AD464" s="13">
        <f t="shared" si="689"/>
        <v>3.3722896902132096E-3</v>
      </c>
      <c r="AE464" s="13">
        <f t="shared" si="690"/>
        <v>3.1153292739051781E-3</v>
      </c>
      <c r="AF464" s="13">
        <f t="shared" si="691"/>
        <v>1.4389743136564515E-3</v>
      </c>
      <c r="AG464" s="13">
        <f t="shared" si="692"/>
        <v>4.4310930312831755E-4</v>
      </c>
      <c r="AH464" s="13">
        <f t="shared" si="693"/>
        <v>5.2739706299273813E-3</v>
      </c>
      <c r="AI464" s="13">
        <f t="shared" si="694"/>
        <v>4.3567594327850482E-3</v>
      </c>
      <c r="AJ464" s="13">
        <f t="shared" si="695"/>
        <v>1.7995315187622548E-3</v>
      </c>
      <c r="AK464" s="13">
        <f t="shared" si="696"/>
        <v>4.9552329538787561E-4</v>
      </c>
      <c r="AL464" s="13">
        <f t="shared" si="697"/>
        <v>3.1238840373005619E-6</v>
      </c>
      <c r="AM464" s="13">
        <f t="shared" si="698"/>
        <v>5.5716104426324696E-4</v>
      </c>
      <c r="AN464" s="13">
        <f t="shared" si="699"/>
        <v>5.147067040267029E-4</v>
      </c>
      <c r="AO464" s="13">
        <f t="shared" si="700"/>
        <v>2.3774364153576869E-4</v>
      </c>
      <c r="AP464" s="13">
        <f t="shared" si="701"/>
        <v>7.3209381379724862E-5</v>
      </c>
      <c r="AQ464" s="13">
        <f t="shared" si="702"/>
        <v>1.6907750363101656E-5</v>
      </c>
      <c r="AR464" s="13">
        <f t="shared" si="703"/>
        <v>9.7442133401594755E-4</v>
      </c>
      <c r="AS464" s="13">
        <f t="shared" si="704"/>
        <v>8.0495695489669883E-4</v>
      </c>
      <c r="AT464" s="13">
        <f t="shared" si="705"/>
        <v>3.3248230340262718E-4</v>
      </c>
      <c r="AU464" s="13">
        <f t="shared" si="706"/>
        <v>9.1553120866446811E-5</v>
      </c>
      <c r="AV464" s="13">
        <f t="shared" si="707"/>
        <v>1.8907714458645647E-5</v>
      </c>
      <c r="AW464" s="13">
        <f t="shared" si="708"/>
        <v>6.6221247460296832E-8</v>
      </c>
      <c r="AX464" s="13">
        <f t="shared" si="709"/>
        <v>7.67105976851604E-5</v>
      </c>
      <c r="AY464" s="13">
        <f t="shared" si="710"/>
        <v>7.0865433441524351E-5</v>
      </c>
      <c r="AZ464" s="13">
        <f t="shared" si="711"/>
        <v>3.2732828373116701E-5</v>
      </c>
      <c r="BA464" s="13">
        <f t="shared" si="712"/>
        <v>1.0079555022059536E-5</v>
      </c>
      <c r="BB464" s="13">
        <f t="shared" si="713"/>
        <v>2.3278792536188306E-6</v>
      </c>
      <c r="BC464" s="13">
        <f t="shared" si="714"/>
        <v>4.3010008339211072E-7</v>
      </c>
      <c r="BD464" s="13">
        <f t="shared" si="715"/>
        <v>1.5002879279061828E-4</v>
      </c>
      <c r="BE464" s="13">
        <f t="shared" si="716"/>
        <v>1.2393685972970231E-4</v>
      </c>
      <c r="BF464" s="13">
        <f t="shared" si="717"/>
        <v>5.1191324391635148E-5</v>
      </c>
      <c r="BG464" s="13">
        <f t="shared" si="718"/>
        <v>1.4096165303767641E-5</v>
      </c>
      <c r="BH464" s="13">
        <f t="shared" si="719"/>
        <v>2.9111652994800904E-6</v>
      </c>
      <c r="BI464" s="13">
        <f t="shared" si="720"/>
        <v>4.8097525636319423E-7</v>
      </c>
      <c r="BJ464" s="14">
        <f t="shared" si="721"/>
        <v>0.30599364468394141</v>
      </c>
      <c r="BK464" s="14">
        <f t="shared" si="722"/>
        <v>0.33404737773674398</v>
      </c>
      <c r="BL464" s="14">
        <f t="shared" si="723"/>
        <v>0.33711741751449203</v>
      </c>
      <c r="BM464" s="14">
        <f t="shared" si="724"/>
        <v>0.25592448177455002</v>
      </c>
      <c r="BN464" s="14">
        <f t="shared" si="725"/>
        <v>0.74399908442284945</v>
      </c>
    </row>
    <row r="465" spans="1:66" x14ac:dyDescent="0.25">
      <c r="A465" t="s">
        <v>349</v>
      </c>
      <c r="B465" t="s">
        <v>289</v>
      </c>
      <c r="C465" t="s">
        <v>286</v>
      </c>
      <c r="D465" t="s">
        <v>360</v>
      </c>
      <c r="E465" s="10">
        <f>VLOOKUP(A465,home!$A$2:$E$405,3,FALSE)</f>
        <v>1.53</v>
      </c>
      <c r="F465" s="10">
        <f>VLOOKUP(B465,home!$B$2:$E$405,3,FALSE)</f>
        <v>0.65359999999999996</v>
      </c>
      <c r="G465" s="10">
        <f>VLOOKUP(C465,away!$B$2:$E$405,4,FALSE)</f>
        <v>1.5586</v>
      </c>
      <c r="H465" s="10">
        <f>VLOOKUP(A465,away!$A$2:$E$405,3,FALSE)</f>
        <v>1.075</v>
      </c>
      <c r="I465" s="10">
        <f>VLOOKUP(C465,away!$B$2:$E$405,3,FALSE)</f>
        <v>0.57250000000000001</v>
      </c>
      <c r="J465" s="10">
        <f>VLOOKUP(B465,home!$B$2:$E$405,4,FALSE)</f>
        <v>1.0078</v>
      </c>
      <c r="K465" s="12">
        <f t="shared" si="670"/>
        <v>1.5586124688</v>
      </c>
      <c r="L465" s="12">
        <f t="shared" si="671"/>
        <v>0.62023791250000004</v>
      </c>
      <c r="M465" s="13">
        <f t="shared" si="672"/>
        <v>0.11317156002573636</v>
      </c>
      <c r="N465" s="13">
        <f t="shared" si="673"/>
        <v>0.17639060456966035</v>
      </c>
      <c r="O465" s="13">
        <f t="shared" si="674"/>
        <v>7.0193292144731162E-2</v>
      </c>
      <c r="P465" s="13">
        <f t="shared" si="675"/>
        <v>0.10940414036289908</v>
      </c>
      <c r="Q465" s="13">
        <f t="shared" si="676"/>
        <v>0.13746229783072147</v>
      </c>
      <c r="R465" s="13">
        <f t="shared" si="677"/>
        <v>2.1768270495675354E-2</v>
      </c>
      <c r="S465" s="13">
        <f t="shared" si="678"/>
        <v>2.6440534012747985E-2</v>
      </c>
      <c r="T465" s="13">
        <f t="shared" si="679"/>
        <v>8.5259328653979963E-2</v>
      </c>
      <c r="U465" s="13">
        <f t="shared" si="680"/>
        <v>3.3928297818770763E-2</v>
      </c>
      <c r="V465" s="13">
        <f t="shared" si="681"/>
        <v>2.840038113367054E-3</v>
      </c>
      <c r="W465" s="13">
        <f t="shared" si="682"/>
        <v>7.1416817129620544E-2</v>
      </c>
      <c r="X465" s="13">
        <f t="shared" si="683"/>
        <v>4.429541757387008E-2</v>
      </c>
      <c r="Y465" s="13">
        <f t="shared" si="684"/>
        <v>1.3736848664666498E-2</v>
      </c>
      <c r="Z465" s="13">
        <f t="shared" si="685"/>
        <v>4.5005022169910076E-3</v>
      </c>
      <c r="AA465" s="13">
        <f t="shared" si="686"/>
        <v>7.0145388712642273E-3</v>
      </c>
      <c r="AB465" s="13">
        <f t="shared" si="687"/>
        <v>5.466473873817353E-3</v>
      </c>
      <c r="AC465" s="13">
        <f t="shared" si="688"/>
        <v>1.7159342435509717E-4</v>
      </c>
      <c r="AD465" s="13">
        <f t="shared" si="689"/>
        <v>2.7827785415059019E-2</v>
      </c>
      <c r="AE465" s="13">
        <f t="shared" si="690"/>
        <v>1.725984753533415E-2</v>
      </c>
      <c r="AF465" s="13">
        <f t="shared" si="691"/>
        <v>5.3526059026919627E-3</v>
      </c>
      <c r="AG465" s="13">
        <f t="shared" si="692"/>
        <v>1.1066297038402804E-3</v>
      </c>
      <c r="AH465" s="13">
        <f t="shared" si="693"/>
        <v>6.9784552506703108E-4</v>
      </c>
      <c r="AI465" s="13">
        <f t="shared" si="694"/>
        <v>1.0876707366657577E-3</v>
      </c>
      <c r="AJ465" s="13">
        <f t="shared" si="695"/>
        <v>8.4762858605806591E-4</v>
      </c>
      <c r="AK465" s="13">
        <f t="shared" si="696"/>
        <v>4.4037482771380499E-4</v>
      </c>
      <c r="AL465" s="13">
        <f t="shared" si="697"/>
        <v>6.635246904514306E-6</v>
      </c>
      <c r="AM465" s="13">
        <f t="shared" si="698"/>
        <v>8.6745466654003459E-3</v>
      </c>
      <c r="AN465" s="13">
        <f t="shared" si="699"/>
        <v>5.3802827156317458E-3</v>
      </c>
      <c r="AO465" s="13">
        <f t="shared" si="700"/>
        <v>1.6685276601016328E-3</v>
      </c>
      <c r="AP465" s="13">
        <f t="shared" si="701"/>
        <v>3.4496137094998212E-4</v>
      </c>
      <c r="AQ465" s="13">
        <f t="shared" si="702"/>
        <v>5.3489530152788757E-5</v>
      </c>
      <c r="AR465" s="13">
        <f t="shared" si="703"/>
        <v>8.6566050343008432E-5</v>
      </c>
      <c r="AS465" s="13">
        <f t="shared" si="704"/>
        <v>1.3492292543938145E-4</v>
      </c>
      <c r="AT465" s="13">
        <f t="shared" si="705"/>
        <v>1.0514627695839636E-4</v>
      </c>
      <c r="AU465" s="13">
        <f t="shared" si="706"/>
        <v>5.4627432771751551E-5</v>
      </c>
      <c r="AV465" s="13">
        <f t="shared" si="707"/>
        <v>2.1285749464146441E-5</v>
      </c>
      <c r="AW465" s="13">
        <f t="shared" si="708"/>
        <v>1.7817675402599505E-7</v>
      </c>
      <c r="AX465" s="13">
        <f t="shared" si="709"/>
        <v>2.2533760989800764E-3</v>
      </c>
      <c r="AY465" s="13">
        <f t="shared" si="710"/>
        <v>1.3976292877087959E-3</v>
      </c>
      <c r="AZ465" s="13">
        <f t="shared" si="711"/>
        <v>4.3343133592868278E-4</v>
      </c>
      <c r="BA465" s="13">
        <f t="shared" si="712"/>
        <v>8.9610182336164157E-5</v>
      </c>
      <c r="BB465" s="13">
        <f t="shared" si="713"/>
        <v>1.3894908107731708E-5</v>
      </c>
      <c r="BC465" s="13">
        <f t="shared" si="714"/>
        <v>1.7236297598237691E-6</v>
      </c>
      <c r="BD465" s="13">
        <f t="shared" si="715"/>
        <v>8.9485910596862373E-6</v>
      </c>
      <c r="BE465" s="13">
        <f t="shared" si="716"/>
        <v>1.3947385603819175E-5</v>
      </c>
      <c r="BF465" s="13">
        <f t="shared" si="717"/>
        <v>1.0869284554637095E-5</v>
      </c>
      <c r="BG465" s="13">
        <f t="shared" si="718"/>
        <v>5.6470008112642082E-6</v>
      </c>
      <c r="BH465" s="13">
        <f t="shared" si="719"/>
        <v>2.2003714689400291E-6</v>
      </c>
      <c r="BI465" s="13">
        <f t="shared" si="720"/>
        <v>6.8590528149633967E-7</v>
      </c>
      <c r="BJ465" s="14">
        <f t="shared" si="721"/>
        <v>0.60041965636450223</v>
      </c>
      <c r="BK465" s="14">
        <f t="shared" si="722"/>
        <v>0.25343213047371888</v>
      </c>
      <c r="BL465" s="14">
        <f t="shared" si="723"/>
        <v>0.14188923985352001</v>
      </c>
      <c r="BM465" s="14">
        <f t="shared" si="724"/>
        <v>0.37045391236835346</v>
      </c>
      <c r="BN465" s="14">
        <f t="shared" si="725"/>
        <v>0.62839016542942372</v>
      </c>
    </row>
    <row r="466" spans="1:66" x14ac:dyDescent="0.25">
      <c r="A466" t="s">
        <v>290</v>
      </c>
      <c r="B466" t="s">
        <v>305</v>
      </c>
      <c r="C466" t="s">
        <v>297</v>
      </c>
      <c r="D466" t="s">
        <v>360</v>
      </c>
      <c r="E466" s="10">
        <f>VLOOKUP(A466,home!$A$2:$E$405,3,FALSE)</f>
        <v>1.6512</v>
      </c>
      <c r="F466" s="10">
        <f>VLOOKUP(B466,home!$B$2:$E$405,3,FALSE)</f>
        <v>1.2868999999999999</v>
      </c>
      <c r="G466" s="10">
        <f>VLOOKUP(C466,away!$B$2:$E$405,4,FALSE)</f>
        <v>1.3626</v>
      </c>
      <c r="H466" s="10">
        <f>VLOOKUP(A466,away!$A$2:$E$405,3,FALSE)</f>
        <v>1.1418999999999999</v>
      </c>
      <c r="I466" s="10">
        <f>VLOOKUP(C466,away!$B$2:$E$405,3,FALSE)</f>
        <v>1.1494</v>
      </c>
      <c r="J466" s="10">
        <f>VLOOKUP(B466,home!$B$2:$E$405,4,FALSE)</f>
        <v>0.93049999999999999</v>
      </c>
      <c r="K466" s="12">
        <f t="shared" si="670"/>
        <v>2.895428636928</v>
      </c>
      <c r="L466" s="12">
        <f t="shared" si="671"/>
        <v>1.22128111973</v>
      </c>
      <c r="M466" s="13">
        <f t="shared" si="672"/>
        <v>1.6298050873082122E-2</v>
      </c>
      <c r="N466" s="13">
        <f t="shared" si="673"/>
        <v>4.7189843224031372E-2</v>
      </c>
      <c r="O466" s="13">
        <f t="shared" si="674"/>
        <v>1.9904501819694238E-2</v>
      </c>
      <c r="P466" s="13">
        <f t="shared" si="675"/>
        <v>5.7632064572528188E-2</v>
      </c>
      <c r="Q466" s="13">
        <f t="shared" si="676"/>
        <v>6.8317411721501589E-2</v>
      </c>
      <c r="R466" s="13">
        <f t="shared" si="677"/>
        <v>1.2154496135012002E-2</v>
      </c>
      <c r="S466" s="13">
        <f t="shared" si="678"/>
        <v>5.0948651663276154E-2</v>
      </c>
      <c r="T466" s="13">
        <f t="shared" si="679"/>
        <v>8.3434765084290888E-2</v>
      </c>
      <c r="U466" s="13">
        <f t="shared" si="680"/>
        <v>3.5192476176744453E-2</v>
      </c>
      <c r="V466" s="13">
        <f t="shared" si="681"/>
        <v>2.0017908244958249E-2</v>
      </c>
      <c r="W466" s="13">
        <f t="shared" si="682"/>
        <v>6.593606343307877E-2</v>
      </c>
      <c r="X466" s="13">
        <f t="shared" si="683"/>
        <v>8.0526469380138757E-2</v>
      </c>
      <c r="Y466" s="13">
        <f t="shared" si="684"/>
        <v>4.9172728346239716E-2</v>
      </c>
      <c r="Z466" s="13">
        <f t="shared" si="685"/>
        <v>4.9480188831738051E-3</v>
      </c>
      <c r="AA466" s="13">
        <f t="shared" si="686"/>
        <v>1.4326635570401935E-2</v>
      </c>
      <c r="AB466" s="13">
        <f t="shared" si="687"/>
        <v>2.0740875450686539E-2</v>
      </c>
      <c r="AC466" s="13">
        <f t="shared" si="688"/>
        <v>4.4241232800028649E-3</v>
      </c>
      <c r="AD466" s="13">
        <f t="shared" si="689"/>
        <v>4.7728291567609361E-2</v>
      </c>
      <c r="AE466" s="13">
        <f t="shared" si="690"/>
        <v>5.8289661368489884E-2</v>
      </c>
      <c r="AF466" s="13">
        <f t="shared" si="691"/>
        <v>3.5594031452395931E-2</v>
      </c>
      <c r="AG466" s="13">
        <f t="shared" si="692"/>
        <v>1.4490106195962311E-2</v>
      </c>
      <c r="AH466" s="13">
        <f t="shared" si="693"/>
        <v>1.5107305105219219E-3</v>
      </c>
      <c r="AI466" s="13">
        <f t="shared" si="694"/>
        <v>4.3742123828460298E-3</v>
      </c>
      <c r="AJ466" s="13">
        <f t="shared" si="695"/>
        <v>6.3326098986487304E-3</v>
      </c>
      <c r="AK466" s="13">
        <f t="shared" si="696"/>
        <v>6.1118733490137514E-3</v>
      </c>
      <c r="AL466" s="13">
        <f t="shared" si="697"/>
        <v>6.2577141410464262E-4</v>
      </c>
      <c r="AM466" s="13">
        <f t="shared" si="698"/>
        <v>2.7638772439301063E-2</v>
      </c>
      <c r="AN466" s="13">
        <f t="shared" si="699"/>
        <v>3.3754710952632265E-2</v>
      </c>
      <c r="AO466" s="13">
        <f t="shared" si="700"/>
        <v>2.061199559419662E-2</v>
      </c>
      <c r="AP466" s="13">
        <f t="shared" si="701"/>
        <v>8.3910136863834233E-3</v>
      </c>
      <c r="AQ466" s="13">
        <f t="shared" si="702"/>
        <v>2.5619466476440251E-3</v>
      </c>
      <c r="AR466" s="13">
        <f t="shared" si="703"/>
        <v>3.6900532990009731E-4</v>
      </c>
      <c r="AS466" s="13">
        <f t="shared" si="704"/>
        <v>1.0684285993718056E-3</v>
      </c>
      <c r="AT466" s="13">
        <f t="shared" si="705"/>
        <v>1.5467793815669999E-3</v>
      </c>
      <c r="AU466" s="13">
        <f t="shared" si="706"/>
        <v>1.4928631054662912E-3</v>
      </c>
      <c r="AV466" s="13">
        <f t="shared" si="707"/>
        <v>1.0806196466450913E-3</v>
      </c>
      <c r="AW466" s="13">
        <f t="shared" si="708"/>
        <v>6.1466959089781644E-5</v>
      </c>
      <c r="AX466" s="13">
        <f t="shared" si="709"/>
        <v>1.3337682201714777E-2</v>
      </c>
      <c r="AY466" s="13">
        <f t="shared" si="710"/>
        <v>1.6289059453913114E-2</v>
      </c>
      <c r="AZ466" s="13">
        <f t="shared" si="711"/>
        <v>9.9467603846117771E-3</v>
      </c>
      <c r="BA466" s="13">
        <f t="shared" si="712"/>
        <v>4.0492635534015589E-3</v>
      </c>
      <c r="BB466" s="13">
        <f t="shared" si="713"/>
        <v>1.2363222816450332E-3</v>
      </c>
      <c r="BC466" s="13">
        <f t="shared" si="714"/>
        <v>3.0197941209491881E-4</v>
      </c>
      <c r="BD466" s="13">
        <f t="shared" si="715"/>
        <v>7.5109873747788208E-5</v>
      </c>
      <c r="BE466" s="13">
        <f t="shared" si="716"/>
        <v>2.174752793653926E-4</v>
      </c>
      <c r="BF466" s="13">
        <f t="shared" si="717"/>
        <v>3.1484207584923739E-4</v>
      </c>
      <c r="BG466" s="13">
        <f t="shared" si="718"/>
        <v>3.0386758750791312E-4</v>
      </c>
      <c r="BH466" s="13">
        <f t="shared" si="719"/>
        <v>2.1995672867615923E-4</v>
      </c>
      <c r="BI466" s="13">
        <f t="shared" si="720"/>
        <v>1.2737380221879071E-4</v>
      </c>
      <c r="BJ466" s="14">
        <f t="shared" si="721"/>
        <v>0.68879887838127696</v>
      </c>
      <c r="BK466" s="14">
        <f t="shared" si="722"/>
        <v>0.16623562950186532</v>
      </c>
      <c r="BL466" s="14">
        <f t="shared" si="723"/>
        <v>0.12746473270388517</v>
      </c>
      <c r="BM466" s="14">
        <f t="shared" si="724"/>
        <v>0.74972329862952858</v>
      </c>
      <c r="BN466" s="14">
        <f t="shared" si="725"/>
        <v>0.22149636834584951</v>
      </c>
    </row>
    <row r="467" spans="1:66" x14ac:dyDescent="0.25">
      <c r="A467" t="s">
        <v>290</v>
      </c>
      <c r="B467" t="s">
        <v>311</v>
      </c>
      <c r="C467" t="s">
        <v>314</v>
      </c>
      <c r="D467" t="s">
        <v>360</v>
      </c>
      <c r="E467" s="10">
        <f>VLOOKUP(A467,home!$A$2:$E$405,3,FALSE)</f>
        <v>1.6512</v>
      </c>
      <c r="F467" s="10">
        <f>VLOOKUP(B467,home!$B$2:$E$405,3,FALSE)</f>
        <v>1.2112000000000001</v>
      </c>
      <c r="G467" s="10">
        <f>VLOOKUP(C467,away!$B$2:$E$405,4,FALSE)</f>
        <v>0.64349999999999996</v>
      </c>
      <c r="H467" s="10">
        <f>VLOOKUP(A467,away!$A$2:$E$405,3,FALSE)</f>
        <v>1.1418999999999999</v>
      </c>
      <c r="I467" s="10">
        <f>VLOOKUP(C467,away!$B$2:$E$405,3,FALSE)</f>
        <v>1.3136000000000001</v>
      </c>
      <c r="J467" s="10">
        <f>VLOOKUP(B467,home!$B$2:$E$405,4,FALSE)</f>
        <v>1.2040999999999999</v>
      </c>
      <c r="K467" s="12">
        <f t="shared" si="670"/>
        <v>1.2869571686400001</v>
      </c>
      <c r="L467" s="12">
        <f t="shared" si="671"/>
        <v>1.8061498073440001</v>
      </c>
      <c r="M467" s="13">
        <f t="shared" si="672"/>
        <v>4.5360800319787356E-2</v>
      </c>
      <c r="N467" s="13">
        <f t="shared" si="673"/>
        <v>5.8377407146797941E-2</v>
      </c>
      <c r="O467" s="13">
        <f t="shared" si="674"/>
        <v>8.192840075855358E-2</v>
      </c>
      <c r="P467" s="13">
        <f t="shared" si="675"/>
        <v>0.10543834267143136</v>
      </c>
      <c r="Q467" s="13">
        <f t="shared" si="676"/>
        <v>3.75646113070938E-2</v>
      </c>
      <c r="R467" s="13">
        <f t="shared" si="677"/>
        <v>7.3987482623031814E-2</v>
      </c>
      <c r="S467" s="13">
        <f t="shared" si="678"/>
        <v>6.1271207887223976E-2</v>
      </c>
      <c r="T467" s="13">
        <f t="shared" si="679"/>
        <v>6.7847315475259712E-2</v>
      </c>
      <c r="U467" s="13">
        <f t="shared" si="680"/>
        <v>9.5218721151338226E-2</v>
      </c>
      <c r="V467" s="13">
        <f t="shared" si="681"/>
        <v>1.5824565526869908E-2</v>
      </c>
      <c r="W467" s="13">
        <f t="shared" si="682"/>
        <v>1.6114681936279858E-2</v>
      </c>
      <c r="X467" s="13">
        <f t="shared" si="683"/>
        <v>2.9105529674621704E-2</v>
      </c>
      <c r="Y467" s="13">
        <f t="shared" si="684"/>
        <v>2.6284473407231543E-2</v>
      </c>
      <c r="Z467" s="13">
        <f t="shared" si="685"/>
        <v>4.4544159161818808E-2</v>
      </c>
      <c r="AA467" s="13">
        <f t="shared" si="686"/>
        <v>5.7326424954343848E-2</v>
      </c>
      <c r="AB467" s="13">
        <f t="shared" si="687"/>
        <v>3.6888326773747912E-2</v>
      </c>
      <c r="AC467" s="13">
        <f t="shared" si="688"/>
        <v>2.2989507885743639E-3</v>
      </c>
      <c r="AD467" s="13">
        <f t="shared" si="689"/>
        <v>5.1847263595622226E-3</v>
      </c>
      <c r="AE467" s="13">
        <f t="shared" si="690"/>
        <v>9.364392515454666E-3</v>
      </c>
      <c r="AF467" s="13">
        <f t="shared" si="691"/>
        <v>8.456747868841024E-3</v>
      </c>
      <c r="AG467" s="13">
        <f t="shared" si="692"/>
        <v>5.0913845113546644E-3</v>
      </c>
      <c r="AH467" s="13">
        <f t="shared" si="693"/>
        <v>2.0113356122104884E-2</v>
      </c>
      <c r="AI467" s="13">
        <f t="shared" si="694"/>
        <v>2.5885027846752114E-2</v>
      </c>
      <c r="AJ467" s="13">
        <f t="shared" si="695"/>
        <v>1.6656461073911832E-2</v>
      </c>
      <c r="AK467" s="13">
        <f t="shared" si="696"/>
        <v>7.1453839944146495E-3</v>
      </c>
      <c r="AL467" s="13">
        <f t="shared" si="697"/>
        <v>2.1375069162941741E-4</v>
      </c>
      <c r="AM467" s="13">
        <f t="shared" si="698"/>
        <v>1.3345041511750742E-3</v>
      </c>
      <c r="AN467" s="13">
        <f t="shared" si="699"/>
        <v>2.4103144155446289E-3</v>
      </c>
      <c r="AO467" s="13">
        <f t="shared" si="700"/>
        <v>2.1766944586371993E-3</v>
      </c>
      <c r="AP467" s="13">
        <f t="shared" si="701"/>
        <v>1.3104787590381096E-3</v>
      </c>
      <c r="AQ467" s="13">
        <f t="shared" si="702"/>
        <v>5.9173023954127164E-4</v>
      </c>
      <c r="AR467" s="13">
        <f t="shared" si="703"/>
        <v>7.2655468569962018E-3</v>
      </c>
      <c r="AS467" s="13">
        <f t="shared" si="704"/>
        <v>9.3504476117010835E-3</v>
      </c>
      <c r="AT467" s="13">
        <f t="shared" si="705"/>
        <v>6.0168127919357391E-3</v>
      </c>
      <c r="AU467" s="13">
        <f t="shared" si="706"/>
        <v>2.5811267849821847E-3</v>
      </c>
      <c r="AV467" s="13">
        <f t="shared" si="707"/>
        <v>8.3044990477538507E-4</v>
      </c>
      <c r="AW467" s="13">
        <f t="shared" si="708"/>
        <v>1.3801391969982619E-5</v>
      </c>
      <c r="AX467" s="13">
        <f t="shared" si="709"/>
        <v>2.8624161398909976E-4</v>
      </c>
      <c r="AY467" s="13">
        <f t="shared" si="710"/>
        <v>5.1699523596024811E-4</v>
      </c>
      <c r="AZ467" s="13">
        <f t="shared" si="711"/>
        <v>4.6688542291368416E-4</v>
      </c>
      <c r="BA467" s="13">
        <f t="shared" si="712"/>
        <v>2.8108833888242411E-4</v>
      </c>
      <c r="BB467" s="13">
        <f t="shared" si="713"/>
        <v>1.2692191227978386E-4</v>
      </c>
      <c r="BC467" s="13">
        <f t="shared" si="714"/>
        <v>4.5847997482372752E-5</v>
      </c>
      <c r="BD467" s="13">
        <f t="shared" si="715"/>
        <v>2.1871110093354151E-3</v>
      </c>
      <c r="BE467" s="13">
        <f t="shared" si="716"/>
        <v>2.8147181920756786E-3</v>
      </c>
      <c r="BF467" s="13">
        <f t="shared" si="717"/>
        <v>1.8112108774966079E-3</v>
      </c>
      <c r="BG467" s="13">
        <f t="shared" si="718"/>
        <v>7.7698360757100162E-4</v>
      </c>
      <c r="BH467" s="13">
        <f t="shared" si="719"/>
        <v>2.4998615591981742E-4</v>
      </c>
      <c r="BI467" s="13">
        <f t="shared" si="720"/>
        <v>6.4344295084353144E-5</v>
      </c>
      <c r="BJ467" s="14">
        <f t="shared" si="721"/>
        <v>0.2729389727479411</v>
      </c>
      <c r="BK467" s="14">
        <f t="shared" si="722"/>
        <v>0.23092461312147664</v>
      </c>
      <c r="BL467" s="14">
        <f t="shared" si="723"/>
        <v>0.44909832338607236</v>
      </c>
      <c r="BM467" s="14">
        <f t="shared" si="724"/>
        <v>0.59434582974662298</v>
      </c>
      <c r="BN467" s="14">
        <f t="shared" si="725"/>
        <v>0.40265704482669584</v>
      </c>
    </row>
    <row r="468" spans="1:66" x14ac:dyDescent="0.25">
      <c r="A468" t="s">
        <v>338</v>
      </c>
      <c r="B468" t="s">
        <v>79</v>
      </c>
      <c r="C468" t="s">
        <v>93</v>
      </c>
      <c r="D468" t="s">
        <v>361</v>
      </c>
      <c r="E468" s="10">
        <f>VLOOKUP(A468,home!$A$2:$E$405,3,FALSE)</f>
        <v>1.3033999999999999</v>
      </c>
      <c r="F468" s="10">
        <f>VLOOKUP(B468,home!$B$2:$E$405,3,FALSE)</f>
        <v>1.5344</v>
      </c>
      <c r="G468" s="10">
        <f>VLOOKUP(C468,away!$B$2:$E$405,4,FALSE)</f>
        <v>1.0548999999999999</v>
      </c>
      <c r="H468" s="10">
        <f>VLOOKUP(A468,away!$A$2:$E$405,3,FALSE)</f>
        <v>1.0085</v>
      </c>
      <c r="I468" s="10">
        <f>VLOOKUP(C468,away!$B$2:$E$405,3,FALSE)</f>
        <v>0.86760000000000004</v>
      </c>
      <c r="J468" s="10">
        <f>VLOOKUP(B468,home!$B$2:$E$405,4,FALSE)</f>
        <v>0.99160000000000004</v>
      </c>
      <c r="K468" s="12">
        <f t="shared" si="670"/>
        <v>2.1097334991039998</v>
      </c>
      <c r="L468" s="12">
        <f t="shared" si="671"/>
        <v>0.86762481336000008</v>
      </c>
      <c r="M468" s="13">
        <f t="shared" si="672"/>
        <v>5.092719004642874E-2</v>
      </c>
      <c r="N468" s="13">
        <f t="shared" si="673"/>
        <v>0.1074427988561865</v>
      </c>
      <c r="O468" s="13">
        <f t="shared" si="674"/>
        <v>4.4185693758981993E-2</v>
      </c>
      <c r="P468" s="13">
        <f t="shared" si="675"/>
        <v>9.3220038304474853E-2</v>
      </c>
      <c r="Q468" s="13">
        <f t="shared" si="676"/>
        <v>0.1133378359921948</v>
      </c>
      <c r="R468" s="13">
        <f t="shared" si="677"/>
        <v>1.9168302150409433E-2</v>
      </c>
      <c r="S468" s="13">
        <f t="shared" si="678"/>
        <v>4.2658821022548928E-2</v>
      </c>
      <c r="T468" s="13">
        <f t="shared" si="679"/>
        <v>9.833471879935432E-2</v>
      </c>
      <c r="U468" s="13">
        <f t="shared" si="680"/>
        <v>4.0440009167666019E-2</v>
      </c>
      <c r="V468" s="13">
        <f t="shared" si="681"/>
        <v>8.6761270270150036E-3</v>
      </c>
      <c r="W468" s="13">
        <f t="shared" si="682"/>
        <v>7.97042097695628E-2</v>
      </c>
      <c r="X468" s="13">
        <f t="shared" si="683"/>
        <v>6.9153350125323226E-2</v>
      </c>
      <c r="Y468" s="13">
        <f t="shared" si="684"/>
        <v>2.9999581247851143E-2</v>
      </c>
      <c r="Z468" s="13">
        <f t="shared" si="685"/>
        <v>5.5436315252256913E-3</v>
      </c>
      <c r="AA468" s="13">
        <f t="shared" si="686"/>
        <v>1.1695585135457641E-2</v>
      </c>
      <c r="AB468" s="13">
        <f t="shared" si="687"/>
        <v>1.2337283875948889E-2</v>
      </c>
      <c r="AC468" s="13">
        <f t="shared" si="688"/>
        <v>9.9257991292995965E-4</v>
      </c>
      <c r="AD468" s="13">
        <f t="shared" si="689"/>
        <v>4.2038660342614734E-2</v>
      </c>
      <c r="AE468" s="13">
        <f t="shared" si="690"/>
        <v>3.6473784833665548E-2</v>
      </c>
      <c r="AF468" s="13">
        <f t="shared" si="691"/>
        <v>1.582278037942093E-2</v>
      </c>
      <c r="AG468" s="13">
        <f t="shared" si="692"/>
        <v>4.576078957843786E-3</v>
      </c>
      <c r="AH468" s="13">
        <f t="shared" si="693"/>
        <v>1.2024480668526383E-3</v>
      </c>
      <c r="AI468" s="13">
        <f t="shared" si="694"/>
        <v>2.5368449675718567E-3</v>
      </c>
      <c r="AJ468" s="13">
        <f t="shared" si="695"/>
        <v>2.6760334050598732E-3</v>
      </c>
      <c r="AK468" s="13">
        <f t="shared" si="696"/>
        <v>1.8819057731253861E-3</v>
      </c>
      <c r="AL468" s="13">
        <f t="shared" si="697"/>
        <v>7.267499928366584E-5</v>
      </c>
      <c r="AM468" s="13">
        <f t="shared" si="698"/>
        <v>1.7738073996453812E-2</v>
      </c>
      <c r="AN468" s="13">
        <f t="shared" si="699"/>
        <v>1.5389993140539109E-2</v>
      </c>
      <c r="AO468" s="13">
        <f t="shared" si="700"/>
        <v>6.6763699630859622E-3</v>
      </c>
      <c r="AP468" s="13">
        <f t="shared" si="701"/>
        <v>1.9308614143815897E-3</v>
      </c>
      <c r="AQ468" s="13">
        <f t="shared" si="702"/>
        <v>4.1881581856921313E-4</v>
      </c>
      <c r="AR468" s="13">
        <f t="shared" si="703"/>
        <v>2.0865475591562264E-4</v>
      </c>
      <c r="AS468" s="13">
        <f t="shared" si="704"/>
        <v>4.4020592830255759E-4</v>
      </c>
      <c r="AT468" s="13">
        <f t="shared" si="705"/>
        <v>4.6435859672203962E-4</v>
      </c>
      <c r="AU468" s="13">
        <f t="shared" si="706"/>
        <v>3.2655762903380394E-4</v>
      </c>
      <c r="AV468" s="13">
        <f t="shared" si="707"/>
        <v>1.722373923401483E-4</v>
      </c>
      <c r="AW468" s="13">
        <f t="shared" si="708"/>
        <v>3.6952353016273874E-6</v>
      </c>
      <c r="AX468" s="13">
        <f t="shared" si="709"/>
        <v>6.2371014866506999E-3</v>
      </c>
      <c r="AY468" s="13">
        <f t="shared" si="710"/>
        <v>5.4114640132626925E-3</v>
      </c>
      <c r="AZ468" s="13">
        <f t="shared" si="711"/>
        <v>2.3475602272556998E-3</v>
      </c>
      <c r="BA468" s="13">
        <f t="shared" si="712"/>
        <v>6.7893383467469541E-4</v>
      </c>
      <c r="BB468" s="13">
        <f t="shared" si="713"/>
        <v>1.4726496039835544E-4</v>
      </c>
      <c r="BC468" s="13">
        <f t="shared" si="714"/>
        <v>2.5554146756018189E-5</v>
      </c>
      <c r="BD468" s="13">
        <f t="shared" si="715"/>
        <v>3.0172340609661402E-5</v>
      </c>
      <c r="BE468" s="13">
        <f t="shared" si="716"/>
        <v>6.3655597730578656E-5</v>
      </c>
      <c r="BF468" s="13">
        <f t="shared" si="717"/>
        <v>6.7148173468845179E-5</v>
      </c>
      <c r="BG468" s="13">
        <f t="shared" si="718"/>
        <v>4.7221583656956371E-5</v>
      </c>
      <c r="BH468" s="13">
        <f t="shared" si="719"/>
        <v>2.4906239230455702E-5</v>
      </c>
      <c r="BI468" s="13">
        <f t="shared" si="720"/>
        <v>1.0509105448238116E-5</v>
      </c>
      <c r="BJ468" s="14">
        <f t="shared" si="721"/>
        <v>0.65388579230604549</v>
      </c>
      <c r="BK468" s="14">
        <f t="shared" si="722"/>
        <v>0.20195889532594385</v>
      </c>
      <c r="BL468" s="14">
        <f t="shared" si="723"/>
        <v>0.13797973364353261</v>
      </c>
      <c r="BM468" s="14">
        <f t="shared" si="724"/>
        <v>0.56567842491411013</v>
      </c>
      <c r="BN468" s="14">
        <f t="shared" si="725"/>
        <v>0.42828185910867633</v>
      </c>
    </row>
    <row r="469" spans="1:66" x14ac:dyDescent="0.25">
      <c r="A469" t="s">
        <v>338</v>
      </c>
      <c r="B469" t="s">
        <v>85</v>
      </c>
      <c r="C469" t="s">
        <v>82</v>
      </c>
      <c r="D469" t="s">
        <v>361</v>
      </c>
      <c r="E469" s="10">
        <f>VLOOKUP(A469,home!$A$2:$E$405,3,FALSE)</f>
        <v>1.3033999999999999</v>
      </c>
      <c r="F469" s="10">
        <f>VLOOKUP(B469,home!$B$2:$E$405,3,FALSE)</f>
        <v>1.381</v>
      </c>
      <c r="G469" s="10">
        <f>VLOOKUP(C469,away!$B$2:$E$405,4,FALSE)</f>
        <v>1.1508</v>
      </c>
      <c r="H469" s="10">
        <f>VLOOKUP(A469,away!$A$2:$E$405,3,FALSE)</f>
        <v>1.0085</v>
      </c>
      <c r="I469" s="10">
        <f>VLOOKUP(C469,away!$B$2:$E$405,3,FALSE)</f>
        <v>1.4874000000000001</v>
      </c>
      <c r="J469" s="10">
        <f>VLOOKUP(B469,home!$B$2:$E$405,4,FALSE)</f>
        <v>1.4874000000000001</v>
      </c>
      <c r="K469" s="12">
        <f t="shared" si="670"/>
        <v>2.0714347063199998</v>
      </c>
      <c r="L469" s="12">
        <f t="shared" si="671"/>
        <v>2.2311638094599999</v>
      </c>
      <c r="M469" s="13">
        <f t="shared" si="672"/>
        <v>1.3533346667226547E-2</v>
      </c>
      <c r="N469" s="13">
        <f t="shared" si="673"/>
        <v>2.8033443979153173E-2</v>
      </c>
      <c r="O469" s="13">
        <f t="shared" si="674"/>
        <v>3.0195113304791972E-2</v>
      </c>
      <c r="P469" s="13">
        <f t="shared" si="675"/>
        <v>6.2547205660810887E-2</v>
      </c>
      <c r="Q469" s="13">
        <f t="shared" si="676"/>
        <v>2.9034724398047662E-2</v>
      </c>
      <c r="R469" s="13">
        <f t="shared" si="677"/>
        <v>3.3685122014097998E-2</v>
      </c>
      <c r="S469" s="13">
        <f t="shared" si="678"/>
        <v>7.2268763820440701E-2</v>
      </c>
      <c r="T469" s="13">
        <f t="shared" si="679"/>
        <v>6.4781226294569214E-2</v>
      </c>
      <c r="U469" s="13">
        <f t="shared" si="680"/>
        <v>6.9776530826626451E-2</v>
      </c>
      <c r="V469" s="13">
        <f t="shared" si="681"/>
        <v>3.711169770064817E-2</v>
      </c>
      <c r="W469" s="13">
        <f t="shared" si="682"/>
        <v>2.0047845268850666E-2</v>
      </c>
      <c r="X469" s="13">
        <f t="shared" si="683"/>
        <v>4.4730026821513481E-2</v>
      </c>
      <c r="Y469" s="13">
        <f t="shared" si="684"/>
        <v>4.9900008520168009E-2</v>
      </c>
      <c r="Z469" s="13">
        <f t="shared" si="685"/>
        <v>2.5052341718366601E-2</v>
      </c>
      <c r="AA469" s="13">
        <f t="shared" si="686"/>
        <v>5.1894290110013001E-2</v>
      </c>
      <c r="AB469" s="13">
        <f t="shared" si="687"/>
        <v>5.3747816796859825E-2</v>
      </c>
      <c r="AC469" s="13">
        <f t="shared" si="688"/>
        <v>1.0719969372605238E-2</v>
      </c>
      <c r="AD469" s="13">
        <f t="shared" si="689"/>
        <v>1.0381950619207618E-2</v>
      </c>
      <c r="AE469" s="13">
        <f t="shared" si="690"/>
        <v>2.3163832493176873E-2</v>
      </c>
      <c r="AF469" s="13">
        <f t="shared" si="691"/>
        <v>2.5841152373584926E-2</v>
      </c>
      <c r="AG469" s="13">
        <f t="shared" si="692"/>
        <v>1.9218614656894686E-2</v>
      </c>
      <c r="AH469" s="13">
        <f t="shared" si="693"/>
        <v>1.397396954606113E-2</v>
      </c>
      <c r="AI469" s="13">
        <f t="shared" si="694"/>
        <v>2.8946165502769759E-2</v>
      </c>
      <c r="AJ469" s="13">
        <f t="shared" si="695"/>
        <v>2.9980045918659996E-2</v>
      </c>
      <c r="AK469" s="13">
        <f t="shared" si="696"/>
        <v>2.070056920432653E-2</v>
      </c>
      <c r="AL469" s="13">
        <f t="shared" si="697"/>
        <v>1.9817836504541211E-3</v>
      </c>
      <c r="AM469" s="13">
        <f t="shared" si="698"/>
        <v>4.3011065663854167E-3</v>
      </c>
      <c r="AN469" s="13">
        <f t="shared" si="699"/>
        <v>9.5964733115499051E-3</v>
      </c>
      <c r="AO469" s="13">
        <f t="shared" si="700"/>
        <v>1.0705651975589456E-2</v>
      </c>
      <c r="AP469" s="13">
        <f t="shared" si="701"/>
        <v>7.9620210815363815E-3</v>
      </c>
      <c r="AQ469" s="13">
        <f t="shared" si="702"/>
        <v>4.441143321820387E-3</v>
      </c>
      <c r="AR469" s="13">
        <f t="shared" si="703"/>
        <v>6.2356430251335514E-3</v>
      </c>
      <c r="AS469" s="13">
        <f t="shared" si="704"/>
        <v>1.2916727378483874E-2</v>
      </c>
      <c r="AT469" s="13">
        <f t="shared" si="705"/>
        <v>1.3378078691932624E-2</v>
      </c>
      <c r="AU469" s="13">
        <f t="shared" si="706"/>
        <v>9.2372721687831016E-3</v>
      </c>
      <c r="AV469" s="13">
        <f t="shared" si="707"/>
        <v>4.7836015405352825E-3</v>
      </c>
      <c r="AW469" s="13">
        <f t="shared" si="708"/>
        <v>2.5442304481115944E-4</v>
      </c>
      <c r="AX469" s="13">
        <f t="shared" si="709"/>
        <v>1.4849102361985998E-3</v>
      </c>
      <c r="AY469" s="13">
        <f t="shared" si="710"/>
        <v>3.3130779793030156E-3</v>
      </c>
      <c r="AZ469" s="13">
        <f t="shared" si="711"/>
        <v>3.6960098426698789E-3</v>
      </c>
      <c r="BA469" s="13">
        <f t="shared" si="712"/>
        <v>2.7488011334576602E-3</v>
      </c>
      <c r="BB469" s="13">
        <f t="shared" si="713"/>
        <v>1.5332564020933404E-3</v>
      </c>
      <c r="BC469" s="13">
        <f t="shared" si="714"/>
        <v>6.8418923899470172E-4</v>
      </c>
      <c r="BD469" s="13">
        <f t="shared" si="715"/>
        <v>2.3187901743982752E-3</v>
      </c>
      <c r="BE469" s="13">
        <f t="shared" si="716"/>
        <v>4.8032224439223921E-3</v>
      </c>
      <c r="BF469" s="13">
        <f t="shared" si="717"/>
        <v>4.9747808362580062E-3</v>
      </c>
      <c r="BG469" s="13">
        <f t="shared" si="718"/>
        <v>3.434977893520156E-3</v>
      </c>
      <c r="BH469" s="13">
        <f t="shared" si="719"/>
        <v>1.7788331060199041E-3</v>
      </c>
      <c r="BI469" s="13">
        <f t="shared" si="720"/>
        <v>7.3694732651212686E-4</v>
      </c>
      <c r="BJ469" s="14">
        <f t="shared" si="721"/>
        <v>0.3655994665147651</v>
      </c>
      <c r="BK469" s="14">
        <f t="shared" si="722"/>
        <v>0.2014758448514887</v>
      </c>
      <c r="BL469" s="14">
        <f t="shared" si="723"/>
        <v>0.39749849780970603</v>
      </c>
      <c r="BM469" s="14">
        <f t="shared" si="724"/>
        <v>0.78953853993570644</v>
      </c>
      <c r="BN469" s="14">
        <f t="shared" si="725"/>
        <v>0.19702895602412823</v>
      </c>
    </row>
    <row r="470" spans="1:66" s="15" customFormat="1" x14ac:dyDescent="0.25">
      <c r="A470" s="15" t="s">
        <v>339</v>
      </c>
      <c r="B470" s="15" t="s">
        <v>116</v>
      </c>
      <c r="C470" s="15" t="s">
        <v>109</v>
      </c>
      <c r="D470" s="15" t="s">
        <v>361</v>
      </c>
      <c r="E470" s="15">
        <f>VLOOKUP(A470,home!$A$2:$E$405,3,FALSE)</f>
        <v>1.2199</v>
      </c>
      <c r="F470" s="15">
        <f>VLOOKUP(B470,home!$B$2:$E$405,3,FALSE)</f>
        <v>0.58550000000000002</v>
      </c>
      <c r="G470" s="15">
        <f>VLOOKUP(C470,away!$B$2:$E$405,4,FALSE)</f>
        <v>1.1711</v>
      </c>
      <c r="H470" s="15">
        <f>VLOOKUP(A470,away!$A$2:$E$405,3,FALSE)</f>
        <v>1.0142</v>
      </c>
      <c r="I470" s="15">
        <f>VLOOKUP(C470,away!$B$2:$E$405,3,FALSE)</f>
        <v>1.0564</v>
      </c>
      <c r="J470" s="15">
        <f>VLOOKUP(B470,home!$B$2:$E$405,4,FALSE)</f>
        <v>1.6198999999999999</v>
      </c>
      <c r="K470" s="16">
        <f t="shared" si="670"/>
        <v>0.83645987309500003</v>
      </c>
      <c r="L470" s="16">
        <f t="shared" si="671"/>
        <v>1.7355622855119996</v>
      </c>
      <c r="M470" s="17">
        <f t="shared" si="672"/>
        <v>7.6380934788290097E-2</v>
      </c>
      <c r="N470" s="17">
        <f t="shared" si="673"/>
        <v>6.3889587019890587E-2</v>
      </c>
      <c r="O470" s="17">
        <f t="shared" si="674"/>
        <v>0.13256386975070775</v>
      </c>
      <c r="P470" s="17">
        <f t="shared" si="675"/>
        <v>0.1108843576686591</v>
      </c>
      <c r="Q470" s="17">
        <f t="shared" si="676"/>
        <v>2.6720537925374824E-2</v>
      </c>
      <c r="R470" s="17">
        <f t="shared" si="677"/>
        <v>0.11503642638042672</v>
      </c>
      <c r="S470" s="17">
        <f t="shared" si="678"/>
        <v>4.0243487493544373E-2</v>
      </c>
      <c r="T470" s="17">
        <f t="shared" si="679"/>
        <v>4.6375157871873594E-2</v>
      </c>
      <c r="U470" s="17">
        <f t="shared" si="680"/>
        <v>9.6223354611474021E-2</v>
      </c>
      <c r="V470" s="17">
        <f t="shared" si="681"/>
        <v>6.4914006696057663E-3</v>
      </c>
      <c r="W470" s="17">
        <f t="shared" si="682"/>
        <v>7.4502192540297218E-3</v>
      </c>
      <c r="X470" s="17">
        <f t="shared" si="683"/>
        <v>1.2930319556089328E-2</v>
      </c>
      <c r="Y470" s="17">
        <f t="shared" si="684"/>
        <v>1.1220687480583452E-2</v>
      </c>
      <c r="Z470" s="17">
        <f t="shared" si="685"/>
        <v>6.655096102864877E-2</v>
      </c>
      <c r="AA470" s="17">
        <f t="shared" si="686"/>
        <v>5.5667208416373827E-2</v>
      </c>
      <c r="AB470" s="17">
        <f t="shared" si="687"/>
        <v>2.3281693043756484E-2</v>
      </c>
      <c r="AC470" s="17">
        <f t="shared" si="688"/>
        <v>5.8898434178489723E-4</v>
      </c>
      <c r="AD470" s="17">
        <f t="shared" si="689"/>
        <v>1.5579523629389064E-3</v>
      </c>
      <c r="AE470" s="17">
        <f t="shared" si="690"/>
        <v>2.703923363741069E-3</v>
      </c>
      <c r="AF470" s="17">
        <f t="shared" si="691"/>
        <v>2.3464137065118719E-3</v>
      </c>
      <c r="AG470" s="17">
        <f t="shared" si="692"/>
        <v>1.3574490450768092E-3</v>
      </c>
      <c r="AH470" s="17">
        <f t="shared" si="693"/>
        <v>2.8875834506475427E-2</v>
      </c>
      <c r="AI470" s="17">
        <f t="shared" si="694"/>
        <v>2.4153476866798654E-2</v>
      </c>
      <c r="AJ470" s="17">
        <f t="shared" si="695"/>
        <v>1.0101707097402711E-2</v>
      </c>
      <c r="AK470" s="17">
        <f t="shared" si="696"/>
        <v>2.8165575455787778E-3</v>
      </c>
      <c r="AL470" s="17">
        <f t="shared" si="697"/>
        <v>3.4201807347206653E-5</v>
      </c>
      <c r="AM470" s="17">
        <f t="shared" si="698"/>
        <v>2.6063292715838669E-4</v>
      </c>
      <c r="AN470" s="17">
        <f t="shared" si="699"/>
        <v>4.5234467873869207E-4</v>
      </c>
      <c r="AO470" s="17">
        <f t="shared" si="700"/>
        <v>3.9253618223545787E-4</v>
      </c>
      <c r="AP470" s="17">
        <f t="shared" si="701"/>
        <v>2.2709033119557538E-4</v>
      </c>
      <c r="AQ470" s="17">
        <f t="shared" si="702"/>
        <v>9.8532353556867469E-5</v>
      </c>
      <c r="AR470" s="17">
        <f t="shared" si="703"/>
        <v>1.0023161866424948E-2</v>
      </c>
      <c r="AS470" s="17">
        <f t="shared" si="704"/>
        <v>8.3839727028004549E-3</v>
      </c>
      <c r="AT470" s="17">
        <f t="shared" si="705"/>
        <v>3.5064283715082064E-3</v>
      </c>
      <c r="AU470" s="17">
        <f t="shared" si="706"/>
        <v>9.7766221021615418E-4</v>
      </c>
      <c r="AV470" s="17">
        <f t="shared" si="707"/>
        <v>2.0444380207179535E-4</v>
      </c>
      <c r="AW470" s="17">
        <f t="shared" si="708"/>
        <v>1.3792146813257615E-6</v>
      </c>
      <c r="AX470" s="17">
        <f t="shared" si="709"/>
        <v>3.6334830862547066E-5</v>
      </c>
      <c r="AY470" s="17">
        <f t="shared" si="710"/>
        <v>6.3061362095494117E-5</v>
      </c>
      <c r="AZ470" s="17">
        <f t="shared" si="711"/>
        <v>5.472346086297779E-5</v>
      </c>
      <c r="BA470" s="17">
        <f t="shared" si="712"/>
        <v>3.1658658268825402E-5</v>
      </c>
      <c r="BB470" s="17">
        <f t="shared" si="713"/>
        <v>1.37363933253215E-5</v>
      </c>
      <c r="BC470" s="17">
        <f t="shared" si="714"/>
        <v>4.7680732388773506E-6</v>
      </c>
      <c r="BD470" s="17">
        <f t="shared" si="715"/>
        <v>2.8993036194915316E-3</v>
      </c>
      <c r="BE470" s="17">
        <f t="shared" si="716"/>
        <v>2.42515113762376E-3</v>
      </c>
      <c r="BF470" s="17">
        <f t="shared" si="717"/>
        <v>1.0142708064064827E-3</v>
      </c>
      <c r="BG470" s="17">
        <f t="shared" si="718"/>
        <v>2.8279894333691001E-4</v>
      </c>
      <c r="BH470" s="17">
        <f t="shared" si="719"/>
        <v>5.9137492063747956E-5</v>
      </c>
      <c r="BI470" s="17">
        <f t="shared" si="720"/>
        <v>9.8932278213598387E-6</v>
      </c>
      <c r="BJ470" s="18">
        <f t="shared" si="721"/>
        <v>0.17818766683764917</v>
      </c>
      <c r="BK470" s="18">
        <f t="shared" si="722"/>
        <v>0.23468642813132692</v>
      </c>
      <c r="BL470" s="18">
        <f t="shared" si="723"/>
        <v>0.51850635239875964</v>
      </c>
      <c r="BM470" s="18">
        <f t="shared" si="724"/>
        <v>0.47239401271562148</v>
      </c>
      <c r="BN470" s="18">
        <f t="shared" si="725"/>
        <v>0.5254757135333491</v>
      </c>
    </row>
    <row r="471" spans="1:66" x14ac:dyDescent="0.25">
      <c r="A471" t="s">
        <v>344</v>
      </c>
      <c r="B471" t="s">
        <v>212</v>
      </c>
      <c r="C471" t="s">
        <v>205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339</v>
      </c>
      <c r="B472" t="s">
        <v>118</v>
      </c>
      <c r="C472" t="s">
        <v>122</v>
      </c>
      <c r="D472" s="11">
        <v>44426</v>
      </c>
      <c r="E472" s="10">
        <f>VLOOKUP(A472,home!$A$2:$E$405,3,FALSE)</f>
        <v>1.2199</v>
      </c>
      <c r="F472" s="10">
        <f>VLOOKUP(B472,home!$B$2:$E$405,3,FALSE)</f>
        <v>0.81969999999999998</v>
      </c>
      <c r="G472" s="10">
        <f>VLOOKUP(C472,away!$B$2:$E$405,4,FALSE)</f>
        <v>1.1980999999999999</v>
      </c>
      <c r="H472" s="10">
        <f>VLOOKUP(A472,away!$A$2:$E$405,3,FALSE)</f>
        <v>1.0142</v>
      </c>
      <c r="I472" s="10">
        <f>VLOOKUP(C472,away!$B$2:$E$405,3,FALSE)</f>
        <v>0.60680000000000001</v>
      </c>
      <c r="J472" s="10">
        <f>VLOOKUP(B472,home!$B$2:$E$405,4,FALSE)</f>
        <v>1.1973</v>
      </c>
      <c r="K472" s="12">
        <f t="shared" si="726"/>
        <v>1.198042527143</v>
      </c>
      <c r="L472" s="12">
        <f t="shared" si="727"/>
        <v>0.73683824728800007</v>
      </c>
      <c r="M472" s="13">
        <f t="shared" si="728"/>
        <v>0.14444148891568712</v>
      </c>
      <c r="N472" s="13">
        <f t="shared" si="729"/>
        <v>0.17304704640484742</v>
      </c>
      <c r="O472" s="13">
        <f t="shared" si="730"/>
        <v>0.10643001352830399</v>
      </c>
      <c r="P472" s="13">
        <f t="shared" si="731"/>
        <v>0.12750768237131296</v>
      </c>
      <c r="Q472" s="13">
        <f t="shared" si="732"/>
        <v>0.10365886039474773</v>
      </c>
      <c r="R472" s="13">
        <f t="shared" si="733"/>
        <v>3.9210852313516814E-2</v>
      </c>
      <c r="S472" s="13">
        <f t="shared" si="734"/>
        <v>2.8139783772918987E-2</v>
      </c>
      <c r="T472" s="13">
        <f t="shared" si="735"/>
        <v>7.637981300913739E-2</v>
      </c>
      <c r="U472" s="13">
        <f t="shared" si="736"/>
        <v>4.6976268597116622E-2</v>
      </c>
      <c r="V472" s="13">
        <f t="shared" si="737"/>
        <v>2.760086176108751E-3</v>
      </c>
      <c r="W472" s="13">
        <f t="shared" si="738"/>
        <v>4.139590768936232E-2</v>
      </c>
      <c r="X472" s="13">
        <f t="shared" si="739"/>
        <v>3.0502088066725573E-2</v>
      </c>
      <c r="Y472" s="13">
        <f t="shared" si="740"/>
        <v>1.1237552554855144E-2</v>
      </c>
      <c r="Z472" s="13">
        <f t="shared" si="741"/>
        <v>9.6306852311201178E-3</v>
      </c>
      <c r="AA472" s="13">
        <f t="shared" si="742"/>
        <v>1.1537970472409911E-2</v>
      </c>
      <c r="AB472" s="13">
        <f t="shared" si="743"/>
        <v>6.9114896514336447E-3</v>
      </c>
      <c r="AC472" s="13">
        <f t="shared" si="744"/>
        <v>1.522814679592142E-4</v>
      </c>
      <c r="AD472" s="13">
        <f t="shared" si="745"/>
        <v>1.2398514465385495E-2</v>
      </c>
      <c r="AE472" s="13">
        <f t="shared" si="746"/>
        <v>9.135699667649563E-3</v>
      </c>
      <c r="AF472" s="13">
        <f t="shared" si="747"/>
        <v>3.3657664654302335E-3</v>
      </c>
      <c r="AG472" s="13">
        <f t="shared" si="748"/>
        <v>8.2667515438944689E-4</v>
      </c>
      <c r="AH472" s="13">
        <f t="shared" si="749"/>
        <v>1.7740643064702436E-3</v>
      </c>
      <c r="AI472" s="13">
        <f t="shared" si="750"/>
        <v>2.1254044850378042E-3</v>
      </c>
      <c r="AJ472" s="13">
        <f t="shared" si="751"/>
        <v>1.2731624802278792E-3</v>
      </c>
      <c r="AK472" s="13">
        <f t="shared" si="752"/>
        <v>5.084342650919525E-4</v>
      </c>
      <c r="AL472" s="13">
        <f t="shared" si="753"/>
        <v>5.3771412059909794E-6</v>
      </c>
      <c r="AM472" s="13">
        <f t="shared" si="754"/>
        <v>2.9707895205858957E-3</v>
      </c>
      <c r="AN472" s="13">
        <f t="shared" si="755"/>
        <v>2.1889913434100694E-3</v>
      </c>
      <c r="AO472" s="13">
        <f t="shared" si="756"/>
        <v>8.0646627240343991E-4</v>
      </c>
      <c r="AP472" s="13">
        <f t="shared" si="757"/>
        <v>1.980783982182125E-4</v>
      </c>
      <c r="AQ472" s="13">
        <f t="shared" si="758"/>
        <v>3.6487934942180551E-5</v>
      </c>
      <c r="AR472" s="13">
        <f t="shared" si="759"/>
        <v>2.6143968683114722E-4</v>
      </c>
      <c r="AS472" s="13">
        <f t="shared" si="760"/>
        <v>3.1321586310666203E-4</v>
      </c>
      <c r="AT472" s="13">
        <f t="shared" si="761"/>
        <v>1.8762296208879074E-4</v>
      </c>
      <c r="AU472" s="13">
        <f t="shared" si="762"/>
        <v>7.4926762550303345E-5</v>
      </c>
      <c r="AV472" s="13">
        <f t="shared" si="763"/>
        <v>2.2441361989102231E-5</v>
      </c>
      <c r="AW472" s="13">
        <f t="shared" si="764"/>
        <v>1.3185400809585635E-7</v>
      </c>
      <c r="AX472" s="13">
        <f t="shared" si="765"/>
        <v>5.9318869747544429E-4</v>
      </c>
      <c r="AY472" s="13">
        <f t="shared" si="766"/>
        <v>4.3708412015885803E-4</v>
      </c>
      <c r="AZ472" s="13">
        <f t="shared" si="767"/>
        <v>1.6103014850763525E-4</v>
      </c>
      <c r="BA472" s="13">
        <f t="shared" si="768"/>
        <v>3.9551057462297441E-5</v>
      </c>
      <c r="BB472" s="13">
        <f t="shared" si="769"/>
        <v>7.2856829647265552E-6</v>
      </c>
      <c r="BC472" s="13">
        <f t="shared" si="770"/>
        <v>1.0736739732050312E-6</v>
      </c>
      <c r="BD472" s="13">
        <f t="shared" si="771"/>
        <v>3.2106460102697675E-5</v>
      </c>
      <c r="BE472" s="13">
        <f t="shared" si="772"/>
        <v>3.8464904599051823E-5</v>
      </c>
      <c r="BF472" s="13">
        <f t="shared" si="773"/>
        <v>2.3041295756081232E-5</v>
      </c>
      <c r="BG472" s="13">
        <f t="shared" si="774"/>
        <v>9.2014840654216107E-6</v>
      </c>
      <c r="BH472" s="13">
        <f t="shared" si="775"/>
        <v>2.755942305800938E-6</v>
      </c>
      <c r="BI472" s="13">
        <f t="shared" si="776"/>
        <v>6.6034721694041242E-7</v>
      </c>
      <c r="BJ472" s="14">
        <f t="shared" si="777"/>
        <v>0.46938795072263217</v>
      </c>
      <c r="BK472" s="14">
        <f t="shared" si="778"/>
        <v>0.30344378396535182</v>
      </c>
      <c r="BL472" s="14">
        <f t="shared" si="779"/>
        <v>0.21771353717022085</v>
      </c>
      <c r="BM472" s="14">
        <f t="shared" si="780"/>
        <v>0.30544306089475826</v>
      </c>
      <c r="BN472" s="14">
        <f t="shared" si="781"/>
        <v>0.69429594392841609</v>
      </c>
    </row>
    <row r="473" spans="1:66" x14ac:dyDescent="0.25">
      <c r="A473" t="s">
        <v>344</v>
      </c>
      <c r="B473" t="s">
        <v>213</v>
      </c>
      <c r="C473" t="s">
        <v>210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344</v>
      </c>
      <c r="B474" t="s">
        <v>207</v>
      </c>
      <c r="C474" t="s">
        <v>214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344</v>
      </c>
      <c r="B475" t="s">
        <v>201</v>
      </c>
      <c r="C475" t="s">
        <v>209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290</v>
      </c>
      <c r="B476" t="s">
        <v>303</v>
      </c>
      <c r="C476" t="s">
        <v>295</v>
      </c>
      <c r="D476" s="11">
        <v>44426</v>
      </c>
      <c r="E476" s="10">
        <f>VLOOKUP(A476,home!$A$2:$E$405,3,FALSE)</f>
        <v>1.6512</v>
      </c>
      <c r="F476" s="10">
        <f>VLOOKUP(B476,home!$B$2:$E$405,3,FALSE)</f>
        <v>0.98409999999999997</v>
      </c>
      <c r="G476" s="10">
        <f>VLOOKUP(C476,away!$B$2:$E$405,4,FALSE)</f>
        <v>0.79490000000000005</v>
      </c>
      <c r="H476" s="10">
        <f>VLOOKUP(A476,away!$A$2:$E$405,3,FALSE)</f>
        <v>1.1418999999999999</v>
      </c>
      <c r="I476" s="10">
        <f>VLOOKUP(C476,away!$B$2:$E$405,3,FALSE)</f>
        <v>1.0399</v>
      </c>
      <c r="J476" s="10">
        <f>VLOOKUP(B476,home!$B$2:$E$405,4,FALSE)</f>
        <v>1.0399</v>
      </c>
      <c r="K476" s="12">
        <f t="shared" si="726"/>
        <v>1.2916695118080002</v>
      </c>
      <c r="L476" s="12">
        <f t="shared" si="727"/>
        <v>1.2348415362190002</v>
      </c>
      <c r="M476" s="13">
        <f t="shared" si="728"/>
        <v>7.9937432182338786E-2</v>
      </c>
      <c r="N476" s="13">
        <f t="shared" si="729"/>
        <v>0.10325274400214665</v>
      </c>
      <c r="O476" s="13">
        <f t="shared" si="730"/>
        <v>9.8710061557441359E-2</v>
      </c>
      <c r="P476" s="13">
        <f t="shared" si="731"/>
        <v>0.12750077702243792</v>
      </c>
      <c r="Q476" s="13">
        <f t="shared" si="732"/>
        <v>6.6684210719044609E-2</v>
      </c>
      <c r="R476" s="13">
        <f t="shared" si="733"/>
        <v>6.09456420269315E-2</v>
      </c>
      <c r="S476" s="13">
        <f t="shared" si="734"/>
        <v>5.0841163199501389E-2</v>
      </c>
      <c r="T476" s="13">
        <f t="shared" si="735"/>
        <v>8.2344433205856549E-2</v>
      </c>
      <c r="U476" s="13">
        <f t="shared" si="736"/>
        <v>7.8721627683751738E-2</v>
      </c>
      <c r="V476" s="13">
        <f t="shared" si="737"/>
        <v>9.0102243935465016E-3</v>
      </c>
      <c r="W476" s="13">
        <f t="shared" si="738"/>
        <v>2.8711320634923383E-2</v>
      </c>
      <c r="X476" s="13">
        <f t="shared" si="739"/>
        <v>3.5453931279705066E-2</v>
      </c>
      <c r="Y476" s="13">
        <f t="shared" si="740"/>
        <v>2.1889993483216939E-2</v>
      </c>
      <c r="Z476" s="13">
        <f t="shared" si="741"/>
        <v>2.5086070075463113E-2</v>
      </c>
      <c r="AA476" s="13">
        <f t="shared" si="742"/>
        <v>3.2402911887554724E-2</v>
      </c>
      <c r="AB476" s="13">
        <f t="shared" si="743"/>
        <v>2.092692668947773E-2</v>
      </c>
      <c r="AC476" s="13">
        <f t="shared" si="744"/>
        <v>8.9821077869943196E-4</v>
      </c>
      <c r="AD476" s="13">
        <f t="shared" si="745"/>
        <v>9.2713843769686201E-3</v>
      </c>
      <c r="AE476" s="13">
        <f t="shared" si="746"/>
        <v>1.1448690526932767E-2</v>
      </c>
      <c r="AF476" s="13">
        <f t="shared" si="747"/>
        <v>7.0686592989867882E-3</v>
      </c>
      <c r="AG476" s="13">
        <f t="shared" si="748"/>
        <v>2.9095580359231885E-3</v>
      </c>
      <c r="AH476" s="13">
        <f t="shared" si="749"/>
        <v>7.7443303274205922E-3</v>
      </c>
      <c r="AI476" s="13">
        <f t="shared" si="750"/>
        <v>1.0003115373299246E-2</v>
      </c>
      <c r="AJ476" s="13">
        <f t="shared" si="751"/>
        <v>6.4603595753942701E-3</v>
      </c>
      <c r="AK476" s="13">
        <f t="shared" si="752"/>
        <v>2.7815498329512183E-3</v>
      </c>
      <c r="AL476" s="13">
        <f t="shared" si="753"/>
        <v>5.7306105081223206E-5</v>
      </c>
      <c r="AM476" s="13">
        <f t="shared" si="754"/>
        <v>2.3951129063966726E-3</v>
      </c>
      <c r="AN476" s="13">
        <f t="shared" si="755"/>
        <v>2.9575849007528214E-3</v>
      </c>
      <c r="AO476" s="13">
        <f t="shared" si="756"/>
        <v>1.826074341171867E-3</v>
      </c>
      <c r="AP476" s="13">
        <f t="shared" si="757"/>
        <v>7.5163748156758896E-4</v>
      </c>
      <c r="AQ476" s="13">
        <f t="shared" si="758"/>
        <v>2.3203829560467553E-4</v>
      </c>
      <c r="AR476" s="13">
        <f t="shared" si="759"/>
        <v>1.9126041516998873E-3</v>
      </c>
      <c r="AS476" s="13">
        <f t="shared" si="760"/>
        <v>2.4704524709081477E-3</v>
      </c>
      <c r="AT476" s="13">
        <f t="shared" si="761"/>
        <v>1.5955040685213977E-3</v>
      </c>
      <c r="AU476" s="13">
        <f t="shared" si="762"/>
        <v>6.8695465375823714E-4</v>
      </c>
      <c r="AV476" s="13">
        <f t="shared" si="763"/>
        <v>2.2182959556353419E-4</v>
      </c>
      <c r="AW476" s="13">
        <f t="shared" si="764"/>
        <v>2.5389902266587012E-6</v>
      </c>
      <c r="AX476" s="13">
        <f t="shared" si="765"/>
        <v>5.1561571975507171E-4</v>
      </c>
      <c r="AY476" s="13">
        <f t="shared" si="766"/>
        <v>6.3670370748101818E-4</v>
      </c>
      <c r="AZ476" s="13">
        <f t="shared" si="767"/>
        <v>3.9311409213109682E-4</v>
      </c>
      <c r="BA476" s="13">
        <f t="shared" si="768"/>
        <v>1.6181120314550038E-4</v>
      </c>
      <c r="BB476" s="13">
        <f t="shared" si="769"/>
        <v>4.9952798667408608E-5</v>
      </c>
      <c r="BC476" s="13">
        <f t="shared" si="770"/>
        <v>1.2336758128980255E-5</v>
      </c>
      <c r="BD476" s="13">
        <f t="shared" si="771"/>
        <v>3.936271748106542E-4</v>
      </c>
      <c r="BE476" s="13">
        <f t="shared" si="772"/>
        <v>5.0843622072204006E-4</v>
      </c>
      <c r="BF476" s="13">
        <f t="shared" si="773"/>
        <v>3.2836578250277108E-4</v>
      </c>
      <c r="BG476" s="13">
        <f t="shared" si="774"/>
        <v>1.4138002332660208E-4</v>
      </c>
      <c r="BH476" s="13">
        <f t="shared" si="775"/>
        <v>4.5654066427418986E-5</v>
      </c>
      <c r="BI476" s="13">
        <f t="shared" si="776"/>
        <v>1.1793993138870845E-5</v>
      </c>
      <c r="BJ476" s="14">
        <f t="shared" si="777"/>
        <v>0.37896690776850739</v>
      </c>
      <c r="BK476" s="14">
        <f t="shared" si="778"/>
        <v>0.26888181738908629</v>
      </c>
      <c r="BL476" s="14">
        <f t="shared" si="779"/>
        <v>0.32701312715560199</v>
      </c>
      <c r="BM476" s="14">
        <f t="shared" si="780"/>
        <v>0.46228289016106355</v>
      </c>
      <c r="BN476" s="14">
        <f t="shared" si="781"/>
        <v>0.5370308675103409</v>
      </c>
    </row>
    <row r="477" spans="1:66" x14ac:dyDescent="0.25">
      <c r="A477" t="s">
        <v>290</v>
      </c>
      <c r="B477" t="s">
        <v>313</v>
      </c>
      <c r="C477" t="s">
        <v>304</v>
      </c>
      <c r="D477" s="11">
        <v>44426</v>
      </c>
      <c r="E477" s="10">
        <f>VLOOKUP(A477,home!$A$2:$E$405,3,FALSE)</f>
        <v>1.6512</v>
      </c>
      <c r="F477" s="10">
        <f>VLOOKUP(B477,home!$B$2:$E$405,3,FALSE)</f>
        <v>0.90839999999999999</v>
      </c>
      <c r="G477" s="10">
        <f>VLOOKUP(C477,away!$B$2:$E$405,4,FALSE)</f>
        <v>1.022</v>
      </c>
      <c r="H477" s="10">
        <f>VLOOKUP(A477,away!$A$2:$E$405,3,FALSE)</f>
        <v>1.1418999999999999</v>
      </c>
      <c r="I477" s="10">
        <f>VLOOKUP(C477,away!$B$2:$E$405,3,FALSE)</f>
        <v>0.82099999999999995</v>
      </c>
      <c r="J477" s="10">
        <f>VLOOKUP(B477,home!$B$2:$E$405,4,FALSE)</f>
        <v>1.2588999999999999</v>
      </c>
      <c r="K477" s="12">
        <f t="shared" si="726"/>
        <v>1.5329489817600002</v>
      </c>
      <c r="L477" s="12">
        <f t="shared" si="727"/>
        <v>1.1802186241099997</v>
      </c>
      <c r="M477" s="13">
        <f t="shared" si="728"/>
        <v>6.6326377789394167E-2</v>
      </c>
      <c r="N477" s="13">
        <f t="shared" si="729"/>
        <v>0.10167495329608089</v>
      </c>
      <c r="O477" s="13">
        <f t="shared" si="730"/>
        <v>7.827962633679883E-2</v>
      </c>
      <c r="P477" s="13">
        <f t="shared" si="731"/>
        <v>0.11999867348554906</v>
      </c>
      <c r="Q477" s="13">
        <f t="shared" si="732"/>
        <v>7.7931258062861386E-2</v>
      </c>
      <c r="R477" s="13">
        <f t="shared" si="733"/>
        <v>4.6193536445530807E-2</v>
      </c>
      <c r="S477" s="13">
        <f t="shared" si="734"/>
        <v>5.4275848155068321E-2</v>
      </c>
      <c r="T477" s="13">
        <f t="shared" si="735"/>
        <v>9.1975922166111584E-2</v>
      </c>
      <c r="U477" s="13">
        <f t="shared" si="736"/>
        <v>7.0812334658069909E-2</v>
      </c>
      <c r="V477" s="13">
        <f t="shared" si="737"/>
        <v>1.0910741695478605E-2</v>
      </c>
      <c r="W477" s="13">
        <f t="shared" si="738"/>
        <v>3.9821547564913053E-2</v>
      </c>
      <c r="X477" s="13">
        <f t="shared" si="739"/>
        <v>4.6998132076992591E-2</v>
      </c>
      <c r="Y477" s="13">
        <f t="shared" si="740"/>
        <v>2.7734035387824121E-2</v>
      </c>
      <c r="Z477" s="13">
        <f t="shared" si="741"/>
        <v>1.8172824008839825E-2</v>
      </c>
      <c r="AA477" s="13">
        <f t="shared" si="742"/>
        <v>2.7858012060054695E-2</v>
      </c>
      <c r="AB477" s="13">
        <f t="shared" si="743"/>
        <v>2.1352455610659328E-2</v>
      </c>
      <c r="AC477" s="13">
        <f t="shared" si="744"/>
        <v>1.2337423038144772E-3</v>
      </c>
      <c r="AD477" s="13">
        <f t="shared" si="745"/>
        <v>1.5261100197935225E-2</v>
      </c>
      <c r="AE477" s="13">
        <f t="shared" si="746"/>
        <v>1.8011434678011955E-2</v>
      </c>
      <c r="AF477" s="13">
        <f t="shared" si="747"/>
        <v>1.0628715326965202E-2</v>
      </c>
      <c r="AG477" s="13">
        <f t="shared" si="748"/>
        <v>4.1814025930825777E-3</v>
      </c>
      <c r="AH477" s="13">
        <f t="shared" si="749"/>
        <v>5.3619763369765318E-3</v>
      </c>
      <c r="AI477" s="13">
        <f t="shared" si="750"/>
        <v>8.2196361659893896E-3</v>
      </c>
      <c r="AJ477" s="13">
        <f t="shared" si="751"/>
        <v>6.3001414455455531E-3</v>
      </c>
      <c r="AK477" s="13">
        <f t="shared" si="752"/>
        <v>3.2192651379643437E-3</v>
      </c>
      <c r="AL477" s="13">
        <f t="shared" si="753"/>
        <v>8.9284200232273627E-5</v>
      </c>
      <c r="AM477" s="13">
        <f t="shared" si="754"/>
        <v>4.6788976017924219E-3</v>
      </c>
      <c r="AN477" s="13">
        <f t="shared" si="755"/>
        <v>5.5221220899390301E-3</v>
      </c>
      <c r="AO477" s="13">
        <f t="shared" si="756"/>
        <v>3.2586556675776391E-3</v>
      </c>
      <c r="AP477" s="13">
        <f t="shared" si="757"/>
        <v>1.2819753694789109E-3</v>
      </c>
      <c r="AQ477" s="13">
        <f t="shared" si="758"/>
        <v>3.7825280167732742E-4</v>
      </c>
      <c r="AR477" s="13">
        <f t="shared" si="759"/>
        <v>1.2656608669873639E-3</v>
      </c>
      <c r="AS477" s="13">
        <f t="shared" si="760"/>
        <v>1.9401935373017586E-3</v>
      </c>
      <c r="AT477" s="13">
        <f t="shared" si="761"/>
        <v>1.4871088537120321E-3</v>
      </c>
      <c r="AU477" s="13">
        <f t="shared" si="762"/>
        <v>7.598873343547134E-4</v>
      </c>
      <c r="AV477" s="13">
        <f t="shared" si="763"/>
        <v>2.9121712886284479E-4</v>
      </c>
      <c r="AW477" s="13">
        <f t="shared" si="764"/>
        <v>4.4870641331966014E-6</v>
      </c>
      <c r="AX477" s="13">
        <f t="shared" si="765"/>
        <v>1.1954185524045019E-3</v>
      </c>
      <c r="AY477" s="13">
        <f t="shared" si="766"/>
        <v>1.4108552391544089E-3</v>
      </c>
      <c r="AZ477" s="13">
        <f t="shared" si="767"/>
        <v>8.3255881458660049E-4</v>
      </c>
      <c r="BA477" s="13">
        <f t="shared" si="768"/>
        <v>3.2753380621401658E-4</v>
      </c>
      <c r="BB477" s="13">
        <f t="shared" si="769"/>
        <v>9.6640374529854555E-5</v>
      </c>
      <c r="BC477" s="13">
        <f t="shared" si="770"/>
        <v>2.2811353972220007E-5</v>
      </c>
      <c r="BD477" s="13">
        <f t="shared" si="771"/>
        <v>2.4895942117094874E-4</v>
      </c>
      <c r="BE477" s="13">
        <f t="shared" si="772"/>
        <v>3.8164209118356489E-4</v>
      </c>
      <c r="BF477" s="13">
        <f t="shared" si="773"/>
        <v>2.925189275383015E-4</v>
      </c>
      <c r="BG477" s="13">
        <f t="shared" si="774"/>
        <v>1.4947219737178883E-4</v>
      </c>
      <c r="BH477" s="13">
        <f t="shared" si="775"/>
        <v>5.7283313190628386E-5</v>
      </c>
      <c r="BI477" s="13">
        <f t="shared" si="776"/>
        <v>1.7562479325482574E-5</v>
      </c>
      <c r="BJ477" s="14">
        <f t="shared" si="777"/>
        <v>0.45322422302210558</v>
      </c>
      <c r="BK477" s="14">
        <f t="shared" si="778"/>
        <v>0.25424552286869134</v>
      </c>
      <c r="BL477" s="14">
        <f t="shared" si="779"/>
        <v>0.27448849034858863</v>
      </c>
      <c r="BM477" s="14">
        <f t="shared" si="780"/>
        <v>0.50832026665698915</v>
      </c>
      <c r="BN477" s="14">
        <f t="shared" si="781"/>
        <v>0.49040442541621515</v>
      </c>
    </row>
    <row r="478" spans="1:66" x14ac:dyDescent="0.25">
      <c r="A478" t="s">
        <v>344</v>
      </c>
      <c r="B478" t="s">
        <v>202</v>
      </c>
      <c r="C478" t="s">
        <v>206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344</v>
      </c>
      <c r="B479" t="s">
        <v>211</v>
      </c>
      <c r="C479" t="s">
        <v>198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344</v>
      </c>
      <c r="B480" t="s">
        <v>203</v>
      </c>
      <c r="C480" t="s">
        <v>200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344</v>
      </c>
      <c r="B481" t="s">
        <v>204</v>
      </c>
      <c r="C481" t="s">
        <v>199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290</v>
      </c>
      <c r="B482" t="s">
        <v>291</v>
      </c>
      <c r="C482" t="s">
        <v>316</v>
      </c>
      <c r="D482" s="11">
        <v>44427</v>
      </c>
      <c r="E482" s="10">
        <f>VLOOKUP(A482,home!$A$2:$E$405,3,FALSE)</f>
        <v>1.6512</v>
      </c>
      <c r="F482" s="10">
        <f>VLOOKUP(B482,home!$B$2:$E$405,3,FALSE)</f>
        <v>0.90839999999999999</v>
      </c>
      <c r="G482" s="10">
        <f>VLOOKUP(C482,away!$B$2:$E$405,4,FALSE)</f>
        <v>1.4382999999999999</v>
      </c>
      <c r="H482" s="10">
        <f>VLOOKUP(A482,away!$A$2:$E$405,3,FALSE)</f>
        <v>1.1418999999999999</v>
      </c>
      <c r="I482" s="10">
        <f>VLOOKUP(C482,away!$B$2:$E$405,3,FALSE)</f>
        <v>0.76629999999999998</v>
      </c>
      <c r="J482" s="10">
        <f>VLOOKUP(B482,home!$B$2:$E$405,4,FALSE)</f>
        <v>0.71150000000000002</v>
      </c>
      <c r="K482" s="12">
        <f t="shared" si="726"/>
        <v>2.1573782000640001</v>
      </c>
      <c r="L482" s="12">
        <f t="shared" si="727"/>
        <v>0.62258951565499998</v>
      </c>
      <c r="M482" s="13">
        <f t="shared" si="728"/>
        <v>6.2040510278294228E-2</v>
      </c>
      <c r="N482" s="13">
        <f t="shared" si="729"/>
        <v>0.1338448443952385</v>
      </c>
      <c r="O482" s="13">
        <f t="shared" si="730"/>
        <v>3.8625771245152256E-2</v>
      </c>
      <c r="P482" s="13">
        <f t="shared" si="731"/>
        <v>8.3330396844950375E-2</v>
      </c>
      <c r="Q482" s="13">
        <f t="shared" si="732"/>
        <v>0.14437697474462291</v>
      </c>
      <c r="R482" s="13">
        <f t="shared" si="733"/>
        <v>1.2024000105660081E-2</v>
      </c>
      <c r="S482" s="13">
        <f t="shared" si="734"/>
        <v>2.798153580293149E-2</v>
      </c>
      <c r="T482" s="13">
        <f t="shared" si="735"/>
        <v>8.9887590777988954E-2</v>
      </c>
      <c r="U482" s="13">
        <f t="shared" si="736"/>
        <v>2.5940315705518295E-2</v>
      </c>
      <c r="V482" s="13">
        <f t="shared" si="737"/>
        <v>4.1759676635836438E-3</v>
      </c>
      <c r="W482" s="13">
        <f t="shared" si="738"/>
        <v>0.10382524596841339</v>
      </c>
      <c r="X482" s="13">
        <f t="shared" si="739"/>
        <v>6.4640509600235735E-2</v>
      </c>
      <c r="Y482" s="13">
        <f t="shared" si="740"/>
        <v>2.012225178185157E-2</v>
      </c>
      <c r="Z482" s="13">
        <f t="shared" si="741"/>
        <v>2.4953388006728602E-3</v>
      </c>
      <c r="AA482" s="13">
        <f t="shared" si="742"/>
        <v>5.3833895303454756E-3</v>
      </c>
      <c r="AB482" s="13">
        <f t="shared" si="743"/>
        <v>5.8070036076100532E-3</v>
      </c>
      <c r="AC482" s="13">
        <f t="shared" si="744"/>
        <v>3.5056231913748132E-4</v>
      </c>
      <c r="AD482" s="13">
        <f t="shared" si="745"/>
        <v>5.5997580567134442E-2</v>
      </c>
      <c r="AE482" s="13">
        <f t="shared" si="746"/>
        <v>3.4863506563144075E-2</v>
      </c>
      <c r="AF482" s="13">
        <f t="shared" si="747"/>
        <v>1.0852826832591389E-2</v>
      </c>
      <c r="AG482" s="13">
        <f t="shared" si="748"/>
        <v>2.2522854003968872E-3</v>
      </c>
      <c r="AH482" s="13">
        <f t="shared" si="749"/>
        <v>3.8839294382651097E-4</v>
      </c>
      <c r="AI482" s="13">
        <f t="shared" si="750"/>
        <v>8.3791047006999658E-4</v>
      </c>
      <c r="AJ482" s="13">
        <f t="shared" si="751"/>
        <v>9.0384489086719479E-4</v>
      </c>
      <c r="AK482" s="13">
        <f t="shared" si="752"/>
        <v>6.4997842126537041E-4</v>
      </c>
      <c r="AL482" s="13">
        <f t="shared" si="753"/>
        <v>1.88344660877703E-5</v>
      </c>
      <c r="AM482" s="13">
        <f t="shared" si="754"/>
        <v>2.4161591914372647E-2</v>
      </c>
      <c r="AN482" s="13">
        <f t="shared" si="755"/>
        <v>1.504275380742303E-2</v>
      </c>
      <c r="AO482" s="13">
        <f t="shared" si="756"/>
        <v>4.6827304035404549E-3</v>
      </c>
      <c r="AP482" s="13">
        <f t="shared" si="757"/>
        <v>9.7180628462773162E-4</v>
      </c>
      <c r="AQ482" s="13">
        <f t="shared" si="758"/>
        <v>1.5125910101421606E-4</v>
      </c>
      <c r="AR482" s="13">
        <f t="shared" si="759"/>
        <v>4.8361874956153421E-5</v>
      </c>
      <c r="AS482" s="13">
        <f t="shared" si="760"/>
        <v>1.0433485474462651E-4</v>
      </c>
      <c r="AT482" s="13">
        <f t="shared" si="761"/>
        <v>1.1254487056645063E-4</v>
      </c>
      <c r="AU482" s="13">
        <f t="shared" si="762"/>
        <v>8.0933950096361712E-5</v>
      </c>
      <c r="AV482" s="13">
        <f t="shared" si="763"/>
        <v>4.3651284895739608E-5</v>
      </c>
      <c r="AW482" s="13">
        <f t="shared" si="764"/>
        <v>7.0271447837355293E-7</v>
      </c>
      <c r="AX482" s="13">
        <f t="shared" si="765"/>
        <v>8.6876152791517027E-3</v>
      </c>
      <c r="AY482" s="13">
        <f t="shared" si="766"/>
        <v>5.408818188844036E-3</v>
      </c>
      <c r="AZ482" s="13">
        <f t="shared" si="767"/>
        <v>1.6837367482291812E-3</v>
      </c>
      <c r="BA482" s="13">
        <f t="shared" si="768"/>
        <v>3.4942561552351025E-4</v>
      </c>
      <c r="BB482" s="13">
        <f t="shared" si="769"/>
        <v>5.4387181181558098E-5</v>
      </c>
      <c r="BC482" s="13">
        <f t="shared" si="770"/>
        <v>6.7721777579333979E-6</v>
      </c>
      <c r="BD482" s="13">
        <f t="shared" si="771"/>
        <v>5.0182660508532046E-6</v>
      </c>
      <c r="BE482" s="13">
        <f t="shared" si="772"/>
        <v>1.0826297780231965E-5</v>
      </c>
      <c r="BF482" s="13">
        <f t="shared" si="773"/>
        <v>1.1678209409236859E-5</v>
      </c>
      <c r="BG482" s="13">
        <f t="shared" si="774"/>
        <v>8.3981047984232945E-6</v>
      </c>
      <c r="BH482" s="13">
        <f t="shared" si="775"/>
        <v>4.529472053492823E-6</v>
      </c>
      <c r="BI482" s="13">
        <f t="shared" si="776"/>
        <v>1.9543568532009056E-6</v>
      </c>
      <c r="BJ482" s="14">
        <f t="shared" si="777"/>
        <v>0.72186451333328405</v>
      </c>
      <c r="BK482" s="14">
        <f t="shared" si="778"/>
        <v>0.18330662556382904</v>
      </c>
      <c r="BL482" s="14">
        <f t="shared" si="779"/>
        <v>9.0992838462520015E-2</v>
      </c>
      <c r="BM482" s="14">
        <f t="shared" si="780"/>
        <v>0.51900870307202196</v>
      </c>
      <c r="BN482" s="14">
        <f t="shared" si="781"/>
        <v>0.47424249761391835</v>
      </c>
    </row>
    <row r="483" spans="1:66" x14ac:dyDescent="0.25">
      <c r="A483" t="s">
        <v>290</v>
      </c>
      <c r="B483" t="s">
        <v>306</v>
      </c>
      <c r="C483" t="s">
        <v>297</v>
      </c>
      <c r="D483" s="11">
        <v>44427</v>
      </c>
      <c r="E483" s="10">
        <f>VLOOKUP(A483,home!$A$2:$E$405,3,FALSE)</f>
        <v>1.6512</v>
      </c>
      <c r="F483" s="10">
        <f>VLOOKUP(B483,home!$B$2:$E$405,3,FALSE)</f>
        <v>1.1734</v>
      </c>
      <c r="G483" s="10">
        <f>VLOOKUP(C483,away!$B$2:$E$405,4,FALSE)</f>
        <v>1.3626</v>
      </c>
      <c r="H483" s="10">
        <f>VLOOKUP(A483,away!$A$2:$E$405,3,FALSE)</f>
        <v>1.1418999999999999</v>
      </c>
      <c r="I483" s="10">
        <f>VLOOKUP(C483,away!$B$2:$E$405,3,FALSE)</f>
        <v>1.1494</v>
      </c>
      <c r="J483" s="10">
        <f>VLOOKUP(B483,home!$B$2:$E$405,4,FALSE)</f>
        <v>0.93049999999999999</v>
      </c>
      <c r="K483" s="12">
        <f t="shared" si="726"/>
        <v>2.6400621358080003</v>
      </c>
      <c r="L483" s="12">
        <f t="shared" si="727"/>
        <v>1.22128111973</v>
      </c>
      <c r="M483" s="13">
        <f t="shared" si="728"/>
        <v>2.1039718814369109E-2</v>
      </c>
      <c r="N483" s="13">
        <f t="shared" si="729"/>
        <v>5.5546164989863075E-2</v>
      </c>
      <c r="O483" s="13">
        <f t="shared" si="730"/>
        <v>2.5695411352417055E-2</v>
      </c>
      <c r="P483" s="13">
        <f t="shared" si="731"/>
        <v>6.7837482575527311E-2</v>
      </c>
      <c r="Q483" s="13">
        <f t="shared" si="732"/>
        <v>7.3322663489540765E-2</v>
      </c>
      <c r="R483" s="13">
        <f t="shared" si="733"/>
        <v>1.5690660374201429E-2</v>
      </c>
      <c r="S483" s="13">
        <f t="shared" si="734"/>
        <v>5.4681387175218352E-2</v>
      </c>
      <c r="T483" s="13">
        <f t="shared" si="735"/>
        <v>8.9547584568092337E-2</v>
      </c>
      <c r="U483" s="13">
        <f t="shared" si="736"/>
        <v>4.1424318339752186E-2</v>
      </c>
      <c r="V483" s="13">
        <f t="shared" si="737"/>
        <v>1.958965581259027E-2</v>
      </c>
      <c r="W483" s="13">
        <f t="shared" si="738"/>
        <v>6.452546252510942E-2</v>
      </c>
      <c r="X483" s="13">
        <f t="shared" si="739"/>
        <v>7.8803729123761782E-2</v>
      </c>
      <c r="Y483" s="13">
        <f t="shared" si="740"/>
        <v>4.8120753271583709E-2</v>
      </c>
      <c r="Z483" s="13">
        <f t="shared" si="741"/>
        <v>6.3875690903692868E-3</v>
      </c>
      <c r="AA483" s="13">
        <f t="shared" si="742"/>
        <v>1.6863579295341505E-2</v>
      </c>
      <c r="AB483" s="13">
        <f t="shared" si="743"/>
        <v>2.2260448585913441E-2</v>
      </c>
      <c r="AC483" s="13">
        <f t="shared" si="744"/>
        <v>3.9476315800962194E-3</v>
      </c>
      <c r="AD483" s="13">
        <f t="shared" si="745"/>
        <v>4.2587807602009864E-2</v>
      </c>
      <c r="AE483" s="13">
        <f t="shared" si="746"/>
        <v>5.2011685355028418E-2</v>
      </c>
      <c r="AF483" s="13">
        <f t="shared" si="747"/>
        <v>3.176044466471678E-2</v>
      </c>
      <c r="AG483" s="13">
        <f t="shared" si="748"/>
        <v>1.2929477141082668E-2</v>
      </c>
      <c r="AH483" s="13">
        <f t="shared" si="749"/>
        <v>1.9502543827597347E-3</v>
      </c>
      <c r="AI483" s="13">
        <f t="shared" si="750"/>
        <v>5.1487927511175789E-3</v>
      </c>
      <c r="AJ483" s="13">
        <f t="shared" si="751"/>
        <v>6.7965663936741137E-3</v>
      </c>
      <c r="AK483" s="13">
        <f t="shared" si="752"/>
        <v>5.9811191964813859E-3</v>
      </c>
      <c r="AL483" s="13">
        <f t="shared" si="753"/>
        <v>5.0912731466066141E-4</v>
      </c>
      <c r="AM483" s="13">
        <f t="shared" si="754"/>
        <v>2.2486891659428472E-2</v>
      </c>
      <c r="AN483" s="13">
        <f t="shared" si="755"/>
        <v>2.7462816225074002E-2</v>
      </c>
      <c r="AO483" s="13">
        <f t="shared" si="756"/>
        <v>1.6769909475148798E-2</v>
      </c>
      <c r="AP483" s="13">
        <f t="shared" si="757"/>
        <v>6.8269246071934863E-3</v>
      </c>
      <c r="AQ483" s="13">
        <f t="shared" si="758"/>
        <v>2.0843985321463876E-3</v>
      </c>
      <c r="AR483" s="13">
        <f t="shared" si="759"/>
        <v>4.7636177126702953E-4</v>
      </c>
      <c r="AS483" s="13">
        <f t="shared" si="760"/>
        <v>1.2576246752685162E-3</v>
      </c>
      <c r="AT483" s="13">
        <f t="shared" si="761"/>
        <v>1.6601036431171212E-3</v>
      </c>
      <c r="AU483" s="13">
        <f t="shared" si="762"/>
        <v>1.4609255899034764E-3</v>
      </c>
      <c r="AV483" s="13">
        <f t="shared" si="763"/>
        <v>9.6423358328428361E-4</v>
      </c>
      <c r="AW483" s="13">
        <f t="shared" si="764"/>
        <v>4.5598828843860996E-5</v>
      </c>
      <c r="AX483" s="13">
        <f t="shared" si="765"/>
        <v>9.8944652036789676E-3</v>
      </c>
      <c r="AY483" s="13">
        <f t="shared" si="766"/>
        <v>1.2083923543078573E-2</v>
      </c>
      <c r="AZ483" s="13">
        <f t="shared" si="767"/>
        <v>7.3789338377113559E-3</v>
      </c>
      <c r="BA483" s="13">
        <f t="shared" si="768"/>
        <v>3.0039175265779033E-3</v>
      </c>
      <c r="BB483" s="13">
        <f t="shared" si="769"/>
        <v>9.1715694010890828E-4</v>
      </c>
      <c r="BC483" s="13">
        <f t="shared" si="770"/>
        <v>2.2402129095686952E-4</v>
      </c>
      <c r="BD483" s="13">
        <f t="shared" si="771"/>
        <v>9.6961939568260754E-5</v>
      </c>
      <c r="BE483" s="13">
        <f t="shared" si="772"/>
        <v>2.5598554526866873E-4</v>
      </c>
      <c r="BF483" s="13">
        <f t="shared" si="773"/>
        <v>3.3790887268898866E-4</v>
      </c>
      <c r="BG483" s="13">
        <f t="shared" si="774"/>
        <v>2.9736680671325498E-4</v>
      </c>
      <c r="BH483" s="13">
        <f t="shared" si="775"/>
        <v>1.9626671171245019E-4</v>
      </c>
      <c r="BI483" s="13">
        <f t="shared" si="776"/>
        <v>1.0363126282231687E-4</v>
      </c>
      <c r="BJ483" s="14">
        <f t="shared" si="777"/>
        <v>0.65828913157189239</v>
      </c>
      <c r="BK483" s="14">
        <f t="shared" si="778"/>
        <v>0.1796889268155405</v>
      </c>
      <c r="BL483" s="14">
        <f t="shared" si="779"/>
        <v>0.14891852107327283</v>
      </c>
      <c r="BM483" s="14">
        <f t="shared" si="780"/>
        <v>0.72211372224092107</v>
      </c>
      <c r="BN483" s="14">
        <f t="shared" si="781"/>
        <v>0.25913210159591871</v>
      </c>
    </row>
    <row r="484" spans="1:66" x14ac:dyDescent="0.25">
      <c r="A484" t="s">
        <v>290</v>
      </c>
      <c r="B484" t="s">
        <v>298</v>
      </c>
      <c r="C484" t="s">
        <v>294</v>
      </c>
      <c r="D484" s="11">
        <v>44427</v>
      </c>
      <c r="E484" s="10">
        <f>VLOOKUP(A484,home!$A$2:$E$405,3,FALSE)</f>
        <v>1.6512</v>
      </c>
      <c r="F484" s="10">
        <f>VLOOKUP(B484,home!$B$2:$E$405,3,FALSE)</f>
        <v>0.60560000000000003</v>
      </c>
      <c r="G484" s="10">
        <f>VLOOKUP(C484,away!$B$2:$E$405,4,FALSE)</f>
        <v>0.75700000000000001</v>
      </c>
      <c r="H484" s="10">
        <f>VLOOKUP(A484,away!$A$2:$E$405,3,FALSE)</f>
        <v>1.1418999999999999</v>
      </c>
      <c r="I484" s="10">
        <f>VLOOKUP(C484,away!$B$2:$E$405,3,FALSE)</f>
        <v>0.93049999999999999</v>
      </c>
      <c r="J484" s="10">
        <f>VLOOKUP(B484,home!$B$2:$E$405,4,FALSE)</f>
        <v>1.4778</v>
      </c>
      <c r="K484" s="12">
        <f t="shared" si="726"/>
        <v>0.75697480704000009</v>
      </c>
      <c r="L484" s="12">
        <f t="shared" si="727"/>
        <v>1.5702185825099997</v>
      </c>
      <c r="M484" s="13">
        <f t="shared" si="728"/>
        <v>9.7569201911133094E-2</v>
      </c>
      <c r="N484" s="13">
        <f t="shared" si="729"/>
        <v>7.3857427789726773E-2</v>
      </c>
      <c r="O484" s="13">
        <f t="shared" si="730"/>
        <v>0.15320497392153137</v>
      </c>
      <c r="P484" s="13">
        <f t="shared" si="731"/>
        <v>0.11597230557181944</v>
      </c>
      <c r="Q484" s="13">
        <f t="shared" si="732"/>
        <v>2.7954106074799583E-2</v>
      </c>
      <c r="R484" s="13">
        <f t="shared" si="733"/>
        <v>0.12028264849227424</v>
      </c>
      <c r="S484" s="13">
        <f t="shared" si="734"/>
        <v>3.4461631837199663E-2</v>
      </c>
      <c r="T484" s="13">
        <f t="shared" si="735"/>
        <v>4.3894056816105975E-2</v>
      </c>
      <c r="U484" s="13">
        <f t="shared" si="736"/>
        <v>9.1050934632699435E-2</v>
      </c>
      <c r="V484" s="13">
        <f t="shared" si="737"/>
        <v>4.5512937594196475E-3</v>
      </c>
      <c r="W484" s="13">
        <f t="shared" si="738"/>
        <v>7.0535180173157026E-3</v>
      </c>
      <c r="X484" s="13">
        <f t="shared" si="739"/>
        <v>1.1075565062858207E-2</v>
      </c>
      <c r="Y484" s="13">
        <f t="shared" si="740"/>
        <v>8.6955290367492447E-3</v>
      </c>
      <c r="Z484" s="13">
        <f t="shared" si="741"/>
        <v>6.2956683272029135E-2</v>
      </c>
      <c r="AA484" s="13">
        <f t="shared" si="742"/>
        <v>4.7656623171722652E-2</v>
      </c>
      <c r="AB484" s="13">
        <f t="shared" si="743"/>
        <v>1.8037431564796376E-2</v>
      </c>
      <c r="AC484" s="13">
        <f t="shared" si="744"/>
        <v>3.3810876042067884E-4</v>
      </c>
      <c r="AD484" s="13">
        <f t="shared" si="745"/>
        <v>1.3348338600276794E-3</v>
      </c>
      <c r="AE484" s="13">
        <f t="shared" si="746"/>
        <v>2.0959809315790143E-3</v>
      </c>
      <c r="AF484" s="13">
        <f t="shared" si="747"/>
        <v>1.6455741036759943E-3</v>
      </c>
      <c r="AG484" s="13">
        <f t="shared" si="748"/>
        <v>8.6130367882976107E-4</v>
      </c>
      <c r="AH484" s="13">
        <f t="shared" si="749"/>
        <v>2.4713938491734148E-2</v>
      </c>
      <c r="AI484" s="13">
        <f t="shared" si="750"/>
        <v>1.8707828820978885E-2</v>
      </c>
      <c r="AJ484" s="13">
        <f t="shared" si="751"/>
        <v>7.0806775559489219E-3</v>
      </c>
      <c r="AK484" s="13">
        <f t="shared" si="752"/>
        <v>1.7866315088756316E-3</v>
      </c>
      <c r="AL484" s="13">
        <f t="shared" si="753"/>
        <v>1.6075258057652244E-5</v>
      </c>
      <c r="AM484" s="13">
        <f t="shared" si="754"/>
        <v>2.0208712072498228E-4</v>
      </c>
      <c r="AN484" s="13">
        <f t="shared" si="755"/>
        <v>3.1732095224830886E-4</v>
      </c>
      <c r="AO484" s="13">
        <f t="shared" si="756"/>
        <v>2.4913162792003144E-4</v>
      </c>
      <c r="AP484" s="13">
        <f t="shared" si="757"/>
        <v>1.3039703721700016E-4</v>
      </c>
      <c r="AQ484" s="13">
        <f t="shared" si="758"/>
        <v>5.118796273559541E-5</v>
      </c>
      <c r="AR484" s="13">
        <f t="shared" si="759"/>
        <v>7.7612570933460138E-3</v>
      </c>
      <c r="AS484" s="13">
        <f t="shared" si="760"/>
        <v>5.8750760906234297E-3</v>
      </c>
      <c r="AT484" s="13">
        <f t="shared" si="761"/>
        <v>2.2236422950224943E-3</v>
      </c>
      <c r="AU484" s="13">
        <f t="shared" si="762"/>
        <v>5.6108039906687854E-4</v>
      </c>
      <c r="AV484" s="13">
        <f t="shared" si="763"/>
        <v>1.0618093170439415E-4</v>
      </c>
      <c r="AW484" s="13">
        <f t="shared" si="764"/>
        <v>5.3075854057407734E-7</v>
      </c>
      <c r="AX484" s="13">
        <f t="shared" si="765"/>
        <v>2.5495809869343763E-5</v>
      </c>
      <c r="AY484" s="13">
        <f t="shared" si="766"/>
        <v>4.0033994432985428E-5</v>
      </c>
      <c r="AZ484" s="13">
        <f t="shared" si="767"/>
        <v>3.1431060995387802E-5</v>
      </c>
      <c r="BA484" s="13">
        <f t="shared" si="768"/>
        <v>1.6451212014321059E-5</v>
      </c>
      <c r="BB484" s="13">
        <f t="shared" si="769"/>
        <v>6.4579997024246716E-6</v>
      </c>
      <c r="BC484" s="13">
        <f t="shared" si="770"/>
        <v>2.0280942277182509E-6</v>
      </c>
      <c r="BD484" s="13">
        <f t="shared" si="771"/>
        <v>2.0311450186015758E-3</v>
      </c>
      <c r="BE484" s="13">
        <f t="shared" si="772"/>
        <v>1.537525608526185E-3</v>
      </c>
      <c r="BF484" s="13">
        <f t="shared" si="773"/>
        <v>5.8193407541658388E-4</v>
      </c>
      <c r="BG484" s="13">
        <f t="shared" si="774"/>
        <v>1.4683647814948983E-4</v>
      </c>
      <c r="BH484" s="13">
        <f t="shared" si="775"/>
        <v>2.7787878678410807E-5</v>
      </c>
      <c r="BI484" s="13">
        <f t="shared" si="776"/>
        <v>4.2069448201281924E-6</v>
      </c>
      <c r="BJ484" s="14">
        <f t="shared" si="777"/>
        <v>0.17953991824375604</v>
      </c>
      <c r="BK484" s="14">
        <f t="shared" si="778"/>
        <v>0.2529486510924831</v>
      </c>
      <c r="BL484" s="14">
        <f t="shared" si="779"/>
        <v>0.50337836097451727</v>
      </c>
      <c r="BM484" s="14">
        <f t="shared" si="780"/>
        <v>0.40994344658560866</v>
      </c>
      <c r="BN484" s="14">
        <f t="shared" si="781"/>
        <v>0.58884066376128452</v>
      </c>
    </row>
    <row r="485" spans="1:66" s="10" customFormat="1" x14ac:dyDescent="0.25">
      <c r="A485" t="s">
        <v>290</v>
      </c>
      <c r="B485" t="s">
        <v>301</v>
      </c>
      <c r="C485" t="s">
        <v>293</v>
      </c>
      <c r="D485" s="11">
        <v>44427</v>
      </c>
      <c r="E485" s="10">
        <f>VLOOKUP(A485,home!$A$2:$E$405,3,FALSE)</f>
        <v>1.6512</v>
      </c>
      <c r="F485" s="10">
        <f>VLOOKUP(B485,home!$B$2:$E$405,3,FALSE)</f>
        <v>0.94630000000000003</v>
      </c>
      <c r="G485" s="10">
        <f>VLOOKUP(C485,away!$B$2:$E$405,4,FALSE)</f>
        <v>1.2868999999999999</v>
      </c>
      <c r="H485" s="10">
        <f>VLOOKUP(A485,away!$A$2:$E$405,3,FALSE)</f>
        <v>1.1418999999999999</v>
      </c>
      <c r="I485" s="10">
        <f>VLOOKUP(C485,away!$B$2:$E$405,3,FALSE)</f>
        <v>0.71150000000000002</v>
      </c>
      <c r="J485" s="10">
        <f>VLOOKUP(B485,home!$B$2:$E$405,4,FALSE)</f>
        <v>1.7515000000000001</v>
      </c>
      <c r="K485" s="12">
        <f t="shared" si="726"/>
        <v>2.010820577664</v>
      </c>
      <c r="L485" s="12">
        <f t="shared" si="727"/>
        <v>1.4230269302749998</v>
      </c>
      <c r="M485" s="13">
        <f t="shared" si="728"/>
        <v>3.2262571171102046E-2</v>
      </c>
      <c r="N485" s="13">
        <f t="shared" si="729"/>
        <v>6.4874241999201318E-2</v>
      </c>
      <c r="O485" s="13">
        <f t="shared" si="730"/>
        <v>4.5910507616392045E-2</v>
      </c>
      <c r="P485" s="13">
        <f t="shared" si="731"/>
        <v>9.2317793446040908E-2</v>
      </c>
      <c r="Q485" s="13">
        <f t="shared" si="732"/>
        <v>6.5225230386174074E-2</v>
      </c>
      <c r="R485" s="13">
        <f t="shared" si="733"/>
        <v>3.2665944360360695E-2</v>
      </c>
      <c r="S485" s="13">
        <f t="shared" si="734"/>
        <v>6.6040729840990228E-2</v>
      </c>
      <c r="T485" s="13">
        <f t="shared" si="735"/>
        <v>9.2817259372916919E-2</v>
      </c>
      <c r="U485" s="13">
        <f t="shared" si="736"/>
        <v>6.5685353108640571E-2</v>
      </c>
      <c r="V485" s="13">
        <f t="shared" si="737"/>
        <v>2.0996929724446771E-2</v>
      </c>
      <c r="W485" s="13">
        <f t="shared" si="738"/>
        <v>4.3718745147798013E-2</v>
      </c>
      <c r="X485" s="13">
        <f t="shared" si="739"/>
        <v>6.2212951703146037E-2</v>
      </c>
      <c r="Y485" s="13">
        <f t="shared" si="740"/>
        <v>4.4265352842737381E-2</v>
      </c>
      <c r="Z485" s="13">
        <f t="shared" si="741"/>
        <v>1.5494839509219342E-2</v>
      </c>
      <c r="AA485" s="13">
        <f t="shared" si="742"/>
        <v>3.1157342132739404E-2</v>
      </c>
      <c r="AB485" s="13">
        <f t="shared" si="743"/>
        <v>3.1325912352914972E-2</v>
      </c>
      <c r="AC485" s="13">
        <f t="shared" si="744"/>
        <v>3.7551064417309064E-3</v>
      </c>
      <c r="AD485" s="13">
        <f t="shared" si="745"/>
        <v>2.19776380932101E-2</v>
      </c>
      <c r="AE485" s="13">
        <f t="shared" si="746"/>
        <v>3.1274770870475664E-2</v>
      </c>
      <c r="AF485" s="13">
        <f t="shared" si="747"/>
        <v>2.2252420593433492E-2</v>
      </c>
      <c r="AG485" s="13">
        <f t="shared" si="748"/>
        <v>1.055526458942062E-2</v>
      </c>
      <c r="AH485" s="13">
        <f t="shared" si="749"/>
        <v>5.5123934754770449E-3</v>
      </c>
      <c r="AI485" s="13">
        <f t="shared" si="750"/>
        <v>1.1084434232670016E-2</v>
      </c>
      <c r="AJ485" s="13">
        <f t="shared" si="751"/>
        <v>1.114440422340807E-2</v>
      </c>
      <c r="AK485" s="13">
        <f t="shared" si="752"/>
        <v>7.4697991127448456E-3</v>
      </c>
      <c r="AL485" s="13">
        <f t="shared" si="753"/>
        <v>4.2980224857728843E-4</v>
      </c>
      <c r="AM485" s="13">
        <f t="shared" si="754"/>
        <v>8.8386173852558099E-3</v>
      </c>
      <c r="AN485" s="13">
        <f t="shared" si="755"/>
        <v>1.2577590565615821E-2</v>
      </c>
      <c r="AO485" s="13">
        <f t="shared" si="756"/>
        <v>8.949125046422042E-3</v>
      </c>
      <c r="AP485" s="13">
        <f t="shared" si="757"/>
        <v>4.2449486478190251E-3</v>
      </c>
      <c r="AQ485" s="13">
        <f t="shared" si="758"/>
        <v>1.5101690608702294E-3</v>
      </c>
      <c r="AR485" s="13">
        <f t="shared" si="759"/>
        <v>1.5688568731752075E-3</v>
      </c>
      <c r="AS485" s="13">
        <f t="shared" si="760"/>
        <v>3.1546896839903071E-3</v>
      </c>
      <c r="AT485" s="13">
        <f t="shared" si="761"/>
        <v>3.1717574663560262E-3</v>
      </c>
      <c r="AU485" s="13">
        <f t="shared" si="762"/>
        <v>2.1259450602360429E-3</v>
      </c>
      <c r="AV485" s="13">
        <f t="shared" si="763"/>
        <v>1.068723518526442E-3</v>
      </c>
      <c r="AW485" s="13">
        <f t="shared" si="764"/>
        <v>3.4162734234295056E-5</v>
      </c>
      <c r="AX485" s="13">
        <f t="shared" si="765"/>
        <v>2.9621456193951929E-3</v>
      </c>
      <c r="AY485" s="13">
        <f t="shared" si="766"/>
        <v>4.2152129877954785E-3</v>
      </c>
      <c r="AZ485" s="13">
        <f t="shared" si="767"/>
        <v>2.999180799238956E-3</v>
      </c>
      <c r="BA485" s="13">
        <f t="shared" si="768"/>
        <v>1.4226383486935776E-3</v>
      </c>
      <c r="BB485" s="13">
        <f t="shared" si="769"/>
        <v>5.0611317055822898E-4</v>
      </c>
      <c r="BC485" s="13">
        <f t="shared" si="770"/>
        <v>1.4404253429424482E-4</v>
      </c>
      <c r="BD485" s="13">
        <f t="shared" si="771"/>
        <v>3.720875967125579E-4</v>
      </c>
      <c r="BE485" s="13">
        <f t="shared" si="772"/>
        <v>7.4820139616315511E-4</v>
      </c>
      <c r="BF485" s="13">
        <f t="shared" si="773"/>
        <v>7.5224938182090354E-4</v>
      </c>
      <c r="BG485" s="13">
        <f t="shared" si="774"/>
        <v>5.042128455001653E-4</v>
      </c>
      <c r="BH485" s="13">
        <f t="shared" si="775"/>
        <v>2.5347039131356293E-4</v>
      </c>
      <c r="BI485" s="13">
        <f t="shared" si="776"/>
        <v>1.0193669573637172E-4</v>
      </c>
      <c r="BJ485" s="14">
        <f t="shared" si="777"/>
        <v>0.50754365976447224</v>
      </c>
      <c r="BK485" s="14">
        <f t="shared" si="778"/>
        <v>0.22001814586068363</v>
      </c>
      <c r="BL485" s="14">
        <f t="shared" si="779"/>
        <v>0.25577822152487845</v>
      </c>
      <c r="BM485" s="14">
        <f t="shared" si="780"/>
        <v>0.66139752742642144</v>
      </c>
      <c r="BN485" s="14">
        <f t="shared" si="781"/>
        <v>0.33325628897927106</v>
      </c>
    </row>
    <row r="486" spans="1:66" x14ac:dyDescent="0.25">
      <c r="A486" t="s">
        <v>290</v>
      </c>
      <c r="B486" t="s">
        <v>310</v>
      </c>
      <c r="C486" t="s">
        <v>307</v>
      </c>
      <c r="D486" s="11">
        <v>44427</v>
      </c>
      <c r="E486" s="10">
        <f>VLOOKUP(A486,home!$A$2:$E$405,3,FALSE)</f>
        <v>1.6512</v>
      </c>
      <c r="F486" s="10">
        <f>VLOOKUP(B486,home!$B$2:$E$405,3,FALSE)</f>
        <v>0.87060000000000004</v>
      </c>
      <c r="G486" s="10">
        <f>VLOOKUP(C486,away!$B$2:$E$405,4,FALSE)</f>
        <v>0.8327</v>
      </c>
      <c r="H486" s="10">
        <f>VLOOKUP(A486,away!$A$2:$E$405,3,FALSE)</f>
        <v>1.1418999999999999</v>
      </c>
      <c r="I486" s="10">
        <f>VLOOKUP(C486,away!$B$2:$E$405,3,FALSE)</f>
        <v>0.87570000000000003</v>
      </c>
      <c r="J486" s="10">
        <f>VLOOKUP(B486,home!$B$2:$E$405,4,FALSE)</f>
        <v>0.54730000000000001</v>
      </c>
      <c r="K486" s="12">
        <f t="shared" si="726"/>
        <v>1.1970351613440002</v>
      </c>
      <c r="L486" s="12">
        <f t="shared" si="727"/>
        <v>0.54727910955899994</v>
      </c>
      <c r="M486" s="13">
        <f t="shared" si="728"/>
        <v>0.17476478918794494</v>
      </c>
      <c r="N486" s="13">
        <f t="shared" si="729"/>
        <v>0.20919959762284185</v>
      </c>
      <c r="O486" s="13">
        <f t="shared" si="730"/>
        <v>9.5645118209044838E-2</v>
      </c>
      <c r="P486" s="13">
        <f t="shared" si="731"/>
        <v>0.11449056950712996</v>
      </c>
      <c r="Q486" s="13">
        <f t="shared" si="732"/>
        <v>0.12520963704677923</v>
      </c>
      <c r="R486" s="13">
        <f t="shared" si="733"/>
        <v>2.617228756355567E-2</v>
      </c>
      <c r="S486" s="13">
        <f t="shared" si="734"/>
        <v>1.875104614461312E-2</v>
      </c>
      <c r="T486" s="13">
        <f t="shared" si="735"/>
        <v>6.8524618671166909E-2</v>
      </c>
      <c r="U486" s="13">
        <f t="shared" si="736"/>
        <v>3.1329148466382434E-2</v>
      </c>
      <c r="V486" s="13">
        <f t="shared" si="737"/>
        <v>1.3648935183279752E-3</v>
      </c>
      <c r="W486" s="13">
        <f t="shared" si="738"/>
        <v>4.9960112694705017E-2</v>
      </c>
      <c r="X486" s="13">
        <f t="shared" si="739"/>
        <v>2.7342125989025447E-2</v>
      </c>
      <c r="Y486" s="13">
        <f t="shared" si="740"/>
        <v>7.4818871823619177E-3</v>
      </c>
      <c r="Z486" s="13">
        <f t="shared" si="741"/>
        <v>4.7745154109682794E-3</v>
      </c>
      <c r="AA486" s="13">
        <f t="shared" si="742"/>
        <v>5.7152628253078295E-3</v>
      </c>
      <c r="AB486" s="13">
        <f t="shared" si="743"/>
        <v>3.4206852791078628E-3</v>
      </c>
      <c r="AC486" s="13">
        <f t="shared" si="744"/>
        <v>5.5884911427262549E-5</v>
      </c>
      <c r="AD486" s="13">
        <f t="shared" si="745"/>
        <v>1.4951002890067667E-2</v>
      </c>
      <c r="AE486" s="13">
        <f t="shared" si="746"/>
        <v>8.1823715486902676E-3</v>
      </c>
      <c r="AF486" s="13">
        <f t="shared" si="747"/>
        <v>2.2390205076240517E-3</v>
      </c>
      <c r="AG486" s="13">
        <f t="shared" si="748"/>
        <v>4.084563832322771E-4</v>
      </c>
      <c r="AH486" s="13">
        <f t="shared" si="749"/>
        <v>6.5324813567261045E-4</v>
      </c>
      <c r="AI486" s="13">
        <f t="shared" si="750"/>
        <v>7.8196098748253059E-4</v>
      </c>
      <c r="AJ486" s="13">
        <f t="shared" si="751"/>
        <v>4.680173984079325E-4</v>
      </c>
      <c r="AK486" s="13">
        <f t="shared" si="752"/>
        <v>1.8674442733834619E-4</v>
      </c>
      <c r="AL486" s="13">
        <f t="shared" si="753"/>
        <v>1.4644357975981004E-6</v>
      </c>
      <c r="AM486" s="13">
        <f t="shared" si="754"/>
        <v>3.5793752313533506E-3</v>
      </c>
      <c r="AN486" s="13">
        <f t="shared" si="755"/>
        <v>1.9589172893926007E-3</v>
      </c>
      <c r="AO486" s="13">
        <f t="shared" si="756"/>
        <v>5.3603725491925612E-4</v>
      </c>
      <c r="AP486" s="13">
        <f t="shared" si="757"/>
        <v>9.7787330520887058E-5</v>
      </c>
      <c r="AQ486" s="13">
        <f t="shared" si="758"/>
        <v>1.3379240793405668E-5</v>
      </c>
      <c r="AR486" s="13">
        <f t="shared" si="759"/>
        <v>7.1501811602396609E-5</v>
      </c>
      <c r="AS486" s="13">
        <f t="shared" si="760"/>
        <v>8.5590182587863136E-5</v>
      </c>
      <c r="AT486" s="13">
        <f t="shared" si="761"/>
        <v>5.12272290117626E-5</v>
      </c>
      <c r="AU486" s="13">
        <f t="shared" si="762"/>
        <v>2.0440264781767093E-5</v>
      </c>
      <c r="AV486" s="13">
        <f t="shared" si="763"/>
        <v>6.1169289127391655E-6</v>
      </c>
      <c r="AW486" s="13">
        <f t="shared" si="764"/>
        <v>2.66491655016716E-8</v>
      </c>
      <c r="AX486" s="13">
        <f t="shared" si="765"/>
        <v>7.1410633459562892E-4</v>
      </c>
      <c r="AY486" s="13">
        <f t="shared" si="766"/>
        <v>3.9081547892793705E-4</v>
      </c>
      <c r="AZ486" s="13">
        <f t="shared" si="767"/>
        <v>1.0694257365477773E-4</v>
      </c>
      <c r="BA486" s="13">
        <f t="shared" si="768"/>
        <v>1.9509145494578176E-5</v>
      </c>
      <c r="BB486" s="13">
        <f t="shared" si="769"/>
        <v>2.6692369436324292E-6</v>
      </c>
      <c r="BC486" s="13">
        <f t="shared" si="770"/>
        <v>2.9216352354262848E-7</v>
      </c>
      <c r="BD486" s="13">
        <f t="shared" si="771"/>
        <v>6.5219079642691632E-6</v>
      </c>
      <c r="BE486" s="13">
        <f t="shared" si="772"/>
        <v>7.8069531522796575E-6</v>
      </c>
      <c r="BF486" s="13">
        <f t="shared" si="773"/>
        <v>4.6725987131220666E-6</v>
      </c>
      <c r="BG486" s="13">
        <f t="shared" si="774"/>
        <v>1.8644216514859464E-6</v>
      </c>
      <c r="BH486" s="13">
        <f t="shared" si="775"/>
        <v>5.5794456809993197E-7</v>
      </c>
      <c r="BI486" s="13">
        <f t="shared" si="776"/>
        <v>1.3357585321930202E-7</v>
      </c>
      <c r="BJ486" s="14">
        <f t="shared" si="777"/>
        <v>0.52091866181661417</v>
      </c>
      <c r="BK486" s="14">
        <f t="shared" si="778"/>
        <v>0.30981946318416875</v>
      </c>
      <c r="BL486" s="14">
        <f t="shared" si="779"/>
        <v>0.16462890711109904</v>
      </c>
      <c r="BM486" s="14">
        <f t="shared" si="780"/>
        <v>0.25426875955579148</v>
      </c>
      <c r="BN486" s="14">
        <f t="shared" si="781"/>
        <v>0.74548199913729662</v>
      </c>
    </row>
    <row r="487" spans="1:66" x14ac:dyDescent="0.25">
      <c r="A487" t="s">
        <v>290</v>
      </c>
      <c r="B487" t="s">
        <v>308</v>
      </c>
      <c r="C487" t="s">
        <v>296</v>
      </c>
      <c r="D487" s="11">
        <v>44427</v>
      </c>
      <c r="E487" s="10">
        <f>VLOOKUP(A487,home!$A$2:$E$405,3,FALSE)</f>
        <v>1.6512</v>
      </c>
      <c r="F487" s="10">
        <f>VLOOKUP(B487,home!$B$2:$E$405,3,FALSE)</f>
        <v>0.72670000000000001</v>
      </c>
      <c r="G487" s="10">
        <f>VLOOKUP(C487,away!$B$2:$E$405,4,FALSE)</f>
        <v>0.8327</v>
      </c>
      <c r="H487" s="10">
        <f>VLOOKUP(A487,away!$A$2:$E$405,3,FALSE)</f>
        <v>1.1418999999999999</v>
      </c>
      <c r="I487" s="10">
        <f>VLOOKUP(C487,away!$B$2:$E$405,3,FALSE)</f>
        <v>0.54730000000000001</v>
      </c>
      <c r="J487" s="10">
        <f>VLOOKUP(B487,home!$B$2:$E$405,4,FALSE)</f>
        <v>0.64219999999999999</v>
      </c>
      <c r="K487" s="12">
        <f t="shared" si="726"/>
        <v>0.99917924620799992</v>
      </c>
      <c r="L487" s="12">
        <f t="shared" si="727"/>
        <v>0.40135051291399992</v>
      </c>
      <c r="M487" s="13">
        <f t="shared" si="728"/>
        <v>0.24646636154746016</v>
      </c>
      <c r="N487" s="13">
        <f t="shared" si="729"/>
        <v>0.24626407334661962</v>
      </c>
      <c r="O487" s="13">
        <f t="shared" si="730"/>
        <v>9.891940062312049E-2</v>
      </c>
      <c r="P487" s="13">
        <f t="shared" si="731"/>
        <v>9.8838212149956695E-2</v>
      </c>
      <c r="Q487" s="13">
        <f t="shared" si="732"/>
        <v>0.12303097558729348</v>
      </c>
      <c r="R487" s="13">
        <f t="shared" si="733"/>
        <v>1.9850676088617424E-2</v>
      </c>
      <c r="S487" s="13">
        <f t="shared" si="734"/>
        <v>9.9090522127080437E-3</v>
      </c>
      <c r="T487" s="13">
        <f t="shared" si="735"/>
        <v>4.9378545156270041E-2</v>
      </c>
      <c r="U487" s="13">
        <f t="shared" si="736"/>
        <v>1.9834383570943925E-2</v>
      </c>
      <c r="V487" s="13">
        <f t="shared" si="737"/>
        <v>4.415265608460645E-4</v>
      </c>
      <c r="W487" s="13">
        <f t="shared" si="738"/>
        <v>4.0976665815848919E-2</v>
      </c>
      <c r="X487" s="13">
        <f t="shared" si="739"/>
        <v>1.644600584269653E-2</v>
      </c>
      <c r="Y487" s="13">
        <f t="shared" si="740"/>
        <v>3.3003064401764459E-3</v>
      </c>
      <c r="Z487" s="13">
        <f t="shared" si="741"/>
        <v>2.6556930099520919E-3</v>
      </c>
      <c r="AA487" s="13">
        <f t="shared" si="742"/>
        <v>2.6535133398437856E-3</v>
      </c>
      <c r="AB487" s="13">
        <f t="shared" si="743"/>
        <v>1.3256677293539928E-3</v>
      </c>
      <c r="AC487" s="13">
        <f t="shared" si="744"/>
        <v>1.1066341776000513E-5</v>
      </c>
      <c r="AD487" s="13">
        <f t="shared" si="745"/>
        <v>1.0235758515499259E-2</v>
      </c>
      <c r="AE487" s="13">
        <f t="shared" si="746"/>
        <v>4.1081269302594703E-3</v>
      </c>
      <c r="AF487" s="13">
        <f t="shared" si="747"/>
        <v>8.2439942528772709E-4</v>
      </c>
      <c r="AG487" s="13">
        <f t="shared" si="748"/>
        <v>1.1029104406174532E-4</v>
      </c>
      <c r="AH487" s="13">
        <f t="shared" si="749"/>
        <v>2.6646593792159913E-4</v>
      </c>
      <c r="AI487" s="13">
        <f t="shared" si="750"/>
        <v>2.6624723499261115E-4</v>
      </c>
      <c r="AJ487" s="13">
        <f t="shared" si="751"/>
        <v>1.3301435578244068E-4</v>
      </c>
      <c r="AK487" s="13">
        <f t="shared" si="752"/>
        <v>4.4301727915180607E-5</v>
      </c>
      <c r="AL487" s="13">
        <f t="shared" si="753"/>
        <v>1.7751346338914437E-7</v>
      </c>
      <c r="AM487" s="13">
        <f t="shared" si="754"/>
        <v>2.0454714955767338E-3</v>
      </c>
      <c r="AN487" s="13">
        <f t="shared" si="755"/>
        <v>8.2095103390068867E-4</v>
      </c>
      <c r="AO487" s="13">
        <f t="shared" si="756"/>
        <v>1.6474455926665995E-4</v>
      </c>
      <c r="AP487" s="13">
        <f t="shared" si="757"/>
        <v>2.2040104453821608E-5</v>
      </c>
      <c r="AQ487" s="13">
        <f t="shared" si="758"/>
        <v>2.2114518068048594E-6</v>
      </c>
      <c r="AR487" s="13">
        <f t="shared" si="759"/>
        <v>2.1389248171788768E-5</v>
      </c>
      <c r="AS487" s="13">
        <f t="shared" si="760"/>
        <v>2.1371692865243741E-5</v>
      </c>
      <c r="AT487" s="13">
        <f t="shared" si="761"/>
        <v>1.0677075983641564E-5</v>
      </c>
      <c r="AU487" s="13">
        <f t="shared" si="762"/>
        <v>3.5561042443468395E-6</v>
      </c>
      <c r="AV487" s="13">
        <f t="shared" si="763"/>
        <v>8.8829638957588591E-7</v>
      </c>
      <c r="AW487" s="13">
        <f t="shared" si="764"/>
        <v>1.977406802175458E-9</v>
      </c>
      <c r="AX487" s="13">
        <f t="shared" si="765"/>
        <v>3.4063211118171835E-4</v>
      </c>
      <c r="AY487" s="13">
        <f t="shared" si="766"/>
        <v>1.3671287253776132E-4</v>
      </c>
      <c r="AZ487" s="13">
        <f t="shared" si="767"/>
        <v>2.7434890757488395E-5</v>
      </c>
      <c r="BA487" s="13">
        <f t="shared" si="768"/>
        <v>3.6703358257525075E-6</v>
      </c>
      <c r="BB487" s="13">
        <f t="shared" si="769"/>
        <v>3.6827279155809965E-7</v>
      </c>
      <c r="BC487" s="13">
        <f t="shared" si="770"/>
        <v>2.9561294756822764E-8</v>
      </c>
      <c r="BD487" s="13">
        <f t="shared" si="771"/>
        <v>1.4307642874320424E-6</v>
      </c>
      <c r="BE487" s="13">
        <f t="shared" si="772"/>
        <v>1.4295899822176743E-6</v>
      </c>
      <c r="BF487" s="13">
        <f t="shared" si="773"/>
        <v>7.142083204093818E-7</v>
      </c>
      <c r="BG487" s="13">
        <f t="shared" si="774"/>
        <v>2.378740437407093E-7</v>
      </c>
      <c r="BH487" s="13">
        <f t="shared" si="775"/>
        <v>5.9419701929322667E-8</v>
      </c>
      <c r="BI487" s="13">
        <f t="shared" si="776"/>
        <v>1.1874186596728937E-8</v>
      </c>
      <c r="BJ487" s="14">
        <f t="shared" si="777"/>
        <v>0.49823941479340683</v>
      </c>
      <c r="BK487" s="14">
        <f t="shared" si="778"/>
        <v>0.35580310919874808</v>
      </c>
      <c r="BL487" s="14">
        <f t="shared" si="779"/>
        <v>0.14335543675666843</v>
      </c>
      <c r="BM487" s="14">
        <f t="shared" si="780"/>
        <v>0.16654724352057679</v>
      </c>
      <c r="BN487" s="14">
        <f t="shared" si="781"/>
        <v>0.83336969934306782</v>
      </c>
    </row>
    <row r="488" spans="1:66" x14ac:dyDescent="0.25">
      <c r="A488" t="s">
        <v>290</v>
      </c>
      <c r="B488" t="s">
        <v>299</v>
      </c>
      <c r="C488" t="s">
        <v>314</v>
      </c>
      <c r="D488" s="11">
        <v>44427</v>
      </c>
      <c r="E488" s="10">
        <f>VLOOKUP(A488,home!$A$2:$E$405,3,FALSE)</f>
        <v>1.6512</v>
      </c>
      <c r="F488" s="10">
        <f>VLOOKUP(B488,home!$B$2:$E$405,3,FALSE)</f>
        <v>0.87060000000000004</v>
      </c>
      <c r="G488" s="10">
        <f>VLOOKUP(C488,away!$B$2:$E$405,4,FALSE)</f>
        <v>0.64349999999999996</v>
      </c>
      <c r="H488" s="10">
        <f>VLOOKUP(A488,away!$A$2:$E$405,3,FALSE)</f>
        <v>1.1418999999999999</v>
      </c>
      <c r="I488" s="10">
        <f>VLOOKUP(C488,away!$B$2:$E$405,3,FALSE)</f>
        <v>1.3136000000000001</v>
      </c>
      <c r="J488" s="10">
        <f>VLOOKUP(B488,home!$B$2:$E$405,4,FALSE)</f>
        <v>1.0947</v>
      </c>
      <c r="K488" s="12">
        <f t="shared" si="726"/>
        <v>0.92505359232000006</v>
      </c>
      <c r="L488" s="12">
        <f t="shared" si="727"/>
        <v>1.642049824848</v>
      </c>
      <c r="M488" s="13">
        <f t="shared" si="728"/>
        <v>7.6757558355018948E-2</v>
      </c>
      <c r="N488" s="13">
        <f t="shared" si="729"/>
        <v>7.1004855094022309E-2</v>
      </c>
      <c r="O488" s="13">
        <f t="shared" si="730"/>
        <v>0.126039735252619</v>
      </c>
      <c r="P488" s="13">
        <f t="shared" si="731"/>
        <v>0.11659350987049695</v>
      </c>
      <c r="Q488" s="13">
        <f t="shared" si="732"/>
        <v>3.2841648138443189E-2</v>
      </c>
      <c r="R488" s="13">
        <f t="shared" si="733"/>
        <v>0.10348176259772568</v>
      </c>
      <c r="S488" s="13">
        <f t="shared" si="734"/>
        <v>4.427592160060155E-2</v>
      </c>
      <c r="T488" s="13">
        <f t="shared" si="735"/>
        <v>5.3927622573450282E-2</v>
      </c>
      <c r="U488" s="13">
        <f t="shared" si="736"/>
        <v>9.5726176230631552E-2</v>
      </c>
      <c r="V488" s="13">
        <f t="shared" si="737"/>
        <v>7.4727133831035079E-3</v>
      </c>
      <c r="W488" s="13">
        <f t="shared" si="738"/>
        <v>1.0126761529392108E-2</v>
      </c>
      <c r="X488" s="13">
        <f t="shared" si="739"/>
        <v>1.6628646995615774E-2</v>
      </c>
      <c r="Y488" s="13">
        <f t="shared" si="740"/>
        <v>1.3652533443305054E-2</v>
      </c>
      <c r="Z488" s="13">
        <f t="shared" si="741"/>
        <v>5.6640736716185913E-2</v>
      </c>
      <c r="AA488" s="13">
        <f t="shared" si="742"/>
        <v>5.23957169709591E-2</v>
      </c>
      <c r="AB488" s="13">
        <f t="shared" si="743"/>
        <v>2.4234423103083852E-2</v>
      </c>
      <c r="AC488" s="13">
        <f t="shared" si="744"/>
        <v>7.0943329577596577E-4</v>
      </c>
      <c r="AD488" s="13">
        <f t="shared" si="745"/>
        <v>2.3419492828330364E-3</v>
      </c>
      <c r="AE488" s="13">
        <f t="shared" si="746"/>
        <v>3.8455974096788864E-3</v>
      </c>
      <c r="AF488" s="13">
        <f t="shared" si="747"/>
        <v>3.1573312764995695E-3</v>
      </c>
      <c r="AG488" s="13">
        <f t="shared" si="748"/>
        <v>1.72816508985441E-3</v>
      </c>
      <c r="AH488" s="13">
        <f t="shared" si="749"/>
        <v>2.3251727951018701E-2</v>
      </c>
      <c r="AI488" s="13">
        <f t="shared" si="750"/>
        <v>2.1509094468737201E-2</v>
      </c>
      <c r="AJ488" s="13">
        <f t="shared" si="751"/>
        <v>9.9485325529277951E-3</v>
      </c>
      <c r="AK488" s="13">
        <f t="shared" si="752"/>
        <v>3.0676419254661064E-3</v>
      </c>
      <c r="AL488" s="13">
        <f t="shared" si="753"/>
        <v>4.3104715546546927E-5</v>
      </c>
      <c r="AM488" s="13">
        <f t="shared" si="754"/>
        <v>4.3328571942318969E-4</v>
      </c>
      <c r="AN488" s="13">
        <f t="shared" si="755"/>
        <v>7.1147673968798833E-4</v>
      </c>
      <c r="AO488" s="13">
        <f t="shared" si="756"/>
        <v>5.841401278940438E-4</v>
      </c>
      <c r="AP488" s="13">
        <f t="shared" si="757"/>
        <v>3.1972906489836759E-4</v>
      </c>
      <c r="AQ488" s="13">
        <f t="shared" si="758"/>
        <v>1.3125276375379488E-4</v>
      </c>
      <c r="AR488" s="13">
        <f t="shared" si="759"/>
        <v>7.6360991618767138E-3</v>
      </c>
      <c r="AS488" s="13">
        <f t="shared" si="760"/>
        <v>7.0638009610057961E-3</v>
      </c>
      <c r="AT488" s="13">
        <f t="shared" si="761"/>
        <v>3.2671972272059393E-3</v>
      </c>
      <c r="AU488" s="13">
        <f t="shared" si="762"/>
        <v>1.0074441772815995E-3</v>
      </c>
      <c r="AV488" s="13">
        <f t="shared" si="763"/>
        <v>2.3298496381405259E-4</v>
      </c>
      <c r="AW488" s="13">
        <f t="shared" si="764"/>
        <v>1.8187604746276754E-6</v>
      </c>
      <c r="AX488" s="13">
        <f t="shared" si="765"/>
        <v>6.6802085208896174E-5</v>
      </c>
      <c r="AY488" s="13">
        <f t="shared" si="766"/>
        <v>1.0969235231674915E-4</v>
      </c>
      <c r="AZ488" s="13">
        <f t="shared" si="767"/>
        <v>9.0060153954441536E-5</v>
      </c>
      <c r="BA488" s="13">
        <f t="shared" si="768"/>
        <v>4.9294420008891537E-5</v>
      </c>
      <c r="BB488" s="13">
        <f t="shared" si="769"/>
        <v>2.0235973435396033E-5</v>
      </c>
      <c r="BC488" s="13">
        <f t="shared" si="770"/>
        <v>6.645695327044162E-6</v>
      </c>
      <c r="BD488" s="13">
        <f t="shared" si="771"/>
        <v>2.0898092152136058E-3</v>
      </c>
      <c r="BE488" s="13">
        <f t="shared" si="772"/>
        <v>1.9331855217967859E-3</v>
      </c>
      <c r="BF488" s="13">
        <f t="shared" si="773"/>
        <v>8.9415010577956514E-4</v>
      </c>
      <c r="BG488" s="13">
        <f t="shared" si="774"/>
        <v>2.757122558082317E-4</v>
      </c>
      <c r="BH488" s="13">
        <f t="shared" si="775"/>
        <v>6.376215317051386E-5</v>
      </c>
      <c r="BI488" s="13">
        <f t="shared" si="776"/>
        <v>1.1796681768888389E-5</v>
      </c>
      <c r="BJ488" s="14">
        <f t="shared" si="777"/>
        <v>0.2117777259290034</v>
      </c>
      <c r="BK488" s="14">
        <f t="shared" si="778"/>
        <v>0.24596193357286025</v>
      </c>
      <c r="BL488" s="14">
        <f t="shared" si="779"/>
        <v>0.48413075347789075</v>
      </c>
      <c r="BM488" s="14">
        <f t="shared" si="780"/>
        <v>0.471684206795772</v>
      </c>
      <c r="BN488" s="14">
        <f t="shared" si="781"/>
        <v>0.52671906930832613</v>
      </c>
    </row>
    <row r="489" spans="1:66" x14ac:dyDescent="0.25">
      <c r="A489" t="s">
        <v>290</v>
      </c>
      <c r="B489" t="s">
        <v>305</v>
      </c>
      <c r="C489" t="s">
        <v>309</v>
      </c>
      <c r="D489" s="11">
        <v>44427</v>
      </c>
      <c r="E489" s="10">
        <f>VLOOKUP(A489,home!$A$2:$E$405,3,FALSE)</f>
        <v>1.6512</v>
      </c>
      <c r="F489" s="10">
        <f>VLOOKUP(B489,home!$B$2:$E$405,3,FALSE)</f>
        <v>1.2868999999999999</v>
      </c>
      <c r="G489" s="10">
        <f>VLOOKUP(C489,away!$B$2:$E$405,4,FALSE)</f>
        <v>1.1355</v>
      </c>
      <c r="H489" s="10">
        <f>VLOOKUP(A489,away!$A$2:$E$405,3,FALSE)</f>
        <v>1.1418999999999999</v>
      </c>
      <c r="I489" s="10">
        <f>VLOOKUP(C489,away!$B$2:$E$405,3,FALSE)</f>
        <v>1.0399</v>
      </c>
      <c r="J489" s="10">
        <f>VLOOKUP(B489,home!$B$2:$E$405,4,FALSE)</f>
        <v>0.93049999999999999</v>
      </c>
      <c r="K489" s="12">
        <f t="shared" si="726"/>
        <v>2.4128571974399997</v>
      </c>
      <c r="L489" s="12">
        <f t="shared" si="727"/>
        <v>1.1049332142050001</v>
      </c>
      <c r="M489" s="13">
        <f t="shared" si="728"/>
        <v>2.9664910044777424E-2</v>
      </c>
      <c r="N489" s="13">
        <f t="shared" si="729"/>
        <v>7.1577191712951349E-2</v>
      </c>
      <c r="O489" s="13">
        <f t="shared" si="730"/>
        <v>3.2777744404878108E-2</v>
      </c>
      <c r="P489" s="13">
        <f t="shared" si="731"/>
        <v>7.9088016503158831E-2</v>
      </c>
      <c r="Q489" s="13">
        <f t="shared" si="732"/>
        <v>8.635277109856869E-2</v>
      </c>
      <c r="R489" s="13">
        <f t="shared" si="733"/>
        <v>1.8108609239835968E-2</v>
      </c>
      <c r="S489" s="13">
        <f t="shared" si="734"/>
        <v>5.2713073669888956E-2</v>
      </c>
      <c r="T489" s="13">
        <f t="shared" si="735"/>
        <v>9.5414044925450137E-2</v>
      </c>
      <c r="U489" s="13">
        <f t="shared" si="736"/>
        <v>4.3693488139966694E-2</v>
      </c>
      <c r="V489" s="13">
        <f t="shared" si="737"/>
        <v>1.5615053588167853E-2</v>
      </c>
      <c r="W489" s="13">
        <f t="shared" si="738"/>
        <v>6.9452301754690082E-2</v>
      </c>
      <c r="X489" s="13">
        <f t="shared" si="739"/>
        <v>7.6740155011745276E-2</v>
      </c>
      <c r="Y489" s="13">
        <f t="shared" si="740"/>
        <v>4.2396373067858838E-2</v>
      </c>
      <c r="Z489" s="13">
        <f t="shared" si="741"/>
        <v>6.6696012707181057E-3</v>
      </c>
      <c r="AA489" s="13">
        <f t="shared" si="742"/>
        <v>1.6092795430107148E-2</v>
      </c>
      <c r="AB489" s="13">
        <f t="shared" si="743"/>
        <v>1.9414808640231786E-2</v>
      </c>
      <c r="AC489" s="13">
        <f t="shared" si="744"/>
        <v>2.6019032545830743E-3</v>
      </c>
      <c r="AD489" s="13">
        <f t="shared" si="745"/>
        <v>4.1894621541894675E-2</v>
      </c>
      <c r="AE489" s="13">
        <f t="shared" si="746"/>
        <v>4.6290758838187715E-2</v>
      </c>
      <c r="AF489" s="13">
        <f t="shared" si="747"/>
        <v>2.5574098475533637E-2</v>
      </c>
      <c r="AG489" s="13">
        <f t="shared" si="748"/>
        <v>9.4192236096555249E-3</v>
      </c>
      <c r="AH489" s="13">
        <f t="shared" si="749"/>
        <v>1.8423659923800767E-3</v>
      </c>
      <c r="AI489" s="13">
        <f t="shared" si="750"/>
        <v>4.4453660450329549E-3</v>
      </c>
      <c r="AJ489" s="13">
        <f t="shared" si="751"/>
        <v>5.3630167285065762E-3</v>
      </c>
      <c r="AK489" s="13">
        <f t="shared" si="752"/>
        <v>4.3133978377894048E-3</v>
      </c>
      <c r="AL489" s="13">
        <f t="shared" si="753"/>
        <v>2.7747175666803297E-4</v>
      </c>
      <c r="AM489" s="13">
        <f t="shared" si="754"/>
        <v>2.0217147824277089E-2</v>
      </c>
      <c r="AN489" s="13">
        <f t="shared" si="755"/>
        <v>2.2338598127536108E-2</v>
      </c>
      <c r="AO489" s="13">
        <f t="shared" si="756"/>
        <v>1.2341329514946136E-2</v>
      </c>
      <c r="AP489" s="13">
        <f t="shared" si="757"/>
        <v>4.5454482961708228E-3</v>
      </c>
      <c r="AQ489" s="13">
        <f t="shared" si="758"/>
        <v>1.2556041989726665E-3</v>
      </c>
      <c r="AR489" s="13">
        <f t="shared" si="759"/>
        <v>4.0713827554050109E-4</v>
      </c>
      <c r="AS489" s="13">
        <f t="shared" si="760"/>
        <v>9.8236651849120779E-4</v>
      </c>
      <c r="AT489" s="13">
        <f t="shared" si="761"/>
        <v>1.1851550623327928E-3</v>
      </c>
      <c r="AU489" s="13">
        <f t="shared" si="762"/>
        <v>9.5320330741071018E-4</v>
      </c>
      <c r="AV489" s="13">
        <f t="shared" si="763"/>
        <v>5.7498586522738613E-4</v>
      </c>
      <c r="AW489" s="13">
        <f t="shared" si="764"/>
        <v>2.0548680089818798E-5</v>
      </c>
      <c r="AX489" s="13">
        <f t="shared" si="765"/>
        <v>8.1301817732525594E-3</v>
      </c>
      <c r="AY489" s="13">
        <f t="shared" si="766"/>
        <v>8.9833078787908572E-3</v>
      </c>
      <c r="AZ489" s="13">
        <f t="shared" si="767"/>
        <v>4.9629776243527417E-3</v>
      </c>
      <c r="BA489" s="13">
        <f t="shared" si="768"/>
        <v>1.8279196061678567E-3</v>
      </c>
      <c r="BB489" s="13">
        <f t="shared" si="769"/>
        <v>5.0493227143784674E-4</v>
      </c>
      <c r="BC489" s="13">
        <f t="shared" si="770"/>
        <v>1.1158328752713047E-4</v>
      </c>
      <c r="BD489" s="13">
        <f t="shared" si="771"/>
        <v>7.4976767236474367E-5</v>
      </c>
      <c r="BE489" s="13">
        <f t="shared" si="772"/>
        <v>1.8090823246731072E-4</v>
      </c>
      <c r="BF489" s="13">
        <f t="shared" si="773"/>
        <v>2.182528653924497E-4</v>
      </c>
      <c r="BG489" s="13">
        <f t="shared" si="774"/>
        <v>1.7553766570802521E-4</v>
      </c>
      <c r="BH489" s="13">
        <f t="shared" si="775"/>
        <v>1.0588683003135632E-4</v>
      </c>
      <c r="BI489" s="13">
        <f t="shared" si="776"/>
        <v>5.1097959991052813E-5</v>
      </c>
      <c r="BJ489" s="14">
        <f t="shared" si="777"/>
        <v>0.65033057043996778</v>
      </c>
      <c r="BK489" s="14">
        <f t="shared" si="778"/>
        <v>0.18894373669603504</v>
      </c>
      <c r="BL489" s="14">
        <f t="shared" si="779"/>
        <v>0.15096110180855801</v>
      </c>
      <c r="BM489" s="14">
        <f t="shared" si="780"/>
        <v>0.67037300801240729</v>
      </c>
      <c r="BN489" s="14">
        <f t="shared" si="781"/>
        <v>0.31756924300417039</v>
      </c>
    </row>
    <row r="490" spans="1:66" x14ac:dyDescent="0.25">
      <c r="A490" t="s">
        <v>290</v>
      </c>
      <c r="B490" t="s">
        <v>315</v>
      </c>
      <c r="C490" t="s">
        <v>311</v>
      </c>
      <c r="D490" s="11">
        <v>44427</v>
      </c>
      <c r="E490" s="10">
        <f>VLOOKUP(A490,home!$A$2:$E$405,3,FALSE)</f>
        <v>1.6512</v>
      </c>
      <c r="F490" s="10">
        <f>VLOOKUP(B490,home!$B$2:$E$405,3,FALSE)</f>
        <v>1.2112000000000001</v>
      </c>
      <c r="G490" s="10">
        <f>VLOOKUP(C490,away!$B$2:$E$405,4,FALSE)</f>
        <v>1.0976999999999999</v>
      </c>
      <c r="H490" s="10">
        <f>VLOOKUP(A490,away!$A$2:$E$405,3,FALSE)</f>
        <v>1.1418999999999999</v>
      </c>
      <c r="I490" s="10">
        <f>VLOOKUP(C490,away!$B$2:$E$405,3,FALSE)</f>
        <v>0.98519999999999996</v>
      </c>
      <c r="J490" s="10">
        <f>VLOOKUP(B490,home!$B$2:$E$405,4,FALSE)</f>
        <v>0.87570000000000003</v>
      </c>
      <c r="K490" s="12">
        <f t="shared" si="726"/>
        <v>2.1953269370880002</v>
      </c>
      <c r="L490" s="12">
        <f t="shared" si="727"/>
        <v>0.98516239491599988</v>
      </c>
      <c r="M490" s="13">
        <f t="shared" si="728"/>
        <v>4.1565310907158523E-2</v>
      </c>
      <c r="N490" s="13">
        <f t="shared" si="729"/>
        <v>9.1249446682922758E-2</v>
      </c>
      <c r="O490" s="13">
        <f t="shared" si="730"/>
        <v>4.094858123872442E-2</v>
      </c>
      <c r="P490" s="13">
        <f t="shared" si="731"/>
        <v>8.9895523428908025E-2</v>
      </c>
      <c r="Q490" s="13">
        <f t="shared" si="732"/>
        <v>0.10016118414869782</v>
      </c>
      <c r="R490" s="13">
        <f t="shared" si="733"/>
        <v>2.0170501180777064E-2</v>
      </c>
      <c r="S490" s="13">
        <f t="shared" si="734"/>
        <v>4.8605465448145965E-2</v>
      </c>
      <c r="T490" s="13">
        <f t="shared" si="735"/>
        <v>9.8675032053553616E-2</v>
      </c>
      <c r="U490" s="13">
        <f t="shared" si="736"/>
        <v>4.4280844576725195E-2</v>
      </c>
      <c r="V490" s="13">
        <f t="shared" si="737"/>
        <v>1.1680182511716814E-2</v>
      </c>
      <c r="W490" s="13">
        <f t="shared" si="738"/>
        <v>7.3295515204089307E-2</v>
      </c>
      <c r="X490" s="13">
        <f t="shared" si="739"/>
        <v>7.2207985295062699E-2</v>
      </c>
      <c r="Y490" s="13">
        <f t="shared" si="740"/>
        <v>3.5568295862671635E-2</v>
      </c>
      <c r="Z490" s="13">
        <f t="shared" si="741"/>
        <v>6.6237397499701121E-3</v>
      </c>
      <c r="AA490" s="13">
        <f t="shared" si="742"/>
        <v>1.4541274297369922E-2</v>
      </c>
      <c r="AB490" s="13">
        <f t="shared" si="743"/>
        <v>1.5961425582300789E-2</v>
      </c>
      <c r="AC490" s="13">
        <f t="shared" si="744"/>
        <v>1.5788347568559975E-3</v>
      </c>
      <c r="AD490" s="13">
        <f t="shared" si="745"/>
        <v>4.0226904723820095E-2</v>
      </c>
      <c r="AE490" s="13">
        <f t="shared" si="746"/>
        <v>3.9630033797776354E-2</v>
      </c>
      <c r="AF490" s="13">
        <f t="shared" si="747"/>
        <v>1.9521009503409681E-2</v>
      </c>
      <c r="AG490" s="13">
        <f t="shared" si="748"/>
        <v>6.4104548245190263E-3</v>
      </c>
      <c r="AH490" s="13">
        <f t="shared" si="749"/>
        <v>1.6313648288452155E-3</v>
      </c>
      <c r="AI490" s="13">
        <f t="shared" si="750"/>
        <v>3.5813791529818563E-3</v>
      </c>
      <c r="AJ490" s="13">
        <f t="shared" si="751"/>
        <v>3.9311490632332382E-3</v>
      </c>
      <c r="AK490" s="13">
        <f t="shared" si="752"/>
        <v>2.8767191440747289E-3</v>
      </c>
      <c r="AL490" s="13">
        <f t="shared" si="753"/>
        <v>1.3658521856587763E-4</v>
      </c>
      <c r="AM490" s="13">
        <f t="shared" si="754"/>
        <v>1.766224150717495E-2</v>
      </c>
      <c r="AN490" s="13">
        <f t="shared" si="755"/>
        <v>1.7400176142793253E-2</v>
      </c>
      <c r="AO490" s="13">
        <f t="shared" si="756"/>
        <v>8.5709996003972225E-3</v>
      </c>
      <c r="AP490" s="13">
        <f t="shared" si="757"/>
        <v>2.814608831050469E-3</v>
      </c>
      <c r="AQ490" s="13">
        <f t="shared" si="758"/>
        <v>6.9321169418735072E-4</v>
      </c>
      <c r="AR490" s="13">
        <f t="shared" si="759"/>
        <v>3.2143185635337656E-4</v>
      </c>
      <c r="AS490" s="13">
        <f t="shared" si="760"/>
        <v>7.0564801269076827E-4</v>
      </c>
      <c r="AT490" s="13">
        <f t="shared" si="761"/>
        <v>7.7456404518132943E-4</v>
      </c>
      <c r="AU490" s="13">
        <f t="shared" si="762"/>
        <v>5.6680710429547309E-4</v>
      </c>
      <c r="AV490" s="13">
        <f t="shared" si="763"/>
        <v>3.1108172604817498E-4</v>
      </c>
      <c r="AW490" s="13">
        <f t="shared" si="764"/>
        <v>8.2055601491675203E-6</v>
      </c>
      <c r="AX490" s="13">
        <f t="shared" si="765"/>
        <v>6.4623990916758186E-3</v>
      </c>
      <c r="AY490" s="13">
        <f t="shared" si="766"/>
        <v>6.3665125660583308E-3</v>
      </c>
      <c r="AZ490" s="13">
        <f t="shared" si="767"/>
        <v>3.1360243834204164E-3</v>
      </c>
      <c r="BA490" s="13">
        <f t="shared" si="768"/>
        <v>1.02983109736181E-3</v>
      </c>
      <c r="BB490" s="13">
        <f t="shared" si="769"/>
        <v>2.5363771755898323E-4</v>
      </c>
      <c r="BC490" s="13">
        <f t="shared" si="770"/>
        <v>4.9974868254287179E-5</v>
      </c>
      <c r="BD490" s="13">
        <f t="shared" si="771"/>
        <v>5.2777096234564676E-5</v>
      </c>
      <c r="BE490" s="13">
        <f t="shared" si="772"/>
        <v>1.1586298102502549E-4</v>
      </c>
      <c r="BF490" s="13">
        <f t="shared" si="773"/>
        <v>1.2717856162777717E-4</v>
      </c>
      <c r="BG490" s="13">
        <f t="shared" si="774"/>
        <v>9.306617405385517E-5</v>
      </c>
      <c r="BH490" s="13">
        <f t="shared" si="775"/>
        <v>5.1077669708037161E-5</v>
      </c>
      <c r="BI490" s="13">
        <f t="shared" si="776"/>
        <v>2.2426436838747547E-5</v>
      </c>
      <c r="BJ490" s="14">
        <f t="shared" si="777"/>
        <v>0.64138547959645575</v>
      </c>
      <c r="BK490" s="14">
        <f t="shared" si="778"/>
        <v>0.19982841483740954</v>
      </c>
      <c r="BL490" s="14">
        <f t="shared" si="779"/>
        <v>0.15106516072908957</v>
      </c>
      <c r="BM490" s="14">
        <f t="shared" si="780"/>
        <v>0.60855394031982712</v>
      </c>
      <c r="BN490" s="14">
        <f t="shared" si="781"/>
        <v>0.38399054758718859</v>
      </c>
    </row>
    <row r="491" spans="1:66" x14ac:dyDescent="0.25">
      <c r="A491" t="s">
        <v>290</v>
      </c>
      <c r="B491" t="s">
        <v>292</v>
      </c>
      <c r="C491" t="s">
        <v>317</v>
      </c>
      <c r="D491" s="11">
        <v>44427</v>
      </c>
      <c r="E491" s="10">
        <f>VLOOKUP(A491,home!$A$2:$E$405,3,FALSE)</f>
        <v>1.6512</v>
      </c>
      <c r="F491" s="10">
        <f>VLOOKUP(B491,home!$B$2:$E$405,3,FALSE)</f>
        <v>0.90839999999999999</v>
      </c>
      <c r="G491" s="10">
        <f>VLOOKUP(C491,away!$B$2:$E$405,4,FALSE)</f>
        <v>1.022</v>
      </c>
      <c r="H491" s="10">
        <f>VLOOKUP(A491,away!$A$2:$E$405,3,FALSE)</f>
        <v>1.1418999999999999</v>
      </c>
      <c r="I491" s="10">
        <f>VLOOKUP(C491,away!$B$2:$E$405,3,FALSE)</f>
        <v>1.0399</v>
      </c>
      <c r="J491" s="10">
        <f>VLOOKUP(B491,home!$B$2:$E$405,4,FALSE)</f>
        <v>1.3136000000000001</v>
      </c>
      <c r="K491" s="12">
        <f t="shared" si="726"/>
        <v>1.5329489817600002</v>
      </c>
      <c r="L491" s="12">
        <f t="shared" si="727"/>
        <v>1.5598498336160003</v>
      </c>
      <c r="M491" s="13">
        <f t="shared" si="728"/>
        <v>4.5374780885612448E-2</v>
      </c>
      <c r="N491" s="13">
        <f t="shared" si="729"/>
        <v>6.955722415618272E-2</v>
      </c>
      <c r="O491" s="13">
        <f t="shared" si="730"/>
        <v>7.0777844414785046E-2</v>
      </c>
      <c r="P491" s="13">
        <f t="shared" si="731"/>
        <v>0.10849882452681245</v>
      </c>
      <c r="Q491" s="13">
        <f t="shared" si="732"/>
        <v>5.3313837972136201E-2</v>
      </c>
      <c r="R491" s="13">
        <f t="shared" si="733"/>
        <v>5.5201404417050827E-2</v>
      </c>
      <c r="S491" s="13">
        <f t="shared" si="734"/>
        <v>6.4859789369433291E-2</v>
      </c>
      <c r="T491" s="13">
        <f t="shared" si="735"/>
        <v>8.3161581290267045E-2</v>
      </c>
      <c r="U491" s="13">
        <f t="shared" si="736"/>
        <v>8.4620936692840043E-2</v>
      </c>
      <c r="V491" s="13">
        <f t="shared" si="737"/>
        <v>1.7232310715065893E-2</v>
      </c>
      <c r="W491" s="13">
        <f t="shared" si="738"/>
        <v>2.7242464544367937E-2</v>
      </c>
      <c r="X491" s="13">
        <f t="shared" si="739"/>
        <v>4.2494153786822114E-2</v>
      </c>
      <c r="Y491" s="13">
        <f t="shared" si="740"/>
        <v>3.3142249357013612E-2</v>
      </c>
      <c r="Z491" s="13">
        <f t="shared" si="741"/>
        <v>2.8701967165102094E-2</v>
      </c>
      <c r="AA491" s="13">
        <f t="shared" si="742"/>
        <v>4.3998651340252208E-2</v>
      </c>
      <c r="AB491" s="13">
        <f t="shared" si="743"/>
        <v>3.3723843885426451E-2</v>
      </c>
      <c r="AC491" s="13">
        <f t="shared" si="744"/>
        <v>2.5753367564171105E-3</v>
      </c>
      <c r="AD491" s="13">
        <f t="shared" si="745"/>
        <v>1.0440327070980438E-2</v>
      </c>
      <c r="AE491" s="13">
        <f t="shared" si="746"/>
        <v>1.6285342444565459E-2</v>
      </c>
      <c r="AF491" s="13">
        <f t="shared" si="747"/>
        <v>1.2701344351267513E-2</v>
      </c>
      <c r="AG491" s="13">
        <f t="shared" si="748"/>
        <v>6.6040632910080522E-3</v>
      </c>
      <c r="AH491" s="13">
        <f t="shared" si="749"/>
        <v>1.1192689676734096E-2</v>
      </c>
      <c r="AI491" s="13">
        <f t="shared" si="750"/>
        <v>1.7157822243105199E-2</v>
      </c>
      <c r="AJ491" s="13">
        <f t="shared" si="751"/>
        <v>1.3151033068393599E-2</v>
      </c>
      <c r="AK491" s="13">
        <f t="shared" si="752"/>
        <v>6.7199542504286849E-3</v>
      </c>
      <c r="AL491" s="13">
        <f t="shared" si="753"/>
        <v>2.4632274173299625E-4</v>
      </c>
      <c r="AM491" s="13">
        <f t="shared" si="754"/>
        <v>3.2008977505401616E-3</v>
      </c>
      <c r="AN491" s="13">
        <f t="shared" si="755"/>
        <v>4.9929198236019004E-3</v>
      </c>
      <c r="AO491" s="13">
        <f t="shared" si="756"/>
        <v>3.894102578051728E-3</v>
      </c>
      <c r="AP491" s="13">
        <f t="shared" si="757"/>
        <v>2.0247384194858752E-3</v>
      </c>
      <c r="AQ491" s="13">
        <f t="shared" si="758"/>
        <v>7.8957197168774121E-4</v>
      </c>
      <c r="AR491" s="13">
        <f t="shared" si="759"/>
        <v>3.491783025993843E-3</v>
      </c>
      <c r="AS491" s="13">
        <f t="shared" si="760"/>
        <v>5.3527252342241132E-3</v>
      </c>
      <c r="AT491" s="13">
        <f t="shared" si="761"/>
        <v>4.1027273487224568E-3</v>
      </c>
      <c r="AU491" s="13">
        <f t="shared" si="762"/>
        <v>2.0964239038876648E-3</v>
      </c>
      <c r="AV491" s="13">
        <f t="shared" si="763"/>
        <v>8.0342772220048041E-4</v>
      </c>
      <c r="AW491" s="13">
        <f t="shared" si="764"/>
        <v>1.6361100086035527E-5</v>
      </c>
      <c r="AX491" s="13">
        <f t="shared" si="765"/>
        <v>8.1780215790140394E-4</v>
      </c>
      <c r="AY491" s="13">
        <f t="shared" si="766"/>
        <v>1.2756485599333108E-3</v>
      </c>
      <c r="AZ491" s="13">
        <f t="shared" si="767"/>
        <v>9.949100969822329E-4</v>
      </c>
      <c r="BA491" s="13">
        <f t="shared" si="768"/>
        <v>5.1730344974687157E-4</v>
      </c>
      <c r="BB491" s="13">
        <f t="shared" si="769"/>
        <v>2.0172892500416008E-4</v>
      </c>
      <c r="BC491" s="13">
        <f t="shared" si="770"/>
        <v>6.2933366020654773E-5</v>
      </c>
      <c r="BD491" s="13">
        <f t="shared" si="771"/>
        <v>9.0777619535327794E-4</v>
      </c>
      <c r="BE491" s="13">
        <f t="shared" si="772"/>
        <v>1.3915745943327744E-3</v>
      </c>
      <c r="BF491" s="13">
        <f t="shared" si="773"/>
        <v>1.0666064287127559E-3</v>
      </c>
      <c r="BG491" s="13">
        <f t="shared" si="774"/>
        <v>5.4501774627796311E-4</v>
      </c>
      <c r="BH491" s="13">
        <f t="shared" si="775"/>
        <v>2.088710997994835E-4</v>
      </c>
      <c r="BI491" s="13">
        <f t="shared" si="776"/>
        <v>6.4037747951341836E-5</v>
      </c>
      <c r="BJ491" s="14">
        <f t="shared" si="777"/>
        <v>0.37371514536356698</v>
      </c>
      <c r="BK491" s="14">
        <f t="shared" si="778"/>
        <v>0.2400630135550075</v>
      </c>
      <c r="BL491" s="14">
        <f t="shared" si="779"/>
        <v>0.35657515103647225</v>
      </c>
      <c r="BM491" s="14">
        <f t="shared" si="780"/>
        <v>0.59507207328772227</v>
      </c>
      <c r="BN491" s="14">
        <f t="shared" si="781"/>
        <v>0.4027239163725797</v>
      </c>
    </row>
    <row r="492" spans="1:66" s="15" customFormat="1" x14ac:dyDescent="0.25">
      <c r="A492" s="15" t="s">
        <v>290</v>
      </c>
      <c r="B492" s="15" t="s">
        <v>312</v>
      </c>
      <c r="C492" s="15" t="s">
        <v>300</v>
      </c>
      <c r="D492" s="20">
        <v>44427</v>
      </c>
      <c r="E492" s="15">
        <f>VLOOKUP(A492,home!$A$2:$E$405,3,FALSE)</f>
        <v>1.6512</v>
      </c>
      <c r="F492" s="15">
        <f>VLOOKUP(B492,home!$B$2:$E$405,3,FALSE)</f>
        <v>1.0497000000000001</v>
      </c>
      <c r="G492" s="15">
        <f>VLOOKUP(C492,away!$B$2:$E$405,4,FALSE)</f>
        <v>1.1355</v>
      </c>
      <c r="H492" s="15">
        <f>VLOOKUP(A492,away!$A$2:$E$405,3,FALSE)</f>
        <v>1.1418999999999999</v>
      </c>
      <c r="I492" s="15">
        <f>VLOOKUP(C492,away!$B$2:$E$405,3,FALSE)</f>
        <v>0.82099999999999995</v>
      </c>
      <c r="J492" s="15">
        <f>VLOOKUP(B492,home!$B$2:$E$405,4,FALSE)</f>
        <v>0.81740000000000002</v>
      </c>
      <c r="K492" s="16">
        <f t="shared" si="726"/>
        <v>1.96812199872</v>
      </c>
      <c r="L492" s="16">
        <f t="shared" si="727"/>
        <v>0.76631241825999985</v>
      </c>
      <c r="M492" s="17">
        <f t="shared" si="728"/>
        <v>6.4930720433626271E-2</v>
      </c>
      <c r="N492" s="17">
        <f t="shared" si="729"/>
        <v>0.12779157927815807</v>
      </c>
      <c r="O492" s="17">
        <f t="shared" si="730"/>
        <v>4.9757217394856133E-2</v>
      </c>
      <c r="P492" s="17">
        <f t="shared" si="731"/>
        <v>9.7928274149909789E-2</v>
      </c>
      <c r="Q492" s="17">
        <f t="shared" si="732"/>
        <v>0.12575470921425691</v>
      </c>
      <c r="R492" s="17">
        <f t="shared" si="733"/>
        <v>1.9064786793870366E-2</v>
      </c>
      <c r="S492" s="17">
        <f t="shared" si="734"/>
        <v>3.6923765876673759E-2</v>
      </c>
      <c r="T492" s="17">
        <f t="shared" si="735"/>
        <v>9.6367395325560296E-2</v>
      </c>
      <c r="U492" s="17">
        <f t="shared" si="736"/>
        <v>3.7521826289922802E-2</v>
      </c>
      <c r="V492" s="17">
        <f t="shared" si="737"/>
        <v>6.1875875690104581E-3</v>
      </c>
      <c r="W492" s="17">
        <f t="shared" si="738"/>
        <v>8.2500203215738574E-2</v>
      </c>
      <c r="X492" s="17">
        <f t="shared" si="739"/>
        <v>6.3220930233194042E-2</v>
      </c>
      <c r="Y492" s="17">
        <f t="shared" si="740"/>
        <v>2.4223491965822835E-2</v>
      </c>
      <c r="Z492" s="17">
        <f t="shared" si="741"/>
        <v>4.8698609572073708E-3</v>
      </c>
      <c r="AA492" s="17">
        <f t="shared" si="742"/>
        <v>9.5844804805874616E-3</v>
      </c>
      <c r="AB492" s="17">
        <f t="shared" si="743"/>
        <v>9.4317134400733124E-3</v>
      </c>
      <c r="AC492" s="17">
        <f t="shared" si="744"/>
        <v>5.8325605327685026E-4</v>
      </c>
      <c r="AD492" s="17">
        <f t="shared" si="745"/>
        <v>4.0592616211941407E-2</v>
      </c>
      <c r="AE492" s="17">
        <f t="shared" si="746"/>
        <v>3.1106625892872896E-2</v>
      </c>
      <c r="AF492" s="17">
        <f t="shared" si="747"/>
        <v>1.1918696855938278E-2</v>
      </c>
      <c r="AG492" s="17">
        <f t="shared" si="748"/>
        <v>3.0444818033939732E-3</v>
      </c>
      <c r="AH492" s="17">
        <f t="shared" si="749"/>
        <v>9.3295873167688434E-4</v>
      </c>
      <c r="AI492" s="17">
        <f t="shared" si="750"/>
        <v>1.8361766037111856E-3</v>
      </c>
      <c r="AJ492" s="17">
        <f t="shared" si="751"/>
        <v>1.8069097836494804E-3</v>
      </c>
      <c r="AK492" s="17">
        <f t="shared" si="752"/>
        <v>1.1854062983009794E-3</v>
      </c>
      <c r="AL492" s="17">
        <f t="shared" si="753"/>
        <v>3.5186585519731846E-5</v>
      </c>
      <c r="AM492" s="17">
        <f t="shared" si="754"/>
        <v>1.5978244190463987E-2</v>
      </c>
      <c r="AN492" s="17">
        <f t="shared" si="755"/>
        <v>1.2244326945143252E-2</v>
      </c>
      <c r="AO492" s="17">
        <f t="shared" si="756"/>
        <v>4.6914898956494011E-3</v>
      </c>
      <c r="AP492" s="17">
        <f t="shared" si="757"/>
        <v>1.1983823223924825E-3</v>
      </c>
      <c r="AQ492" s="17">
        <f t="shared" si="758"/>
        <v>2.2958381386815448E-4</v>
      </c>
      <c r="AR492" s="17">
        <f t="shared" si="759"/>
        <v>1.4298757236161919E-4</v>
      </c>
      <c r="AS492" s="17">
        <f t="shared" si="760"/>
        <v>2.8141698670847051E-4</v>
      </c>
      <c r="AT492" s="17">
        <f t="shared" si="761"/>
        <v>2.7693148117721738E-4</v>
      </c>
      <c r="AU492" s="17">
        <f t="shared" si="762"/>
        <v>1.8167831341433174E-4</v>
      </c>
      <c r="AV492" s="17">
        <f t="shared" si="763"/>
        <v>8.9391271330273325E-5</v>
      </c>
      <c r="AW492" s="17">
        <f t="shared" si="764"/>
        <v>1.4741188634781055E-6</v>
      </c>
      <c r="AX492" s="17">
        <f t="shared" si="765"/>
        <v>5.2411889820286996E-3</v>
      </c>
      <c r="AY492" s="17">
        <f t="shared" si="766"/>
        <v>4.0163882033760799E-3</v>
      </c>
      <c r="AZ492" s="17">
        <f t="shared" si="767"/>
        <v>1.53890407840003E-3</v>
      </c>
      <c r="BA492" s="17">
        <f t="shared" si="768"/>
        <v>3.9309376859630115E-4</v>
      </c>
      <c r="BB492" s="17">
        <f t="shared" si="769"/>
        <v>7.5308159103992084E-5</v>
      </c>
      <c r="BC492" s="17">
        <f t="shared" si="770"/>
        <v>1.1541915503537804E-5</v>
      </c>
      <c r="BD492" s="17">
        <f t="shared" si="771"/>
        <v>1.8262192059593177E-5</v>
      </c>
      <c r="BE492" s="17">
        <f t="shared" si="772"/>
        <v>3.5942221937335028E-5</v>
      </c>
      <c r="BF492" s="17">
        <f t="shared" si="773"/>
        <v>3.5369338838872833E-5</v>
      </c>
      <c r="BG492" s="17">
        <f t="shared" si="774"/>
        <v>2.3203724616322442E-5</v>
      </c>
      <c r="BH492" s="17">
        <f t="shared" si="775"/>
        <v>1.1416940217406251E-5</v>
      </c>
      <c r="BI492" s="17">
        <f t="shared" si="776"/>
        <v>4.4939862399896651E-6</v>
      </c>
      <c r="BJ492" s="18">
        <f t="shared" si="777"/>
        <v>0.65213918227140333</v>
      </c>
      <c r="BK492" s="18">
        <f t="shared" si="778"/>
        <v>0.21060517887139293</v>
      </c>
      <c r="BL492" s="18">
        <f t="shared" si="779"/>
        <v>0.13222256984555006</v>
      </c>
      <c r="BM492" s="18">
        <f t="shared" si="780"/>
        <v>0.51059459059636358</v>
      </c>
      <c r="BN492" s="18">
        <f t="shared" si="781"/>
        <v>0.48522728726467756</v>
      </c>
    </row>
    <row r="493" spans="1:66" x14ac:dyDescent="0.25">
      <c r="A493" t="s">
        <v>338</v>
      </c>
      <c r="B493" t="s">
        <v>71</v>
      </c>
      <c r="C493" t="s">
        <v>78</v>
      </c>
      <c r="D493" s="11">
        <v>44428</v>
      </c>
      <c r="E493" s="10">
        <f>VLOOKUP(A493,home!$A$2:$E$405,3,FALSE)</f>
        <v>1.3033999999999999</v>
      </c>
      <c r="F493" s="10">
        <f>VLOOKUP(B493,home!$B$2:$E$405,3,FALSE)</f>
        <v>0.92069999999999996</v>
      </c>
      <c r="G493" s="10">
        <f>VLOOKUP(C493,away!$B$2:$E$405,4,FALSE)</f>
        <v>1.1082000000000001</v>
      </c>
      <c r="H493" s="10">
        <f>VLOOKUP(A493,away!$A$2:$E$405,3,FALSE)</f>
        <v>1.0085</v>
      </c>
      <c r="I493" s="10">
        <f>VLOOKUP(C493,away!$B$2:$E$405,3,FALSE)</f>
        <v>0.7712</v>
      </c>
      <c r="J493" s="10">
        <f>VLOOKUP(B493,home!$B$2:$E$405,4,FALSE)</f>
        <v>1.6857</v>
      </c>
      <c r="K493" s="12">
        <f t="shared" ref="K493:K556" si="782">E493*F493*G493</f>
        <v>1.329884749116</v>
      </c>
      <c r="L493" s="12">
        <f t="shared" ref="L493:L556" si="783">H493*I493*J493</f>
        <v>1.3110619406399999</v>
      </c>
      <c r="M493" s="13">
        <f t="shared" ref="M493:M556" si="784">_xlfn.POISSON.DIST(0,K493,FALSE) * _xlfn.POISSON.DIST(0,L493,FALSE)</f>
        <v>7.1293744541185075E-2</v>
      </c>
      <c r="N493" s="13">
        <f t="shared" ref="N493:N556" si="785">_xlfn.POISSON.DIST(1,K493,FALSE) * _xlfn.POISSON.DIST(0,L493,FALSE)</f>
        <v>9.48124635726941E-2</v>
      </c>
      <c r="O493" s="13">
        <f t="shared" ref="O493:O556" si="786">_xlfn.POISSON.DIST(0,K493,FALSE) * _xlfn.POISSON.DIST(1,L493,FALSE)</f>
        <v>9.3470515073658514E-2</v>
      </c>
      <c r="P493" s="13">
        <f t="shared" ref="P493:P556" si="787">_xlfn.POISSON.DIST(1,K493,FALSE) * _xlfn.POISSON.DIST(1,L493,FALSE)</f>
        <v>0.12430501248847563</v>
      </c>
      <c r="Q493" s="13">
        <f t="shared" ref="Q493:Q556" si="788">_xlfn.POISSON.DIST(2,K493,FALSE) * _xlfn.POISSON.DIST(0,L493,FALSE)</f>
        <v>6.3044824665721089E-2</v>
      </c>
      <c r="R493" s="13">
        <f t="shared" ref="R493:R556" si="789">_xlfn.POISSON.DIST(0,K493,FALSE) * _xlfn.POISSON.DIST(2,L493,FALSE)</f>
        <v>6.1272817442545563E-2</v>
      </c>
      <c r="S493" s="13">
        <f t="shared" ref="S493:S556" si="790">_xlfn.POISSON.DIST(2,K493,FALSE) * _xlfn.POISSON.DIST(2,L493,FALSE)</f>
        <v>5.4183351671316361E-2</v>
      </c>
      <c r="T493" s="13">
        <f t="shared" ref="T493:T556" si="791">_xlfn.POISSON.DIST(2,K493,FALSE) * _xlfn.POISSON.DIST(1,L493,FALSE)</f>
        <v>8.2655670173548842E-2</v>
      </c>
      <c r="U493" s="13">
        <f t="shared" ref="U493:U556" si="792">_xlfn.POISSON.DIST(1,K493,FALSE) * _xlfn.POISSON.DIST(2,L493,FALSE)</f>
        <v>8.1485785452210163E-2</v>
      </c>
      <c r="V493" s="13">
        <f t="shared" ref="V493:V556" si="793">_xlfn.POISSON.DIST(3,K493,FALSE) * _xlfn.POISSON.DIST(3,L493,FALSE)</f>
        <v>1.0496888221658167E-2</v>
      </c>
      <c r="W493" s="13">
        <f t="shared" ref="W493:W556" si="794">_xlfn.POISSON.DIST(3,K493,FALSE) * _xlfn.POISSON.DIST(0,L493,FALSE)</f>
        <v>2.7947450277878236E-2</v>
      </c>
      <c r="X493" s="13">
        <f t="shared" ref="X493:X556" si="795">_xlfn.POISSON.DIST(3,K493,FALSE) * _xlfn.POISSON.DIST(1,L493,FALSE)</f>
        <v>3.6640838397254946E-2</v>
      </c>
      <c r="Y493" s="13">
        <f t="shared" ref="Y493:Y556" si="796">_xlfn.POISSON.DIST(3,K493,FALSE) * _xlfn.POISSON.DIST(2,L493,FALSE)</f>
        <v>2.4019204347890854E-2</v>
      </c>
      <c r="Z493" s="13">
        <f t="shared" ref="Z493:Z556" si="797">_xlfn.POISSON.DIST(0,K493,FALSE) * _xlfn.POISSON.DIST(3,L493,FALSE)</f>
        <v>2.6777486314901403E-2</v>
      </c>
      <c r="AA493" s="13">
        <f t="shared" ref="AA493:AA556" si="798">_xlfn.POISSON.DIST(1,K493,FALSE) * _xlfn.POISSON.DIST(3,L493,FALSE)</f>
        <v>3.5610970669849772E-2</v>
      </c>
      <c r="AB493" s="13">
        <f t="shared" ref="AB493:AB556" si="799">_xlfn.POISSON.DIST(2,K493,FALSE) * _xlfn.POISSON.DIST(3,L493,FALSE)</f>
        <v>2.3679243397525199E-2</v>
      </c>
      <c r="AC493" s="13">
        <f t="shared" ref="AC493:AC556" si="800">_xlfn.POISSON.DIST(4,K493,FALSE) * _xlfn.POISSON.DIST(4,L493,FALSE)</f>
        <v>1.1438729914880401E-3</v>
      </c>
      <c r="AD493" s="13">
        <f t="shared" ref="AD493:AD556" si="801">_xlfn.POISSON.DIST(4,K493,FALSE) * _xlfn.POISSON.DIST(0,L493,FALSE)</f>
        <v>9.2917219753069977E-3</v>
      </c>
      <c r="AE493" s="13">
        <f t="shared" ref="AE493:AE556" si="802">_xlfn.POISSON.DIST(4,K493,FALSE) * _xlfn.POISSON.DIST(1,L493,FALSE)</f>
        <v>1.2182023044833326E-2</v>
      </c>
      <c r="AF493" s="13">
        <f t="shared" ref="AF493:AF556" si="803">_xlfn.POISSON.DIST(4,K493,FALSE) * _xlfn.POISSON.DIST(2,L493,FALSE)</f>
        <v>7.9856933870401919E-3</v>
      </c>
      <c r="AG493" s="13">
        <f t="shared" ref="AG493:AG556" si="804">_xlfn.POISSON.DIST(4,K493,FALSE) * _xlfn.POISSON.DIST(3,L493,FALSE)</f>
        <v>3.4899128897896421E-3</v>
      </c>
      <c r="AH493" s="13">
        <f t="shared" ref="AH493:AH556" si="805">_xlfn.POISSON.DIST(0,K493,FALSE) * _xlfn.POISSON.DIST(4,L493,FALSE)</f>
        <v>8.7767357933689217E-3</v>
      </c>
      <c r="AI493" s="13">
        <f t="shared" ref="AI493:AI556" si="806">_xlfn.POISSON.DIST(1,K493,FALSE) * _xlfn.POISSON.DIST(4,L493,FALSE)</f>
        <v>1.1672047078621845E-2</v>
      </c>
      <c r="AJ493" s="13">
        <f t="shared" ref="AJ493:AJ556" si="807">_xlfn.POISSON.DIST(2,K493,FALSE) * _xlfn.POISSON.DIST(4,L493,FALSE)</f>
        <v>7.7612387004115761E-3</v>
      </c>
      <c r="AK493" s="13">
        <f t="shared" ref="AK493:AK556" si="808">_xlfn.POISSON.DIST(3,K493,FALSE) * _xlfn.POISSON.DIST(4,L493,FALSE)</f>
        <v>3.4405176606420798E-3</v>
      </c>
      <c r="AL493" s="13">
        <f t="shared" ref="AL493:AL556" si="809">_xlfn.POISSON.DIST(5,K493,FALSE) * _xlfn.POISSON.DIST(5,L493,FALSE)</f>
        <v>7.9776506288015502E-5</v>
      </c>
      <c r="AM493" s="13">
        <f t="shared" ref="AM493:AM556" si="810">_xlfn.POISSON.DIST(5,K493,FALSE) * _xlfn.POISSON.DIST(0,L493,FALSE)</f>
        <v>2.4713838695973526E-3</v>
      </c>
      <c r="AN493" s="13">
        <f t="shared" ref="AN493:AN556" si="811">_xlfn.POISSON.DIST(5,K493,FALSE) * _xlfn.POISSON.DIST(1,L493,FALSE)</f>
        <v>3.2401373321406979E-3</v>
      </c>
      <c r="AO493" s="13">
        <f t="shared" ref="AO493:AO556" si="812">_xlfn.POISSON.DIST(5,K493,FALSE) * _xlfn.POISSON.DIST(2,L493,FALSE)</f>
        <v>2.1240103693082484E-3</v>
      </c>
      <c r="AP493" s="13">
        <f t="shared" ref="AP493:AP556" si="813">_xlfn.POISSON.DIST(5,K493,FALSE) * _xlfn.POISSON.DIST(3,L493,FALSE)</f>
        <v>9.2823638557491817E-4</v>
      </c>
      <c r="AQ493" s="13">
        <f t="shared" ref="AQ493:AQ556" si="814">_xlfn.POISSON.DIST(5,K493,FALSE) * _xlfn.POISSON.DIST(4,L493,FALSE)</f>
        <v>3.04243849261128E-4</v>
      </c>
      <c r="AR493" s="13">
        <f t="shared" ref="AR493:AR556" si="815">_xlfn.POISSON.DIST(0,K493,FALSE) * _xlfn.POISSON.DIST(5,L493,FALSE)</f>
        <v>2.3013688523477586E-3</v>
      </c>
      <c r="AS493" s="13">
        <f t="shared" ref="AS493:AS556" si="816">_xlfn.POISSON.DIST(1,K493,FALSE) * _xlfn.POISSON.DIST(5,L493,FALSE)</f>
        <v>3.0605553388278754E-3</v>
      </c>
      <c r="AT493" s="13">
        <f t="shared" ref="AT493:AT556" si="817">_xlfn.POISSON.DIST(2,K493,FALSE) * _xlfn.POISSON.DIST(5,L493,FALSE)</f>
        <v>2.035092934466372E-3</v>
      </c>
      <c r="AU493" s="13">
        <f t="shared" ref="AU493:AU556" si="818">_xlfn.POISSON.DIST(3,K493,FALSE) * _xlfn.POISSON.DIST(5,L493,FALSE)</f>
        <v>9.0214635219351832E-4</v>
      </c>
      <c r="AV493" s="13">
        <f t="shared" ref="AV493:AV556" si="819">_xlfn.POISSON.DIST(4,K493,FALSE) * _xlfn.POISSON.DIST(5,L493,FALSE)</f>
        <v>2.9993766881319798E-4</v>
      </c>
      <c r="AW493" s="13">
        <f t="shared" ref="AW493:AW556" si="820">_xlfn.POISSON.DIST(6,K493,FALSE) * _xlfn.POISSON.DIST(6,L493,FALSE)</f>
        <v>3.8637563171595751E-6</v>
      </c>
      <c r="AX493" s="13">
        <f t="shared" ref="AX493:AX556" si="821">_xlfn.POISSON.DIST(6,K493,FALSE) * _xlfn.POISSON.DIST(0,L493,FALSE)</f>
        <v>5.4777595289813444E-4</v>
      </c>
      <c r="AY493" s="13">
        <f t="shared" ref="AY493:AY556" si="822">_xlfn.POISSON.DIST(6,K493,FALSE) * _xlfn.POISSON.DIST(1,L493,FALSE)</f>
        <v>7.1816820384255345E-4</v>
      </c>
      <c r="AZ493" s="13">
        <f t="shared" ref="AZ493:AZ556" si="823">_xlfn.POISSON.DIST(6,K493,FALSE) * _xlfn.POISSON.DIST(2,L493,FALSE)</f>
        <v>4.7078149951788065E-4</v>
      </c>
      <c r="BA493" s="13">
        <f t="shared" ref="BA493:BA556" si="824">_xlfn.POISSON.DIST(6,K493,FALSE) * _xlfn.POISSON.DIST(3,L493,FALSE)</f>
        <v>2.0574123545844057E-4</v>
      </c>
      <c r="BB493" s="13">
        <f t="shared" ref="BB493:BB556" si="825">_xlfn.POISSON.DIST(6,K493,FALSE) * _xlfn.POISSON.DIST(4,L493,FALSE)</f>
        <v>6.7434875857453586E-5</v>
      </c>
      <c r="BC493" s="13">
        <f t="shared" ref="BC493:BC556" si="826">_xlfn.POISSON.DIST(6,K493,FALSE) * _xlfn.POISSON.DIST(5,L493,FALSE)</f>
        <v>1.7682259841698093E-5</v>
      </c>
      <c r="BD493" s="13">
        <f t="shared" ref="BD493:BD556" si="827">_xlfn.POISSON.DIST(0,K493,FALSE) * _xlfn.POISSON.DIST(6,L493,FALSE)</f>
        <v>5.0287285228125048E-4</v>
      </c>
      <c r="BE493" s="13">
        <f t="shared" ref="BE493:BE556" si="828">_xlfn.POISSON.DIST(1,K493,FALSE) * _xlfn.POISSON.DIST(6,L493,FALSE)</f>
        <v>6.687629369932981E-4</v>
      </c>
      <c r="BF493" s="13">
        <f t="shared" ref="BF493:BF556" si="829">_xlfn.POISSON.DIST(2,K493,FALSE) * _xlfn.POISSON.DIST(6,L493,FALSE)</f>
        <v>4.4468881534070581E-4</v>
      </c>
      <c r="BG493" s="13">
        <f t="shared" ref="BG493:BG556" si="830">_xlfn.POISSON.DIST(3,K493,FALSE) * _xlfn.POISSON.DIST(6,L493,FALSE)</f>
        <v>1.9712829120802192E-4</v>
      </c>
      <c r="BH493" s="13">
        <f t="shared" ref="BH493:BH556" si="831">_xlfn.POISSON.DIST(4,K493,FALSE) * _xlfn.POISSON.DIST(6,L493,FALSE)</f>
        <v>6.5539477024211524E-5</v>
      </c>
      <c r="BI493" s="13">
        <f t="shared" ref="BI493:BI556" si="832">_xlfn.POISSON.DIST(5,K493,FALSE) * _xlfn.POISSON.DIST(6,L493,FALSE)</f>
        <v>1.7431990191907469E-5</v>
      </c>
      <c r="BJ493" s="14">
        <f t="shared" ref="BJ493:BJ556" si="833">SUM(N493,Q493,T493,W493,X493,Y493,AD493,AE493,AF493,AG493,AM493,AN493,AO493,AP493,AQ493,AX493,AY493,AZ493,BA493,BB493,BC493)</f>
        <v>0.37316539856525682</v>
      </c>
      <c r="BK493" s="14">
        <f t="shared" ref="BK493:BK556" si="834">SUM(M493,P493,S493,V493,AC493,AL493,AY493)</f>
        <v>0.2622208146242539</v>
      </c>
      <c r="BL493" s="14">
        <f t="shared" ref="BL493:BL556" si="835">SUM(O493,R493,U493,AA493,AB493,AH493,AI493,AJ493,AK493,AR493,AS493,AT493,AU493,AV493,BD493,BE493,BF493,BG493,BH493,BI493)</f>
        <v>0.33766539677852175</v>
      </c>
      <c r="BM493" s="14">
        <f t="shared" ref="BM493:BM556" si="836">SUM(S493:BI493)</f>
        <v>0.49091541405112848</v>
      </c>
      <c r="BN493" s="14">
        <f t="shared" ref="BN493:BN556" si="837">SUM(M493:R493)</f>
        <v>0.50819937778427993</v>
      </c>
    </row>
    <row r="494" spans="1:66" x14ac:dyDescent="0.25">
      <c r="A494" t="s">
        <v>338</v>
      </c>
      <c r="B494" t="s">
        <v>75</v>
      </c>
      <c r="C494" t="s">
        <v>80</v>
      </c>
      <c r="D494" s="11">
        <v>44428</v>
      </c>
      <c r="E494" s="10">
        <f>VLOOKUP(A494,home!$A$2:$E$405,3,FALSE)</f>
        <v>1.3033999999999999</v>
      </c>
      <c r="F494" s="10">
        <f>VLOOKUP(B494,home!$B$2:$E$405,3,FALSE)</f>
        <v>0.67130000000000001</v>
      </c>
      <c r="G494" s="10">
        <f>VLOOKUP(C494,away!$B$2:$E$405,4,FALSE)</f>
        <v>1.0741000000000001</v>
      </c>
      <c r="H494" s="10">
        <f>VLOOKUP(A494,away!$A$2:$E$405,3,FALSE)</f>
        <v>1.0085</v>
      </c>
      <c r="I494" s="10">
        <f>VLOOKUP(C494,away!$B$2:$E$405,3,FALSE)</f>
        <v>1.4874000000000001</v>
      </c>
      <c r="J494" s="10">
        <f>VLOOKUP(B494,home!$B$2:$E$405,4,FALSE)</f>
        <v>1.6113</v>
      </c>
      <c r="K494" s="12">
        <f t="shared" si="782"/>
        <v>0.93980787632200002</v>
      </c>
      <c r="L494" s="12">
        <f t="shared" si="783"/>
        <v>2.4170191247699999</v>
      </c>
      <c r="M494" s="13">
        <f t="shared" si="784"/>
        <v>3.4845648924465414E-2</v>
      </c>
      <c r="N494" s="13">
        <f t="shared" si="785"/>
        <v>3.274821531476383E-2</v>
      </c>
      <c r="O494" s="13">
        <f t="shared" si="786"/>
        <v>8.4222599865454092E-2</v>
      </c>
      <c r="P494" s="13">
        <f t="shared" si="787"/>
        <v>7.9153062717869968E-2</v>
      </c>
      <c r="Q494" s="13">
        <f t="shared" si="788"/>
        <v>1.5388515344151893E-2</v>
      </c>
      <c r="R494" s="13">
        <f t="shared" si="789"/>
        <v>0.10178381730632691</v>
      </c>
      <c r="S494" s="13">
        <f t="shared" si="790"/>
        <v>4.4949710587971037E-2</v>
      </c>
      <c r="T494" s="13">
        <f t="shared" si="791"/>
        <v>3.7194335888631726E-2</v>
      </c>
      <c r="U494" s="13">
        <f t="shared" si="792"/>
        <v>9.5657233186605531E-2</v>
      </c>
      <c r="V494" s="13">
        <f t="shared" si="793"/>
        <v>1.1344975376767085E-2</v>
      </c>
      <c r="W494" s="13">
        <f t="shared" si="794"/>
        <v>4.8207493084453015E-3</v>
      </c>
      <c r="X494" s="13">
        <f t="shared" si="795"/>
        <v>1.1651843274234045E-2</v>
      </c>
      <c r="Y494" s="13">
        <f t="shared" si="796"/>
        <v>1.4081364016323195E-2</v>
      </c>
      <c r="Z494" s="13">
        <f t="shared" si="797"/>
        <v>8.2004477673829262E-2</v>
      </c>
      <c r="AA494" s="13">
        <f t="shared" si="798"/>
        <v>7.706845401153635E-2</v>
      </c>
      <c r="AB494" s="13">
        <f t="shared" si="799"/>
        <v>3.6214770048000847E-2</v>
      </c>
      <c r="AC494" s="13">
        <f t="shared" si="800"/>
        <v>1.6106558050412894E-3</v>
      </c>
      <c r="AD494" s="13">
        <f t="shared" si="801"/>
        <v>1.1326445424626821E-3</v>
      </c>
      <c r="AE494" s="13">
        <f t="shared" si="802"/>
        <v>2.7376235206986689E-3</v>
      </c>
      <c r="AF494" s="13">
        <f t="shared" si="803"/>
        <v>3.3084442029744322E-3</v>
      </c>
      <c r="AG494" s="13">
        <f t="shared" si="804"/>
        <v>2.6655243039412136E-3</v>
      </c>
      <c r="AH494" s="13">
        <f t="shared" si="805"/>
        <v>4.9551597713604963E-2</v>
      </c>
      <c r="AI494" s="13">
        <f t="shared" si="806"/>
        <v>4.6568981815585157E-2</v>
      </c>
      <c r="AJ494" s="13">
        <f t="shared" si="807"/>
        <v>2.1882947951291459E-2</v>
      </c>
      <c r="AK494" s="13">
        <f t="shared" si="808"/>
        <v>6.8552556139226967E-3</v>
      </c>
      <c r="AL494" s="13">
        <f t="shared" si="809"/>
        <v>1.4634635185550968E-4</v>
      </c>
      <c r="AM494" s="13">
        <f t="shared" si="810"/>
        <v>2.1289365241591136E-4</v>
      </c>
      <c r="AN494" s="13">
        <f t="shared" si="811"/>
        <v>5.1456802943139457E-4</v>
      </c>
      <c r="AO494" s="13">
        <f t="shared" si="812"/>
        <v>6.2186038406544667E-4</v>
      </c>
      <c r="AP494" s="13">
        <f t="shared" si="813"/>
        <v>5.010161470743339E-4</v>
      </c>
      <c r="AQ494" s="13">
        <f t="shared" si="814"/>
        <v>3.0274140232431111E-4</v>
      </c>
      <c r="AR494" s="13">
        <f t="shared" si="815"/>
        <v>2.3953431867338504E-2</v>
      </c>
      <c r="AS494" s="13">
        <f t="shared" si="816"/>
        <v>2.251162393386712E-2</v>
      </c>
      <c r="AT494" s="13">
        <f t="shared" si="817"/>
        <v>1.0578300740923582E-2</v>
      </c>
      <c r="AU494" s="13">
        <f t="shared" si="818"/>
        <v>3.3138567848076108E-3</v>
      </c>
      <c r="AV494" s="13">
        <f t="shared" si="819"/>
        <v>7.7859717684132285E-4</v>
      </c>
      <c r="AW494" s="13">
        <f t="shared" si="820"/>
        <v>9.2341849177820993E-6</v>
      </c>
      <c r="AX494" s="13">
        <f t="shared" si="821"/>
        <v>3.3346521893238609E-5</v>
      </c>
      <c r="AY494" s="13">
        <f t="shared" si="822"/>
        <v>8.0599181160519222E-5</v>
      </c>
      <c r="AZ494" s="13">
        <f t="shared" si="823"/>
        <v>9.7404881152888452E-5</v>
      </c>
      <c r="BA494" s="13">
        <f t="shared" si="824"/>
        <v>7.8476486864160097E-5</v>
      </c>
      <c r="BB494" s="13">
        <f t="shared" si="825"/>
        <v>4.7419792398859169E-5</v>
      </c>
      <c r="BC494" s="13">
        <f t="shared" si="826"/>
        <v>2.2922909024133122E-5</v>
      </c>
      <c r="BD494" s="13">
        <f t="shared" si="827"/>
        <v>9.6493171545387283E-3</v>
      </c>
      <c r="BE494" s="13">
        <f t="shared" si="828"/>
        <v>9.0685042629644868E-3</v>
      </c>
      <c r="BF494" s="13">
        <f t="shared" si="829"/>
        <v>4.2613258663968282E-3</v>
      </c>
      <c r="BG494" s="13">
        <f t="shared" si="830"/>
        <v>1.3349425376048035E-3</v>
      </c>
      <c r="BH494" s="13">
        <f t="shared" si="831"/>
        <v>3.1364737781956802E-4</v>
      </c>
      <c r="BI494" s="13">
        <f t="shared" si="832"/>
        <v>5.8953655212514442E-5</v>
      </c>
      <c r="BJ494" s="14">
        <f t="shared" si="833"/>
        <v>0.12824250910443222</v>
      </c>
      <c r="BK494" s="14">
        <f t="shared" si="834"/>
        <v>0.17213099894513084</v>
      </c>
      <c r="BL494" s="14">
        <f t="shared" si="835"/>
        <v>0.60562815887064292</v>
      </c>
      <c r="BM494" s="14">
        <f t="shared" si="836"/>
        <v>0.63979292012476063</v>
      </c>
      <c r="BN494" s="14">
        <f t="shared" si="837"/>
        <v>0.34814185947303211</v>
      </c>
    </row>
    <row r="495" spans="1:66" x14ac:dyDescent="0.25">
      <c r="A495" t="s">
        <v>338</v>
      </c>
      <c r="B495" t="s">
        <v>93</v>
      </c>
      <c r="C495" t="s">
        <v>74</v>
      </c>
      <c r="D495" s="11">
        <v>44428</v>
      </c>
      <c r="E495" s="10">
        <f>VLOOKUP(A495,home!$A$2:$E$405,3,FALSE)</f>
        <v>1.3033999999999999</v>
      </c>
      <c r="F495" s="10">
        <f>VLOOKUP(B495,home!$B$2:$E$405,3,FALSE)</f>
        <v>1.0741000000000001</v>
      </c>
      <c r="G495" s="10">
        <f>VLOOKUP(C495,away!$B$2:$E$405,4,FALSE)</f>
        <v>1.4492</v>
      </c>
      <c r="H495" s="10">
        <f>VLOOKUP(A495,away!$A$2:$E$405,3,FALSE)</f>
        <v>1.0085</v>
      </c>
      <c r="I495" s="10">
        <f>VLOOKUP(C495,away!$B$2:$E$405,3,FALSE)</f>
        <v>0.7712</v>
      </c>
      <c r="J495" s="10">
        <f>VLOOKUP(B495,home!$B$2:$E$405,4,FALSE)</f>
        <v>1.0907</v>
      </c>
      <c r="K495" s="12">
        <f t="shared" si="782"/>
        <v>2.0288538274480001</v>
      </c>
      <c r="L495" s="12">
        <f t="shared" si="783"/>
        <v>0.84829759663999993</v>
      </c>
      <c r="M495" s="13">
        <f t="shared" si="784"/>
        <v>5.6294894933307978E-2</v>
      </c>
      <c r="N495" s="13">
        <f t="shared" si="785"/>
        <v>0.11421411305122491</v>
      </c>
      <c r="O495" s="13">
        <f t="shared" si="786"/>
        <v>4.7754824075026465E-2</v>
      </c>
      <c r="P495" s="13">
        <f t="shared" si="787"/>
        <v>9.6887557603723348E-2</v>
      </c>
      <c r="Q495" s="13">
        <f t="shared" si="788"/>
        <v>0.11586187020627815</v>
      </c>
      <c r="R495" s="13">
        <f t="shared" si="789"/>
        <v>2.0255151245405476E-2</v>
      </c>
      <c r="S495" s="13">
        <f t="shared" si="790"/>
        <v>4.1687611414568476E-2</v>
      </c>
      <c r="T495" s="13">
        <f t="shared" si="791"/>
        <v>9.8285346038201382E-2</v>
      </c>
      <c r="U495" s="13">
        <f t="shared" si="792"/>
        <v>4.1094741129779025E-2</v>
      </c>
      <c r="V495" s="13">
        <f t="shared" si="793"/>
        <v>7.9719303876401738E-3</v>
      </c>
      <c r="W495" s="13">
        <f t="shared" si="794"/>
        <v>7.8355599607763601E-2</v>
      </c>
      <c r="X495" s="13">
        <f t="shared" si="795"/>
        <v>6.646886683055199E-2</v>
      </c>
      <c r="Y495" s="13">
        <f t="shared" si="796"/>
        <v>2.8192689991870724E-2</v>
      </c>
      <c r="Z495" s="13">
        <f t="shared" si="797"/>
        <v>5.7274653736857232E-3</v>
      </c>
      <c r="AA495" s="13">
        <f t="shared" si="798"/>
        <v>1.1620190044978169E-2</v>
      </c>
      <c r="AB495" s="13">
        <f t="shared" si="799"/>
        <v>1.1787833524213557E-2</v>
      </c>
      <c r="AC495" s="13">
        <f t="shared" si="800"/>
        <v>8.5751654919197391E-4</v>
      </c>
      <c r="AD495" s="13">
        <f t="shared" si="801"/>
        <v>3.9743014541548556E-2</v>
      </c>
      <c r="AE495" s="13">
        <f t="shared" si="802"/>
        <v>3.3713903718824212E-2</v>
      </c>
      <c r="AF495" s="13">
        <f t="shared" si="803"/>
        <v>1.4299711749015464E-2</v>
      </c>
      <c r="AG495" s="13">
        <f t="shared" si="804"/>
        <v>4.0434703697781972E-3</v>
      </c>
      <c r="AH495" s="13">
        <f t="shared" si="805"/>
        <v>1.2146487778341042E-3</v>
      </c>
      <c r="AI495" s="13">
        <f t="shared" si="806"/>
        <v>2.4643448219137578E-3</v>
      </c>
      <c r="AJ495" s="13">
        <f t="shared" si="807"/>
        <v>2.4998977120456946E-3</v>
      </c>
      <c r="AK495" s="13">
        <f t="shared" si="808"/>
        <v>1.6906423471041352E-3</v>
      </c>
      <c r="AL495" s="13">
        <f t="shared" si="809"/>
        <v>5.9033902917421354E-5</v>
      </c>
      <c r="AM495" s="13">
        <f t="shared" si="810"/>
        <v>1.6126553433388462E-2</v>
      </c>
      <c r="AN495" s="13">
        <f t="shared" si="811"/>
        <v>1.3680116519629972E-2</v>
      </c>
      <c r="AO495" s="13">
        <f t="shared" si="812"/>
        <v>5.8024049826786318E-3</v>
      </c>
      <c r="AP495" s="13">
        <f t="shared" si="813"/>
        <v>1.6407220671794149E-3</v>
      </c>
      <c r="AQ495" s="13">
        <f t="shared" si="814"/>
        <v>3.4795514658562748E-4</v>
      </c>
      <c r="AR495" s="13">
        <f t="shared" si="815"/>
        <v>2.0607672779967686E-4</v>
      </c>
      <c r="AS495" s="13">
        <f t="shared" si="816"/>
        <v>4.1809955794433403E-4</v>
      </c>
      <c r="AT495" s="13">
        <f t="shared" si="817"/>
        <v>4.2413144419483967E-4</v>
      </c>
      <c r="AU495" s="13">
        <f t="shared" si="818"/>
        <v>2.8683356796524939E-4</v>
      </c>
      <c r="AV495" s="13">
        <f t="shared" si="819"/>
        <v>1.4548584555171561E-4</v>
      </c>
      <c r="AW495" s="13">
        <f t="shared" si="820"/>
        <v>2.8222663076585295E-6</v>
      </c>
      <c r="AX495" s="13">
        <f t="shared" si="821"/>
        <v>5.4530699428124788E-3</v>
      </c>
      <c r="AY495" s="13">
        <f t="shared" si="822"/>
        <v>4.6258261267976475E-3</v>
      </c>
      <c r="AZ495" s="13">
        <f t="shared" si="823"/>
        <v>1.9620385929184814E-3</v>
      </c>
      <c r="BA495" s="13">
        <f t="shared" si="824"/>
        <v>5.5479754096255849E-4</v>
      </c>
      <c r="BB495" s="13">
        <f t="shared" si="825"/>
        <v>1.1765835515508005E-4</v>
      </c>
      <c r="BC495" s="13">
        <f t="shared" si="826"/>
        <v>1.9961859980533997E-5</v>
      </c>
      <c r="BD495" s="13">
        <f t="shared" si="827"/>
        <v>2.9135732152650211E-5</v>
      </c>
      <c r="BE495" s="13">
        <f t="shared" si="828"/>
        <v>5.9112141693404134E-5</v>
      </c>
      <c r="BF495" s="13">
        <f t="shared" si="829"/>
        <v>5.9964947461655759E-5</v>
      </c>
      <c r="BG495" s="13">
        <f t="shared" si="830"/>
        <v>4.0553371056766167E-5</v>
      </c>
      <c r="BH495" s="13">
        <f t="shared" si="831"/>
        <v>2.0569215521109754E-5</v>
      </c>
      <c r="BI495" s="13">
        <f t="shared" si="832"/>
        <v>8.3463863275212644E-6</v>
      </c>
      <c r="BJ495" s="14">
        <f t="shared" si="833"/>
        <v>0.6435096906731459</v>
      </c>
      <c r="BK495" s="14">
        <f t="shared" si="834"/>
        <v>0.20838437091814704</v>
      </c>
      <c r="BL495" s="14">
        <f t="shared" si="835"/>
        <v>0.14208058261596934</v>
      </c>
      <c r="BM495" s="14">
        <f t="shared" si="836"/>
        <v>0.5438106946054917</v>
      </c>
      <c r="BN495" s="14">
        <f t="shared" si="837"/>
        <v>0.45126841111496635</v>
      </c>
    </row>
    <row r="496" spans="1:66" x14ac:dyDescent="0.25">
      <c r="A496" t="s">
        <v>341</v>
      </c>
      <c r="B496" t="s">
        <v>149</v>
      </c>
      <c r="C496" t="s">
        <v>318</v>
      </c>
      <c r="D496" s="11">
        <v>44428</v>
      </c>
      <c r="E496" s="10">
        <f>VLOOKUP(A496,home!$A$2:$E$405,3,FALSE)</f>
        <v>1.5127999999999999</v>
      </c>
      <c r="F496" s="10">
        <f>VLOOKUP(B496,home!$B$2:$E$405,3,FALSE)</f>
        <v>1.6998</v>
      </c>
      <c r="G496" s="10">
        <f>VLOOKUP(C496,away!$B$2:$E$405,4,FALSE)</f>
        <v>0.88139999999999996</v>
      </c>
      <c r="H496" s="10">
        <f>VLOOKUP(A496,away!$A$2:$E$405,3,FALSE)</f>
        <v>1.2179</v>
      </c>
      <c r="I496" s="10">
        <f>VLOOKUP(C496,away!$B$2:$E$405,3,FALSE)</f>
        <v>0.95789999999999997</v>
      </c>
      <c r="J496" s="10">
        <f>VLOOKUP(B496,home!$B$2:$E$405,4,FALSE)</f>
        <v>0.58650000000000002</v>
      </c>
      <c r="K496" s="12">
        <f t="shared" si="782"/>
        <v>2.2664825876159997</v>
      </c>
      <c r="L496" s="12">
        <f t="shared" si="783"/>
        <v>0.68422638946499992</v>
      </c>
      <c r="M496" s="13">
        <f t="shared" si="784"/>
        <v>5.2302611447617935E-2</v>
      </c>
      <c r="N496" s="13">
        <f t="shared" si="785"/>
        <v>0.1185429581328713</v>
      </c>
      <c r="O496" s="13">
        <f t="shared" si="786"/>
        <v>3.5786826990394392E-2</v>
      </c>
      <c r="P496" s="13">
        <f t="shared" si="787"/>
        <v>8.1110220239755171E-2</v>
      </c>
      <c r="Q496" s="13">
        <f t="shared" si="788"/>
        <v>0.13433777524632265</v>
      </c>
      <c r="R496" s="13">
        <f t="shared" si="789"/>
        <v>1.2243145711023081E-2</v>
      </c>
      <c r="S496" s="13">
        <f t="shared" si="790"/>
        <v>3.1446172787808375E-2</v>
      </c>
      <c r="T496" s="13">
        <f t="shared" si="791"/>
        <v>9.1917450925551994E-2</v>
      </c>
      <c r="U496" s="13">
        <f t="shared" si="792"/>
        <v>2.7748876571679321E-2</v>
      </c>
      <c r="V496" s="13">
        <f t="shared" si="793"/>
        <v>5.4184802418114544E-3</v>
      </c>
      <c r="W496" s="13">
        <f t="shared" si="794"/>
        <v>0.101491409484954</v>
      </c>
      <c r="X496" s="13">
        <f t="shared" si="795"/>
        <v>6.9443100673603916E-2</v>
      </c>
      <c r="Y496" s="13">
        <f t="shared" si="796"/>
        <v>2.3757401023577256E-2</v>
      </c>
      <c r="Z496" s="13">
        <f t="shared" si="797"/>
        <v>2.7923611285157412E-3</v>
      </c>
      <c r="AA496" s="13">
        <f t="shared" si="798"/>
        <v>6.32883787611669E-3</v>
      </c>
      <c r="AB496" s="13">
        <f t="shared" si="799"/>
        <v>7.1721004230315532E-3</v>
      </c>
      <c r="AC496" s="13">
        <f t="shared" si="800"/>
        <v>5.2518186187778919E-4</v>
      </c>
      <c r="AD496" s="13">
        <f t="shared" si="801"/>
        <v>5.7507128097563392E-2</v>
      </c>
      <c r="AE496" s="13">
        <f t="shared" si="802"/>
        <v>3.934789462669705E-2</v>
      </c>
      <c r="AF496" s="13">
        <f t="shared" si="803"/>
        <v>1.3461433936737096E-2</v>
      </c>
      <c r="AG496" s="13">
        <f t="shared" si="804"/>
        <v>3.0702227798517483E-3</v>
      </c>
      <c r="AH496" s="13">
        <f t="shared" si="805"/>
        <v>4.7765179326168442E-4</v>
      </c>
      <c r="AI496" s="13">
        <f t="shared" si="806"/>
        <v>1.0825894723711651E-3</v>
      </c>
      <c r="AJ496" s="13">
        <f t="shared" si="807"/>
        <v>1.2268350943328192E-3</v>
      </c>
      <c r="AK496" s="13">
        <f t="shared" si="808"/>
        <v>9.2686679306052246E-4</v>
      </c>
      <c r="AL496" s="13">
        <f t="shared" si="809"/>
        <v>3.2577812314778563E-5</v>
      </c>
      <c r="AM496" s="13">
        <f t="shared" si="810"/>
        <v>2.6067780899386033E-2</v>
      </c>
      <c r="AN496" s="13">
        <f t="shared" si="811"/>
        <v>1.7836263606151592E-2</v>
      </c>
      <c r="AO496" s="13">
        <f t="shared" si="812"/>
        <v>6.1020211243915413E-3</v>
      </c>
      <c r="AP496" s="13">
        <f t="shared" si="813"/>
        <v>1.3917212941271949E-3</v>
      </c>
      <c r="AQ496" s="13">
        <f t="shared" si="814"/>
        <v>2.3806310905555186E-4</v>
      </c>
      <c r="AR496" s="13">
        <f t="shared" si="815"/>
        <v>6.5364392384984998E-5</v>
      </c>
      <c r="AS496" s="13">
        <f t="shared" si="816"/>
        <v>1.4814725719066834E-4</v>
      </c>
      <c r="AT496" s="13">
        <f t="shared" si="817"/>
        <v>1.6788658941285951E-4</v>
      </c>
      <c r="AU496" s="13">
        <f t="shared" si="818"/>
        <v>1.2683734386616092E-4</v>
      </c>
      <c r="AV496" s="13">
        <f t="shared" si="819"/>
        <v>7.1868657833029203E-5</v>
      </c>
      <c r="AW496" s="13">
        <f t="shared" si="820"/>
        <v>1.4033681740875234E-6</v>
      </c>
      <c r="AX496" s="13">
        <f t="shared" si="821"/>
        <v>9.8470285843745772E-3</v>
      </c>
      <c r="AY496" s="13">
        <f t="shared" si="822"/>
        <v>6.7375968152452656E-3</v>
      </c>
      <c r="AZ496" s="13">
        <f t="shared" si="823"/>
        <v>2.3050207712830752E-3</v>
      </c>
      <c r="BA496" s="13">
        <f t="shared" si="824"/>
        <v>5.2571867999228275E-4</v>
      </c>
      <c r="BB496" s="13">
        <f t="shared" si="825"/>
        <v>8.9927648571356297E-5</v>
      </c>
      <c r="BC496" s="13">
        <f t="shared" si="826"/>
        <v>1.2306174059011298E-5</v>
      </c>
      <c r="BD496" s="13">
        <f t="shared" si="827"/>
        <v>7.4540070335253007E-6</v>
      </c>
      <c r="BE496" s="13">
        <f t="shared" si="828"/>
        <v>1.6894377149452285E-5</v>
      </c>
      <c r="BF496" s="13">
        <f t="shared" si="829"/>
        <v>1.9145405818925621E-5</v>
      </c>
      <c r="BG496" s="13">
        <f t="shared" si="830"/>
        <v>1.446424297381232E-5</v>
      </c>
      <c r="BH496" s="13">
        <f t="shared" si="831"/>
        <v>8.1957387107981729E-6</v>
      </c>
      <c r="BI496" s="13">
        <f t="shared" si="832"/>
        <v>3.71509981613489E-6</v>
      </c>
      <c r="BJ496" s="14">
        <f t="shared" si="833"/>
        <v>0.72403022363436764</v>
      </c>
      <c r="BK496" s="14">
        <f t="shared" si="834"/>
        <v>0.17757284120643077</v>
      </c>
      <c r="BL496" s="14">
        <f t="shared" si="835"/>
        <v>9.3643703837461595E-2</v>
      </c>
      <c r="BM496" s="14">
        <f t="shared" si="836"/>
        <v>0.55697939859172041</v>
      </c>
      <c r="BN496" s="14">
        <f t="shared" si="837"/>
        <v>0.43432353776798455</v>
      </c>
    </row>
    <row r="497" spans="1:66" x14ac:dyDescent="0.25">
      <c r="A497" t="s">
        <v>351</v>
      </c>
      <c r="B497" t="s">
        <v>156</v>
      </c>
      <c r="C497" t="s">
        <v>155</v>
      </c>
      <c r="D497" s="11">
        <v>44428</v>
      </c>
      <c r="E497" s="10">
        <f>VLOOKUP(A497,home!$A$2:$E$405,3,FALSE)</f>
        <v>1.3077000000000001</v>
      </c>
      <c r="F497" s="10">
        <f>VLOOKUP(B497,home!$B$2:$E$405,3,FALSE)</f>
        <v>0.70589999999999997</v>
      </c>
      <c r="G497" s="10">
        <f>VLOOKUP(C497,away!$B$2:$E$405,4,FALSE)</f>
        <v>1.4748000000000001</v>
      </c>
      <c r="H497" s="10">
        <f>VLOOKUP(A497,away!$A$2:$E$405,3,FALSE)</f>
        <v>1.1667000000000001</v>
      </c>
      <c r="I497" s="10">
        <f>VLOOKUP(C497,away!$B$2:$E$405,3,FALSE)</f>
        <v>0.61219999999999997</v>
      </c>
      <c r="J497" s="10">
        <f>VLOOKUP(B497,home!$B$2:$E$405,4,FALSE)</f>
        <v>0.85709999999999997</v>
      </c>
      <c r="K497" s="12">
        <f t="shared" si="782"/>
        <v>1.361395888164</v>
      </c>
      <c r="L497" s="12">
        <f t="shared" si="783"/>
        <v>0.61218688055399995</v>
      </c>
      <c r="M497" s="13">
        <f t="shared" si="784"/>
        <v>0.13895810853538876</v>
      </c>
      <c r="N497" s="13">
        <f t="shared" si="785"/>
        <v>0.18917699758712506</v>
      </c>
      <c r="O497" s="13">
        <f t="shared" si="786"/>
        <v>8.5068330991963786E-2</v>
      </c>
      <c r="P497" s="13">
        <f t="shared" si="787"/>
        <v>0.11581167602543366</v>
      </c>
      <c r="Q497" s="13">
        <f t="shared" si="788"/>
        <v>0.12877239332516155</v>
      </c>
      <c r="R497" s="13">
        <f t="shared" si="789"/>
        <v>2.6038858091952735E-2</v>
      </c>
      <c r="S497" s="13">
        <f t="shared" si="790"/>
        <v>2.4130193705832324E-2</v>
      </c>
      <c r="T497" s="13">
        <f t="shared" si="791"/>
        <v>7.8832769771203362E-2</v>
      </c>
      <c r="U497" s="13">
        <f t="shared" si="792"/>
        <v>3.5449194338870345E-2</v>
      </c>
      <c r="V497" s="13">
        <f t="shared" si="793"/>
        <v>2.2345328909596572E-3</v>
      </c>
      <c r="W497" s="13">
        <f t="shared" si="794"/>
        <v>5.8436735593970758E-2</v>
      </c>
      <c r="X497" s="13">
        <f t="shared" si="795"/>
        <v>3.5774202873031853E-2</v>
      </c>
      <c r="Y497" s="13">
        <f t="shared" si="796"/>
        <v>1.0950248830573656E-2</v>
      </c>
      <c r="Z497" s="13">
        <f t="shared" si="797"/>
        <v>5.3135491028336078E-3</v>
      </c>
      <c r="AA497" s="13">
        <f t="shared" si="798"/>
        <v>7.2338439001551832E-3</v>
      </c>
      <c r="AB497" s="13">
        <f t="shared" si="799"/>
        <v>4.9240626706457515E-3</v>
      </c>
      <c r="AC497" s="13">
        <f t="shared" si="800"/>
        <v>1.1639524042694239E-4</v>
      </c>
      <c r="AD497" s="13">
        <f t="shared" si="801"/>
        <v>1.9888882888839672E-2</v>
      </c>
      <c r="AE497" s="13">
        <f t="shared" si="802"/>
        <v>1.2175713173422587E-2</v>
      </c>
      <c r="AF497" s="13">
        <f t="shared" si="803"/>
        <v>3.726905933078908E-3</v>
      </c>
      <c r="AG497" s="13">
        <f t="shared" si="804"/>
        <v>7.6052097242992368E-4</v>
      </c>
      <c r="AH497" s="13">
        <f t="shared" si="805"/>
        <v>8.1322126248355273E-4</v>
      </c>
      <c r="AI497" s="13">
        <f t="shared" si="806"/>
        <v>1.1071160829126455E-3</v>
      </c>
      <c r="AJ497" s="13">
        <f t="shared" si="807"/>
        <v>7.5361164149875511E-4</v>
      </c>
      <c r="AK497" s="13">
        <f t="shared" si="808"/>
        <v>3.4198793000297597E-4</v>
      </c>
      <c r="AL497" s="13">
        <f t="shared" si="809"/>
        <v>3.8802853657998804E-6</v>
      </c>
      <c r="AM497" s="13">
        <f t="shared" si="810"/>
        <v>5.4153286770083301E-3</v>
      </c>
      <c r="AN497" s="13">
        <f t="shared" si="811"/>
        <v>3.3151931699523492E-3</v>
      </c>
      <c r="AO497" s="13">
        <f t="shared" si="812"/>
        <v>1.0147588825735277E-3</v>
      </c>
      <c r="AP497" s="13">
        <f t="shared" si="813"/>
        <v>2.0707402494571684E-4</v>
      </c>
      <c r="AQ497" s="13">
        <f t="shared" si="814"/>
        <v>3.169200034381989E-5</v>
      </c>
      <c r="AR497" s="13">
        <f t="shared" si="815"/>
        <v>9.9568677575998394E-5</v>
      </c>
      <c r="AS497" s="13">
        <f t="shared" si="816"/>
        <v>1.3555238824189127E-4</v>
      </c>
      <c r="AT497" s="13">
        <f t="shared" si="817"/>
        <v>9.2270231991660483E-5</v>
      </c>
      <c r="AU497" s="13">
        <f t="shared" si="818"/>
        <v>4.1872104811128325E-5</v>
      </c>
      <c r="AV497" s="13">
        <f t="shared" si="819"/>
        <v>1.4251127829660542E-5</v>
      </c>
      <c r="AW497" s="13">
        <f t="shared" si="820"/>
        <v>8.9831699880775736E-8</v>
      </c>
      <c r="AX497" s="13">
        <f t="shared" si="821"/>
        <v>1.228734365655956E-3</v>
      </c>
      <c r="AY497" s="13">
        <f t="shared" si="822"/>
        <v>7.5221505834041765E-4</v>
      </c>
      <c r="AZ497" s="13">
        <f t="shared" si="823"/>
        <v>2.3024809503558268E-4</v>
      </c>
      <c r="BA497" s="13">
        <f t="shared" si="824"/>
        <v>4.6984954351111426E-5</v>
      </c>
      <c r="BB497" s="13">
        <f t="shared" si="825"/>
        <v>7.1908931592947475E-6</v>
      </c>
      <c r="BC497" s="13">
        <f t="shared" si="826"/>
        <v>8.8043409031715017E-7</v>
      </c>
      <c r="BD497" s="13">
        <f t="shared" si="827"/>
        <v>1.0159106354356236E-5</v>
      </c>
      <c r="BE497" s="13">
        <f t="shared" si="828"/>
        <v>1.3830565618241342E-5</v>
      </c>
      <c r="BF497" s="13">
        <f t="shared" si="829"/>
        <v>9.4144375818280805E-6</v>
      </c>
      <c r="BG497" s="13">
        <f t="shared" si="830"/>
        <v>4.2722588710924606E-6</v>
      </c>
      <c r="BH497" s="13">
        <f t="shared" si="831"/>
        <v>1.4540589150693628E-6</v>
      </c>
      <c r="BI497" s="13">
        <f t="shared" si="832"/>
        <v>3.9590996562472728E-7</v>
      </c>
      <c r="BJ497" s="14">
        <f t="shared" si="833"/>
        <v>0.55074567150429365</v>
      </c>
      <c r="BK497" s="14">
        <f t="shared" si="834"/>
        <v>0.28200700174174759</v>
      </c>
      <c r="BL497" s="14">
        <f t="shared" si="835"/>
        <v>0.16215326777824227</v>
      </c>
      <c r="BM497" s="14">
        <f t="shared" si="836"/>
        <v>0.31564100034345105</v>
      </c>
      <c r="BN497" s="14">
        <f t="shared" si="837"/>
        <v>0.6838263645570255</v>
      </c>
    </row>
    <row r="498" spans="1:66" x14ac:dyDescent="0.25">
      <c r="A498" t="s">
        <v>342</v>
      </c>
      <c r="B498" t="s">
        <v>170</v>
      </c>
      <c r="C498" t="s">
        <v>169</v>
      </c>
      <c r="D498" s="11">
        <v>44428</v>
      </c>
      <c r="E498" s="10">
        <f>VLOOKUP(A498,home!$A$2:$E$405,3,FALSE)</f>
        <v>1.3717999999999999</v>
      </c>
      <c r="F498" s="10">
        <f>VLOOKUP(B498,home!$B$2:$E$405,3,FALSE)</f>
        <v>0.97199999999999998</v>
      </c>
      <c r="G498" s="10">
        <f>VLOOKUP(C498,away!$B$2:$E$405,4,FALSE)</f>
        <v>1.0414000000000001</v>
      </c>
      <c r="H498" s="10">
        <f>VLOOKUP(A498,away!$A$2:$E$405,3,FALSE)</f>
        <v>1.1667000000000001</v>
      </c>
      <c r="I498" s="10">
        <f>VLOOKUP(C498,away!$B$2:$E$405,3,FALSE)</f>
        <v>1.2857000000000001</v>
      </c>
      <c r="J498" s="10">
        <f>VLOOKUP(B498,home!$B$2:$E$405,4,FALSE)</f>
        <v>1.1428</v>
      </c>
      <c r="K498" s="12">
        <f t="shared" si="782"/>
        <v>1.38859192944</v>
      </c>
      <c r="L498" s="12">
        <f t="shared" si="783"/>
        <v>1.7142299299320003</v>
      </c>
      <c r="M498" s="13">
        <f t="shared" si="784"/>
        <v>4.492225907191965E-2</v>
      </c>
      <c r="N498" s="13">
        <f t="shared" si="785"/>
        <v>6.2378686399480437E-2</v>
      </c>
      <c r="O498" s="13">
        <f t="shared" si="786"/>
        <v>7.700708102124397E-2</v>
      </c>
      <c r="P498" s="13">
        <f t="shared" si="787"/>
        <v>0.10693141121583156</v>
      </c>
      <c r="Q498" s="13">
        <f t="shared" si="788"/>
        <v>4.3309270251693628E-2</v>
      </c>
      <c r="R498" s="13">
        <f t="shared" si="789"/>
        <v>6.6003921551657491E-2</v>
      </c>
      <c r="S498" s="13">
        <f t="shared" si="790"/>
        <v>6.3633969778229243E-2</v>
      </c>
      <c r="T498" s="13">
        <f t="shared" si="791"/>
        <v>7.4242047308966816E-2</v>
      </c>
      <c r="U498" s="13">
        <f t="shared" si="792"/>
        <v>9.1652512778022457E-2</v>
      </c>
      <c r="V498" s="13">
        <f t="shared" si="793"/>
        <v>1.6830236477738163E-2</v>
      </c>
      <c r="W498" s="13">
        <f t="shared" si="794"/>
        <v>2.004630104714589E-2</v>
      </c>
      <c r="X498" s="13">
        <f t="shared" si="795"/>
        <v>3.4363969239444681E-2</v>
      </c>
      <c r="Y498" s="13">
        <f t="shared" si="796"/>
        <v>2.9453872290759346E-2</v>
      </c>
      <c r="Z498" s="13">
        <f t="shared" si="797"/>
        <v>3.7715299272245033E-2</v>
      </c>
      <c r="AA498" s="13">
        <f t="shared" si="798"/>
        <v>5.2371160185853749E-2</v>
      </c>
      <c r="AB498" s="13">
        <f t="shared" si="799"/>
        <v>3.6361085184742993E-2</v>
      </c>
      <c r="AC498" s="13">
        <f t="shared" si="800"/>
        <v>2.503882505635254E-3</v>
      </c>
      <c r="AD498" s="13">
        <f t="shared" si="801"/>
        <v>6.9590329622978469E-3</v>
      </c>
      <c r="AE498" s="13">
        <f t="shared" si="802"/>
        <v>1.1929382587354317E-2</v>
      </c>
      <c r="AF498" s="13">
        <f t="shared" si="803"/>
        <v>1.0224852338426212E-2</v>
      </c>
      <c r="AG498" s="13">
        <f t="shared" si="804"/>
        <v>5.8425826358884736E-3</v>
      </c>
      <c r="AH498" s="13">
        <f t="shared" si="805"/>
        <v>1.6163173707206251E-2</v>
      </c>
      <c r="AI498" s="13">
        <f t="shared" si="806"/>
        <v>2.2444052563963403E-2</v>
      </c>
      <c r="AJ498" s="13">
        <f t="shared" si="807"/>
        <v>1.5582815127123364E-2</v>
      </c>
      <c r="AK498" s="13">
        <f t="shared" si="808"/>
        <v>7.2127237744930208E-3</v>
      </c>
      <c r="AL498" s="13">
        <f t="shared" si="809"/>
        <v>2.3840625594323512E-4</v>
      </c>
      <c r="AM498" s="13">
        <f t="shared" si="810"/>
        <v>1.9326514016307444E-3</v>
      </c>
      <c r="AN498" s="13">
        <f t="shared" si="811"/>
        <v>3.3130088768004527E-3</v>
      </c>
      <c r="AO498" s="13">
        <f t="shared" si="812"/>
        <v>2.8396294873708687E-3</v>
      </c>
      <c r="AP498" s="13">
        <f t="shared" si="813"/>
        <v>1.6225926190562025E-3</v>
      </c>
      <c r="AQ498" s="13">
        <f t="shared" si="814"/>
        <v>6.9537420791822356E-4</v>
      </c>
      <c r="AR498" s="13">
        <f t="shared" si="815"/>
        <v>5.5414792263165794E-3</v>
      </c>
      <c r="AS498" s="13">
        <f t="shared" si="816"/>
        <v>7.6948533308226165E-3</v>
      </c>
      <c r="AT498" s="13">
        <f t="shared" si="817"/>
        <v>5.3425056167023949E-3</v>
      </c>
      <c r="AU498" s="13">
        <f t="shared" si="818"/>
        <v>2.4728533941136065E-3</v>
      </c>
      <c r="AV498" s="13">
        <f t="shared" si="819"/>
        <v>8.5844606643861591E-4</v>
      </c>
      <c r="AW498" s="13">
        <f t="shared" si="820"/>
        <v>1.5763725252724885E-5</v>
      </c>
      <c r="AX498" s="13">
        <f t="shared" si="821"/>
        <v>4.4727735645422599E-4</v>
      </c>
      <c r="AY498" s="13">
        <f t="shared" si="822"/>
        <v>7.6673623141469813E-4</v>
      </c>
      <c r="AZ498" s="13">
        <f t="shared" si="823"/>
        <v>6.5718109812717214E-4</v>
      </c>
      <c r="BA498" s="13">
        <f t="shared" si="824"/>
        <v>3.7551983593172591E-4</v>
      </c>
      <c r="BB498" s="13">
        <f t="shared" si="825"/>
        <v>1.6093183550932964E-4</v>
      </c>
      <c r="BC498" s="13">
        <f t="shared" si="826"/>
        <v>5.5174833821797223E-5</v>
      </c>
      <c r="BD498" s="13">
        <f t="shared" si="827"/>
        <v>1.583228257641386E-3</v>
      </c>
      <c r="BE498" s="13">
        <f t="shared" si="828"/>
        <v>2.198457981022181E-3</v>
      </c>
      <c r="BF498" s="13">
        <f t="shared" si="829"/>
        <v>1.5263805048301791E-3</v>
      </c>
      <c r="BG498" s="13">
        <f t="shared" si="830"/>
        <v>7.0650655008724689E-4</v>
      </c>
      <c r="BH498" s="13">
        <f t="shared" si="831"/>
        <v>2.4526232338691186E-4</v>
      </c>
      <c r="BI498" s="13">
        <f t="shared" si="832"/>
        <v>6.8113856570153813E-5</v>
      </c>
      <c r="BJ498" s="14">
        <f t="shared" si="833"/>
        <v>0.31161607484549309</v>
      </c>
      <c r="BK498" s="14">
        <f t="shared" si="834"/>
        <v>0.23582690153671179</v>
      </c>
      <c r="BL498" s="14">
        <f t="shared" si="835"/>
        <v>0.41303661300223854</v>
      </c>
      <c r="BM498" s="14">
        <f t="shared" si="836"/>
        <v>0.5968912866386995</v>
      </c>
      <c r="BN498" s="14">
        <f t="shared" si="837"/>
        <v>0.40055262951182669</v>
      </c>
    </row>
    <row r="499" spans="1:66" x14ac:dyDescent="0.25">
      <c r="A499" t="s">
        <v>342</v>
      </c>
      <c r="B499" t="s">
        <v>176</v>
      </c>
      <c r="C499" t="s">
        <v>172</v>
      </c>
      <c r="D499" s="11">
        <v>44428</v>
      </c>
      <c r="E499" s="10">
        <f>VLOOKUP(A499,home!$A$2:$E$405,3,FALSE)</f>
        <v>1.3717999999999999</v>
      </c>
      <c r="F499" s="10">
        <f>VLOOKUP(B499,home!$B$2:$E$405,3,FALSE)</f>
        <v>0.82620000000000005</v>
      </c>
      <c r="G499" s="10">
        <f>VLOOKUP(C499,away!$B$2:$E$405,4,FALSE)</f>
        <v>1.5065</v>
      </c>
      <c r="H499" s="10">
        <f>VLOOKUP(A499,away!$A$2:$E$405,3,FALSE)</f>
        <v>1.1667000000000001</v>
      </c>
      <c r="I499" s="10">
        <f>VLOOKUP(C499,away!$B$2:$E$405,3,FALSE)</f>
        <v>0.62860000000000005</v>
      </c>
      <c r="J499" s="10">
        <f>VLOOKUP(B499,home!$B$2:$E$405,4,FALSE)</f>
        <v>1.3714</v>
      </c>
      <c r="K499" s="12">
        <f t="shared" si="782"/>
        <v>1.7074387175399999</v>
      </c>
      <c r="L499" s="12">
        <f t="shared" si="783"/>
        <v>1.0057677820680002</v>
      </c>
      <c r="M499" s="13">
        <f t="shared" si="784"/>
        <v>6.6323798158799976E-2</v>
      </c>
      <c r="N499" s="13">
        <f t="shared" si="785"/>
        <v>0.11324382087064325</v>
      </c>
      <c r="O499" s="13">
        <f t="shared" si="786"/>
        <v>6.6706339372501963E-2</v>
      </c>
      <c r="P499" s="13">
        <f t="shared" si="787"/>
        <v>0.11389698654997277</v>
      </c>
      <c r="Q499" s="13">
        <f t="shared" si="788"/>
        <v>9.6678442138350293E-2</v>
      </c>
      <c r="R499" s="13">
        <f t="shared" si="789"/>
        <v>3.3545543500278309E-2</v>
      </c>
      <c r="S499" s="13">
        <f t="shared" si="790"/>
        <v>4.8898449369954605E-2</v>
      </c>
      <c r="T499" s="13">
        <f t="shared" si="791"/>
        <v>9.7236062323278055E-2</v>
      </c>
      <c r="U499" s="13">
        <f t="shared" si="792"/>
        <v>5.7276959773297484E-2</v>
      </c>
      <c r="V499" s="13">
        <f t="shared" si="793"/>
        <v>9.3302960204577432E-3</v>
      </c>
      <c r="W499" s="13">
        <f t="shared" si="794"/>
        <v>5.5024171752823321E-2</v>
      </c>
      <c r="X499" s="13">
        <f t="shared" si="795"/>
        <v>5.534153918396581E-2</v>
      </c>
      <c r="Y499" s="13">
        <f t="shared" si="796"/>
        <v>2.7830368560643311E-2</v>
      </c>
      <c r="Z499" s="13">
        <f t="shared" si="797"/>
        <v>1.1246342294846846E-2</v>
      </c>
      <c r="AA499" s="13">
        <f t="shared" si="798"/>
        <v>1.920244026492916E-2</v>
      </c>
      <c r="AB499" s="13">
        <f t="shared" si="799"/>
        <v>1.639349498979455E-2</v>
      </c>
      <c r="AC499" s="13">
        <f t="shared" si="800"/>
        <v>1.0014246675500631E-3</v>
      </c>
      <c r="AD499" s="13">
        <f t="shared" si="801"/>
        <v>2.3487600312835338E-2</v>
      </c>
      <c r="AE499" s="13">
        <f t="shared" si="802"/>
        <v>2.3623071672740064E-2</v>
      </c>
      <c r="AF499" s="13">
        <f t="shared" si="803"/>
        <v>1.1879662200962589E-2</v>
      </c>
      <c r="AG499" s="13">
        <f t="shared" si="804"/>
        <v>3.9827271678597341E-3</v>
      </c>
      <c r="AH499" s="13">
        <f t="shared" si="805"/>
        <v>2.8278021865664137E-3</v>
      </c>
      <c r="AI499" s="13">
        <f t="shared" si="806"/>
        <v>4.8282989388877652E-3</v>
      </c>
      <c r="AJ499" s="13">
        <f t="shared" si="807"/>
        <v>4.1220122740571342E-3</v>
      </c>
      <c r="AK499" s="13">
        <f t="shared" si="808"/>
        <v>2.3460277836334178E-3</v>
      </c>
      <c r="AL499" s="13">
        <f t="shared" si="809"/>
        <v>6.8789336592374817E-5</v>
      </c>
      <c r="AM499" s="13">
        <f t="shared" si="810"/>
        <v>8.0207276312479342E-3</v>
      </c>
      <c r="AN499" s="13">
        <f t="shared" si="811"/>
        <v>8.0669894402517588E-3</v>
      </c>
      <c r="AO499" s="13">
        <f t="shared" si="812"/>
        <v>4.0567590386439952E-3</v>
      </c>
      <c r="AP499" s="13">
        <f t="shared" si="813"/>
        <v>1.360052513560428E-3</v>
      </c>
      <c r="AQ499" s="13">
        <f t="shared" si="814"/>
        <v>3.4197425001492011E-4</v>
      </c>
      <c r="AR499" s="13">
        <f t="shared" si="815"/>
        <v>5.6882246666198875E-4</v>
      </c>
      <c r="AS499" s="13">
        <f t="shared" si="816"/>
        <v>9.7122950298528558E-4</v>
      </c>
      <c r="AT499" s="13">
        <f t="shared" si="817"/>
        <v>8.2915742850710379E-4</v>
      </c>
      <c r="AU499" s="13">
        <f t="shared" si="818"/>
        <v>4.7191183212297793E-4</v>
      </c>
      <c r="AV499" s="13">
        <f t="shared" si="819"/>
        <v>2.0144013335800234E-4</v>
      </c>
      <c r="AW499" s="13">
        <f t="shared" si="820"/>
        <v>3.2814173134707242E-6</v>
      </c>
      <c r="AX499" s="13">
        <f t="shared" si="821"/>
        <v>2.2824834834059365E-3</v>
      </c>
      <c r="AY499" s="13">
        <f t="shared" si="822"/>
        <v>2.2956483507120319E-3</v>
      </c>
      <c r="AZ499" s="13">
        <f t="shared" si="823"/>
        <v>1.1544445750518515E-3</v>
      </c>
      <c r="BA499" s="13">
        <f t="shared" si="824"/>
        <v>3.8703438659011189E-4</v>
      </c>
      <c r="BB499" s="13">
        <f t="shared" si="825"/>
        <v>9.7316679146196449E-5</v>
      </c>
      <c r="BC499" s="13">
        <f t="shared" si="826"/>
        <v>1.9575596108618648E-5</v>
      </c>
      <c r="BD499" s="13">
        <f t="shared" si="827"/>
        <v>9.5350551780846207E-5</v>
      </c>
      <c r="BE499" s="13">
        <f t="shared" si="828"/>
        <v>1.6280522384941941E-4</v>
      </c>
      <c r="BF499" s="13">
        <f t="shared" si="829"/>
        <v>1.3898997130913266E-4</v>
      </c>
      <c r="BG499" s="13">
        <f t="shared" si="830"/>
        <v>7.910561945432896E-5</v>
      </c>
      <c r="BH499" s="13">
        <f t="shared" si="831"/>
        <v>3.3766999357826684E-5</v>
      </c>
      <c r="BI499" s="13">
        <f t="shared" si="832"/>
        <v>1.1531016415740319E-5</v>
      </c>
      <c r="BJ499" s="14">
        <f t="shared" si="833"/>
        <v>0.53641047212883564</v>
      </c>
      <c r="BK499" s="14">
        <f t="shared" si="834"/>
        <v>0.24181539245403955</v>
      </c>
      <c r="BL499" s="14">
        <f t="shared" si="835"/>
        <v>0.21081302982974881</v>
      </c>
      <c r="BM499" s="14">
        <f t="shared" si="836"/>
        <v>0.50759793918352591</v>
      </c>
      <c r="BN499" s="14">
        <f t="shared" si="837"/>
        <v>0.49039493059054662</v>
      </c>
    </row>
    <row r="500" spans="1:66" x14ac:dyDescent="0.25">
      <c r="A500" t="s">
        <v>342</v>
      </c>
      <c r="B500" t="s">
        <v>171</v>
      </c>
      <c r="C500" t="s">
        <v>175</v>
      </c>
      <c r="D500" s="11">
        <v>44428</v>
      </c>
      <c r="E500" s="10">
        <f>VLOOKUP(A500,home!$A$2:$E$405,3,FALSE)</f>
        <v>1.3717999999999999</v>
      </c>
      <c r="F500" s="10">
        <f>VLOOKUP(B500,home!$B$2:$E$405,3,FALSE)</f>
        <v>0.82620000000000005</v>
      </c>
      <c r="G500" s="10">
        <f>VLOOKUP(C500,away!$B$2:$E$405,4,FALSE)</f>
        <v>1.0479000000000001</v>
      </c>
      <c r="H500" s="10">
        <f>VLOOKUP(A500,away!$A$2:$E$405,3,FALSE)</f>
        <v>1.1667000000000001</v>
      </c>
      <c r="I500" s="10">
        <f>VLOOKUP(C500,away!$B$2:$E$405,3,FALSE)</f>
        <v>1.1785000000000001</v>
      </c>
      <c r="J500" s="10">
        <f>VLOOKUP(B500,home!$B$2:$E$405,4,FALSE)</f>
        <v>1.2</v>
      </c>
      <c r="K500" s="12">
        <f t="shared" si="782"/>
        <v>1.1876701175639999</v>
      </c>
      <c r="L500" s="12">
        <f t="shared" si="783"/>
        <v>1.6499471400000001</v>
      </c>
      <c r="M500" s="13">
        <f t="shared" si="784"/>
        <v>5.8565045264689246E-2</v>
      </c>
      <c r="N500" s="13">
        <f t="shared" si="785"/>
        <v>6.9555954194654449E-2</v>
      </c>
      <c r="O500" s="13">
        <f t="shared" si="786"/>
        <v>9.6629228938444556E-2</v>
      </c>
      <c r="P500" s="13">
        <f t="shared" si="787"/>
        <v>0.11476364769344111</v>
      </c>
      <c r="Q500" s="13">
        <f t="shared" si="788"/>
        <v>4.1304764147820736E-2</v>
      </c>
      <c r="R500" s="13">
        <f t="shared" si="789"/>
        <v>7.9716559963695963E-2</v>
      </c>
      <c r="S500" s="13">
        <f t="shared" si="790"/>
        <v>5.6222507693703253E-2</v>
      </c>
      <c r="T500" s="13">
        <f t="shared" si="791"/>
        <v>6.8150677474071344E-2</v>
      </c>
      <c r="U500" s="13">
        <f t="shared" si="792"/>
        <v>9.4676976143880417E-2</v>
      </c>
      <c r="V500" s="13">
        <f t="shared" si="793"/>
        <v>1.2241469741019055E-2</v>
      </c>
      <c r="W500" s="13">
        <f t="shared" si="794"/>
        <v>1.6352144697131848E-2</v>
      </c>
      <c r="X500" s="13">
        <f t="shared" si="795"/>
        <v>2.6980174375898853E-2</v>
      </c>
      <c r="Y500" s="13">
        <f t="shared" si="796"/>
        <v>2.2257930774107811E-2</v>
      </c>
      <c r="Z500" s="13">
        <f t="shared" si="797"/>
        <v>4.3842703374246214E-2</v>
      </c>
      <c r="AA500" s="13">
        <f t="shared" si="798"/>
        <v>5.2070668670814571E-2</v>
      </c>
      <c r="AB500" s="13">
        <f t="shared" si="799"/>
        <v>3.0921388590951223E-2</v>
      </c>
      <c r="AC500" s="13">
        <f t="shared" si="800"/>
        <v>1.4992685848900856E-3</v>
      </c>
      <c r="AD500" s="13">
        <f t="shared" si="801"/>
        <v>4.8552384037165285E-3</v>
      </c>
      <c r="AE500" s="13">
        <f t="shared" si="802"/>
        <v>8.0108867182302514E-3</v>
      </c>
      <c r="AF500" s="13">
        <f t="shared" si="803"/>
        <v>6.6087698148039973E-3</v>
      </c>
      <c r="AG500" s="13">
        <f t="shared" si="804"/>
        <v>3.6347069516180614E-3</v>
      </c>
      <c r="AH500" s="13">
        <f t="shared" si="805"/>
        <v>1.8084535760551482E-2</v>
      </c>
      <c r="AI500" s="13">
        <f t="shared" si="806"/>
        <v>2.1478462712824539E-2</v>
      </c>
      <c r="AJ500" s="13">
        <f t="shared" si="807"/>
        <v>1.2754664167617159E-2</v>
      </c>
      <c r="AK500" s="13">
        <f t="shared" si="808"/>
        <v>5.0494444971477355E-3</v>
      </c>
      <c r="AL500" s="13">
        <f t="shared" si="809"/>
        <v>1.1751824378963537E-4</v>
      </c>
      <c r="AM500" s="13">
        <f t="shared" si="810"/>
        <v>1.1532843131486512E-3</v>
      </c>
      <c r="AN500" s="13">
        <f t="shared" si="811"/>
        <v>1.9028581540864811E-3</v>
      </c>
      <c r="AO500" s="13">
        <f t="shared" si="812"/>
        <v>1.5698076845803352E-3</v>
      </c>
      <c r="AP500" s="13">
        <f t="shared" si="813"/>
        <v>8.6336656650778194E-4</v>
      </c>
      <c r="AQ500" s="13">
        <f t="shared" si="814"/>
        <v>3.561272992952839E-4</v>
      </c>
      <c r="AR500" s="13">
        <f t="shared" si="815"/>
        <v>5.9677056112699203E-3</v>
      </c>
      <c r="AS500" s="13">
        <f t="shared" si="816"/>
        <v>7.0876656249242885E-3</v>
      </c>
      <c r="AT500" s="13">
        <f t="shared" si="817"/>
        <v>4.208904333004076E-3</v>
      </c>
      <c r="AU500" s="13">
        <f t="shared" si="818"/>
        <v>1.6662633013315266E-3</v>
      </c>
      <c r="AV500" s="13">
        <f t="shared" si="819"/>
        <v>4.9474278274624808E-4</v>
      </c>
      <c r="AW500" s="13">
        <f t="shared" si="820"/>
        <v>6.3968866045868344E-6</v>
      </c>
      <c r="AX500" s="13">
        <f t="shared" si="821"/>
        <v>2.2828688596366253E-4</v>
      </c>
      <c r="AY500" s="13">
        <f t="shared" si="822"/>
        <v>3.7666129459525111E-4</v>
      </c>
      <c r="AZ500" s="13">
        <f t="shared" si="823"/>
        <v>3.1073561288306616E-4</v>
      </c>
      <c r="BA500" s="13">
        <f t="shared" si="824"/>
        <v>1.7089911192418738E-4</v>
      </c>
      <c r="BB500" s="13">
        <f t="shared" si="825"/>
        <v>7.0493625236963254E-5</v>
      </c>
      <c r="BC500" s="13">
        <f t="shared" si="826"/>
        <v>2.3262151069591839E-5</v>
      </c>
      <c r="BD500" s="13">
        <f t="shared" si="827"/>
        <v>1.6410664676127934E-3</v>
      </c>
      <c r="BE500" s="13">
        <f t="shared" si="828"/>
        <v>1.9490456045200243E-3</v>
      </c>
      <c r="BF500" s="13">
        <f t="shared" si="829"/>
        <v>1.1574116111289475E-3</v>
      </c>
      <c r="BG500" s="13">
        <f t="shared" si="830"/>
        <v>4.5820772808648523E-4</v>
      </c>
      <c r="BH500" s="13">
        <f t="shared" si="831"/>
        <v>1.3604990657130228E-4</v>
      </c>
      <c r="BI500" s="13">
        <f t="shared" si="832"/>
        <v>3.231648170642195E-5</v>
      </c>
      <c r="BJ500" s="14">
        <f t="shared" si="833"/>
        <v>0.2747370302513451</v>
      </c>
      <c r="BK500" s="14">
        <f t="shared" si="834"/>
        <v>0.24378611851612761</v>
      </c>
      <c r="BL500" s="14">
        <f t="shared" si="835"/>
        <v>0.43618130889882967</v>
      </c>
      <c r="BM500" s="14">
        <f t="shared" si="836"/>
        <v>0.53764169642981163</v>
      </c>
      <c r="BN500" s="14">
        <f t="shared" si="837"/>
        <v>0.46053520020274608</v>
      </c>
    </row>
    <row r="501" spans="1:66" x14ac:dyDescent="0.25">
      <c r="A501" t="s">
        <v>346</v>
      </c>
      <c r="B501" t="s">
        <v>244</v>
      </c>
      <c r="C501" t="s">
        <v>245</v>
      </c>
      <c r="D501" s="11">
        <v>44428</v>
      </c>
      <c r="E501" s="10">
        <f>VLOOKUP(A501,home!$A$2:$E$405,3,FALSE)</f>
        <v>1.619</v>
      </c>
      <c r="F501" s="10">
        <f>VLOOKUP(B501,home!$B$2:$E$405,3,FALSE)</f>
        <v>1.2353000000000001</v>
      </c>
      <c r="G501" s="10">
        <f>VLOOKUP(C501,away!$B$2:$E$405,4,FALSE)</f>
        <v>1.3589</v>
      </c>
      <c r="H501" s="10">
        <f>VLOOKUP(A501,away!$A$2:$E$405,3,FALSE)</f>
        <v>1.181</v>
      </c>
      <c r="I501" s="10">
        <f>VLOOKUP(C501,away!$B$2:$E$405,3,FALSE)</f>
        <v>0.84670000000000001</v>
      </c>
      <c r="J501" s="10">
        <f>VLOOKUP(B501,home!$B$2:$E$405,4,FALSE)</f>
        <v>0.16930000000000001</v>
      </c>
      <c r="K501" s="12">
        <f t="shared" si="782"/>
        <v>2.71773300623</v>
      </c>
      <c r="L501" s="12">
        <f t="shared" si="783"/>
        <v>0.16929199211000001</v>
      </c>
      <c r="M501" s="13">
        <f t="shared" si="784"/>
        <v>5.5741798122716082E-2</v>
      </c>
      <c r="N501" s="13">
        <f t="shared" si="785"/>
        <v>0.15149132458471493</v>
      </c>
      <c r="O501" s="13">
        <f t="shared" si="786"/>
        <v>9.4366400479880663E-3</v>
      </c>
      <c r="P501" s="13">
        <f t="shared" si="787"/>
        <v>2.5646268126329013E-2</v>
      </c>
      <c r="Q501" s="13">
        <f t="shared" si="788"/>
        <v>0.20585648649069108</v>
      </c>
      <c r="R501" s="13">
        <f t="shared" si="789"/>
        <v>7.9877379627445286E-4</v>
      </c>
      <c r="S501" s="13">
        <f t="shared" si="790"/>
        <v>2.9499006623340289E-3</v>
      </c>
      <c r="T501" s="13">
        <f t="shared" si="791"/>
        <v>3.4849854686774401E-2</v>
      </c>
      <c r="U501" s="13">
        <f t="shared" si="792"/>
        <v>2.1708539106467177E-3</v>
      </c>
      <c r="V501" s="13">
        <f t="shared" si="793"/>
        <v>1.5080234198900286E-4</v>
      </c>
      <c r="W501" s="13">
        <f t="shared" si="794"/>
        <v>0.18648765596076372</v>
      </c>
      <c r="X501" s="13">
        <f t="shared" si="795"/>
        <v>3.1570866781522017E-2</v>
      </c>
      <c r="Y501" s="13">
        <f t="shared" si="796"/>
        <v>2.672347465041643E-3</v>
      </c>
      <c r="Z501" s="13">
        <f t="shared" si="797"/>
        <v>4.5075335738856494E-5</v>
      </c>
      <c r="AA501" s="13">
        <f t="shared" si="798"/>
        <v>1.2250272770438899E-4</v>
      </c>
      <c r="AB501" s="13">
        <f t="shared" si="799"/>
        <v>1.6646485321771215E-4</v>
      </c>
      <c r="AC501" s="13">
        <f t="shared" si="800"/>
        <v>4.3364196919764266E-6</v>
      </c>
      <c r="AD501" s="13">
        <f t="shared" si="801"/>
        <v>0.12670591446475812</v>
      </c>
      <c r="AE501" s="13">
        <f t="shared" si="802"/>
        <v>2.145029667185817E-2</v>
      </c>
      <c r="AF501" s="13">
        <f t="shared" si="803"/>
        <v>1.8156817274646861E-3</v>
      </c>
      <c r="AG501" s="13">
        <f t="shared" si="804"/>
        <v>1.0246012556007432E-4</v>
      </c>
      <c r="AH501" s="13">
        <f t="shared" si="805"/>
        <v>1.9077233455645227E-6</v>
      </c>
      <c r="AI501" s="13">
        <f t="shared" si="806"/>
        <v>5.1846827029962224E-6</v>
      </c>
      <c r="AJ501" s="13">
        <f t="shared" si="807"/>
        <v>7.045291654381306E-6</v>
      </c>
      <c r="AK501" s="13">
        <f t="shared" si="808"/>
        <v>6.382407222542945E-6</v>
      </c>
      <c r="AL501" s="13">
        <f t="shared" si="809"/>
        <v>7.980580883586438E-8</v>
      </c>
      <c r="AM501" s="13">
        <f t="shared" si="810"/>
        <v>6.8870569165085646E-2</v>
      </c>
      <c r="AN501" s="13">
        <f t="shared" si="811"/>
        <v>1.1659235851706891E-2</v>
      </c>
      <c r="AO501" s="13">
        <f t="shared" si="812"/>
        <v>9.8690763190789599E-4</v>
      </c>
      <c r="AP501" s="13">
        <f t="shared" si="813"/>
        <v>5.5691853011416797E-5</v>
      </c>
      <c r="AQ501" s="13">
        <f t="shared" si="814"/>
        <v>2.3570461851500123E-6</v>
      </c>
      <c r="AR501" s="13">
        <f t="shared" si="815"/>
        <v>6.4592457113074468E-8</v>
      </c>
      <c r="AS501" s="13">
        <f t="shared" si="816"/>
        <v>1.755450526496982E-7</v>
      </c>
      <c r="AT501" s="13">
        <f t="shared" si="817"/>
        <v>2.3854229183323406E-7</v>
      </c>
      <c r="AU501" s="13">
        <f t="shared" si="818"/>
        <v>2.160980866323097E-7</v>
      </c>
      <c r="AV501" s="13">
        <f t="shared" si="819"/>
        <v>1.4682422565594453E-7</v>
      </c>
      <c r="AW501" s="13">
        <f t="shared" si="820"/>
        <v>1.0199413687419491E-9</v>
      </c>
      <c r="AX501" s="13">
        <f t="shared" si="821"/>
        <v>3.1195303162966589E-2</v>
      </c>
      <c r="AY501" s="13">
        <f t="shared" si="822"/>
        <v>5.2811150169339988E-3</v>
      </c>
      <c r="AZ501" s="13">
        <f t="shared" si="823"/>
        <v>4.4702524088939652E-4</v>
      </c>
      <c r="BA501" s="13">
        <f t="shared" si="824"/>
        <v>2.5225931184539534E-5</v>
      </c>
      <c r="BB501" s="13">
        <f t="shared" si="825"/>
        <v>1.067637035765117E-6</v>
      </c>
      <c r="BC501" s="13">
        <f t="shared" si="826"/>
        <v>3.6148480127018435E-8</v>
      </c>
      <c r="BD501" s="13">
        <f t="shared" si="827"/>
        <v>1.8224976233253521E-9</v>
      </c>
      <c r="BE501" s="13">
        <f t="shared" si="828"/>
        <v>4.9530619446870384E-9</v>
      </c>
      <c r="BF501" s="13">
        <f t="shared" si="829"/>
        <v>6.7305499644888589E-9</v>
      </c>
      <c r="BG501" s="13">
        <f t="shared" si="830"/>
        <v>6.0972792628571756E-9</v>
      </c>
      <c r="BH501" s="13">
        <f t="shared" si="831"/>
        <v>4.142694275217168E-9</v>
      </c>
      <c r="BI501" s="13">
        <f t="shared" si="832"/>
        <v>2.2517473932955525E-9</v>
      </c>
      <c r="BJ501" s="14">
        <f t="shared" si="833"/>
        <v>0.88152742364453618</v>
      </c>
      <c r="BK501" s="14">
        <f t="shared" si="834"/>
        <v>8.9774300495802942E-2</v>
      </c>
      <c r="BL501" s="14">
        <f t="shared" si="835"/>
        <v>1.2716623040701173E-2</v>
      </c>
      <c r="BM501" s="14">
        <f t="shared" si="836"/>
        <v>0.52981101735107294</v>
      </c>
      <c r="BN501" s="14">
        <f t="shared" si="837"/>
        <v>0.44897129116871359</v>
      </c>
    </row>
    <row r="502" spans="1:66" x14ac:dyDescent="0.25">
      <c r="A502" t="s">
        <v>346</v>
      </c>
      <c r="B502" t="s">
        <v>321</v>
      </c>
      <c r="C502" t="s">
        <v>242</v>
      </c>
      <c r="D502" s="11">
        <v>44428</v>
      </c>
      <c r="E502" s="10">
        <f>VLOOKUP(A502,home!$A$2:$E$405,3,FALSE)</f>
        <v>1.619</v>
      </c>
      <c r="F502" s="10">
        <f>VLOOKUP(B502,home!$B$2:$E$405,3,FALSE)</f>
        <v>1.0294000000000001</v>
      </c>
      <c r="G502" s="10">
        <f>VLOOKUP(C502,away!$B$2:$E$405,4,FALSE)</f>
        <v>0.92649999999999999</v>
      </c>
      <c r="H502" s="10">
        <f>VLOOKUP(A502,away!$A$2:$E$405,3,FALSE)</f>
        <v>1.181</v>
      </c>
      <c r="I502" s="10">
        <f>VLOOKUP(C502,away!$B$2:$E$405,3,FALSE)</f>
        <v>0.84670000000000001</v>
      </c>
      <c r="J502" s="10">
        <f>VLOOKUP(B502,home!$B$2:$E$405,4,FALSE)</f>
        <v>0.7056</v>
      </c>
      <c r="K502" s="12">
        <f t="shared" si="782"/>
        <v>1.5441036029000001</v>
      </c>
      <c r="L502" s="12">
        <f t="shared" si="783"/>
        <v>0.70556662512000001</v>
      </c>
      <c r="M502" s="13">
        <f t="shared" si="784"/>
        <v>0.10543398800452816</v>
      </c>
      <c r="N502" s="13">
        <f t="shared" si="785"/>
        <v>0.16280100074590734</v>
      </c>
      <c r="O502" s="13">
        <f t="shared" si="786"/>
        <v>7.4390703089297502E-2</v>
      </c>
      <c r="P502" s="13">
        <f t="shared" si="787"/>
        <v>0.11486695266244844</v>
      </c>
      <c r="Q502" s="13">
        <f t="shared" si="788"/>
        <v>0.12569080590374057</v>
      </c>
      <c r="R502" s="13">
        <f t="shared" si="789"/>
        <v>2.6243798659509793E-2</v>
      </c>
      <c r="S502" s="13">
        <f t="shared" si="790"/>
        <v>3.1285966374976014E-2</v>
      </c>
      <c r="T502" s="13">
        <f t="shared" si="791"/>
        <v>8.8683237730115216E-2</v>
      </c>
      <c r="U502" s="13">
        <f t="shared" si="792"/>
        <v>4.0523144063931267E-2</v>
      </c>
      <c r="V502" s="13">
        <f t="shared" si="793"/>
        <v>3.7872286901544303E-3</v>
      </c>
      <c r="W502" s="13">
        <f t="shared" si="794"/>
        <v>6.4693208749123474E-2</v>
      </c>
      <c r="X502" s="13">
        <f t="shared" si="795"/>
        <v>4.5645368965302704E-2</v>
      </c>
      <c r="Y502" s="13">
        <f t="shared" si="796"/>
        <v>1.6102924466602907E-2</v>
      </c>
      <c r="Z502" s="13">
        <f t="shared" si="797"/>
        <v>6.1722494835063689E-3</v>
      </c>
      <c r="AA502" s="13">
        <f t="shared" si="798"/>
        <v>9.5305926654798492E-3</v>
      </c>
      <c r="AB502" s="13">
        <f t="shared" si="799"/>
        <v>7.3581112362698766E-3</v>
      </c>
      <c r="AC502" s="13">
        <f t="shared" si="800"/>
        <v>2.5787902157269255E-4</v>
      </c>
      <c r="AD502" s="13">
        <f t="shared" si="801"/>
        <v>2.4973254178170853E-2</v>
      </c>
      <c r="AE502" s="13">
        <f t="shared" si="802"/>
        <v>1.7620294668755948E-2</v>
      </c>
      <c r="AF502" s="13">
        <f t="shared" si="803"/>
        <v>6.2161459215270302E-3</v>
      </c>
      <c r="AG502" s="13">
        <f t="shared" si="804"/>
        <v>1.4619683663684266E-3</v>
      </c>
      <c r="AH502" s="13">
        <f t="shared" si="805"/>
        <v>1.0887333093690629E-3</v>
      </c>
      <c r="AI502" s="13">
        <f t="shared" si="806"/>
        <v>1.6811170255940104E-3</v>
      </c>
      <c r="AJ502" s="13">
        <f t="shared" si="807"/>
        <v>1.2979094280581218E-3</v>
      </c>
      <c r="AK502" s="13">
        <f t="shared" si="808"/>
        <v>6.6803554136747481E-4</v>
      </c>
      <c r="AL502" s="13">
        <f t="shared" si="809"/>
        <v>1.1238037344222178E-5</v>
      </c>
      <c r="AM502" s="13">
        <f t="shared" si="810"/>
        <v>7.7122583505302208E-3</v>
      </c>
      <c r="AN502" s="13">
        <f t="shared" si="811"/>
        <v>5.4415120964371455E-3</v>
      </c>
      <c r="AO502" s="13">
        <f t="shared" si="812"/>
        <v>1.9196746627164062E-3</v>
      </c>
      <c r="AP502" s="13">
        <f t="shared" si="813"/>
        <v>4.5148612436706306E-4</v>
      </c>
      <c r="AQ502" s="13">
        <f t="shared" si="814"/>
        <v>7.9638385264544306E-5</v>
      </c>
      <c r="AR502" s="13">
        <f t="shared" si="815"/>
        <v>1.5363477734945178E-4</v>
      </c>
      <c r="AS502" s="13">
        <f t="shared" si="816"/>
        <v>2.3722801323602783E-4</v>
      </c>
      <c r="AT502" s="13">
        <f t="shared" si="817"/>
        <v>1.8315231497327978E-4</v>
      </c>
      <c r="AU502" s="13">
        <f t="shared" si="818"/>
        <v>9.4268716476572311E-5</v>
      </c>
      <c r="AV502" s="13">
        <f t="shared" si="819"/>
        <v>3.6390166188058488E-5</v>
      </c>
      <c r="AW502" s="13">
        <f t="shared" si="820"/>
        <v>3.4009671413815888E-7</v>
      </c>
      <c r="AX502" s="13">
        <f t="shared" si="821"/>
        <v>1.9847543175915533E-3</v>
      </c>
      <c r="AY502" s="13">
        <f t="shared" si="822"/>
        <v>1.4003764055554209E-3</v>
      </c>
      <c r="AZ502" s="13">
        <f t="shared" si="823"/>
        <v>4.9402942718270728E-4</v>
      </c>
      <c r="BA502" s="13">
        <f t="shared" si="824"/>
        <v>1.1619022521575654E-4</v>
      </c>
      <c r="BB502" s="13">
        <f t="shared" si="825"/>
        <v>2.0494986269353514E-5</v>
      </c>
      <c r="BC502" s="13">
        <f t="shared" si="826"/>
        <v>2.8921156587897007E-6</v>
      </c>
      <c r="BD502" s="13">
        <f t="shared" si="827"/>
        <v>1.8066595225919209E-5</v>
      </c>
      <c r="BE502" s="13">
        <f t="shared" si="828"/>
        <v>2.7896694780477791E-5</v>
      </c>
      <c r="BF502" s="13">
        <f t="shared" si="829"/>
        <v>2.1537693459768694E-5</v>
      </c>
      <c r="BG502" s="13">
        <f t="shared" si="830"/>
        <v>1.1085476689794869E-5</v>
      </c>
      <c r="BH502" s="13">
        <f t="shared" si="831"/>
        <v>4.2792811241440578E-6</v>
      </c>
      <c r="BI502" s="13">
        <f t="shared" si="832"/>
        <v>1.3215306803225608E-6</v>
      </c>
      <c r="BJ502" s="14">
        <f t="shared" si="833"/>
        <v>0.57351151679240364</v>
      </c>
      <c r="BK502" s="14">
        <f t="shared" si="834"/>
        <v>0.2570436291965793</v>
      </c>
      <c r="BL502" s="14">
        <f t="shared" si="835"/>
        <v>0.16357100627906079</v>
      </c>
      <c r="BM502" s="14">
        <f t="shared" si="836"/>
        <v>0.38947111637727677</v>
      </c>
      <c r="BN502" s="14">
        <f t="shared" si="837"/>
        <v>0.60942724906543178</v>
      </c>
    </row>
    <row r="503" spans="1:66" x14ac:dyDescent="0.25">
      <c r="A503" t="s">
        <v>347</v>
      </c>
      <c r="B503" t="s">
        <v>248</v>
      </c>
      <c r="C503" t="s">
        <v>246</v>
      </c>
      <c r="D503" s="11">
        <v>44428</v>
      </c>
      <c r="E503" s="10">
        <f>VLOOKUP(A503,home!$A$2:$E$405,3,FALSE)</f>
        <v>1.2816000000000001</v>
      </c>
      <c r="F503" s="10">
        <f>VLOOKUP(B503,home!$B$2:$E$405,3,FALSE)</f>
        <v>0.78029999999999999</v>
      </c>
      <c r="G503" s="10">
        <f>VLOOKUP(C503,away!$B$2:$E$405,4,FALSE)</f>
        <v>2.3408000000000002</v>
      </c>
      <c r="H503" s="10">
        <f>VLOOKUP(A503,away!$A$2:$E$405,3,FALSE)</f>
        <v>0.83499999999999996</v>
      </c>
      <c r="I503" s="10">
        <f>VLOOKUP(C503,away!$B$2:$E$405,3,FALSE)</f>
        <v>0.85540000000000005</v>
      </c>
      <c r="J503" s="10">
        <f>VLOOKUP(B503,home!$B$2:$E$405,4,FALSE)</f>
        <v>0.998</v>
      </c>
      <c r="K503" s="12">
        <f t="shared" si="782"/>
        <v>2.3408760291840003</v>
      </c>
      <c r="L503" s="12">
        <f t="shared" si="783"/>
        <v>0.71283048199999999</v>
      </c>
      <c r="M503" s="13">
        <f t="shared" si="784"/>
        <v>4.718371292045194E-2</v>
      </c>
      <c r="N503" s="13">
        <f t="shared" si="785"/>
        <v>0.11045122254338535</v>
      </c>
      <c r="O503" s="13">
        <f t="shared" si="786"/>
        <v>3.3633988823635386E-2</v>
      </c>
      <c r="P503" s="13">
        <f t="shared" si="787"/>
        <v>7.873299820309064E-2</v>
      </c>
      <c r="Q503" s="13">
        <f t="shared" si="788"/>
        <v>0.12927630962293915</v>
      </c>
      <c r="R503" s="13">
        <f t="shared" si="789"/>
        <v>1.1987666232367312E-2</v>
      </c>
      <c r="S503" s="13">
        <f t="shared" si="790"/>
        <v>3.2844410827199591E-2</v>
      </c>
      <c r="T503" s="13">
        <f t="shared" si="791"/>
        <v>9.2152094099700946E-2</v>
      </c>
      <c r="U503" s="13">
        <f t="shared" si="792"/>
        <v>2.8061640529207118E-2</v>
      </c>
      <c r="V503" s="13">
        <f t="shared" si="793"/>
        <v>6.0895281645624143E-3</v>
      </c>
      <c r="W503" s="13">
        <f t="shared" si="794"/>
        <v>0.10087327144590237</v>
      </c>
      <c r="X503" s="13">
        <f t="shared" si="795"/>
        <v>7.1905542705699432E-2</v>
      </c>
      <c r="Y503" s="13">
        <f t="shared" si="796"/>
        <v>2.5628231332687653E-2</v>
      </c>
      <c r="Z503" s="13">
        <f t="shared" si="797"/>
        <v>2.8483912994911719E-3</v>
      </c>
      <c r="AA503" s="13">
        <f t="shared" si="798"/>
        <v>6.6677309147151484E-3</v>
      </c>
      <c r="AB503" s="13">
        <f t="shared" si="799"/>
        <v>7.8041657336529006E-3</v>
      </c>
      <c r="AC503" s="13">
        <f t="shared" si="800"/>
        <v>6.3507985643063982E-4</v>
      </c>
      <c r="AD503" s="13">
        <f t="shared" si="801"/>
        <v>5.9032955778270932E-2</v>
      </c>
      <c r="AE503" s="13">
        <f t="shared" si="802"/>
        <v>4.2080490321309554E-2</v>
      </c>
      <c r="AF503" s="13">
        <f t="shared" si="803"/>
        <v>1.4998128099267712E-2</v>
      </c>
      <c r="AG503" s="13">
        <f t="shared" si="804"/>
        <v>3.563707627366249E-3</v>
      </c>
      <c r="AH503" s="13">
        <f t="shared" si="805"/>
        <v>5.0760503573522452E-4</v>
      </c>
      <c r="AI503" s="13">
        <f t="shared" si="806"/>
        <v>1.188240460445675E-3</v>
      </c>
      <c r="AJ503" s="13">
        <f t="shared" si="807"/>
        <v>1.3907618053819201E-3</v>
      </c>
      <c r="AK503" s="13">
        <f t="shared" si="808"/>
        <v>1.0852003241744001E-3</v>
      </c>
      <c r="AL503" s="13">
        <f t="shared" si="809"/>
        <v>4.2388983910165481E-5</v>
      </c>
      <c r="AM503" s="13">
        <f t="shared" si="810"/>
        <v>2.7637766222646697E-2</v>
      </c>
      <c r="AN503" s="13">
        <f t="shared" si="811"/>
        <v>1.9701042217892564E-2</v>
      </c>
      <c r="AO503" s="13">
        <f t="shared" si="812"/>
        <v>7.0217517100413527E-3</v>
      </c>
      <c r="AP503" s="13">
        <f t="shared" si="813"/>
        <v>1.6684395519843674E-3</v>
      </c>
      <c r="AQ503" s="13">
        <f t="shared" si="814"/>
        <v>2.9732864250722009E-4</v>
      </c>
      <c r="AR503" s="13">
        <f t="shared" si="815"/>
        <v>7.2367268457753471E-5</v>
      </c>
      <c r="AS503" s="13">
        <f t="shared" si="816"/>
        <v>1.694028040302785E-4</v>
      </c>
      <c r="AT503" s="13">
        <f t="shared" si="817"/>
        <v>1.9827548161551687E-4</v>
      </c>
      <c r="AU503" s="13">
        <f t="shared" si="818"/>
        <v>1.5471277402955878E-4</v>
      </c>
      <c r="AV503" s="13">
        <f t="shared" si="819"/>
        <v>9.0540856033588765E-5</v>
      </c>
      <c r="AW503" s="13">
        <f t="shared" si="820"/>
        <v>1.9647856734757613E-6</v>
      </c>
      <c r="AX503" s="13">
        <f t="shared" si="821"/>
        <v>1.0782764075130815E-2</v>
      </c>
      <c r="AY503" s="13">
        <f t="shared" si="822"/>
        <v>7.686282912967783E-3</v>
      </c>
      <c r="AZ503" s="13">
        <f t="shared" si="823"/>
        <v>2.7395083768195941E-3</v>
      </c>
      <c r="BA503" s="13">
        <f t="shared" si="824"/>
        <v>6.5093502556378303E-4</v>
      </c>
      <c r="BB503" s="13">
        <f t="shared" si="825"/>
        <v>1.1600158200582842E-4</v>
      </c>
      <c r="BC503" s="13">
        <f t="shared" si="826"/>
        <v>1.6537892722795441E-5</v>
      </c>
      <c r="BD503" s="13">
        <f t="shared" si="827"/>
        <v>8.5975991426273E-6</v>
      </c>
      <c r="BE503" s="13">
        <f t="shared" si="828"/>
        <v>2.0125913741509158E-5</v>
      </c>
      <c r="BF503" s="13">
        <f t="shared" si="829"/>
        <v>2.3556134521461837E-5</v>
      </c>
      <c r="BG503" s="13">
        <f t="shared" si="830"/>
        <v>1.8380663547174577E-5</v>
      </c>
      <c r="BH503" s="13">
        <f t="shared" si="831"/>
        <v>1.075671367451928E-5</v>
      </c>
      <c r="BI503" s="13">
        <f t="shared" si="832"/>
        <v>5.0360266386955843E-6</v>
      </c>
      <c r="BJ503" s="14">
        <f t="shared" si="833"/>
        <v>0.7282803117868123</v>
      </c>
      <c r="BK503" s="14">
        <f t="shared" si="834"/>
        <v>0.17321440186861312</v>
      </c>
      <c r="BL503" s="14">
        <f t="shared" si="835"/>
        <v>9.3098752094747786E-2</v>
      </c>
      <c r="BM503" s="14">
        <f t="shared" si="836"/>
        <v>0.57849164057650049</v>
      </c>
      <c r="BN503" s="14">
        <f t="shared" si="837"/>
        <v>0.41126589834586974</v>
      </c>
    </row>
    <row r="504" spans="1:66" x14ac:dyDescent="0.25">
      <c r="A504" t="s">
        <v>347</v>
      </c>
      <c r="B504" t="s">
        <v>324</v>
      </c>
      <c r="C504" t="s">
        <v>249</v>
      </c>
      <c r="D504" s="11">
        <v>44428</v>
      </c>
      <c r="E504" s="10">
        <f>VLOOKUP(A504,home!$A$2:$E$405,3,FALSE)</f>
        <v>1.2816000000000001</v>
      </c>
      <c r="F504" s="10">
        <f>VLOOKUP(B504,home!$B$2:$E$405,3,FALSE)</f>
        <v>2.0287000000000002</v>
      </c>
      <c r="G504" s="10">
        <f>VLOOKUP(C504,away!$B$2:$E$405,4,FALSE)</f>
        <v>2.3408000000000002</v>
      </c>
      <c r="H504" s="10">
        <f>VLOOKUP(A504,away!$A$2:$E$405,3,FALSE)</f>
        <v>0.83499999999999996</v>
      </c>
      <c r="I504" s="10">
        <f>VLOOKUP(C504,away!$B$2:$E$405,3,FALSE)</f>
        <v>0.1996</v>
      </c>
      <c r="J504" s="10">
        <f>VLOOKUP(B504,home!$B$2:$E$405,4,FALSE)</f>
        <v>0.23949999999999999</v>
      </c>
      <c r="K504" s="12">
        <f t="shared" si="782"/>
        <v>6.0860376783360008</v>
      </c>
      <c r="L504" s="12">
        <f t="shared" si="783"/>
        <v>3.9916506999999997E-2</v>
      </c>
      <c r="M504" s="13">
        <f t="shared" si="784"/>
        <v>2.185404841740768E-3</v>
      </c>
      <c r="N504" s="13">
        <f t="shared" si="785"/>
        <v>1.3300456209252236E-2</v>
      </c>
      <c r="O504" s="13">
        <f t="shared" si="786"/>
        <v>8.7233727663179247E-5</v>
      </c>
      <c r="P504" s="13">
        <f t="shared" si="787"/>
        <v>5.3090775337981031E-4</v>
      </c>
      <c r="Q504" s="13">
        <f t="shared" si="788"/>
        <v>4.0473538814283568E-2</v>
      </c>
      <c r="R504" s="13">
        <f t="shared" si="789"/>
        <v>1.7410328504516937E-6</v>
      </c>
      <c r="S504" s="13">
        <f t="shared" si="790"/>
        <v>3.2243801836537715E-5</v>
      </c>
      <c r="T504" s="13">
        <f t="shared" si="791"/>
        <v>1.6155622953951218E-3</v>
      </c>
      <c r="U504" s="13">
        <f t="shared" si="792"/>
        <v>1.0595991527069735E-5</v>
      </c>
      <c r="V504" s="13">
        <f t="shared" si="793"/>
        <v>8.7034392217255822E-7</v>
      </c>
      <c r="W504" s="13">
        <f t="shared" si="794"/>
        <v>8.2107827399774791E-2</v>
      </c>
      <c r="X504" s="13">
        <f t="shared" si="795"/>
        <v>3.277457667157902E-3</v>
      </c>
      <c r="Y504" s="13">
        <f t="shared" si="796"/>
        <v>6.5412330956656018E-5</v>
      </c>
      <c r="Z504" s="13">
        <f t="shared" si="797"/>
        <v>2.3165316654094979E-8</v>
      </c>
      <c r="AA504" s="13">
        <f t="shared" si="798"/>
        <v>1.4098498998740648E-7</v>
      </c>
      <c r="AB504" s="13">
        <f t="shared" si="799"/>
        <v>4.290199805715899E-7</v>
      </c>
      <c r="AC504" s="13">
        <f t="shared" si="800"/>
        <v>1.3214723639612516E-8</v>
      </c>
      <c r="AD504" s="13">
        <f t="shared" si="801"/>
        <v>0.12492783281033466</v>
      </c>
      <c r="AE504" s="13">
        <f t="shared" si="802"/>
        <v>4.9866827128685533E-3</v>
      </c>
      <c r="AF504" s="13">
        <f t="shared" si="803"/>
        <v>9.9525477707498281E-5</v>
      </c>
      <c r="AG504" s="13">
        <f t="shared" si="804"/>
        <v>1.3242364758632321E-6</v>
      </c>
      <c r="AH504" s="13">
        <f t="shared" si="805"/>
        <v>2.3116963109509983E-10</v>
      </c>
      <c r="AI504" s="13">
        <f t="shared" si="806"/>
        <v>1.4069070849318109E-9</v>
      </c>
      <c r="AJ504" s="13">
        <f t="shared" si="807"/>
        <v>4.2812447644064355E-9</v>
      </c>
      <c r="AK504" s="13">
        <f t="shared" si="808"/>
        <v>8.6852723154520999E-9</v>
      </c>
      <c r="AL504" s="13">
        <f t="shared" si="809"/>
        <v>1.2841189156428107E-10</v>
      </c>
      <c r="AM504" s="13">
        <f t="shared" si="810"/>
        <v>0.15206309951131139</v>
      </c>
      <c r="AN504" s="13">
        <f t="shared" si="811"/>
        <v>6.0698277760849574E-3</v>
      </c>
      <c r="AO504" s="13">
        <f t="shared" si="812"/>
        <v>1.211431614564448E-4</v>
      </c>
      <c r="AP504" s="13">
        <f t="shared" si="813"/>
        <v>1.6118706174261018E-6</v>
      </c>
      <c r="AQ504" s="13">
        <f t="shared" si="814"/>
        <v>1.6085061195895839E-8</v>
      </c>
      <c r="AR504" s="13">
        <f t="shared" si="815"/>
        <v>1.8454968395589963E-12</v>
      </c>
      <c r="AS504" s="13">
        <f t="shared" si="816"/>
        <v>1.123176330080606E-11</v>
      </c>
      <c r="AT504" s="13">
        <f t="shared" si="817"/>
        <v>3.4178467321428607E-11</v>
      </c>
      <c r="AU504" s="13">
        <f t="shared" si="818"/>
        <v>6.9337146635330077E-11</v>
      </c>
      <c r="AV504" s="13">
        <f t="shared" si="819"/>
        <v>1.0549712173273182E-10</v>
      </c>
      <c r="AW504" s="13">
        <f t="shared" si="820"/>
        <v>8.6654258331757463E-13</v>
      </c>
      <c r="AX504" s="13">
        <f t="shared" si="821"/>
        <v>0.15424362551839965</v>
      </c>
      <c r="AY504" s="13">
        <f t="shared" si="822"/>
        <v>6.1568667577105779E-3</v>
      </c>
      <c r="AZ504" s="13">
        <f t="shared" si="823"/>
        <v>1.2288030751611076E-4</v>
      </c>
      <c r="BA504" s="13">
        <f t="shared" si="824"/>
        <v>1.6349842183763282E-6</v>
      </c>
      <c r="BB504" s="13">
        <f t="shared" si="825"/>
        <v>1.6315714749427068E-8</v>
      </c>
      <c r="BC504" s="13">
        <f t="shared" si="826"/>
        <v>1.3025326840110191E-10</v>
      </c>
      <c r="BD504" s="13">
        <f t="shared" si="827"/>
        <v>1.2277631252455722E-14</v>
      </c>
      <c r="BE504" s="13">
        <f t="shared" si="828"/>
        <v>7.4722126403161141E-14</v>
      </c>
      <c r="BF504" s="13">
        <f t="shared" si="829"/>
        <v>2.2738083834751203E-13</v>
      </c>
      <c r="BG504" s="13">
        <f t="shared" si="830"/>
        <v>4.6128278317152847E-13</v>
      </c>
      <c r="BH504" s="13">
        <f t="shared" si="831"/>
        <v>7.0184609968740485E-13</v>
      </c>
      <c r="BI504" s="13">
        <f t="shared" si="832"/>
        <v>8.542923614181418E-13</v>
      </c>
      <c r="BJ504" s="14">
        <f t="shared" si="833"/>
        <v>0.5896363423725508</v>
      </c>
      <c r="BK504" s="14">
        <f t="shared" si="834"/>
        <v>8.906306841725397E-3</v>
      </c>
      <c r="BL504" s="14">
        <f t="shared" si="835"/>
        <v>1.0015558602685324E-4</v>
      </c>
      <c r="BM504" s="14">
        <f t="shared" si="836"/>
        <v>0.53590667882960585</v>
      </c>
      <c r="BN504" s="14">
        <f t="shared" si="837"/>
        <v>5.6579282379170009E-2</v>
      </c>
    </row>
    <row r="505" spans="1:66" x14ac:dyDescent="0.25">
      <c r="A505" t="s">
        <v>338</v>
      </c>
      <c r="B505" t="s">
        <v>84</v>
      </c>
      <c r="C505" t="s">
        <v>79</v>
      </c>
      <c r="D505" s="11">
        <v>44429</v>
      </c>
      <c r="E505" s="10">
        <f>VLOOKUP(A505,home!$A$2:$E$405,3,FALSE)</f>
        <v>1.3033999999999999</v>
      </c>
      <c r="F505" s="10">
        <f>VLOOKUP(B505,home!$B$2:$E$405,3,FALSE)</f>
        <v>0.76719999999999999</v>
      </c>
      <c r="G505" s="10">
        <f>VLOOKUP(C505,away!$B$2:$E$405,4,FALSE)</f>
        <v>0.68200000000000005</v>
      </c>
      <c r="H505" s="10">
        <f>VLOOKUP(A505,away!$A$2:$E$405,3,FALSE)</f>
        <v>1.0085</v>
      </c>
      <c r="I505" s="10">
        <f>VLOOKUP(C505,away!$B$2:$E$405,3,FALSE)</f>
        <v>0.7712</v>
      </c>
      <c r="J505" s="10">
        <f>VLOOKUP(B505,home!$B$2:$E$405,4,FALSE)</f>
        <v>0.69410000000000005</v>
      </c>
      <c r="K505" s="12">
        <f t="shared" si="782"/>
        <v>0.68197850335999999</v>
      </c>
      <c r="L505" s="12">
        <f t="shared" si="783"/>
        <v>0.53983988432000007</v>
      </c>
      <c r="M505" s="13">
        <f t="shared" si="784"/>
        <v>0.29469381182425763</v>
      </c>
      <c r="N505" s="13">
        <f t="shared" si="785"/>
        <v>0.20097484473736069</v>
      </c>
      <c r="O505" s="13">
        <f t="shared" si="786"/>
        <v>0.15908747328502712</v>
      </c>
      <c r="P505" s="13">
        <f t="shared" si="787"/>
        <v>0.10849423693424677</v>
      </c>
      <c r="Q505" s="13">
        <f t="shared" si="788"/>
        <v>6.8530261913496787E-2</v>
      </c>
      <c r="R505" s="13">
        <f t="shared" si="789"/>
        <v>4.2940881587475069E-2</v>
      </c>
      <c r="S505" s="13">
        <f t="shared" si="790"/>
        <v>9.9857877699211575E-3</v>
      </c>
      <c r="T505" s="13">
        <f t="shared" si="791"/>
        <v>3.6995368663801417E-2</v>
      </c>
      <c r="U505" s="13">
        <f t="shared" si="792"/>
        <v>2.928475815798523E-2</v>
      </c>
      <c r="V505" s="13">
        <f t="shared" si="793"/>
        <v>4.0848440004683829E-4</v>
      </c>
      <c r="W505" s="13">
        <f t="shared" si="794"/>
        <v>1.5578721818211785E-2</v>
      </c>
      <c r="X505" s="13">
        <f t="shared" si="795"/>
        <v>8.410015384196912E-3</v>
      </c>
      <c r="Y505" s="13">
        <f t="shared" si="796"/>
        <v>2.2700308660671409E-3</v>
      </c>
      <c r="Z505" s="13">
        <f t="shared" si="797"/>
        <v>7.727066849593788E-3</v>
      </c>
      <c r="AA505" s="13">
        <f t="shared" si="798"/>
        <v>5.2696934854486411E-3</v>
      </c>
      <c r="AB505" s="13">
        <f t="shared" si="799"/>
        <v>1.7969088381861028E-3</v>
      </c>
      <c r="AC505" s="13">
        <f t="shared" si="800"/>
        <v>9.3992055279936476E-6</v>
      </c>
      <c r="AD505" s="13">
        <f t="shared" si="801"/>
        <v>2.6560883474614624E-3</v>
      </c>
      <c r="AE505" s="13">
        <f t="shared" si="802"/>
        <v>1.433862426237296E-3</v>
      </c>
      <c r="AF505" s="13">
        <f t="shared" si="803"/>
        <v>3.8702806315536829E-4</v>
      </c>
      <c r="AG505" s="13">
        <f t="shared" si="804"/>
        <v>6.9644394947462564E-5</v>
      </c>
      <c r="AH505" s="13">
        <f t="shared" si="805"/>
        <v>1.0428447185544044E-3</v>
      </c>
      <c r="AI505" s="13">
        <f t="shared" si="806"/>
        <v>7.1119768039661318E-4</v>
      </c>
      <c r="AJ505" s="13">
        <f t="shared" si="807"/>
        <v>2.4251076483499287E-4</v>
      </c>
      <c r="AK505" s="13">
        <f t="shared" si="808"/>
        <v>5.5129042816952458E-5</v>
      </c>
      <c r="AL505" s="13">
        <f t="shared" si="809"/>
        <v>1.3841615814531798E-7</v>
      </c>
      <c r="AM505" s="13">
        <f t="shared" si="810"/>
        <v>3.6227903119874093E-4</v>
      </c>
      <c r="AN505" s="13">
        <f t="shared" si="811"/>
        <v>1.9557267029389E-4</v>
      </c>
      <c r="AO505" s="13">
        <f t="shared" si="812"/>
        <v>5.278896385380355E-5</v>
      </c>
      <c r="AP505" s="13">
        <f t="shared" si="813"/>
        <v>9.4991960467366568E-6</v>
      </c>
      <c r="AQ505" s="13">
        <f t="shared" si="814"/>
        <v>1.2820112237508298E-6</v>
      </c>
      <c r="AR505" s="13">
        <f t="shared" si="815"/>
        <v>1.1259383444562658E-4</v>
      </c>
      <c r="AS505" s="13">
        <f t="shared" si="816"/>
        <v>7.6786574702792035E-5</v>
      </c>
      <c r="AT505" s="13">
        <f t="shared" si="817"/>
        <v>2.6183396646975468E-5</v>
      </c>
      <c r="AU505" s="13">
        <f t="shared" si="818"/>
        <v>5.9521712193951911E-6</v>
      </c>
      <c r="AV505" s="13">
        <f t="shared" si="819"/>
        <v>1.0148132049863996E-6</v>
      </c>
      <c r="AW505" s="13">
        <f t="shared" si="820"/>
        <v>1.4155328207327012E-9</v>
      </c>
      <c r="AX505" s="13">
        <f t="shared" si="821"/>
        <v>4.1177751915937976E-5</v>
      </c>
      <c r="AY505" s="13">
        <f t="shared" si="822"/>
        <v>2.2229392830857622E-5</v>
      </c>
      <c r="AZ505" s="13">
        <f t="shared" si="823"/>
        <v>6.0001564271570088E-6</v>
      </c>
      <c r="BA505" s="13">
        <f t="shared" si="824"/>
        <v>1.0797079171794482E-6</v>
      </c>
      <c r="BB505" s="13">
        <f t="shared" si="825"/>
        <v>1.4571734927738537E-7</v>
      </c>
      <c r="BC505" s="13">
        <f t="shared" si="826"/>
        <v>1.5732807395464159E-8</v>
      </c>
      <c r="BD505" s="13">
        <f t="shared" si="827"/>
        <v>1.0130440427045375E-5</v>
      </c>
      <c r="BE505" s="13">
        <f t="shared" si="828"/>
        <v>6.9087426008140444E-6</v>
      </c>
      <c r="BF505" s="13">
        <f t="shared" si="829"/>
        <v>2.3558069695013174E-6</v>
      </c>
      <c r="BG505" s="13">
        <f t="shared" si="830"/>
        <v>5.3553657042185522E-7</v>
      </c>
      <c r="BH505" s="13">
        <f t="shared" si="831"/>
        <v>9.1306107197711004E-8</v>
      </c>
      <c r="BI505" s="13">
        <f t="shared" si="832"/>
        <v>1.2453760466864541E-8</v>
      </c>
      <c r="BJ505" s="14">
        <f t="shared" si="833"/>
        <v>0.33799793694680103</v>
      </c>
      <c r="BK505" s="14">
        <f t="shared" si="834"/>
        <v>0.41361408794298937</v>
      </c>
      <c r="BL505" s="14">
        <f t="shared" si="835"/>
        <v>0.24067396263738039</v>
      </c>
      <c r="BM505" s="14">
        <f t="shared" si="836"/>
        <v>0.1252693161176025</v>
      </c>
      <c r="BN505" s="14">
        <f t="shared" si="837"/>
        <v>0.87472151028186407</v>
      </c>
    </row>
    <row r="506" spans="1:66" s="10" customFormat="1" x14ac:dyDescent="0.25">
      <c r="A506" t="s">
        <v>338</v>
      </c>
      <c r="B506" t="s">
        <v>77</v>
      </c>
      <c r="C506" t="s">
        <v>88</v>
      </c>
      <c r="D506" s="11">
        <v>44429</v>
      </c>
      <c r="E506" s="10">
        <f>VLOOKUP(A506,home!$A$2:$E$405,3,FALSE)</f>
        <v>1.3033999999999999</v>
      </c>
      <c r="F506" s="10">
        <f>VLOOKUP(B506,home!$B$2:$E$405,3,FALSE)</f>
        <v>1.1082000000000001</v>
      </c>
      <c r="G506" s="10">
        <f>VLOOKUP(C506,away!$B$2:$E$405,4,FALSE)</f>
        <v>1.0741000000000001</v>
      </c>
      <c r="H506" s="10">
        <f>VLOOKUP(A506,away!$A$2:$E$405,3,FALSE)</f>
        <v>1.0085</v>
      </c>
      <c r="I506" s="10">
        <f>VLOOKUP(C506,away!$B$2:$E$405,3,FALSE)</f>
        <v>1.3882000000000001</v>
      </c>
      <c r="J506" s="10">
        <f>VLOOKUP(B506,home!$B$2:$E$405,4,FALSE)</f>
        <v>1.873</v>
      </c>
      <c r="K506" s="12">
        <f t="shared" si="782"/>
        <v>1.551459985908</v>
      </c>
      <c r="L506" s="12">
        <f t="shared" si="783"/>
        <v>2.6221994381</v>
      </c>
      <c r="M506" s="13">
        <f t="shared" si="784"/>
        <v>1.5395817089718935E-2</v>
      </c>
      <c r="N506" s="13">
        <f t="shared" si="785"/>
        <v>2.3885994165057482E-2</v>
      </c>
      <c r="O506" s="13">
        <f t="shared" si="786"/>
        <v>4.0370902921751356E-2</v>
      </c>
      <c r="P506" s="13">
        <f t="shared" si="787"/>
        <v>6.2633840478073591E-2</v>
      </c>
      <c r="Q506" s="13">
        <f t="shared" si="788"/>
        <v>1.852908208535933E-2</v>
      </c>
      <c r="R506" s="13">
        <f t="shared" si="789"/>
        <v>5.2930279478503053E-2</v>
      </c>
      <c r="S506" s="13">
        <f t="shared" si="790"/>
        <v>6.3702334701879595E-2</v>
      </c>
      <c r="T506" s="13">
        <f t="shared" si="791"/>
        <v>4.8586948632737999E-2</v>
      </c>
      <c r="U506" s="13">
        <f t="shared" si="792"/>
        <v>8.211921065382484E-2</v>
      </c>
      <c r="V506" s="13">
        <f t="shared" si="793"/>
        <v>2.8795136342316296E-2</v>
      </c>
      <c r="W506" s="13">
        <f t="shared" si="794"/>
        <v>9.5823764770132554E-3</v>
      </c>
      <c r="X506" s="13">
        <f t="shared" si="795"/>
        <v>2.5126902213686811E-2</v>
      </c>
      <c r="Y506" s="13">
        <f t="shared" si="796"/>
        <v>3.2943874432961609E-2</v>
      </c>
      <c r="Z506" s="13">
        <f t="shared" si="797"/>
        <v>4.6264583035668883E-2</v>
      </c>
      <c r="AA506" s="13">
        <f t="shared" si="798"/>
        <v>7.1777649344558339E-2</v>
      </c>
      <c r="AB506" s="13">
        <f t="shared" si="799"/>
        <v>5.5680075420308936E-2</v>
      </c>
      <c r="AC506" s="13">
        <f t="shared" si="800"/>
        <v>7.3215908487466695E-3</v>
      </c>
      <c r="AD506" s="13">
        <f t="shared" si="801"/>
        <v>3.7166684184980346E-3</v>
      </c>
      <c r="AE506" s="13">
        <f t="shared" si="802"/>
        <v>9.7458458385895601E-3</v>
      </c>
      <c r="AF506" s="13">
        <f t="shared" si="803"/>
        <v>1.2777775740879389E-2</v>
      </c>
      <c r="AG506" s="13">
        <f t="shared" si="804"/>
        <v>1.1168625455967246E-2</v>
      </c>
      <c r="AH506" s="13">
        <f t="shared" si="805"/>
        <v>3.0328740910015441E-2</v>
      </c>
      <c r="AI506" s="13">
        <f t="shared" si="806"/>
        <v>4.7053827944859933E-2</v>
      </c>
      <c r="AJ506" s="13">
        <f t="shared" si="807"/>
        <v>3.6501065620124937E-2</v>
      </c>
      <c r="AK506" s="13">
        <f t="shared" si="808"/>
        <v>1.8876647584208674E-2</v>
      </c>
      <c r="AL506" s="13">
        <f t="shared" si="809"/>
        <v>1.1914388189824719E-3</v>
      </c>
      <c r="AM506" s="13">
        <f t="shared" si="810"/>
        <v>1.1532524664375329E-3</v>
      </c>
      <c r="AN506" s="13">
        <f t="shared" si="811"/>
        <v>3.0240579694799374E-3</v>
      </c>
      <c r="AO506" s="13">
        <f t="shared" si="812"/>
        <v>3.9648415541760611E-3</v>
      </c>
      <c r="AP506" s="13">
        <f t="shared" si="813"/>
        <v>3.4655350985053324E-3</v>
      </c>
      <c r="AQ506" s="13">
        <f t="shared" si="814"/>
        <v>2.2718310470041282E-3</v>
      </c>
      <c r="AR506" s="13">
        <f t="shared" si="815"/>
        <v>1.5905601474504594E-2</v>
      </c>
      <c r="AS506" s="13">
        <f t="shared" si="816"/>
        <v>2.4676904239493157E-2</v>
      </c>
      <c r="AT506" s="13">
        <f t="shared" si="817"/>
        <v>1.9142614751828563E-2</v>
      </c>
      <c r="AU506" s="13">
        <f t="shared" si="818"/>
        <v>9.8996669377047399E-3</v>
      </c>
      <c r="AV506" s="13">
        <f t="shared" si="819"/>
        <v>3.8397342819163232E-3</v>
      </c>
      <c r="AW506" s="13">
        <f t="shared" si="820"/>
        <v>1.3464044684031152E-4</v>
      </c>
      <c r="AX506" s="13">
        <f t="shared" si="821"/>
        <v>2.9820417588792385E-4</v>
      </c>
      <c r="AY506" s="13">
        <f t="shared" si="822"/>
        <v>7.8195082245238723E-4</v>
      </c>
      <c r="AZ506" s="13">
        <f t="shared" si="823"/>
        <v>1.0252155036282417E-3</v>
      </c>
      <c r="BA506" s="13">
        <f t="shared" si="824"/>
        <v>8.9610650584846124E-4</v>
      </c>
      <c r="BB506" s="13">
        <f t="shared" si="825"/>
        <v>5.8744249402839749E-4</v>
      </c>
      <c r="BC506" s="13">
        <f t="shared" si="826"/>
        <v>3.0807827555146526E-4</v>
      </c>
      <c r="BD506" s="13">
        <f t="shared" si="827"/>
        <v>6.9512765415147455E-3</v>
      </c>
      <c r="BE506" s="13">
        <f t="shared" si="828"/>
        <v>1.0784627405141077E-2</v>
      </c>
      <c r="BF506" s="13">
        <f t="shared" si="829"/>
        <v>8.3659589410016045E-3</v>
      </c>
      <c r="BG506" s="13">
        <f t="shared" si="830"/>
        <v>4.3264835135710857E-3</v>
      </c>
      <c r="BH506" s="13">
        <f t="shared" si="831"/>
        <v>1.6780915127490481E-3</v>
      </c>
      <c r="BI506" s="13">
        <f t="shared" si="832"/>
        <v>5.2069836694439414E-4</v>
      </c>
      <c r="BJ506" s="14">
        <f t="shared" si="833"/>
        <v>0.21384060937375057</v>
      </c>
      <c r="BK506" s="14">
        <f t="shared" si="834"/>
        <v>0.17982210910216995</v>
      </c>
      <c r="BL506" s="14">
        <f t="shared" si="835"/>
        <v>0.54173005784452466</v>
      </c>
      <c r="BM506" s="14">
        <f t="shared" si="836"/>
        <v>0.7672641327620382</v>
      </c>
      <c r="BN506" s="14">
        <f t="shared" si="837"/>
        <v>0.21374591621846378</v>
      </c>
    </row>
    <row r="507" spans="1:66" x14ac:dyDescent="0.25">
      <c r="A507" t="s">
        <v>338</v>
      </c>
      <c r="B507" t="s">
        <v>82</v>
      </c>
      <c r="C507" t="s">
        <v>83</v>
      </c>
      <c r="D507" s="11">
        <v>44429</v>
      </c>
      <c r="E507" s="10">
        <f>VLOOKUP(A507,home!$A$2:$E$405,3,FALSE)</f>
        <v>1.3033999999999999</v>
      </c>
      <c r="F507" s="10">
        <f>VLOOKUP(B507,home!$B$2:$E$405,3,FALSE)</f>
        <v>1.2276</v>
      </c>
      <c r="G507" s="10">
        <f>VLOOKUP(C507,away!$B$2:$E$405,4,FALSE)</f>
        <v>0.47949999999999998</v>
      </c>
      <c r="H507" s="10">
        <f>VLOOKUP(A507,away!$A$2:$E$405,3,FALSE)</f>
        <v>1.0085</v>
      </c>
      <c r="I507" s="10">
        <f>VLOOKUP(C507,away!$B$2:$E$405,3,FALSE)</f>
        <v>1.1154999999999999</v>
      </c>
      <c r="J507" s="10">
        <f>VLOOKUP(B507,home!$B$2:$E$405,4,FALSE)</f>
        <v>1.0907</v>
      </c>
      <c r="K507" s="12">
        <f t="shared" si="782"/>
        <v>0.76722581627999997</v>
      </c>
      <c r="L507" s="12">
        <f t="shared" si="783"/>
        <v>1.2270175947249999</v>
      </c>
      <c r="M507" s="13">
        <f t="shared" si="784"/>
        <v>0.13611659953951882</v>
      </c>
      <c r="N507" s="13">
        <f t="shared" si="785"/>
        <v>0.10443216919096521</v>
      </c>
      <c r="O507" s="13">
        <f t="shared" si="786"/>
        <v>0.16701746256912642</v>
      </c>
      <c r="P507" s="13">
        <f t="shared" si="787"/>
        <v>0.12814010905261236</v>
      </c>
      <c r="Q507" s="13">
        <f t="shared" si="788"/>
        <v>4.0061528126714673E-2</v>
      </c>
      <c r="R507" s="13">
        <f t="shared" si="789"/>
        <v>0.10246668259932114</v>
      </c>
      <c r="S507" s="13">
        <f t="shared" si="790"/>
        <v>3.0157761073160289E-2</v>
      </c>
      <c r="T507" s="13">
        <f t="shared" si="791"/>
        <v>4.9156199883049367E-2</v>
      </c>
      <c r="U507" s="13">
        <f t="shared" si="792"/>
        <v>7.8615084198767837E-2</v>
      </c>
      <c r="V507" s="13">
        <f t="shared" si="793"/>
        <v>3.1545003864910928E-3</v>
      </c>
      <c r="W507" s="13">
        <f t="shared" si="794"/>
        <v>1.024541287281428E-2</v>
      </c>
      <c r="X507" s="13">
        <f t="shared" si="795"/>
        <v>1.257130186016513E-2</v>
      </c>
      <c r="Y507" s="13">
        <f t="shared" si="796"/>
        <v>7.7126042855108698E-3</v>
      </c>
      <c r="Z507" s="13">
        <f t="shared" si="797"/>
        <v>4.1909474140823029E-2</v>
      </c>
      <c r="AA507" s="13">
        <f t="shared" si="798"/>
        <v>3.2154030507558502E-2</v>
      </c>
      <c r="AB507" s="13">
        <f t="shared" si="799"/>
        <v>1.2334701151426796E-2</v>
      </c>
      <c r="AC507" s="13">
        <f t="shared" si="800"/>
        <v>1.8560283283731652E-4</v>
      </c>
      <c r="AD507" s="13">
        <f t="shared" si="801"/>
        <v>1.9651363136176385E-3</v>
      </c>
      <c r="AE507" s="13">
        <f t="shared" si="802"/>
        <v>2.411256832841868E-3</v>
      </c>
      <c r="AF507" s="13">
        <f t="shared" si="803"/>
        <v>1.4793272796489254E-3</v>
      </c>
      <c r="AG507" s="13">
        <f t="shared" si="804"/>
        <v>6.0505353349530092E-4</v>
      </c>
      <c r="AH507" s="13">
        <f t="shared" si="805"/>
        <v>1.285591553911556E-2</v>
      </c>
      <c r="AI507" s="13">
        <f t="shared" si="806"/>
        <v>9.8633902935246712E-3</v>
      </c>
      <c r="AJ507" s="13">
        <f t="shared" si="807"/>
        <v>3.7837238346188472E-3</v>
      </c>
      <c r="AK507" s="13">
        <f t="shared" si="808"/>
        <v>9.6765686919784554E-4</v>
      </c>
      <c r="AL507" s="13">
        <f t="shared" si="809"/>
        <v>6.9890571232915701E-6</v>
      </c>
      <c r="AM507" s="13">
        <f t="shared" si="810"/>
        <v>3.0154066246335261E-4</v>
      </c>
      <c r="AN507" s="13">
        <f t="shared" si="811"/>
        <v>3.69995698367566E-4</v>
      </c>
      <c r="AO507" s="13">
        <f t="shared" si="812"/>
        <v>2.269956159347838E-4</v>
      </c>
      <c r="AP507" s="13">
        <f t="shared" si="813"/>
        <v>9.2842538225806131E-5</v>
      </c>
      <c r="AQ507" s="13">
        <f t="shared" si="814"/>
        <v>2.8479856985498115E-5</v>
      </c>
      <c r="AR507" s="13">
        <f t="shared" si="815"/>
        <v>3.1548869125586619E-3</v>
      </c>
      <c r="AS507" s="13">
        <f t="shared" si="816"/>
        <v>2.4205106867589083E-3</v>
      </c>
      <c r="AT507" s="13">
        <f t="shared" si="817"/>
        <v>9.2853914373153333E-4</v>
      </c>
      <c r="AU507" s="13">
        <f t="shared" si="818"/>
        <v>2.3746640083245263E-4</v>
      </c>
      <c r="AV507" s="13">
        <f t="shared" si="819"/>
        <v>4.5547588304438025E-5</v>
      </c>
      <c r="AW507" s="13">
        <f t="shared" si="820"/>
        <v>1.827637614008164E-7</v>
      </c>
      <c r="AX507" s="13">
        <f t="shared" si="821"/>
        <v>3.8558296816676258E-5</v>
      </c>
      <c r="AY507" s="13">
        <f t="shared" si="822"/>
        <v>4.7311708616690724E-5</v>
      </c>
      <c r="AZ507" s="13">
        <f t="shared" si="823"/>
        <v>2.9026149454590965E-5</v>
      </c>
      <c r="BA507" s="13">
        <f t="shared" si="824"/>
        <v>1.1871865362633529E-5</v>
      </c>
      <c r="BB507" s="13">
        <f t="shared" si="825"/>
        <v>3.6417469205394068E-6</v>
      </c>
      <c r="BC507" s="13">
        <f t="shared" si="826"/>
        <v>8.9369750940748678E-7</v>
      </c>
      <c r="BD507" s="13">
        <f t="shared" si="827"/>
        <v>6.4518362517951896E-4</v>
      </c>
      <c r="BE507" s="13">
        <f t="shared" si="828"/>
        <v>4.9500153347884596E-4</v>
      </c>
      <c r="BF507" s="13">
        <f t="shared" si="829"/>
        <v>1.8988897779157967E-4</v>
      </c>
      <c r="BG507" s="13">
        <f t="shared" si="830"/>
        <v>4.8562575329573167E-5</v>
      </c>
      <c r="BH507" s="13">
        <f t="shared" si="831"/>
        <v>9.3146153744726882E-6</v>
      </c>
      <c r="BI507" s="13">
        <f t="shared" si="832"/>
        <v>1.4292826768028094E-6</v>
      </c>
      <c r="BJ507" s="14">
        <f t="shared" si="833"/>
        <v>0.23179114801548087</v>
      </c>
      <c r="BK507" s="14">
        <f t="shared" si="834"/>
        <v>0.29780887365035991</v>
      </c>
      <c r="BL507" s="14">
        <f t="shared" si="835"/>
        <v>0.42823497890467449</v>
      </c>
      <c r="BM507" s="14">
        <f t="shared" si="836"/>
        <v>0.32146279468822436</v>
      </c>
      <c r="BN507" s="14">
        <f t="shared" si="837"/>
        <v>0.6782345510782587</v>
      </c>
    </row>
    <row r="508" spans="1:66" x14ac:dyDescent="0.25">
      <c r="A508" t="s">
        <v>338</v>
      </c>
      <c r="B508" t="s">
        <v>96</v>
      </c>
      <c r="C508" t="s">
        <v>85</v>
      </c>
      <c r="D508" s="11">
        <v>44429</v>
      </c>
      <c r="E508" s="10">
        <f>VLOOKUP(A508,home!$A$2:$E$405,3,FALSE)</f>
        <v>1.3033999999999999</v>
      </c>
      <c r="F508" s="10">
        <f>VLOOKUP(B508,home!$B$2:$E$405,3,FALSE)</f>
        <v>1.5344</v>
      </c>
      <c r="G508" s="10">
        <f>VLOOKUP(C508,away!$B$2:$E$405,4,FALSE)</f>
        <v>1.3426</v>
      </c>
      <c r="H508" s="10">
        <f>VLOOKUP(A508,away!$A$2:$E$405,3,FALSE)</f>
        <v>1.0085</v>
      </c>
      <c r="I508" s="10">
        <f>VLOOKUP(C508,away!$B$2:$E$405,3,FALSE)</f>
        <v>1.8592</v>
      </c>
      <c r="J508" s="10">
        <f>VLOOKUP(B508,home!$B$2:$E$405,4,FALSE)</f>
        <v>0.69410000000000005</v>
      </c>
      <c r="K508" s="12">
        <f t="shared" si="782"/>
        <v>2.685115362496</v>
      </c>
      <c r="L508" s="12">
        <f t="shared" si="783"/>
        <v>1.3014397211199999</v>
      </c>
      <c r="M508" s="13">
        <f t="shared" si="784"/>
        <v>1.856355398645651E-2</v>
      </c>
      <c r="N508" s="13">
        <f t="shared" si="785"/>
        <v>4.9845283991558242E-2</v>
      </c>
      <c r="O508" s="13">
        <f t="shared" si="786"/>
        <v>2.415934652313002E-2</v>
      </c>
      <c r="P508" s="13">
        <f t="shared" si="787"/>
        <v>6.4870632497120759E-2</v>
      </c>
      <c r="Q508" s="13">
        <f t="shared" si="788"/>
        <v>6.6920168896854496E-2</v>
      </c>
      <c r="R508" s="13">
        <f t="shared" si="789"/>
        <v>1.5720966600751885E-2</v>
      </c>
      <c r="S508" s="13">
        <f t="shared" si="790"/>
        <v>5.6672862368470668E-2</v>
      </c>
      <c r="T508" s="13">
        <f t="shared" si="791"/>
        <v>8.7092565946425601E-2</v>
      </c>
      <c r="U508" s="13">
        <f t="shared" si="792"/>
        <v>4.2212608932965419E-2</v>
      </c>
      <c r="V508" s="13">
        <f t="shared" si="793"/>
        <v>2.2004912480942048E-2</v>
      </c>
      <c r="W508" s="13">
        <f t="shared" si="794"/>
        <v>5.9896124521923666E-2</v>
      </c>
      <c r="X508" s="13">
        <f t="shared" si="795"/>
        <v>7.7951195593981115E-2</v>
      </c>
      <c r="Y508" s="13">
        <f t="shared" si="796"/>
        <v>5.0724391127400674E-2</v>
      </c>
      <c r="Z508" s="13">
        <f t="shared" si="797"/>
        <v>6.8199634628731236E-3</v>
      </c>
      <c r="AA508" s="13">
        <f t="shared" si="798"/>
        <v>1.8312388665822046E-2</v>
      </c>
      <c r="AB508" s="13">
        <f t="shared" si="799"/>
        <v>2.4585438065298202E-2</v>
      </c>
      <c r="AC508" s="13">
        <f t="shared" si="800"/>
        <v>4.8060321306333123E-3</v>
      </c>
      <c r="AD508" s="13">
        <f t="shared" si="801"/>
        <v>4.0207001026947665E-2</v>
      </c>
      <c r="AE508" s="13">
        <f t="shared" si="802"/>
        <v>5.2326988203582316E-2</v>
      </c>
      <c r="AF508" s="13">
        <f t="shared" si="803"/>
        <v>3.405021046735985E-2</v>
      </c>
      <c r="AG508" s="13">
        <f t="shared" si="804"/>
        <v>1.4771432138239369E-2</v>
      </c>
      <c r="AH508" s="13">
        <f t="shared" si="805"/>
        <v>2.2189428367925469E-3</v>
      </c>
      <c r="AI508" s="13">
        <f t="shared" si="806"/>
        <v>5.958117499572123E-3</v>
      </c>
      <c r="AJ508" s="13">
        <f t="shared" si="807"/>
        <v>7.9991164148286806E-3</v>
      </c>
      <c r="AK508" s="13">
        <f t="shared" si="808"/>
        <v>7.1595167906168058E-3</v>
      </c>
      <c r="AL508" s="13">
        <f t="shared" si="809"/>
        <v>6.7179020642949548E-4</v>
      </c>
      <c r="AM508" s="13">
        <f t="shared" si="810"/>
        <v>2.1592087227469921E-2</v>
      </c>
      <c r="AN508" s="13">
        <f t="shared" si="811"/>
        <v>2.8100799979717164E-2</v>
      </c>
      <c r="AO508" s="13">
        <f t="shared" si="812"/>
        <v>1.8285748644426003E-2</v>
      </c>
      <c r="AP508" s="13">
        <f t="shared" si="813"/>
        <v>7.9325998720907315E-3</v>
      </c>
      <c r="AQ508" s="13">
        <f t="shared" si="814"/>
        <v>2.5809501413225776E-3</v>
      </c>
      <c r="AR508" s="13">
        <f t="shared" si="815"/>
        <v>5.7756406933930234E-4</v>
      </c>
      <c r="AS508" s="13">
        <f t="shared" si="816"/>
        <v>1.5508261554086659E-3</v>
      </c>
      <c r="AT508" s="13">
        <f t="shared" si="817"/>
        <v>2.0820735672242093E-3</v>
      </c>
      <c r="AU508" s="13">
        <f t="shared" si="818"/>
        <v>1.8635359070668573E-3</v>
      </c>
      <c r="AV508" s="13">
        <f t="shared" si="819"/>
        <v>1.2509522231570346E-3</v>
      </c>
      <c r="AW508" s="13">
        <f t="shared" si="820"/>
        <v>6.5210596748767826E-5</v>
      </c>
      <c r="AX508" s="13">
        <f t="shared" si="821"/>
        <v>9.6628741871388583E-3</v>
      </c>
      <c r="AY508" s="13">
        <f t="shared" si="822"/>
        <v>1.2575648287327641E-2</v>
      </c>
      <c r="AZ508" s="13">
        <f t="shared" si="823"/>
        <v>8.1832240999814444E-3</v>
      </c>
      <c r="BA508" s="13">
        <f t="shared" si="824"/>
        <v>3.5499909635141047E-3</v>
      </c>
      <c r="BB508" s="13">
        <f t="shared" si="825"/>
        <v>1.1550248123835792E-3</v>
      </c>
      <c r="BC508" s="13">
        <f t="shared" si="826"/>
        <v>3.0063903394303291E-4</v>
      </c>
      <c r="BD508" s="13">
        <f t="shared" si="827"/>
        <v>1.2527747022164567E-4</v>
      </c>
      <c r="BE508" s="13">
        <f t="shared" si="828"/>
        <v>3.3638445986677596E-4</v>
      </c>
      <c r="BF508" s="13">
        <f t="shared" si="829"/>
        <v>4.5161554044659968E-4</v>
      </c>
      <c r="BG508" s="13">
        <f t="shared" si="830"/>
        <v>4.0421327519836616E-4</v>
      </c>
      <c r="BH508" s="13">
        <f t="shared" si="831"/>
        <v>2.7133981873998916E-4</v>
      </c>
      <c r="BI508" s="13">
        <f t="shared" si="832"/>
        <v>1.4571574315112496E-4</v>
      </c>
      <c r="BJ508" s="14">
        <f t="shared" si="833"/>
        <v>0.64770494916358812</v>
      </c>
      <c r="BK508" s="14">
        <f t="shared" si="834"/>
        <v>0.18016543195738044</v>
      </c>
      <c r="BL508" s="14">
        <f t="shared" si="835"/>
        <v>0.15738594055959831</v>
      </c>
      <c r="BM508" s="14">
        <f t="shared" si="836"/>
        <v>0.73948589495698902</v>
      </c>
      <c r="BN508" s="14">
        <f t="shared" si="837"/>
        <v>0.24007995249587194</v>
      </c>
    </row>
    <row r="509" spans="1:66" x14ac:dyDescent="0.25">
      <c r="A509" t="s">
        <v>338</v>
      </c>
      <c r="B509" t="s">
        <v>73</v>
      </c>
      <c r="C509" t="s">
        <v>89</v>
      </c>
      <c r="D509" s="11">
        <v>44429</v>
      </c>
      <c r="E509" s="10">
        <f>VLOOKUP(A509,home!$A$2:$E$405,3,FALSE)</f>
        <v>1.3033999999999999</v>
      </c>
      <c r="F509" s="10">
        <f>VLOOKUP(B509,home!$B$2:$E$405,3,FALSE)</f>
        <v>0.42620000000000002</v>
      </c>
      <c r="G509" s="10">
        <f>VLOOKUP(C509,away!$B$2:$E$405,4,FALSE)</f>
        <v>0.61380000000000001</v>
      </c>
      <c r="H509" s="10">
        <f>VLOOKUP(A509,away!$A$2:$E$405,3,FALSE)</f>
        <v>1.0085</v>
      </c>
      <c r="I509" s="10">
        <f>VLOOKUP(C509,away!$B$2:$E$405,3,FALSE)</f>
        <v>0.99160000000000004</v>
      </c>
      <c r="J509" s="10">
        <f>VLOOKUP(B509,home!$B$2:$E$405,4,FALSE)</f>
        <v>0.7712</v>
      </c>
      <c r="K509" s="12">
        <f t="shared" si="782"/>
        <v>0.34097147330400002</v>
      </c>
      <c r="L509" s="12">
        <f t="shared" si="783"/>
        <v>0.77122205632000007</v>
      </c>
      <c r="M509" s="13">
        <f t="shared" si="784"/>
        <v>0.32883685600019114</v>
      </c>
      <c r="N509" s="13">
        <f t="shared" si="785"/>
        <v>0.11212398726704045</v>
      </c>
      <c r="O509" s="13">
        <f t="shared" si="786"/>
        <v>0.25360623627827117</v>
      </c>
      <c r="P509" s="13">
        <f t="shared" si="787"/>
        <v>8.6472492022884442E-2</v>
      </c>
      <c r="Q509" s="13">
        <f t="shared" si="788"/>
        <v>1.911554056558086E-2</v>
      </c>
      <c r="R509" s="13">
        <f t="shared" si="789"/>
        <v>9.7793361519052033E-2</v>
      </c>
      <c r="S509" s="13">
        <f t="shared" si="790"/>
        <v>5.6848036801594613E-3</v>
      </c>
      <c r="T509" s="13">
        <f t="shared" si="791"/>
        <v>1.4742326502655648E-2</v>
      </c>
      <c r="U509" s="13">
        <f t="shared" si="792"/>
        <v>3.3344746556501867E-2</v>
      </c>
      <c r="V509" s="13">
        <f t="shared" si="793"/>
        <v>1.6610031249861802E-4</v>
      </c>
      <c r="W509" s="13">
        <f t="shared" si="794"/>
        <v>2.1726180098828279E-3</v>
      </c>
      <c r="X509" s="13">
        <f t="shared" si="795"/>
        <v>1.6755709291797008E-3</v>
      </c>
      <c r="Y509" s="13">
        <f t="shared" si="796"/>
        <v>6.4611862875599095E-4</v>
      </c>
      <c r="Z509" s="13">
        <f t="shared" si="797"/>
        <v>2.5140132455056158E-2</v>
      </c>
      <c r="AA509" s="13">
        <f t="shared" si="798"/>
        <v>8.5720680022582044E-3</v>
      </c>
      <c r="AB509" s="13">
        <f t="shared" si="799"/>
        <v>1.4614153279960279E-3</v>
      </c>
      <c r="AC509" s="13">
        <f t="shared" si="800"/>
        <v>2.7299076436871121E-6</v>
      </c>
      <c r="AD509" s="13">
        <f t="shared" si="801"/>
        <v>1.8520019093913804E-4</v>
      </c>
      <c r="AE509" s="13">
        <f t="shared" si="802"/>
        <v>1.428304720869387E-4</v>
      </c>
      <c r="AF509" s="13">
        <f t="shared" si="803"/>
        <v>5.5077005194022609E-5</v>
      </c>
      <c r="AG509" s="13">
        <f t="shared" si="804"/>
        <v>1.4158867067227147E-5</v>
      </c>
      <c r="AH509" s="13">
        <f t="shared" si="805"/>
        <v>4.8471561620363956E-3</v>
      </c>
      <c r="AI509" s="13">
        <f t="shared" si="806"/>
        <v>1.6527419779041117E-3</v>
      </c>
      <c r="AJ509" s="13">
        <f t="shared" si="807"/>
        <v>2.8176893359866599E-4</v>
      </c>
      <c r="AK509" s="13">
        <f t="shared" si="808"/>
        <v>3.2025056140144697E-5</v>
      </c>
      <c r="AL509" s="13">
        <f t="shared" si="809"/>
        <v>2.8714776051965158E-8</v>
      </c>
      <c r="AM509" s="13">
        <f t="shared" si="810"/>
        <v>1.2629596392139999E-5</v>
      </c>
      <c r="AN509" s="13">
        <f t="shared" si="811"/>
        <v>9.7402233000378638E-6</v>
      </c>
      <c r="AO509" s="13">
        <f t="shared" si="812"/>
        <v>3.755937521235589E-6</v>
      </c>
      <c r="AP509" s="13">
        <f t="shared" si="813"/>
        <v>9.6555395284558511E-7</v>
      </c>
      <c r="AQ509" s="13">
        <f t="shared" si="814"/>
        <v>1.861641262503691E-7</v>
      </c>
      <c r="AR509" s="13">
        <f t="shared" si="815"/>
        <v>7.4764674851797376E-4</v>
      </c>
      <c r="AS509" s="13">
        <f t="shared" si="816"/>
        <v>2.5492621335311869E-4</v>
      </c>
      <c r="AT509" s="13">
        <f t="shared" si="817"/>
        <v>4.3461283275411357E-5</v>
      </c>
      <c r="AU509" s="13">
        <f t="shared" si="818"/>
        <v>4.9396859300331689E-6</v>
      </c>
      <c r="AV509" s="13">
        <f t="shared" si="819"/>
        <v>4.210729973056122E-7</v>
      </c>
      <c r="AW509" s="13">
        <f t="shared" si="820"/>
        <v>2.0974925186094797E-10</v>
      </c>
      <c r="AX509" s="13">
        <f t="shared" si="821"/>
        <v>7.1772201484380972E-7</v>
      </c>
      <c r="AY509" s="13">
        <f t="shared" si="822"/>
        <v>5.5352304815397655E-7</v>
      </c>
      <c r="AZ509" s="13">
        <f t="shared" si="823"/>
        <v>2.1344459170891206E-7</v>
      </c>
      <c r="BA509" s="13">
        <f t="shared" si="824"/>
        <v>5.4871058976043338E-8</v>
      </c>
      <c r="BB509" s="13">
        <f t="shared" si="825"/>
        <v>1.0579442733990035E-8</v>
      </c>
      <c r="BC509" s="13">
        <f t="shared" si="826"/>
        <v>1.6318199160054959E-9</v>
      </c>
      <c r="BD509" s="13">
        <f t="shared" si="827"/>
        <v>9.6100277132165582E-5</v>
      </c>
      <c r="BE509" s="13">
        <f t="shared" si="828"/>
        <v>3.2767453078677196E-5</v>
      </c>
      <c r="BF509" s="13">
        <f t="shared" si="829"/>
        <v>5.5863833763281273E-6</v>
      </c>
      <c r="BG509" s="13">
        <f t="shared" si="830"/>
        <v>6.3493245675585848E-7</v>
      </c>
      <c r="BH509" s="13">
        <f t="shared" si="831"/>
        <v>5.4123463807143327E-8</v>
      </c>
      <c r="BI509" s="13">
        <f t="shared" si="832"/>
        <v>3.6909114389274758E-9</v>
      </c>
      <c r="BJ509" s="14">
        <f t="shared" si="833"/>
        <v>0.15090225768565169</v>
      </c>
      <c r="BK509" s="14">
        <f t="shared" si="834"/>
        <v>0.42116356416120154</v>
      </c>
      <c r="BL509" s="14">
        <f t="shared" si="835"/>
        <v>0.40277806167825164</v>
      </c>
      <c r="BM509" s="14">
        <f t="shared" si="836"/>
        <v>0.10203498901384202</v>
      </c>
      <c r="BN509" s="14">
        <f t="shared" si="837"/>
        <v>0.89794847365302011</v>
      </c>
    </row>
    <row r="510" spans="1:66" x14ac:dyDescent="0.25">
      <c r="A510" t="s">
        <v>350</v>
      </c>
      <c r="B510" t="s">
        <v>105</v>
      </c>
      <c r="C510" t="s">
        <v>97</v>
      </c>
      <c r="D510" s="11">
        <v>44429</v>
      </c>
      <c r="E510" s="10">
        <f>VLOOKUP(A510,home!$A$2:$E$405,3,FALSE)</f>
        <v>1.6667000000000001</v>
      </c>
      <c r="F510" s="10">
        <f>VLOOKUP(B510,home!$B$2:$E$405,3,FALSE)</f>
        <v>2</v>
      </c>
      <c r="G510" s="10">
        <f>VLOOKUP(C510,away!$B$2:$E$405,4,FALSE)</f>
        <v>1.1143000000000001</v>
      </c>
      <c r="H510" s="10">
        <f>VLOOKUP(A510,away!$A$2:$E$405,3,FALSE)</f>
        <v>1.3193999999999999</v>
      </c>
      <c r="I510" s="10">
        <f>VLOOKUP(C510,away!$B$2:$E$405,3,FALSE)</f>
        <v>0.97450000000000003</v>
      </c>
      <c r="J510" s="10">
        <f>VLOOKUP(B510,home!$B$2:$E$405,4,FALSE)</f>
        <v>0.50529999999999997</v>
      </c>
      <c r="K510" s="12">
        <f t="shared" si="782"/>
        <v>3.7144076200000002</v>
      </c>
      <c r="L510" s="12">
        <f t="shared" si="783"/>
        <v>0.64969215308999995</v>
      </c>
      <c r="M510" s="13">
        <f t="shared" si="784"/>
        <v>1.2726106403568459E-2</v>
      </c>
      <c r="N510" s="13">
        <f t="shared" si="785"/>
        <v>4.7269946598345484E-2</v>
      </c>
      <c r="O510" s="13">
        <f t="shared" si="786"/>
        <v>8.2680514697868277E-3</v>
      </c>
      <c r="P510" s="13">
        <f t="shared" si="787"/>
        <v>3.0710913381928395E-2</v>
      </c>
      <c r="Q510" s="13">
        <f t="shared" si="788"/>
        <v>8.7789924920943771E-2</v>
      </c>
      <c r="R510" s="13">
        <f t="shared" si="789"/>
        <v>2.6858440806323712E-3</v>
      </c>
      <c r="S510" s="13">
        <f t="shared" si="790"/>
        <v>1.852805899233724E-2</v>
      </c>
      <c r="T510" s="13">
        <f t="shared" si="791"/>
        <v>5.7036425341497402E-2</v>
      </c>
      <c r="U510" s="13">
        <f t="shared" si="792"/>
        <v>9.9763197192327732E-3</v>
      </c>
      <c r="V510" s="13">
        <f t="shared" si="793"/>
        <v>4.9680344465362998E-3</v>
      </c>
      <c r="W510" s="13">
        <f t="shared" si="794"/>
        <v>0.10869585536186051</v>
      </c>
      <c r="X510" s="13">
        <f t="shared" si="795"/>
        <v>7.0618844302006364E-2</v>
      </c>
      <c r="Y510" s="13">
        <f t="shared" si="796"/>
        <v>2.2940254501648993E-2</v>
      </c>
      <c r="Z510" s="13">
        <f t="shared" si="797"/>
        <v>5.8165727453669217E-4</v>
      </c>
      <c r="AA510" s="13">
        <f t="shared" si="798"/>
        <v>2.1605122127675218E-3</v>
      </c>
      <c r="AB510" s="13">
        <f t="shared" si="799"/>
        <v>4.0125115131033721E-3</v>
      </c>
      <c r="AC510" s="13">
        <f t="shared" si="800"/>
        <v>7.4931046625556432E-4</v>
      </c>
      <c r="AD510" s="13">
        <f t="shared" si="801"/>
        <v>0.10093517835462813</v>
      </c>
      <c r="AE510" s="13">
        <f t="shared" si="802"/>
        <v>6.557679334774151E-2</v>
      </c>
      <c r="AF510" s="13">
        <f t="shared" si="803"/>
        <v>2.1302364031416082E-2</v>
      </c>
      <c r="AG510" s="13">
        <f t="shared" si="804"/>
        <v>4.6133262511592289E-3</v>
      </c>
      <c r="AH510" s="13">
        <f t="shared" si="805"/>
        <v>9.4474541763551193E-5</v>
      </c>
      <c r="AI510" s="13">
        <f t="shared" si="806"/>
        <v>3.509169578225428E-4</v>
      </c>
      <c r="AJ510" s="13">
        <f t="shared" si="807"/>
        <v>6.5172431106163588E-4</v>
      </c>
      <c r="AK510" s="13">
        <f t="shared" si="808"/>
        <v>8.0692324904886375E-4</v>
      </c>
      <c r="AL510" s="13">
        <f t="shared" si="809"/>
        <v>7.2330084616907929E-5</v>
      </c>
      <c r="AM510" s="13">
        <f t="shared" si="810"/>
        <v>7.4982879121297946E-2</v>
      </c>
      <c r="AN510" s="13">
        <f t="shared" si="811"/>
        <v>4.8715788181203264E-2</v>
      </c>
      <c r="AO510" s="13">
        <f t="shared" si="812"/>
        <v>1.5825132656461158E-2</v>
      </c>
      <c r="AP510" s="13">
        <f t="shared" si="813"/>
        <v>3.4271548361703738E-3</v>
      </c>
      <c r="AQ510" s="13">
        <f t="shared" si="814"/>
        <v>5.5664890112108408E-4</v>
      </c>
      <c r="AR510" s="13">
        <f t="shared" si="815"/>
        <v>1.2275873690110541E-5</v>
      </c>
      <c r="AS510" s="13">
        <f t="shared" si="816"/>
        <v>4.559759877670412E-5</v>
      </c>
      <c r="AT510" s="13">
        <f t="shared" si="817"/>
        <v>8.468403417494623E-5</v>
      </c>
      <c r="AU510" s="13">
        <f t="shared" si="818"/>
        <v>1.0485034061058692E-4</v>
      </c>
      <c r="AV510" s="13">
        <f t="shared" si="819"/>
        <v>9.7364226030889885E-5</v>
      </c>
      <c r="AW510" s="13">
        <f t="shared" si="820"/>
        <v>4.8485698373248035E-6</v>
      </c>
      <c r="AX510" s="13">
        <f t="shared" si="821"/>
        <v>4.6419496262948001E-2</v>
      </c>
      <c r="AY510" s="13">
        <f t="shared" si="822"/>
        <v>3.0158382472427889E-2</v>
      </c>
      <c r="AZ510" s="13">
        <f t="shared" si="823"/>
        <v>9.796832221111695E-3</v>
      </c>
      <c r="BA510" s="13">
        <f t="shared" si="824"/>
        <v>2.1216416730651813E-3</v>
      </c>
      <c r="BB510" s="13">
        <f t="shared" si="825"/>
        <v>3.4460348666479686E-4</v>
      </c>
      <c r="BC510" s="13">
        <f t="shared" si="826"/>
        <v>4.4777236242714602E-5</v>
      </c>
      <c r="BD510" s="13">
        <f t="shared" si="827"/>
        <v>1.3292564681314665E-6</v>
      </c>
      <c r="BE510" s="13">
        <f t="shared" si="828"/>
        <v>4.9374003541618068E-6</v>
      </c>
      <c r="BF510" s="13">
        <f t="shared" si="829"/>
        <v>9.169758749244657E-6</v>
      </c>
      <c r="BG510" s="13">
        <f t="shared" si="830"/>
        <v>1.1353407257252012E-5</v>
      </c>
      <c r="BH510" s="13">
        <f t="shared" si="831"/>
        <v>1.0542795607325042E-5</v>
      </c>
      <c r="BI510" s="13">
        <f t="shared" si="832"/>
        <v>7.8320480679901321E-6</v>
      </c>
      <c r="BJ510" s="14">
        <f t="shared" si="833"/>
        <v>0.81917225005996153</v>
      </c>
      <c r="BK510" s="14">
        <f t="shared" si="834"/>
        <v>9.7913136247670757E-2</v>
      </c>
      <c r="BL510" s="14">
        <f t="shared" si="835"/>
        <v>2.9397214795006798E-2</v>
      </c>
      <c r="BM510" s="14">
        <f t="shared" si="836"/>
        <v>0.72745993761937977</v>
      </c>
      <c r="BN510" s="14">
        <f t="shared" si="837"/>
        <v>0.18945078685520533</v>
      </c>
    </row>
    <row r="511" spans="1:66" x14ac:dyDescent="0.25">
      <c r="A511" t="s">
        <v>350</v>
      </c>
      <c r="B511" t="s">
        <v>107</v>
      </c>
      <c r="C511" t="s">
        <v>99</v>
      </c>
      <c r="D511" s="11">
        <v>44429</v>
      </c>
      <c r="E511" s="10">
        <f>VLOOKUP(A511,home!$A$2:$E$405,3,FALSE)</f>
        <v>1.6667000000000001</v>
      </c>
      <c r="F511" s="10">
        <f>VLOOKUP(B511,home!$B$2:$E$405,3,FALSE)</f>
        <v>0.9</v>
      </c>
      <c r="G511" s="10">
        <f>VLOOKUP(C511,away!$B$2:$E$405,4,FALSE)</f>
        <v>0.6</v>
      </c>
      <c r="H511" s="10">
        <f>VLOOKUP(A511,away!$A$2:$E$405,3,FALSE)</f>
        <v>1.3193999999999999</v>
      </c>
      <c r="I511" s="10">
        <f>VLOOKUP(C511,away!$B$2:$E$405,3,FALSE)</f>
        <v>0.50529999999999997</v>
      </c>
      <c r="J511" s="10">
        <f>VLOOKUP(B511,home!$B$2:$E$405,4,FALSE)</f>
        <v>1.1369</v>
      </c>
      <c r="K511" s="12">
        <f t="shared" si="782"/>
        <v>0.9000180000000001</v>
      </c>
      <c r="L511" s="12">
        <f t="shared" si="783"/>
        <v>0.75796306705799998</v>
      </c>
      <c r="M511" s="13">
        <f t="shared" si="784"/>
        <v>0.19052324572474325</v>
      </c>
      <c r="N511" s="13">
        <f t="shared" si="785"/>
        <v>0.17147435057069196</v>
      </c>
      <c r="O511" s="13">
        <f t="shared" si="786"/>
        <v>0.14440958367537138</v>
      </c>
      <c r="P511" s="13">
        <f t="shared" si="787"/>
        <v>0.12997122468034039</v>
      </c>
      <c r="Q511" s="13">
        <f t="shared" si="788"/>
        <v>7.7165001025966531E-2</v>
      </c>
      <c r="R511" s="13">
        <f t="shared" si="789"/>
        <v>5.4728565477576673E-2</v>
      </c>
      <c r="S511" s="13">
        <f t="shared" si="790"/>
        <v>2.2165955630045323E-2</v>
      </c>
      <c r="T511" s="13">
        <f t="shared" si="791"/>
        <v>5.8488220847175316E-2</v>
      </c>
      <c r="U511" s="13">
        <f t="shared" si="792"/>
        <v>4.9256694043997601E-2</v>
      </c>
      <c r="V511" s="13">
        <f t="shared" si="793"/>
        <v>1.6801311733134973E-3</v>
      </c>
      <c r="W511" s="13">
        <f t="shared" si="794"/>
        <v>2.314996329779612E-2</v>
      </c>
      <c r="X511" s="13">
        <f t="shared" si="795"/>
        <v>1.754681718347768E-2</v>
      </c>
      <c r="Y511" s="13">
        <f t="shared" si="796"/>
        <v>6.6499196847473784E-3</v>
      </c>
      <c r="Z511" s="13">
        <f t="shared" si="797"/>
        <v>1.3827410448356199E-2</v>
      </c>
      <c r="AA511" s="13">
        <f t="shared" si="798"/>
        <v>1.244491829690865E-2</v>
      </c>
      <c r="AB511" s="13">
        <f t="shared" si="799"/>
        <v>5.6003252378735661E-3</v>
      </c>
      <c r="AC511" s="13">
        <f t="shared" si="800"/>
        <v>7.1634535128674905E-5</v>
      </c>
      <c r="AD511" s="13">
        <f t="shared" si="801"/>
        <v>5.2088459168389677E-3</v>
      </c>
      <c r="AE511" s="13">
        <f t="shared" si="802"/>
        <v>3.9481128269598037E-3</v>
      </c>
      <c r="AF511" s="13">
        <f t="shared" si="803"/>
        <v>1.4962618537067414E-3</v>
      </c>
      <c r="AG511" s="13">
        <f t="shared" si="804"/>
        <v>3.7803707458581681E-4</v>
      </c>
      <c r="AH511" s="13">
        <f t="shared" si="805"/>
        <v>2.620166608226475E-3</v>
      </c>
      <c r="AI511" s="13">
        <f t="shared" si="806"/>
        <v>2.3581971104027753E-3</v>
      </c>
      <c r="AJ511" s="13">
        <f t="shared" si="807"/>
        <v>1.0612099234552429E-3</v>
      </c>
      <c r="AK511" s="13">
        <f t="shared" si="808"/>
        <v>3.1836934429611363E-4</v>
      </c>
      <c r="AL511" s="13">
        <f t="shared" si="809"/>
        <v>1.9547070436815684E-6</v>
      </c>
      <c r="AM511" s="13">
        <f t="shared" si="810"/>
        <v>9.376110168763151E-4</v>
      </c>
      <c r="AN511" s="13">
        <f t="shared" si="811"/>
        <v>7.1067452205894209E-4</v>
      </c>
      <c r="AO511" s="13">
        <f t="shared" si="812"/>
        <v>2.6933252020988689E-4</v>
      </c>
      <c r="AP511" s="13">
        <f t="shared" si="813"/>
        <v>6.8048034358915557E-5</v>
      </c>
      <c r="AQ511" s="13">
        <f t="shared" si="814"/>
        <v>1.289447420748795E-5</v>
      </c>
      <c r="AR511" s="13">
        <f t="shared" si="815"/>
        <v>3.9719790371485931E-4</v>
      </c>
      <c r="AS511" s="13">
        <f t="shared" si="816"/>
        <v>3.5748526290564023E-4</v>
      </c>
      <c r="AT511" s="13">
        <f t="shared" si="817"/>
        <v>1.6087158567490428E-4</v>
      </c>
      <c r="AU511" s="13">
        <f t="shared" si="818"/>
        <v>4.8262440931985348E-5</v>
      </c>
      <c r="AV511" s="13">
        <f t="shared" si="819"/>
        <v>1.0859266390680896E-5</v>
      </c>
      <c r="AW511" s="13">
        <f t="shared" si="820"/>
        <v>3.7040634448591921E-8</v>
      </c>
      <c r="AX511" s="13">
        <f t="shared" si="821"/>
        <v>1.4064446536449782E-4</v>
      </c>
      <c r="AY511" s="13">
        <f t="shared" si="822"/>
        <v>1.0660331033240743E-4</v>
      </c>
      <c r="AZ511" s="13">
        <f t="shared" si="823"/>
        <v>4.0400686029043644E-5</v>
      </c>
      <c r="BA511" s="13">
        <f t="shared" si="824"/>
        <v>1.0207409297940407E-5</v>
      </c>
      <c r="BB511" s="13">
        <f t="shared" si="825"/>
        <v>1.9342098145458139E-6</v>
      </c>
      <c r="BC511" s="13">
        <f t="shared" si="826"/>
        <v>2.932119206733662E-7</v>
      </c>
      <c r="BD511" s="13">
        <f t="shared" si="827"/>
        <v>5.0176890221453799E-5</v>
      </c>
      <c r="BE511" s="13">
        <f t="shared" si="828"/>
        <v>4.5160104383332403E-5</v>
      </c>
      <c r="BF511" s="13">
        <f t="shared" si="829"/>
        <v>2.0322453413439037E-5</v>
      </c>
      <c r="BG511" s="13">
        <f t="shared" si="830"/>
        <v>6.0968579587521926E-6</v>
      </c>
      <c r="BH511" s="13">
        <f t="shared" si="831"/>
        <v>1.3718204765800578E-6</v>
      </c>
      <c r="BI511" s="13">
        <f t="shared" si="832"/>
        <v>2.4693262433812617E-7</v>
      </c>
      <c r="BJ511" s="14">
        <f t="shared" si="833"/>
        <v>0.3678041741424169</v>
      </c>
      <c r="BK511" s="14">
        <f t="shared" si="834"/>
        <v>0.34452074976094715</v>
      </c>
      <c r="BL511" s="14">
        <f t="shared" si="835"/>
        <v>0.27389608123680442</v>
      </c>
      <c r="BM511" s="14">
        <f t="shared" si="836"/>
        <v>0.23166987816413664</v>
      </c>
      <c r="BN511" s="14">
        <f t="shared" si="837"/>
        <v>0.76827197115469015</v>
      </c>
    </row>
    <row r="512" spans="1:66" x14ac:dyDescent="0.25">
      <c r="A512" t="s">
        <v>350</v>
      </c>
      <c r="B512" t="s">
        <v>108</v>
      </c>
      <c r="C512" t="s">
        <v>98</v>
      </c>
      <c r="D512" s="11">
        <v>44429</v>
      </c>
      <c r="E512" s="10">
        <f>VLOOKUP(A512,home!$A$2:$E$405,3,FALSE)</f>
        <v>1.6667000000000001</v>
      </c>
      <c r="F512" s="10">
        <f>VLOOKUP(B512,home!$B$2:$E$405,3,FALSE)</f>
        <v>0.85709999999999997</v>
      </c>
      <c r="G512" s="10">
        <f>VLOOKUP(C512,away!$B$2:$E$405,4,FALSE)</f>
        <v>1.2</v>
      </c>
      <c r="H512" s="10">
        <f>VLOOKUP(A512,away!$A$2:$E$405,3,FALSE)</f>
        <v>1.3193999999999999</v>
      </c>
      <c r="I512" s="10">
        <f>VLOOKUP(C512,away!$B$2:$E$405,3,FALSE)</f>
        <v>0.88419999999999999</v>
      </c>
      <c r="J512" s="10">
        <f>VLOOKUP(B512,home!$B$2:$E$405,4,FALSE)</f>
        <v>1.2992999999999999</v>
      </c>
      <c r="K512" s="12">
        <f t="shared" si="782"/>
        <v>1.714234284</v>
      </c>
      <c r="L512" s="12">
        <f t="shared" si="783"/>
        <v>1.5157808945639997</v>
      </c>
      <c r="M512" s="13">
        <f t="shared" si="784"/>
        <v>3.9556898366928481E-2</v>
      </c>
      <c r="N512" s="13">
        <f t="shared" si="785"/>
        <v>6.7809791349292409E-2</v>
      </c>
      <c r="O512" s="13">
        <f t="shared" si="786"/>
        <v>5.9959590792800069E-2</v>
      </c>
      <c r="P512" s="13">
        <f t="shared" si="787"/>
        <v>0.1027847861916286</v>
      </c>
      <c r="Q512" s="13">
        <f t="shared" si="788"/>
        <v>5.812093456092185E-2</v>
      </c>
      <c r="R512" s="13">
        <f t="shared" si="789"/>
        <v>4.5442801084800935E-2</v>
      </c>
      <c r="S512" s="13">
        <f t="shared" si="790"/>
        <v>6.6769089012369554E-2</v>
      </c>
      <c r="T512" s="13">
        <f t="shared" si="791"/>
        <v>8.8098602181649804E-2</v>
      </c>
      <c r="U512" s="13">
        <f t="shared" si="792"/>
        <v>7.7899607580558139E-2</v>
      </c>
      <c r="V512" s="13">
        <f t="shared" si="793"/>
        <v>1.9277004409885973E-2</v>
      </c>
      <c r="W512" s="13">
        <f t="shared" si="794"/>
        <v>3.3210966214150914E-2</v>
      </c>
      <c r="X512" s="13">
        <f t="shared" si="795"/>
        <v>5.0340548077420444E-2</v>
      </c>
      <c r="Y512" s="13">
        <f t="shared" si="796"/>
        <v>3.8152620498817208E-2</v>
      </c>
      <c r="Z512" s="13">
        <f t="shared" si="797"/>
        <v>2.2960443226604479E-2</v>
      </c>
      <c r="AA512" s="13">
        <f t="shared" si="798"/>
        <v>3.9359578954880972E-2</v>
      </c>
      <c r="AB512" s="13">
        <f t="shared" si="799"/>
        <v>3.3735769824130943E-2</v>
      </c>
      <c r="AC512" s="13">
        <f t="shared" si="800"/>
        <v>3.1305898251709008E-3</v>
      </c>
      <c r="AD512" s="13">
        <f t="shared" si="801"/>
        <v>1.4232844222265794E-2</v>
      </c>
      <c r="AE512" s="13">
        <f t="shared" si="802"/>
        <v>2.15738733474161E-2</v>
      </c>
      <c r="AF512" s="13">
        <f t="shared" si="803"/>
        <v>1.6350632520878407E-2</v>
      </c>
      <c r="AG512" s="13">
        <f t="shared" si="804"/>
        <v>8.2613254630614311E-3</v>
      </c>
      <c r="AH512" s="13">
        <f t="shared" si="805"/>
        <v>8.7007502934021153E-3</v>
      </c>
      <c r="AI512" s="13">
        <f t="shared" si="806"/>
        <v>1.4915124449472962E-2</v>
      </c>
      <c r="AJ512" s="13">
        <f t="shared" si="807"/>
        <v>1.2784008840706594E-2</v>
      </c>
      <c r="AK512" s="13">
        <f t="shared" si="808"/>
        <v>7.3049287472327813E-3</v>
      </c>
      <c r="AL512" s="13">
        <f t="shared" si="809"/>
        <v>3.2538143193036606E-4</v>
      </c>
      <c r="AM512" s="13">
        <f t="shared" si="810"/>
        <v>4.8796859049278687E-3</v>
      </c>
      <c r="AN512" s="13">
        <f t="shared" si="811"/>
        <v>7.3965346661629058E-3</v>
      </c>
      <c r="AO512" s="13">
        <f t="shared" si="812"/>
        <v>5.6057629664750227E-3</v>
      </c>
      <c r="AP512" s="13">
        <f t="shared" si="813"/>
        <v>2.8323694680124165E-3</v>
      </c>
      <c r="AQ512" s="13">
        <f t="shared" si="814"/>
        <v>1.073312881489905E-3</v>
      </c>
      <c r="AR512" s="13">
        <f t="shared" si="815"/>
        <v>2.6376862126222048E-3</v>
      </c>
      <c r="AS512" s="13">
        <f t="shared" si="816"/>
        <v>4.5216121361110967E-3</v>
      </c>
      <c r="AT512" s="13">
        <f t="shared" si="817"/>
        <v>3.8755512713360596E-3</v>
      </c>
      <c r="AU512" s="13">
        <f t="shared" si="818"/>
        <v>2.2145342862413537E-3</v>
      </c>
      <c r="AV512" s="13">
        <f t="shared" si="819"/>
        <v>9.4905764914209945E-4</v>
      </c>
      <c r="AW512" s="13">
        <f t="shared" si="820"/>
        <v>2.3485341012570497E-5</v>
      </c>
      <c r="AX512" s="13">
        <f t="shared" si="821"/>
        <v>1.3941541455631526E-3</v>
      </c>
      <c r="AY512" s="13">
        <f t="shared" si="822"/>
        <v>2.1132322179218239E-3</v>
      </c>
      <c r="AZ512" s="13">
        <f t="shared" si="823"/>
        <v>1.601598510851504E-3</v>
      </c>
      <c r="BA512" s="13">
        <f t="shared" si="824"/>
        <v>8.0922414117028736E-4</v>
      </c>
      <c r="BB512" s="13">
        <f t="shared" si="825"/>
        <v>3.066516231514706E-4</v>
      </c>
      <c r="BC512" s="13">
        <f t="shared" si="826"/>
        <v>9.2963334332007606E-5</v>
      </c>
      <c r="BD512" s="13">
        <f t="shared" si="827"/>
        <v>6.6635906115793716E-4</v>
      </c>
      <c r="BE512" s="13">
        <f t="shared" si="828"/>
        <v>1.1422955480909884E-3</v>
      </c>
      <c r="BF512" s="13">
        <f t="shared" si="829"/>
        <v>9.7908109549907189E-4</v>
      </c>
      <c r="BG512" s="13">
        <f t="shared" si="830"/>
        <v>5.5945812690692918E-4</v>
      </c>
      <c r="BH512" s="13">
        <f t="shared" si="831"/>
        <v>2.3976057540157019E-4</v>
      </c>
      <c r="BI512" s="13">
        <f t="shared" si="832"/>
        <v>8.2201159660987754E-5</v>
      </c>
      <c r="BJ512" s="14">
        <f t="shared" si="833"/>
        <v>0.42425762829593272</v>
      </c>
      <c r="BK512" s="14">
        <f t="shared" si="834"/>
        <v>0.23395698145583568</v>
      </c>
      <c r="BL512" s="14">
        <f t="shared" si="835"/>
        <v>0.31796975769015579</v>
      </c>
      <c r="BM512" s="14">
        <f t="shared" si="836"/>
        <v>0.62338026144524683</v>
      </c>
      <c r="BN512" s="14">
        <f t="shared" si="837"/>
        <v>0.37367480234637229</v>
      </c>
    </row>
    <row r="513" spans="1:66" x14ac:dyDescent="0.25">
      <c r="A513" t="s">
        <v>339</v>
      </c>
      <c r="B513" t="s">
        <v>112</v>
      </c>
      <c r="C513" t="s">
        <v>116</v>
      </c>
      <c r="D513" s="11">
        <v>44429</v>
      </c>
      <c r="E513" s="10">
        <f>VLOOKUP(A513,home!$A$2:$E$405,3,FALSE)</f>
        <v>1.2199</v>
      </c>
      <c r="F513" s="10">
        <f>VLOOKUP(B513,home!$B$2:$E$405,3,FALSE)</f>
        <v>0.71040000000000003</v>
      </c>
      <c r="G513" s="10">
        <f>VLOOKUP(C513,away!$B$2:$E$405,4,FALSE)</f>
        <v>1.5224</v>
      </c>
      <c r="H513" s="10">
        <f>VLOOKUP(A513,away!$A$2:$E$405,3,FALSE)</f>
        <v>1.0142</v>
      </c>
      <c r="I513" s="10">
        <f>VLOOKUP(C513,away!$B$2:$E$405,3,FALSE)</f>
        <v>0.98599999999999999</v>
      </c>
      <c r="J513" s="10">
        <f>VLOOKUP(B513,home!$B$2:$E$405,4,FALSE)</f>
        <v>0.78879999999999995</v>
      </c>
      <c r="K513" s="12">
        <f t="shared" si="782"/>
        <v>1.3193376599039999</v>
      </c>
      <c r="L513" s="12">
        <f t="shared" si="783"/>
        <v>0.78880094655999999</v>
      </c>
      <c r="M513" s="13">
        <f t="shared" si="784"/>
        <v>0.12146384816259458</v>
      </c>
      <c r="N513" s="13">
        <f t="shared" si="785"/>
        <v>0.16025182919777226</v>
      </c>
      <c r="O513" s="13">
        <f t="shared" si="786"/>
        <v>9.5810798403474728E-2</v>
      </c>
      <c r="P513" s="13">
        <f t="shared" si="787"/>
        <v>0.1264067945591742</v>
      </c>
      <c r="Q513" s="13">
        <f t="shared" si="788"/>
        <v>0.1057131366645622</v>
      </c>
      <c r="R513" s="13">
        <f t="shared" si="789"/>
        <v>3.7787824235665103E-2</v>
      </c>
      <c r="S513" s="13">
        <f t="shared" si="790"/>
        <v>3.2887723286470848E-2</v>
      </c>
      <c r="T513" s="13">
        <f t="shared" si="791"/>
        <v>8.3386622264833316E-2</v>
      </c>
      <c r="U513" s="13">
        <f t="shared" si="792"/>
        <v>4.9854899599946038E-2</v>
      </c>
      <c r="V513" s="13">
        <f t="shared" si="793"/>
        <v>3.8028980491626669E-3</v>
      </c>
      <c r="W513" s="13">
        <f t="shared" si="794"/>
        <v>4.6490440782711764E-2</v>
      </c>
      <c r="X513" s="13">
        <f t="shared" si="795"/>
        <v>3.6671703695394665E-2</v>
      </c>
      <c r="Y513" s="13">
        <f t="shared" si="796"/>
        <v>1.4463337293447582E-2</v>
      </c>
      <c r="Z513" s="13">
        <f t="shared" si="797"/>
        <v>9.935690508511846E-3</v>
      </c>
      <c r="AA513" s="13">
        <f t="shared" si="798"/>
        <v>1.3108530665030399E-2</v>
      </c>
      <c r="AB513" s="13">
        <f t="shared" si="799"/>
        <v>8.647289086190519E-3</v>
      </c>
      <c r="AC513" s="13">
        <f t="shared" si="800"/>
        <v>2.4735351284652194E-4</v>
      </c>
      <c r="AD513" s="13">
        <f t="shared" si="801"/>
        <v>1.5334147337542093E-2</v>
      </c>
      <c r="AE513" s="13">
        <f t="shared" si="802"/>
        <v>1.2095589934543708E-2</v>
      </c>
      <c r="AF513" s="13">
        <f t="shared" si="803"/>
        <v>4.7705063947848427E-3</v>
      </c>
      <c r="AG513" s="13">
        <f t="shared" si="804"/>
        <v>1.254326653258939E-3</v>
      </c>
      <c r="AH513" s="13">
        <f t="shared" si="805"/>
        <v>1.9593205194603377E-3</v>
      </c>
      <c r="AI513" s="13">
        <f t="shared" si="806"/>
        <v>2.5850053491466908E-3</v>
      </c>
      <c r="AJ513" s="13">
        <f t="shared" si="807"/>
        <v>1.7052474540912592E-3</v>
      </c>
      <c r="AK513" s="13">
        <f t="shared" si="808"/>
        <v>7.4993239521267219E-4</v>
      </c>
      <c r="AL513" s="13">
        <f t="shared" si="809"/>
        <v>1.02967805334227E-5</v>
      </c>
      <c r="AM513" s="13">
        <f t="shared" si="810"/>
        <v>4.0461836129871863E-3</v>
      </c>
      <c r="AN513" s="13">
        <f t="shared" si="811"/>
        <v>3.1916334638798531E-3</v>
      </c>
      <c r="AO513" s="13">
        <f t="shared" si="812"/>
        <v>1.2587817486904998E-3</v>
      </c>
      <c r="AP513" s="13">
        <f t="shared" si="813"/>
        <v>3.309760782931728E-4</v>
      </c>
      <c r="AQ513" s="13">
        <f t="shared" si="814"/>
        <v>6.5268560961592823E-5</v>
      </c>
      <c r="AR513" s="13">
        <f t="shared" si="815"/>
        <v>3.0910277607294913E-4</v>
      </c>
      <c r="AS513" s="13">
        <f t="shared" si="816"/>
        <v>4.0781093325391473E-4</v>
      </c>
      <c r="AT513" s="13">
        <f t="shared" si="817"/>
        <v>2.6902016118124318E-4</v>
      </c>
      <c r="AU513" s="13">
        <f t="shared" si="818"/>
        <v>1.183094766399528E-4</v>
      </c>
      <c r="AV513" s="13">
        <f t="shared" si="819"/>
        <v>3.9022537013655536E-5</v>
      </c>
      <c r="AW513" s="13">
        <f t="shared" si="820"/>
        <v>2.9766127516736402E-7</v>
      </c>
      <c r="AX513" s="13">
        <f t="shared" si="821"/>
        <v>8.8971373658340461E-4</v>
      </c>
      <c r="AY513" s="13">
        <f t="shared" si="822"/>
        <v>7.0180703758442411E-4</v>
      </c>
      <c r="AZ513" s="13">
        <f t="shared" si="823"/>
        <v>2.7679302777453165E-4</v>
      </c>
      <c r="BA513" s="13">
        <f t="shared" si="824"/>
        <v>7.2778200769919638E-5</v>
      </c>
      <c r="BB513" s="13">
        <f t="shared" si="825"/>
        <v>1.4351878414061581E-5</v>
      </c>
      <c r="BC513" s="13">
        <f t="shared" si="826"/>
        <v>2.2641550555851621E-6</v>
      </c>
      <c r="BD513" s="13">
        <f t="shared" si="827"/>
        <v>4.0636760391777649E-5</v>
      </c>
      <c r="BE513" s="13">
        <f t="shared" si="828"/>
        <v>5.3613608361367464E-5</v>
      </c>
      <c r="BF513" s="13">
        <f t="shared" si="829"/>
        <v>3.5367226297248046E-5</v>
      </c>
      <c r="BG513" s="13">
        <f t="shared" si="830"/>
        <v>1.5553771193435489E-5</v>
      </c>
      <c r="BH513" s="13">
        <f t="shared" si="831"/>
        <v>5.1301690222573516E-6</v>
      </c>
      <c r="BI513" s="13">
        <f t="shared" si="832"/>
        <v>1.3536850385474005E-6</v>
      </c>
      <c r="BJ513" s="14">
        <f t="shared" si="833"/>
        <v>0.49128219171984555</v>
      </c>
      <c r="BK513" s="14">
        <f t="shared" si="834"/>
        <v>0.28552072138836671</v>
      </c>
      <c r="BL513" s="14">
        <f t="shared" si="835"/>
        <v>0.21350376881268415</v>
      </c>
      <c r="BM513" s="14">
        <f t="shared" si="836"/>
        <v>0.35210663182985596</v>
      </c>
      <c r="BN513" s="14">
        <f t="shared" si="837"/>
        <v>0.64743423122324295</v>
      </c>
    </row>
    <row r="514" spans="1:66" x14ac:dyDescent="0.25">
      <c r="A514" t="s">
        <v>339</v>
      </c>
      <c r="B514" t="s">
        <v>122</v>
      </c>
      <c r="C514" t="s">
        <v>113</v>
      </c>
      <c r="D514" s="11">
        <v>44429</v>
      </c>
      <c r="E514" s="10">
        <f>VLOOKUP(A514,home!$A$2:$E$405,3,FALSE)</f>
        <v>1.2199</v>
      </c>
      <c r="F514" s="10">
        <f>VLOOKUP(B514,home!$B$2:$E$405,3,FALSE)</f>
        <v>0.94589999999999996</v>
      </c>
      <c r="G514" s="10">
        <f>VLOOKUP(C514,away!$B$2:$E$405,4,FALSE)</f>
        <v>1.2296</v>
      </c>
      <c r="H514" s="10">
        <f>VLOOKUP(A514,away!$A$2:$E$405,3,FALSE)</f>
        <v>1.0142</v>
      </c>
      <c r="I514" s="10">
        <f>VLOOKUP(C514,away!$B$2:$E$405,3,FALSE)</f>
        <v>0.91559999999999997</v>
      </c>
      <c r="J514" s="10">
        <f>VLOOKUP(B514,home!$B$2:$E$405,4,FALSE)</f>
        <v>0.98599999999999999</v>
      </c>
      <c r="K514" s="12">
        <f t="shared" si="782"/>
        <v>1.4188396329359998</v>
      </c>
      <c r="L514" s="12">
        <f t="shared" si="783"/>
        <v>0.91560109871999995</v>
      </c>
      <c r="M514" s="13">
        <f t="shared" si="784"/>
        <v>9.6864640707771191E-2</v>
      </c>
      <c r="N514" s="13">
        <f t="shared" si="785"/>
        <v>0.13743539126629156</v>
      </c>
      <c r="O514" s="13">
        <f t="shared" si="786"/>
        <v>8.8689371459153329E-2</v>
      </c>
      <c r="P514" s="13">
        <f t="shared" si="787"/>
        <v>0.12583599524642963</v>
      </c>
      <c r="Q514" s="13">
        <f t="shared" si="788"/>
        <v>9.7499390048340337E-2</v>
      </c>
      <c r="R514" s="13">
        <f t="shared" si="789"/>
        <v>4.0602042976393499E-2</v>
      </c>
      <c r="S514" s="13">
        <f t="shared" si="790"/>
        <v>4.0868106214915982E-2</v>
      </c>
      <c r="T514" s="13">
        <f t="shared" si="791"/>
        <v>8.9270548652790244E-2</v>
      </c>
      <c r="U514" s="13">
        <f t="shared" si="792"/>
        <v>5.7607787753077837E-2</v>
      </c>
      <c r="V514" s="13">
        <f t="shared" si="793"/>
        <v>5.8990437948761324E-3</v>
      </c>
      <c r="W514" s="13">
        <f t="shared" si="794"/>
        <v>4.6111999595890386E-2</v>
      </c>
      <c r="X514" s="13">
        <f t="shared" si="795"/>
        <v>4.2220197494173432E-2</v>
      </c>
      <c r="Y514" s="13">
        <f t="shared" si="796"/>
        <v>1.9328429606920293E-2</v>
      </c>
      <c r="Z514" s="13">
        <f t="shared" si="797"/>
        <v>1.2391758386487515E-2</v>
      </c>
      <c r="AA514" s="13">
        <f t="shared" si="798"/>
        <v>1.7581917920515541E-2</v>
      </c>
      <c r="AB514" s="13">
        <f t="shared" si="799"/>
        <v>1.2472960984327578E-2</v>
      </c>
      <c r="AC514" s="13">
        <f t="shared" si="800"/>
        <v>4.7896221566674253E-4</v>
      </c>
      <c r="AD514" s="13">
        <f t="shared" si="801"/>
        <v>1.635638314514451E-2</v>
      </c>
      <c r="AE514" s="13">
        <f t="shared" si="802"/>
        <v>1.4975922378779599E-2</v>
      </c>
      <c r="AF514" s="13">
        <f t="shared" si="803"/>
        <v>6.8559854921780182E-3</v>
      </c>
      <c r="AG514" s="13">
        <f t="shared" si="804"/>
        <v>2.0924492831488578E-3</v>
      </c>
      <c r="AH514" s="13">
        <f t="shared" si="805"/>
        <v>2.8364768984351853E-3</v>
      </c>
      <c r="AI514" s="13">
        <f t="shared" si="806"/>
        <v>4.0245058414072211E-3</v>
      </c>
      <c r="AJ514" s="13">
        <f t="shared" si="807"/>
        <v>2.8550641953855051E-3</v>
      </c>
      <c r="AK514" s="13">
        <f t="shared" si="808"/>
        <v>1.350292744996496E-3</v>
      </c>
      <c r="AL514" s="13">
        <f t="shared" si="809"/>
        <v>2.4888622578259064E-5</v>
      </c>
      <c r="AM514" s="13">
        <f t="shared" si="810"/>
        <v>4.6414169315634824E-3</v>
      </c>
      <c r="AN514" s="13">
        <f t="shared" si="811"/>
        <v>4.2496864421571346E-3</v>
      </c>
      <c r="AO514" s="13">
        <f t="shared" si="812"/>
        <v>1.9455087878272803E-3</v>
      </c>
      <c r="AP514" s="13">
        <f t="shared" si="813"/>
        <v>5.9376999456802436E-4</v>
      </c>
      <c r="AQ514" s="13">
        <f t="shared" si="814"/>
        <v>1.3591411485336285E-4</v>
      </c>
      <c r="AR514" s="13">
        <f t="shared" si="815"/>
        <v>5.1941627294023083E-4</v>
      </c>
      <c r="AS514" s="13">
        <f t="shared" si="816"/>
        <v>7.3696839403950205E-4</v>
      </c>
      <c r="AT514" s="13">
        <f t="shared" si="817"/>
        <v>5.2281998284222026E-4</v>
      </c>
      <c r="AU514" s="13">
        <f t="shared" si="818"/>
        <v>2.4726590418248733E-4</v>
      </c>
      <c r="AV514" s="13">
        <f t="shared" si="819"/>
        <v>8.7707666181967032E-5</v>
      </c>
      <c r="AW514" s="13">
        <f t="shared" si="820"/>
        <v>8.9812746528555389E-7</v>
      </c>
      <c r="AX514" s="13">
        <f t="shared" si="821"/>
        <v>1.0975710492470787E-3</v>
      </c>
      <c r="AY514" s="13">
        <f t="shared" si="822"/>
        <v>1.0049372586138884E-3</v>
      </c>
      <c r="AZ514" s="13">
        <f t="shared" si="823"/>
        <v>4.6006082906577045E-4</v>
      </c>
      <c r="BA514" s="13">
        <f t="shared" si="824"/>
        <v>1.4041073352355119E-4</v>
      </c>
      <c r="BB514" s="13">
        <f t="shared" si="825"/>
        <v>3.2140055471561142E-5</v>
      </c>
      <c r="BC514" s="13">
        <f t="shared" si="826"/>
        <v>5.8854940205366264E-6</v>
      </c>
      <c r="BD514" s="13">
        <f t="shared" si="827"/>
        <v>7.9263018366187087E-5</v>
      </c>
      <c r="BE514" s="13">
        <f t="shared" si="828"/>
        <v>1.1246151188408028E-4</v>
      </c>
      <c r="BF514" s="13">
        <f t="shared" si="829"/>
        <v>7.9782425120518042E-5</v>
      </c>
      <c r="BG514" s="13">
        <f t="shared" si="830"/>
        <v>3.773282225757992E-5</v>
      </c>
      <c r="BH514" s="13">
        <f t="shared" si="831"/>
        <v>1.3384205920395994E-5</v>
      </c>
      <c r="BI514" s="13">
        <f t="shared" si="832"/>
        <v>3.7980083630468979E-6</v>
      </c>
      <c r="BJ514" s="14">
        <f t="shared" si="833"/>
        <v>0.48645399865456884</v>
      </c>
      <c r="BK514" s="14">
        <f t="shared" si="834"/>
        <v>0.27097657406085185</v>
      </c>
      <c r="BL514" s="14">
        <f t="shared" si="835"/>
        <v>0.23046102098579041</v>
      </c>
      <c r="BM514" s="14">
        <f t="shared" si="836"/>
        <v>0.41235248125217056</v>
      </c>
      <c r="BN514" s="14">
        <f t="shared" si="837"/>
        <v>0.58692683170437954</v>
      </c>
    </row>
    <row r="515" spans="1:66" x14ac:dyDescent="0.25">
      <c r="A515" t="s">
        <v>341</v>
      </c>
      <c r="B515" t="s">
        <v>151</v>
      </c>
      <c r="C515" t="s">
        <v>147</v>
      </c>
      <c r="D515" s="11">
        <v>44429</v>
      </c>
      <c r="E515" s="10">
        <f>VLOOKUP(A515,home!$A$2:$E$405,3,FALSE)</f>
        <v>1.5127999999999999</v>
      </c>
      <c r="F515" s="10">
        <f>VLOOKUP(B515,home!$B$2:$E$405,3,FALSE)</f>
        <v>1.3221000000000001</v>
      </c>
      <c r="G515" s="10">
        <f>VLOOKUP(C515,away!$B$2:$E$405,4,FALSE)</f>
        <v>1.2119</v>
      </c>
      <c r="H515" s="10">
        <f>VLOOKUP(A515,away!$A$2:$E$405,3,FALSE)</f>
        <v>1.2179</v>
      </c>
      <c r="I515" s="10">
        <f>VLOOKUP(C515,away!$B$2:$E$405,3,FALSE)</f>
        <v>1.0948</v>
      </c>
      <c r="J515" s="10">
        <f>VLOOKUP(B515,home!$B$2:$E$405,4,FALSE)</f>
        <v>1.0948</v>
      </c>
      <c r="K515" s="12">
        <f t="shared" si="782"/>
        <v>2.4238883232719997</v>
      </c>
      <c r="L515" s="12">
        <f t="shared" si="783"/>
        <v>1.4597591560159999</v>
      </c>
      <c r="M515" s="13">
        <f t="shared" si="784"/>
        <v>2.0575638928090712E-2</v>
      </c>
      <c r="N515" s="13">
        <f t="shared" si="785"/>
        <v>4.9873050941659884E-2</v>
      </c>
      <c r="O515" s="13">
        <f t="shared" si="786"/>
        <v>3.0035477316159648E-2</v>
      </c>
      <c r="P515" s="13">
        <f t="shared" si="787"/>
        <v>7.2802642750540394E-2</v>
      </c>
      <c r="Q515" s="13">
        <f t="shared" si="788"/>
        <v>6.0443352911719518E-2</v>
      </c>
      <c r="R515" s="13">
        <f t="shared" si="789"/>
        <v>2.1922281508787469E-2</v>
      </c>
      <c r="S515" s="13">
        <f t="shared" si="790"/>
        <v>6.4399273456178435E-2</v>
      </c>
      <c r="T515" s="13">
        <f t="shared" si="791"/>
        <v>8.8232737833188898E-2</v>
      </c>
      <c r="U515" s="13">
        <f t="shared" si="792"/>
        <v>5.3137162168631624E-2</v>
      </c>
      <c r="V515" s="13">
        <f t="shared" si="793"/>
        <v>2.5318167735533265E-2</v>
      </c>
      <c r="W515" s="13">
        <f t="shared" si="794"/>
        <v>4.8835979114041854E-2</v>
      </c>
      <c r="X515" s="13">
        <f t="shared" si="795"/>
        <v>7.1288767654728719E-2</v>
      </c>
      <c r="Y515" s="13">
        <f t="shared" si="796"/>
        <v>5.2032215652543776E-2</v>
      </c>
      <c r="Z515" s="13">
        <f t="shared" si="797"/>
        <v>1.0667083717737584E-2</v>
      </c>
      <c r="AA515" s="13">
        <f t="shared" si="798"/>
        <v>2.5855819666789001E-2</v>
      </c>
      <c r="AB515" s="13">
        <f t="shared" si="799"/>
        <v>3.1335809689478196E-2</v>
      </c>
      <c r="AC515" s="13">
        <f t="shared" si="800"/>
        <v>5.5989437533086528E-3</v>
      </c>
      <c r="AD515" s="13">
        <f t="shared" si="801"/>
        <v>2.9593239882520318E-2</v>
      </c>
      <c r="AE515" s="13">
        <f t="shared" si="802"/>
        <v>4.3199002874686879E-2</v>
      </c>
      <c r="AF515" s="13">
        <f t="shared" si="803"/>
        <v>3.1530069988542846E-2</v>
      </c>
      <c r="AG515" s="13">
        <f t="shared" si="804"/>
        <v>1.5342102785200236E-2</v>
      </c>
      <c r="AH515" s="13">
        <f t="shared" si="805"/>
        <v>3.8928432812391561E-3</v>
      </c>
      <c r="AI515" s="13">
        <f t="shared" si="806"/>
        <v>9.4358173737234471E-3</v>
      </c>
      <c r="AJ515" s="13">
        <f t="shared" si="807"/>
        <v>1.1435683776347667E-2</v>
      </c>
      <c r="AK515" s="13">
        <f t="shared" si="808"/>
        <v>9.2396067913733861E-3</v>
      </c>
      <c r="AL515" s="13">
        <f t="shared" si="809"/>
        <v>7.9242817834638917E-4</v>
      </c>
      <c r="AM515" s="13">
        <f t="shared" si="810"/>
        <v>1.4346141719805645E-2</v>
      </c>
      <c r="AN515" s="13">
        <f t="shared" si="811"/>
        <v>2.0941911728989411E-2</v>
      </c>
      <c r="AO515" s="13">
        <f t="shared" si="812"/>
        <v>1.5285073695435582E-2</v>
      </c>
      <c r="AP515" s="13">
        <f t="shared" si="813"/>
        <v>7.4375087590971339E-3</v>
      </c>
      <c r="AQ515" s="13">
        <f t="shared" si="814"/>
        <v>2.7142428772603091E-3</v>
      </c>
      <c r="AR515" s="13">
        <f t="shared" si="815"/>
        <v>1.1365227245448445E-3</v>
      </c>
      <c r="AS515" s="13">
        <f t="shared" si="816"/>
        <v>2.7548041611575283E-3</v>
      </c>
      <c r="AT515" s="13">
        <f t="shared" si="817"/>
        <v>3.338668819565425E-3</v>
      </c>
      <c r="AU515" s="13">
        <f t="shared" si="818"/>
        <v>2.6975201223389815E-3</v>
      </c>
      <c r="AV515" s="13">
        <f t="shared" si="819"/>
        <v>1.6346218815821779E-3</v>
      </c>
      <c r="AW515" s="13">
        <f t="shared" si="820"/>
        <v>7.7884533710574557E-5</v>
      </c>
      <c r="AX515" s="13">
        <f t="shared" si="821"/>
        <v>5.7955742331070323E-3</v>
      </c>
      <c r="AY515" s="13">
        <f t="shared" si="822"/>
        <v>8.4601425511483964E-3</v>
      </c>
      <c r="AZ515" s="13">
        <f t="shared" si="823"/>
        <v>6.1748852751197184E-3</v>
      </c>
      <c r="BA515" s="13">
        <f t="shared" si="824"/>
        <v>3.0046151059014612E-3</v>
      </c>
      <c r="BB515" s="13">
        <f t="shared" si="825"/>
        <v>1.0965036027859099E-3</v>
      </c>
      <c r="BC515" s="13">
        <f t="shared" si="826"/>
        <v>3.2012623475425245E-4</v>
      </c>
      <c r="BD515" s="13">
        <f t="shared" si="827"/>
        <v>2.7650824219576444E-4</v>
      </c>
      <c r="BE515" s="13">
        <f t="shared" si="828"/>
        <v>6.7022509954677955E-4</v>
      </c>
      <c r="BF515" s="13">
        <f t="shared" si="829"/>
        <v>8.1227539637762636E-4</v>
      </c>
      <c r="BG515" s="13">
        <f t="shared" si="830"/>
        <v>6.5628828285362126E-4</v>
      </c>
      <c r="BH515" s="13">
        <f t="shared" si="831"/>
        <v>3.9769237637728085E-4</v>
      </c>
      <c r="BI515" s="13">
        <f t="shared" si="832"/>
        <v>1.9279238147103684E-4</v>
      </c>
      <c r="BJ515" s="14">
        <f t="shared" si="833"/>
        <v>0.57594724542223774</v>
      </c>
      <c r="BK515" s="14">
        <f t="shared" si="834"/>
        <v>0.19794723735314626</v>
      </c>
      <c r="BL515" s="14">
        <f t="shared" si="835"/>
        <v>0.21085842106054067</v>
      </c>
      <c r="BM515" s="14">
        <f t="shared" si="836"/>
        <v>0.7313852851792666</v>
      </c>
      <c r="BN515" s="14">
        <f t="shared" si="837"/>
        <v>0.25565244435695761</v>
      </c>
    </row>
    <row r="516" spans="1:66" x14ac:dyDescent="0.25">
      <c r="A516" t="s">
        <v>351</v>
      </c>
      <c r="B516" t="s">
        <v>161</v>
      </c>
      <c r="C516" t="s">
        <v>160</v>
      </c>
      <c r="D516" s="11">
        <v>44429</v>
      </c>
      <c r="E516" s="10">
        <f>VLOOKUP(A516,home!$A$2:$E$405,3,FALSE)</f>
        <v>1.3077000000000001</v>
      </c>
      <c r="F516" s="10">
        <f>VLOOKUP(B516,home!$B$2:$E$405,3,FALSE)</f>
        <v>1.4117999999999999</v>
      </c>
      <c r="G516" s="10">
        <f>VLOOKUP(C516,away!$B$2:$E$405,4,FALSE)</f>
        <v>1.2941</v>
      </c>
      <c r="H516" s="10">
        <f>VLOOKUP(A516,away!$A$2:$E$405,3,FALSE)</f>
        <v>1.1667000000000001</v>
      </c>
      <c r="I516" s="10">
        <f>VLOOKUP(C516,away!$B$2:$E$405,3,FALSE)</f>
        <v>0.72529999999999994</v>
      </c>
      <c r="J516" s="10">
        <f>VLOOKUP(B516,home!$B$2:$E$405,4,FALSE)</f>
        <v>0.79120000000000001</v>
      </c>
      <c r="K516" s="12">
        <f t="shared" si="782"/>
        <v>2.389181473926</v>
      </c>
      <c r="L516" s="12">
        <f t="shared" si="783"/>
        <v>0.669519381912</v>
      </c>
      <c r="M516" s="13">
        <f t="shared" si="784"/>
        <v>4.6948648680596443E-2</v>
      </c>
      <c r="N516" s="13">
        <f t="shared" si="785"/>
        <v>0.11216884165354134</v>
      </c>
      <c r="O516" s="13">
        <f t="shared" si="786"/>
        <v>3.1433030246236567E-2</v>
      </c>
      <c r="P516" s="13">
        <f t="shared" si="787"/>
        <v>7.5099213533664E-2</v>
      </c>
      <c r="Q516" s="13">
        <f t="shared" si="788"/>
        <v>0.13399585921519006</v>
      </c>
      <c r="R516" s="13">
        <f t="shared" si="789"/>
        <v>1.0522511491040751E-2</v>
      </c>
      <c r="S516" s="13">
        <f t="shared" si="790"/>
        <v>3.0032237518402706E-2</v>
      </c>
      <c r="T516" s="13">
        <f t="shared" si="791"/>
        <v>8.9712824840521413E-2</v>
      </c>
      <c r="U516" s="13">
        <f t="shared" si="792"/>
        <v>2.5140189513568011E-2</v>
      </c>
      <c r="V516" s="13">
        <f t="shared" si="793"/>
        <v>5.3377407057662333E-3</v>
      </c>
      <c r="W516" s="13">
        <f t="shared" si="794"/>
        <v>0.10671347480657616</v>
      </c>
      <c r="X516" s="13">
        <f t="shared" si="795"/>
        <v>7.1446739694180653E-2</v>
      </c>
      <c r="Y516" s="13">
        <f t="shared" si="796"/>
        <v>2.3917488499837693E-2</v>
      </c>
      <c r="Z516" s="13">
        <f t="shared" si="797"/>
        <v>2.3483417965478406E-3</v>
      </c>
      <c r="AA516" s="13">
        <f t="shared" si="798"/>
        <v>5.6106147147581996E-3</v>
      </c>
      <c r="AB516" s="13">
        <f t="shared" si="799"/>
        <v>6.7023883669184523E-3</v>
      </c>
      <c r="AC516" s="13">
        <f t="shared" si="800"/>
        <v>5.3364172920186389E-4</v>
      </c>
      <c r="AD516" s="13">
        <f t="shared" si="801"/>
        <v>6.3739464256535164E-2</v>
      </c>
      <c r="AE516" s="13">
        <f t="shared" si="802"/>
        <v>4.2674806712437438E-2</v>
      </c>
      <c r="AF516" s="13">
        <f t="shared" si="803"/>
        <v>1.4285805106662591E-2</v>
      </c>
      <c r="AG516" s="13">
        <f t="shared" si="804"/>
        <v>3.1882078017093436E-3</v>
      </c>
      <c r="AH516" s="13">
        <f t="shared" si="805"/>
        <v>3.9306508703570645E-4</v>
      </c>
      <c r="AI516" s="13">
        <f t="shared" si="806"/>
        <v>9.3910382399282032E-4</v>
      </c>
      <c r="AJ516" s="13">
        <f t="shared" si="807"/>
        <v>1.1218447291883552E-3</v>
      </c>
      <c r="AK516" s="13">
        <f t="shared" si="808"/>
        <v>8.9343021453278267E-4</v>
      </c>
      <c r="AL516" s="13">
        <f t="shared" si="809"/>
        <v>3.4144602920908088E-5</v>
      </c>
      <c r="AM516" s="13">
        <f t="shared" si="810"/>
        <v>3.0457029431936466E-2</v>
      </c>
      <c r="AN516" s="13">
        <f t="shared" si="811"/>
        <v>2.0391571520145695E-2</v>
      </c>
      <c r="AO516" s="13">
        <f t="shared" si="812"/>
        <v>6.8262761801911433E-3</v>
      </c>
      <c r="AP516" s="13">
        <f t="shared" si="813"/>
        <v>1.523441402974061E-3</v>
      </c>
      <c r="AQ516" s="13">
        <f t="shared" si="814"/>
        <v>2.5499338662458582E-4</v>
      </c>
      <c r="AR516" s="13">
        <f t="shared" si="815"/>
        <v>5.2632938824666567E-5</v>
      </c>
      <c r="AS516" s="13">
        <f t="shared" si="816"/>
        <v>1.2574964235817382E-4</v>
      </c>
      <c r="AT516" s="13">
        <f t="shared" si="817"/>
        <v>1.502193579374846E-4</v>
      </c>
      <c r="AU516" s="13">
        <f t="shared" si="818"/>
        <v>1.1963376900309892E-4</v>
      </c>
      <c r="AV516" s="13">
        <f t="shared" si="819"/>
        <v>7.1456696139536615E-5</v>
      </c>
      <c r="AW516" s="13">
        <f t="shared" si="820"/>
        <v>1.5171616565488683E-6</v>
      </c>
      <c r="AX516" s="13">
        <f t="shared" si="821"/>
        <v>1.2127895078266924E-2</v>
      </c>
      <c r="AY516" s="13">
        <f t="shared" si="822"/>
        <v>8.1198608166948589E-3</v>
      </c>
      <c r="AZ516" s="13">
        <f t="shared" si="823"/>
        <v>2.7182020976025041E-3</v>
      </c>
      <c r="BA516" s="13">
        <f t="shared" si="824"/>
        <v>6.0662966276624349E-4</v>
      </c>
      <c r="BB516" s="13">
        <f t="shared" si="825"/>
        <v>1.0153757921618508E-4</v>
      </c>
      <c r="BC516" s="13">
        <f t="shared" si="826"/>
        <v>1.3596275455532204E-5</v>
      </c>
      <c r="BD516" s="13">
        <f t="shared" si="827"/>
        <v>5.8731287783504732E-6</v>
      </c>
      <c r="BE516" s="13">
        <f t="shared" si="828"/>
        <v>1.4031970471216589E-5</v>
      </c>
      <c r="BF516" s="13">
        <f t="shared" si="829"/>
        <v>1.6762461946253686E-5</v>
      </c>
      <c r="BG516" s="13">
        <f t="shared" si="830"/>
        <v>1.3349521179792954E-5</v>
      </c>
      <c r="BH516" s="13">
        <f t="shared" si="831"/>
        <v>7.9736071721360195E-6</v>
      </c>
      <c r="BI516" s="13">
        <f t="shared" si="832"/>
        <v>3.8100789072061733E-6</v>
      </c>
      <c r="BJ516" s="14">
        <f t="shared" si="833"/>
        <v>0.74498454601906616</v>
      </c>
      <c r="BK516" s="14">
        <f t="shared" si="834"/>
        <v>0.16610548758724702</v>
      </c>
      <c r="BL516" s="14">
        <f t="shared" si="835"/>
        <v>8.3337671359989568E-2</v>
      </c>
      <c r="BM516" s="14">
        <f t="shared" si="836"/>
        <v>0.57848959828754298</v>
      </c>
      <c r="BN516" s="14">
        <f t="shared" si="837"/>
        <v>0.41016810482026922</v>
      </c>
    </row>
    <row r="517" spans="1:66" x14ac:dyDescent="0.25">
      <c r="A517" t="s">
        <v>342</v>
      </c>
      <c r="B517" t="s">
        <v>174</v>
      </c>
      <c r="C517" t="s">
        <v>168</v>
      </c>
      <c r="D517" s="11">
        <v>44429</v>
      </c>
      <c r="E517" s="10">
        <f>VLOOKUP(A517,home!$A$2:$E$405,3,FALSE)</f>
        <v>1.3717999999999999</v>
      </c>
      <c r="F517" s="10">
        <f>VLOOKUP(B517,home!$B$2:$E$405,3,FALSE)</f>
        <v>0.97199999999999998</v>
      </c>
      <c r="G517" s="10">
        <f>VLOOKUP(C517,away!$B$2:$E$405,4,FALSE)</f>
        <v>0.87480000000000002</v>
      </c>
      <c r="H517" s="10">
        <f>VLOOKUP(A517,away!$A$2:$E$405,3,FALSE)</f>
        <v>1.1667000000000001</v>
      </c>
      <c r="I517" s="10">
        <f>VLOOKUP(C517,away!$B$2:$E$405,3,FALSE)</f>
        <v>1.0285</v>
      </c>
      <c r="J517" s="10">
        <f>VLOOKUP(B517,home!$B$2:$E$405,4,FALSE)</f>
        <v>0.68569999999999998</v>
      </c>
      <c r="K517" s="12">
        <f t="shared" si="782"/>
        <v>1.1664492220799998</v>
      </c>
      <c r="L517" s="12">
        <f t="shared" si="783"/>
        <v>0.82280636641500005</v>
      </c>
      <c r="M517" s="13">
        <f t="shared" si="784"/>
        <v>0.13679722097708799</v>
      </c>
      <c r="N517" s="13">
        <f t="shared" si="785"/>
        <v>0.15956701199143014</v>
      </c>
      <c r="O517" s="13">
        <f t="shared" si="786"/>
        <v>0.11255762432782759</v>
      </c>
      <c r="P517" s="13">
        <f t="shared" si="787"/>
        <v>0.13129275333636736</v>
      </c>
      <c r="Q517" s="13">
        <f t="shared" si="788"/>
        <v>9.3063408503516853E-2</v>
      </c>
      <c r="R517" s="13">
        <f t="shared" si="789"/>
        <v>4.6306564942742212E-2</v>
      </c>
      <c r="S517" s="13">
        <f t="shared" si="790"/>
        <v>3.1502443828028019E-2</v>
      </c>
      <c r="T517" s="13">
        <f t="shared" si="791"/>
        <v>7.6573164996973517E-2</v>
      </c>
      <c r="U517" s="13">
        <f t="shared" si="792"/>
        <v>5.401425665465865E-2</v>
      </c>
      <c r="V517" s="13">
        <f t="shared" si="793"/>
        <v>3.3594270714175402E-3</v>
      </c>
      <c r="W517" s="13">
        <f t="shared" si="794"/>
        <v>3.6184580151013494E-2</v>
      </c>
      <c r="X517" s="13">
        <f t="shared" si="795"/>
        <v>2.9772902914307744E-2</v>
      </c>
      <c r="Y517" s="13">
        <f t="shared" si="796"/>
        <v>1.2248667032274058E-2</v>
      </c>
      <c r="Z517" s="13">
        <f t="shared" si="797"/>
        <v>1.2700445480565982E-2</v>
      </c>
      <c r="AA517" s="13">
        <f t="shared" si="798"/>
        <v>1.4814424750875641E-2</v>
      </c>
      <c r="AB517" s="13">
        <f t="shared" si="799"/>
        <v>8.6401371131107942E-3</v>
      </c>
      <c r="AC517" s="13">
        <f t="shared" si="800"/>
        <v>2.0151562047860075E-4</v>
      </c>
      <c r="AD517" s="13">
        <f t="shared" si="801"/>
        <v>1.0551868842110278E-2</v>
      </c>
      <c r="AE517" s="13">
        <f t="shared" si="802"/>
        <v>8.6821448608644103E-3</v>
      </c>
      <c r="AF517" s="13">
        <f t="shared" si="803"/>
        <v>3.5718620328282556E-3</v>
      </c>
      <c r="AG517" s="13">
        <f t="shared" si="804"/>
        <v>9.7965027352237108E-4</v>
      </c>
      <c r="AH517" s="13">
        <f t="shared" si="805"/>
        <v>2.6125018494290758E-3</v>
      </c>
      <c r="AI517" s="13">
        <f t="shared" si="806"/>
        <v>3.047350749949107E-3</v>
      </c>
      <c r="AJ517" s="13">
        <f t="shared" si="807"/>
        <v>1.7772899558415201E-3</v>
      </c>
      <c r="AK517" s="13">
        <f t="shared" si="808"/>
        <v>6.9103949546731275E-4</v>
      </c>
      <c r="AL517" s="13">
        <f t="shared" si="809"/>
        <v>7.736280156554729E-6</v>
      </c>
      <c r="AM517" s="13">
        <f t="shared" si="810"/>
        <v>2.4616438404739447E-3</v>
      </c>
      <c r="AN517" s="13">
        <f t="shared" si="811"/>
        <v>2.0254562237882324E-3</v>
      </c>
      <c r="AO517" s="13">
        <f t="shared" si="812"/>
        <v>8.332791379139212E-4</v>
      </c>
      <c r="AP517" s="13">
        <f t="shared" si="813"/>
        <v>2.2854245989212577E-4</v>
      </c>
      <c r="AQ517" s="13">
        <f t="shared" si="814"/>
        <v>4.7011547748846471E-5</v>
      </c>
      <c r="AR517" s="13">
        <f t="shared" si="815"/>
        <v>4.2991663079624116E-4</v>
      </c>
      <c r="AS517" s="13">
        <f t="shared" si="816"/>
        <v>5.0147591955153011E-4</v>
      </c>
      <c r="AT517" s="13">
        <f t="shared" si="817"/>
        <v>2.9247309812636745E-4</v>
      </c>
      <c r="AU517" s="13">
        <f t="shared" si="818"/>
        <v>1.1371833926294292E-4</v>
      </c>
      <c r="AV517" s="13">
        <f t="shared" si="819"/>
        <v>3.3161667092372332E-5</v>
      </c>
      <c r="AW517" s="13">
        <f t="shared" si="820"/>
        <v>2.0624962567885908E-7</v>
      </c>
      <c r="AX517" s="13">
        <f t="shared" si="821"/>
        <v>4.7856375712647566E-4</v>
      </c>
      <c r="AY517" s="13">
        <f t="shared" si="822"/>
        <v>3.93765306099146E-4</v>
      </c>
      <c r="AZ517" s="13">
        <f t="shared" si="823"/>
        <v>1.6199630036586426E-4</v>
      </c>
      <c r="BA517" s="13">
        <f t="shared" si="824"/>
        <v>4.4430529092236576E-5</v>
      </c>
      <c r="BB517" s="13">
        <f t="shared" si="825"/>
        <v>9.1394305500697821E-6</v>
      </c>
      <c r="BC517" s="13">
        <f t="shared" si="826"/>
        <v>1.5039963284010328E-6</v>
      </c>
      <c r="BD517" s="13">
        <f t="shared" si="827"/>
        <v>5.8956356807805703E-5</v>
      </c>
      <c r="BE517" s="13">
        <f t="shared" si="828"/>
        <v>6.8769596535135869E-5</v>
      </c>
      <c r="BF517" s="13">
        <f t="shared" si="829"/>
        <v>4.0108121190582346E-5</v>
      </c>
      <c r="BG517" s="13">
        <f t="shared" si="830"/>
        <v>1.5594695587281713E-5</v>
      </c>
      <c r="BH517" s="13">
        <f t="shared" si="831"/>
        <v>4.5476051340897919E-6</v>
      </c>
      <c r="BI517" s="13">
        <f t="shared" si="832"/>
        <v>1.0609100941972103E-6</v>
      </c>
      <c r="BJ517" s="14">
        <f t="shared" si="833"/>
        <v>0.43788059412822039</v>
      </c>
      <c r="BK517" s="14">
        <f t="shared" si="834"/>
        <v>0.30355486241963525</v>
      </c>
      <c r="BL517" s="14">
        <f t="shared" si="835"/>
        <v>0.24602097278008042</v>
      </c>
      <c r="BM517" s="14">
        <f t="shared" si="836"/>
        <v>0.32017873167305638</v>
      </c>
      <c r="BN517" s="14">
        <f t="shared" si="837"/>
        <v>0.67958458407897215</v>
      </c>
    </row>
    <row r="518" spans="1:66" x14ac:dyDescent="0.25">
      <c r="A518" t="s">
        <v>343</v>
      </c>
      <c r="B518" t="s">
        <v>194</v>
      </c>
      <c r="C518" t="s">
        <v>182</v>
      </c>
      <c r="D518" s="11">
        <v>44429</v>
      </c>
      <c r="E518" s="10">
        <f>VLOOKUP(A518,home!$A$2:$E$405,3,FALSE)</f>
        <v>1.3151999999999999</v>
      </c>
      <c r="F518" s="10">
        <f>VLOOKUP(B518,home!$B$2:$E$405,3,FALSE)</f>
        <v>1.2356</v>
      </c>
      <c r="G518" s="10">
        <f>VLOOKUP(C518,away!$B$2:$E$405,4,FALSE)</f>
        <v>0.67090000000000005</v>
      </c>
      <c r="H518" s="10">
        <f>VLOOKUP(A518,away!$A$2:$E$405,3,FALSE)</f>
        <v>1.1212</v>
      </c>
      <c r="I518" s="10">
        <f>VLOOKUP(C518,away!$B$2:$E$405,3,FALSE)</f>
        <v>1.3116000000000001</v>
      </c>
      <c r="J518" s="10">
        <f>VLOOKUP(B518,home!$B$2:$E$405,4,FALSE)</f>
        <v>0.55740000000000001</v>
      </c>
      <c r="K518" s="12">
        <f t="shared" si="782"/>
        <v>1.090253505408</v>
      </c>
      <c r="L518" s="12">
        <f t="shared" si="783"/>
        <v>0.81969344380800002</v>
      </c>
      <c r="M518" s="13">
        <f t="shared" si="784"/>
        <v>0.14808824258444769</v>
      </c>
      <c r="N518" s="13">
        <f t="shared" si="785"/>
        <v>0.16145372558740437</v>
      </c>
      <c r="O518" s="13">
        <f t="shared" si="786"/>
        <v>0.12138696155152046</v>
      </c>
      <c r="P518" s="13">
        <f t="shared" si="787"/>
        <v>0.1323425603423713</v>
      </c>
      <c r="Q518" s="13">
        <f t="shared" si="788"/>
        <v>8.8012745141424459E-2</v>
      </c>
      <c r="R518" s="13">
        <f t="shared" si="789"/>
        <v>4.975004827377754E-2</v>
      </c>
      <c r="S518" s="13">
        <f t="shared" si="790"/>
        <v>2.9567764753482145E-2</v>
      </c>
      <c r="T518" s="13">
        <f t="shared" si="791"/>
        <v>7.2143470163970033E-2</v>
      </c>
      <c r="U518" s="13">
        <f t="shared" si="792"/>
        <v>5.4240164524703191E-2</v>
      </c>
      <c r="V518" s="13">
        <f t="shared" si="793"/>
        <v>2.9359924737256352E-3</v>
      </c>
      <c r="W518" s="13">
        <f t="shared" si="794"/>
        <v>3.1985401303672986E-2</v>
      </c>
      <c r="X518" s="13">
        <f t="shared" si="795"/>
        <v>2.6218223746188603E-2</v>
      </c>
      <c r="Y518" s="13">
        <f t="shared" si="796"/>
        <v>1.0745453056521009E-2</v>
      </c>
      <c r="Z518" s="13">
        <f t="shared" si="797"/>
        <v>1.3593262799715653E-2</v>
      </c>
      <c r="AA518" s="13">
        <f t="shared" si="798"/>
        <v>1.4820102417322158E-2</v>
      </c>
      <c r="AB518" s="13">
        <f t="shared" si="799"/>
        <v>8.0788343054955282E-3</v>
      </c>
      <c r="AC518" s="13">
        <f t="shared" si="800"/>
        <v>1.6398869448447571E-4</v>
      </c>
      <c r="AD518" s="13">
        <f t="shared" si="801"/>
        <v>8.7180489733027708E-3</v>
      </c>
      <c r="AE518" s="13">
        <f t="shared" si="802"/>
        <v>7.1461275862133465E-3</v>
      </c>
      <c r="AF518" s="13">
        <f t="shared" si="803"/>
        <v>2.9288169655172841E-3</v>
      </c>
      <c r="AG518" s="13">
        <f t="shared" si="804"/>
        <v>8.0024402158271975E-4</v>
      </c>
      <c r="AH518" s="13">
        <f t="shared" si="805"/>
        <v>2.7855770992215242E-3</v>
      </c>
      <c r="AI518" s="13">
        <f t="shared" si="806"/>
        <v>3.0369851970105154E-3</v>
      </c>
      <c r="AJ518" s="13">
        <f t="shared" si="807"/>
        <v>1.6555418784564599E-3</v>
      </c>
      <c r="AK518" s="13">
        <f t="shared" si="808"/>
        <v>6.0165344544563357E-4</v>
      </c>
      <c r="AL518" s="13">
        <f t="shared" si="809"/>
        <v>5.8620950094407165E-6</v>
      </c>
      <c r="AM518" s="13">
        <f t="shared" si="810"/>
        <v>1.9009766906923924E-3</v>
      </c>
      <c r="AN518" s="13">
        <f t="shared" si="811"/>
        <v>1.5582181301923824E-3</v>
      </c>
      <c r="AO518" s="13">
        <f t="shared" si="812"/>
        <v>6.386305926707282E-4</v>
      </c>
      <c r="AP518" s="13">
        <f t="shared" si="813"/>
        <v>1.7449376994247109E-4</v>
      </c>
      <c r="AQ518" s="13">
        <f t="shared" si="814"/>
        <v>3.5757849801796244E-5</v>
      </c>
      <c r="AR518" s="13">
        <f t="shared" si="815"/>
        <v>4.5666385709071817E-4</v>
      </c>
      <c r="AS518" s="13">
        <f t="shared" si="816"/>
        <v>4.9787937098629345E-4</v>
      </c>
      <c r="AT518" s="13">
        <f t="shared" si="817"/>
        <v>2.7140736474406827E-4</v>
      </c>
      <c r="AU518" s="13">
        <f t="shared" si="818"/>
        <v>9.8634276935256036E-5</v>
      </c>
      <c r="AV518" s="13">
        <f t="shared" si="819"/>
        <v>2.6884091545511581E-5</v>
      </c>
      <c r="AW518" s="13">
        <f t="shared" si="820"/>
        <v>1.4552221795828868E-7</v>
      </c>
      <c r="AX518" s="13">
        <f t="shared" si="821"/>
        <v>3.4542441678771327E-4</v>
      </c>
      <c r="AY518" s="13">
        <f t="shared" si="822"/>
        <v>2.8314212977209065E-4</v>
      </c>
      <c r="AZ518" s="13">
        <f t="shared" si="823"/>
        <v>1.1604487372000831E-4</v>
      </c>
      <c r="BA518" s="13">
        <f t="shared" si="824"/>
        <v>3.1707074058606029E-5</v>
      </c>
      <c r="BB518" s="13">
        <f t="shared" si="825"/>
        <v>6.4975201820435178E-6</v>
      </c>
      <c r="BC518" s="13">
        <f t="shared" si="826"/>
        <v>1.0651949388462472E-6</v>
      </c>
      <c r="BD518" s="13">
        <f t="shared" si="827"/>
        <v>6.2387394946889169E-5</v>
      </c>
      <c r="BE518" s="13">
        <f t="shared" si="828"/>
        <v>6.8018076034119266E-5</v>
      </c>
      <c r="BF518" s="13">
        <f t="shared" si="829"/>
        <v>3.7078472913653204E-5</v>
      </c>
      <c r="BG518" s="13">
        <f t="shared" si="830"/>
        <v>1.3474978356428664E-5</v>
      </c>
      <c r="BH518" s="13">
        <f t="shared" si="831"/>
        <v>3.6727855970983202E-6</v>
      </c>
      <c r="BI518" s="13">
        <f t="shared" si="832"/>
        <v>8.0085347436969169E-7</v>
      </c>
      <c r="BJ518" s="14">
        <f t="shared" si="833"/>
        <v>0.41524421478855672</v>
      </c>
      <c r="BK518" s="14">
        <f t="shared" si="834"/>
        <v>0.3133875530732928</v>
      </c>
      <c r="BL518" s="14">
        <f t="shared" si="835"/>
        <v>0.25789277021557738</v>
      </c>
      <c r="BM518" s="14">
        <f t="shared" si="836"/>
        <v>0.29880052078864255</v>
      </c>
      <c r="BN518" s="14">
        <f t="shared" si="837"/>
        <v>0.70103428348094576</v>
      </c>
    </row>
    <row r="519" spans="1:66" x14ac:dyDescent="0.25">
      <c r="A519" t="s">
        <v>343</v>
      </c>
      <c r="B519" t="s">
        <v>195</v>
      </c>
      <c r="C519" t="s">
        <v>193</v>
      </c>
      <c r="D519" s="11">
        <v>44429</v>
      </c>
      <c r="E519" s="10">
        <f>VLOOKUP(A519,home!$A$2:$E$405,3,FALSE)</f>
        <v>1.3151999999999999</v>
      </c>
      <c r="F519" s="10">
        <f>VLOOKUP(B519,home!$B$2:$E$405,3,FALSE)</f>
        <v>1.7583</v>
      </c>
      <c r="G519" s="10">
        <f>VLOOKUP(C519,away!$B$2:$E$405,4,FALSE)</f>
        <v>1.476</v>
      </c>
      <c r="H519" s="10">
        <f>VLOOKUP(A519,away!$A$2:$E$405,3,FALSE)</f>
        <v>1.1212</v>
      </c>
      <c r="I519" s="10">
        <f>VLOOKUP(C519,away!$B$2:$E$405,3,FALSE)</f>
        <v>0.78700000000000003</v>
      </c>
      <c r="J519" s="10">
        <f>VLOOKUP(B519,home!$B$2:$E$405,4,FALSE)</f>
        <v>0.55740000000000001</v>
      </c>
      <c r="K519" s="12">
        <f t="shared" si="782"/>
        <v>3.4132738521599997</v>
      </c>
      <c r="L519" s="12">
        <f t="shared" si="783"/>
        <v>0.49184106456000004</v>
      </c>
      <c r="M519" s="13">
        <f t="shared" si="784"/>
        <v>2.0138640091844899E-2</v>
      </c>
      <c r="N519" s="13">
        <f t="shared" si="785"/>
        <v>6.8738693643555254E-2</v>
      </c>
      <c r="O519" s="13">
        <f t="shared" si="786"/>
        <v>9.90501018156369E-3</v>
      </c>
      <c r="P519" s="13">
        <f t="shared" si="787"/>
        <v>3.3808512258109914E-2</v>
      </c>
      <c r="Q519" s="13">
        <f t="shared" si="788"/>
        <v>0.11731199282259198</v>
      </c>
      <c r="R519" s="13">
        <f t="shared" si="789"/>
        <v>2.4358453760889623E-3</v>
      </c>
      <c r="S519" s="13">
        <f t="shared" si="790"/>
        <v>1.4189333240649537E-2</v>
      </c>
      <c r="T519" s="13">
        <f t="shared" si="791"/>
        <v>5.7698855435518719E-2</v>
      </c>
      <c r="U519" s="13">
        <f t="shared" si="792"/>
        <v>8.3142073301092963E-3</v>
      </c>
      <c r="V519" s="13">
        <f t="shared" si="793"/>
        <v>2.6467650944380196E-3</v>
      </c>
      <c r="W519" s="13">
        <f t="shared" si="794"/>
        <v>0.13347265254871157</v>
      </c>
      <c r="X519" s="13">
        <f t="shared" si="795"/>
        <v>6.5647331519205293E-2</v>
      </c>
      <c r="Y519" s="13">
        <f t="shared" si="796"/>
        <v>1.6144026709964586E-2</v>
      </c>
      <c r="Z519" s="13">
        <f t="shared" si="797"/>
        <v>3.9934959429304974E-4</v>
      </c>
      <c r="AA519" s="13">
        <f t="shared" si="798"/>
        <v>1.3630895280711708E-3</v>
      </c>
      <c r="AB519" s="13">
        <f t="shared" si="799"/>
        <v>2.3262989221592215E-3</v>
      </c>
      <c r="AC519" s="13">
        <f t="shared" si="800"/>
        <v>2.7770988300210894E-4</v>
      </c>
      <c r="AD519" s="13">
        <f t="shared" si="801"/>
        <v>0.1138946787307385</v>
      </c>
      <c r="AE519" s="13">
        <f t="shared" si="802"/>
        <v>5.6018080034645604E-2</v>
      </c>
      <c r="AF519" s="13">
        <f t="shared" si="803"/>
        <v>1.377599605942369E-2</v>
      </c>
      <c r="AG519" s="13">
        <f t="shared" si="804"/>
        <v>2.2585335224137716E-3</v>
      </c>
      <c r="AH519" s="13">
        <f t="shared" si="805"/>
        <v>4.910413239717441E-5</v>
      </c>
      <c r="AI519" s="13">
        <f t="shared" si="806"/>
        <v>1.6760585114427814E-4</v>
      </c>
      <c r="AJ519" s="13">
        <f t="shared" si="807"/>
        <v>2.8604233458989292E-4</v>
      </c>
      <c r="AK519" s="13">
        <f t="shared" si="808"/>
        <v>3.2544694042216106E-4</v>
      </c>
      <c r="AL519" s="13">
        <f t="shared" si="809"/>
        <v>1.8648643485072486E-5</v>
      </c>
      <c r="AM519" s="13">
        <f t="shared" si="810"/>
        <v>7.7750745762358672E-2</v>
      </c>
      <c r="AN519" s="13">
        <f t="shared" si="811"/>
        <v>3.8241009566092395E-2</v>
      </c>
      <c r="AO519" s="13">
        <f t="shared" si="812"/>
        <v>9.4042494274180159E-3</v>
      </c>
      <c r="AP519" s="13">
        <f t="shared" si="813"/>
        <v>1.5417986832563493E-3</v>
      </c>
      <c r="AQ519" s="13">
        <f t="shared" si="814"/>
        <v>1.8957997642750224E-4</v>
      </c>
      <c r="AR519" s="13">
        <f t="shared" si="815"/>
        <v>4.8302857505042899E-6</v>
      </c>
      <c r="AS519" s="13">
        <f t="shared" si="816"/>
        <v>1.6487088050657335E-5</v>
      </c>
      <c r="AT519" s="13">
        <f t="shared" si="817"/>
        <v>2.8137473270784137E-5</v>
      </c>
      <c r="AU519" s="13">
        <f t="shared" si="818"/>
        <v>3.2013633927006124E-5</v>
      </c>
      <c r="AV519" s="13">
        <f t="shared" si="819"/>
        <v>2.7317824898918066E-5</v>
      </c>
      <c r="AW519" s="13">
        <f t="shared" si="820"/>
        <v>8.6964231859582033E-7</v>
      </c>
      <c r="AX519" s="13">
        <f t="shared" si="821"/>
        <v>4.4230764582766452E-2</v>
      </c>
      <c r="AY519" s="13">
        <f t="shared" si="822"/>
        <v>2.1754506338690593E-2</v>
      </c>
      <c r="AZ519" s="13">
        <f t="shared" si="823"/>
        <v>5.3498797782994259E-3</v>
      </c>
      <c r="BA519" s="13">
        <f t="shared" si="824"/>
        <v>8.7709685514226901E-4</v>
      </c>
      <c r="BB519" s="13">
        <f t="shared" si="825"/>
        <v>1.078480627388504E-4</v>
      </c>
      <c r="BC519" s="13">
        <f t="shared" si="826"/>
        <v>1.0608821197641972E-5</v>
      </c>
      <c r="BD519" s="13">
        <f t="shared" si="827"/>
        <v>3.9595548094283811E-7</v>
      </c>
      <c r="BE519" s="13">
        <f t="shared" si="828"/>
        <v>1.3515044897216263E-6</v>
      </c>
      <c r="BF519" s="13">
        <f t="shared" si="829"/>
        <v>2.3065274679218358E-6</v>
      </c>
      <c r="BG519" s="13">
        <f t="shared" si="830"/>
        <v>2.6242699651821377E-6</v>
      </c>
      <c r="BH519" s="13">
        <f t="shared" si="831"/>
        <v>2.2393380132912561E-6</v>
      </c>
      <c r="BI519" s="13">
        <f t="shared" si="832"/>
        <v>1.5286947773829932E-6</v>
      </c>
      <c r="BJ519" s="14">
        <f t="shared" si="833"/>
        <v>0.8444189288811571</v>
      </c>
      <c r="BK519" s="14">
        <f t="shared" si="834"/>
        <v>9.2834115550220142E-2</v>
      </c>
      <c r="BL519" s="14">
        <f t="shared" si="835"/>
        <v>2.5291883192638157E-2</v>
      </c>
      <c r="BM519" s="14">
        <f t="shared" si="836"/>
        <v>0.68885194614818201</v>
      </c>
      <c r="BN519" s="14">
        <f t="shared" si="837"/>
        <v>0.25233869437375472</v>
      </c>
    </row>
    <row r="520" spans="1:66" x14ac:dyDescent="0.25">
      <c r="A520" t="s">
        <v>343</v>
      </c>
      <c r="B520" t="s">
        <v>178</v>
      </c>
      <c r="C520" t="s">
        <v>196</v>
      </c>
      <c r="D520" s="11">
        <v>44429</v>
      </c>
      <c r="E520" s="10">
        <f>VLOOKUP(A520,home!$A$2:$E$405,3,FALSE)</f>
        <v>1.3151999999999999</v>
      </c>
      <c r="F520" s="10">
        <f>VLOOKUP(B520,home!$B$2:$E$405,3,FALSE)</f>
        <v>1.0286999999999999</v>
      </c>
      <c r="G520" s="10">
        <f>VLOOKUP(C520,away!$B$2:$E$405,4,FALSE)</f>
        <v>1.9232</v>
      </c>
      <c r="H520" s="10">
        <f>VLOOKUP(A520,away!$A$2:$E$405,3,FALSE)</f>
        <v>1.1212</v>
      </c>
      <c r="I520" s="10">
        <f>VLOOKUP(C520,away!$B$2:$E$405,3,FALSE)</f>
        <v>0.52459999999999996</v>
      </c>
      <c r="J520" s="10">
        <f>VLOOKUP(B520,home!$B$2:$E$405,4,FALSE)</f>
        <v>1.2067000000000001</v>
      </c>
      <c r="K520" s="12">
        <f t="shared" si="782"/>
        <v>2.6019862087679999</v>
      </c>
      <c r="L520" s="12">
        <f t="shared" si="783"/>
        <v>0.70975864018399992</v>
      </c>
      <c r="M520" s="13">
        <f t="shared" si="784"/>
        <v>3.6452514100625631E-2</v>
      </c>
      <c r="N520" s="13">
        <f t="shared" si="785"/>
        <v>9.4848938964748927E-2</v>
      </c>
      <c r="O520" s="13">
        <f t="shared" si="786"/>
        <v>2.5872486839348126E-2</v>
      </c>
      <c r="P520" s="13">
        <f t="shared" si="787"/>
        <v>6.7319853942515398E-2</v>
      </c>
      <c r="Q520" s="13">
        <f t="shared" si="788"/>
        <v>0.12339781555127728</v>
      </c>
      <c r="R520" s="13">
        <f t="shared" si="789"/>
        <v>9.1816105386370792E-3</v>
      </c>
      <c r="S520" s="13">
        <f t="shared" si="790"/>
        <v>3.1081276879362258E-2</v>
      </c>
      <c r="T520" s="13">
        <f t="shared" si="791"/>
        <v>8.758266576735059E-2</v>
      </c>
      <c r="U520" s="13">
        <f t="shared" si="792"/>
        <v>2.3890423995812607E-2</v>
      </c>
      <c r="V520" s="13">
        <f t="shared" si="793"/>
        <v>6.3778165206919849E-3</v>
      </c>
      <c r="W520" s="13">
        <f t="shared" si="794"/>
        <v>0.10702647141884031</v>
      </c>
      <c r="X520" s="13">
        <f t="shared" si="795"/>
        <v>7.5962962817927818E-2</v>
      </c>
      <c r="Y520" s="13">
        <f t="shared" si="796"/>
        <v>2.6957684597000098E-2</v>
      </c>
      <c r="Z520" s="13">
        <f t="shared" si="797"/>
        <v>2.172242470200713E-3</v>
      </c>
      <c r="AA520" s="13">
        <f t="shared" si="798"/>
        <v>5.6521449495623875E-3</v>
      </c>
      <c r="AB520" s="13">
        <f t="shared" si="799"/>
        <v>7.3534016043595189E-3</v>
      </c>
      <c r="AC520" s="13">
        <f t="shared" si="800"/>
        <v>7.3615237391434296E-4</v>
      </c>
      <c r="AD520" s="13">
        <f t="shared" si="801"/>
        <v>6.9620350651231219E-2</v>
      </c>
      <c r="AE520" s="13">
        <f t="shared" si="802"/>
        <v>4.941364540735111E-2</v>
      </c>
      <c r="AF520" s="13">
        <f t="shared" si="803"/>
        <v>1.753588088542794E-2</v>
      </c>
      <c r="AG520" s="13">
        <f t="shared" si="804"/>
        <v>4.1487476572233117E-3</v>
      </c>
      <c r="AH520" s="13">
        <f t="shared" si="805"/>
        <v>3.8544196544989758E-4</v>
      </c>
      <c r="AI520" s="13">
        <f t="shared" si="806"/>
        <v>1.0029146783810652E-3</v>
      </c>
      <c r="AJ520" s="13">
        <f t="shared" si="807"/>
        <v>1.3047850808592634E-3</v>
      </c>
      <c r="AK520" s="13">
        <f t="shared" si="808"/>
        <v>1.1316775952673478E-3</v>
      </c>
      <c r="AL520" s="13">
        <f t="shared" si="809"/>
        <v>5.4380523828395155E-5</v>
      </c>
      <c r="AM520" s="13">
        <f t="shared" si="810"/>
        <v>3.623023844881916E-2</v>
      </c>
      <c r="AN520" s="13">
        <f t="shared" si="811"/>
        <v>2.5714724774975956E-2</v>
      </c>
      <c r="AO520" s="13">
        <f t="shared" si="812"/>
        <v>9.1256240444963742E-3</v>
      </c>
      <c r="AP520" s="13">
        <f t="shared" si="813"/>
        <v>2.1589968375507205E-3</v>
      </c>
      <c r="AQ520" s="13">
        <f t="shared" si="814"/>
        <v>3.8309166489538876E-4</v>
      </c>
      <c r="AR520" s="13">
        <f t="shared" si="815"/>
        <v>5.4714153053513533E-5</v>
      </c>
      <c r="AS520" s="13">
        <f t="shared" si="816"/>
        <v>1.4236547166966373E-4</v>
      </c>
      <c r="AT520" s="13">
        <f t="shared" si="817"/>
        <v>1.852164969446083E-4</v>
      </c>
      <c r="AU520" s="13">
        <f t="shared" si="818"/>
        <v>1.6064359022873039E-4</v>
      </c>
      <c r="AV520" s="13">
        <f t="shared" si="819"/>
        <v>1.0449810157553354E-4</v>
      </c>
      <c r="AW520" s="13">
        <f t="shared" si="820"/>
        <v>2.789693974147142E-6</v>
      </c>
      <c r="AX520" s="13">
        <f t="shared" si="821"/>
        <v>1.5711763464033954E-2</v>
      </c>
      <c r="AY520" s="13">
        <f t="shared" si="822"/>
        <v>1.1151559871125389E-2</v>
      </c>
      <c r="AZ520" s="13">
        <f t="shared" si="823"/>
        <v>3.9574579850302086E-3</v>
      </c>
      <c r="BA520" s="13">
        <f t="shared" si="824"/>
        <v>9.3627999934678473E-4</v>
      </c>
      <c r="BB520" s="13">
        <f t="shared" si="825"/>
        <v>1.661332047919625E-4</v>
      </c>
      <c r="BC520" s="13">
        <f t="shared" si="826"/>
        <v>2.3582895504510662E-5</v>
      </c>
      <c r="BD520" s="13">
        <f t="shared" si="827"/>
        <v>6.4723071450135015E-6</v>
      </c>
      <c r="BE520" s="13">
        <f t="shared" si="828"/>
        <v>1.6840853930235718E-5</v>
      </c>
      <c r="BF520" s="13">
        <f t="shared" si="829"/>
        <v>2.190983483517486E-5</v>
      </c>
      <c r="BG520" s="13">
        <f t="shared" si="830"/>
        <v>1.9003029359169895E-5</v>
      </c>
      <c r="BH520" s="13">
        <f t="shared" si="831"/>
        <v>1.2361405079343362E-5</v>
      </c>
      <c r="BI520" s="13">
        <f t="shared" si="832"/>
        <v>6.4328411074892248E-6</v>
      </c>
      <c r="BJ520" s="14">
        <f t="shared" si="833"/>
        <v>0.76205461690894871</v>
      </c>
      <c r="BK520" s="14">
        <f t="shared" si="834"/>
        <v>0.15317355421206341</v>
      </c>
      <c r="BL520" s="14">
        <f t="shared" si="835"/>
        <v>7.6505345332605779E-2</v>
      </c>
      <c r="BM520" s="14">
        <f t="shared" si="836"/>
        <v>0.62568376880951515</v>
      </c>
      <c r="BN520" s="14">
        <f t="shared" si="837"/>
        <v>0.35707321993715241</v>
      </c>
    </row>
    <row r="521" spans="1:66" x14ac:dyDescent="0.25">
      <c r="A521" t="s">
        <v>343</v>
      </c>
      <c r="B521" t="s">
        <v>180</v>
      </c>
      <c r="C521" t="s">
        <v>179</v>
      </c>
      <c r="D521" s="11">
        <v>44429</v>
      </c>
      <c r="E521" s="10">
        <f>VLOOKUP(A521,home!$A$2:$E$405,3,FALSE)</f>
        <v>1.3151999999999999</v>
      </c>
      <c r="F521" s="10">
        <f>VLOOKUP(B521,home!$B$2:$E$405,3,FALSE)</f>
        <v>0.71560000000000001</v>
      </c>
      <c r="G521" s="10">
        <f>VLOOKUP(C521,away!$B$2:$E$405,4,FALSE)</f>
        <v>0.80510000000000004</v>
      </c>
      <c r="H521" s="10">
        <f>VLOOKUP(A521,away!$A$2:$E$405,3,FALSE)</f>
        <v>1.1212</v>
      </c>
      <c r="I521" s="10">
        <f>VLOOKUP(C521,away!$B$2:$E$405,3,FALSE)</f>
        <v>0.89190000000000003</v>
      </c>
      <c r="J521" s="10">
        <f>VLOOKUP(B521,home!$B$2:$E$405,4,FALSE)</f>
        <v>1.3116000000000001</v>
      </c>
      <c r="K521" s="12">
        <f t="shared" si="782"/>
        <v>0.75772559731199995</v>
      </c>
      <c r="L521" s="12">
        <f t="shared" si="783"/>
        <v>1.3115977440480002</v>
      </c>
      <c r="M521" s="13">
        <f t="shared" si="784"/>
        <v>0.1262711952991388</v>
      </c>
      <c r="N521" s="13">
        <f t="shared" si="785"/>
        <v>9.5678916881340142E-2</v>
      </c>
      <c r="O521" s="13">
        <f t="shared" si="786"/>
        <v>0.16561701489259489</v>
      </c>
      <c r="P521" s="13">
        <f t="shared" si="787"/>
        <v>0.12549225153452187</v>
      </c>
      <c r="Q521" s="13">
        <f t="shared" si="788"/>
        <v>3.6249182222039329E-2</v>
      </c>
      <c r="R521" s="13">
        <f t="shared" si="789"/>
        <v>0.10861145155454578</v>
      </c>
      <c r="S521" s="13">
        <f t="shared" si="790"/>
        <v>3.1179528232657655E-2</v>
      </c>
      <c r="T521" s="13">
        <f t="shared" si="791"/>
        <v>4.7544345626011661E-2</v>
      </c>
      <c r="U521" s="13">
        <f t="shared" si="792"/>
        <v>8.2297677004091546E-2</v>
      </c>
      <c r="V521" s="13">
        <f t="shared" si="793"/>
        <v>3.4430208290364681E-3</v>
      </c>
      <c r="W521" s="13">
        <f t="shared" si="794"/>
        <v>9.1556444170887603E-3</v>
      </c>
      <c r="X521" s="13">
        <f t="shared" si="795"/>
        <v>1.2008522562759286E-2</v>
      </c>
      <c r="Y521" s="13">
        <f t="shared" si="796"/>
        <v>7.8751755513322957E-3</v>
      </c>
      <c r="Z521" s="13">
        <f t="shared" si="797"/>
        <v>4.7484844945573632E-2</v>
      </c>
      <c r="AA521" s="13">
        <f t="shared" si="798"/>
        <v>3.598048249965248E-2</v>
      </c>
      <c r="AB521" s="13">
        <f t="shared" si="799"/>
        <v>1.3631666296811569E-2</v>
      </c>
      <c r="AC521" s="13">
        <f t="shared" si="800"/>
        <v>2.1386134170012756E-4</v>
      </c>
      <c r="AD521" s="13">
        <f t="shared" si="801"/>
        <v>1.7343665336787145E-3</v>
      </c>
      <c r="AE521" s="13">
        <f t="shared" si="802"/>
        <v>2.2747912329253521E-3</v>
      </c>
      <c r="AF521" s="13">
        <f t="shared" si="803"/>
        <v>1.4918055246425305E-3</v>
      </c>
      <c r="AG521" s="13">
        <f t="shared" si="804"/>
        <v>6.5221625355982868E-4</v>
      </c>
      <c r="AH521" s="13">
        <f t="shared" si="805"/>
        <v>1.5570253876770872E-2</v>
      </c>
      <c r="AI521" s="13">
        <f t="shared" si="806"/>
        <v>1.1797979919075691E-2</v>
      </c>
      <c r="AJ521" s="13">
        <f t="shared" si="807"/>
        <v>4.4698156906283048E-3</v>
      </c>
      <c r="AK521" s="13">
        <f t="shared" si="808"/>
        <v>1.1289645880186272E-3</v>
      </c>
      <c r="AL521" s="13">
        <f t="shared" si="809"/>
        <v>8.5016828177045951E-6</v>
      </c>
      <c r="AM521" s="13">
        <f t="shared" si="810"/>
        <v>2.6283478353792946E-4</v>
      </c>
      <c r="AN521" s="13">
        <f t="shared" si="811"/>
        <v>3.4473350914569274E-4</v>
      </c>
      <c r="AO521" s="13">
        <f t="shared" si="812"/>
        <v>2.2607584644662062E-4</v>
      </c>
      <c r="AP521" s="13">
        <f t="shared" si="813"/>
        <v>9.8840190061043234E-5</v>
      </c>
      <c r="AQ521" s="13">
        <f t="shared" si="814"/>
        <v>3.2409642576334984E-5</v>
      </c>
      <c r="AR521" s="13">
        <f t="shared" si="815"/>
        <v>4.0843819718054605E-3</v>
      </c>
      <c r="AS521" s="13">
        <f t="shared" si="816"/>
        <v>3.0948407692366563E-3</v>
      </c>
      <c r="AT521" s="13">
        <f t="shared" si="817"/>
        <v>1.1725200352276873E-3</v>
      </c>
      <c r="AU521" s="13">
        <f t="shared" si="818"/>
        <v>2.961494813510622E-4</v>
      </c>
      <c r="AV521" s="13">
        <f t="shared" si="819"/>
        <v>5.6100010662593152E-5</v>
      </c>
      <c r="AW521" s="13">
        <f t="shared" si="820"/>
        <v>2.3470104169632069E-7</v>
      </c>
      <c r="AX521" s="13">
        <f t="shared" si="821"/>
        <v>3.3192773891774615E-5</v>
      </c>
      <c r="AY521" s="13">
        <f t="shared" si="822"/>
        <v>4.3535567355146942E-5</v>
      </c>
      <c r="AZ521" s="13">
        <f t="shared" si="823"/>
        <v>2.8550575964430249E-5</v>
      </c>
      <c r="BA521" s="13">
        <f t="shared" si="824"/>
        <v>1.2482290342072591E-5</v>
      </c>
      <c r="BB521" s="13">
        <f t="shared" si="825"/>
        <v>4.0929359633036388E-6</v>
      </c>
      <c r="BC521" s="13">
        <f t="shared" si="826"/>
        <v>1.0736571152003961E-6</v>
      </c>
      <c r="BD521" s="13">
        <f t="shared" si="827"/>
        <v>8.9284436334172786E-4</v>
      </c>
      <c r="BE521" s="13">
        <f t="shared" si="828"/>
        <v>6.7653102851976301E-4</v>
      </c>
      <c r="BF521" s="13">
        <f t="shared" si="829"/>
        <v>2.5631243884261955E-4</v>
      </c>
      <c r="BG521" s="13">
        <f t="shared" si="830"/>
        <v>6.4738165273506458E-5</v>
      </c>
      <c r="BH521" s="13">
        <f t="shared" si="831"/>
        <v>1.2263441237687663E-5</v>
      </c>
      <c r="BI521" s="13">
        <f t="shared" si="832"/>
        <v>1.8584646673854996E-6</v>
      </c>
      <c r="BJ521" s="14">
        <f t="shared" si="833"/>
        <v>0.21575278857777741</v>
      </c>
      <c r="BK521" s="14">
        <f t="shared" si="834"/>
        <v>0.28665189448722783</v>
      </c>
      <c r="BL521" s="14">
        <f t="shared" si="835"/>
        <v>0.44971384649235585</v>
      </c>
      <c r="BM521" s="14">
        <f t="shared" si="836"/>
        <v>0.34164006125244051</v>
      </c>
      <c r="BN521" s="14">
        <f t="shared" si="837"/>
        <v>0.65792001238418074</v>
      </c>
    </row>
    <row r="522" spans="1:66" x14ac:dyDescent="0.25">
      <c r="A522" t="s">
        <v>343</v>
      </c>
      <c r="B522" t="s">
        <v>183</v>
      </c>
      <c r="C522" t="s">
        <v>187</v>
      </c>
      <c r="D522" s="11">
        <v>44429</v>
      </c>
      <c r="E522" s="10">
        <f>VLOOKUP(A522,home!$A$2:$E$405,3,FALSE)</f>
        <v>1.3151999999999999</v>
      </c>
      <c r="F522" s="10">
        <f>VLOOKUP(B522,home!$B$2:$E$405,3,FALSE)</f>
        <v>0.85540000000000005</v>
      </c>
      <c r="G522" s="10">
        <f>VLOOKUP(C522,away!$B$2:$E$405,4,FALSE)</f>
        <v>0.8498</v>
      </c>
      <c r="H522" s="10">
        <f>VLOOKUP(A522,away!$A$2:$E$405,3,FALSE)</f>
        <v>1.1212</v>
      </c>
      <c r="I522" s="10">
        <f>VLOOKUP(C522,away!$B$2:$E$405,3,FALSE)</f>
        <v>0.68200000000000005</v>
      </c>
      <c r="J522" s="10">
        <f>VLOOKUP(B522,home!$B$2:$E$405,4,FALSE)</f>
        <v>1.4493</v>
      </c>
      <c r="K522" s="12">
        <f t="shared" si="782"/>
        <v>0.95604376358399989</v>
      </c>
      <c r="L522" s="12">
        <f t="shared" si="783"/>
        <v>1.1082194191200001</v>
      </c>
      <c r="M522" s="13">
        <f t="shared" si="784"/>
        <v>0.12691176691119893</v>
      </c>
      <c r="N522" s="13">
        <f t="shared" si="785"/>
        <v>0.12133320328087797</v>
      </c>
      <c r="O522" s="13">
        <f t="shared" si="786"/>
        <v>0.14064608460582173</v>
      </c>
      <c r="P522" s="13">
        <f t="shared" si="787"/>
        <v>0.13446381205990349</v>
      </c>
      <c r="Q522" s="13">
        <f t="shared" si="788"/>
        <v>5.7999926156176544E-2</v>
      </c>
      <c r="R522" s="13">
        <f t="shared" si="789"/>
        <v>7.7933361091683098E-2</v>
      </c>
      <c r="S522" s="13">
        <f t="shared" si="790"/>
        <v>3.5616312800869188E-2</v>
      </c>
      <c r="T522" s="13">
        <f t="shared" si="791"/>
        <v>6.4276644473800867E-2</v>
      </c>
      <c r="U522" s="13">
        <f t="shared" si="792"/>
        <v>7.4507703846843576E-2</v>
      </c>
      <c r="V522" s="13">
        <f t="shared" si="793"/>
        <v>4.1928562805490779E-3</v>
      </c>
      <c r="W522" s="13">
        <f t="shared" si="794"/>
        <v>1.8483489229981699E-2</v>
      </c>
      <c r="X522" s="13">
        <f t="shared" si="795"/>
        <v>2.0483761697761095E-2</v>
      </c>
      <c r="Y522" s="13">
        <f t="shared" si="796"/>
        <v>1.1350251245042658E-2</v>
      </c>
      <c r="Z522" s="13">
        <f t="shared" si="797"/>
        <v>2.878908805303142E-2</v>
      </c>
      <c r="AA522" s="13">
        <f t="shared" si="798"/>
        <v>2.7523628092371327E-2</v>
      </c>
      <c r="AB522" s="13">
        <f t="shared" si="799"/>
        <v>1.3156896494458493E-2</v>
      </c>
      <c r="AC522" s="13">
        <f t="shared" si="800"/>
        <v>2.7764734341793879E-4</v>
      </c>
      <c r="AD522" s="13">
        <f t="shared" si="801"/>
        <v>4.4177561518990074E-3</v>
      </c>
      <c r="AE522" s="13">
        <f t="shared" si="802"/>
        <v>4.895843156471325E-3</v>
      </c>
      <c r="AF522" s="13">
        <f t="shared" si="803"/>
        <v>2.7128342294836408E-3</v>
      </c>
      <c r="AG522" s="13">
        <f t="shared" si="804"/>
        <v>1.0021385246557378E-3</v>
      </c>
      <c r="AH522" s="13">
        <f t="shared" si="805"/>
        <v>7.9761566097812514E-3</v>
      </c>
      <c r="AI522" s="13">
        <f t="shared" si="806"/>
        <v>7.6255547841506651E-3</v>
      </c>
      <c r="AJ522" s="13">
        <f t="shared" si="807"/>
        <v>3.6451820476276881E-3</v>
      </c>
      <c r="AK522" s="13">
        <f t="shared" si="808"/>
        <v>1.1616511879209354E-3</v>
      </c>
      <c r="AL522" s="13">
        <f t="shared" si="809"/>
        <v>1.1766763985061761E-5</v>
      </c>
      <c r="AM522" s="13">
        <f t="shared" si="810"/>
        <v>8.4471364361157959E-4</v>
      </c>
      <c r="AN522" s="13">
        <f t="shared" si="811"/>
        <v>9.3612806344596348E-4</v>
      </c>
      <c r="AO522" s="13">
        <f t="shared" si="812"/>
        <v>5.1871764934700827E-4</v>
      </c>
      <c r="AP522" s="13">
        <f t="shared" si="813"/>
        <v>1.9161765734887782E-4</v>
      </c>
      <c r="AQ522" s="13">
        <f t="shared" si="814"/>
        <v>5.3088602230077131E-5</v>
      </c>
      <c r="AR522" s="13">
        <f t="shared" si="815"/>
        <v>1.7678663289803851E-3</v>
      </c>
      <c r="AS522" s="13">
        <f t="shared" si="816"/>
        <v>1.6901575786718371E-3</v>
      </c>
      <c r="AT522" s="13">
        <f t="shared" si="817"/>
        <v>8.0793230628172159E-4</v>
      </c>
      <c r="AU522" s="13">
        <f t="shared" si="818"/>
        <v>2.5747288093955938E-4</v>
      </c>
      <c r="AV522" s="13">
        <f t="shared" si="819"/>
        <v>6.1538835528567848E-5</v>
      </c>
      <c r="AW522" s="13">
        <f t="shared" si="820"/>
        <v>3.4630444869703666E-7</v>
      </c>
      <c r="AX522" s="13">
        <f t="shared" si="821"/>
        <v>1.3459720183152794E-4</v>
      </c>
      <c r="AY522" s="13">
        <f t="shared" si="822"/>
        <v>1.491632328289133E-4</v>
      </c>
      <c r="AZ522" s="13">
        <f t="shared" si="823"/>
        <v>8.2652795619859838E-5</v>
      </c>
      <c r="BA522" s="13">
        <f t="shared" si="824"/>
        <v>3.0532477716828388E-5</v>
      </c>
      <c r="BB522" s="13">
        <f t="shared" si="825"/>
        <v>8.4591711799094737E-6</v>
      </c>
      <c r="BC522" s="13">
        <f t="shared" si="826"/>
        <v>1.8749235542471838E-6</v>
      </c>
      <c r="BD522" s="13">
        <f t="shared" si="827"/>
        <v>3.265306326974082E-4</v>
      </c>
      <c r="BE522" s="13">
        <f t="shared" si="828"/>
        <v>3.1217757500949484E-4</v>
      </c>
      <c r="BF522" s="13">
        <f t="shared" si="829"/>
        <v>1.4922771185930191E-4</v>
      </c>
      <c r="BG522" s="13">
        <f t="shared" si="830"/>
        <v>4.7556074425665233E-5</v>
      </c>
      <c r="BH522" s="13">
        <f t="shared" si="831"/>
        <v>1.1366422093798447E-5</v>
      </c>
      <c r="BI522" s="13">
        <f t="shared" si="832"/>
        <v>2.1733593914078802E-6</v>
      </c>
      <c r="BJ522" s="14">
        <f t="shared" si="833"/>
        <v>0.30990739356486546</v>
      </c>
      <c r="BK522" s="14">
        <f t="shared" si="834"/>
        <v>0.30162332539275261</v>
      </c>
      <c r="BL522" s="14">
        <f t="shared" si="835"/>
        <v>0.35961021846653807</v>
      </c>
      <c r="BM522" s="14">
        <f t="shared" si="836"/>
        <v>0.34049305444314554</v>
      </c>
      <c r="BN522" s="14">
        <f t="shared" si="837"/>
        <v>0.65928815410566177</v>
      </c>
    </row>
    <row r="523" spans="1:66" x14ac:dyDescent="0.25">
      <c r="A523" t="s">
        <v>343</v>
      </c>
      <c r="B523" t="s">
        <v>186</v>
      </c>
      <c r="C523" t="s">
        <v>181</v>
      </c>
      <c r="D523" s="11">
        <v>44429</v>
      </c>
      <c r="E523" s="10">
        <f>VLOOKUP(A523,home!$A$2:$E$405,3,FALSE)</f>
        <v>1.3151999999999999</v>
      </c>
      <c r="F523" s="10">
        <f>VLOOKUP(B523,home!$B$2:$E$405,3,FALSE)</f>
        <v>0.67090000000000005</v>
      </c>
      <c r="G523" s="10">
        <f>VLOOKUP(C523,away!$B$2:$E$405,4,FALSE)</f>
        <v>0.95040000000000002</v>
      </c>
      <c r="H523" s="10">
        <f>VLOOKUP(A523,away!$A$2:$E$405,3,FALSE)</f>
        <v>1.1212</v>
      </c>
      <c r="I523" s="10">
        <f>VLOOKUP(C523,away!$B$2:$E$405,3,FALSE)</f>
        <v>1.0034000000000001</v>
      </c>
      <c r="J523" s="10">
        <f>VLOOKUP(B523,home!$B$2:$E$405,4,FALSE)</f>
        <v>0.94440000000000002</v>
      </c>
      <c r="K523" s="12">
        <f t="shared" si="782"/>
        <v>0.83860224307200004</v>
      </c>
      <c r="L523" s="12">
        <f t="shared" si="783"/>
        <v>1.0624614083520001</v>
      </c>
      <c r="M523" s="13">
        <f t="shared" si="784"/>
        <v>0.1494096149253776</v>
      </c>
      <c r="N523" s="13">
        <f t="shared" si="785"/>
        <v>0.12529523821294544</v>
      </c>
      <c r="O523" s="13">
        <f t="shared" si="786"/>
        <v>0.15874194989494669</v>
      </c>
      <c r="P523" s="13">
        <f t="shared" si="787"/>
        <v>0.13312135525152535</v>
      </c>
      <c r="Q523" s="13">
        <f t="shared" si="788"/>
        <v>5.2536433905808304E-2</v>
      </c>
      <c r="R523" s="13">
        <f t="shared" si="789"/>
        <v>8.4328597824963838E-2</v>
      </c>
      <c r="S523" s="13">
        <f t="shared" si="790"/>
        <v>2.9652200149323859E-2</v>
      </c>
      <c r="T523" s="13">
        <f t="shared" si="791"/>
        <v>5.5817933557356848E-2</v>
      </c>
      <c r="U523" s="13">
        <f t="shared" si="792"/>
        <v>7.0718151291131251E-2</v>
      </c>
      <c r="V523" s="13">
        <f t="shared" si="793"/>
        <v>2.935510224350517E-3</v>
      </c>
      <c r="W523" s="13">
        <f t="shared" si="794"/>
        <v>1.4685723772138242E-2</v>
      </c>
      <c r="X523" s="13">
        <f t="shared" si="795"/>
        <v>1.5603014761614442E-2</v>
      </c>
      <c r="Y523" s="13">
        <f t="shared" si="796"/>
        <v>8.2888005190809612E-3</v>
      </c>
      <c r="Z523" s="13">
        <f t="shared" si="797"/>
        <v>2.9865293603153507E-2</v>
      </c>
      <c r="AA523" s="13">
        <f t="shared" si="798"/>
        <v>2.5045102205608388E-2</v>
      </c>
      <c r="AB523" s="13">
        <f t="shared" si="799"/>
        <v>1.0501439443795342E-2</v>
      </c>
      <c r="AC523" s="13">
        <f t="shared" si="800"/>
        <v>1.6346801861422366E-4</v>
      </c>
      <c r="AD523" s="13">
        <f t="shared" si="801"/>
        <v>3.0788702241127297E-3</v>
      </c>
      <c r="AE523" s="13">
        <f t="shared" si="802"/>
        <v>3.2711807944438486E-3</v>
      </c>
      <c r="AF523" s="13">
        <f t="shared" si="803"/>
        <v>1.7377516769194127E-3</v>
      </c>
      <c r="AG523" s="13">
        <f t="shared" si="804"/>
        <v>6.1543136467528329E-4</v>
      </c>
      <c r="AH523" s="13">
        <f t="shared" si="805"/>
        <v>7.9326804756131106E-3</v>
      </c>
      <c r="AI523" s="13">
        <f t="shared" si="806"/>
        <v>6.6523636404226157E-3</v>
      </c>
      <c r="AJ523" s="13">
        <f t="shared" si="807"/>
        <v>2.7893435352945102E-3</v>
      </c>
      <c r="AK523" s="13">
        <f t="shared" si="808"/>
        <v>7.797165817987863E-4</v>
      </c>
      <c r="AL523" s="13">
        <f t="shared" si="809"/>
        <v>5.8258858880201476E-6</v>
      </c>
      <c r="AM523" s="13">
        <f t="shared" si="810"/>
        <v>5.1638949521370556E-4</v>
      </c>
      <c r="AN523" s="13">
        <f t="shared" si="811"/>
        <v>5.4864391034293203E-4</v>
      </c>
      <c r="AO523" s="13">
        <f t="shared" si="812"/>
        <v>2.9145649083334993E-4</v>
      </c>
      <c r="AP523" s="13">
        <f t="shared" si="813"/>
        <v>1.0322042457471096E-4</v>
      </c>
      <c r="AQ523" s="13">
        <f t="shared" si="814"/>
        <v>2.7416929416084696E-5</v>
      </c>
      <c r="AR523" s="13">
        <f t="shared" si="815"/>
        <v>1.6856333740252647E-3</v>
      </c>
      <c r="AS523" s="13">
        <f t="shared" si="816"/>
        <v>1.4135759284546108E-3</v>
      </c>
      <c r="AT523" s="13">
        <f t="shared" si="817"/>
        <v>5.9271397217731069E-4</v>
      </c>
      <c r="AU523" s="13">
        <f t="shared" si="818"/>
        <v>1.6568375552266927E-4</v>
      </c>
      <c r="AV523" s="13">
        <f t="shared" si="819"/>
        <v>3.4735692255475821E-5</v>
      </c>
      <c r="AW523" s="13">
        <f t="shared" si="820"/>
        <v>1.4418784697307258E-7</v>
      </c>
      <c r="AX523" s="13">
        <f t="shared" si="821"/>
        <v>7.2174231497505183E-5</v>
      </c>
      <c r="AY523" s="13">
        <f t="shared" si="822"/>
        <v>7.6682335643562635E-5</v>
      </c>
      <c r="AZ523" s="13">
        <f t="shared" si="823"/>
        <v>4.0736011161790158E-5</v>
      </c>
      <c r="BA523" s="13">
        <f t="shared" si="824"/>
        <v>1.4426813263199462E-5</v>
      </c>
      <c r="BB523" s="13">
        <f t="shared" si="825"/>
        <v>3.8319830844125524E-6</v>
      </c>
      <c r="BC523" s="13">
        <f t="shared" si="826"/>
        <v>8.1426682892920068E-7</v>
      </c>
      <c r="BD523" s="13">
        <f t="shared" si="827"/>
        <v>2.9848673475533599E-4</v>
      </c>
      <c r="BE523" s="13">
        <f t="shared" si="828"/>
        <v>2.5031164529306185E-4</v>
      </c>
      <c r="BF523" s="13">
        <f t="shared" si="829"/>
        <v>1.0495595360490224E-4</v>
      </c>
      <c r="BG523" s="13">
        <f t="shared" si="830"/>
        <v>2.9338766038943934E-5</v>
      </c>
      <c r="BH523" s="13">
        <f t="shared" si="831"/>
        <v>6.1508887523057481E-6</v>
      </c>
      <c r="BI523" s="13">
        <f t="shared" si="832"/>
        <v>1.0316298209139877E-6</v>
      </c>
      <c r="BJ523" s="14">
        <f t="shared" si="833"/>
        <v>0.28262617168095572</v>
      </c>
      <c r="BK523" s="14">
        <f t="shared" si="834"/>
        <v>0.31536465679072317</v>
      </c>
      <c r="BL523" s="14">
        <f t="shared" si="835"/>
        <v>0.37207196323427533</v>
      </c>
      <c r="BM523" s="14">
        <f t="shared" si="836"/>
        <v>0.29641835714574388</v>
      </c>
      <c r="BN523" s="14">
        <f t="shared" si="837"/>
        <v>0.70343319001556726</v>
      </c>
    </row>
    <row r="524" spans="1:66" x14ac:dyDescent="0.25">
      <c r="A524" t="s">
        <v>343</v>
      </c>
      <c r="B524" t="s">
        <v>188</v>
      </c>
      <c r="C524" t="s">
        <v>184</v>
      </c>
      <c r="D524" s="11">
        <v>44429</v>
      </c>
      <c r="E524" s="10">
        <f>VLOOKUP(A524,home!$A$2:$E$405,3,FALSE)</f>
        <v>1.3151999999999999</v>
      </c>
      <c r="F524" s="10">
        <f>VLOOKUP(B524,home!$B$2:$E$405,3,FALSE)</f>
        <v>0.76029999999999998</v>
      </c>
      <c r="G524" s="10">
        <f>VLOOKUP(C524,away!$B$2:$E$405,4,FALSE)</f>
        <v>0.42770000000000002</v>
      </c>
      <c r="H524" s="10">
        <f>VLOOKUP(A524,away!$A$2:$E$405,3,FALSE)</f>
        <v>1.1212</v>
      </c>
      <c r="I524" s="10">
        <f>VLOOKUP(C524,away!$B$2:$E$405,3,FALSE)</f>
        <v>2.0068000000000001</v>
      </c>
      <c r="J524" s="10">
        <f>VLOOKUP(B524,home!$B$2:$E$405,4,FALSE)</f>
        <v>0.89190000000000003</v>
      </c>
      <c r="K524" s="12">
        <f t="shared" si="782"/>
        <v>0.427677143712</v>
      </c>
      <c r="L524" s="12">
        <f t="shared" si="783"/>
        <v>2.006796548304</v>
      </c>
      <c r="M524" s="13">
        <f t="shared" si="784"/>
        <v>8.764386257613023E-2</v>
      </c>
      <c r="N524" s="13">
        <f t="shared" si="785"/>
        <v>3.7483276810446421E-2</v>
      </c>
      <c r="O524" s="13">
        <f t="shared" si="786"/>
        <v>0.1758834008978083</v>
      </c>
      <c r="P524" s="13">
        <f t="shared" si="787"/>
        <v>7.5221310522327264E-2</v>
      </c>
      <c r="Q524" s="13">
        <f t="shared" si="788"/>
        <v>8.0153703816289862E-3</v>
      </c>
      <c r="R524" s="13">
        <f t="shared" si="789"/>
        <v>0.17648110091284519</v>
      </c>
      <c r="S524" s="13">
        <f t="shared" si="790"/>
        <v>1.6139879594482306E-2</v>
      </c>
      <c r="T524" s="13">
        <f t="shared" si="791"/>
        <v>1.6085217615231167E-2</v>
      </c>
      <c r="U524" s="13">
        <f t="shared" si="792"/>
        <v>7.5476933157554868E-2</v>
      </c>
      <c r="V524" s="13">
        <f t="shared" si="793"/>
        <v>1.5391366061649704E-3</v>
      </c>
      <c r="W524" s="13">
        <f t="shared" si="794"/>
        <v>1.1426635702029499E-3</v>
      </c>
      <c r="X524" s="13">
        <f t="shared" si="795"/>
        <v>2.2930933085560054E-3</v>
      </c>
      <c r="Y524" s="13">
        <f t="shared" si="796"/>
        <v>2.3008858682745958E-3</v>
      </c>
      <c r="Z524" s="13">
        <f t="shared" si="797"/>
        <v>0.11805388805092921</v>
      </c>
      <c r="AA524" s="13">
        <f t="shared" si="798"/>
        <v>5.048894964571761E-2</v>
      </c>
      <c r="AB524" s="13">
        <f t="shared" si="799"/>
        <v>1.0796484886749752E-2</v>
      </c>
      <c r="AC524" s="13">
        <f t="shared" si="800"/>
        <v>8.2561309190396469E-5</v>
      </c>
      <c r="AD524" s="13">
        <f t="shared" si="801"/>
        <v>1.2217277298203844E-4</v>
      </c>
      <c r="AE524" s="13">
        <f t="shared" si="802"/>
        <v>2.4517589911708296E-4</v>
      </c>
      <c r="AF524" s="13">
        <f t="shared" si="803"/>
        <v>2.4600907403774593E-4</v>
      </c>
      <c r="AG524" s="13">
        <f t="shared" si="804"/>
        <v>1.6456338687680392E-4</v>
      </c>
      <c r="AH524" s="13">
        <f t="shared" si="805"/>
        <v>5.9227533763617904E-2</v>
      </c>
      <c r="AI524" s="13">
        <f t="shared" si="806"/>
        <v>2.5330262469130144E-2</v>
      </c>
      <c r="AJ524" s="13">
        <f t="shared" si="807"/>
        <v>5.4165871511364268E-3</v>
      </c>
      <c r="AK524" s="13">
        <f t="shared" si="808"/>
        <v>7.7218350715504893E-4</v>
      </c>
      <c r="AL524" s="13">
        <f t="shared" si="809"/>
        <v>2.8343661236272719E-6</v>
      </c>
      <c r="AM524" s="13">
        <f t="shared" si="810"/>
        <v>1.0450100517666568E-5</v>
      </c>
      <c r="AN524" s="13">
        <f t="shared" si="811"/>
        <v>2.0971225648283116E-5</v>
      </c>
      <c r="AO524" s="13">
        <f t="shared" si="812"/>
        <v>2.1042491622339439E-5</v>
      </c>
      <c r="AP524" s="13">
        <f t="shared" si="813"/>
        <v>1.4075999851808874E-5</v>
      </c>
      <c r="AQ524" s="13">
        <f t="shared" si="814"/>
        <v>7.0619169791344165E-6</v>
      </c>
      <c r="AR524" s="13">
        <f t="shared" si="815"/>
        <v>2.377152206427741E-2</v>
      </c>
      <c r="AS524" s="13">
        <f t="shared" si="816"/>
        <v>1.0166536658136946E-2</v>
      </c>
      <c r="AT524" s="13">
        <f t="shared" si="817"/>
        <v>2.1739976796976757E-3</v>
      </c>
      <c r="AU524" s="13">
        <f t="shared" si="818"/>
        <v>3.0992303936320593E-4</v>
      </c>
      <c r="AV524" s="13">
        <f t="shared" si="819"/>
        <v>3.3136750061349398E-5</v>
      </c>
      <c r="AW524" s="13">
        <f t="shared" si="820"/>
        <v>6.7572943010678105E-8</v>
      </c>
      <c r="AX524" s="13">
        <f t="shared" si="821"/>
        <v>7.4487819014982142E-7</v>
      </c>
      <c r="AY524" s="13">
        <f t="shared" si="822"/>
        <v>1.4948189808995923E-6</v>
      </c>
      <c r="AZ524" s="13">
        <f t="shared" si="823"/>
        <v>1.4998987856043027E-6</v>
      </c>
      <c r="BA524" s="13">
        <f t="shared" si="824"/>
        <v>1.0033305685853586E-6</v>
      </c>
      <c r="BB524" s="13">
        <f t="shared" si="825"/>
        <v>5.0337008046124693E-7</v>
      </c>
      <c r="BC524" s="13">
        <f t="shared" si="826"/>
        <v>2.0203226799782745E-7</v>
      </c>
      <c r="BD524" s="13">
        <f t="shared" si="827"/>
        <v>7.9507680710873777E-3</v>
      </c>
      <c r="BE524" s="13">
        <f t="shared" si="828"/>
        <v>3.4003617789592168E-3</v>
      </c>
      <c r="BF524" s="13">
        <f t="shared" si="829"/>
        <v>7.2712850660636651E-4</v>
      </c>
      <c r="BG524" s="13">
        <f t="shared" si="830"/>
        <v>1.0365874760566101E-4</v>
      </c>
      <c r="BH524" s="13">
        <f t="shared" si="831"/>
        <v>1.1083119274188051E-5</v>
      </c>
      <c r="BI524" s="13">
        <f t="shared" si="832"/>
        <v>9.4799935892083267E-7</v>
      </c>
      <c r="BJ524" s="14">
        <f t="shared" si="833"/>
        <v>6.8177478750846759E-2</v>
      </c>
      <c r="BK524" s="14">
        <f t="shared" si="834"/>
        <v>0.18063107979339973</v>
      </c>
      <c r="BL524" s="14">
        <f t="shared" si="835"/>
        <v>0.62852250080614369</v>
      </c>
      <c r="BM524" s="14">
        <f t="shared" si="836"/>
        <v>0.43465519805409469</v>
      </c>
      <c r="BN524" s="14">
        <f t="shared" si="837"/>
        <v>0.56072832210118639</v>
      </c>
    </row>
    <row r="525" spans="1:66" x14ac:dyDescent="0.25">
      <c r="A525" t="s">
        <v>343</v>
      </c>
      <c r="B525" t="s">
        <v>190</v>
      </c>
      <c r="C525" t="s">
        <v>189</v>
      </c>
      <c r="D525" s="11">
        <v>44429</v>
      </c>
      <c r="E525" s="10">
        <f>VLOOKUP(A525,home!$A$2:$E$405,3,FALSE)</f>
        <v>1.3151999999999999</v>
      </c>
      <c r="F525" s="10">
        <f>VLOOKUP(B525,home!$B$2:$E$405,3,FALSE)</f>
        <v>0.58140000000000003</v>
      </c>
      <c r="G525" s="10">
        <f>VLOOKUP(C525,away!$B$2:$E$405,4,FALSE)</f>
        <v>0.98399999999999999</v>
      </c>
      <c r="H525" s="10">
        <f>VLOOKUP(A525,away!$A$2:$E$405,3,FALSE)</f>
        <v>1.1212</v>
      </c>
      <c r="I525" s="10">
        <f>VLOOKUP(C525,away!$B$2:$E$405,3,FALSE)</f>
        <v>0.99680000000000002</v>
      </c>
      <c r="J525" s="10">
        <f>VLOOKUP(B525,home!$B$2:$E$405,4,FALSE)</f>
        <v>0.73450000000000004</v>
      </c>
      <c r="K525" s="12">
        <f t="shared" si="782"/>
        <v>0.75242276352000004</v>
      </c>
      <c r="L525" s="12">
        <f t="shared" si="783"/>
        <v>0.82088613152000001</v>
      </c>
      <c r="M525" s="13">
        <f t="shared" si="784"/>
        <v>0.20735792035100181</v>
      </c>
      <c r="N525" s="13">
        <f t="shared" si="785"/>
        <v>0.15602081946826085</v>
      </c>
      <c r="O525" s="13">
        <f t="shared" si="786"/>
        <v>0.17021724107696617</v>
      </c>
      <c r="P525" s="13">
        <f t="shared" si="787"/>
        <v>0.12807532692988097</v>
      </c>
      <c r="Q525" s="13">
        <f t="shared" si="788"/>
        <v>5.8696808075481922E-2</v>
      </c>
      <c r="R525" s="13">
        <f t="shared" si="789"/>
        <v>6.9864486272838991E-2</v>
      </c>
      <c r="S525" s="13">
        <f t="shared" si="790"/>
        <v>1.9776540655439493E-2</v>
      </c>
      <c r="T525" s="13">
        <f t="shared" si="791"/>
        <v>4.8183395713654258E-2</v>
      </c>
      <c r="U525" s="13">
        <f t="shared" si="792"/>
        <v>5.2567629833314623E-2</v>
      </c>
      <c r="V525" s="13">
        <f t="shared" si="793"/>
        <v>1.3572275339717441E-3</v>
      </c>
      <c r="W525" s="13">
        <f t="shared" si="794"/>
        <v>1.4721604847319056E-2</v>
      </c>
      <c r="X525" s="13">
        <f t="shared" si="795"/>
        <v>1.2084761252881821E-2</v>
      </c>
      <c r="Y525" s="13">
        <f t="shared" si="796"/>
        <v>4.9601064576104727E-3</v>
      </c>
      <c r="Z525" s="13">
        <f t="shared" si="797"/>
        <v>1.9116929289047652E-2</v>
      </c>
      <c r="AA525" s="13">
        <f t="shared" si="798"/>
        <v>1.4384012765681664E-2</v>
      </c>
      <c r="AB525" s="13">
        <f t="shared" si="799"/>
        <v>5.4114293178305775E-3</v>
      </c>
      <c r="AC525" s="13">
        <f t="shared" si="800"/>
        <v>5.2393513543340798E-5</v>
      </c>
      <c r="AD525" s="13">
        <f t="shared" si="801"/>
        <v>2.7692176506673074E-3</v>
      </c>
      <c r="AE525" s="13">
        <f t="shared" si="802"/>
        <v>2.2732123645931887E-3</v>
      </c>
      <c r="AF525" s="13">
        <f t="shared" si="803"/>
        <v>9.3302425204716728E-4</v>
      </c>
      <c r="AG525" s="13">
        <f t="shared" si="804"/>
        <v>2.5530222295911358E-4</v>
      </c>
      <c r="AH525" s="13">
        <f t="shared" si="805"/>
        <v>3.9232055326569263E-3</v>
      </c>
      <c r="AI525" s="13">
        <f t="shared" si="806"/>
        <v>2.9519091487386784E-3</v>
      </c>
      <c r="AJ525" s="13">
        <f t="shared" si="807"/>
        <v>1.1105418196769637E-3</v>
      </c>
      <c r="AK525" s="13">
        <f t="shared" si="808"/>
        <v>2.7853231498862352E-4</v>
      </c>
      <c r="AL525" s="13">
        <f t="shared" si="809"/>
        <v>1.2944412954585466E-6</v>
      </c>
      <c r="AM525" s="13">
        <f t="shared" si="810"/>
        <v>4.1672447950069169E-4</v>
      </c>
      <c r="AN525" s="13">
        <f t="shared" si="811"/>
        <v>3.4208334588700835E-4</v>
      </c>
      <c r="AO525" s="13">
        <f t="shared" si="812"/>
        <v>1.4040573723130218E-4</v>
      </c>
      <c r="AP525" s="13">
        <f t="shared" si="813"/>
        <v>3.8419040826339101E-5</v>
      </c>
      <c r="AQ525" s="13">
        <f t="shared" si="814"/>
        <v>7.8844144501606101E-6</v>
      </c>
      <c r="AR525" s="13">
        <f t="shared" si="815"/>
        <v>6.4410100257212134E-4</v>
      </c>
      <c r="AS525" s="13">
        <f t="shared" si="816"/>
        <v>4.8463625634131817E-4</v>
      </c>
      <c r="AT525" s="13">
        <f t="shared" si="817"/>
        <v>1.8232567564916089E-4</v>
      </c>
      <c r="AU525" s="13">
        <f t="shared" si="818"/>
        <v>4.5728662910864277E-5</v>
      </c>
      <c r="AV525" s="13">
        <f t="shared" si="819"/>
        <v>8.6018217298667543E-6</v>
      </c>
      <c r="AW525" s="13">
        <f t="shared" si="820"/>
        <v>2.2208780063149889E-8</v>
      </c>
      <c r="AX525" s="13">
        <f t="shared" si="821"/>
        <v>5.225883074872399E-5</v>
      </c>
      <c r="AY525" s="13">
        <f t="shared" si="822"/>
        <v>4.2898549411078462E-5</v>
      </c>
      <c r="AZ525" s="13">
        <f t="shared" si="823"/>
        <v>1.7607412136939884E-5</v>
      </c>
      <c r="BA525" s="13">
        <f t="shared" si="824"/>
        <v>4.8178934783902936E-6</v>
      </c>
      <c r="BB525" s="13">
        <f t="shared" si="825"/>
        <v>9.8873548488781094E-7</v>
      </c>
      <c r="BC525" s="13">
        <f t="shared" si="826"/>
        <v>1.6232784945722137E-7</v>
      </c>
      <c r="BD525" s="13">
        <f t="shared" si="827"/>
        <v>8.8122263384930342E-5</v>
      </c>
      <c r="BE525" s="13">
        <f t="shared" si="828"/>
        <v>6.6305196943726609E-5</v>
      </c>
      <c r="BF525" s="13">
        <f t="shared" si="829"/>
        <v>2.4944769760068316E-5</v>
      </c>
      <c r="BG525" s="13">
        <f t="shared" si="830"/>
        <v>6.256337532746911E-6</v>
      </c>
      <c r="BH525" s="13">
        <f t="shared" si="831"/>
        <v>1.1768526939758321E-6</v>
      </c>
      <c r="BI525" s="13">
        <f t="shared" si="832"/>
        <v>1.7709815125145058E-7</v>
      </c>
      <c r="BJ525" s="14">
        <f t="shared" si="833"/>
        <v>0.30196250307248013</v>
      </c>
      <c r="BK525" s="14">
        <f t="shared" si="834"/>
        <v>0.35666360197454389</v>
      </c>
      <c r="BL525" s="14">
        <f t="shared" si="835"/>
        <v>0.32226136402036326</v>
      </c>
      <c r="BM525" s="14">
        <f t="shared" si="836"/>
        <v>0.20972891984137315</v>
      </c>
      <c r="BN525" s="14">
        <f t="shared" si="837"/>
        <v>0.79023260217443081</v>
      </c>
    </row>
    <row r="526" spans="1:66" x14ac:dyDescent="0.25">
      <c r="A526" t="s">
        <v>343</v>
      </c>
      <c r="B526" t="s">
        <v>191</v>
      </c>
      <c r="C526" t="s">
        <v>192</v>
      </c>
      <c r="D526" s="11">
        <v>44429</v>
      </c>
      <c r="E526" s="10">
        <f>VLOOKUP(A526,home!$A$2:$E$405,3,FALSE)</f>
        <v>1.3151999999999999</v>
      </c>
      <c r="F526" s="10">
        <f>VLOOKUP(B526,home!$B$2:$E$405,3,FALSE)</f>
        <v>0.71560000000000001</v>
      </c>
      <c r="G526" s="10">
        <f>VLOOKUP(C526,away!$B$2:$E$405,4,FALSE)</f>
        <v>0.90290000000000004</v>
      </c>
      <c r="H526" s="10">
        <f>VLOOKUP(A526,away!$A$2:$E$405,3,FALSE)</f>
        <v>1.1212</v>
      </c>
      <c r="I526" s="10">
        <f>VLOOKUP(C526,away!$B$2:$E$405,3,FALSE)</f>
        <v>0.89190000000000003</v>
      </c>
      <c r="J526" s="10">
        <f>VLOOKUP(B526,home!$B$2:$E$405,4,FALSE)</f>
        <v>0.99680000000000002</v>
      </c>
      <c r="K526" s="12">
        <f t="shared" si="782"/>
        <v>0.84977076364799997</v>
      </c>
      <c r="L526" s="12">
        <f t="shared" si="783"/>
        <v>0.99679828550400007</v>
      </c>
      <c r="M526" s="13">
        <f t="shared" si="784"/>
        <v>0.15777756581468583</v>
      </c>
      <c r="N526" s="13">
        <f t="shared" si="785"/>
        <v>0.13407476258886813</v>
      </c>
      <c r="O526" s="13">
        <f t="shared" si="786"/>
        <v>0.15727240709507337</v>
      </c>
      <c r="P526" s="13">
        <f t="shared" si="787"/>
        <v>0.13364549347793961</v>
      </c>
      <c r="Q526" s="13">
        <f t="shared" si="788"/>
        <v>5.6966406695533385E-2</v>
      </c>
      <c r="R526" s="13">
        <f t="shared" si="789"/>
        <v>7.8384432874728127E-2</v>
      </c>
      <c r="S526" s="13">
        <f t="shared" si="790"/>
        <v>2.8301105158290346E-2</v>
      </c>
      <c r="T526" s="13">
        <f t="shared" si="791"/>
        <v>5.6784016525431268E-2</v>
      </c>
      <c r="U526" s="13">
        <f t="shared" si="792"/>
        <v>6.6608799382073106E-2</v>
      </c>
      <c r="V526" s="13">
        <f t="shared" si="793"/>
        <v>2.6636058071309015E-3</v>
      </c>
      <c r="W526" s="13">
        <f t="shared" si="794"/>
        <v>1.6136128973315317E-2</v>
      </c>
      <c r="X526" s="13">
        <f t="shared" si="795"/>
        <v>1.6084465695272127E-2</v>
      </c>
      <c r="Y526" s="13">
        <f t="shared" si="796"/>
        <v>8.0164839141475801E-3</v>
      </c>
      <c r="Z526" s="13">
        <f t="shared" si="797"/>
        <v>2.6044489433244129E-2</v>
      </c>
      <c r="AA526" s="13">
        <f t="shared" si="798"/>
        <v>2.2131845674510126E-2</v>
      </c>
      <c r="AB526" s="13">
        <f t="shared" si="799"/>
        <v>9.4034976998840763E-3</v>
      </c>
      <c r="AC526" s="13">
        <f t="shared" si="800"/>
        <v>1.4101296288805961E-4</v>
      </c>
      <c r="AD526" s="13">
        <f t="shared" si="801"/>
        <v>3.4280026599941924E-3</v>
      </c>
      <c r="AE526" s="13">
        <f t="shared" si="802"/>
        <v>3.4170271741853627E-3</v>
      </c>
      <c r="AF526" s="13">
        <f t="shared" si="803"/>
        <v>1.7030434143742738E-3</v>
      </c>
      <c r="AG526" s="13">
        <f t="shared" si="804"/>
        <v>5.6586358519571816E-4</v>
      </c>
      <c r="AH526" s="13">
        <f t="shared" si="805"/>
        <v>6.4902756034711968E-3</v>
      </c>
      <c r="AI526" s="13">
        <f t="shared" si="806"/>
        <v>5.5152464558477022E-3</v>
      </c>
      <c r="AJ526" s="13">
        <f t="shared" si="807"/>
        <v>2.3433475962463136E-3</v>
      </c>
      <c r="AK526" s="13">
        <f t="shared" si="808"/>
        <v>6.6376942545164509E-4</v>
      </c>
      <c r="AL526" s="13">
        <f t="shared" si="809"/>
        <v>4.7778014357493603E-6</v>
      </c>
      <c r="AM526" s="13">
        <f t="shared" si="810"/>
        <v>5.8260328763412822E-4</v>
      </c>
      <c r="AN526" s="13">
        <f t="shared" si="811"/>
        <v>5.8073795824269288E-4</v>
      </c>
      <c r="AO526" s="13">
        <f t="shared" si="812"/>
        <v>2.8943930055170489E-4</v>
      </c>
      <c r="AP526" s="13">
        <f t="shared" si="813"/>
        <v>9.6170866182472138E-5</v>
      </c>
      <c r="AQ526" s="13">
        <f t="shared" si="814"/>
        <v>2.396573863153071E-5</v>
      </c>
      <c r="AR526" s="13">
        <f t="shared" si="815"/>
        <v>1.2938991187977061E-3</v>
      </c>
      <c r="AS526" s="13">
        <f t="shared" si="816"/>
        <v>1.0995176422642007E-3</v>
      </c>
      <c r="AT526" s="13">
        <f t="shared" si="817"/>
        <v>4.6716897325564921E-4</v>
      </c>
      <c r="AU526" s="13">
        <f t="shared" si="818"/>
        <v>1.3232884505203505E-4</v>
      </c>
      <c r="AV526" s="13">
        <f t="shared" si="819"/>
        <v>2.8112295928131414E-5</v>
      </c>
      <c r="AW526" s="13">
        <f t="shared" si="820"/>
        <v>1.1241769162725095E-7</v>
      </c>
      <c r="AX526" s="13">
        <f t="shared" si="821"/>
        <v>8.2513206772781393E-5</v>
      </c>
      <c r="AY526" s="13">
        <f t="shared" si="822"/>
        <v>8.2249023042545538E-5</v>
      </c>
      <c r="AZ526" s="13">
        <f t="shared" si="823"/>
        <v>4.0992842576594192E-5</v>
      </c>
      <c r="BA526" s="13">
        <f t="shared" si="824"/>
        <v>1.362053173276149E-5</v>
      </c>
      <c r="BB526" s="13">
        <f t="shared" si="825"/>
        <v>3.3942306697173694E-6</v>
      </c>
      <c r="BC526" s="13">
        <f t="shared" si="826"/>
        <v>6.7667266243587379E-7</v>
      </c>
      <c r="BD526" s="13">
        <f t="shared" si="827"/>
        <v>2.1495940387211492E-4</v>
      </c>
      <c r="BE526" s="13">
        <f t="shared" si="828"/>
        <v>1.826662167817259E-4</v>
      </c>
      <c r="BF526" s="13">
        <f t="shared" si="829"/>
        <v>7.7612205263649165E-5</v>
      </c>
      <c r="BG526" s="13">
        <f t="shared" si="830"/>
        <v>2.1984194311765495E-5</v>
      </c>
      <c r="BH526" s="13">
        <f t="shared" si="831"/>
        <v>4.6703813971237443E-6</v>
      </c>
      <c r="BI526" s="13">
        <f t="shared" si="832"/>
        <v>7.937507132722517E-7</v>
      </c>
      <c r="BJ526" s="14">
        <f t="shared" si="833"/>
        <v>0.29897256488501667</v>
      </c>
      <c r="BK526" s="14">
        <f t="shared" si="834"/>
        <v>0.32261581004541301</v>
      </c>
      <c r="BL526" s="14">
        <f t="shared" si="835"/>
        <v>0.35233733483492308</v>
      </c>
      <c r="BM526" s="14">
        <f t="shared" si="836"/>
        <v>0.28176699404641753</v>
      </c>
      <c r="BN526" s="14">
        <f t="shared" si="837"/>
        <v>0.71812106854682844</v>
      </c>
    </row>
    <row r="527" spans="1:66" x14ac:dyDescent="0.25">
      <c r="A527" t="s">
        <v>344</v>
      </c>
      <c r="B527" t="s">
        <v>205</v>
      </c>
      <c r="C527" t="s">
        <v>213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344</v>
      </c>
      <c r="B528" t="s">
        <v>198</v>
      </c>
      <c r="C528" t="s">
        <v>212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345</v>
      </c>
      <c r="B529" t="s">
        <v>226</v>
      </c>
      <c r="C529" t="s">
        <v>220</v>
      </c>
      <c r="D529" s="11">
        <v>44429</v>
      </c>
      <c r="E529" s="10">
        <f>VLOOKUP(A529,home!$A$2:$E$405,3,FALSE)</f>
        <v>1.8438000000000001</v>
      </c>
      <c r="F529" s="10">
        <f>VLOOKUP(B529,home!$B$2:$E$405,3,FALSE)</f>
        <v>0.49719999999999998</v>
      </c>
      <c r="G529" s="10">
        <f>VLOOKUP(C529,away!$B$2:$E$405,4,FALSE)</f>
        <v>1.1298999999999999</v>
      </c>
      <c r="H529" s="10">
        <f>VLOOKUP(A529,away!$A$2:$E$405,3,FALSE)</f>
        <v>1.2188000000000001</v>
      </c>
      <c r="I529" s="10">
        <f>VLOOKUP(C529,away!$B$2:$E$405,3,FALSE)</f>
        <v>0.68369999999999997</v>
      </c>
      <c r="J529" s="10">
        <f>VLOOKUP(B529,home!$B$2:$E$405,4,FALSE)</f>
        <v>1.5726</v>
      </c>
      <c r="K529" s="12">
        <f t="shared" si="782"/>
        <v>1.0358215430639999</v>
      </c>
      <c r="L529" s="12">
        <f t="shared" si="783"/>
        <v>1.3104374524560001</v>
      </c>
      <c r="M529" s="13">
        <f t="shared" si="784"/>
        <v>9.5726606862792066E-2</v>
      </c>
      <c r="N529" s="13">
        <f t="shared" si="785"/>
        <v>9.9155681632898146E-2</v>
      </c>
      <c r="O529" s="13">
        <f t="shared" si="786"/>
        <v>0.12544373082953428</v>
      </c>
      <c r="P529" s="13">
        <f t="shared" si="787"/>
        <v>0.12993731883555323</v>
      </c>
      <c r="Q529" s="13">
        <f t="shared" si="788"/>
        <v>5.1353795576275632E-2</v>
      </c>
      <c r="R529" s="13">
        <f t="shared" si="789"/>
        <v>8.2193081527415557E-2</v>
      </c>
      <c r="S529" s="13">
        <f t="shared" si="790"/>
        <v>4.4093558153513596E-2</v>
      </c>
      <c r="T529" s="13">
        <f t="shared" si="791"/>
        <v>6.729593704892084E-2</v>
      </c>
      <c r="U529" s="13">
        <f t="shared" si="792"/>
        <v>8.513736453691273E-2</v>
      </c>
      <c r="V529" s="13">
        <f t="shared" si="793"/>
        <v>6.650187227232365E-3</v>
      </c>
      <c r="W529" s="13">
        <f t="shared" si="794"/>
        <v>1.7731122592003677E-2</v>
      </c>
      <c r="X529" s="13">
        <f t="shared" si="795"/>
        <v>2.3235527118650328E-2</v>
      </c>
      <c r="Y529" s="13">
        <f t="shared" si="796"/>
        <v>1.5224352481918222E-2</v>
      </c>
      <c r="Z529" s="13">
        <f t="shared" si="797"/>
        <v>3.5902964122098251E-2</v>
      </c>
      <c r="AA529" s="13">
        <f t="shared" si="798"/>
        <v>3.7189063697523235E-2</v>
      </c>
      <c r="AB529" s="13">
        <f t="shared" si="799"/>
        <v>1.9260616672136945E-2</v>
      </c>
      <c r="AC529" s="13">
        <f t="shared" si="800"/>
        <v>5.6417667353678375E-4</v>
      </c>
      <c r="AD529" s="13">
        <f t="shared" si="801"/>
        <v>4.5915696908765489E-3</v>
      </c>
      <c r="AE529" s="13">
        <f t="shared" si="802"/>
        <v>6.0169648884864481E-3</v>
      </c>
      <c r="AF529" s="13">
        <f t="shared" si="803"/>
        <v>3.9424280699926918E-3</v>
      </c>
      <c r="AG529" s="13">
        <f t="shared" si="804"/>
        <v>1.7221017988440822E-3</v>
      </c>
      <c r="AH529" s="13">
        <f t="shared" si="805"/>
        <v>1.1762147209945404E-2</v>
      </c>
      <c r="AI529" s="13">
        <f t="shared" si="806"/>
        <v>1.218348547275157E-2</v>
      </c>
      <c r="AJ529" s="13">
        <f t="shared" si="807"/>
        <v>6.3099583611416774E-3</v>
      </c>
      <c r="AK529" s="13">
        <f t="shared" si="808"/>
        <v>2.1786636021024534E-3</v>
      </c>
      <c r="AL529" s="13">
        <f t="shared" si="809"/>
        <v>3.063207052309084E-5</v>
      </c>
      <c r="AM529" s="13">
        <f t="shared" si="810"/>
        <v>9.5120936045792843E-4</v>
      </c>
      <c r="AN529" s="13">
        <f t="shared" si="811"/>
        <v>1.2465003710707887E-3</v>
      </c>
      <c r="AO529" s="13">
        <f t="shared" si="812"/>
        <v>8.1673038537573165E-4</v>
      </c>
      <c r="AP529" s="13">
        <f t="shared" si="813"/>
        <v>3.5675802851839364E-4</v>
      </c>
      <c r="AQ529" s="13">
        <f t="shared" si="814"/>
        <v>1.1687727050871723E-4</v>
      </c>
      <c r="AR529" s="13">
        <f t="shared" si="815"/>
        <v>3.0827116450426609E-3</v>
      </c>
      <c r="AS529" s="13">
        <f t="shared" si="816"/>
        <v>3.1931391329894508E-3</v>
      </c>
      <c r="AT529" s="13">
        <f t="shared" si="817"/>
        <v>1.6537611519755876E-3</v>
      </c>
      <c r="AU529" s="13">
        <f t="shared" si="818"/>
        <v>5.7100047609955041E-4</v>
      </c>
      <c r="AV529" s="13">
        <f t="shared" si="819"/>
        <v>1.4786364856092868E-4</v>
      </c>
      <c r="AW529" s="13">
        <f t="shared" si="820"/>
        <v>1.1549816609668808E-6</v>
      </c>
      <c r="AX529" s="13">
        <f t="shared" si="821"/>
        <v>1.6421385792107524E-4</v>
      </c>
      <c r="AY529" s="13">
        <f t="shared" si="822"/>
        <v>2.1519198963206539E-4</v>
      </c>
      <c r="AZ529" s="13">
        <f t="shared" si="823"/>
        <v>1.4099782134119091E-4</v>
      </c>
      <c r="BA529" s="13">
        <f t="shared" si="824"/>
        <v>6.1589608600065468E-5</v>
      </c>
      <c r="BB529" s="13">
        <f t="shared" si="825"/>
        <v>2.0177332447907995E-5</v>
      </c>
      <c r="BC529" s="13">
        <f t="shared" si="826"/>
        <v>5.2882264260788685E-6</v>
      </c>
      <c r="BD529" s="13">
        <f t="shared" si="827"/>
        <v>6.7328346579769111E-4</v>
      </c>
      <c r="BE529" s="13">
        <f t="shared" si="828"/>
        <v>6.9740151846204223E-4</v>
      </c>
      <c r="BF529" s="13">
        <f t="shared" si="829"/>
        <v>3.6119175849426454E-4</v>
      </c>
      <c r="BG529" s="13">
        <f t="shared" si="830"/>
        <v>1.2471006820850958E-4</v>
      </c>
      <c r="BH529" s="13">
        <f t="shared" si="831"/>
        <v>3.2294343821838756E-5</v>
      </c>
      <c r="BI529" s="13">
        <f t="shared" si="832"/>
        <v>6.6902354099552769E-6</v>
      </c>
      <c r="BJ529" s="14">
        <f t="shared" si="833"/>
        <v>0.29436501515116659</v>
      </c>
      <c r="BK529" s="14">
        <f t="shared" si="834"/>
        <v>0.27721767181278328</v>
      </c>
      <c r="BL529" s="14">
        <f t="shared" si="835"/>
        <v>0.39220215935432629</v>
      </c>
      <c r="BM529" s="14">
        <f t="shared" si="836"/>
        <v>0.41566355816793438</v>
      </c>
      <c r="BN529" s="14">
        <f t="shared" si="837"/>
        <v>0.58381021526446897</v>
      </c>
    </row>
    <row r="530" spans="1:66" s="10" customFormat="1" x14ac:dyDescent="0.25">
      <c r="A530" t="s">
        <v>345</v>
      </c>
      <c r="B530" t="s">
        <v>227</v>
      </c>
      <c r="C530" t="s">
        <v>216</v>
      </c>
      <c r="D530" s="11">
        <v>44429</v>
      </c>
      <c r="E530" s="10">
        <f>VLOOKUP(A530,home!$A$2:$E$405,3,FALSE)</f>
        <v>1.8438000000000001</v>
      </c>
      <c r="F530" s="10">
        <f>VLOOKUP(B530,home!$B$2:$E$405,3,FALSE)</f>
        <v>1.1751</v>
      </c>
      <c r="G530" s="10">
        <f>VLOOKUP(C530,away!$B$2:$E$405,4,FALSE)</f>
        <v>1.1751</v>
      </c>
      <c r="H530" s="10">
        <f>VLOOKUP(A530,away!$A$2:$E$405,3,FALSE)</f>
        <v>1.2188000000000001</v>
      </c>
      <c r="I530" s="10">
        <f>VLOOKUP(C530,away!$B$2:$E$405,3,FALSE)</f>
        <v>0.95720000000000005</v>
      </c>
      <c r="J530" s="10">
        <f>VLOOKUP(B530,home!$B$2:$E$405,4,FALSE)</f>
        <v>0.68369999999999997</v>
      </c>
      <c r="K530" s="12">
        <f t="shared" si="782"/>
        <v>2.5460296864380005</v>
      </c>
      <c r="L530" s="12">
        <f t="shared" si="783"/>
        <v>0.79762859563200006</v>
      </c>
      <c r="M530" s="13">
        <f t="shared" si="784"/>
        <v>3.5307556172549048E-2</v>
      </c>
      <c r="N530" s="13">
        <f t="shared" si="785"/>
        <v>8.9894086170887122E-2</v>
      </c>
      <c r="O530" s="13">
        <f t="shared" si="786"/>
        <v>2.8162316445108252E-2</v>
      </c>
      <c r="P530" s="13">
        <f t="shared" si="787"/>
        <v>7.1702093708106693E-2</v>
      </c>
      <c r="Q530" s="13">
        <f t="shared" si="788"/>
        <v>0.11443650601314721</v>
      </c>
      <c r="R530" s="13">
        <f t="shared" si="789"/>
        <v>1.1231534457927838E-2</v>
      </c>
      <c r="S530" s="13">
        <f t="shared" si="790"/>
        <v>3.6402903510235674E-2</v>
      </c>
      <c r="T530" s="13">
        <f t="shared" si="791"/>
        <v>9.1277829580299535E-2</v>
      </c>
      <c r="U530" s="13">
        <f t="shared" si="792"/>
        <v>2.8595820154135605E-2</v>
      </c>
      <c r="V530" s="13">
        <f t="shared" si="793"/>
        <v>8.2140566486427497E-3</v>
      </c>
      <c r="W530" s="13">
        <f t="shared" si="794"/>
        <v>9.711958050723786E-2</v>
      </c>
      <c r="X530" s="13">
        <f t="shared" si="795"/>
        <v>7.7465354608357101E-2</v>
      </c>
      <c r="Y530" s="13">
        <f t="shared" si="796"/>
        <v>3.0894291003199376E-2</v>
      </c>
      <c r="Z530" s="13">
        <f t="shared" si="797"/>
        <v>2.9861976854897989E-3</v>
      </c>
      <c r="AA530" s="13">
        <f t="shared" si="798"/>
        <v>7.6029479568294738E-3</v>
      </c>
      <c r="AB530" s="13">
        <f t="shared" si="799"/>
        <v>9.6786656012654952E-3</v>
      </c>
      <c r="AC530" s="13">
        <f t="shared" si="800"/>
        <v>1.0425619955583836E-3</v>
      </c>
      <c r="AD530" s="13">
        <f t="shared" si="801"/>
        <v>6.1817333776458226E-2</v>
      </c>
      <c r="AE530" s="13">
        <f t="shared" si="802"/>
        <v>4.9307273125830983E-2</v>
      </c>
      <c r="AF530" s="13">
        <f t="shared" si="803"/>
        <v>1.9664445508900008E-2</v>
      </c>
      <c r="AG530" s="13">
        <f t="shared" si="804"/>
        <v>5.2283080183819679E-3</v>
      </c>
      <c r="AH530" s="13">
        <f t="shared" si="805"/>
        <v>5.9546916653918929E-4</v>
      </c>
      <c r="AI530" s="13">
        <f t="shared" si="806"/>
        <v>1.5160821753672693E-3</v>
      </c>
      <c r="AJ530" s="13">
        <f t="shared" si="807"/>
        <v>1.9299951127822858E-3</v>
      </c>
      <c r="AK530" s="13">
        <f t="shared" si="808"/>
        <v>1.6379416172746524E-3</v>
      </c>
      <c r="AL530" s="13">
        <f t="shared" si="809"/>
        <v>8.4688815659417042E-5</v>
      </c>
      <c r="AM530" s="13">
        <f t="shared" si="810"/>
        <v>3.1477753386261825E-2</v>
      </c>
      <c r="AN530" s="13">
        <f t="shared" si="811"/>
        <v>2.5107556227134457E-2</v>
      </c>
      <c r="AO530" s="13">
        <f t="shared" si="812"/>
        <v>1.0013252406600366E-2</v>
      </c>
      <c r="AP530" s="13">
        <f t="shared" si="813"/>
        <v>2.6622854849284649E-3</v>
      </c>
      <c r="AQ530" s="13">
        <f t="shared" si="814"/>
        <v>5.3087875812873745E-4</v>
      </c>
      <c r="AR530" s="13">
        <f t="shared" si="815"/>
        <v>9.4992647009762256E-5</v>
      </c>
      <c r="AS530" s="13">
        <f t="shared" si="816"/>
        <v>2.4185409928018063E-4</v>
      </c>
      <c r="AT530" s="13">
        <f t="shared" si="817"/>
        <v>3.0788385827703175E-4</v>
      </c>
      <c r="AU530" s="13">
        <f t="shared" si="818"/>
        <v>2.6129381438279764E-4</v>
      </c>
      <c r="AV530" s="13">
        <f t="shared" si="819"/>
        <v>1.6631545207530584E-4</v>
      </c>
      <c r="AW530" s="13">
        <f t="shared" si="820"/>
        <v>4.777357451290363E-6</v>
      </c>
      <c r="AX530" s="13">
        <f t="shared" si="821"/>
        <v>1.3357215763966144E-2</v>
      </c>
      <c r="AY530" s="13">
        <f t="shared" si="822"/>
        <v>1.0654097251365929E-2</v>
      </c>
      <c r="AZ530" s="13">
        <f t="shared" si="823"/>
        <v>4.2490063141668788E-3</v>
      </c>
      <c r="BA530" s="13">
        <f t="shared" si="824"/>
        <v>1.1297096464001426E-3</v>
      </c>
      <c r="BB530" s="13">
        <f t="shared" si="825"/>
        <v>2.2527217968251729E-4</v>
      </c>
      <c r="BC530" s="13">
        <f t="shared" si="826"/>
        <v>3.5936706463025181E-5</v>
      </c>
      <c r="BD530" s="13">
        <f t="shared" si="827"/>
        <v>1.2628141938293823E-5</v>
      </c>
      <c r="BE530" s="13">
        <f t="shared" si="828"/>
        <v>3.2151624259448778E-5</v>
      </c>
      <c r="BF530" s="13">
        <f t="shared" si="829"/>
        <v>4.0929494915878408E-5</v>
      </c>
      <c r="BG530" s="13">
        <f t="shared" si="830"/>
        <v>3.4735903035579879E-5</v>
      </c>
      <c r="BH530" s="13">
        <f t="shared" si="831"/>
        <v>2.2109660078454556E-5</v>
      </c>
      <c r="BI530" s="13">
        <f t="shared" si="832"/>
        <v>1.1258370183359685E-5</v>
      </c>
      <c r="BJ530" s="14">
        <f t="shared" si="833"/>
        <v>0.73654797243779768</v>
      </c>
      <c r="BK530" s="14">
        <f t="shared" si="834"/>
        <v>0.16340795810211792</v>
      </c>
      <c r="BL530" s="14">
        <f t="shared" si="835"/>
        <v>9.2176925752666158E-2</v>
      </c>
      <c r="BM530" s="14">
        <f t="shared" si="836"/>
        <v>0.63373564111643066</v>
      </c>
      <c r="BN530" s="14">
        <f t="shared" si="837"/>
        <v>0.35073409296772617</v>
      </c>
    </row>
    <row r="531" spans="1:66" x14ac:dyDescent="0.25">
      <c r="A531" t="s">
        <v>346</v>
      </c>
      <c r="B531" t="s">
        <v>238</v>
      </c>
      <c r="C531" t="s">
        <v>241</v>
      </c>
      <c r="D531" s="11">
        <v>44429</v>
      </c>
      <c r="E531" s="10">
        <f>VLOOKUP(A531,home!$A$2:$E$405,3,FALSE)</f>
        <v>1.619</v>
      </c>
      <c r="F531" s="10">
        <f>VLOOKUP(B531,home!$B$2:$E$405,3,FALSE)</f>
        <v>1.6471</v>
      </c>
      <c r="G531" s="10">
        <f>VLOOKUP(C531,away!$B$2:$E$405,4,FALSE)</f>
        <v>1.0294000000000001</v>
      </c>
      <c r="H531" s="10">
        <f>VLOOKUP(A531,away!$A$2:$E$405,3,FALSE)</f>
        <v>1.181</v>
      </c>
      <c r="I531" s="10">
        <f>VLOOKUP(C531,away!$B$2:$E$405,3,FALSE)</f>
        <v>0.84670000000000001</v>
      </c>
      <c r="J531" s="10">
        <f>VLOOKUP(B531,home!$B$2:$E$405,4,FALSE)</f>
        <v>0.5645</v>
      </c>
      <c r="K531" s="12">
        <f t="shared" si="782"/>
        <v>2.7450545540600002</v>
      </c>
      <c r="L531" s="12">
        <f t="shared" si="783"/>
        <v>0.56447329915</v>
      </c>
      <c r="M531" s="13">
        <f t="shared" si="784"/>
        <v>3.6533418818741989E-2</v>
      </c>
      <c r="N531" s="13">
        <f t="shared" si="785"/>
        <v>0.10028622770376901</v>
      </c>
      <c r="O531" s="13">
        <f t="shared" si="786"/>
        <v>2.0622139449843986E-2</v>
      </c>
      <c r="P531" s="13">
        <f t="shared" si="787"/>
        <v>5.660889781125461E-2</v>
      </c>
      <c r="Q531" s="13">
        <f t="shared" si="788"/>
        <v>0.13764558303386468</v>
      </c>
      <c r="R531" s="13">
        <f t="shared" si="789"/>
        <v>5.8203235453924002E-3</v>
      </c>
      <c r="S531" s="13">
        <f t="shared" si="790"/>
        <v>2.1929013318629623E-2</v>
      </c>
      <c r="T531" s="13">
        <f t="shared" si="791"/>
        <v>7.7697256368550849E-2</v>
      </c>
      <c r="U531" s="13">
        <f t="shared" si="792"/>
        <v>1.5977105654382054E-2</v>
      </c>
      <c r="V531" s="13">
        <f t="shared" si="793"/>
        <v>3.7754694930899439E-3</v>
      </c>
      <c r="W531" s="13">
        <f t="shared" si="794"/>
        <v>0.12594821151778471</v>
      </c>
      <c r="X531" s="13">
        <f t="shared" si="795"/>
        <v>7.1094402477485955E-2</v>
      </c>
      <c r="Y531" s="13">
        <f t="shared" si="796"/>
        <v>2.0065445958782215E-2</v>
      </c>
      <c r="Z531" s="13">
        <f t="shared" si="797"/>
        <v>1.0951390779293576E-3</v>
      </c>
      <c r="AA531" s="13">
        <f t="shared" si="798"/>
        <v>3.0062165131990522E-3</v>
      </c>
      <c r="AB531" s="13">
        <f t="shared" si="799"/>
        <v>4.126114165023718E-3</v>
      </c>
      <c r="AC531" s="13">
        <f t="shared" si="800"/>
        <v>3.6563298350241402E-4</v>
      </c>
      <c r="AD531" s="13">
        <f t="shared" si="801"/>
        <v>8.6433677900651776E-2</v>
      </c>
      <c r="AE531" s="13">
        <f t="shared" si="802"/>
        <v>4.878950332224935E-2</v>
      </c>
      <c r="AF531" s="13">
        <f t="shared" si="803"/>
        <v>1.3770185952099988E-2</v>
      </c>
      <c r="AG531" s="13">
        <f t="shared" si="804"/>
        <v>2.5909674314302882E-3</v>
      </c>
      <c r="AH531" s="13">
        <f t="shared" si="805"/>
        <v>1.5454419208671836E-4</v>
      </c>
      <c r="AI531" s="13">
        <f t="shared" si="806"/>
        <v>4.2423223829116959E-4</v>
      </c>
      <c r="AJ531" s="13">
        <f t="shared" si="807"/>
        <v>5.822703188501214E-4</v>
      </c>
      <c r="AK531" s="13">
        <f t="shared" si="808"/>
        <v>5.327879301511647E-4</v>
      </c>
      <c r="AL531" s="13">
        <f t="shared" si="809"/>
        <v>2.266207857764901E-5</v>
      </c>
      <c r="AM531" s="13">
        <f t="shared" si="810"/>
        <v>4.7453032229067868E-2</v>
      </c>
      <c r="AN531" s="13">
        <f t="shared" si="811"/>
        <v>2.6785969657013214E-2</v>
      </c>
      <c r="AO531" s="13">
        <f t="shared" si="812"/>
        <v>7.5599823316130216E-3</v>
      </c>
      <c r="AP531" s="13">
        <f t="shared" si="813"/>
        <v>1.4224693894137705E-3</v>
      </c>
      <c r="AQ531" s="13">
        <f t="shared" si="814"/>
        <v>2.0073649729556928E-4</v>
      </c>
      <c r="AR531" s="13">
        <f t="shared" si="815"/>
        <v>1.7447213994332248E-5</v>
      </c>
      <c r="AS531" s="13">
        <f t="shared" si="816"/>
        <v>4.7893554230801102E-5</v>
      </c>
      <c r="AT531" s="13">
        <f t="shared" si="817"/>
        <v>6.5735209575690102E-5</v>
      </c>
      <c r="AU531" s="13">
        <f t="shared" si="818"/>
        <v>6.0148912135945544E-5</v>
      </c>
      <c r="AV531" s="13">
        <f t="shared" si="819"/>
        <v>4.1278011295133035E-5</v>
      </c>
      <c r="AW531" s="13">
        <f t="shared" si="820"/>
        <v>9.7541992743506342E-7</v>
      </c>
      <c r="AX531" s="13">
        <f t="shared" si="821"/>
        <v>2.1710193704059785E-2</v>
      </c>
      <c r="AY531" s="13">
        <f t="shared" si="822"/>
        <v>1.2254824665316185E-2</v>
      </c>
      <c r="AZ531" s="13">
        <f t="shared" si="823"/>
        <v>3.458760654667911E-3</v>
      </c>
      <c r="BA531" s="13">
        <f t="shared" si="824"/>
        <v>6.5079267923686985E-4</v>
      </c>
      <c r="BB531" s="13">
        <f t="shared" si="825"/>
        <v>9.1838772677875903E-5</v>
      </c>
      <c r="BC531" s="13">
        <f t="shared" si="826"/>
        <v>1.03681070006735E-5</v>
      </c>
      <c r="BD531" s="13">
        <f t="shared" si="827"/>
        <v>1.6414144073927956E-6</v>
      </c>
      <c r="BE531" s="13">
        <f t="shared" si="828"/>
        <v>4.5057720941132897E-6</v>
      </c>
      <c r="BF531" s="13">
        <f t="shared" si="829"/>
        <v>6.1842951032510766E-6</v>
      </c>
      <c r="BG531" s="13">
        <f t="shared" si="830"/>
        <v>5.6587424789434421E-6</v>
      </c>
      <c r="BH531" s="13">
        <f t="shared" si="831"/>
        <v>3.8833892030191182E-6</v>
      </c>
      <c r="BI531" s="13">
        <f t="shared" si="832"/>
        <v>2.1320230433870127E-6</v>
      </c>
      <c r="BJ531" s="14">
        <f t="shared" si="833"/>
        <v>0.8059204303540316</v>
      </c>
      <c r="BK531" s="14">
        <f t="shared" si="834"/>
        <v>0.1314899191691124</v>
      </c>
      <c r="BL531" s="14">
        <f t="shared" si="835"/>
        <v>5.1502242544782396E-2</v>
      </c>
      <c r="BM531" s="14">
        <f t="shared" si="836"/>
        <v>0.62023729153759999</v>
      </c>
      <c r="BN531" s="14">
        <f t="shared" si="837"/>
        <v>0.35751659036286665</v>
      </c>
    </row>
    <row r="532" spans="1:66" x14ac:dyDescent="0.25">
      <c r="A532" t="s">
        <v>346</v>
      </c>
      <c r="B532" t="s">
        <v>231</v>
      </c>
      <c r="C532" t="s">
        <v>233</v>
      </c>
      <c r="D532" s="11">
        <v>44429</v>
      </c>
      <c r="E532" s="10">
        <f>VLOOKUP(A532,home!$A$2:$E$405,3,FALSE)</f>
        <v>1.619</v>
      </c>
      <c r="F532" s="10">
        <f>VLOOKUP(B532,home!$B$2:$E$405,3,FALSE)</f>
        <v>1.2353000000000001</v>
      </c>
      <c r="G532" s="10">
        <f>VLOOKUP(C532,away!$B$2:$E$405,4,FALSE)</f>
        <v>1.2353000000000001</v>
      </c>
      <c r="H532" s="10">
        <f>VLOOKUP(A532,away!$A$2:$E$405,3,FALSE)</f>
        <v>1.181</v>
      </c>
      <c r="I532" s="10">
        <f>VLOOKUP(C532,away!$B$2:$E$405,3,FALSE)</f>
        <v>0.6774</v>
      </c>
      <c r="J532" s="10">
        <f>VLOOKUP(B532,home!$B$2:$E$405,4,FALSE)</f>
        <v>1.3548</v>
      </c>
      <c r="K532" s="12">
        <f t="shared" si="782"/>
        <v>2.4705390997100003</v>
      </c>
      <c r="L532" s="12">
        <f t="shared" si="783"/>
        <v>1.08385273512</v>
      </c>
      <c r="M532" s="13">
        <f t="shared" si="784"/>
        <v>2.8598762399710983E-2</v>
      </c>
      <c r="N532" s="13">
        <f t="shared" si="785"/>
        <v>7.0654360711802186E-2</v>
      </c>
      <c r="O532" s="13">
        <f t="shared" si="786"/>
        <v>3.0996846847973759E-2</v>
      </c>
      <c r="P532" s="13">
        <f t="shared" si="787"/>
        <v>7.6578922105641864E-2</v>
      </c>
      <c r="Q532" s="13">
        <f t="shared" si="788"/>
        <v>8.72771803517607E-2</v>
      </c>
      <c r="R532" s="13">
        <f t="shared" si="789"/>
        <v>1.6798008618136052E-2</v>
      </c>
      <c r="S532" s="13">
        <f t="shared" si="790"/>
        <v>5.1263855660072445E-2</v>
      </c>
      <c r="T532" s="13">
        <f t="shared" si="791"/>
        <v>9.4595610637817351E-2</v>
      </c>
      <c r="U532" s="13">
        <f t="shared" si="792"/>
        <v>4.1500137088370671E-2</v>
      </c>
      <c r="V532" s="13">
        <f t="shared" si="793"/>
        <v>1.5252139447930288E-2</v>
      </c>
      <c r="W532" s="13">
        <f t="shared" si="794"/>
        <v>7.1873895523822076E-2</v>
      </c>
      <c r="X532" s="13">
        <f t="shared" si="795"/>
        <v>7.790071824722368E-2</v>
      </c>
      <c r="Y532" s="13">
        <f t="shared" si="796"/>
        <v>4.2216453270032928E-2</v>
      </c>
      <c r="Z532" s="13">
        <f t="shared" si="797"/>
        <v>6.0688558617786976E-3</v>
      </c>
      <c r="AA532" s="13">
        <f t="shared" si="798"/>
        <v>1.4993345697028504E-2</v>
      </c>
      <c r="AB532" s="13">
        <f t="shared" si="799"/>
        <v>1.8520823389988807E-2</v>
      </c>
      <c r="AC532" s="13">
        <f t="shared" si="800"/>
        <v>2.55254139672851E-3</v>
      </c>
      <c r="AD532" s="13">
        <f t="shared" si="801"/>
        <v>4.4391817285018509E-2</v>
      </c>
      <c r="AE532" s="13">
        <f t="shared" si="802"/>
        <v>4.8114192581314601E-2</v>
      </c>
      <c r="AF532" s="13">
        <f t="shared" si="803"/>
        <v>2.6074349613674115E-2</v>
      </c>
      <c r="AG532" s="13">
        <f t="shared" si="804"/>
        <v>9.4202517150852698E-3</v>
      </c>
      <c r="AH532" s="13">
        <f t="shared" si="805"/>
        <v>1.6444365062094717E-3</v>
      </c>
      <c r="AI532" s="13">
        <f t="shared" si="806"/>
        <v>4.0626446855810067E-3</v>
      </c>
      <c r="AJ532" s="13">
        <f t="shared" si="807"/>
        <v>5.0184612719784598E-3</v>
      </c>
      <c r="AK532" s="13">
        <f t="shared" si="808"/>
        <v>4.1327682642677225E-3</v>
      </c>
      <c r="AL532" s="13">
        <f t="shared" si="809"/>
        <v>2.7339766114281127E-4</v>
      </c>
      <c r="AM532" s="13">
        <f t="shared" si="810"/>
        <v>2.1934344061964085E-2</v>
      </c>
      <c r="AN532" s="13">
        <f t="shared" si="811"/>
        <v>2.3773598804622903E-2</v>
      </c>
      <c r="AO532" s="13">
        <f t="shared" si="812"/>
        <v>1.2883540044018047E-2</v>
      </c>
      <c r="AP532" s="13">
        <f t="shared" si="813"/>
        <v>4.6546200382456687E-3</v>
      </c>
      <c r="AQ532" s="13">
        <f t="shared" si="814"/>
        <v>1.2612306648492318E-3</v>
      </c>
      <c r="AR532" s="13">
        <f t="shared" si="815"/>
        <v>3.5646540099726267E-4</v>
      </c>
      <c r="AS532" s="13">
        <f t="shared" si="816"/>
        <v>8.8066171085754159E-4</v>
      </c>
      <c r="AT532" s="13">
        <f t="shared" si="817"/>
        <v>1.0878545951455299E-3</v>
      </c>
      <c r="AU532" s="13">
        <f t="shared" si="818"/>
        <v>8.9586243736874147E-4</v>
      </c>
      <c r="AV532" s="13">
        <f t="shared" si="819"/>
        <v>5.5331579487024436E-4</v>
      </c>
      <c r="AW532" s="13">
        <f t="shared" si="820"/>
        <v>2.0335474179597888E-5</v>
      </c>
      <c r="AX532" s="13">
        <f t="shared" si="821"/>
        <v>9.0316091052623521E-3</v>
      </c>
      <c r="AY532" s="13">
        <f t="shared" si="822"/>
        <v>9.7889342312732965E-3</v>
      </c>
      <c r="AZ532" s="13">
        <f t="shared" si="823"/>
        <v>5.3048815702376774E-3</v>
      </c>
      <c r="BA532" s="13">
        <f t="shared" si="824"/>
        <v>1.9165701331299292E-3</v>
      </c>
      <c r="BB532" s="13">
        <f t="shared" si="825"/>
        <v>5.1931994521054413E-4</v>
      </c>
      <c r="BC532" s="13">
        <f t="shared" si="826"/>
        <v>1.1257326860376338E-4</v>
      </c>
      <c r="BD532" s="13">
        <f t="shared" si="827"/>
        <v>6.4392666641088431E-5</v>
      </c>
      <c r="BE532" s="13">
        <f t="shared" si="828"/>
        <v>1.5908460067140079E-4</v>
      </c>
      <c r="BF532" s="13">
        <f t="shared" si="829"/>
        <v>1.9651236306022374E-4</v>
      </c>
      <c r="BG532" s="13">
        <f t="shared" si="830"/>
        <v>1.6183049217222996E-4</v>
      </c>
      <c r="BH532" s="13">
        <f t="shared" si="831"/>
        <v>9.9952139609201838E-5</v>
      </c>
      <c r="BI532" s="13">
        <f t="shared" si="832"/>
        <v>4.9387133800841141E-5</v>
      </c>
      <c r="BJ532" s="14">
        <f t="shared" si="833"/>
        <v>0.66370005180496894</v>
      </c>
      <c r="BK532" s="14">
        <f t="shared" si="834"/>
        <v>0.1843085529025002</v>
      </c>
      <c r="BL532" s="14">
        <f t="shared" si="835"/>
        <v>0.14217279170472882</v>
      </c>
      <c r="BM532" s="14">
        <f t="shared" si="836"/>
        <v>0.67557757248185712</v>
      </c>
      <c r="BN532" s="14">
        <f t="shared" si="837"/>
        <v>0.31090408103502554</v>
      </c>
    </row>
    <row r="533" spans="1:66" x14ac:dyDescent="0.25">
      <c r="A533" t="s">
        <v>346</v>
      </c>
      <c r="B533" t="s">
        <v>322</v>
      </c>
      <c r="C533" t="s">
        <v>243</v>
      </c>
      <c r="D533" s="11">
        <v>44429</v>
      </c>
      <c r="E533" s="10">
        <f>VLOOKUP(A533,home!$A$2:$E$405,3,FALSE)</f>
        <v>1.619</v>
      </c>
      <c r="F533" s="10">
        <f>VLOOKUP(B533,home!$B$2:$E$405,3,FALSE)</f>
        <v>0.61770000000000003</v>
      </c>
      <c r="G533" s="10">
        <f>VLOOKUP(C533,away!$B$2:$E$405,4,FALSE)</f>
        <v>1.1324000000000001</v>
      </c>
      <c r="H533" s="10">
        <f>VLOOKUP(A533,away!$A$2:$E$405,3,FALSE)</f>
        <v>1.181</v>
      </c>
      <c r="I533" s="10">
        <f>VLOOKUP(C533,away!$B$2:$E$405,3,FALSE)</f>
        <v>0.9879</v>
      </c>
      <c r="J533" s="10">
        <f>VLOOKUP(B533,home!$B$2:$E$405,4,FALSE)</f>
        <v>2.1168999999999998</v>
      </c>
      <c r="K533" s="12">
        <f t="shared" si="782"/>
        <v>1.13246375412</v>
      </c>
      <c r="L533" s="12">
        <f t="shared" si="783"/>
        <v>2.46980818731</v>
      </c>
      <c r="M533" s="13">
        <f t="shared" si="784"/>
        <v>2.726171501554139E-2</v>
      </c>
      <c r="N533" s="13">
        <f t="shared" si="785"/>
        <v>3.0872904130249571E-2</v>
      </c>
      <c r="O533" s="13">
        <f t="shared" si="786"/>
        <v>6.7331206945496089E-2</v>
      </c>
      <c r="P533" s="13">
        <f t="shared" si="787"/>
        <v>7.6250151386927104E-2</v>
      </c>
      <c r="Q533" s="13">
        <f t="shared" si="788"/>
        <v>1.7481222455964646E-2</v>
      </c>
      <c r="R533" s="13">
        <f t="shared" si="789"/>
        <v>8.3147583087725102E-2</v>
      </c>
      <c r="S533" s="13">
        <f t="shared" si="790"/>
        <v>5.3317313155232575E-2</v>
      </c>
      <c r="T533" s="13">
        <f t="shared" si="791"/>
        <v>4.3175266345928907E-2</v>
      </c>
      <c r="U533" s="13">
        <f t="shared" si="792"/>
        <v>9.4161624089529786E-2</v>
      </c>
      <c r="V533" s="13">
        <f t="shared" si="793"/>
        <v>1.6569648018243593E-2</v>
      </c>
      <c r="W533" s="13">
        <f t="shared" si="794"/>
        <v>6.5989502696961891E-3</v>
      </c>
      <c r="X533" s="13">
        <f t="shared" si="795"/>
        <v>1.629814140374718E-2</v>
      </c>
      <c r="Y533" s="13">
        <f t="shared" si="796"/>
        <v>2.0126641538455448E-2</v>
      </c>
      <c r="Z533" s="13">
        <f t="shared" si="797"/>
        <v>6.8452860488367295E-2</v>
      </c>
      <c r="AA533" s="13">
        <f t="shared" si="798"/>
        <v>7.752038336890904E-2</v>
      </c>
      <c r="AB533" s="13">
        <f t="shared" si="799"/>
        <v>4.3894512185388181E-2</v>
      </c>
      <c r="AC533" s="13">
        <f t="shared" si="800"/>
        <v>2.8965487156138868E-3</v>
      </c>
      <c r="AD533" s="13">
        <f t="shared" si="801"/>
        <v>1.8682679989178337E-3</v>
      </c>
      <c r="AE533" s="13">
        <f t="shared" si="802"/>
        <v>4.6142635998165362E-3</v>
      </c>
      <c r="AF533" s="13">
        <f t="shared" si="803"/>
        <v>5.6981730086166985E-3</v>
      </c>
      <c r="AG533" s="13">
        <f t="shared" si="804"/>
        <v>4.6911314497967913E-3</v>
      </c>
      <c r="AH533" s="13">
        <f t="shared" si="805"/>
        <v>4.2266358819739697E-2</v>
      </c>
      <c r="AI533" s="13">
        <f t="shared" si="806"/>
        <v>4.7865119381985385E-2</v>
      </c>
      <c r="AJ533" s="13">
        <f t="shared" si="807"/>
        <v>2.7102756393362581E-2</v>
      </c>
      <c r="AK533" s="13">
        <f t="shared" si="808"/>
        <v>1.0230963084075739E-2</v>
      </c>
      <c r="AL533" s="13">
        <f t="shared" si="809"/>
        <v>3.2406219188962779E-4</v>
      </c>
      <c r="AM533" s="13">
        <f t="shared" si="810"/>
        <v>4.2314915835134982E-4</v>
      </c>
      <c r="AN533" s="13">
        <f t="shared" si="811"/>
        <v>1.0450972557494995E-3</v>
      </c>
      <c r="AO533" s="13">
        <f t="shared" si="812"/>
        <v>1.2905948793926637E-3</v>
      </c>
      <c r="AP533" s="13">
        <f t="shared" si="813"/>
        <v>1.0625072665414539E-3</v>
      </c>
      <c r="AQ533" s="13">
        <f t="shared" si="814"/>
        <v>6.56047286495113E-4</v>
      </c>
      <c r="AR533" s="13">
        <f t="shared" si="815"/>
        <v>2.0877959812155063E-2</v>
      </c>
      <c r="AS533" s="13">
        <f t="shared" si="816"/>
        <v>2.3643532747239612E-2</v>
      </c>
      <c r="AT533" s="13">
        <f t="shared" si="817"/>
        <v>1.3387721927799067E-2</v>
      </c>
      <c r="AU533" s="13">
        <f t="shared" si="818"/>
        <v>5.0537032778233248E-3</v>
      </c>
      <c r="AV533" s="13">
        <f t="shared" si="819"/>
        <v>1.4307839465530882E-3</v>
      </c>
      <c r="AW533" s="13">
        <f t="shared" si="820"/>
        <v>2.5177546175283372E-5</v>
      </c>
      <c r="AX533" s="13">
        <f t="shared" si="821"/>
        <v>7.9866847403214626E-5</v>
      </c>
      <c r="AY533" s="13">
        <f t="shared" si="822"/>
        <v>1.9725579361109789E-4</v>
      </c>
      <c r="AZ533" s="13">
        <f t="shared" si="823"/>
        <v>2.4359198702751065E-4</v>
      </c>
      <c r="BA533" s="13">
        <f t="shared" si="824"/>
        <v>2.005418279745523E-4</v>
      </c>
      <c r="BB533" s="13">
        <f t="shared" si="825"/>
        <v>1.2382496215741575E-4</v>
      </c>
      <c r="BC533" s="13">
        <f t="shared" si="826"/>
        <v>6.1164781065947257E-5</v>
      </c>
      <c r="BD533" s="13">
        <f t="shared" si="827"/>
        <v>8.5940926797316228E-3</v>
      </c>
      <c r="BE533" s="13">
        <f t="shared" si="828"/>
        <v>9.7324984593440828E-3</v>
      </c>
      <c r="BF533" s="13">
        <f t="shared" si="829"/>
        <v>5.5108508711179593E-3</v>
      </c>
      <c r="BG533" s="13">
        <f t="shared" si="830"/>
        <v>2.0802796219672385E-3</v>
      </c>
      <c r="BH533" s="13">
        <f t="shared" si="831"/>
        <v>5.8896031757808853E-4</v>
      </c>
      <c r="BI533" s="13">
        <f t="shared" si="832"/>
        <v>1.3339524245443784E-4</v>
      </c>
      <c r="BJ533" s="14">
        <f t="shared" si="833"/>
        <v>0.15680860424695961</v>
      </c>
      <c r="BK533" s="14">
        <f t="shared" si="834"/>
        <v>0.17681669427705929</v>
      </c>
      <c r="BL533" s="14">
        <f t="shared" si="835"/>
        <v>0.58455428625997496</v>
      </c>
      <c r="BM533" s="14">
        <f t="shared" si="836"/>
        <v>0.68411558400302164</v>
      </c>
      <c r="BN533" s="14">
        <f t="shared" si="837"/>
        <v>0.30234478302190387</v>
      </c>
    </row>
    <row r="534" spans="1:66" x14ac:dyDescent="0.25">
      <c r="A534" t="s">
        <v>347</v>
      </c>
      <c r="B534" t="s">
        <v>258</v>
      </c>
      <c r="C534" t="s">
        <v>255</v>
      </c>
      <c r="D534" s="11">
        <v>44429</v>
      </c>
      <c r="E534" s="10">
        <f>VLOOKUP(A534,home!$A$2:$E$405,3,FALSE)</f>
        <v>1.2816000000000001</v>
      </c>
      <c r="F534" s="10">
        <f>VLOOKUP(B534,home!$B$2:$E$405,3,FALSE)</f>
        <v>1.895</v>
      </c>
      <c r="G534" s="10">
        <f>VLOOKUP(C534,away!$B$2:$E$405,4,FALSE)</f>
        <v>1.3005</v>
      </c>
      <c r="H534" s="10">
        <f>VLOOKUP(A534,away!$A$2:$E$405,3,FALSE)</f>
        <v>0.83499999999999996</v>
      </c>
      <c r="I534" s="10">
        <f>VLOOKUP(C534,away!$B$2:$E$405,3,FALSE)</f>
        <v>0.7984</v>
      </c>
      <c r="J534" s="10">
        <f>VLOOKUP(B534,home!$B$2:$E$405,4,FALSE)</f>
        <v>0.51329999999999998</v>
      </c>
      <c r="K534" s="12">
        <f t="shared" si="782"/>
        <v>3.1584359160000006</v>
      </c>
      <c r="L534" s="12">
        <f t="shared" si="783"/>
        <v>0.34219863119999994</v>
      </c>
      <c r="M534" s="13">
        <f t="shared" si="784"/>
        <v>3.0178227835425286E-2</v>
      </c>
      <c r="N534" s="13">
        <f t="shared" si="785"/>
        <v>9.5315998676638203E-2</v>
      </c>
      <c r="O534" s="13">
        <f t="shared" si="786"/>
        <v>1.0326948257324272E-2</v>
      </c>
      <c r="P534" s="13">
        <f t="shared" si="787"/>
        <v>3.2617004278606601E-2</v>
      </c>
      <c r="Q534" s="13">
        <f t="shared" si="788"/>
        <v>0.15052473679485132</v>
      </c>
      <c r="R534" s="13">
        <f t="shared" si="789"/>
        <v>1.7669337790647949E-3</v>
      </c>
      <c r="S534" s="13">
        <f t="shared" si="790"/>
        <v>8.8132160535765291E-3</v>
      </c>
      <c r="T534" s="13">
        <f t="shared" si="791"/>
        <v>5.1509358892938395E-2</v>
      </c>
      <c r="U534" s="13">
        <f t="shared" si="792"/>
        <v>5.5807471089918594E-3</v>
      </c>
      <c r="V534" s="13">
        <f t="shared" si="793"/>
        <v>1.0583815122737401E-3</v>
      </c>
      <c r="W534" s="13">
        <f t="shared" si="794"/>
        <v>0.15847424497976839</v>
      </c>
      <c r="X534" s="13">
        <f t="shared" si="795"/>
        <v>5.4229669712530217E-2</v>
      </c>
      <c r="Y534" s="13">
        <f t="shared" si="796"/>
        <v>9.2786593730279643E-3</v>
      </c>
      <c r="Z534" s="13">
        <f t="shared" si="797"/>
        <v>2.0154744020567207E-4</v>
      </c>
      <c r="AA534" s="13">
        <f t="shared" si="798"/>
        <v>6.3657467392345729E-4</v>
      </c>
      <c r="AB534" s="13">
        <f t="shared" si="799"/>
        <v>1.0052901566679185E-3</v>
      </c>
      <c r="AC534" s="13">
        <f t="shared" si="800"/>
        <v>7.149449452120265E-5</v>
      </c>
      <c r="AD534" s="13">
        <f t="shared" si="801"/>
        <v>0.12513268677627082</v>
      </c>
      <c r="AE534" s="13">
        <f t="shared" si="802"/>
        <v>4.2820234133218213E-2</v>
      </c>
      <c r="AF534" s="13">
        <f t="shared" si="803"/>
        <v>7.3265127540253928E-3</v>
      </c>
      <c r="AG534" s="13">
        <f t="shared" si="804"/>
        <v>8.3570754529894411E-4</v>
      </c>
      <c r="AH534" s="13">
        <f t="shared" si="805"/>
        <v>1.7242314540061201E-5</v>
      </c>
      <c r="AI534" s="13">
        <f t="shared" si="806"/>
        <v>5.4458745518298346E-5</v>
      </c>
      <c r="AJ534" s="13">
        <f t="shared" si="807"/>
        <v>8.6002228892648793E-5</v>
      </c>
      <c r="AK534" s="13">
        <f t="shared" si="808"/>
        <v>9.0544176196864952E-5</v>
      </c>
      <c r="AL534" s="13">
        <f t="shared" si="809"/>
        <v>3.0908855833575409E-6</v>
      </c>
      <c r="AM534" s="13">
        <f t="shared" si="810"/>
        <v>7.9044714435950389E-2</v>
      </c>
      <c r="AN534" s="13">
        <f t="shared" si="811"/>
        <v>2.7048993083577104E-2</v>
      </c>
      <c r="AO534" s="13">
        <f t="shared" si="812"/>
        <v>4.6280642042691739E-3</v>
      </c>
      <c r="AP534" s="13">
        <f t="shared" si="813"/>
        <v>5.2790574526887641E-4</v>
      </c>
      <c r="AQ534" s="13">
        <f t="shared" si="814"/>
        <v>4.5162155858406333E-5</v>
      </c>
      <c r="AR534" s="13">
        <f t="shared" si="815"/>
        <v>1.18005928686576E-6</v>
      </c>
      <c r="AS534" s="13">
        <f t="shared" si="816"/>
        <v>3.7271416346461649E-6</v>
      </c>
      <c r="AT534" s="13">
        <f t="shared" si="817"/>
        <v>5.8859690014427007E-6</v>
      </c>
      <c r="AU534" s="13">
        <f t="shared" si="818"/>
        <v>6.1968186315397608E-6</v>
      </c>
      <c r="AV534" s="13">
        <f t="shared" si="819"/>
        <v>4.8930636326982889E-6</v>
      </c>
      <c r="AW534" s="13">
        <f t="shared" si="820"/>
        <v>9.2796322536865003E-8</v>
      </c>
      <c r="AX534" s="13">
        <f t="shared" si="821"/>
        <v>4.1609610840744916E-2</v>
      </c>
      <c r="AY534" s="13">
        <f t="shared" si="822"/>
        <v>1.4238751874467591E-2</v>
      </c>
      <c r="AZ534" s="13">
        <f t="shared" si="823"/>
        <v>2.4362407007196209E-3</v>
      </c>
      <c r="BA534" s="13">
        <f t="shared" si="824"/>
        <v>2.778927443533278E-4</v>
      </c>
      <c r="BB534" s="13">
        <f t="shared" si="825"/>
        <v>2.377362918453007E-5</v>
      </c>
      <c r="BC534" s="13">
        <f t="shared" si="826"/>
        <v>1.6270606731205121E-6</v>
      </c>
      <c r="BD534" s="13">
        <f t="shared" si="827"/>
        <v>6.7302445450051887E-8</v>
      </c>
      <c r="BE534" s="13">
        <f t="shared" si="828"/>
        <v>2.1257046094407476E-7</v>
      </c>
      <c r="BF534" s="13">
        <f t="shared" si="829"/>
        <v>3.3569508926322057E-7</v>
      </c>
      <c r="BG534" s="13">
        <f t="shared" si="830"/>
        <v>3.5342380891792727E-7</v>
      </c>
      <c r="BH534" s="13">
        <f t="shared" si="831"/>
        <v>2.7906661291397572E-7</v>
      </c>
      <c r="BI534" s="13">
        <f t="shared" si="832"/>
        <v>1.7628280263679406E-7</v>
      </c>
      <c r="BJ534" s="14">
        <f t="shared" si="833"/>
        <v>0.86533054611363469</v>
      </c>
      <c r="BK534" s="14">
        <f t="shared" si="834"/>
        <v>8.6980166934454303E-2</v>
      </c>
      <c r="BL534" s="14">
        <f t="shared" si="835"/>
        <v>1.9588048834527496E-2</v>
      </c>
      <c r="BM534" s="14">
        <f t="shared" si="836"/>
        <v>0.63713180062276664</v>
      </c>
      <c r="BN534" s="14">
        <f t="shared" si="837"/>
        <v>0.32072984962191042</v>
      </c>
    </row>
    <row r="535" spans="1:66" x14ac:dyDescent="0.25">
      <c r="A535" t="s">
        <v>347</v>
      </c>
      <c r="B535" t="s">
        <v>250</v>
      </c>
      <c r="C535" t="s">
        <v>247</v>
      </c>
      <c r="D535" s="11">
        <v>44429</v>
      </c>
      <c r="E535" s="10">
        <f>VLOOKUP(A535,home!$A$2:$E$405,3,FALSE)</f>
        <v>1.2816000000000001</v>
      </c>
      <c r="F535" s="10">
        <f>VLOOKUP(B535,home!$B$2:$E$405,3,FALSE)</f>
        <v>0.3901</v>
      </c>
      <c r="G535" s="10">
        <f>VLOOKUP(C535,away!$B$2:$E$405,4,FALSE)</f>
        <v>0.5202</v>
      </c>
      <c r="H535" s="10">
        <f>VLOOKUP(A535,away!$A$2:$E$405,3,FALSE)</f>
        <v>0.83499999999999996</v>
      </c>
      <c r="I535" s="10">
        <f>VLOOKUP(C535,away!$B$2:$E$405,3,FALSE)</f>
        <v>0.998</v>
      </c>
      <c r="J535" s="10">
        <f>VLOOKUP(B535,home!$B$2:$E$405,4,FALSE)</f>
        <v>0.7984</v>
      </c>
      <c r="K535" s="12">
        <f t="shared" si="782"/>
        <v>0.26007511363200003</v>
      </c>
      <c r="L535" s="12">
        <f t="shared" si="783"/>
        <v>0.66533067199999996</v>
      </c>
      <c r="M535" s="13">
        <f t="shared" si="784"/>
        <v>0.39637054496490437</v>
      </c>
      <c r="N535" s="13">
        <f t="shared" si="785"/>
        <v>0.10308611452212528</v>
      </c>
      <c r="O535" s="13">
        <f t="shared" si="786"/>
        <v>0.26371748104250603</v>
      </c>
      <c r="P535" s="13">
        <f t="shared" si="787"/>
        <v>6.8586353848874571E-2</v>
      </c>
      <c r="Q535" s="13">
        <f t="shared" si="788"/>
        <v>1.3405066474111549E-2</v>
      </c>
      <c r="R535" s="13">
        <f t="shared" si="789"/>
        <v>8.7729664440078875E-2</v>
      </c>
      <c r="S535" s="13">
        <f t="shared" si="790"/>
        <v>2.9669762259324425E-3</v>
      </c>
      <c r="T535" s="13">
        <f t="shared" si="791"/>
        <v>8.9188018854253065E-3</v>
      </c>
      <c r="U535" s="13">
        <f t="shared" si="792"/>
        <v>2.2816302448150746E-2</v>
      </c>
      <c r="V535" s="13">
        <f t="shared" si="793"/>
        <v>5.7043727805258832E-5</v>
      </c>
      <c r="W535" s="13">
        <f t="shared" si="794"/>
        <v>1.1621080621663585E-3</v>
      </c>
      <c r="X535" s="13">
        <f t="shared" si="795"/>
        <v>7.7318613793776107E-4</v>
      </c>
      <c r="Y535" s="13">
        <f t="shared" si="796"/>
        <v>2.5721222636760754E-4</v>
      </c>
      <c r="Z535" s="13">
        <f t="shared" si="797"/>
        <v>1.945641219875073E-2</v>
      </c>
      <c r="AA535" s="13">
        <f t="shared" si="798"/>
        <v>5.0601286134611279E-3</v>
      </c>
      <c r="AB535" s="13">
        <f t="shared" si="799"/>
        <v>6.5800676206921875E-4</v>
      </c>
      <c r="AC535" s="13">
        <f t="shared" si="800"/>
        <v>6.1691347745970579E-7</v>
      </c>
      <c r="AD535" s="13">
        <f t="shared" si="801"/>
        <v>7.5558846580144756E-5</v>
      </c>
      <c r="AE535" s="13">
        <f t="shared" si="802"/>
        <v>5.027161817071261E-5</v>
      </c>
      <c r="AF535" s="13">
        <f t="shared" si="803"/>
        <v>1.6723624750023811E-5</v>
      </c>
      <c r="AG535" s="13">
        <f t="shared" si="804"/>
        <v>3.7089134977363921E-6</v>
      </c>
      <c r="AH535" s="13">
        <f t="shared" si="805"/>
        <v>3.2362369507259541E-3</v>
      </c>
      <c r="AI535" s="13">
        <f t="shared" si="806"/>
        <v>8.4166469270012978E-4</v>
      </c>
      <c r="AJ535" s="13">
        <f t="shared" si="807"/>
        <v>1.094480202970143E-4</v>
      </c>
      <c r="AK535" s="13">
        <f t="shared" si="808"/>
        <v>9.488235438514482E-6</v>
      </c>
      <c r="AL535" s="13">
        <f t="shared" si="809"/>
        <v>4.2699283886432584E-9</v>
      </c>
      <c r="AM535" s="13">
        <f t="shared" si="810"/>
        <v>3.9301951220468011E-6</v>
      </c>
      <c r="AN535" s="13">
        <f t="shared" si="811"/>
        <v>2.6148793616425204E-6</v>
      </c>
      <c r="AO535" s="13">
        <f t="shared" si="812"/>
        <v>8.6987972144027433E-7</v>
      </c>
      <c r="AP535" s="13">
        <f t="shared" si="813"/>
        <v>1.9291921987501022E-7</v>
      </c>
      <c r="AQ535" s="13">
        <f t="shared" si="814"/>
        <v>3.2088768550289058E-8</v>
      </c>
      <c r="AR535" s="13">
        <f t="shared" si="815"/>
        <v>4.306335410355461E-4</v>
      </c>
      <c r="AS535" s="13">
        <f t="shared" si="816"/>
        <v>1.119970671185702E-4</v>
      </c>
      <c r="AT535" s="13">
        <f t="shared" si="817"/>
        <v>1.4563824978656438E-5</v>
      </c>
      <c r="AU535" s="13">
        <f t="shared" si="818"/>
        <v>1.2625628120802112E-6</v>
      </c>
      <c r="AV535" s="13">
        <f t="shared" si="819"/>
        <v>8.2090291704824612E-8</v>
      </c>
      <c r="AW535" s="13">
        <f t="shared" si="820"/>
        <v>2.0523642102420685E-11</v>
      </c>
      <c r="AX535" s="13">
        <f t="shared" si="821"/>
        <v>1.7035765716037563E-7</v>
      </c>
      <c r="AY535" s="13">
        <f t="shared" si="822"/>
        <v>1.1334417451885833E-7</v>
      </c>
      <c r="AZ535" s="13">
        <f t="shared" si="823"/>
        <v>3.7705677899958636E-8</v>
      </c>
      <c r="BA535" s="13">
        <f t="shared" si="824"/>
        <v>8.3622480051316767E-9</v>
      </c>
      <c r="BB535" s="13">
        <f t="shared" si="825"/>
        <v>1.390915021171229E-9</v>
      </c>
      <c r="BC535" s="13">
        <f t="shared" si="826"/>
        <v>1.8508368514614965E-10</v>
      </c>
      <c r="BD535" s="13">
        <f t="shared" si="827"/>
        <v>4.775228387381989E-5</v>
      </c>
      <c r="BE535" s="13">
        <f t="shared" si="828"/>
        <v>1.2419180654671231E-5</v>
      </c>
      <c r="BF535" s="13">
        <f t="shared" si="829"/>
        <v>1.6149599099899782E-6</v>
      </c>
      <c r="BG535" s="13">
        <f t="shared" si="830"/>
        <v>1.4000362736725605E-7</v>
      </c>
      <c r="BH535" s="13">
        <f t="shared" si="831"/>
        <v>9.102864824107827E-9</v>
      </c>
      <c r="BI535" s="13">
        <f t="shared" si="832"/>
        <v>4.7348572070131582E-10</v>
      </c>
      <c r="BJ535" s="14">
        <f t="shared" si="833"/>
        <v>0.12775672361908233</v>
      </c>
      <c r="BK535" s="14">
        <f t="shared" si="834"/>
        <v>0.46798165329509706</v>
      </c>
      <c r="BL535" s="14">
        <f t="shared" si="835"/>
        <v>0.38479889629608055</v>
      </c>
      <c r="BM535" s="14">
        <f t="shared" si="836"/>
        <v>6.7098346792759042E-2</v>
      </c>
      <c r="BN535" s="14">
        <f t="shared" si="837"/>
        <v>0.93289522529260072</v>
      </c>
    </row>
    <row r="536" spans="1:66" x14ac:dyDescent="0.25">
      <c r="A536" t="s">
        <v>348</v>
      </c>
      <c r="B536" t="s">
        <v>261</v>
      </c>
      <c r="C536" t="s">
        <v>270</v>
      </c>
      <c r="D536" s="11">
        <v>44429</v>
      </c>
      <c r="E536" s="10">
        <f>VLOOKUP(A536,home!$A$2:$E$405,3,FALSE)</f>
        <v>1.4792000000000001</v>
      </c>
      <c r="F536" s="10">
        <f>VLOOKUP(B536,home!$B$2:$E$405,3,FALSE)</f>
        <v>0.78869999999999996</v>
      </c>
      <c r="G536" s="10">
        <f>VLOOKUP(C536,away!$B$2:$E$405,4,FALSE)</f>
        <v>1.1267</v>
      </c>
      <c r="H536" s="10">
        <f>VLOOKUP(A536,away!$A$2:$E$405,3,FALSE)</f>
        <v>1.1875</v>
      </c>
      <c r="I536" s="10">
        <f>VLOOKUP(C536,away!$B$2:$E$405,3,FALSE)</f>
        <v>0.56140000000000001</v>
      </c>
      <c r="J536" s="10">
        <f>VLOOKUP(B536,home!$B$2:$E$405,4,FALSE)</f>
        <v>1.1228</v>
      </c>
      <c r="K536" s="12">
        <f t="shared" si="782"/>
        <v>1.314458966568</v>
      </c>
      <c r="L536" s="12">
        <f t="shared" si="783"/>
        <v>0.7485286550000001</v>
      </c>
      <c r="M536" s="13">
        <f t="shared" si="784"/>
        <v>0.12707375391897427</v>
      </c>
      <c r="N536" s="13">
        <f t="shared" si="785"/>
        <v>0.16703323525425129</v>
      </c>
      <c r="O536" s="13">
        <f t="shared" si="786"/>
        <v>9.5118346106770793E-2</v>
      </c>
      <c r="P536" s="13">
        <f t="shared" si="787"/>
        <v>0.12502916292516331</v>
      </c>
      <c r="Q536" s="13">
        <f t="shared" si="788"/>
        <v>0.10977916689740638</v>
      </c>
      <c r="R536" s="13">
        <f t="shared" si="789"/>
        <v>3.5599403838562811E-2</v>
      </c>
      <c r="S536" s="13">
        <f t="shared" si="790"/>
        <v>3.0754367246706601E-2</v>
      </c>
      <c r="T536" s="13">
        <f t="shared" si="791"/>
        <v>8.217285214473613E-2</v>
      </c>
      <c r="U536" s="13">
        <f t="shared" si="792"/>
        <v>4.6793955580074174E-2</v>
      </c>
      <c r="V536" s="13">
        <f t="shared" si="793"/>
        <v>3.3621706332498886E-3</v>
      </c>
      <c r="W536" s="13">
        <f t="shared" si="794"/>
        <v>4.8100070090220236E-2</v>
      </c>
      <c r="X536" s="13">
        <f t="shared" si="795"/>
        <v>3.600428077003829E-2</v>
      </c>
      <c r="Y536" s="13">
        <f t="shared" si="796"/>
        <v>1.3475117929519562E-2</v>
      </c>
      <c r="Z536" s="13">
        <f t="shared" si="797"/>
        <v>8.8823912913604235E-3</v>
      </c>
      <c r="AA536" s="13">
        <f t="shared" si="798"/>
        <v>1.1675538877494226E-2</v>
      </c>
      <c r="AB536" s="13">
        <f t="shared" si="799"/>
        <v>7.6735083835177843E-3</v>
      </c>
      <c r="AC536" s="13">
        <f t="shared" si="800"/>
        <v>2.0675462424504627E-4</v>
      </c>
      <c r="AD536" s="13">
        <f t="shared" si="801"/>
        <v>1.5806392105659831E-2</v>
      </c>
      <c r="AE536" s="13">
        <f t="shared" si="802"/>
        <v>1.1831537423252173E-2</v>
      </c>
      <c r="AF536" s="13">
        <f t="shared" si="803"/>
        <v>4.4281223970045564E-3</v>
      </c>
      <c r="AG536" s="13">
        <f t="shared" si="804"/>
        <v>1.1048588340017327E-3</v>
      </c>
      <c r="AH536" s="13">
        <f t="shared" si="805"/>
        <v>1.6621811016264325E-3</v>
      </c>
      <c r="AI536" s="13">
        <f t="shared" si="806"/>
        <v>2.1848688530927405E-3</v>
      </c>
      <c r="AJ536" s="13">
        <f t="shared" si="807"/>
        <v>1.4359602273614476E-3</v>
      </c>
      <c r="AK536" s="13">
        <f t="shared" si="808"/>
        <v>6.291702654967592E-4</v>
      </c>
      <c r="AL536" s="13">
        <f t="shared" si="809"/>
        <v>8.1371193666782512E-6</v>
      </c>
      <c r="AM536" s="13">
        <f t="shared" si="810"/>
        <v>4.1553707664748396E-3</v>
      </c>
      <c r="AN536" s="13">
        <f t="shared" si="811"/>
        <v>3.1104140908557311E-3</v>
      </c>
      <c r="AO536" s="13">
        <f t="shared" si="812"/>
        <v>1.1641170379606441E-3</v>
      </c>
      <c r="AP536" s="13">
        <f t="shared" si="813"/>
        <v>2.9045832022908837E-4</v>
      </c>
      <c r="AQ536" s="13">
        <f t="shared" si="814"/>
        <v>5.435409394365969E-5</v>
      </c>
      <c r="AR536" s="13">
        <f t="shared" si="815"/>
        <v>2.4883803687337049E-4</v>
      </c>
      <c r="AS536" s="13">
        <f t="shared" si="816"/>
        <v>3.2708738879138049E-4</v>
      </c>
      <c r="AT536" s="13">
        <f t="shared" si="817"/>
        <v>2.1497147552407183E-4</v>
      </c>
      <c r="AU536" s="13">
        <f t="shared" si="818"/>
        <v>9.4190394519656464E-5</v>
      </c>
      <c r="AV536" s="13">
        <f t="shared" si="819"/>
        <v>3.0952352160234992E-5</v>
      </c>
      <c r="AW536" s="13">
        <f t="shared" si="820"/>
        <v>2.223942989497228E-7</v>
      </c>
      <c r="AX536" s="13">
        <f t="shared" si="821"/>
        <v>9.1034406056789846E-4</v>
      </c>
      <c r="AY536" s="13">
        <f t="shared" si="822"/>
        <v>6.814186152441276E-4</v>
      </c>
      <c r="AZ536" s="13">
        <f t="shared" si="823"/>
        <v>2.550306797803247E-4</v>
      </c>
      <c r="BA536" s="13">
        <f t="shared" si="824"/>
        <v>6.3632590573234064E-5</v>
      </c>
      <c r="BB536" s="13">
        <f t="shared" si="825"/>
        <v>1.1907704358987141E-5</v>
      </c>
      <c r="BC536" s="13">
        <f t="shared" si="826"/>
        <v>1.7826515855940574E-6</v>
      </c>
      <c r="BD536" s="13">
        <f t="shared" si="827"/>
        <v>3.1043733508944062E-5</v>
      </c>
      <c r="BE536" s="13">
        <f t="shared" si="828"/>
        <v>4.0805713866579009E-5</v>
      </c>
      <c r="BF536" s="13">
        <f t="shared" si="829"/>
        <v>2.6818718239566478E-5</v>
      </c>
      <c r="BG536" s="13">
        <f t="shared" si="830"/>
        <v>1.1750701553952968E-5</v>
      </c>
      <c r="BH536" s="13">
        <f t="shared" si="831"/>
        <v>3.8614537552645058E-6</v>
      </c>
      <c r="BI536" s="13">
        <f t="shared" si="832"/>
        <v>1.0151445025190202E-6</v>
      </c>
      <c r="BJ536" s="14">
        <f t="shared" si="833"/>
        <v>0.50043446445766426</v>
      </c>
      <c r="BK536" s="14">
        <f t="shared" si="834"/>
        <v>0.28711576508294989</v>
      </c>
      <c r="BL536" s="14">
        <f t="shared" si="835"/>
        <v>0.20380426834729279</v>
      </c>
      <c r="BM536" s="14">
        <f t="shared" si="836"/>
        <v>0.3399226240171932</v>
      </c>
      <c r="BN536" s="14">
        <f t="shared" si="837"/>
        <v>0.65963306894112883</v>
      </c>
    </row>
    <row r="537" spans="1:66" s="10" customFormat="1" x14ac:dyDescent="0.25">
      <c r="A537" t="s">
        <v>348</v>
      </c>
      <c r="B537" t="s">
        <v>262</v>
      </c>
      <c r="C537" t="s">
        <v>260</v>
      </c>
      <c r="D537" s="11">
        <v>44429</v>
      </c>
      <c r="E537" s="10">
        <f>VLOOKUP(A537,home!$A$2:$E$405,3,FALSE)</f>
        <v>1.4792000000000001</v>
      </c>
      <c r="F537" s="10">
        <f>VLOOKUP(B537,home!$B$2:$E$405,3,FALSE)</f>
        <v>0.90139999999999998</v>
      </c>
      <c r="G537" s="10">
        <f>VLOOKUP(C537,away!$B$2:$E$405,4,FALSE)</f>
        <v>1.2394000000000001</v>
      </c>
      <c r="H537" s="10">
        <f>VLOOKUP(A537,away!$A$2:$E$405,3,FALSE)</f>
        <v>1.1875</v>
      </c>
      <c r="I537" s="10">
        <f>VLOOKUP(C537,away!$B$2:$E$405,3,FALSE)</f>
        <v>0.84209999999999996</v>
      </c>
      <c r="J537" s="10">
        <f>VLOOKUP(B537,home!$B$2:$E$405,4,FALSE)</f>
        <v>0.42109999999999997</v>
      </c>
      <c r="K537" s="12">
        <f t="shared" si="782"/>
        <v>1.6525550806720002</v>
      </c>
      <c r="L537" s="12">
        <f t="shared" si="783"/>
        <v>0.42109736812499993</v>
      </c>
      <c r="M537" s="13">
        <f t="shared" si="784"/>
        <v>0.12572573525793065</v>
      </c>
      <c r="N537" s="13">
        <f t="shared" si="785"/>
        <v>0.20776870257171615</v>
      </c>
      <c r="O537" s="13">
        <f t="shared" si="786"/>
        <v>5.2942776222695116E-2</v>
      </c>
      <c r="P537" s="13">
        <f t="shared" si="787"/>
        <v>8.7490853831695581E-2</v>
      </c>
      <c r="Q537" s="13">
        <f t="shared" si="788"/>
        <v>0.17167461251975963</v>
      </c>
      <c r="R537" s="13">
        <f t="shared" si="789"/>
        <v>1.1147031864303868E-2</v>
      </c>
      <c r="S537" s="13">
        <f t="shared" si="790"/>
        <v>1.5220928094982591E-2</v>
      </c>
      <c r="T537" s="13">
        <f t="shared" si="791"/>
        <v>7.2291727505949949E-2</v>
      </c>
      <c r="U537" s="13">
        <f t="shared" si="792"/>
        <v>1.8421084141768036E-2</v>
      </c>
      <c r="V537" s="13">
        <f t="shared" si="793"/>
        <v>1.1768933141199586E-3</v>
      </c>
      <c r="W537" s="13">
        <f t="shared" si="794"/>
        <v>9.4567251047308593E-2</v>
      </c>
      <c r="X537" s="13">
        <f t="shared" si="795"/>
        <v>3.9822020526837795E-2</v>
      </c>
      <c r="Y537" s="13">
        <f t="shared" si="796"/>
        <v>8.3844740186355595E-3</v>
      </c>
      <c r="Z537" s="13">
        <f t="shared" si="797"/>
        <v>1.56466192682129E-3</v>
      </c>
      <c r="AA537" s="13">
        <f t="shared" si="798"/>
        <v>2.5856900167025641E-3</v>
      </c>
      <c r="AB537" s="13">
        <f t="shared" si="799"/>
        <v>2.1364975870723463E-3</v>
      </c>
      <c r="AC537" s="13">
        <f t="shared" si="800"/>
        <v>5.1186517576298085E-5</v>
      </c>
      <c r="AD537" s="13">
        <f t="shared" si="801"/>
        <v>3.906939779585359E-2</v>
      </c>
      <c r="AE537" s="13">
        <f t="shared" si="802"/>
        <v>1.6452020586062623E-2</v>
      </c>
      <c r="AF537" s="13">
        <f t="shared" si="803"/>
        <v>3.4639512845646443E-3</v>
      </c>
      <c r="AG537" s="13">
        <f t="shared" si="804"/>
        <v>4.8622025641446149E-4</v>
      </c>
      <c r="AH537" s="13">
        <f t="shared" si="805"/>
        <v>1.6471875484745912E-4</v>
      </c>
      <c r="AI537" s="13">
        <f t="shared" si="806"/>
        <v>2.7220681520513423E-4</v>
      </c>
      <c r="AJ537" s="13">
        <f t="shared" si="807"/>
        <v>2.2491837773039447E-4</v>
      </c>
      <c r="AK537" s="13">
        <f t="shared" si="808"/>
        <v>1.2389666928495585E-4</v>
      </c>
      <c r="AL537" s="13">
        <f t="shared" si="809"/>
        <v>1.4248004573555024E-6</v>
      </c>
      <c r="AM537" s="13">
        <f t="shared" si="810"/>
        <v>1.2912866365266652E-2</v>
      </c>
      <c r="AN537" s="13">
        <f t="shared" si="811"/>
        <v>5.4375740413636214E-3</v>
      </c>
      <c r="AO537" s="13">
        <f t="shared" si="812"/>
        <v>1.1448740589015201E-3</v>
      </c>
      <c r="AP537" s="13">
        <f t="shared" si="813"/>
        <v>1.6070115101267211E-4</v>
      </c>
      <c r="AQ537" s="13">
        <f t="shared" si="814"/>
        <v>1.6917707936523596E-5</v>
      </c>
      <c r="AR537" s="13">
        <f t="shared" si="815"/>
        <v>1.3872526829418425E-5</v>
      </c>
      <c r="AS537" s="13">
        <f t="shared" si="816"/>
        <v>2.2925114693714055E-5</v>
      </c>
      <c r="AT537" s="13">
        <f t="shared" si="817"/>
        <v>1.8942507381042745E-5</v>
      </c>
      <c r="AU537" s="13">
        <f t="shared" si="818"/>
        <v>1.0434512271069687E-5</v>
      </c>
      <c r="AV537" s="13">
        <f t="shared" si="819"/>
        <v>4.3109015669726357E-6</v>
      </c>
      <c r="AW537" s="13">
        <f t="shared" si="820"/>
        <v>2.7541653862248724E-8</v>
      </c>
      <c r="AX537" s="13">
        <f t="shared" si="821"/>
        <v>3.5565371529933331E-3</v>
      </c>
      <c r="AY537" s="13">
        <f t="shared" si="822"/>
        <v>1.4976484347642728E-3</v>
      </c>
      <c r="AZ537" s="13">
        <f t="shared" si="823"/>
        <v>3.1532790712788042E-4</v>
      </c>
      <c r="BA537" s="13">
        <f t="shared" si="824"/>
        <v>4.4261250595971622E-5</v>
      </c>
      <c r="BB537" s="13">
        <f t="shared" si="825"/>
        <v>4.6595740339711838E-6</v>
      </c>
      <c r="BC537" s="13">
        <f t="shared" si="826"/>
        <v>3.9242687245777102E-7</v>
      </c>
      <c r="BD537" s="13">
        <f t="shared" si="827"/>
        <v>9.7361408951859111E-7</v>
      </c>
      <c r="BE537" s="13">
        <f t="shared" si="828"/>
        <v>1.6089509102477916E-6</v>
      </c>
      <c r="BF537" s="13">
        <f t="shared" si="829"/>
        <v>1.3294400006409138E-6</v>
      </c>
      <c r="BG537" s="13">
        <f t="shared" si="830"/>
        <v>7.3232427583590995E-7</v>
      </c>
      <c r="BH537" s="13">
        <f t="shared" si="831"/>
        <v>3.0255155068301913E-7</v>
      </c>
      <c r="BI537" s="13">
        <f t="shared" si="832"/>
        <v>9.9996620449283021E-8</v>
      </c>
      <c r="BJ537" s="14">
        <f t="shared" si="833"/>
        <v>0.67907213818397172</v>
      </c>
      <c r="BK537" s="14">
        <f t="shared" si="834"/>
        <v>0.23116467025152673</v>
      </c>
      <c r="BL537" s="14">
        <f t="shared" si="835"/>
        <v>8.8094352889799471E-2</v>
      </c>
      <c r="BM537" s="14">
        <f t="shared" si="836"/>
        <v>0.34164849009090809</v>
      </c>
      <c r="BN537" s="14">
        <f t="shared" si="837"/>
        <v>0.65674971226810097</v>
      </c>
    </row>
    <row r="538" spans="1:66" x14ac:dyDescent="0.25">
      <c r="A538" t="s">
        <v>348</v>
      </c>
      <c r="B538" t="s">
        <v>271</v>
      </c>
      <c r="C538" t="s">
        <v>273</v>
      </c>
      <c r="D538" s="11">
        <v>44429</v>
      </c>
      <c r="E538" s="10">
        <f>VLOOKUP(A538,home!$A$2:$E$405,3,FALSE)</f>
        <v>1.4792000000000001</v>
      </c>
      <c r="F538" s="10">
        <f>VLOOKUP(B538,home!$B$2:$E$405,3,FALSE)</f>
        <v>0.86919999999999997</v>
      </c>
      <c r="G538" s="10">
        <f>VLOOKUP(C538,away!$B$2:$E$405,4,FALSE)</f>
        <v>0.90139999999999998</v>
      </c>
      <c r="H538" s="10">
        <f>VLOOKUP(A538,away!$A$2:$E$405,3,FALSE)</f>
        <v>1.1875</v>
      </c>
      <c r="I538" s="10">
        <f>VLOOKUP(C538,away!$B$2:$E$405,3,FALSE)</f>
        <v>1.8246</v>
      </c>
      <c r="J538" s="10">
        <f>VLOOKUP(B538,home!$B$2:$E$405,4,FALSE)</f>
        <v>1.3232999999999999</v>
      </c>
      <c r="K538" s="12">
        <f t="shared" si="782"/>
        <v>1.1589485848959999</v>
      </c>
      <c r="L538" s="12">
        <f t="shared" si="783"/>
        <v>2.8672106512499997</v>
      </c>
      <c r="M538" s="13">
        <f t="shared" si="784"/>
        <v>1.7842728224396281E-2</v>
      </c>
      <c r="N538" s="13">
        <f t="shared" si="785"/>
        <v>2.0678804626347989E-2</v>
      </c>
      <c r="O538" s="13">
        <f t="shared" si="786"/>
        <v>5.1158860412348024E-2</v>
      </c>
      <c r="P538" s="13">
        <f t="shared" si="787"/>
        <v>5.9290488879782735E-2</v>
      </c>
      <c r="Q538" s="13">
        <f t="shared" si="788"/>
        <v>1.1982835679523433E-2</v>
      </c>
      <c r="R538" s="13">
        <f t="shared" si="789"/>
        <v>7.3341614740048106E-2</v>
      </c>
      <c r="S538" s="13">
        <f t="shared" si="790"/>
        <v>4.9254828457190501E-2</v>
      </c>
      <c r="T538" s="13">
        <f t="shared" si="791"/>
        <v>3.4357314092508119E-2</v>
      </c>
      <c r="U538" s="13">
        <f t="shared" si="792"/>
        <v>8.4999160616966357E-2</v>
      </c>
      <c r="V538" s="13">
        <f t="shared" si="793"/>
        <v>1.818570208539998E-2</v>
      </c>
      <c r="W538" s="13">
        <f t="shared" si="794"/>
        <v>4.6291634846083243E-3</v>
      </c>
      <c r="X538" s="13">
        <f t="shared" si="795"/>
        <v>1.3272786849446553E-2</v>
      </c>
      <c r="Y538" s="13">
        <f t="shared" si="796"/>
        <v>1.9027937913252042E-2</v>
      </c>
      <c r="Z538" s="13">
        <f t="shared" si="797"/>
        <v>7.0095286320846634E-2</v>
      </c>
      <c r="AA538" s="13">
        <f t="shared" si="798"/>
        <v>8.123683288942514E-2</v>
      </c>
      <c r="AB538" s="13">
        <f t="shared" si="799"/>
        <v>4.7074656259316061E-2</v>
      </c>
      <c r="AC538" s="13">
        <f t="shared" si="800"/>
        <v>3.7768858610954291E-3</v>
      </c>
      <c r="AD538" s="13">
        <f t="shared" si="801"/>
        <v>1.341240617434765E-3</v>
      </c>
      <c r="AE538" s="13">
        <f t="shared" si="802"/>
        <v>3.845619384198085E-3</v>
      </c>
      <c r="AF538" s="13">
        <f t="shared" si="803"/>
        <v>5.5131004295131073E-3</v>
      </c>
      <c r="AG538" s="13">
        <f t="shared" si="804"/>
        <v>5.2690734243036434E-3</v>
      </c>
      <c r="AH538" s="13">
        <f t="shared" si="805"/>
        <v>5.0244487885387476E-2</v>
      </c>
      <c r="AI538" s="13">
        <f t="shared" si="806"/>
        <v>5.8230778133594022E-2</v>
      </c>
      <c r="AJ538" s="13">
        <f t="shared" si="807"/>
        <v>3.3743238957660876E-2</v>
      </c>
      <c r="AK538" s="13">
        <f t="shared" si="808"/>
        <v>1.3035559679929542E-2</v>
      </c>
      <c r="AL538" s="13">
        <f t="shared" si="809"/>
        <v>5.0201607362108144E-4</v>
      </c>
      <c r="AM538" s="13">
        <f t="shared" si="810"/>
        <v>3.108857831162112E-4</v>
      </c>
      <c r="AN538" s="13">
        <f t="shared" si="811"/>
        <v>8.9137502867299824E-4</v>
      </c>
      <c r="AO538" s="13">
        <f t="shared" si="812"/>
        <v>1.2778799882347473E-3</v>
      </c>
      <c r="AP538" s="13">
        <f t="shared" si="813"/>
        <v>1.2213170377619639E-3</v>
      </c>
      <c r="AQ538" s="13">
        <f t="shared" si="814"/>
        <v>8.7544330480605035E-4</v>
      </c>
      <c r="AR538" s="13">
        <f t="shared" si="815"/>
        <v>2.8812306166316904E-2</v>
      </c>
      <c r="AS538" s="13">
        <f t="shared" si="816"/>
        <v>3.339198145904327E-2</v>
      </c>
      <c r="AT538" s="13">
        <f t="shared" si="817"/>
        <v>1.9349794829415838E-2</v>
      </c>
      <c r="AU538" s="13">
        <f t="shared" si="818"/>
        <v>7.4751391118598031E-3</v>
      </c>
      <c r="AV538" s="13">
        <f t="shared" si="819"/>
        <v>2.1658254738976682E-3</v>
      </c>
      <c r="AW538" s="13">
        <f t="shared" si="820"/>
        <v>4.6338171520027025E-5</v>
      </c>
      <c r="AX538" s="13">
        <f t="shared" si="821"/>
        <v>6.0050106401136223E-5</v>
      </c>
      <c r="AY538" s="13">
        <f t="shared" si="822"/>
        <v>1.7217630468203358E-4</v>
      </c>
      <c r="AZ538" s="13">
        <f t="shared" si="823"/>
        <v>2.4683286733859596E-4</v>
      </c>
      <c r="BA538" s="13">
        <f t="shared" si="824"/>
        <v>2.3590727543726682E-4</v>
      </c>
      <c r="BB538" s="13">
        <f t="shared" si="825"/>
        <v>1.6909896321027474E-4</v>
      </c>
      <c r="BC538" s="13">
        <f t="shared" si="826"/>
        <v>9.6968469686366308E-5</v>
      </c>
      <c r="BD538" s="13">
        <f t="shared" si="827"/>
        <v>1.3768491854523311E-2</v>
      </c>
      <c r="BE538" s="13">
        <f t="shared" si="828"/>
        <v>1.5956974150951892E-2</v>
      </c>
      <c r="BF538" s="13">
        <f t="shared" si="829"/>
        <v>9.2466563057338746E-3</v>
      </c>
      <c r="BG538" s="13">
        <f t="shared" si="830"/>
        <v>3.5721330801833143E-3</v>
      </c>
      <c r="BH538" s="13">
        <f t="shared" si="831"/>
        <v>1.0349796445846618E-3</v>
      </c>
      <c r="BI538" s="13">
        <f t="shared" si="832"/>
        <v>2.398976388975114E-4</v>
      </c>
      <c r="BJ538" s="14">
        <f t="shared" si="833"/>
        <v>0.12547581163048369</v>
      </c>
      <c r="BK538" s="14">
        <f t="shared" si="834"/>
        <v>0.14902482588616803</v>
      </c>
      <c r="BL538" s="14">
        <f t="shared" si="835"/>
        <v>0.62807936929008368</v>
      </c>
      <c r="BM538" s="14">
        <f t="shared" si="836"/>
        <v>0.73825412243197341</v>
      </c>
      <c r="BN538" s="14">
        <f t="shared" si="837"/>
        <v>0.23429533256244656</v>
      </c>
    </row>
    <row r="539" spans="1:66" x14ac:dyDescent="0.25">
      <c r="A539" t="s">
        <v>348</v>
      </c>
      <c r="B539" t="s">
        <v>272</v>
      </c>
      <c r="C539" t="s">
        <v>263</v>
      </c>
      <c r="D539" s="11">
        <v>44429</v>
      </c>
      <c r="E539" s="10">
        <f>VLOOKUP(A539,home!$A$2:$E$405,3,FALSE)</f>
        <v>1.4792000000000001</v>
      </c>
      <c r="F539" s="10">
        <f>VLOOKUP(B539,home!$B$2:$E$405,3,FALSE)</f>
        <v>0.38629999999999998</v>
      </c>
      <c r="G539" s="10">
        <f>VLOOKUP(C539,away!$B$2:$E$405,4,FALSE)</f>
        <v>0.67600000000000005</v>
      </c>
      <c r="H539" s="10">
        <f>VLOOKUP(A539,away!$A$2:$E$405,3,FALSE)</f>
        <v>1.1875</v>
      </c>
      <c r="I539" s="10">
        <f>VLOOKUP(C539,away!$B$2:$E$405,3,FALSE)</f>
        <v>1.4035</v>
      </c>
      <c r="J539" s="10">
        <f>VLOOKUP(B539,home!$B$2:$E$405,4,FALSE)</f>
        <v>0.84209999999999996</v>
      </c>
      <c r="K539" s="12">
        <f t="shared" si="782"/>
        <v>0.38627651296000004</v>
      </c>
      <c r="L539" s="12">
        <f t="shared" si="783"/>
        <v>1.4034912281249998</v>
      </c>
      <c r="M539" s="13">
        <f t="shared" si="784"/>
        <v>0.16699895215851115</v>
      </c>
      <c r="N539" s="13">
        <f t="shared" si="785"/>
        <v>6.450777290776355E-2</v>
      </c>
      <c r="O539" s="13">
        <f t="shared" si="786"/>
        <v>0.2343815644605369</v>
      </c>
      <c r="P539" s="13">
        <f t="shared" si="787"/>
        <v>9.0536093421925659E-2</v>
      </c>
      <c r="Q539" s="13">
        <f t="shared" si="788"/>
        <v>1.2458918788813233E-2</v>
      </c>
      <c r="R539" s="13">
        <f t="shared" si="789"/>
        <v>0.16447623487728891</v>
      </c>
      <c r="S539" s="13">
        <f t="shared" si="790"/>
        <v>1.227071204064124E-2</v>
      </c>
      <c r="T539" s="13">
        <f t="shared" si="791"/>
        <v>1.7485983232021118E-2</v>
      </c>
      <c r="U539" s="13">
        <f t="shared" si="792"/>
        <v>6.3533306473189097E-2</v>
      </c>
      <c r="V539" s="13">
        <f t="shared" si="793"/>
        <v>7.3915455909272579E-4</v>
      </c>
      <c r="W539" s="13">
        <f t="shared" si="794"/>
        <v>1.6041959016648679E-3</v>
      </c>
      <c r="X539" s="13">
        <f t="shared" si="795"/>
        <v>2.2514748761807164E-3</v>
      </c>
      <c r="Y539" s="13">
        <f t="shared" si="796"/>
        <v>1.5799626195317283E-3</v>
      </c>
      <c r="Z539" s="13">
        <f t="shared" si="797"/>
        <v>7.6946984295100732E-2</v>
      </c>
      <c r="AA539" s="13">
        <f t="shared" si="798"/>
        <v>2.9722812776299391E-2</v>
      </c>
      <c r="AB539" s="13">
        <f t="shared" si="799"/>
        <v>5.7406122372959329E-3</v>
      </c>
      <c r="AC539" s="13">
        <f t="shared" si="800"/>
        <v>2.504512953161466E-5</v>
      </c>
      <c r="AD539" s="13">
        <f t="shared" si="801"/>
        <v>1.5491579974995703E-4</v>
      </c>
      <c r="AE539" s="13">
        <f t="shared" si="802"/>
        <v>2.174229660470337E-4</v>
      </c>
      <c r="AF539" s="13">
        <f t="shared" si="803"/>
        <v>1.5257561281996579E-4</v>
      </c>
      <c r="AG539" s="13">
        <f t="shared" si="804"/>
        <v>7.1379511406206088E-5</v>
      </c>
      <c r="AH539" s="13">
        <f t="shared" si="805"/>
        <v>2.6998604372211504E-2</v>
      </c>
      <c r="AI539" s="13">
        <f t="shared" si="806"/>
        <v>1.042892675168447E-2</v>
      </c>
      <c r="AJ539" s="13">
        <f t="shared" si="807"/>
        <v>2.0142247297779683E-3</v>
      </c>
      <c r="AK539" s="13">
        <f t="shared" si="808"/>
        <v>2.5934923497881069E-4</v>
      </c>
      <c r="AL539" s="13">
        <f t="shared" si="809"/>
        <v>5.4311435077418981E-7</v>
      </c>
      <c r="AM539" s="13">
        <f t="shared" si="810"/>
        <v>1.1968066985964614E-5</v>
      </c>
      <c r="AN539" s="13">
        <f t="shared" si="811"/>
        <v>1.6797077032413741E-5</v>
      </c>
      <c r="AO539" s="13">
        <f t="shared" si="812"/>
        <v>1.1787275136566297E-5</v>
      </c>
      <c r="AP539" s="13">
        <f t="shared" si="813"/>
        <v>5.5144457525555698E-6</v>
      </c>
      <c r="AQ539" s="13">
        <f t="shared" si="814"/>
        <v>1.9348690604207271E-6</v>
      </c>
      <c r="AR539" s="13">
        <f t="shared" si="815"/>
        <v>7.5784608816032188E-3</v>
      </c>
      <c r="AS539" s="13">
        <f t="shared" si="816"/>
        <v>2.927381442949459E-3</v>
      </c>
      <c r="AT539" s="13">
        <f t="shared" si="817"/>
        <v>5.6538934794316507E-4</v>
      </c>
      <c r="AU539" s="13">
        <f t="shared" si="818"/>
        <v>7.2798875262737996E-5</v>
      </c>
      <c r="AV539" s="13">
        <f t="shared" si="819"/>
        <v>7.0301239209751088E-6</v>
      </c>
      <c r="AW539" s="13">
        <f t="shared" si="820"/>
        <v>8.1789354838133982E-9</v>
      </c>
      <c r="AX539" s="13">
        <f t="shared" si="821"/>
        <v>7.704971970350179E-7</v>
      </c>
      <c r="AY539" s="13">
        <f t="shared" si="822"/>
        <v>1.081386057333547E-6</v>
      </c>
      <c r="AZ539" s="13">
        <f t="shared" si="823"/>
        <v>7.5885792284215593E-7</v>
      </c>
      <c r="BA539" s="13">
        <f t="shared" si="824"/>
        <v>3.5501681270070799E-7</v>
      </c>
      <c r="BB539" s="13">
        <f t="shared" si="825"/>
        <v>1.2456574561558496E-7</v>
      </c>
      <c r="BC539" s="13">
        <f t="shared" si="826"/>
        <v>3.4965386259264708E-8</v>
      </c>
      <c r="BD539" s="13">
        <f t="shared" si="827"/>
        <v>1.7727172283364275E-3</v>
      </c>
      <c r="BE539" s="13">
        <f t="shared" si="828"/>
        <v>6.8475902942591131E-4</v>
      </c>
      <c r="BF539" s="13">
        <f t="shared" si="829"/>
        <v>1.3225316505225752E-4</v>
      </c>
      <c r="BG539" s="13">
        <f t="shared" si="830"/>
        <v>1.7028763808103127E-5</v>
      </c>
      <c r="BH539" s="13">
        <f t="shared" si="831"/>
        <v>1.6444528759533815E-6</v>
      </c>
      <c r="BI539" s="13">
        <f t="shared" si="832"/>
        <v>1.2704270453006321E-7</v>
      </c>
      <c r="BJ539" s="14">
        <f t="shared" si="833"/>
        <v>0.10053572923908806</v>
      </c>
      <c r="BK539" s="14">
        <f t="shared" si="834"/>
        <v>0.27057158181011048</v>
      </c>
      <c r="BL539" s="14">
        <f t="shared" si="835"/>
        <v>0.55131522626714591</v>
      </c>
      <c r="BM539" s="14">
        <f t="shared" si="836"/>
        <v>0.26600891178948366</v>
      </c>
      <c r="BN539" s="14">
        <f t="shared" si="837"/>
        <v>0.73335953661483944</v>
      </c>
    </row>
    <row r="540" spans="1:66" x14ac:dyDescent="0.25">
      <c r="A540" t="s">
        <v>348</v>
      </c>
      <c r="B540" t="s">
        <v>326</v>
      </c>
      <c r="C540" t="s">
        <v>269</v>
      </c>
      <c r="D540" s="11">
        <v>44429</v>
      </c>
      <c r="E540" s="10">
        <f>VLOOKUP(A540,home!$A$2:$E$405,3,FALSE)</f>
        <v>1.4792000000000001</v>
      </c>
      <c r="F540" s="10">
        <f>VLOOKUP(B540,home!$B$2:$E$405,3,FALSE)</f>
        <v>1.0817000000000001</v>
      </c>
      <c r="G540" s="10">
        <f>VLOOKUP(C540,away!$B$2:$E$405,4,FALSE)</f>
        <v>0.96579999999999999</v>
      </c>
      <c r="H540" s="10">
        <f>VLOOKUP(A540,away!$A$2:$E$405,3,FALSE)</f>
        <v>1.1875</v>
      </c>
      <c r="I540" s="10">
        <f>VLOOKUP(C540,away!$B$2:$E$405,3,FALSE)</f>
        <v>0.84209999999999996</v>
      </c>
      <c r="J540" s="10">
        <f>VLOOKUP(B540,home!$B$2:$E$405,4,FALSE)</f>
        <v>0.84209999999999996</v>
      </c>
      <c r="K540" s="12">
        <f t="shared" si="782"/>
        <v>1.5453289081120003</v>
      </c>
      <c r="L540" s="12">
        <f t="shared" si="783"/>
        <v>0.84209473687499992</v>
      </c>
      <c r="M540" s="13">
        <f t="shared" si="784"/>
        <v>9.1866058835058703E-2</v>
      </c>
      <c r="N540" s="13">
        <f t="shared" si="785"/>
        <v>0.14196327639213405</v>
      </c>
      <c r="O540" s="13">
        <f t="shared" si="786"/>
        <v>7.7359924642452033E-2</v>
      </c>
      <c r="P540" s="13">
        <f t="shared" si="787"/>
        <v>0.11954652787934703</v>
      </c>
      <c r="Q540" s="13">
        <f t="shared" si="788"/>
        <v>0.10968997744952932</v>
      </c>
      <c r="R540" s="13">
        <f t="shared" si="789"/>
        <v>3.2572192693227732E-2</v>
      </c>
      <c r="S540" s="13">
        <f t="shared" si="790"/>
        <v>3.8891872877846533E-2</v>
      </c>
      <c r="T540" s="13">
        <f t="shared" si="791"/>
        <v>9.236935269818608E-2</v>
      </c>
      <c r="U540" s="13">
        <f t="shared" si="792"/>
        <v>5.0334750969439283E-2</v>
      </c>
      <c r="V540" s="13">
        <f t="shared" si="793"/>
        <v>5.6233903337457643E-3</v>
      </c>
      <c r="W540" s="13">
        <f t="shared" si="794"/>
        <v>5.650236436097035E-2</v>
      </c>
      <c r="X540" s="13">
        <f t="shared" si="795"/>
        <v>4.7580343649366703E-2</v>
      </c>
      <c r="Y540" s="13">
        <f t="shared" si="796"/>
        <v>2.0033578482917765E-2</v>
      </c>
      <c r="Z540" s="13">
        <f t="shared" si="797"/>
        <v>9.1429573451484655E-3</v>
      </c>
      <c r="AA540" s="13">
        <f t="shared" si="798"/>
        <v>1.4128876291092872E-2</v>
      </c>
      <c r="AB540" s="13">
        <f t="shared" si="799"/>
        <v>1.091688048588204E-2</v>
      </c>
      <c r="AC540" s="13">
        <f t="shared" si="800"/>
        <v>4.5736205367520095E-4</v>
      </c>
      <c r="AD540" s="13">
        <f t="shared" si="801"/>
        <v>2.1828684255921181E-2</v>
      </c>
      <c r="AE540" s="13">
        <f t="shared" si="802"/>
        <v>1.83818201248174E-2</v>
      </c>
      <c r="AF540" s="13">
        <f t="shared" si="803"/>
        <v>7.7396169906458435E-3</v>
      </c>
      <c r="AG540" s="13">
        <f t="shared" si="804"/>
        <v>2.17249691108373E-3</v>
      </c>
      <c r="AH540" s="13">
        <f t="shared" si="805"/>
        <v>1.9248090649555364E-3</v>
      </c>
      <c r="AI540" s="13">
        <f t="shared" si="806"/>
        <v>2.9744630906718196E-3</v>
      </c>
      <c r="AJ540" s="13">
        <f t="shared" si="807"/>
        <v>2.2982619000636645E-3</v>
      </c>
      <c r="AK540" s="13">
        <f t="shared" si="808"/>
        <v>1.1838568508602645E-3</v>
      </c>
      <c r="AL540" s="13">
        <f t="shared" si="809"/>
        <v>2.3806853671084853E-5</v>
      </c>
      <c r="AM540" s="13">
        <f t="shared" si="810"/>
        <v>6.7464993613448624E-3</v>
      </c>
      <c r="AN540" s="13">
        <f t="shared" si="811"/>
        <v>5.6811916045190576E-3</v>
      </c>
      <c r="AO540" s="13">
        <f t="shared" si="812"/>
        <v>2.3920507746719669E-3</v>
      </c>
      <c r="AP540" s="13">
        <f t="shared" si="813"/>
        <v>6.7144445589634324E-4</v>
      </c>
      <c r="AQ540" s="13">
        <f t="shared" si="814"/>
        <v>1.4135496060355216E-4</v>
      </c>
      <c r="AR540" s="13">
        <f t="shared" si="815"/>
        <v>3.2417431661766946E-4</v>
      </c>
      <c r="AS540" s="13">
        <f t="shared" si="816"/>
        <v>5.0095594273673707E-4</v>
      </c>
      <c r="AT540" s="13">
        <f t="shared" si="817"/>
        <v>3.8707085000078985E-4</v>
      </c>
      <c r="AU540" s="13">
        <f t="shared" si="818"/>
        <v>1.9938392466456811E-4</v>
      </c>
      <c r="AV540" s="13">
        <f t="shared" si="819"/>
        <v>7.7028435649245596E-5</v>
      </c>
      <c r="AW540" s="13">
        <f t="shared" si="820"/>
        <v>8.6056045199571568E-7</v>
      </c>
      <c r="AX540" s="13">
        <f t="shared" si="821"/>
        <v>1.7375934152742236E-3</v>
      </c>
      <c r="AY540" s="13">
        <f t="shared" si="822"/>
        <v>1.4632182698310799E-3</v>
      </c>
      <c r="AZ540" s="13">
        <f t="shared" si="823"/>
        <v>6.1608420196204792E-4</v>
      </c>
      <c r="BA540" s="13">
        <f t="shared" si="824"/>
        <v>1.7293375464802501E-4</v>
      </c>
      <c r="BB540" s="13">
        <f t="shared" si="825"/>
        <v>3.64066511542836E-5</v>
      </c>
      <c r="BC540" s="13">
        <f t="shared" si="826"/>
        <v>6.1315698648532737E-6</v>
      </c>
      <c r="BD540" s="13">
        <f t="shared" si="827"/>
        <v>4.5497580975631524E-5</v>
      </c>
      <c r="BE540" s="13">
        <f t="shared" si="828"/>
        <v>7.0308727130809982E-5</v>
      </c>
      <c r="BF540" s="13">
        <f t="shared" si="829"/>
        <v>5.4325054263899586E-5</v>
      </c>
      <c r="BG540" s="13">
        <f t="shared" si="830"/>
        <v>2.7983358929585702E-5</v>
      </c>
      <c r="BH540" s="13">
        <f t="shared" si="831"/>
        <v>1.0810873374990718E-5</v>
      </c>
      <c r="BI540" s="13">
        <f t="shared" si="832"/>
        <v>3.3412710296623026E-6</v>
      </c>
      <c r="BJ540" s="14">
        <f t="shared" si="833"/>
        <v>0.53792642033534255</v>
      </c>
      <c r="BK540" s="14">
        <f t="shared" si="834"/>
        <v>0.25787223710317536</v>
      </c>
      <c r="BL540" s="14">
        <f t="shared" si="835"/>
        <v>0.19539489632401882</v>
      </c>
      <c r="BM540" s="14">
        <f t="shared" si="836"/>
        <v>0.42587619550655753</v>
      </c>
      <c r="BN540" s="14">
        <f t="shared" si="837"/>
        <v>0.5729979578917489</v>
      </c>
    </row>
    <row r="541" spans="1:66" x14ac:dyDescent="0.25">
      <c r="A541" t="s">
        <v>349</v>
      </c>
      <c r="B541" t="s">
        <v>283</v>
      </c>
      <c r="C541" t="s">
        <v>275</v>
      </c>
      <c r="D541" s="11">
        <v>44429</v>
      </c>
      <c r="E541" s="10">
        <f>VLOOKUP(A541,home!$A$2:$E$405,3,FALSE)</f>
        <v>1.53</v>
      </c>
      <c r="F541" s="10">
        <f>VLOOKUP(B541,home!$B$2:$E$405,3,FALSE)</f>
        <v>1.458</v>
      </c>
      <c r="G541" s="10">
        <f>VLOOKUP(C541,away!$B$2:$E$405,4,FALSE)</f>
        <v>1.3574999999999999</v>
      </c>
      <c r="H541" s="10">
        <f>VLOOKUP(A541,away!$A$2:$E$405,3,FALSE)</f>
        <v>1.075</v>
      </c>
      <c r="I541" s="10">
        <f>VLOOKUP(C541,away!$B$2:$E$405,3,FALSE)</f>
        <v>0.71560000000000001</v>
      </c>
      <c r="J541" s="10">
        <f>VLOOKUP(B541,home!$B$2:$E$405,4,FALSE)</f>
        <v>1.0018</v>
      </c>
      <c r="K541" s="12">
        <f t="shared" si="782"/>
        <v>3.0282295499999998</v>
      </c>
      <c r="L541" s="12">
        <f t="shared" si="783"/>
        <v>0.77065468599999998</v>
      </c>
      <c r="M541" s="13">
        <f t="shared" si="784"/>
        <v>2.2395746288250095E-2</v>
      </c>
      <c r="N541" s="13">
        <f t="shared" si="785"/>
        <v>6.7819460704381745E-2</v>
      </c>
      <c r="O541" s="13">
        <f t="shared" si="786"/>
        <v>1.7259386823507038E-2</v>
      </c>
      <c r="P541" s="13">
        <f t="shared" si="787"/>
        <v>5.2265385193824641E-2</v>
      </c>
      <c r="Q541" s="13">
        <f t="shared" si="788"/>
        <v>0.10268644748503633</v>
      </c>
      <c r="R541" s="13">
        <f t="shared" si="789"/>
        <v>6.6505136665111764E-3</v>
      </c>
      <c r="S541" s="13">
        <f t="shared" si="790"/>
        <v>3.0493184445610923E-2</v>
      </c>
      <c r="T541" s="13">
        <f t="shared" si="791"/>
        <v>7.9135791943036146E-2</v>
      </c>
      <c r="U541" s="13">
        <f t="shared" si="792"/>
        <v>2.0139282007607985E-2</v>
      </c>
      <c r="V541" s="13">
        <f t="shared" si="793"/>
        <v>7.9069480939400558E-3</v>
      </c>
      <c r="W541" s="13">
        <f t="shared" si="794"/>
        <v>0.10365271155290338</v>
      </c>
      <c r="X541" s="13">
        <f t="shared" si="795"/>
        <v>7.9880447874851324E-2</v>
      </c>
      <c r="Y541" s="13">
        <f t="shared" si="796"/>
        <v>3.078012073726645E-2</v>
      </c>
      <c r="Z541" s="13">
        <f t="shared" si="797"/>
        <v>1.7084165071346268E-3</v>
      </c>
      <c r="AA541" s="13">
        <f t="shared" si="798"/>
        <v>5.1734773506128609E-3</v>
      </c>
      <c r="AB541" s="13">
        <f t="shared" si="799"/>
        <v>7.8332384946907911E-3</v>
      </c>
      <c r="AC541" s="13">
        <f t="shared" si="800"/>
        <v>1.1532873322192294E-3</v>
      </c>
      <c r="AD541" s="13">
        <f t="shared" si="801"/>
        <v>7.8471051015532103E-2</v>
      </c>
      <c r="AE541" s="13">
        <f t="shared" si="802"/>
        <v>6.0474083180464863E-2</v>
      </c>
      <c r="AF541" s="13">
        <f t="shared" si="803"/>
        <v>2.3302317792289511E-2</v>
      </c>
      <c r="AG541" s="13">
        <f t="shared" si="804"/>
        <v>5.9860134670963626E-3</v>
      </c>
      <c r="AH541" s="13">
        <f t="shared" si="805"/>
        <v>3.2914979671576301E-4</v>
      </c>
      <c r="AI541" s="13">
        <f t="shared" si="806"/>
        <v>9.9674114079116626E-4</v>
      </c>
      <c r="AJ541" s="13">
        <f t="shared" si="807"/>
        <v>1.5091804881222607E-3</v>
      </c>
      <c r="AK541" s="13">
        <f t="shared" si="808"/>
        <v>1.5233816501384176E-3</v>
      </c>
      <c r="AL541" s="13">
        <f t="shared" si="809"/>
        <v>1.0765795590249334E-4</v>
      </c>
      <c r="AM541" s="13">
        <f t="shared" si="810"/>
        <v>4.7525671100958344E-2</v>
      </c>
      <c r="AN541" s="13">
        <f t="shared" si="811"/>
        <v>3.662588113924832E-2</v>
      </c>
      <c r="AO541" s="13">
        <f t="shared" si="812"/>
        <v>1.4112953464420366E-2</v>
      </c>
      <c r="AP541" s="13">
        <f t="shared" si="813"/>
        <v>3.6254045735518302E-3</v>
      </c>
      <c r="AQ541" s="13">
        <f t="shared" si="814"/>
        <v>6.9848375581338721E-4</v>
      </c>
      <c r="AR541" s="13">
        <f t="shared" si="815"/>
        <v>5.0732166646990052E-5</v>
      </c>
      <c r="AS541" s="13">
        <f t="shared" si="816"/>
        <v>1.5362864617593963E-4</v>
      </c>
      <c r="AT541" s="13">
        <f t="shared" si="817"/>
        <v>2.3261140303823755E-4</v>
      </c>
      <c r="AU541" s="13">
        <f t="shared" si="818"/>
        <v>2.3480024144911687E-4</v>
      </c>
      <c r="AV541" s="13">
        <f t="shared" si="819"/>
        <v>1.7775725737583761E-4</v>
      </c>
      <c r="AW541" s="13">
        <f t="shared" si="820"/>
        <v>6.9789846870455929E-6</v>
      </c>
      <c r="AX541" s="13">
        <f t="shared" si="821"/>
        <v>2.3986440268583847E-2</v>
      </c>
      <c r="AY541" s="13">
        <f t="shared" si="822"/>
        <v>1.8485262593443238E-2</v>
      </c>
      <c r="AZ541" s="13">
        <f t="shared" si="823"/>
        <v>7.1228771197887715E-3</v>
      </c>
      <c r="BA541" s="13">
        <f t="shared" si="824"/>
        <v>1.8297595433891334E-3</v>
      </c>
      <c r="BB541" s="13">
        <f t="shared" si="825"/>
        <v>3.5252819159151393E-4</v>
      </c>
      <c r="BC541" s="13">
        <f t="shared" si="826"/>
        <v>5.4335500559421211E-5</v>
      </c>
      <c r="BD541" s="13">
        <f t="shared" si="827"/>
        <v>6.516163659572629E-6</v>
      </c>
      <c r="BE541" s="13">
        <f t="shared" si="828"/>
        <v>1.973243934655397E-5</v>
      </c>
      <c r="BF541" s="13">
        <f t="shared" si="829"/>
        <v>2.987717796140872E-5</v>
      </c>
      <c r="BG541" s="13">
        <f t="shared" si="830"/>
        <v>3.0158317724448878E-5</v>
      </c>
      <c r="BH541" s="13">
        <f t="shared" si="831"/>
        <v>2.2831577227866212E-5</v>
      </c>
      <c r="BI541" s="13">
        <f t="shared" si="832"/>
        <v>1.3827851366906302E-5</v>
      </c>
      <c r="BJ541" s="14">
        <f t="shared" si="833"/>
        <v>0.78660804300420639</v>
      </c>
      <c r="BK541" s="14">
        <f t="shared" si="834"/>
        <v>0.13280747190319067</v>
      </c>
      <c r="BL541" s="14">
        <f t="shared" si="835"/>
        <v>6.2386824660670331E-2</v>
      </c>
      <c r="BM541" s="14">
        <f t="shared" si="836"/>
        <v>0.69595553230493479</v>
      </c>
      <c r="BN541" s="14">
        <f t="shared" si="837"/>
        <v>0.26907694016151107</v>
      </c>
    </row>
    <row r="542" spans="1:66" x14ac:dyDescent="0.25">
      <c r="A542" t="s">
        <v>357</v>
      </c>
      <c r="B542" t="s">
        <v>333</v>
      </c>
      <c r="C542" t="s">
        <v>334</v>
      </c>
      <c r="D542" s="11">
        <v>44429</v>
      </c>
      <c r="E542" s="10">
        <f>VLOOKUP(A542,home!$A$2:$E$405,3,FALSE)</f>
        <v>1.9630000000000001</v>
      </c>
      <c r="F542" s="10">
        <f>VLOOKUP(B542,home!$B$2:$E$405,3,FALSE)</f>
        <v>1.4263999999999999</v>
      </c>
      <c r="G542" s="10">
        <f>VLOOKUP(C542,away!$B$2:$E$405,4,FALSE)</f>
        <v>0.71319999999999995</v>
      </c>
      <c r="H542" s="10">
        <f>VLOOKUP(A542,away!$A$2:$E$405,3,FALSE)</f>
        <v>1.5185</v>
      </c>
      <c r="I542" s="10">
        <f>VLOOKUP(C542,away!$B$2:$E$405,3,FALSE)</f>
        <v>0.52680000000000005</v>
      </c>
      <c r="J542" s="10">
        <f>VLOOKUP(B542,home!$B$2:$E$405,4,FALSE)</f>
        <v>0.7903</v>
      </c>
      <c r="K542" s="12">
        <f t="shared" si="782"/>
        <v>1.99697654624</v>
      </c>
      <c r="L542" s="12">
        <f t="shared" si="783"/>
        <v>0.63219716574000007</v>
      </c>
      <c r="M542" s="13">
        <f t="shared" si="784"/>
        <v>7.2138044421245814E-2</v>
      </c>
      <c r="N542" s="13">
        <f t="shared" si="785"/>
        <v>0.14405798280084717</v>
      </c>
      <c r="O542" s="13">
        <f t="shared" si="786"/>
        <v>4.5605467225137829E-2</v>
      </c>
      <c r="P542" s="13">
        <f t="shared" si="787"/>
        <v>9.1073048428917266E-2</v>
      </c>
      <c r="Q542" s="13">
        <f t="shared" si="788"/>
        <v>0.14384020647596857</v>
      </c>
      <c r="R542" s="13">
        <f t="shared" si="789"/>
        <v>1.4415823560990299E-2</v>
      </c>
      <c r="S542" s="13">
        <f t="shared" si="790"/>
        <v>2.87445418595694E-2</v>
      </c>
      <c r="T542" s="13">
        <f t="shared" si="791"/>
        <v>9.0935370853563749E-2</v>
      </c>
      <c r="U542" s="13">
        <f t="shared" si="792"/>
        <v>2.8788061546031623E-2</v>
      </c>
      <c r="V542" s="13">
        <f t="shared" si="793"/>
        <v>4.0321658808566262E-3</v>
      </c>
      <c r="W542" s="13">
        <f t="shared" si="794"/>
        <v>9.5748506246276066E-2</v>
      </c>
      <c r="X542" s="13">
        <f t="shared" si="795"/>
        <v>6.0531934272734435E-2</v>
      </c>
      <c r="Y542" s="13">
        <f t="shared" si="796"/>
        <v>1.9134058641991337E-2</v>
      </c>
      <c r="Z542" s="13">
        <f t="shared" si="797"/>
        <v>3.0378809323553277E-3</v>
      </c>
      <c r="AA542" s="13">
        <f t="shared" si="798"/>
        <v>6.0665769721832928E-3</v>
      </c>
      <c r="AB542" s="13">
        <f t="shared" si="799"/>
        <v>6.057405964704856E-3</v>
      </c>
      <c r="AC542" s="13">
        <f t="shared" si="800"/>
        <v>3.1815878282989826E-4</v>
      </c>
      <c r="AD542" s="13">
        <f t="shared" si="801"/>
        <v>4.780188032783185E-2</v>
      </c>
      <c r="AE542" s="13">
        <f t="shared" si="802"/>
        <v>3.0220213260297966E-2</v>
      </c>
      <c r="AF542" s="13">
        <f t="shared" si="803"/>
        <v>9.5525665856093685E-3</v>
      </c>
      <c r="AG542" s="13">
        <f t="shared" si="804"/>
        <v>2.0130351736549579E-3</v>
      </c>
      <c r="AH542" s="13">
        <f t="shared" si="805"/>
        <v>4.8013492882265671E-4</v>
      </c>
      <c r="AI542" s="13">
        <f t="shared" si="806"/>
        <v>9.5881819188945719E-4</v>
      </c>
      <c r="AJ542" s="13">
        <f t="shared" si="807"/>
        <v>9.5736872065574515E-4</v>
      </c>
      <c r="AK542" s="13">
        <f t="shared" si="808"/>
        <v>6.3728096041777249E-4</v>
      </c>
      <c r="AL542" s="13">
        <f t="shared" si="809"/>
        <v>1.6066801072427676E-5</v>
      </c>
      <c r="AM542" s="13">
        <f t="shared" si="810"/>
        <v>1.9091846776170283E-2</v>
      </c>
      <c r="AN542" s="13">
        <f t="shared" si="811"/>
        <v>1.2069811420637212E-2</v>
      </c>
      <c r="AO542" s="13">
        <f t="shared" si="812"/>
        <v>3.8152502855715639E-3</v>
      </c>
      <c r="AP542" s="13">
        <f t="shared" si="813"/>
        <v>8.0399680570902301E-4</v>
      </c>
      <c r="AQ542" s="13">
        <f t="shared" si="814"/>
        <v>1.2707112545831445E-4</v>
      </c>
      <c r="AR542" s="13">
        <f t="shared" si="815"/>
        <v>6.0707988234892058E-5</v>
      </c>
      <c r="AS542" s="13">
        <f t="shared" si="816"/>
        <v>1.212324286744933E-4</v>
      </c>
      <c r="AT542" s="13">
        <f t="shared" si="817"/>
        <v>1.2104915835333842E-4</v>
      </c>
      <c r="AU542" s="13">
        <f t="shared" si="818"/>
        <v>8.05774433912362E-5</v>
      </c>
      <c r="AV542" s="13">
        <f t="shared" si="819"/>
        <v>4.0227816152069985E-5</v>
      </c>
      <c r="AW542" s="13">
        <f t="shared" si="820"/>
        <v>5.6344616149436128E-7</v>
      </c>
      <c r="AX542" s="13">
        <f t="shared" si="821"/>
        <v>6.3543283727366326E-3</v>
      </c>
      <c r="AY542" s="13">
        <f t="shared" si="822"/>
        <v>4.0171883874253666E-3</v>
      </c>
      <c r="AZ542" s="13">
        <f t="shared" si="823"/>
        <v>1.2698275563869789E-3</v>
      </c>
      <c r="BA542" s="13">
        <f t="shared" si="824"/>
        <v>2.6759379404213272E-4</v>
      </c>
      <c r="BB542" s="13">
        <f t="shared" si="825"/>
        <v>4.2293009540762409E-5</v>
      </c>
      <c r="BC542" s="13">
        <f t="shared" si="826"/>
        <v>5.3475041524569563E-6</v>
      </c>
      <c r="BD542" s="13">
        <f t="shared" si="827"/>
        <v>6.3965696833126688E-6</v>
      </c>
      <c r="BE542" s="13">
        <f t="shared" si="828"/>
        <v>1.2773799633965225E-5</v>
      </c>
      <c r="BF542" s="13">
        <f t="shared" si="829"/>
        <v>1.2754489137698827E-5</v>
      </c>
      <c r="BG542" s="13">
        <f t="shared" si="830"/>
        <v>8.4901385557524681E-6</v>
      </c>
      <c r="BH542" s="13">
        <f t="shared" si="831"/>
        <v>4.238651892541405E-6</v>
      </c>
      <c r="BI542" s="13">
        <f t="shared" si="832"/>
        <v>1.6928976834161944E-6</v>
      </c>
      <c r="BJ542" s="14">
        <f t="shared" si="833"/>
        <v>0.69170030967660612</v>
      </c>
      <c r="BK542" s="14">
        <f t="shared" si="834"/>
        <v>0.20033921456191681</v>
      </c>
      <c r="BL542" s="14">
        <f t="shared" si="835"/>
        <v>0.10443707945222624</v>
      </c>
      <c r="BM542" s="14">
        <f t="shared" si="836"/>
        <v>0.48436728676873381</v>
      </c>
      <c r="BN542" s="14">
        <f t="shared" si="837"/>
        <v>0.51113057291310693</v>
      </c>
    </row>
    <row r="543" spans="1:66" x14ac:dyDescent="0.25">
      <c r="A543" t="s">
        <v>357</v>
      </c>
      <c r="B543" t="s">
        <v>331</v>
      </c>
      <c r="C543" t="s">
        <v>336</v>
      </c>
      <c r="D543" s="11">
        <v>44429</v>
      </c>
      <c r="E543" s="10">
        <f>VLOOKUP(A543,home!$A$2:$E$405,3,FALSE)</f>
        <v>1.9630000000000001</v>
      </c>
      <c r="F543" s="10">
        <f>VLOOKUP(B543,home!$B$2:$E$405,3,FALSE)</f>
        <v>0.81510000000000005</v>
      </c>
      <c r="G543" s="10">
        <f>VLOOKUP(C543,away!$B$2:$E$405,4,FALSE)</f>
        <v>1.5283</v>
      </c>
      <c r="H543" s="10">
        <f>VLOOKUP(A543,away!$A$2:$E$405,3,FALSE)</f>
        <v>1.5185</v>
      </c>
      <c r="I543" s="10">
        <f>VLOOKUP(C543,away!$B$2:$E$405,3,FALSE)</f>
        <v>0.87809999999999999</v>
      </c>
      <c r="J543" s="10">
        <f>VLOOKUP(B543,home!$B$2:$E$405,4,FALSE)</f>
        <v>1.1854</v>
      </c>
      <c r="K543" s="12">
        <f t="shared" si="782"/>
        <v>2.4453431187900003</v>
      </c>
      <c r="L543" s="12">
        <f t="shared" si="783"/>
        <v>1.58060625519</v>
      </c>
      <c r="M543" s="13">
        <f t="shared" si="784"/>
        <v>1.7846473130932149E-2</v>
      </c>
      <c r="N543" s="13">
        <f t="shared" si="785"/>
        <v>4.3640750265395559E-2</v>
      </c>
      <c r="O543" s="13">
        <f t="shared" si="786"/>
        <v>2.8208247063831619E-2</v>
      </c>
      <c r="P543" s="13">
        <f t="shared" si="787"/>
        <v>6.8978842850668867E-2</v>
      </c>
      <c r="Q543" s="13">
        <f t="shared" si="788"/>
        <v>5.3358304180158959E-2</v>
      </c>
      <c r="R543" s="13">
        <f t="shared" si="789"/>
        <v>2.2293065878518606E-2</v>
      </c>
      <c r="S543" s="13">
        <f t="shared" si="790"/>
        <v>6.6652956106638198E-2</v>
      </c>
      <c r="T543" s="13">
        <f t="shared" si="791"/>
        <v>8.4338469353489973E-2</v>
      </c>
      <c r="U543" s="13">
        <f t="shared" si="792"/>
        <v>5.451419524276762E-2</v>
      </c>
      <c r="V543" s="13">
        <f t="shared" si="793"/>
        <v>2.8624664698492692E-2</v>
      </c>
      <c r="W543" s="13">
        <f t="shared" si="794"/>
        <v>4.3493120652418477E-2</v>
      </c>
      <c r="X543" s="13">
        <f t="shared" si="795"/>
        <v>6.8745498560946028E-2</v>
      </c>
      <c r="Y543" s="13">
        <f t="shared" si="796"/>
        <v>5.4329782520793221E-2</v>
      </c>
      <c r="Z543" s="13">
        <f t="shared" si="797"/>
        <v>1.1745519791649752E-2</v>
      </c>
      <c r="AA543" s="13">
        <f t="shared" si="798"/>
        <v>2.8721825999122475E-2</v>
      </c>
      <c r="AB543" s="13">
        <f t="shared" si="799"/>
        <v>3.5117359783018942E-2</v>
      </c>
      <c r="AC543" s="13">
        <f t="shared" si="800"/>
        <v>6.9148685338426483E-3</v>
      </c>
      <c r="AD543" s="13">
        <f t="shared" si="801"/>
        <v>2.6588900825523693E-2</v>
      </c>
      <c r="AE543" s="13">
        <f t="shared" si="802"/>
        <v>4.2026582963449306E-2</v>
      </c>
      <c r="AF543" s="13">
        <f t="shared" si="803"/>
        <v>3.3213739958144729E-2</v>
      </c>
      <c r="AG543" s="13">
        <f t="shared" si="804"/>
        <v>1.7499281712032536E-2</v>
      </c>
      <c r="AH543" s="13">
        <f t="shared" si="805"/>
        <v>4.6412605132848854E-3</v>
      </c>
      <c r="AI543" s="13">
        <f t="shared" si="806"/>
        <v>1.1349474458672938E-2</v>
      </c>
      <c r="AJ543" s="13">
        <f t="shared" si="807"/>
        <v>1.3876679634699367E-2</v>
      </c>
      <c r="AK543" s="13">
        <f t="shared" si="808"/>
        <v>1.1311081018788478E-2</v>
      </c>
      <c r="AL543" s="13">
        <f t="shared" si="809"/>
        <v>1.0690731472365802E-3</v>
      </c>
      <c r="AM543" s="13">
        <f t="shared" si="810"/>
        <v>1.3003797133976824E-2</v>
      </c>
      <c r="AN543" s="13">
        <f t="shared" si="811"/>
        <v>2.0553883091185561E-2</v>
      </c>
      <c r="AO543" s="13">
        <f t="shared" si="812"/>
        <v>1.6243798091185938E-2</v>
      </c>
      <c r="AP543" s="13">
        <f t="shared" si="813"/>
        <v>8.5583496236572906E-3</v>
      </c>
      <c r="AQ543" s="13">
        <f t="shared" si="814"/>
        <v>3.3818452373139234E-3</v>
      </c>
      <c r="AR543" s="13">
        <f t="shared" si="815"/>
        <v>1.4672010798528888E-3</v>
      </c>
      <c r="AS543" s="13">
        <f t="shared" si="816"/>
        <v>3.5878100644995193E-3</v>
      </c>
      <c r="AT543" s="13">
        <f t="shared" si="817"/>
        <v>4.3867133263747037E-3</v>
      </c>
      <c r="AU543" s="13">
        <f t="shared" si="818"/>
        <v>3.575673082251592E-3</v>
      </c>
      <c r="AV543" s="13">
        <f t="shared" si="819"/>
        <v>2.1859368916816403E-3</v>
      </c>
      <c r="AW543" s="13">
        <f t="shared" si="820"/>
        <v>1.1478058200768091E-4</v>
      </c>
      <c r="AX543" s="13">
        <f t="shared" si="821"/>
        <v>5.2997909732852271E-3</v>
      </c>
      <c r="AY543" s="13">
        <f t="shared" si="822"/>
        <v>8.376882763574128E-3</v>
      </c>
      <c r="AZ543" s="13">
        <f t="shared" si="823"/>
        <v>6.6202766475492811E-3</v>
      </c>
      <c r="BA543" s="13">
        <f t="shared" si="824"/>
        <v>3.4880168934015581E-3</v>
      </c>
      <c r="BB543" s="13">
        <f t="shared" si="825"/>
        <v>1.3782953299797233E-3</v>
      </c>
      <c r="BC543" s="13">
        <f t="shared" si="826"/>
        <v>4.3570844401302343E-4</v>
      </c>
      <c r="BD543" s="13">
        <f t="shared" si="827"/>
        <v>3.8651120073949905E-4</v>
      </c>
      <c r="BE543" s="13">
        <f t="shared" si="828"/>
        <v>9.4515250506359435E-4</v>
      </c>
      <c r="BF543" s="13">
        <f t="shared" si="829"/>
        <v>1.1556110872321958E-3</v>
      </c>
      <c r="BG543" s="13">
        <f t="shared" si="830"/>
        <v>9.4195520672022705E-4</v>
      </c>
      <c r="BH543" s="13">
        <f t="shared" si="831"/>
        <v>5.758509207404299E-4</v>
      </c>
      <c r="BI543" s="13">
        <f t="shared" si="832"/>
        <v>2.816306172962992E-4</v>
      </c>
      <c r="BJ543" s="14">
        <f t="shared" si="833"/>
        <v>0.55457507522147498</v>
      </c>
      <c r="BK543" s="14">
        <f t="shared" si="834"/>
        <v>0.19846376123138529</v>
      </c>
      <c r="BL543" s="14">
        <f t="shared" si="835"/>
        <v>0.2295232355751575</v>
      </c>
      <c r="BM543" s="14">
        <f t="shared" si="836"/>
        <v>0.75171980626859525</v>
      </c>
      <c r="BN543" s="14">
        <f t="shared" si="837"/>
        <v>0.23432568336950577</v>
      </c>
    </row>
    <row r="544" spans="1:66" x14ac:dyDescent="0.25">
      <c r="A544" t="s">
        <v>290</v>
      </c>
      <c r="B544" t="s">
        <v>303</v>
      </c>
      <c r="C544" t="s">
        <v>313</v>
      </c>
      <c r="D544" s="11">
        <v>44429</v>
      </c>
      <c r="E544" s="10">
        <f>VLOOKUP(A544,home!$A$2:$E$405,3,FALSE)</f>
        <v>1.6512</v>
      </c>
      <c r="F544" s="10">
        <f>VLOOKUP(B544,home!$B$2:$E$405,3,FALSE)</f>
        <v>0.98409999999999997</v>
      </c>
      <c r="G544" s="10">
        <f>VLOOKUP(C544,away!$B$2:$E$405,4,FALSE)</f>
        <v>1.022</v>
      </c>
      <c r="H544" s="10">
        <f>VLOOKUP(A544,away!$A$2:$E$405,3,FALSE)</f>
        <v>1.1418999999999999</v>
      </c>
      <c r="I544" s="10">
        <f>VLOOKUP(C544,away!$B$2:$E$405,3,FALSE)</f>
        <v>0.93049999999999999</v>
      </c>
      <c r="J544" s="10">
        <f>VLOOKUP(B544,home!$B$2:$E$405,4,FALSE)</f>
        <v>1.0399</v>
      </c>
      <c r="K544" s="12">
        <f t="shared" si="782"/>
        <v>1.6606947302400001</v>
      </c>
      <c r="L544" s="12">
        <f t="shared" si="783"/>
        <v>1.1049332142049999</v>
      </c>
      <c r="M544" s="13">
        <f t="shared" si="784"/>
        <v>6.293656626984917E-2</v>
      </c>
      <c r="N544" s="13">
        <f t="shared" si="785"/>
        <v>0.10451842394373906</v>
      </c>
      <c r="O544" s="13">
        <f t="shared" si="786"/>
        <v>6.9540702459570433E-2</v>
      </c>
      <c r="P544" s="13">
        <f t="shared" si="787"/>
        <v>0.11548587811179642</v>
      </c>
      <c r="Q544" s="13">
        <f t="shared" si="788"/>
        <v>8.6786597928178874E-2</v>
      </c>
      <c r="R544" s="13">
        <f t="shared" si="789"/>
        <v>3.8418915943363358E-2</v>
      </c>
      <c r="S544" s="13">
        <f t="shared" si="790"/>
        <v>5.2977898357484815E-2</v>
      </c>
      <c r="T544" s="13">
        <f t="shared" si="791"/>
        <v>9.5893394598699666E-2</v>
      </c>
      <c r="U544" s="13">
        <f t="shared" si="792"/>
        <v>6.3802091248677056E-2</v>
      </c>
      <c r="V544" s="13">
        <f t="shared" si="793"/>
        <v>1.08013503382985E-2</v>
      </c>
      <c r="W544" s="13">
        <f t="shared" si="794"/>
        <v>4.8042015278261477E-2</v>
      </c>
      <c r="X544" s="13">
        <f t="shared" si="795"/>
        <v>5.3083218358295159E-2</v>
      </c>
      <c r="Y544" s="13">
        <f t="shared" si="796"/>
        <v>2.9326705540488475E-2</v>
      </c>
      <c r="Z544" s="13">
        <f t="shared" si="797"/>
        <v>1.4150112093190727E-2</v>
      </c>
      <c r="AA544" s="13">
        <f t="shared" si="798"/>
        <v>2.3499016585467138E-2</v>
      </c>
      <c r="AB544" s="13">
        <f t="shared" si="799"/>
        <v>1.9512346504653822E-2</v>
      </c>
      <c r="AC544" s="13">
        <f t="shared" si="800"/>
        <v>1.2387506803905721E-3</v>
      </c>
      <c r="AD544" s="13">
        <f t="shared" si="801"/>
        <v>1.994578040067959E-2</v>
      </c>
      <c r="AE544" s="13">
        <f t="shared" si="802"/>
        <v>2.2038755247949991E-2</v>
      </c>
      <c r="AF544" s="13">
        <f t="shared" si="803"/>
        <v>1.2175676336597351E-2</v>
      </c>
      <c r="AG544" s="13">
        <f t="shared" si="804"/>
        <v>4.4844363965720882E-3</v>
      </c>
      <c r="AH544" s="13">
        <f t="shared" si="805"/>
        <v>3.9087322091225698E-3</v>
      </c>
      <c r="AI544" s="13">
        <f t="shared" si="806"/>
        <v>6.4912109816092052E-3</v>
      </c>
      <c r="AJ544" s="13">
        <f t="shared" si="807"/>
        <v>5.3899599350172144E-3</v>
      </c>
      <c r="AK544" s="13">
        <f t="shared" si="808"/>
        <v>2.9836926867626082E-3</v>
      </c>
      <c r="AL544" s="13">
        <f t="shared" si="809"/>
        <v>9.0922157699616896E-5</v>
      </c>
      <c r="AM544" s="13">
        <f t="shared" si="810"/>
        <v>6.6247704803865728E-3</v>
      </c>
      <c r="AN544" s="13">
        <f t="shared" si="811"/>
        <v>7.3199289402639369E-3</v>
      </c>
      <c r="AO544" s="13">
        <f t="shared" si="812"/>
        <v>4.0440163058590162E-3</v>
      </c>
      <c r="AP544" s="13">
        <f t="shared" si="813"/>
        <v>1.489455978376744E-3</v>
      </c>
      <c r="AQ544" s="13">
        <f t="shared" si="814"/>
        <v>4.1143734540116737E-4</v>
      </c>
      <c r="AR544" s="13">
        <f t="shared" si="815"/>
        <v>8.6377760865848183E-4</v>
      </c>
      <c r="AS544" s="13">
        <f t="shared" si="816"/>
        <v>1.4344709227984498E-3</v>
      </c>
      <c r="AT544" s="13">
        <f t="shared" si="817"/>
        <v>1.1911091510869482E-3</v>
      </c>
      <c r="AU544" s="13">
        <f t="shared" si="818"/>
        <v>6.593562301169119E-4</v>
      </c>
      <c r="AV544" s="13">
        <f t="shared" si="819"/>
        <v>2.7374735417651697E-4</v>
      </c>
      <c r="AW544" s="13">
        <f t="shared" si="820"/>
        <v>4.6343952349746032E-6</v>
      </c>
      <c r="AX544" s="13">
        <f t="shared" si="821"/>
        <v>1.8336202376379163E-3</v>
      </c>
      <c r="AY544" s="13">
        <f t="shared" si="822"/>
        <v>2.0260279028045986E-3</v>
      </c>
      <c r="AZ544" s="13">
        <f t="shared" si="823"/>
        <v>1.1193127613574503E-3</v>
      </c>
      <c r="BA544" s="13">
        <f t="shared" si="824"/>
        <v>4.1225528236912043E-4</v>
      </c>
      <c r="BB544" s="13">
        <f t="shared" si="825"/>
        <v>1.1387863855527559E-4</v>
      </c>
      <c r="BC544" s="13">
        <f t="shared" si="826"/>
        <v>2.5165658025634009E-5</v>
      </c>
      <c r="BD544" s="13">
        <f t="shared" si="827"/>
        <v>1.5906942824888738E-4</v>
      </c>
      <c r="BE544" s="13">
        <f t="shared" si="828"/>
        <v>2.6416576123521708E-4</v>
      </c>
      <c r="BF544" s="13">
        <f t="shared" si="829"/>
        <v>2.1934934379658162E-4</v>
      </c>
      <c r="BG544" s="13">
        <f t="shared" si="830"/>
        <v>1.2142409977486175E-4</v>
      </c>
      <c r="BH544" s="13">
        <f t="shared" si="831"/>
        <v>5.0412090655062197E-5</v>
      </c>
      <c r="BI544" s="13">
        <f t="shared" si="832"/>
        <v>1.6743818658248585E-5</v>
      </c>
      <c r="BJ544" s="14">
        <f t="shared" si="833"/>
        <v>0.50171487356049926</v>
      </c>
      <c r="BK544" s="14">
        <f t="shared" si="834"/>
        <v>0.24555739381832367</v>
      </c>
      <c r="BL544" s="14">
        <f t="shared" si="835"/>
        <v>0.2388002943634496</v>
      </c>
      <c r="BM544" s="14">
        <f t="shared" si="836"/>
        <v>0.52051419567139645</v>
      </c>
      <c r="BN544" s="14">
        <f t="shared" si="837"/>
        <v>0.47768708465649734</v>
      </c>
    </row>
    <row r="545" spans="1:66" x14ac:dyDescent="0.25">
      <c r="A545" t="s">
        <v>290</v>
      </c>
      <c r="B545" t="s">
        <v>304</v>
      </c>
      <c r="C545" t="s">
        <v>315</v>
      </c>
      <c r="D545" s="11">
        <v>44429</v>
      </c>
      <c r="E545" s="10">
        <f>VLOOKUP(A545,home!$A$2:$E$405,3,FALSE)</f>
        <v>1.6512</v>
      </c>
      <c r="F545" s="10">
        <f>VLOOKUP(B545,home!$B$2:$E$405,3,FALSE)</f>
        <v>0.8327</v>
      </c>
      <c r="G545" s="10">
        <f>VLOOKUP(C545,away!$B$2:$E$405,4,FALSE)</f>
        <v>0.72670000000000001</v>
      </c>
      <c r="H545" s="10">
        <f>VLOOKUP(A545,away!$A$2:$E$405,3,FALSE)</f>
        <v>1.1418999999999999</v>
      </c>
      <c r="I545" s="10">
        <f>VLOOKUP(C545,away!$B$2:$E$405,3,FALSE)</f>
        <v>1.4012</v>
      </c>
      <c r="J545" s="10">
        <f>VLOOKUP(B545,home!$B$2:$E$405,4,FALSE)</f>
        <v>0.71150000000000002</v>
      </c>
      <c r="K545" s="12">
        <f t="shared" si="782"/>
        <v>0.99917924620799992</v>
      </c>
      <c r="L545" s="12">
        <f t="shared" si="783"/>
        <v>1.1384215442200001</v>
      </c>
      <c r="M545" s="13">
        <f t="shared" si="784"/>
        <v>0.11793746054111096</v>
      </c>
      <c r="N545" s="13">
        <f t="shared" si="785"/>
        <v>0.11784066292315298</v>
      </c>
      <c r="O545" s="13">
        <f t="shared" si="786"/>
        <v>0.13426254595059683</v>
      </c>
      <c r="P545" s="13">
        <f t="shared" si="787"/>
        <v>0.13415234945688431</v>
      </c>
      <c r="Q545" s="13">
        <f t="shared" si="788"/>
        <v>5.887197237610349E-2</v>
      </c>
      <c r="R545" s="13">
        <f t="shared" si="789"/>
        <v>7.6423687445993607E-2</v>
      </c>
      <c r="S545" s="13">
        <f t="shared" si="790"/>
        <v>3.8149144432630504E-2</v>
      </c>
      <c r="T545" s="13">
        <f t="shared" si="791"/>
        <v>6.7021121703680922E-2</v>
      </c>
      <c r="U545" s="13">
        <f t="shared" si="792"/>
        <v>7.6360962414723677E-2</v>
      </c>
      <c r="V545" s="13">
        <f t="shared" si="793"/>
        <v>4.8215736373482697E-3</v>
      </c>
      <c r="W545" s="13">
        <f t="shared" si="794"/>
        <v>1.9607884327177763E-2</v>
      </c>
      <c r="X545" s="13">
        <f t="shared" si="795"/>
        <v>2.2322037954632844E-2</v>
      </c>
      <c r="Y545" s="13">
        <f t="shared" si="796"/>
        <v>1.270594445922529E-2</v>
      </c>
      <c r="Z545" s="13">
        <f t="shared" si="797"/>
        <v>2.9000790759084894E-2</v>
      </c>
      <c r="AA545" s="13">
        <f t="shared" si="798"/>
        <v>2.8976988250098375E-2</v>
      </c>
      <c r="AB545" s="13">
        <f t="shared" si="799"/>
        <v>1.447660263855568E-2</v>
      </c>
      <c r="AC545" s="13">
        <f t="shared" si="800"/>
        <v>3.4277988762112502E-4</v>
      </c>
      <c r="AD545" s="13">
        <f t="shared" si="801"/>
        <v>4.8979477704407821E-3</v>
      </c>
      <c r="AE545" s="13">
        <f t="shared" si="802"/>
        <v>5.5759292643341009E-3</v>
      </c>
      <c r="AF545" s="13">
        <f t="shared" si="803"/>
        <v>3.1738790017823591E-3</v>
      </c>
      <c r="AG545" s="13">
        <f t="shared" si="804"/>
        <v>1.204404078125502E-3</v>
      </c>
      <c r="AH545" s="13">
        <f t="shared" si="805"/>
        <v>8.2537812498896367E-3</v>
      </c>
      <c r="AI545" s="13">
        <f t="shared" si="806"/>
        <v>8.2470069276304493E-3</v>
      </c>
      <c r="AJ545" s="13">
        <f t="shared" si="807"/>
        <v>4.1201190827109728E-3</v>
      </c>
      <c r="AK545" s="13">
        <f t="shared" si="808"/>
        <v>1.3722458264501154E-3</v>
      </c>
      <c r="AL545" s="13">
        <f t="shared" si="809"/>
        <v>1.5596309115002927E-5</v>
      </c>
      <c r="AM545" s="13">
        <f t="shared" si="810"/>
        <v>9.7878555224703524E-4</v>
      </c>
      <c r="AN545" s="13">
        <f t="shared" si="811"/>
        <v>1.1142705598492953E-3</v>
      </c>
      <c r="AO545" s="13">
        <f t="shared" si="812"/>
        <v>6.3425480571125954E-4</v>
      </c>
      <c r="AP545" s="13">
        <f t="shared" si="813"/>
        <v>2.4068311178225609E-4</v>
      </c>
      <c r="AQ545" s="13">
        <f t="shared" si="814"/>
        <v>6.8499709945707741E-5</v>
      </c>
      <c r="AR545" s="13">
        <f t="shared" si="815"/>
        <v>1.8792564792306865E-3</v>
      </c>
      <c r="AS545" s="13">
        <f t="shared" si="816"/>
        <v>1.8777140723492173E-3</v>
      </c>
      <c r="AT545" s="13">
        <f t="shared" si="817"/>
        <v>9.3808646570202228E-4</v>
      </c>
      <c r="AU545" s="13">
        <f t="shared" si="818"/>
        <v>3.1243884255935785E-4</v>
      </c>
      <c r="AV545" s="13">
        <f t="shared" si="819"/>
        <v>7.8045601798639773E-5</v>
      </c>
      <c r="AW545" s="13">
        <f t="shared" si="820"/>
        <v>4.9279449111650398E-7</v>
      </c>
      <c r="AX545" s="13">
        <f t="shared" si="821"/>
        <v>1.6299703504891219E-4</v>
      </c>
      <c r="AY545" s="13">
        <f t="shared" si="822"/>
        <v>1.8555933634366406E-4</v>
      </c>
      <c r="AZ545" s="13">
        <f t="shared" si="823"/>
        <v>1.0562237311239624E-4</v>
      </c>
      <c r="BA545" s="13">
        <f t="shared" si="824"/>
        <v>4.0080928367598382E-5</v>
      </c>
      <c r="BB545" s="13">
        <f t="shared" si="825"/>
        <v>1.1407248091503144E-5</v>
      </c>
      <c r="BC545" s="13">
        <f t="shared" si="826"/>
        <v>2.597251397525929E-6</v>
      </c>
      <c r="BD545" s="13">
        <f t="shared" si="827"/>
        <v>3.5656434384520678E-4</v>
      </c>
      <c r="BE545" s="13">
        <f t="shared" si="828"/>
        <v>3.5627169230790379E-4</v>
      </c>
      <c r="BF545" s="13">
        <f t="shared" si="829"/>
        <v>1.7798964048272987E-4</v>
      </c>
      <c r="BG545" s="13">
        <f t="shared" si="830"/>
        <v>5.9281184936788984E-5</v>
      </c>
      <c r="BH545" s="13">
        <f t="shared" si="831"/>
        <v>1.4808132419864463E-5</v>
      </c>
      <c r="BI545" s="13">
        <f t="shared" si="832"/>
        <v>2.959195717805685E-6</v>
      </c>
      <c r="BJ545" s="14">
        <f t="shared" si="833"/>
        <v>0.31676654177055313</v>
      </c>
      <c r="BK545" s="14">
        <f t="shared" si="834"/>
        <v>0.2956044636010538</v>
      </c>
      <c r="BL545" s="14">
        <f t="shared" si="835"/>
        <v>0.35854735543799965</v>
      </c>
      <c r="BM545" s="14">
        <f t="shared" si="836"/>
        <v>0.36024540633299684</v>
      </c>
      <c r="BN545" s="14">
        <f t="shared" si="837"/>
        <v>0.63948867869384229</v>
      </c>
    </row>
    <row r="546" spans="1:66" x14ac:dyDescent="0.25">
      <c r="A546" t="s">
        <v>290</v>
      </c>
      <c r="B546" t="s">
        <v>296</v>
      </c>
      <c r="C546" t="s">
        <v>314</v>
      </c>
      <c r="D546" s="11">
        <v>44429</v>
      </c>
      <c r="E546" s="10">
        <f>VLOOKUP(A546,home!$A$2:$E$405,3,FALSE)</f>
        <v>1.6512</v>
      </c>
      <c r="F546" s="10">
        <f>VLOOKUP(B546,home!$B$2:$E$405,3,FALSE)</f>
        <v>1.1734</v>
      </c>
      <c r="G546" s="10">
        <f>VLOOKUP(C546,away!$B$2:$E$405,4,FALSE)</f>
        <v>0.64349999999999996</v>
      </c>
      <c r="H546" s="10">
        <f>VLOOKUP(A546,away!$A$2:$E$405,3,FALSE)</f>
        <v>1.1418999999999999</v>
      </c>
      <c r="I546" s="10">
        <f>VLOOKUP(C546,away!$B$2:$E$405,3,FALSE)</f>
        <v>1.3136000000000001</v>
      </c>
      <c r="J546" s="10">
        <f>VLOOKUP(B546,home!$B$2:$E$405,4,FALSE)</f>
        <v>1.2040999999999999</v>
      </c>
      <c r="K546" s="12">
        <f t="shared" si="782"/>
        <v>1.24679288448</v>
      </c>
      <c r="L546" s="12">
        <f t="shared" si="783"/>
        <v>1.8061498073440001</v>
      </c>
      <c r="M546" s="13">
        <f t="shared" si="784"/>
        <v>4.7219766521323578E-2</v>
      </c>
      <c r="N546" s="13">
        <f t="shared" si="785"/>
        <v>5.8873268905593169E-2</v>
      </c>
      <c r="O546" s="13">
        <f t="shared" si="786"/>
        <v>8.5285972205317251E-2</v>
      </c>
      <c r="P546" s="13">
        <f t="shared" si="787"/>
        <v>0.1063339432915486</v>
      </c>
      <c r="Q546" s="13">
        <f t="shared" si="788"/>
        <v>3.6701386378785596E-2</v>
      </c>
      <c r="R546" s="13">
        <f t="shared" si="789"/>
        <v>7.7019621133889771E-2</v>
      </c>
      <c r="S546" s="13">
        <f t="shared" si="790"/>
        <v>5.9863211579118482E-2</v>
      </c>
      <c r="T546" s="13">
        <f t="shared" si="791"/>
        <v>6.6288201937301297E-2</v>
      </c>
      <c r="U546" s="13">
        <f t="shared" si="792"/>
        <v>9.6027515595079202E-2</v>
      </c>
      <c r="V546" s="13">
        <f t="shared" si="793"/>
        <v>1.4978405618026323E-2</v>
      </c>
      <c r="W546" s="13">
        <f t="shared" si="794"/>
        <v>1.5253009129207028E-2</v>
      </c>
      <c r="X546" s="13">
        <f t="shared" si="795"/>
        <v>2.7549219500133545E-2</v>
      </c>
      <c r="Y546" s="13">
        <f t="shared" si="796"/>
        <v>2.4879008746321894E-2</v>
      </c>
      <c r="Z546" s="13">
        <f t="shared" si="797"/>
        <v>4.6369657957560942E-2</v>
      </c>
      <c r="AA546" s="13">
        <f t="shared" si="798"/>
        <v>5.7813359597258404E-2</v>
      </c>
      <c r="AB546" s="13">
        <f t="shared" si="799"/>
        <v>3.604064268687264E-2</v>
      </c>
      <c r="AC546" s="13">
        <f t="shared" si="800"/>
        <v>2.1081120404123888E-3</v>
      </c>
      <c r="AD546" s="13">
        <f t="shared" si="801"/>
        <v>4.7543358123009524E-3</v>
      </c>
      <c r="AE546" s="13">
        <f t="shared" si="802"/>
        <v>8.5870427114360451E-3</v>
      </c>
      <c r="AF546" s="13">
        <f t="shared" si="803"/>
        <v>7.7547427694574581E-3</v>
      </c>
      <c r="AG546" s="13">
        <f t="shared" si="804"/>
        <v>4.6687423863526201E-3</v>
      </c>
      <c r="AH546" s="13">
        <f t="shared" si="805"/>
        <v>2.0937637196663975E-2</v>
      </c>
      <c r="AI546" s="13">
        <f t="shared" si="806"/>
        <v>2.610489707462442E-2</v>
      </c>
      <c r="AJ546" s="13">
        <f t="shared" si="807"/>
        <v>1.6273699961362246E-2</v>
      </c>
      <c r="AK546" s="13">
        <f t="shared" si="808"/>
        <v>6.7633111053296349E-3</v>
      </c>
      <c r="AL546" s="13">
        <f t="shared" si="809"/>
        <v>1.8988985560207169E-4</v>
      </c>
      <c r="AM546" s="13">
        <f t="shared" si="810"/>
        <v>1.1855344122410538E-3</v>
      </c>
      <c r="AN546" s="13">
        <f t="shared" si="811"/>
        <v>2.1412527502688615E-3</v>
      </c>
      <c r="AO546" s="13">
        <f t="shared" si="812"/>
        <v>1.933711621186458E-3</v>
      </c>
      <c r="AP546" s="13">
        <f t="shared" si="813"/>
        <v>1.1641909573549246E-3</v>
      </c>
      <c r="AQ546" s="13">
        <f t="shared" si="814"/>
        <v>5.2567581833455612E-4</v>
      </c>
      <c r="AR546" s="13">
        <f t="shared" si="815"/>
        <v>7.5633018777986434E-3</v>
      </c>
      <c r="AS546" s="13">
        <f t="shared" si="816"/>
        <v>9.4298709644135715E-3</v>
      </c>
      <c r="AT546" s="13">
        <f t="shared" si="817"/>
        <v>5.878548009997697E-3</v>
      </c>
      <c r="AU546" s="13">
        <f t="shared" si="818"/>
        <v>2.4431106099797317E-3</v>
      </c>
      <c r="AV546" s="13">
        <f t="shared" si="819"/>
        <v>7.6151323113008069E-4</v>
      </c>
      <c r="AW546" s="13">
        <f t="shared" si="820"/>
        <v>1.1878110131951258E-5</v>
      </c>
      <c r="AX546" s="13">
        <f t="shared" si="821"/>
        <v>2.4635264491472078E-4</v>
      </c>
      <c r="AY546" s="13">
        <f t="shared" si="822"/>
        <v>4.4494978215140775E-4</v>
      </c>
      <c r="AZ546" s="13">
        <f t="shared" si="823"/>
        <v>4.0182298165526009E-4</v>
      </c>
      <c r="BA546" s="13">
        <f t="shared" si="824"/>
        <v>2.4191750030101315E-4</v>
      </c>
      <c r="BB546" s="13">
        <f t="shared" si="825"/>
        <v>1.0923481164045427E-4</v>
      </c>
      <c r="BC546" s="13">
        <f t="shared" si="826"/>
        <v>3.9458886799932932E-5</v>
      </c>
      <c r="BD546" s="13">
        <f t="shared" si="827"/>
        <v>2.2767427049117548E-3</v>
      </c>
      <c r="BE546" s="13">
        <f t="shared" si="828"/>
        <v>2.8386266042757244E-3</v>
      </c>
      <c r="BF546" s="13">
        <f t="shared" si="829"/>
        <v>1.7695897259532988E-3</v>
      </c>
      <c r="BG546" s="13">
        <f t="shared" si="830"/>
        <v>7.3543729292249553E-4</v>
      </c>
      <c r="BH546" s="13">
        <f t="shared" si="831"/>
        <v>2.2923449594925029E-4</v>
      </c>
      <c r="BI546" s="13">
        <f t="shared" si="832"/>
        <v>5.7161587685376943E-5</v>
      </c>
      <c r="BJ546" s="14">
        <f t="shared" si="833"/>
        <v>0.2637430604437383</v>
      </c>
      <c r="BK546" s="14">
        <f t="shared" si="834"/>
        <v>0.23113827868818285</v>
      </c>
      <c r="BL546" s="14">
        <f t="shared" si="835"/>
        <v>0.45624979366141521</v>
      </c>
      <c r="BM546" s="14">
        <f t="shared" si="836"/>
        <v>0.58563376064241968</v>
      </c>
      <c r="BN546" s="14">
        <f t="shared" si="837"/>
        <v>0.41143395843645797</v>
      </c>
    </row>
    <row r="547" spans="1:66" x14ac:dyDescent="0.25">
      <c r="A547" t="s">
        <v>338</v>
      </c>
      <c r="B547" t="s">
        <v>76</v>
      </c>
      <c r="C547" t="s">
        <v>87</v>
      </c>
      <c r="D547" s="11">
        <v>44430</v>
      </c>
      <c r="E547" s="10">
        <f>VLOOKUP(A547,home!$A$2:$E$405,3,FALSE)</f>
        <v>1.3033999999999999</v>
      </c>
      <c r="F547" s="10">
        <f>VLOOKUP(B547,home!$B$2:$E$405,3,FALSE)</f>
        <v>0.86309999999999998</v>
      </c>
      <c r="G547" s="10">
        <f>VLOOKUP(C547,away!$B$2:$E$405,4,FALSE)</f>
        <v>1.2276</v>
      </c>
      <c r="H547" s="10">
        <f>VLOOKUP(A547,away!$A$2:$E$405,3,FALSE)</f>
        <v>1.0085</v>
      </c>
      <c r="I547" s="10">
        <f>VLOOKUP(C547,away!$B$2:$E$405,3,FALSE)</f>
        <v>0.89239999999999997</v>
      </c>
      <c r="J547" s="10">
        <f>VLOOKUP(B547,home!$B$2:$E$405,4,FALSE)</f>
        <v>0.74370000000000003</v>
      </c>
      <c r="K547" s="12">
        <f t="shared" si="782"/>
        <v>1.3810064693039998</v>
      </c>
      <c r="L547" s="12">
        <f t="shared" si="783"/>
        <v>0.66931914197999998</v>
      </c>
      <c r="M547" s="13">
        <f t="shared" si="784"/>
        <v>0.12869299287422234</v>
      </c>
      <c r="N547" s="13">
        <f t="shared" si="785"/>
        <v>0.17772585571339458</v>
      </c>
      <c r="O547" s="13">
        <f t="shared" si="786"/>
        <v>8.6136683569412731E-2</v>
      </c>
      <c r="P547" s="13">
        <f t="shared" si="787"/>
        <v>0.11895531725375053</v>
      </c>
      <c r="Q547" s="13">
        <f t="shared" si="788"/>
        <v>0.1227202782513936</v>
      </c>
      <c r="R547" s="13">
        <f t="shared" si="789"/>
        <v>2.8826465569841045E-2</v>
      </c>
      <c r="S547" s="13">
        <f t="shared" si="790"/>
        <v>2.748861299070544E-2</v>
      </c>
      <c r="T547" s="13">
        <f t="shared" si="791"/>
        <v>8.2139031342769619E-2</v>
      </c>
      <c r="U547" s="13">
        <f t="shared" si="792"/>
        <v>3.9809535439119491E-2</v>
      </c>
      <c r="V547" s="13">
        <f t="shared" si="793"/>
        <v>2.8231845988613787E-3</v>
      </c>
      <c r="W547" s="13">
        <f t="shared" si="794"/>
        <v>5.6492499393320503E-2</v>
      </c>
      <c r="X547" s="13">
        <f t="shared" si="795"/>
        <v>3.7811511222242945E-2</v>
      </c>
      <c r="Y547" s="13">
        <f t="shared" si="796"/>
        <v>1.2653984124119394E-2</v>
      </c>
      <c r="Z547" s="13">
        <f t="shared" si="797"/>
        <v>6.4313684005073415E-3</v>
      </c>
      <c r="AA547" s="13">
        <f t="shared" si="798"/>
        <v>8.8817613675779561E-3</v>
      </c>
      <c r="AB547" s="13">
        <f t="shared" si="799"/>
        <v>6.1328849537197506E-3</v>
      </c>
      <c r="AC547" s="13">
        <f t="shared" si="800"/>
        <v>1.6309785605017496E-4</v>
      </c>
      <c r="AD547" s="13">
        <f t="shared" si="801"/>
        <v>1.9504126782331977E-2</v>
      </c>
      <c r="AE547" s="13">
        <f t="shared" si="802"/>
        <v>1.3054485403019575E-2</v>
      </c>
      <c r="AF547" s="13">
        <f t="shared" si="803"/>
        <v>4.3688084844697482E-3</v>
      </c>
      <c r="AG547" s="13">
        <f t="shared" si="804"/>
        <v>9.7470904876674556E-4</v>
      </c>
      <c r="AH547" s="13">
        <f t="shared" si="805"/>
        <v>1.0761594948962142E-3</v>
      </c>
      <c r="AI547" s="13">
        <f t="shared" si="806"/>
        <v>1.4861832244545967E-3</v>
      </c>
      <c r="AJ547" s="13">
        <f t="shared" si="807"/>
        <v>1.0262143237714384E-3</v>
      </c>
      <c r="AK547" s="13">
        <f t="shared" si="808"/>
        <v>4.7240287334026195E-4</v>
      </c>
      <c r="AL547" s="13">
        <f t="shared" si="809"/>
        <v>6.030276171700186E-6</v>
      </c>
      <c r="AM547" s="13">
        <f t="shared" si="810"/>
        <v>5.3870650529051749E-3</v>
      </c>
      <c r="AN547" s="13">
        <f t="shared" si="811"/>
        <v>3.6056657590009347E-3</v>
      </c>
      <c r="AO547" s="13">
        <f t="shared" si="812"/>
        <v>1.2066705560405855E-3</v>
      </c>
      <c r="AP547" s="13">
        <f t="shared" si="813"/>
        <v>2.692159004072048E-4</v>
      </c>
      <c r="AQ547" s="13">
        <f t="shared" si="814"/>
        <v>4.5047838866980841E-5</v>
      </c>
      <c r="AR547" s="13">
        <f t="shared" si="815"/>
        <v>1.4405882995151295E-4</v>
      </c>
      <c r="AS547" s="13">
        <f t="shared" si="816"/>
        <v>1.9894617612340417E-4</v>
      </c>
      <c r="AT547" s="13">
        <f t="shared" si="817"/>
        <v>1.373729781348571E-4</v>
      </c>
      <c r="AU547" s="13">
        <f t="shared" si="818"/>
        <v>6.3237657170598177E-5</v>
      </c>
      <c r="AV547" s="13">
        <f t="shared" si="819"/>
        <v>2.1832903414056143E-5</v>
      </c>
      <c r="AW547" s="13">
        <f t="shared" si="820"/>
        <v>1.5483304687454686E-7</v>
      </c>
      <c r="AX547" s="13">
        <f t="shared" si="821"/>
        <v>1.2399286147705892E-3</v>
      </c>
      <c r="AY547" s="13">
        <f t="shared" si="822"/>
        <v>8.2990795655470053E-4</v>
      </c>
      <c r="AZ547" s="13">
        <f t="shared" si="823"/>
        <v>2.7773664070178362E-4</v>
      </c>
      <c r="BA547" s="13">
        <f t="shared" si="824"/>
        <v>6.1964816683641807E-5</v>
      </c>
      <c r="BB547" s="13">
        <f t="shared" si="825"/>
        <v>1.0368559483910777E-5</v>
      </c>
      <c r="BC547" s="13">
        <f t="shared" si="826"/>
        <v>1.3879750674679512E-6</v>
      </c>
      <c r="BD547" s="13">
        <f t="shared" si="827"/>
        <v>1.6070222076298218E-5</v>
      </c>
      <c r="BE547" s="13">
        <f t="shared" si="828"/>
        <v>2.2193080650519797E-5</v>
      </c>
      <c r="BF547" s="13">
        <f t="shared" si="829"/>
        <v>1.5324393976076634E-5</v>
      </c>
      <c r="BG547" s="13">
        <f t="shared" si="830"/>
        <v>7.0543624063750246E-6</v>
      </c>
      <c r="BH547" s="13">
        <f t="shared" si="831"/>
        <v>2.4355300300047105E-6</v>
      </c>
      <c r="BI547" s="13">
        <f t="shared" si="832"/>
        <v>6.7269654552413424E-7</v>
      </c>
      <c r="BJ547" s="14">
        <f t="shared" si="833"/>
        <v>0.54038024943631158</v>
      </c>
      <c r="BK547" s="14">
        <f t="shared" si="834"/>
        <v>0.27895914380631626</v>
      </c>
      <c r="BL547" s="14">
        <f t="shared" si="835"/>
        <v>0.17447748964661272</v>
      </c>
      <c r="BM547" s="14">
        <f t="shared" si="836"/>
        <v>0.33636090493422527</v>
      </c>
      <c r="BN547" s="14">
        <f t="shared" si="837"/>
        <v>0.66305759323201485</v>
      </c>
    </row>
    <row r="548" spans="1:66" x14ac:dyDescent="0.25">
      <c r="A548" t="s">
        <v>338</v>
      </c>
      <c r="B548" t="s">
        <v>95</v>
      </c>
      <c r="C548" t="s">
        <v>94</v>
      </c>
      <c r="D548" s="11">
        <v>44430</v>
      </c>
      <c r="E548" s="10">
        <f>VLOOKUP(A548,home!$A$2:$E$405,3,FALSE)</f>
        <v>1.3033999999999999</v>
      </c>
      <c r="F548" s="10">
        <f>VLOOKUP(B548,home!$B$2:$E$405,3,FALSE)</f>
        <v>0.93769999999999998</v>
      </c>
      <c r="G548" s="10">
        <f>VLOOKUP(C548,away!$B$2:$E$405,4,FALSE)</f>
        <v>1.1508</v>
      </c>
      <c r="H548" s="10">
        <f>VLOOKUP(A548,away!$A$2:$E$405,3,FALSE)</f>
        <v>1.0085</v>
      </c>
      <c r="I548" s="10">
        <f>VLOOKUP(C548,away!$B$2:$E$405,3,FALSE)</f>
        <v>1.2889999999999999</v>
      </c>
      <c r="J548" s="10">
        <f>VLOOKUP(B548,home!$B$2:$E$405,4,FALSE)</f>
        <v>0.99160000000000004</v>
      </c>
      <c r="K548" s="12">
        <f t="shared" si="782"/>
        <v>1.406505665544</v>
      </c>
      <c r="L548" s="12">
        <f t="shared" si="783"/>
        <v>1.2890368654</v>
      </c>
      <c r="M548" s="13">
        <f t="shared" si="784"/>
        <v>6.7505747880489575E-2</v>
      </c>
      <c r="N548" s="13">
        <f t="shared" si="785"/>
        <v>9.4947216850693461E-2</v>
      </c>
      <c r="O548" s="13">
        <f t="shared" si="786"/>
        <v>8.7017397644348959E-2</v>
      </c>
      <c r="P548" s="13">
        <f t="shared" si="787"/>
        <v>0.12239046278767193</v>
      </c>
      <c r="Q548" s="13">
        <f t="shared" si="788"/>
        <v>6.6771899214067565E-2</v>
      </c>
      <c r="R548" s="13">
        <f t="shared" si="789"/>
        <v>5.6084316747368475E-2</v>
      </c>
      <c r="S548" s="13">
        <f t="shared" si="790"/>
        <v>5.5474629389706577E-2</v>
      </c>
      <c r="T548" s="13">
        <f t="shared" si="791"/>
        <v>8.6071439659706359E-2</v>
      </c>
      <c r="U548" s="13">
        <f t="shared" si="792"/>
        <v>7.8882909253338004E-2</v>
      </c>
      <c r="V548" s="13">
        <f t="shared" si="793"/>
        <v>1.1175287993419542E-2</v>
      </c>
      <c r="W548" s="13">
        <f t="shared" si="794"/>
        <v>3.1305018181239659E-2</v>
      </c>
      <c r="X548" s="13">
        <f t="shared" si="795"/>
        <v>4.0353322507635167E-2</v>
      </c>
      <c r="Y548" s="13">
        <f t="shared" si="796"/>
        <v>2.600846017685866E-2</v>
      </c>
      <c r="Z548" s="13">
        <f t="shared" si="797"/>
        <v>2.4098250619376201E-2</v>
      </c>
      <c r="AA548" s="13">
        <f t="shared" si="798"/>
        <v>3.3894326025851837E-2</v>
      </c>
      <c r="AB548" s="13">
        <f t="shared" si="799"/>
        <v>2.3836280792578036E-2</v>
      </c>
      <c r="AC548" s="13">
        <f t="shared" si="800"/>
        <v>1.2663261205934264E-3</v>
      </c>
      <c r="AD548" s="13">
        <f t="shared" si="801"/>
        <v>1.1007671357967885E-2</v>
      </c>
      <c r="AE548" s="13">
        <f t="shared" si="802"/>
        <v>1.4189294182628282E-2</v>
      </c>
      <c r="AF548" s="13">
        <f t="shared" si="803"/>
        <v>9.1452616477068101E-3</v>
      </c>
      <c r="AG548" s="13">
        <f t="shared" si="804"/>
        <v>3.9295264692076094E-3</v>
      </c>
      <c r="AH548" s="13">
        <f t="shared" si="805"/>
        <v>7.7658833600060756E-3</v>
      </c>
      <c r="AI548" s="13">
        <f t="shared" si="806"/>
        <v>1.0922758943802421E-2</v>
      </c>
      <c r="AJ548" s="13">
        <f t="shared" si="807"/>
        <v>7.6814611689147525E-3</v>
      </c>
      <c r="AK548" s="13">
        <f t="shared" si="808"/>
        <v>3.6013395512449449E-3</v>
      </c>
      <c r="AL548" s="13">
        <f t="shared" si="809"/>
        <v>9.1835877569376899E-5</v>
      </c>
      <c r="AM548" s="13">
        <f t="shared" si="810"/>
        <v>3.0964704258856475E-3</v>
      </c>
      <c r="AN548" s="13">
        <f t="shared" si="811"/>
        <v>3.9914645315874374E-3</v>
      </c>
      <c r="AO548" s="13">
        <f t="shared" si="812"/>
        <v>2.5725724640763754E-3</v>
      </c>
      <c r="AP548" s="13">
        <f t="shared" si="813"/>
        <v>1.1053802483691221E-3</v>
      </c>
      <c r="AQ548" s="13">
        <f t="shared" si="814"/>
        <v>3.5621897260820155E-4</v>
      </c>
      <c r="AR548" s="13">
        <f t="shared" si="815"/>
        <v>2.0021019886888496E-3</v>
      </c>
      <c r="AS548" s="13">
        <f t="shared" si="816"/>
        <v>2.8159677900877768E-3</v>
      </c>
      <c r="AT548" s="13">
        <f t="shared" si="817"/>
        <v>1.9803373253739378E-3</v>
      </c>
      <c r="AU548" s="13">
        <f t="shared" si="818"/>
        <v>9.2845188927556503E-4</v>
      </c>
      <c r="AV548" s="13">
        <f t="shared" si="819"/>
        <v>3.2646821061277847E-4</v>
      </c>
      <c r="AW548" s="13">
        <f t="shared" si="820"/>
        <v>4.625052890198464E-6</v>
      </c>
      <c r="AX548" s="13">
        <f t="shared" si="821"/>
        <v>7.2586719953293374E-4</v>
      </c>
      <c r="AY548" s="13">
        <f t="shared" si="822"/>
        <v>9.356695795826091E-4</v>
      </c>
      <c r="AZ548" s="13">
        <f t="shared" si="823"/>
        <v>6.0305629095765124E-4</v>
      </c>
      <c r="BA548" s="13">
        <f t="shared" si="824"/>
        <v>2.591205969852671E-4</v>
      </c>
      <c r="BB548" s="13">
        <f t="shared" si="825"/>
        <v>8.350400052461634E-5</v>
      </c>
      <c r="BC548" s="13">
        <f t="shared" si="826"/>
        <v>2.1527947016922275E-5</v>
      </c>
      <c r="BD548" s="13">
        <f t="shared" si="827"/>
        <v>4.3013054528509705E-4</v>
      </c>
      <c r="BE548" s="13">
        <f t="shared" si="828"/>
        <v>6.0498104886701914E-4</v>
      </c>
      <c r="BF548" s="13">
        <f t="shared" si="829"/>
        <v>4.2545463638910702E-4</v>
      </c>
      <c r="BG548" s="13">
        <f t="shared" si="830"/>
        <v>1.9946811883774713E-4</v>
      </c>
      <c r="BH548" s="13">
        <f t="shared" si="831"/>
        <v>7.0138259810173861E-5</v>
      </c>
      <c r="BI548" s="13">
        <f t="shared" si="832"/>
        <v>1.9729971958881303E-5</v>
      </c>
      <c r="BJ548" s="14">
        <f t="shared" si="833"/>
        <v>0.39747996250483819</v>
      </c>
      <c r="BK548" s="14">
        <f t="shared" si="834"/>
        <v>0.25883995962903306</v>
      </c>
      <c r="BL548" s="14">
        <f t="shared" si="835"/>
        <v>0.31948990327264043</v>
      </c>
      <c r="BM548" s="14">
        <f t="shared" si="836"/>
        <v>0.50425999037455538</v>
      </c>
      <c r="BN548" s="14">
        <f t="shared" si="837"/>
        <v>0.49471704112463999</v>
      </c>
    </row>
    <row r="549" spans="1:66" x14ac:dyDescent="0.25">
      <c r="A549" t="s">
        <v>338</v>
      </c>
      <c r="B549" t="s">
        <v>86</v>
      </c>
      <c r="C549" t="s">
        <v>91</v>
      </c>
      <c r="D549" s="11">
        <v>44430</v>
      </c>
      <c r="E549" s="10">
        <f>VLOOKUP(A549,home!$A$2:$E$405,3,FALSE)</f>
        <v>1.3033999999999999</v>
      </c>
      <c r="F549" s="10">
        <f>VLOOKUP(B549,home!$B$2:$E$405,3,FALSE)</f>
        <v>1.0229999999999999</v>
      </c>
      <c r="G549" s="10">
        <f>VLOOKUP(C549,away!$B$2:$E$405,4,FALSE)</f>
        <v>1.2786999999999999</v>
      </c>
      <c r="H549" s="10">
        <f>VLOOKUP(A549,away!$A$2:$E$405,3,FALSE)</f>
        <v>1.0085</v>
      </c>
      <c r="I549" s="10">
        <f>VLOOKUP(C549,away!$B$2:$E$405,3,FALSE)</f>
        <v>1.3221000000000001</v>
      </c>
      <c r="J549" s="10">
        <f>VLOOKUP(B549,home!$B$2:$E$405,4,FALSE)</f>
        <v>1.5424</v>
      </c>
      <c r="K549" s="12">
        <f t="shared" si="782"/>
        <v>1.7049907043399997</v>
      </c>
      <c r="L549" s="12">
        <f t="shared" si="783"/>
        <v>2.05654029984</v>
      </c>
      <c r="M549" s="13">
        <f t="shared" si="784"/>
        <v>2.3248120145374893E-2</v>
      </c>
      <c r="N549" s="13">
        <f t="shared" si="785"/>
        <v>3.9637828741243677E-2</v>
      </c>
      <c r="O549" s="13">
        <f t="shared" si="786"/>
        <v>4.7810695974485631E-2</v>
      </c>
      <c r="P549" s="13">
        <f t="shared" si="787"/>
        <v>8.1516792204523847E-2</v>
      </c>
      <c r="Q549" s="13">
        <f t="shared" si="788"/>
        <v>3.3791064772020672E-2</v>
      </c>
      <c r="R549" s="13">
        <f t="shared" si="789"/>
        <v>4.9162311517463891E-2</v>
      </c>
      <c r="S549" s="13">
        <f t="shared" si="790"/>
        <v>7.1457255143245538E-2</v>
      </c>
      <c r="T549" s="13">
        <f t="shared" si="791"/>
        <v>6.9492686478164256E-2</v>
      </c>
      <c r="U549" s="13">
        <f t="shared" si="792"/>
        <v>8.3821284141143246E-2</v>
      </c>
      <c r="V549" s="13">
        <f t="shared" si="793"/>
        <v>2.7839604438232097E-2</v>
      </c>
      <c r="W549" s="13">
        <f t="shared" si="794"/>
        <v>1.9204483775348686E-2</v>
      </c>
      <c r="X549" s="13">
        <f t="shared" si="795"/>
        <v>3.9494794821628001E-2</v>
      </c>
      <c r="Y549" s="13">
        <f t="shared" si="796"/>
        <v>4.0611318592295075E-2</v>
      </c>
      <c r="Z549" s="13">
        <f t="shared" si="797"/>
        <v>3.3701424956317561E-2</v>
      </c>
      <c r="AA549" s="13">
        <f t="shared" si="798"/>
        <v>5.7460616273533521E-2</v>
      </c>
      <c r="AB549" s="13">
        <f t="shared" si="799"/>
        <v>4.8984908306011189E-2</v>
      </c>
      <c r="AC549" s="13">
        <f t="shared" si="800"/>
        <v>6.1010181572116054E-3</v>
      </c>
      <c r="AD549" s="13">
        <f t="shared" si="801"/>
        <v>8.185866579654465E-3</v>
      </c>
      <c r="AE549" s="13">
        <f t="shared" si="802"/>
        <v>1.6834564510172831E-2</v>
      </c>
      <c r="AF549" s="13">
        <f t="shared" si="803"/>
        <v>1.7310480172713333E-2</v>
      </c>
      <c r="AG549" s="13">
        <f t="shared" si="804"/>
        <v>1.1866566694922084E-2</v>
      </c>
      <c r="AH549" s="13">
        <f t="shared" si="805"/>
        <v>1.7327084646175144E-2</v>
      </c>
      <c r="AI549" s="13">
        <f t="shared" si="806"/>
        <v>2.9542518255040954E-2</v>
      </c>
      <c r="AJ549" s="13">
        <f t="shared" si="807"/>
        <v>2.5184859503819788E-2</v>
      </c>
      <c r="AK549" s="13">
        <f t="shared" si="808"/>
        <v>1.4313317114707206E-2</v>
      </c>
      <c r="AL549" s="13">
        <f t="shared" si="809"/>
        <v>8.5570003294462222E-4</v>
      </c>
      <c r="AM549" s="13">
        <f t="shared" si="810"/>
        <v>2.7913652850556667E-3</v>
      </c>
      <c r="AN549" s="13">
        <f t="shared" si="811"/>
        <v>5.7405552002913482E-3</v>
      </c>
      <c r="AO549" s="13">
        <f t="shared" si="812"/>
        <v>5.9028415564276217E-3</v>
      </c>
      <c r="AP549" s="13">
        <f t="shared" si="813"/>
        <v>4.0464771814545586E-3</v>
      </c>
      <c r="AQ549" s="13">
        <f t="shared" si="814"/>
        <v>2.0804358490110688E-3</v>
      </c>
      <c r="AR549" s="13">
        <f t="shared" si="815"/>
        <v>7.1267695707196224E-3</v>
      </c>
      <c r="AS549" s="13">
        <f t="shared" si="816"/>
        <v>1.2151075870050126E-2</v>
      </c>
      <c r="AT549" s="13">
        <f t="shared" si="817"/>
        <v>1.0358735703082772E-2</v>
      </c>
      <c r="AU549" s="13">
        <f t="shared" si="818"/>
        <v>5.887182694156997E-3</v>
      </c>
      <c r="AV549" s="13">
        <f t="shared" si="819"/>
        <v>2.5093979420722492E-3</v>
      </c>
      <c r="AW549" s="13">
        <f t="shared" si="820"/>
        <v>8.334475760090903E-5</v>
      </c>
      <c r="AX549" s="13">
        <f t="shared" si="821"/>
        <v>7.9320864390621426E-4</v>
      </c>
      <c r="AY549" s="13">
        <f t="shared" si="822"/>
        <v>1.6312655423745658E-3</v>
      </c>
      <c r="AZ549" s="13">
        <f t="shared" si="823"/>
        <v>1.6773816638168252E-3</v>
      </c>
      <c r="BA549" s="13">
        <f t="shared" si="824"/>
        <v>1.1498676632839908E-3</v>
      </c>
      <c r="BB549" s="13">
        <f t="shared" si="825"/>
        <v>5.9118729725659463E-4</v>
      </c>
      <c r="BC549" s="13">
        <f t="shared" si="826"/>
        <v>2.4316010031233542E-4</v>
      </c>
      <c r="BD549" s="13">
        <f t="shared" si="827"/>
        <v>2.4427481383097172E-3</v>
      </c>
      <c r="BE549" s="13">
        <f t="shared" si="828"/>
        <v>4.1648628688619078E-3</v>
      </c>
      <c r="BF549" s="13">
        <f t="shared" si="829"/>
        <v>3.5505262381301883E-3</v>
      </c>
      <c r="BG549" s="13">
        <f t="shared" si="830"/>
        <v>2.0178714105090791E-3</v>
      </c>
      <c r="BH549" s="13">
        <f t="shared" si="831"/>
        <v>8.6011299936785606E-4</v>
      </c>
      <c r="BI549" s="13">
        <f t="shared" si="832"/>
        <v>2.9329693372083819E-4</v>
      </c>
      <c r="BJ549" s="14">
        <f t="shared" si="833"/>
        <v>0.32307740112135391</v>
      </c>
      <c r="BK549" s="14">
        <f t="shared" si="834"/>
        <v>0.2126497556639072</v>
      </c>
      <c r="BL549" s="14">
        <f t="shared" si="835"/>
        <v>0.42497017610136179</v>
      </c>
      <c r="BM549" s="14">
        <f t="shared" si="836"/>
        <v>0.71768402370305406</v>
      </c>
      <c r="BN549" s="14">
        <f t="shared" si="837"/>
        <v>0.27516681335511262</v>
      </c>
    </row>
    <row r="550" spans="1:66" x14ac:dyDescent="0.25">
      <c r="A550" t="s">
        <v>338</v>
      </c>
      <c r="B550" t="s">
        <v>92</v>
      </c>
      <c r="C550" t="s">
        <v>72</v>
      </c>
      <c r="D550" s="11">
        <v>44430</v>
      </c>
      <c r="E550" s="10">
        <f>VLOOKUP(A550,home!$A$2:$E$405,3,FALSE)</f>
        <v>1.3033999999999999</v>
      </c>
      <c r="F550" s="10">
        <f>VLOOKUP(B550,home!$B$2:$E$405,3,FALSE)</f>
        <v>0.95899999999999996</v>
      </c>
      <c r="G550" s="10">
        <f>VLOOKUP(C550,away!$B$2:$E$405,4,FALSE)</f>
        <v>0.84389999999999998</v>
      </c>
      <c r="H550" s="10">
        <f>VLOOKUP(A550,away!$A$2:$E$405,3,FALSE)</f>
        <v>1.0085</v>
      </c>
      <c r="I550" s="10">
        <f>VLOOKUP(C550,away!$B$2:$E$405,3,FALSE)</f>
        <v>0.69410000000000005</v>
      </c>
      <c r="J550" s="10">
        <f>VLOOKUP(B550,home!$B$2:$E$405,4,FALSE)</f>
        <v>1.1154999999999999</v>
      </c>
      <c r="K550" s="12">
        <f t="shared" si="782"/>
        <v>1.0548417503399998</v>
      </c>
      <c r="L550" s="12">
        <f t="shared" si="783"/>
        <v>0.78084983267499997</v>
      </c>
      <c r="M550" s="13">
        <f t="shared" si="784"/>
        <v>0.15950315394306949</v>
      </c>
      <c r="N550" s="13">
        <f t="shared" si="785"/>
        <v>0.16825058609005786</v>
      </c>
      <c r="O550" s="13">
        <f t="shared" si="786"/>
        <v>0.12454801106758058</v>
      </c>
      <c r="P550" s="13">
        <f t="shared" si="787"/>
        <v>0.13137844199589235</v>
      </c>
      <c r="Q550" s="13">
        <f t="shared" si="788"/>
        <v>8.8738871363483726E-2</v>
      </c>
      <c r="R550" s="13">
        <f t="shared" si="789"/>
        <v>4.8626646801062164E-2</v>
      </c>
      <c r="S550" s="13">
        <f t="shared" si="790"/>
        <v>2.7053219003162571E-2</v>
      </c>
      <c r="T550" s="13">
        <f t="shared" si="791"/>
        <v>6.9291732855944616E-2</v>
      </c>
      <c r="U550" s="13">
        <f t="shared" si="792"/>
        <v>5.1293417224797362E-2</v>
      </c>
      <c r="V550" s="13">
        <f t="shared" si="793"/>
        <v>2.4758895745568004E-3</v>
      </c>
      <c r="W550" s="13">
        <f t="shared" si="794"/>
        <v>3.1201822130751091E-2</v>
      </c>
      <c r="X550" s="13">
        <f t="shared" si="795"/>
        <v>2.43639375899521E-2</v>
      </c>
      <c r="Y550" s="13">
        <f t="shared" si="796"/>
        <v>9.5122882952091183E-3</v>
      </c>
      <c r="Z550" s="13">
        <f t="shared" si="797"/>
        <v>1.2656703006051906E-2</v>
      </c>
      <c r="AA550" s="13">
        <f t="shared" si="798"/>
        <v>1.3350818752437328E-2</v>
      </c>
      <c r="AB550" s="13">
        <f t="shared" si="799"/>
        <v>7.0415005106465416E-3</v>
      </c>
      <c r="AC550" s="13">
        <f t="shared" si="800"/>
        <v>1.2745771275439984E-4</v>
      </c>
      <c r="AD550" s="13">
        <f t="shared" si="801"/>
        <v>8.2282461675497048E-3</v>
      </c>
      <c r="AE550" s="13">
        <f t="shared" si="802"/>
        <v>6.425024643139896E-3</v>
      </c>
      <c r="AF550" s="13">
        <f t="shared" si="803"/>
        <v>2.5084897087642695E-3</v>
      </c>
      <c r="AG550" s="13">
        <f t="shared" si="804"/>
        <v>6.5291792311851309E-4</v>
      </c>
      <c r="AH550" s="13">
        <f t="shared" si="805"/>
        <v>2.4707461061231994E-3</v>
      </c>
      <c r="AI550" s="13">
        <f t="shared" si="806"/>
        <v>2.606246147228734E-3</v>
      </c>
      <c r="AJ550" s="13">
        <f t="shared" si="807"/>
        <v>1.3745886238798195E-3</v>
      </c>
      <c r="AK550" s="13">
        <f t="shared" si="808"/>
        <v>4.8332449000361351E-4</v>
      </c>
      <c r="AL550" s="13">
        <f t="shared" si="809"/>
        <v>4.1993390871781274E-6</v>
      </c>
      <c r="AM550" s="13">
        <f t="shared" si="810"/>
        <v>1.7358995179213058E-3</v>
      </c>
      <c r="AN550" s="13">
        <f t="shared" si="811"/>
        <v>1.3554768481094646E-3</v>
      </c>
      <c r="AO550" s="13">
        <f t="shared" si="812"/>
        <v>5.2921193502055591E-4</v>
      </c>
      <c r="AP550" s="13">
        <f t="shared" si="813"/>
        <v>1.3774501697013801E-4</v>
      </c>
      <c r="AQ550" s="13">
        <f t="shared" si="814"/>
        <v>2.6889543363236817E-5</v>
      </c>
      <c r="AR550" s="13">
        <f t="shared" si="815"/>
        <v>3.8585633670974175E-4</v>
      </c>
      <c r="AS550" s="13">
        <f t="shared" si="816"/>
        <v>4.0701737359468429E-4</v>
      </c>
      <c r="AT550" s="13">
        <f t="shared" si="817"/>
        <v>2.146694593907032E-4</v>
      </c>
      <c r="AU550" s="13">
        <f t="shared" si="818"/>
        <v>7.5480769429410298E-5</v>
      </c>
      <c r="AV550" s="13">
        <f t="shared" si="819"/>
        <v>1.9905066735482273E-5</v>
      </c>
      <c r="AW550" s="13">
        <f t="shared" si="820"/>
        <v>9.6080062272420749E-8</v>
      </c>
      <c r="AX550" s="13">
        <f t="shared" si="821"/>
        <v>3.0518321431641189E-4</v>
      </c>
      <c r="AY550" s="13">
        <f t="shared" si="822"/>
        <v>2.3830226183418885E-4</v>
      </c>
      <c r="AZ550" s="13">
        <f t="shared" si="823"/>
        <v>9.3039140639650196E-5</v>
      </c>
      <c r="BA550" s="13">
        <f t="shared" si="824"/>
        <v>2.4216532466898881E-5</v>
      </c>
      <c r="BB550" s="13">
        <f t="shared" si="825"/>
        <v>4.7273688311866725E-6</v>
      </c>
      <c r="BC550" s="13">
        <f t="shared" si="826"/>
        <v>7.3827303216502509E-7</v>
      </c>
      <c r="BD550" s="13">
        <f t="shared" si="827"/>
        <v>5.0215975992731701E-5</v>
      </c>
      <c r="BE550" s="13">
        <f t="shared" si="828"/>
        <v>5.2969908011204509E-5</v>
      </c>
      <c r="BF550" s="13">
        <f t="shared" si="829"/>
        <v>2.7937435240943872E-5</v>
      </c>
      <c r="BG550" s="13">
        <f t="shared" si="830"/>
        <v>9.8231910298558766E-6</v>
      </c>
      <c r="BH550" s="13">
        <f t="shared" si="831"/>
        <v>2.5904780049643392E-6</v>
      </c>
      <c r="BI550" s="13">
        <f t="shared" si="832"/>
        <v>5.4650887059477104E-7</v>
      </c>
      <c r="BJ550" s="14">
        <f t="shared" si="833"/>
        <v>0.41362534642047588</v>
      </c>
      <c r="BK550" s="14">
        <f t="shared" si="834"/>
        <v>0.32078066383035697</v>
      </c>
      <c r="BL550" s="14">
        <f t="shared" si="835"/>
        <v>0.25304231222676959</v>
      </c>
      <c r="BM550" s="14">
        <f t="shared" si="836"/>
        <v>0.27882110804073634</v>
      </c>
      <c r="BN550" s="14">
        <f t="shared" si="837"/>
        <v>0.72104571126114614</v>
      </c>
    </row>
    <row r="551" spans="1:66" x14ac:dyDescent="0.25">
      <c r="A551" t="s">
        <v>350</v>
      </c>
      <c r="B551" t="s">
        <v>102</v>
      </c>
      <c r="C551" t="s">
        <v>101</v>
      </c>
      <c r="D551" s="11">
        <v>44430</v>
      </c>
      <c r="E551" s="10">
        <f>VLOOKUP(A551,home!$A$2:$E$405,3,FALSE)</f>
        <v>1.6667000000000001</v>
      </c>
      <c r="F551" s="10">
        <f>VLOOKUP(B551,home!$B$2:$E$405,3,FALSE)</f>
        <v>0.51429999999999998</v>
      </c>
      <c r="G551" s="10">
        <f>VLOOKUP(C551,away!$B$2:$E$405,4,FALSE)</f>
        <v>0.9</v>
      </c>
      <c r="H551" s="10">
        <f>VLOOKUP(A551,away!$A$2:$E$405,3,FALSE)</f>
        <v>1.3193999999999999</v>
      </c>
      <c r="I551" s="10">
        <f>VLOOKUP(C551,away!$B$2:$E$405,3,FALSE)</f>
        <v>1.5158</v>
      </c>
      <c r="J551" s="10">
        <f>VLOOKUP(B551,home!$B$2:$E$405,4,FALSE)</f>
        <v>1.0827</v>
      </c>
      <c r="K551" s="12">
        <f t="shared" si="782"/>
        <v>0.77146542900000004</v>
      </c>
      <c r="L551" s="12">
        <f t="shared" si="783"/>
        <v>2.1653420972039998</v>
      </c>
      <c r="M551" s="13">
        <f t="shared" si="784"/>
        <v>5.303477087978594E-2</v>
      </c>
      <c r="N551" s="13">
        <f t="shared" si="785"/>
        <v>4.0914492268690768E-2</v>
      </c>
      <c r="O551" s="13">
        <f t="shared" si="786"/>
        <v>0.1148384220015693</v>
      </c>
      <c r="P551" s="13">
        <f t="shared" si="787"/>
        <v>8.8593872495123682E-2</v>
      </c>
      <c r="Q551" s="13">
        <f t="shared" si="788"/>
        <v>1.5782058165191352E-2</v>
      </c>
      <c r="R551" s="13">
        <f t="shared" si="789"/>
        <v>0.12433223476823803</v>
      </c>
      <c r="S551" s="13">
        <f t="shared" si="790"/>
        <v>3.6998718545769249E-2</v>
      </c>
      <c r="T551" s="13">
        <f t="shared" si="791"/>
        <v>3.4173554925610944E-2</v>
      </c>
      <c r="U551" s="13">
        <f t="shared" si="792"/>
        <v>9.5918020834007467E-2</v>
      </c>
      <c r="V551" s="13">
        <f t="shared" si="793"/>
        <v>6.867318048457062E-3</v>
      </c>
      <c r="W551" s="13">
        <f t="shared" si="794"/>
        <v>4.0584374243041012E-3</v>
      </c>
      <c r="X551" s="13">
        <f t="shared" si="795"/>
        <v>8.7879054037138405E-3</v>
      </c>
      <c r="Y551" s="13">
        <f t="shared" si="796"/>
        <v>9.514410758454047E-3</v>
      </c>
      <c r="Z551" s="13">
        <f t="shared" si="797"/>
        <v>8.9740607327705543E-2</v>
      </c>
      <c r="AA551" s="13">
        <f t="shared" si="798"/>
        <v>6.9231776130788888E-2</v>
      </c>
      <c r="AB551" s="13">
        <f t="shared" si="799"/>
        <v>2.6704960936585503E-2</v>
      </c>
      <c r="AC551" s="13">
        <f t="shared" si="800"/>
        <v>7.1698516072070634E-4</v>
      </c>
      <c r="AD551" s="13">
        <f t="shared" si="801"/>
        <v>7.8273604215260435E-4</v>
      </c>
      <c r="AE551" s="13">
        <f t="shared" si="802"/>
        <v>1.6948913030718786E-3</v>
      </c>
      <c r="AF551" s="13">
        <f t="shared" si="803"/>
        <v>1.835009744363241E-3</v>
      </c>
      <c r="AG551" s="13">
        <f t="shared" si="804"/>
        <v>1.3244746160830921E-3</v>
      </c>
      <c r="AH551" s="13">
        <f t="shared" si="805"/>
        <v>4.8579778718833642E-2</v>
      </c>
      <c r="AI551" s="13">
        <f t="shared" si="806"/>
        <v>3.747761983005006E-2</v>
      </c>
      <c r="AJ551" s="13">
        <f t="shared" si="807"/>
        <v>1.4456344030044237E-2</v>
      </c>
      <c r="AK551" s="13">
        <f t="shared" si="808"/>
        <v>3.717523216303224E-3</v>
      </c>
      <c r="AL551" s="13">
        <f t="shared" si="809"/>
        <v>4.790856327353097E-5</v>
      </c>
      <c r="AM551" s="13">
        <f t="shared" si="810"/>
        <v>1.2077075931060426E-4</v>
      </c>
      <c r="AN551" s="13">
        <f t="shared" si="811"/>
        <v>2.6151000924654326E-4</v>
      </c>
      <c r="AO551" s="13">
        <f t="shared" si="812"/>
        <v>2.8312931593087377E-4</v>
      </c>
      <c r="AP551" s="13">
        <f t="shared" si="813"/>
        <v>2.0435727557923069E-4</v>
      </c>
      <c r="AQ551" s="13">
        <f t="shared" si="814"/>
        <v>1.1062585292040679E-4</v>
      </c>
      <c r="AR551" s="13">
        <f t="shared" si="815"/>
        <v>2.1038367986549091E-2</v>
      </c>
      <c r="AS551" s="13">
        <f t="shared" si="816"/>
        <v>1.623037358420296E-2</v>
      </c>
      <c r="AT551" s="13">
        <f t="shared" si="817"/>
        <v>6.2605860599837014E-3</v>
      </c>
      <c r="AU551" s="13">
        <f t="shared" si="818"/>
        <v>1.6099419035189161E-3</v>
      </c>
      <c r="AV551" s="13">
        <f t="shared" si="819"/>
        <v>3.1050363031582423E-4</v>
      </c>
      <c r="AW551" s="13">
        <f t="shared" si="820"/>
        <v>2.2230725426136886E-6</v>
      </c>
      <c r="AX551" s="13">
        <f t="shared" si="821"/>
        <v>1.5528410940368503E-5</v>
      </c>
      <c r="AY551" s="13">
        <f t="shared" si="822"/>
        <v>3.3624321911863067E-5</v>
      </c>
      <c r="AZ551" s="13">
        <f t="shared" si="823"/>
        <v>3.6404079862847996E-5</v>
      </c>
      <c r="BA551" s="13">
        <f t="shared" si="824"/>
        <v>2.6275762212333727E-5</v>
      </c>
      <c r="BB551" s="13">
        <f t="shared" si="825"/>
        <v>1.4224003513622083E-5</v>
      </c>
      <c r="BC551" s="13">
        <f t="shared" si="826"/>
        <v>6.1599667197647E-6</v>
      </c>
      <c r="BD551" s="13">
        <f t="shared" si="827"/>
        <v>7.5925439762906128E-3</v>
      </c>
      <c r="BE551" s="13">
        <f t="shared" si="828"/>
        <v>5.8573851958704029E-3</v>
      </c>
      <c r="BF551" s="13">
        <f t="shared" si="829"/>
        <v>2.2593850914752046E-3</v>
      </c>
      <c r="BG551" s="13">
        <f t="shared" si="830"/>
        <v>5.8101249629037457E-4</v>
      </c>
      <c r="BH551" s="13">
        <f t="shared" si="831"/>
        <v>1.1205776367625365E-4</v>
      </c>
      <c r="BI551" s="13">
        <f t="shared" si="832"/>
        <v>1.7289738145456335E-5</v>
      </c>
      <c r="BJ551" s="14">
        <f t="shared" si="833"/>
        <v>0.11998058040978432</v>
      </c>
      <c r="BK551" s="14">
        <f t="shared" si="834"/>
        <v>0.18629319801504204</v>
      </c>
      <c r="BL551" s="14">
        <f t="shared" si="835"/>
        <v>0.59712612789273922</v>
      </c>
      <c r="BM551" s="14">
        <f t="shared" si="836"/>
        <v>0.55561326181730275</v>
      </c>
      <c r="BN551" s="14">
        <f t="shared" si="837"/>
        <v>0.43749585057859908</v>
      </c>
    </row>
    <row r="552" spans="1:66" x14ac:dyDescent="0.25">
      <c r="A552" t="s">
        <v>350</v>
      </c>
      <c r="B552" t="s">
        <v>103</v>
      </c>
      <c r="C552" t="s">
        <v>104</v>
      </c>
      <c r="D552" s="11">
        <v>44430</v>
      </c>
      <c r="E552" s="10">
        <f>VLOOKUP(A552,home!$A$2:$E$405,3,FALSE)</f>
        <v>1.6667000000000001</v>
      </c>
      <c r="F552" s="10">
        <f>VLOOKUP(B552,home!$B$2:$E$405,3,FALSE)</f>
        <v>1.2</v>
      </c>
      <c r="G552" s="10">
        <f>VLOOKUP(C552,away!$B$2:$E$405,4,FALSE)</f>
        <v>1.8</v>
      </c>
      <c r="H552" s="10">
        <f>VLOOKUP(A552,away!$A$2:$E$405,3,FALSE)</f>
        <v>1.3193999999999999</v>
      </c>
      <c r="I552" s="10">
        <f>VLOOKUP(C552,away!$B$2:$E$405,3,FALSE)</f>
        <v>0.64959999999999996</v>
      </c>
      <c r="J552" s="10">
        <f>VLOOKUP(B552,home!$B$2:$E$405,4,FALSE)</f>
        <v>1.1369</v>
      </c>
      <c r="K552" s="12">
        <f t="shared" si="782"/>
        <v>3.6000719999999999</v>
      </c>
      <c r="L552" s="12">
        <f t="shared" si="783"/>
        <v>0.97441679865599984</v>
      </c>
      <c r="M552" s="13">
        <f t="shared" si="784"/>
        <v>1.0311569118877871E-2</v>
      </c>
      <c r="N552" s="13">
        <f t="shared" si="785"/>
        <v>3.7122391260936895E-2</v>
      </c>
      <c r="O552" s="13">
        <f t="shared" si="786"/>
        <v>1.0047766169937043E-2</v>
      </c>
      <c r="P552" s="13">
        <f t="shared" si="787"/>
        <v>3.6172681650937594E-2</v>
      </c>
      <c r="Q552" s="13">
        <f t="shared" si="788"/>
        <v>6.6821640675771815E-2</v>
      </c>
      <c r="R552" s="13">
        <f t="shared" si="789"/>
        <v>4.8953560724770548E-3</v>
      </c>
      <c r="S552" s="13">
        <f t="shared" si="790"/>
        <v>3.172317623863407E-2</v>
      </c>
      <c r="T552" s="13">
        <f t="shared" si="791"/>
        <v>6.5112129188227105E-2</v>
      </c>
      <c r="U552" s="13">
        <f t="shared" si="792"/>
        <v>1.7623634326554616E-2</v>
      </c>
      <c r="V552" s="13">
        <f t="shared" si="793"/>
        <v>1.2364885626226627E-2</v>
      </c>
      <c r="W552" s="13">
        <f t="shared" si="794"/>
        <v>8.0187572530302384E-2</v>
      </c>
      <c r="X552" s="13">
        <f t="shared" si="795"/>
        <v>7.8136117716973041E-2</v>
      </c>
      <c r="Y552" s="13">
        <f t="shared" si="796"/>
        <v>3.8068572842590603E-2</v>
      </c>
      <c r="Z552" s="13">
        <f t="shared" si="797"/>
        <v>1.5900390641414338E-3</v>
      </c>
      <c r="AA552" s="13">
        <f t="shared" si="798"/>
        <v>5.7242551137217804E-3</v>
      </c>
      <c r="AB552" s="13">
        <f t="shared" si="799"/>
        <v>1.0303865277883299E-2</v>
      </c>
      <c r="AC552" s="13">
        <f t="shared" si="800"/>
        <v>2.7109784787076549E-3</v>
      </c>
      <c r="AD552" s="13">
        <f t="shared" si="801"/>
        <v>7.2170258653577693E-2</v>
      </c>
      <c r="AE552" s="13">
        <f t="shared" si="802"/>
        <v>7.032391239539465E-2</v>
      </c>
      <c r="AF552" s="13">
        <f t="shared" si="803"/>
        <v>3.4262400792642714E-2</v>
      </c>
      <c r="AG552" s="13">
        <f t="shared" si="804"/>
        <v>1.1128619631545237E-2</v>
      </c>
      <c r="AH552" s="13">
        <f t="shared" si="805"/>
        <v>3.8734019365466936E-4</v>
      </c>
      <c r="AI552" s="13">
        <f t="shared" si="806"/>
        <v>1.394452585650753E-3</v>
      </c>
      <c r="AJ552" s="13">
        <f t="shared" si="807"/>
        <v>2.5100648544644391E-3</v>
      </c>
      <c r="AK552" s="13">
        <f t="shared" si="808"/>
        <v>3.0121380669138336E-3</v>
      </c>
      <c r="AL552" s="13">
        <f t="shared" si="809"/>
        <v>3.8040131561861305E-4</v>
      </c>
      <c r="AM552" s="13">
        <f t="shared" si="810"/>
        <v>5.1963625482300546E-2</v>
      </c>
      <c r="AN552" s="13">
        <f t="shared" si="811"/>
        <v>5.0634229589022632E-2</v>
      </c>
      <c r="AO552" s="13">
        <f t="shared" si="812"/>
        <v>2.4669421949274163E-2</v>
      </c>
      <c r="AP552" s="13">
        <f t="shared" si="813"/>
        <v>8.0127663868352645E-3</v>
      </c>
      <c r="AQ552" s="13">
        <f t="shared" si="814"/>
        <v>1.9519435427596047E-3</v>
      </c>
      <c r="AR552" s="13">
        <f t="shared" si="815"/>
        <v>7.5486158298355613E-5</v>
      </c>
      <c r="AS552" s="13">
        <f t="shared" si="816"/>
        <v>2.7175560487747774E-4</v>
      </c>
      <c r="AT552" s="13">
        <f t="shared" si="817"/>
        <v>4.891698719812355E-4</v>
      </c>
      <c r="AU552" s="13">
        <f t="shared" si="818"/>
        <v>5.8701558645441008E-4</v>
      </c>
      <c r="AV552" s="13">
        <f t="shared" si="819"/>
        <v>5.2832459408952534E-4</v>
      </c>
      <c r="AW552" s="13">
        <f t="shared" si="820"/>
        <v>3.7067684555826293E-5</v>
      </c>
      <c r="AX552" s="13">
        <f t="shared" si="821"/>
        <v>3.117879885288613E-2</v>
      </c>
      <c r="AY552" s="13">
        <f t="shared" si="822"/>
        <v>3.0381145364168662E-2</v>
      </c>
      <c r="AZ552" s="13">
        <f t="shared" si="823"/>
        <v>1.4801949202627897E-2</v>
      </c>
      <c r="BA552" s="13">
        <f t="shared" si="824"/>
        <v>4.8077559852978029E-3</v>
      </c>
      <c r="BB552" s="13">
        <f t="shared" si="825"/>
        <v>1.1711895489782765E-3</v>
      </c>
      <c r="BC552" s="13">
        <f t="shared" si="826"/>
        <v>2.2824535418695537E-4</v>
      </c>
      <c r="BD552" s="13">
        <f t="shared" si="827"/>
        <v>1.225916345198728E-5</v>
      </c>
      <c r="BE552" s="13">
        <f t="shared" si="828"/>
        <v>4.413387108692276E-5</v>
      </c>
      <c r="BF552" s="13">
        <f t="shared" si="829"/>
        <v>7.9442556775820099E-5</v>
      </c>
      <c r="BG552" s="13">
        <f t="shared" si="830"/>
        <v>9.5332974752346738E-5</v>
      </c>
      <c r="BH552" s="13">
        <f t="shared" si="831"/>
        <v>8.5801393270657604E-5</v>
      </c>
      <c r="BI552" s="13">
        <f t="shared" si="832"/>
        <v>6.1778238694936569E-5</v>
      </c>
      <c r="BJ552" s="14">
        <f t="shared" si="833"/>
        <v>0.77313468694630005</v>
      </c>
      <c r="BK552" s="14">
        <f t="shared" si="834"/>
        <v>0.12404483779317112</v>
      </c>
      <c r="BL552" s="14">
        <f t="shared" si="835"/>
        <v>5.8229372674991155E-2</v>
      </c>
      <c r="BM552" s="14">
        <f t="shared" si="836"/>
        <v>0.76128345385005258</v>
      </c>
      <c r="BN552" s="14">
        <f t="shared" si="837"/>
        <v>0.16537140494893826</v>
      </c>
    </row>
    <row r="553" spans="1:66" x14ac:dyDescent="0.25">
      <c r="A553" t="s">
        <v>350</v>
      </c>
      <c r="B553" t="s">
        <v>106</v>
      </c>
      <c r="C553" t="s">
        <v>100</v>
      </c>
      <c r="D553" s="11">
        <v>44430</v>
      </c>
      <c r="E553" s="10">
        <f>VLOOKUP(A553,home!$A$2:$E$405,3,FALSE)</f>
        <v>1.6667000000000001</v>
      </c>
      <c r="F553" s="10">
        <f>VLOOKUP(B553,home!$B$2:$E$405,3,FALSE)</f>
        <v>1.4</v>
      </c>
      <c r="G553" s="10">
        <f>VLOOKUP(C553,away!$B$2:$E$405,4,FALSE)</f>
        <v>0.9</v>
      </c>
      <c r="H553" s="10">
        <f>VLOOKUP(A553,away!$A$2:$E$405,3,FALSE)</f>
        <v>1.3193999999999999</v>
      </c>
      <c r="I553" s="10">
        <f>VLOOKUP(C553,away!$B$2:$E$405,3,FALSE)</f>
        <v>1.1369</v>
      </c>
      <c r="J553" s="10">
        <f>VLOOKUP(B553,home!$B$2:$E$405,4,FALSE)</f>
        <v>0.88419999999999999</v>
      </c>
      <c r="K553" s="12">
        <f t="shared" si="782"/>
        <v>2.1000420000000002</v>
      </c>
      <c r="L553" s="12">
        <f t="shared" si="783"/>
        <v>1.3263228654119998</v>
      </c>
      <c r="M553" s="13">
        <f t="shared" si="784"/>
        <v>3.2504885904845224E-2</v>
      </c>
      <c r="N553" s="13">
        <f t="shared" si="785"/>
        <v>6.8261625605382986E-2</v>
      </c>
      <c r="O553" s="13">
        <f t="shared" si="786"/>
        <v>4.3111973413204441E-2</v>
      </c>
      <c r="P553" s="13">
        <f t="shared" si="787"/>
        <v>9.0536954870612696E-2</v>
      </c>
      <c r="Q553" s="13">
        <f t="shared" si="788"/>
        <v>7.1676140379789866E-2</v>
      </c>
      <c r="R553" s="13">
        <f t="shared" si="789"/>
        <v>2.8590198055483636E-2</v>
      </c>
      <c r="S553" s="13">
        <f t="shared" si="790"/>
        <v>6.3043908393026496E-2</v>
      </c>
      <c r="T553" s="13">
        <f t="shared" si="791"/>
        <v>9.5065703890195641E-2</v>
      </c>
      <c r="U553" s="13">
        <f t="shared" si="792"/>
        <v>6.0040616704833974E-2</v>
      </c>
      <c r="V553" s="13">
        <f t="shared" si="793"/>
        <v>1.9510924896902853E-2</v>
      </c>
      <c r="W553" s="13">
        <f t="shared" si="794"/>
        <v>5.0174301731818222E-2</v>
      </c>
      <c r="X553" s="13">
        <f t="shared" si="795"/>
        <v>6.6547323642991402E-2</v>
      </c>
      <c r="Y553" s="13">
        <f t="shared" si="796"/>
        <v>4.4131618489836044E-2</v>
      </c>
      <c r="Z553" s="13">
        <f t="shared" si="797"/>
        <v>1.2639944469215219E-2</v>
      </c>
      <c r="AA553" s="13">
        <f t="shared" si="798"/>
        <v>2.6544414263019674E-2</v>
      </c>
      <c r="AB553" s="13">
        <f t="shared" si="799"/>
        <v>2.7872192408870188E-2</v>
      </c>
      <c r="AC553" s="13">
        <f t="shared" si="800"/>
        <v>3.3965273175506948E-3</v>
      </c>
      <c r="AD553" s="13">
        <f t="shared" si="801"/>
        <v>2.6342035239372754E-2</v>
      </c>
      <c r="AE553" s="13">
        <f t="shared" si="802"/>
        <v>3.4938043659468745E-2</v>
      </c>
      <c r="AF553" s="13">
        <f t="shared" si="803"/>
        <v>2.316956308915807E-2</v>
      </c>
      <c r="AG553" s="13">
        <f t="shared" si="804"/>
        <v>1.0243440435585418E-2</v>
      </c>
      <c r="AH553" s="13">
        <f t="shared" si="805"/>
        <v>4.1911618417645171E-3</v>
      </c>
      <c r="AI553" s="13">
        <f t="shared" si="806"/>
        <v>8.8016158965028429E-3</v>
      </c>
      <c r="AJ553" s="13">
        <f t="shared" si="807"/>
        <v>9.2418815252618136E-3</v>
      </c>
      <c r="AK553" s="13">
        <f t="shared" si="808"/>
        <v>6.4694464540246228E-3</v>
      </c>
      <c r="AL553" s="13">
        <f t="shared" si="809"/>
        <v>3.784184831364725E-4</v>
      </c>
      <c r="AM553" s="13">
        <f t="shared" si="810"/>
        <v>1.1063876073632576E-2</v>
      </c>
      <c r="AN553" s="13">
        <f t="shared" si="811"/>
        <v>1.4674271816543624E-2</v>
      </c>
      <c r="AO553" s="13">
        <f t="shared" si="812"/>
        <v>9.7314111217763448E-3</v>
      </c>
      <c r="AP553" s="13">
        <f t="shared" si="813"/>
        <v>4.302331027845537E-3</v>
      </c>
      <c r="AQ553" s="13">
        <f t="shared" si="814"/>
        <v>1.4265700042007602E-3</v>
      </c>
      <c r="AR553" s="13">
        <f t="shared" si="815"/>
        <v>1.1117667566749108E-3</v>
      </c>
      <c r="AS553" s="13">
        <f t="shared" si="816"/>
        <v>2.3347568832210934E-3</v>
      </c>
      <c r="AT553" s="13">
        <f t="shared" si="817"/>
        <v>2.4515437572766962E-3</v>
      </c>
      <c r="AU553" s="13">
        <f t="shared" si="818"/>
        <v>1.7161149517062892E-3</v>
      </c>
      <c r="AV553" s="13">
        <f t="shared" si="819"/>
        <v>9.0097836885279497E-4</v>
      </c>
      <c r="AW553" s="13">
        <f t="shared" si="820"/>
        <v>2.9278382290509663E-5</v>
      </c>
      <c r="AX553" s="13">
        <f t="shared" si="821"/>
        <v>3.8724340729039113E-3</v>
      </c>
      <c r="AY553" s="13">
        <f t="shared" si="822"/>
        <v>5.1360978556929766E-3</v>
      </c>
      <c r="AZ553" s="13">
        <f t="shared" si="823"/>
        <v>3.4060620124995683E-3</v>
      </c>
      <c r="BA553" s="13">
        <f t="shared" si="824"/>
        <v>1.5058459760631307E-3</v>
      </c>
      <c r="BB553" s="13">
        <f t="shared" si="825"/>
        <v>4.9930948746029476E-4</v>
      </c>
      <c r="BC553" s="13">
        <f t="shared" si="826"/>
        <v>1.3244911802714714E-4</v>
      </c>
      <c r="BD553" s="13">
        <f t="shared" si="827"/>
        <v>2.4576027839714554E-4</v>
      </c>
      <c r="BE553" s="13">
        <f t="shared" si="828"/>
        <v>5.161069065656985E-4</v>
      </c>
      <c r="BF553" s="13">
        <f t="shared" si="829"/>
        <v>5.4192309013902139E-4</v>
      </c>
      <c r="BG553" s="13">
        <f t="shared" si="830"/>
        <v>3.7935375002057692E-4</v>
      </c>
      <c r="BH553" s="13">
        <f t="shared" si="831"/>
        <v>1.9916470197517812E-4</v>
      </c>
      <c r="BI553" s="13">
        <f t="shared" si="832"/>
        <v>8.365084781307147E-5</v>
      </c>
      <c r="BJ553" s="14">
        <f t="shared" si="833"/>
        <v>0.54630045473024502</v>
      </c>
      <c r="BK553" s="14">
        <f t="shared" si="834"/>
        <v>0.21450771772176738</v>
      </c>
      <c r="BL553" s="14">
        <f t="shared" si="835"/>
        <v>0.22534462085560814</v>
      </c>
      <c r="BM553" s="14">
        <f t="shared" si="836"/>
        <v>0.65900414007411456</v>
      </c>
      <c r="BN553" s="14">
        <f t="shared" si="837"/>
        <v>0.33468177822931883</v>
      </c>
    </row>
    <row r="554" spans="1:66" x14ac:dyDescent="0.25">
      <c r="A554" t="s">
        <v>339</v>
      </c>
      <c r="B554" t="s">
        <v>124</v>
      </c>
      <c r="C554" t="s">
        <v>121</v>
      </c>
      <c r="D554" s="11">
        <v>44430</v>
      </c>
      <c r="E554" s="10">
        <f>VLOOKUP(A554,home!$A$2:$E$405,3,FALSE)</f>
        <v>1.2199</v>
      </c>
      <c r="F554" s="10">
        <f>VLOOKUP(B554,home!$B$2:$E$405,3,FALSE)</f>
        <v>0.81969999999999998</v>
      </c>
      <c r="G554" s="10">
        <f>VLOOKUP(C554,away!$B$2:$E$405,4,FALSE)</f>
        <v>1.0383</v>
      </c>
      <c r="H554" s="10">
        <f>VLOOKUP(A554,away!$A$2:$E$405,3,FALSE)</f>
        <v>1.0142</v>
      </c>
      <c r="I554" s="10">
        <f>VLOOKUP(C554,away!$B$2:$E$405,3,FALSE)</f>
        <v>1.1174999999999999</v>
      </c>
      <c r="J554" s="10">
        <f>VLOOKUP(B554,home!$B$2:$E$405,4,FALSE)</f>
        <v>0.98599999999999999</v>
      </c>
      <c r="K554" s="12">
        <f t="shared" si="782"/>
        <v>1.038250192749</v>
      </c>
      <c r="L554" s="12">
        <f t="shared" si="783"/>
        <v>1.1175013410000001</v>
      </c>
      <c r="M554" s="13">
        <f t="shared" si="784"/>
        <v>0.11581611817655189</v>
      </c>
      <c r="N554" s="13">
        <f t="shared" si="785"/>
        <v>0.12024610702024593</v>
      </c>
      <c r="O554" s="13">
        <f t="shared" si="786"/>
        <v>0.12942466737171124</v>
      </c>
      <c r="P554" s="13">
        <f t="shared" si="787"/>
        <v>0.13437518584515437</v>
      </c>
      <c r="Q554" s="13">
        <f t="shared" si="788"/>
        <v>6.2422771895543613E-2</v>
      </c>
      <c r="R554" s="13">
        <f t="shared" si="789"/>
        <v>7.2316119673183146E-2</v>
      </c>
      <c r="S554" s="13">
        <f t="shared" si="790"/>
        <v>3.8977067387532968E-2</v>
      </c>
      <c r="T554" s="13">
        <f t="shared" si="791"/>
        <v>6.9757531302207118E-2</v>
      </c>
      <c r="U554" s="13">
        <f t="shared" si="792"/>
        <v>7.5082225189542134E-2</v>
      </c>
      <c r="V554" s="13">
        <f t="shared" si="793"/>
        <v>5.0247762059380738E-3</v>
      </c>
      <c r="W554" s="13">
        <f t="shared" si="794"/>
        <v>2.1603484984158341E-2</v>
      </c>
      <c r="X554" s="13">
        <f t="shared" si="795"/>
        <v>2.4141923440070316E-2</v>
      </c>
      <c r="Y554" s="13">
        <f t="shared" si="796"/>
        <v>1.3489315909298959E-2</v>
      </c>
      <c r="Z554" s="13">
        <f t="shared" si="797"/>
        <v>2.6937786903566217E-2</v>
      </c>
      <c r="AA554" s="13">
        <f t="shared" si="798"/>
        <v>2.7968162444859109E-2</v>
      </c>
      <c r="AB554" s="13">
        <f t="shared" si="799"/>
        <v>1.4518975024605156E-2</v>
      </c>
      <c r="AC554" s="13">
        <f t="shared" si="800"/>
        <v>3.6437352542865873E-4</v>
      </c>
      <c r="AD554" s="13">
        <f t="shared" si="801"/>
        <v>5.6074556122131308E-3</v>
      </c>
      <c r="AE554" s="13">
        <f t="shared" si="802"/>
        <v>6.2663391662461506E-3</v>
      </c>
      <c r="AF554" s="13">
        <f t="shared" si="803"/>
        <v>3.5013212107204484E-3</v>
      </c>
      <c r="AG554" s="13">
        <f t="shared" si="804"/>
        <v>1.3042437160839485E-3</v>
      </c>
      <c r="AH554" s="13">
        <f t="shared" si="805"/>
        <v>7.5257532470768681E-3</v>
      </c>
      <c r="AI554" s="13">
        <f t="shared" si="806"/>
        <v>7.8136147593589698E-3</v>
      </c>
      <c r="AJ554" s="13">
        <f t="shared" si="807"/>
        <v>4.0562435149854408E-3</v>
      </c>
      <c r="AK554" s="13">
        <f t="shared" si="808"/>
        <v>1.4037985370901718E-3</v>
      </c>
      <c r="AL554" s="13">
        <f t="shared" si="809"/>
        <v>1.6910516763095279E-5</v>
      </c>
      <c r="AM554" s="13">
        <f t="shared" si="810"/>
        <v>1.1643883740423493E-3</v>
      </c>
      <c r="AN554" s="13">
        <f t="shared" si="811"/>
        <v>1.3012055694371352E-3</v>
      </c>
      <c r="AO554" s="13">
        <f t="shared" si="812"/>
        <v>7.2704948438133377E-4</v>
      </c>
      <c r="AP554" s="13">
        <f t="shared" si="813"/>
        <v>2.7082625792316638E-4</v>
      </c>
      <c r="AQ554" s="13">
        <f t="shared" si="814"/>
        <v>7.5662176601787537E-5</v>
      </c>
      <c r="AR554" s="13">
        <f t="shared" si="815"/>
        <v>1.6820078691287008E-3</v>
      </c>
      <c r="AS554" s="13">
        <f t="shared" si="816"/>
        <v>1.746344994328208E-3</v>
      </c>
      <c r="AT554" s="13">
        <f t="shared" si="817"/>
        <v>9.065715134837566E-4</v>
      </c>
      <c r="AU554" s="13">
        <f t="shared" si="818"/>
        <v>3.1374934953842104E-4</v>
      </c>
      <c r="AV554" s="13">
        <f t="shared" si="819"/>
        <v>8.1437580658284746E-5</v>
      </c>
      <c r="AW554" s="13">
        <f t="shared" si="820"/>
        <v>5.4500997610005286E-7</v>
      </c>
      <c r="AX554" s="13">
        <f t="shared" si="821"/>
        <v>2.0148774229736055E-4</v>
      </c>
      <c r="AY554" s="13">
        <f t="shared" si="822"/>
        <v>2.2516282221236286E-4</v>
      </c>
      <c r="AZ554" s="13">
        <f t="shared" si="823"/>
        <v>1.2580987788283007E-4</v>
      </c>
      <c r="BA554" s="13">
        <f t="shared" si="824"/>
        <v>4.6864235748369621E-5</v>
      </c>
      <c r="BB554" s="13">
        <f t="shared" si="825"/>
        <v>1.3092711573435792E-5</v>
      </c>
      <c r="BC554" s="13">
        <f t="shared" si="826"/>
        <v>2.9262245481281431E-6</v>
      </c>
      <c r="BD554" s="13">
        <f t="shared" si="827"/>
        <v>3.1327434155397911E-4</v>
      </c>
      <c r="BE554" s="13">
        <f t="shared" si="828"/>
        <v>3.2525714550173476E-4</v>
      </c>
      <c r="BF554" s="13">
        <f t="shared" si="829"/>
        <v>1.6884914700508283E-4</v>
      </c>
      <c r="BG554" s="13">
        <f t="shared" si="830"/>
        <v>5.8435886474510502E-5</v>
      </c>
      <c r="BH554" s="13">
        <f t="shared" si="831"/>
        <v>1.5167767598904802E-5</v>
      </c>
      <c r="BI554" s="13">
        <f t="shared" si="832"/>
        <v>3.1495875266269905E-6</v>
      </c>
      <c r="BJ554" s="14">
        <f t="shared" si="833"/>
        <v>0.33249496973343623</v>
      </c>
      <c r="BK554" s="14">
        <f t="shared" si="834"/>
        <v>0.29479959447958143</v>
      </c>
      <c r="BL554" s="14">
        <f t="shared" si="835"/>
        <v>0.34572380494521049</v>
      </c>
      <c r="BM554" s="14">
        <f t="shared" si="836"/>
        <v>0.365130568267168</v>
      </c>
      <c r="BN554" s="14">
        <f t="shared" si="837"/>
        <v>0.63460096998239024</v>
      </c>
    </row>
    <row r="555" spans="1:66" x14ac:dyDescent="0.25">
      <c r="A555" t="s">
        <v>339</v>
      </c>
      <c r="B555" t="s">
        <v>125</v>
      </c>
      <c r="C555" t="s">
        <v>118</v>
      </c>
      <c r="D555" s="11">
        <v>44430</v>
      </c>
      <c r="E555" s="10">
        <f>VLOOKUP(A555,home!$A$2:$E$405,3,FALSE)</f>
        <v>1.2199</v>
      </c>
      <c r="F555" s="10">
        <f>VLOOKUP(B555,home!$B$2:$E$405,3,FALSE)</f>
        <v>1.4209000000000001</v>
      </c>
      <c r="G555" s="10">
        <f>VLOOKUP(C555,away!$B$2:$E$405,4,FALSE)</f>
        <v>0.64410000000000001</v>
      </c>
      <c r="H555" s="10">
        <f>VLOOKUP(A555,away!$A$2:$E$405,3,FALSE)</f>
        <v>1.0142</v>
      </c>
      <c r="I555" s="10">
        <f>VLOOKUP(C555,away!$B$2:$E$405,3,FALSE)</f>
        <v>0.91559999999999997</v>
      </c>
      <c r="J555" s="10">
        <f>VLOOKUP(B555,home!$B$2:$E$405,4,FALSE)</f>
        <v>1.4460999999999999</v>
      </c>
      <c r="K555" s="12">
        <f t="shared" si="782"/>
        <v>1.1164545416310001</v>
      </c>
      <c r="L555" s="12">
        <f t="shared" si="783"/>
        <v>1.3428506580719999</v>
      </c>
      <c r="M555" s="13">
        <f t="shared" si="784"/>
        <v>8.5494331823156799E-2</v>
      </c>
      <c r="N555" s="13">
        <f t="shared" si="785"/>
        <v>9.5450535047671162E-2</v>
      </c>
      <c r="O555" s="13">
        <f t="shared" si="786"/>
        <v>0.11480611975015204</v>
      </c>
      <c r="P555" s="13">
        <f t="shared" si="787"/>
        <v>0.1281758138020897</v>
      </c>
      <c r="Q555" s="13">
        <f t="shared" si="788"/>
        <v>5.3283091677540723E-2</v>
      </c>
      <c r="R555" s="13">
        <f t="shared" si="789"/>
        <v>7.708373672859227E-2</v>
      </c>
      <c r="S555" s="13">
        <f t="shared" si="790"/>
        <v>4.8041311317021267E-2</v>
      </c>
      <c r="T555" s="13">
        <f t="shared" si="791"/>
        <v>7.1551234723296248E-2</v>
      </c>
      <c r="U555" s="13">
        <f t="shared" si="792"/>
        <v>8.606048795652517E-2</v>
      </c>
      <c r="V555" s="13">
        <f t="shared" si="793"/>
        <v>8.0027841779627944E-3</v>
      </c>
      <c r="W555" s="13">
        <f t="shared" si="794"/>
        <v>1.9829383231843762E-2</v>
      </c>
      <c r="X555" s="13">
        <f t="shared" si="795"/>
        <v>2.6627900322043273E-2</v>
      </c>
      <c r="Y555" s="13">
        <f t="shared" si="796"/>
        <v>1.7878646735265718E-2</v>
      </c>
      <c r="Z555" s="13">
        <f t="shared" si="797"/>
        <v>3.4503982197546301E-2</v>
      </c>
      <c r="AA555" s="13">
        <f t="shared" si="798"/>
        <v>3.8522127628805747E-2</v>
      </c>
      <c r="AB555" s="13">
        <f t="shared" si="799"/>
        <v>2.1504102172234606E-2</v>
      </c>
      <c r="AC555" s="13">
        <f t="shared" si="800"/>
        <v>7.4987674096237047E-4</v>
      </c>
      <c r="AD555" s="13">
        <f t="shared" si="801"/>
        <v>5.5346512417333927E-3</v>
      </c>
      <c r="AE555" s="13">
        <f t="shared" si="802"/>
        <v>7.4322100621606975E-3</v>
      </c>
      <c r="AF555" s="13">
        <f t="shared" si="803"/>
        <v>4.9901740864509176E-3</v>
      </c>
      <c r="AG555" s="13">
        <f t="shared" si="804"/>
        <v>2.2336861852948185E-3</v>
      </c>
      <c r="AH555" s="13">
        <f t="shared" si="805"/>
        <v>1.1583423800019905E-2</v>
      </c>
      <c r="AI555" s="13">
        <f t="shared" si="806"/>
        <v>1.2932366109168841E-2</v>
      </c>
      <c r="AJ555" s="13">
        <f t="shared" si="807"/>
        <v>7.2191994383081909E-3</v>
      </c>
      <c r="AK555" s="13">
        <f t="shared" si="808"/>
        <v>2.6866359999463815E-3</v>
      </c>
      <c r="AL555" s="13">
        <f t="shared" si="809"/>
        <v>4.4969559723760189E-5</v>
      </c>
      <c r="AM555" s="13">
        <f t="shared" si="810"/>
        <v>1.2358373030353783E-3</v>
      </c>
      <c r="AN555" s="13">
        <f t="shared" si="811"/>
        <v>1.6595449356509831E-3</v>
      </c>
      <c r="AO555" s="13">
        <f t="shared" si="812"/>
        <v>1.1142605044694891E-3</v>
      </c>
      <c r="AP555" s="13">
        <f t="shared" si="813"/>
        <v>4.9876181723016398E-4</v>
      </c>
      <c r="AQ555" s="13">
        <f t="shared" si="814"/>
        <v>1.6744065862217805E-4</v>
      </c>
      <c r="AR555" s="13">
        <f t="shared" si="815"/>
        <v>3.1109616545167201E-3</v>
      </c>
      <c r="AS555" s="13">
        <f t="shared" si="816"/>
        <v>3.4732472680250822E-3</v>
      </c>
      <c r="AT555" s="13">
        <f t="shared" si="817"/>
        <v>1.9388613432970339E-3</v>
      </c>
      <c r="AU555" s="13">
        <f t="shared" si="818"/>
        <v>7.21550184105585E-4</v>
      </c>
      <c r="AV555" s="13">
        <f t="shared" si="819"/>
        <v>2.0139449501484121E-4</v>
      </c>
      <c r="AW555" s="13">
        <f t="shared" si="820"/>
        <v>1.8727719497102527E-6</v>
      </c>
      <c r="AX555" s="13">
        <f t="shared" si="821"/>
        <v>2.2995936161514246E-4</v>
      </c>
      <c r="AY555" s="13">
        <f t="shared" si="822"/>
        <v>3.0880108007471101E-4</v>
      </c>
      <c r="AZ555" s="13">
        <f t="shared" si="823"/>
        <v>2.0733686679583508E-4</v>
      </c>
      <c r="BA555" s="13">
        <f t="shared" si="824"/>
        <v>9.2807482673124567E-5</v>
      </c>
      <c r="BB555" s="13">
        <f t="shared" si="825"/>
        <v>3.1156647295402762E-5</v>
      </c>
      <c r="BC555" s="13">
        <f t="shared" si="826"/>
        <v>8.3677448647897613E-6</v>
      </c>
      <c r="BD555" s="13">
        <f t="shared" si="827"/>
        <v>6.9625948416742161E-4</v>
      </c>
      <c r="BE555" s="13">
        <f t="shared" si="828"/>
        <v>7.7734206325237533E-4</v>
      </c>
      <c r="BF555" s="13">
        <f t="shared" si="829"/>
        <v>4.3393353845946339E-4</v>
      </c>
      <c r="BG555" s="13">
        <f t="shared" si="830"/>
        <v>1.6148902325969271E-4</v>
      </c>
      <c r="BH555" s="13">
        <f t="shared" si="831"/>
        <v>4.5073788360459549E-5</v>
      </c>
      <c r="BI555" s="13">
        <f t="shared" si="832"/>
        <v>1.00645671447099E-5</v>
      </c>
      <c r="BJ555" s="14">
        <f t="shared" si="833"/>
        <v>0.31036578771562801</v>
      </c>
      <c r="BK555" s="14">
        <f t="shared" si="834"/>
        <v>0.27081788850099142</v>
      </c>
      <c r="BL555" s="14">
        <f t="shared" si="835"/>
        <v>0.3839683769933564</v>
      </c>
      <c r="BM555" s="14">
        <f t="shared" si="836"/>
        <v>0.44505547827019448</v>
      </c>
      <c r="BN555" s="14">
        <f t="shared" si="837"/>
        <v>0.55429362882920263</v>
      </c>
    </row>
    <row r="556" spans="1:66" x14ac:dyDescent="0.25">
      <c r="A556" t="s">
        <v>339</v>
      </c>
      <c r="B556" t="s">
        <v>110</v>
      </c>
      <c r="C556" t="s">
        <v>117</v>
      </c>
      <c r="D556" s="11">
        <v>44430</v>
      </c>
      <c r="E556" s="10">
        <f>VLOOKUP(A556,home!$A$2:$E$405,3,FALSE)</f>
        <v>1.2199</v>
      </c>
      <c r="F556" s="10">
        <f>VLOOKUP(B556,home!$B$2:$E$405,3,FALSE)</f>
        <v>1.135</v>
      </c>
      <c r="G556" s="10">
        <f>VLOOKUP(C556,away!$B$2:$E$405,4,FALSE)</f>
        <v>0.60109999999999997</v>
      </c>
      <c r="H556" s="10">
        <f>VLOOKUP(A556,away!$A$2:$E$405,3,FALSE)</f>
        <v>1.0142</v>
      </c>
      <c r="I556" s="10">
        <f>VLOOKUP(C556,away!$B$2:$E$405,3,FALSE)</f>
        <v>0.85450000000000004</v>
      </c>
      <c r="J556" s="10">
        <f>VLOOKUP(B556,home!$B$2:$E$405,4,FALSE)</f>
        <v>1.2135</v>
      </c>
      <c r="K556" s="12">
        <f t="shared" si="782"/>
        <v>0.83227494514999989</v>
      </c>
      <c r="L556" s="12">
        <f t="shared" si="783"/>
        <v>1.0516602376500002</v>
      </c>
      <c r="M556" s="13">
        <f t="shared" si="784"/>
        <v>0.15199081572853185</v>
      </c>
      <c r="N556" s="13">
        <f t="shared" si="785"/>
        <v>0.12649814782376759</v>
      </c>
      <c r="O556" s="13">
        <f t="shared" si="786"/>
        <v>0.15984269738968521</v>
      </c>
      <c r="P556" s="13">
        <f t="shared" si="787"/>
        <v>0.13303307220262828</v>
      </c>
      <c r="Q556" s="13">
        <f t="shared" si="788"/>
        <v>5.2640619520801374E-2</v>
      </c>
      <c r="R556" s="13">
        <f t="shared" si="789"/>
        <v>8.405010456172668E-2</v>
      </c>
      <c r="S556" s="13">
        <f t="shared" si="790"/>
        <v>2.9109979795225643E-2</v>
      </c>
      <c r="T556" s="13">
        <f t="shared" si="791"/>
        <v>5.5360046435289217E-2</v>
      </c>
      <c r="U556" s="13">
        <f t="shared" si="792"/>
        <v>6.9952796163962827E-2</v>
      </c>
      <c r="V556" s="13">
        <f t="shared" si="793"/>
        <v>2.8310117331417279E-3</v>
      </c>
      <c r="W556" s="13">
        <f t="shared" si="794"/>
        <v>1.4603822908112326E-2</v>
      </c>
      <c r="X556" s="13">
        <f t="shared" si="795"/>
        <v>1.5358259870143925E-2</v>
      </c>
      <c r="Y556" s="13">
        <f t="shared" si="796"/>
        <v>8.0758356124630091E-3</v>
      </c>
      <c r="Z556" s="13">
        <f t="shared" si="797"/>
        <v>2.9464050979297621E-2</v>
      </c>
      <c r="AA556" s="13">
        <f t="shared" si="798"/>
        <v>2.4522191412691727E-2</v>
      </c>
      <c r="AB556" s="13">
        <f t="shared" si="799"/>
        <v>1.0204602756477903E-2</v>
      </c>
      <c r="AC556" s="13">
        <f t="shared" si="800"/>
        <v>1.5486881003973061E-4</v>
      </c>
      <c r="AD556" s="13">
        <f t="shared" si="801"/>
        <v>3.0385989774573737E-3</v>
      </c>
      <c r="AE556" s="13">
        <f t="shared" si="802"/>
        <v>3.1955737227558696E-3</v>
      </c>
      <c r="AF556" s="13">
        <f t="shared" si="803"/>
        <v>1.6803289103507664E-3</v>
      </c>
      <c r="AG556" s="13">
        <f t="shared" si="804"/>
        <v>5.890450337298844E-4</v>
      </c>
      <c r="AH556" s="13">
        <f t="shared" si="805"/>
        <v>7.7465427137549626E-3</v>
      </c>
      <c r="AI556" s="13">
        <f t="shared" si="806"/>
        <v>6.4472534121925431E-3</v>
      </c>
      <c r="AJ556" s="13">
        <f t="shared" si="807"/>
        <v>2.6829437400003493E-3</v>
      </c>
      <c r="AK556" s="13">
        <f t="shared" si="808"/>
        <v>7.4431561801644201E-4</v>
      </c>
      <c r="AL556" s="13">
        <f t="shared" si="809"/>
        <v>5.4220838250512974E-6</v>
      </c>
      <c r="AM556" s="13">
        <f t="shared" si="810"/>
        <v>5.0578995945923654E-4</v>
      </c>
      <c r="AN556" s="13">
        <f t="shared" si="811"/>
        <v>5.3191918896588466E-4</v>
      </c>
      <c r="AO556" s="13">
        <f t="shared" si="812"/>
        <v>2.7969913033922873E-4</v>
      </c>
      <c r="AP556" s="13">
        <f t="shared" si="813"/>
        <v>9.8049484627683899E-5</v>
      </c>
      <c r="AQ556" s="13">
        <f t="shared" si="814"/>
        <v>2.5778686076252518E-5</v>
      </c>
      <c r="AR556" s="13">
        <f t="shared" si="815"/>
        <v>1.629346190262685E-3</v>
      </c>
      <c r="AS556" s="13">
        <f t="shared" si="816"/>
        <v>1.3560640111312373E-3</v>
      </c>
      <c r="AT556" s="13">
        <f t="shared" si="817"/>
        <v>5.6430905024206976E-4</v>
      </c>
      <c r="AU556" s="13">
        <f t="shared" si="818"/>
        <v>1.5655342794595569E-4</v>
      </c>
      <c r="AV556" s="13">
        <f t="shared" si="819"/>
        <v>3.2573873914191184E-5</v>
      </c>
      <c r="AW556" s="13">
        <f t="shared" si="820"/>
        <v>1.3182749554257463E-7</v>
      </c>
      <c r="AX556" s="13">
        <f t="shared" si="821"/>
        <v>7.0159385127726087E-5</v>
      </c>
      <c r="AY556" s="13">
        <f t="shared" si="822"/>
        <v>7.3783835636802316E-5</v>
      </c>
      <c r="AZ556" s="13">
        <f t="shared" si="823"/>
        <v>3.8797763060264024E-5</v>
      </c>
      <c r="BA556" s="13">
        <f t="shared" si="824"/>
        <v>1.3600688240081891E-5</v>
      </c>
      <c r="BB556" s="13">
        <f t="shared" si="825"/>
        <v>3.5758257566920204E-6</v>
      </c>
      <c r="BC556" s="13">
        <f t="shared" si="826"/>
        <v>7.5211075301554465E-7</v>
      </c>
      <c r="BD556" s="13">
        <f t="shared" si="827"/>
        <v>2.8558643361096278E-4</v>
      </c>
      <c r="BE556" s="13">
        <f t="shared" si="828"/>
        <v>2.3768643336914813E-4</v>
      </c>
      <c r="BF556" s="13">
        <f t="shared" si="829"/>
        <v>9.8910231647603443E-5</v>
      </c>
      <c r="BG556" s="13">
        <f t="shared" si="830"/>
        <v>2.7440169206427642E-5</v>
      </c>
      <c r="BH556" s="13">
        <f t="shared" si="831"/>
        <v>5.7094413302965697E-6</v>
      </c>
      <c r="BI556" s="13">
        <f t="shared" si="832"/>
        <v>9.5036499400194437E-7</v>
      </c>
      <c r="BJ556" s="14">
        <f t="shared" si="833"/>
        <v>0.28268218487291408</v>
      </c>
      <c r="BK556" s="14">
        <f t="shared" si="834"/>
        <v>0.31719895418902899</v>
      </c>
      <c r="BL556" s="14">
        <f t="shared" si="835"/>
        <v>0.37058857739616319</v>
      </c>
      <c r="BM556" s="14">
        <f t="shared" si="836"/>
        <v>0.2918046582021217</v>
      </c>
      <c r="BN556" s="14">
        <f t="shared" si="837"/>
        <v>0.70805545722714103</v>
      </c>
    </row>
    <row r="557" spans="1:66" x14ac:dyDescent="0.25">
      <c r="A557" t="s">
        <v>339</v>
      </c>
      <c r="B557" t="s">
        <v>115</v>
      </c>
      <c r="C557" t="s">
        <v>119</v>
      </c>
      <c r="D557" s="11">
        <v>44430</v>
      </c>
      <c r="E557" s="10">
        <f>VLOOKUP(A557,home!$A$2:$E$405,3,FALSE)</f>
        <v>1.2199</v>
      </c>
      <c r="F557" s="10">
        <f>VLOOKUP(B557,home!$B$2:$E$405,3,FALSE)</f>
        <v>0.98370000000000002</v>
      </c>
      <c r="G557" s="10">
        <f>VLOOKUP(C557,away!$B$2:$E$405,4,FALSE)</f>
        <v>0.69359999999999999</v>
      </c>
      <c r="H557" s="10">
        <f>VLOOKUP(A557,away!$A$2:$E$405,3,FALSE)</f>
        <v>1.0142</v>
      </c>
      <c r="I557" s="10">
        <f>VLOOKUP(C557,away!$B$2:$E$405,3,FALSE)</f>
        <v>2.1236999999999999</v>
      </c>
      <c r="J557" s="10">
        <f>VLOOKUP(B557,home!$B$2:$E$405,4,FALSE)</f>
        <v>0.92030000000000001</v>
      </c>
      <c r="K557" s="12">
        <f t="shared" ref="K557:K610" si="838">E557*F557*G557</f>
        <v>0.83233084096800003</v>
      </c>
      <c r="L557" s="12">
        <f t="shared" ref="L557:L610" si="839">H557*I557*J557</f>
        <v>1.9821941737620001</v>
      </c>
      <c r="M557" s="13">
        <f t="shared" ref="M557:M610" si="840">_xlfn.POISSON.DIST(0,K557,FALSE) * _xlfn.POISSON.DIST(0,L557,FALSE)</f>
        <v>5.9933179357769206E-2</v>
      </c>
      <c r="N557" s="13">
        <f t="shared" ref="N557:N610" si="841">_xlfn.POISSON.DIST(1,K557,FALSE) * _xlfn.POISSON.DIST(0,L557,FALSE)</f>
        <v>4.9884233576738025E-2</v>
      </c>
      <c r="O557" s="13">
        <f t="shared" ref="O557:O610" si="842">_xlfn.POISSON.DIST(0,K557,FALSE) * _xlfn.POISSON.DIST(1,L557,FALSE)</f>
        <v>0.11879919893800307</v>
      </c>
      <c r="P557" s="13">
        <f t="shared" ref="P557:P610" si="843">_xlfn.POISSON.DIST(1,K557,FALSE) * _xlfn.POISSON.DIST(1,L557,FALSE)</f>
        <v>9.8880237158392822E-2</v>
      </c>
      <c r="Q557" s="13">
        <f t="shared" ref="Q557:Q610" si="844">_xlfn.POISSON.DIST(2,K557,FALSE) * _xlfn.POISSON.DIST(0,L557,FALSE)</f>
        <v>2.0760093041985249E-2</v>
      </c>
      <c r="R557" s="13">
        <f t="shared" ref="R557:R610" si="845">_xlfn.POISSON.DIST(0,K557,FALSE) * _xlfn.POISSON.DIST(2,L557,FALSE)</f>
        <v>0.11774153999125128</v>
      </c>
      <c r="S557" s="13">
        <f t="shared" ref="S557:S610" si="846">_xlfn.POISSON.DIST(2,K557,FALSE) * _xlfn.POISSON.DIST(2,L557,FALSE)</f>
        <v>4.0784175832449691E-2</v>
      </c>
      <c r="T557" s="13">
        <f t="shared" ref="T557:T610" si="847">_xlfn.POISSON.DIST(2,K557,FALSE) * _xlfn.POISSON.DIST(1,L557,FALSE)</f>
        <v>4.115053547458019E-2</v>
      </c>
      <c r="U557" s="13">
        <f t="shared" ref="U557:U610" si="848">_xlfn.POISSON.DIST(1,K557,FALSE) * _xlfn.POISSON.DIST(2,L557,FALSE)</f>
        <v>9.7999914997785584E-2</v>
      </c>
      <c r="V557" s="13">
        <f t="shared" ref="V557:V610" si="849">_xlfn.POISSON.DIST(3,K557,FALSE) * _xlfn.POISSON.DIST(3,L557,FALSE)</f>
        <v>7.4763799392669429E-3</v>
      </c>
      <c r="W557" s="13">
        <f t="shared" ref="W557:W610" si="850">_xlfn.POISSON.DIST(3,K557,FALSE) * _xlfn.POISSON.DIST(0,L557,FALSE)</f>
        <v>5.759755233403171E-3</v>
      </c>
      <c r="X557" s="13">
        <f t="shared" ref="X557:X610" si="851">_xlfn.POISSON.DIST(3,K557,FALSE) * _xlfn.POISSON.DIST(1,L557,FALSE)</f>
        <v>1.1416953265946952E-2</v>
      </c>
      <c r="Y557" s="13">
        <f t="shared" ref="Y557:Y610" si="852">_xlfn.POISSON.DIST(3,K557,FALSE) * _xlfn.POISSON.DIST(2,L557,FALSE)</f>
        <v>1.1315309122936547E-2</v>
      </c>
      <c r="Z557" s="13">
        <f t="shared" ref="Z557:Z610" si="853">_xlfn.POISSON.DIST(0,K557,FALSE) * _xlfn.POISSON.DIST(3,L557,FALSE)</f>
        <v>7.7795531526807932E-2</v>
      </c>
      <c r="AA557" s="13">
        <f t="shared" ref="AA557:AA610" si="854">_xlfn.POISSON.DIST(1,K557,FALSE) * _xlfn.POISSON.DIST(3,L557,FALSE)</f>
        <v>6.4751620179260602E-2</v>
      </c>
      <c r="AB557" s="13">
        <f t="shared" ref="AB557:AB610" si="855">_xlfn.POISSON.DIST(2,K557,FALSE) * _xlfn.POISSON.DIST(3,L557,FALSE)</f>
        <v>2.6947385238922247E-2</v>
      </c>
      <c r="AC557" s="13">
        <f t="shared" ref="AC557:AC610" si="856">_xlfn.POISSON.DIST(4,K557,FALSE) * _xlfn.POISSON.DIST(4,L557,FALSE)</f>
        <v>7.7092754527081334E-4</v>
      </c>
      <c r="AD557" s="13">
        <f t="shared" ref="AD557:AD610" si="857">_xlfn.POISSON.DIST(4,K557,FALSE) * _xlfn.POISSON.DIST(0,L557,FALSE)</f>
        <v>1.1985054792970748E-3</v>
      </c>
      <c r="AE557" s="13">
        <f t="shared" ref="AE557:AE610" si="858">_xlfn.POISSON.DIST(4,K557,FALSE) * _xlfn.POISSON.DIST(1,L557,FALSE)</f>
        <v>2.3756705782844948E-3</v>
      </c>
      <c r="AF557" s="13">
        <f t="shared" ref="AF557:AF610" si="859">_xlfn.POISSON.DIST(4,K557,FALSE) * _xlfn.POISSON.DIST(2,L557,FALSE)</f>
        <v>2.3545201895266645E-3</v>
      </c>
      <c r="AG557" s="13">
        <f t="shared" ref="AG557:AG610" si="860">_xlfn.POISSON.DIST(4,K557,FALSE) * _xlfn.POISSON.DIST(3,L557,FALSE)</f>
        <v>1.5557054005615847E-3</v>
      </c>
      <c r="AH557" s="13">
        <f t="shared" ref="AH557:AH610" si="861">_xlfn.POISSON.DIST(0,K557,FALSE) * _xlfn.POISSON.DIST(4,L557,FALSE)</f>
        <v>3.8551462334289195E-2</v>
      </c>
      <c r="AI557" s="13">
        <f t="shared" ref="AI557:AI610" si="862">_xlfn.POISSON.DIST(1,K557,FALSE) * _xlfn.POISSON.DIST(4,L557,FALSE)</f>
        <v>3.2087571065245103E-2</v>
      </c>
      <c r="AJ557" s="13">
        <f t="shared" ref="AJ557:AJ610" si="863">_xlfn.POISSON.DIST(2,K557,FALSE) * _xlfn.POISSON.DIST(4,L557,FALSE)</f>
        <v>1.3353737504677958E-2</v>
      </c>
      <c r="AK557" s="13">
        <f t="shared" ref="AK557:AK610" si="864">_xlfn.POISSON.DIST(3,K557,FALSE) * _xlfn.POISSON.DIST(4,L557,FALSE)</f>
        <v>3.70490918911151E-3</v>
      </c>
      <c r="AL557" s="13">
        <f t="shared" ref="AL557:AL610" si="865">_xlfn.POISSON.DIST(5,K557,FALSE) * _xlfn.POISSON.DIST(5,L557,FALSE)</f>
        <v>5.0876325484597498E-5</v>
      </c>
      <c r="AM557" s="13">
        <f t="shared" ref="AM557:AM610" si="866">_xlfn.POISSON.DIST(5,K557,FALSE) * _xlfn.POISSON.DIST(0,L557,FALSE)</f>
        <v>1.995106146976181E-4</v>
      </c>
      <c r="AN557" s="13">
        <f t="shared" ref="AN557:AN610" si="867">_xlfn.POISSON.DIST(5,K557,FALSE) * _xlfn.POISSON.DIST(1,L557,FALSE)</f>
        <v>3.9546877805729383E-4</v>
      </c>
      <c r="AO557" s="13">
        <f t="shared" ref="AO557:AO610" si="868">_xlfn.POISSON.DIST(5,K557,FALSE) * _xlfn.POISSON.DIST(2,L557,FALSE)</f>
        <v>3.9194795388497277E-4</v>
      </c>
      <c r="AP557" s="13">
        <f t="shared" ref="AP557:AP610" si="869">_xlfn.POISSON.DIST(5,K557,FALSE) * _xlfn.POISSON.DIST(3,L557,FALSE)</f>
        <v>2.5897231686957669E-4</v>
      </c>
      <c r="AQ557" s="13">
        <f t="shared" ref="AQ557:AQ610" si="870">_xlfn.POISSON.DIST(5,K557,FALSE) * _xlfn.POISSON.DIST(4,L557,FALSE)</f>
        <v>1.2833335441613043E-4</v>
      </c>
      <c r="AR557" s="13">
        <f t="shared" ref="AR557:AR610" si="871">_xlfn.POISSON.DIST(0,K557,FALSE) * _xlfn.POISSON.DIST(5,L557,FALSE)</f>
        <v>1.528329680580664E-2</v>
      </c>
      <c r="AS557" s="13">
        <f t="shared" ref="AS557:AS610" si="872">_xlfn.POISSON.DIST(1,K557,FALSE) * _xlfn.POISSON.DIST(5,L557,FALSE)</f>
        <v>1.2720759283140589E-2</v>
      </c>
      <c r="AT557" s="13">
        <f t="shared" ref="AT557:AT610" si="873">_xlfn.POISSON.DIST(2,K557,FALSE) * _xlfn.POISSON.DIST(5,L557,FALSE)</f>
        <v>5.2939401359439493E-3</v>
      </c>
      <c r="AU557" s="13">
        <f t="shared" ref="AU557:AU610" si="874">_xlfn.POISSON.DIST(3,K557,FALSE) * _xlfn.POISSON.DIST(5,L557,FALSE)</f>
        <v>1.4687698817948255E-3</v>
      </c>
      <c r="AV557" s="13">
        <f t="shared" ref="AV557:AV610" si="875">_xlfn.POISSON.DIST(4,K557,FALSE) * _xlfn.POISSON.DIST(5,L557,FALSE)</f>
        <v>3.0562561772568925E-4</v>
      </c>
      <c r="AW557" s="13">
        <f t="shared" ref="AW557:AW610" si="876">_xlfn.POISSON.DIST(6,K557,FALSE) * _xlfn.POISSON.DIST(6,L557,FALSE)</f>
        <v>2.3316073665390853E-6</v>
      </c>
      <c r="AX557" s="13">
        <f t="shared" ref="AX557:AX610" si="877">_xlfn.POISSON.DIST(6,K557,FALSE) * _xlfn.POISSON.DIST(0,L557,FALSE)</f>
        <v>2.7676472952218507E-5</v>
      </c>
      <c r="AY557" s="13">
        <f t="shared" ref="AY557:AY610" si="878">_xlfn.POISSON.DIST(6,K557,FALSE) * _xlfn.POISSON.DIST(1,L557,FALSE)</f>
        <v>5.4860143436169097E-5</v>
      </c>
      <c r="AZ557" s="13">
        <f t="shared" ref="AZ557:AZ610" si="879">_xlfn.POISSON.DIST(6,K557,FALSE) * _xlfn.POISSON.DIST(2,L557,FALSE)</f>
        <v>5.4371728345461029E-5</v>
      </c>
      <c r="BA557" s="13">
        <f t="shared" ref="BA557:BA610" si="880">_xlfn.POISSON.DIST(6,K557,FALSE) * _xlfn.POISSON.DIST(3,L557,FALSE)</f>
        <v>3.5925107714581008E-5</v>
      </c>
      <c r="BB557" s="13">
        <f t="shared" ref="BB557:BB610" si="881">_xlfn.POISSON.DIST(6,K557,FALSE) * _xlfn.POISSON.DIST(4,L557,FALSE)</f>
        <v>1.78026348009037E-5</v>
      </c>
      <c r="BC557" s="13">
        <f t="shared" ref="BC557:BC610" si="882">_xlfn.POISSON.DIST(6,K557,FALSE) * _xlfn.POISSON.DIST(5,L557,FALSE)</f>
        <v>7.0576557959927845E-6</v>
      </c>
      <c r="BD557" s="13">
        <f t="shared" ref="BD557:BD610" si="883">_xlfn.POISSON.DIST(0,K557,FALSE) * _xlfn.POISSON.DIST(6,L557,FALSE)</f>
        <v>5.0490769807242184E-3</v>
      </c>
      <c r="BE557" s="13">
        <f t="shared" ref="BE557:BE610" si="884">_xlfn.POISSON.DIST(1,K557,FALSE) * _xlfn.POISSON.DIST(6,L557,FALSE)</f>
        <v>4.2025024894783592E-3</v>
      </c>
      <c r="BF557" s="13">
        <f t="shared" ref="BF557:BF610" si="885">_xlfn.POISSON.DIST(2,K557,FALSE) * _xlfn.POISSON.DIST(6,L557,FALSE)</f>
        <v>1.7489362156188181E-3</v>
      </c>
      <c r="BG557" s="13">
        <f t="shared" ref="BG557:BG610" si="886">_xlfn.POISSON.DIST(3,K557,FALSE) * _xlfn.POISSON.DIST(6,L557,FALSE)</f>
        <v>4.8523118371513417E-4</v>
      </c>
      <c r="BH557" s="13">
        <f t="shared" ref="BH557:BH610" si="887">_xlfn.POISSON.DIST(4,K557,FALSE) * _xlfn.POISSON.DIST(6,L557,FALSE)</f>
        <v>1.0096821980137892E-4</v>
      </c>
      <c r="BI557" s="13">
        <f t="shared" ref="BI557:BI610" si="888">_xlfn.POISSON.DIST(5,K557,FALSE) * _xlfn.POISSON.DIST(6,L557,FALSE)</f>
        <v>1.6807792659664723E-5</v>
      </c>
      <c r="BJ557" s="14">
        <f t="shared" ref="BJ557:BJ610" si="889">SUM(N557,Q557,T557,W557,X557,Y557,AD557,AE557,AF557,AG557,AM557,AN557,AO557,AP557,AQ557,AX557,AY557,AZ557,BA557,BB557,BC557)</f>
        <v>0.14934320812423091</v>
      </c>
      <c r="BK557" s="14">
        <f t="shared" ref="BK557:BK610" si="890">SUM(M557,P557,S557,V557,AC557,AL557,AY557)</f>
        <v>0.20795063630207025</v>
      </c>
      <c r="BL557" s="14">
        <f t="shared" ref="BL557:BL610" si="891">SUM(O557,R557,U557,AA557,AB557,AH557,AI557,AJ557,AK557,AR557,AS557,AT557,AU557,AV557,BD557,BE557,BF557,BG557,BH557,BI557)</f>
        <v>0.56061325404495588</v>
      </c>
      <c r="BM557" s="14">
        <f t="shared" ref="BM557:BM610" si="892">SUM(S557:BI557)</f>
        <v>0.52965161939785554</v>
      </c>
      <c r="BN557" s="14">
        <f t="shared" ref="BN557:BN610" si="893">SUM(M557:R557)</f>
        <v>0.46599848206413963</v>
      </c>
    </row>
    <row r="558" spans="1:66" x14ac:dyDescent="0.25">
      <c r="A558" t="s">
        <v>339</v>
      </c>
      <c r="B558" t="s">
        <v>126</v>
      </c>
      <c r="C558" t="s">
        <v>123</v>
      </c>
      <c r="D558" s="11">
        <v>44430</v>
      </c>
      <c r="E558" s="10">
        <f>VLOOKUP(A558,home!$A$2:$E$405,3,FALSE)</f>
        <v>1.2199</v>
      </c>
      <c r="F558" s="10">
        <f>VLOOKUP(B558,home!$B$2:$E$405,3,FALSE)</f>
        <v>0.81969999999999998</v>
      </c>
      <c r="G558" s="10">
        <f>VLOOKUP(C558,away!$B$2:$E$405,4,FALSE)</f>
        <v>0.81969999999999998</v>
      </c>
      <c r="H558" s="10">
        <f>VLOOKUP(A558,away!$A$2:$E$405,3,FALSE)</f>
        <v>1.0142</v>
      </c>
      <c r="I558" s="10">
        <f>VLOOKUP(C558,away!$B$2:$E$405,3,FALSE)</f>
        <v>0.98599999999999999</v>
      </c>
      <c r="J558" s="10">
        <f>VLOOKUP(B558,home!$B$2:$E$405,4,FALSE)</f>
        <v>0.77470000000000006</v>
      </c>
      <c r="K558" s="12">
        <f t="shared" si="838"/>
        <v>0.81966067899099992</v>
      </c>
      <c r="L558" s="12">
        <f t="shared" si="839"/>
        <v>0.77470092964000004</v>
      </c>
      <c r="M558" s="13">
        <f t="shared" si="840"/>
        <v>0.20303810491166652</v>
      </c>
      <c r="N558" s="13">
        <f t="shared" si="841"/>
        <v>0.16642235093294247</v>
      </c>
      <c r="O558" s="13">
        <f t="shared" si="842"/>
        <v>0.15729380862741191</v>
      </c>
      <c r="P558" s="13">
        <f t="shared" si="843"/>
        <v>0.12892754998062486</v>
      </c>
      <c r="Q558" s="13">
        <f t="shared" si="844"/>
        <v>6.8204928582487043E-2</v>
      </c>
      <c r="R558" s="13">
        <f t="shared" si="845"/>
        <v>6.0927829885136127E-2</v>
      </c>
      <c r="S558" s="13">
        <f t="shared" si="846"/>
        <v>2.046698715893526E-2</v>
      </c>
      <c r="T558" s="13">
        <f t="shared" si="847"/>
        <v>5.2838421578882515E-2</v>
      </c>
      <c r="U558" s="13">
        <f t="shared" si="848"/>
        <v>4.9940146413098817E-2</v>
      </c>
      <c r="V558" s="13">
        <f t="shared" si="849"/>
        <v>1.4440412065259312E-3</v>
      </c>
      <c r="W558" s="13">
        <f t="shared" si="850"/>
        <v>1.863496602415133E-2</v>
      </c>
      <c r="X558" s="13">
        <f t="shared" si="851"/>
        <v>1.4436525502719852E-2</v>
      </c>
      <c r="Y558" s="13">
        <f t="shared" si="852"/>
        <v>5.5919948638643181E-3</v>
      </c>
      <c r="Z558" s="13">
        <f t="shared" si="853"/>
        <v>1.5733615484320916E-2</v>
      </c>
      <c r="AA558" s="13">
        <f t="shared" si="854"/>
        <v>1.2896225950861791E-2</v>
      </c>
      <c r="AB558" s="13">
        <f t="shared" si="855"/>
        <v>5.2852646596523644E-3</v>
      </c>
      <c r="AC558" s="13">
        <f t="shared" si="856"/>
        <v>5.7309653435943554E-5</v>
      </c>
      <c r="AD558" s="13">
        <f t="shared" si="857"/>
        <v>3.8185872260825225E-3</v>
      </c>
      <c r="AE558" s="13">
        <f t="shared" si="858"/>
        <v>2.9582630739575593E-3</v>
      </c>
      <c r="AF558" s="13">
        <f t="shared" si="859"/>
        <v>1.1458845767573025E-3</v>
      </c>
      <c r="AG558" s="13">
        <f t="shared" si="860"/>
        <v>2.959059489580068E-4</v>
      </c>
      <c r="AH558" s="13">
        <f t="shared" si="861"/>
        <v>3.0472116355754275E-3</v>
      </c>
      <c r="AI558" s="13">
        <f t="shared" si="862"/>
        <v>2.4976795582450301E-3</v>
      </c>
      <c r="AJ558" s="13">
        <f t="shared" si="863"/>
        <v>1.023624861306531E-3</v>
      </c>
      <c r="AK558" s="13">
        <f t="shared" si="864"/>
        <v>2.7967501628352651E-4</v>
      </c>
      <c r="AL558" s="13">
        <f t="shared" si="865"/>
        <v>1.4556466060298318E-6</v>
      </c>
      <c r="AM558" s="13">
        <f t="shared" si="866"/>
        <v>6.259891597034322E-4</v>
      </c>
      <c r="AN558" s="13">
        <f t="shared" si="867"/>
        <v>4.8495438396681131E-4</v>
      </c>
      <c r="AO558" s="13">
        <f t="shared" si="868"/>
        <v>1.8784730604604112E-4</v>
      </c>
      <c r="AP558" s="13">
        <f t="shared" si="869"/>
        <v>4.8508494208079229E-5</v>
      </c>
      <c r="AQ558" s="13">
        <f t="shared" si="870"/>
        <v>9.3948938896088818E-6</v>
      </c>
      <c r="AR558" s="13">
        <f t="shared" si="871"/>
        <v>4.7213553737802185E-4</v>
      </c>
      <c r="AS558" s="13">
        <f t="shared" si="872"/>
        <v>3.8699093514305E-4</v>
      </c>
      <c r="AT558" s="13">
        <f t="shared" si="873"/>
        <v>1.5860062633135717E-4</v>
      </c>
      <c r="AU558" s="13">
        <f t="shared" si="874"/>
        <v>4.3332899022386041E-5</v>
      </c>
      <c r="AV558" s="13">
        <f t="shared" si="875"/>
        <v>8.8795683588343421E-6</v>
      </c>
      <c r="AW558" s="13">
        <f t="shared" si="876"/>
        <v>2.5675660820564625E-8</v>
      </c>
      <c r="AX558" s="13">
        <f t="shared" si="877"/>
        <v>8.5516449947253432E-5</v>
      </c>
      <c r="AY558" s="13">
        <f t="shared" si="878"/>
        <v>6.6249673273649758E-5</v>
      </c>
      <c r="AZ558" s="13">
        <f t="shared" si="879"/>
        <v>2.5661841736721364E-5</v>
      </c>
      <c r="BA558" s="13">
        <f t="shared" si="880"/>
        <v>6.6267508832375331E-6</v>
      </c>
      <c r="BB558" s="13">
        <f t="shared" si="881"/>
        <v>1.2834375174342017E-6</v>
      </c>
      <c r="BC558" s="13">
        <f t="shared" si="882"/>
        <v>1.9885604757822604E-7</v>
      </c>
      <c r="BD558" s="13">
        <f t="shared" si="883"/>
        <v>6.0960639953805747E-5</v>
      </c>
      <c r="BE558" s="13">
        <f t="shared" si="884"/>
        <v>4.9967039536262296E-5</v>
      </c>
      <c r="BF558" s="13">
        <f t="shared" si="885"/>
        <v>2.0478008776731443E-5</v>
      </c>
      <c r="BG558" s="13">
        <f t="shared" si="886"/>
        <v>5.5950061927731177E-6</v>
      </c>
      <c r="BH558" s="13">
        <f t="shared" si="887"/>
        <v>1.1465016437318154E-6</v>
      </c>
      <c r="BI558" s="13">
        <f t="shared" si="888"/>
        <v>1.8794846315310356E-7</v>
      </c>
      <c r="BJ558" s="14">
        <f t="shared" si="889"/>
        <v>0.33589005955802276</v>
      </c>
      <c r="BK558" s="14">
        <f t="shared" si="890"/>
        <v>0.35400169823106814</v>
      </c>
      <c r="BL558" s="14">
        <f t="shared" si="891"/>
        <v>0.2943997413183716</v>
      </c>
      <c r="BM558" s="14">
        <f t="shared" si="892"/>
        <v>0.21514431767390171</v>
      </c>
      <c r="BN558" s="14">
        <f t="shared" si="893"/>
        <v>0.7848145729202689</v>
      </c>
    </row>
    <row r="559" spans="1:66" x14ac:dyDescent="0.25">
      <c r="A559" t="s">
        <v>341</v>
      </c>
      <c r="B559" t="s">
        <v>152</v>
      </c>
      <c r="C559" t="s">
        <v>145</v>
      </c>
      <c r="D559" s="11">
        <v>44430</v>
      </c>
      <c r="E559" s="10">
        <f>VLOOKUP(A559,home!$A$2:$E$405,3,FALSE)</f>
        <v>1.5127999999999999</v>
      </c>
      <c r="F559" s="10">
        <f>VLOOKUP(B559,home!$B$2:$E$405,3,FALSE)</f>
        <v>0.75549999999999995</v>
      </c>
      <c r="G559" s="10">
        <f>VLOOKUP(C559,away!$B$2:$E$405,4,FALSE)</f>
        <v>0.75549999999999995</v>
      </c>
      <c r="H559" s="10">
        <f>VLOOKUP(A559,away!$A$2:$E$405,3,FALSE)</f>
        <v>1.2179</v>
      </c>
      <c r="I559" s="10">
        <f>VLOOKUP(C559,away!$B$2:$E$405,3,FALSE)</f>
        <v>0.93840000000000001</v>
      </c>
      <c r="J559" s="10">
        <f>VLOOKUP(B559,home!$B$2:$E$405,4,FALSE)</f>
        <v>0.82110000000000005</v>
      </c>
      <c r="K559" s="12">
        <f t="shared" si="838"/>
        <v>0.8634763621999999</v>
      </c>
      <c r="L559" s="12">
        <f t="shared" si="839"/>
        <v>0.93841660029600005</v>
      </c>
      <c r="M559" s="13">
        <f t="shared" si="840"/>
        <v>0.16498627959710135</v>
      </c>
      <c r="N559" s="13">
        <f t="shared" si="841"/>
        <v>0.14246175251941715</v>
      </c>
      <c r="O559" s="13">
        <f t="shared" si="842"/>
        <v>0.15482586359499717</v>
      </c>
      <c r="P559" s="13">
        <f t="shared" si="843"/>
        <v>0.13368847347148155</v>
      </c>
      <c r="Q559" s="13">
        <f t="shared" si="844"/>
        <v>6.1506177909051489E-2</v>
      </c>
      <c r="R559" s="13">
        <f t="shared" si="845"/>
        <v>7.2645580276354732E-2</v>
      </c>
      <c r="S559" s="13">
        <f t="shared" si="846"/>
        <v>2.7081960970906437E-2</v>
      </c>
      <c r="T559" s="13">
        <f t="shared" si="847"/>
        <v>5.7718418370613041E-2</v>
      </c>
      <c r="U559" s="13">
        <f t="shared" si="848"/>
        <v>6.2727741386934849E-2</v>
      </c>
      <c r="V559" s="13">
        <f t="shared" si="849"/>
        <v>2.4382808811982196E-3</v>
      </c>
      <c r="W559" s="13">
        <f t="shared" si="850"/>
        <v>1.7703043584577929E-2</v>
      </c>
      <c r="X559" s="13">
        <f t="shared" si="851"/>
        <v>1.6612829975531537E-2</v>
      </c>
      <c r="Y559" s="13">
        <f t="shared" si="852"/>
        <v>7.794877713466891E-3</v>
      </c>
      <c r="Z559" s="13">
        <f t="shared" si="853"/>
        <v>2.2723939489822324E-2</v>
      </c>
      <c r="AA559" s="13">
        <f t="shared" si="854"/>
        <v>1.9621584605524701E-2</v>
      </c>
      <c r="AB559" s="13">
        <f t="shared" si="855"/>
        <v>8.4713872478889944E-3</v>
      </c>
      <c r="AC559" s="13">
        <f t="shared" si="856"/>
        <v>1.2348377153622707E-4</v>
      </c>
      <c r="AD559" s="13">
        <f t="shared" si="857"/>
        <v>3.8215399185698483E-3</v>
      </c>
      <c r="AE559" s="13">
        <f t="shared" si="858"/>
        <v>3.5861964982797701E-3</v>
      </c>
      <c r="AF559" s="13">
        <f t="shared" si="859"/>
        <v>1.6826731629545609E-3</v>
      </c>
      <c r="AG559" s="13">
        <f t="shared" si="860"/>
        <v>5.2634947632971218E-4</v>
      </c>
      <c r="AH559" s="13">
        <f t="shared" si="861"/>
        <v>5.3311305103427705E-3</v>
      </c>
      <c r="AI559" s="13">
        <f t="shared" si="862"/>
        <v>4.6033051794842047E-3</v>
      </c>
      <c r="AJ559" s="13">
        <f t="shared" si="863"/>
        <v>1.9874226052387189E-3</v>
      </c>
      <c r="AK559" s="13">
        <f t="shared" si="864"/>
        <v>5.7203081377519205E-4</v>
      </c>
      <c r="AL559" s="13">
        <f t="shared" si="865"/>
        <v>4.0023587307970131E-6</v>
      </c>
      <c r="AM559" s="13">
        <f t="shared" si="866"/>
        <v>6.5996187737775544E-4</v>
      </c>
      <c r="AN559" s="13">
        <f t="shared" si="867"/>
        <v>6.1931918129379899E-4</v>
      </c>
      <c r="AO559" s="13">
        <f t="shared" si="868"/>
        <v>2.9058970030391442E-4</v>
      </c>
      <c r="AP559" s="13">
        <f t="shared" si="869"/>
        <v>9.0898066213410971E-5</v>
      </c>
      <c r="AQ559" s="13">
        <f t="shared" si="870"/>
        <v>2.1325063567367455E-5</v>
      </c>
      <c r="AR559" s="13">
        <f t="shared" si="871"/>
        <v>1.000564273850029E-3</v>
      </c>
      <c r="AS559" s="13">
        <f t="shared" si="872"/>
        <v>8.6396359933130749E-4</v>
      </c>
      <c r="AT559" s="13">
        <f t="shared" si="873"/>
        <v>3.7300607291190779E-4</v>
      </c>
      <c r="AU559" s="13">
        <f t="shared" si="874"/>
        <v>1.0736064230549405E-4</v>
      </c>
      <c r="AV559" s="13">
        <f t="shared" si="875"/>
        <v>2.3175844215350849E-5</v>
      </c>
      <c r="AW559" s="13">
        <f t="shared" si="876"/>
        <v>9.0086485829837652E-8</v>
      </c>
      <c r="AX559" s="13">
        <f t="shared" si="877"/>
        <v>9.4976913511471065E-5</v>
      </c>
      <c r="AY559" s="13">
        <f t="shared" si="878"/>
        <v>8.9127912284041918E-5</v>
      </c>
      <c r="AZ559" s="13">
        <f t="shared" si="879"/>
        <v>4.1819556218535349E-5</v>
      </c>
      <c r="BA559" s="13">
        <f t="shared" si="880"/>
        <v>1.3081388590828466E-5</v>
      </c>
      <c r="BB559" s="13">
        <f t="shared" si="881"/>
        <v>3.0689480521390322E-6</v>
      </c>
      <c r="BC559" s="13">
        <f t="shared" si="882"/>
        <v>5.759903595146687E-7</v>
      </c>
      <c r="BD559" s="13">
        <f t="shared" si="883"/>
        <v>1.5649102070732992E-4</v>
      </c>
      <c r="BE559" s="13">
        <f t="shared" si="884"/>
        <v>1.3512629727733009E-4</v>
      </c>
      <c r="BF559" s="13">
        <f t="shared" si="885"/>
        <v>5.833918180529237E-5</v>
      </c>
      <c r="BG559" s="13">
        <f t="shared" si="886"/>
        <v>1.6791501492986097E-5</v>
      </c>
      <c r="BH559" s="13">
        <f t="shared" si="887"/>
        <v>3.6247661562598748E-6</v>
      </c>
      <c r="BI559" s="13">
        <f t="shared" si="888"/>
        <v>6.2597997888659079E-7</v>
      </c>
      <c r="BJ559" s="14">
        <f t="shared" si="889"/>
        <v>0.31533860372656486</v>
      </c>
      <c r="BK559" s="14">
        <f t="shared" si="890"/>
        <v>0.32841160896323862</v>
      </c>
      <c r="BL559" s="14">
        <f t="shared" si="891"/>
        <v>0.33352511540057361</v>
      </c>
      <c r="BM559" s="14">
        <f t="shared" si="892"/>
        <v>0.26979610238599772</v>
      </c>
      <c r="BN559" s="14">
        <f t="shared" si="893"/>
        <v>0.73011412736840331</v>
      </c>
    </row>
    <row r="560" spans="1:66" x14ac:dyDescent="0.25">
      <c r="A560" t="s">
        <v>341</v>
      </c>
      <c r="B560" t="s">
        <v>148</v>
      </c>
      <c r="C560" t="s">
        <v>153</v>
      </c>
      <c r="D560" s="11">
        <v>44430</v>
      </c>
      <c r="E560" s="10">
        <f>VLOOKUP(A560,home!$A$2:$E$405,3,FALSE)</f>
        <v>1.5127999999999999</v>
      </c>
      <c r="F560" s="10">
        <f>VLOOKUP(B560,home!$B$2:$E$405,3,FALSE)</f>
        <v>0.99150000000000005</v>
      </c>
      <c r="G560" s="10">
        <f>VLOOKUP(C560,away!$B$2:$E$405,4,FALSE)</f>
        <v>1.2276</v>
      </c>
      <c r="H560" s="10">
        <f>VLOOKUP(A560,away!$A$2:$E$405,3,FALSE)</f>
        <v>1.2179</v>
      </c>
      <c r="I560" s="10">
        <f>VLOOKUP(C560,away!$B$2:$E$405,3,FALSE)</f>
        <v>0.35189999999999999</v>
      </c>
      <c r="J560" s="10">
        <f>VLOOKUP(B560,home!$B$2:$E$405,4,FALSE)</f>
        <v>0.82110000000000005</v>
      </c>
      <c r="K560" s="12">
        <f t="shared" si="838"/>
        <v>1.84132781712</v>
      </c>
      <c r="L560" s="12">
        <f t="shared" si="839"/>
        <v>0.351906225111</v>
      </c>
      <c r="M560" s="13">
        <f t="shared" si="840"/>
        <v>0.1115553897657926</v>
      </c>
      <c r="N560" s="13">
        <f t="shared" si="841"/>
        <v>0.20541004232541765</v>
      </c>
      <c r="O560" s="13">
        <f t="shared" si="842"/>
        <v>3.9257036103266356E-2</v>
      </c>
      <c r="P560" s="13">
        <f t="shared" si="843"/>
        <v>7.2285072594628463E-2</v>
      </c>
      <c r="Q560" s="13">
        <f t="shared" si="844"/>
        <v>0.1891136124247941</v>
      </c>
      <c r="R560" s="13">
        <f t="shared" si="845"/>
        <v>6.9073976920733518E-3</v>
      </c>
      <c r="S560" s="13">
        <f t="shared" si="846"/>
        <v>1.1709724942427089E-2</v>
      </c>
      <c r="T560" s="13">
        <f t="shared" si="847"/>
        <v>6.6550257465514004E-2</v>
      </c>
      <c r="U560" s="13">
        <f t="shared" si="848"/>
        <v>1.2718783514325148E-2</v>
      </c>
      <c r="V560" s="13">
        <f t="shared" si="849"/>
        <v>8.43067306248838E-4</v>
      </c>
      <c r="W560" s="13">
        <f t="shared" si="850"/>
        <v>0.11607338505127458</v>
      </c>
      <c r="X560" s="13">
        <f t="shared" si="851"/>
        <v>4.0846946769249617E-2</v>
      </c>
      <c r="Y560" s="13">
        <f t="shared" si="852"/>
        <v>7.1871474224382932E-3</v>
      </c>
      <c r="Z560" s="13">
        <f t="shared" si="853"/>
        <v>8.10252082385989E-4</v>
      </c>
      <c r="AA560" s="13">
        <f t="shared" si="854"/>
        <v>1.4919396981767274E-3</v>
      </c>
      <c r="AB560" s="13">
        <f t="shared" si="855"/>
        <v>1.3735750338592131E-3</v>
      </c>
      <c r="AC560" s="13">
        <f t="shared" si="856"/>
        <v>3.4142893926001391E-5</v>
      </c>
      <c r="AD560" s="13">
        <f t="shared" si="857"/>
        <v>5.3432288180548196E-2</v>
      </c>
      <c r="AE560" s="13">
        <f t="shared" si="858"/>
        <v>1.8803154832659819E-2</v>
      </c>
      <c r="AF560" s="13">
        <f t="shared" si="859"/>
        <v>3.3084736186694864E-3</v>
      </c>
      <c r="AG560" s="13">
        <f t="shared" si="860"/>
        <v>3.8809082067510308E-4</v>
      </c>
      <c r="AH560" s="13">
        <f t="shared" si="861"/>
        <v>7.1283187925195088E-5</v>
      </c>
      <c r="AI560" s="13">
        <f t="shared" si="862"/>
        <v>1.3125571681965419E-4</v>
      </c>
      <c r="AJ560" s="13">
        <f t="shared" si="863"/>
        <v>1.2084240126802741E-4</v>
      </c>
      <c r="AK560" s="13">
        <f t="shared" si="864"/>
        <v>7.4170158314131989E-5</v>
      </c>
      <c r="AL560" s="13">
        <f t="shared" si="865"/>
        <v>8.8494928706295599E-7</v>
      </c>
      <c r="AM560" s="13">
        <f t="shared" si="866"/>
        <v>1.9677271711843098E-2</v>
      </c>
      <c r="AN560" s="13">
        <f t="shared" si="867"/>
        <v>6.9245544085981695E-3</v>
      </c>
      <c r="AO560" s="13">
        <f t="shared" si="868"/>
        <v>1.2183969012527574E-3</v>
      </c>
      <c r="AP560" s="13">
        <f t="shared" si="869"/>
        <v>1.4292048473559926E-4</v>
      </c>
      <c r="AQ560" s="13">
        <f t="shared" si="870"/>
        <v>1.2573652068584756E-5</v>
      </c>
      <c r="AR560" s="13">
        <f t="shared" si="871"/>
        <v>5.0169995153266867E-6</v>
      </c>
      <c r="AS560" s="13">
        <f t="shared" si="872"/>
        <v>9.2379407660485841E-6</v>
      </c>
      <c r="AT560" s="13">
        <f t="shared" si="873"/>
        <v>8.5050386527160536E-6</v>
      </c>
      <c r="AU560" s="13">
        <f t="shared" si="874"/>
        <v>5.2201880856422901E-6</v>
      </c>
      <c r="AV560" s="13">
        <f t="shared" si="875"/>
        <v>2.403019383172889E-6</v>
      </c>
      <c r="AW560" s="13">
        <f t="shared" si="876"/>
        <v>1.5928465768393113E-8</v>
      </c>
      <c r="AX560" s="13">
        <f t="shared" si="877"/>
        <v>6.0387179613408601E-3</v>
      </c>
      <c r="AY560" s="13">
        <f t="shared" si="878"/>
        <v>2.1250624422854561E-3</v>
      </c>
      <c r="AZ560" s="13">
        <f t="shared" si="879"/>
        <v>3.7391135109491848E-4</v>
      </c>
      <c r="BA560" s="13">
        <f t="shared" si="880"/>
        <v>4.3860577363322188E-5</v>
      </c>
      <c r="BB560" s="13">
        <f t="shared" si="881"/>
        <v>3.8587025527789221E-6</v>
      </c>
      <c r="BC560" s="13">
        <f t="shared" si="882"/>
        <v>2.7158028983492206E-7</v>
      </c>
      <c r="BD560" s="13">
        <f t="shared" si="883"/>
        <v>2.9425222680372167E-7</v>
      </c>
      <c r="BE560" s="13">
        <f t="shared" si="884"/>
        <v>5.4181481046319593E-7</v>
      </c>
      <c r="BF560" s="13">
        <f t="shared" si="885"/>
        <v>4.988293411167417E-7</v>
      </c>
      <c r="BG560" s="13">
        <f t="shared" si="886"/>
        <v>3.0616944726463252E-7</v>
      </c>
      <c r="BH560" s="13">
        <f t="shared" si="887"/>
        <v>1.4093958000015578E-7</v>
      </c>
      <c r="BI560" s="13">
        <f t="shared" si="888"/>
        <v>5.1903193837499238E-8</v>
      </c>
      <c r="BJ560" s="14">
        <f t="shared" si="889"/>
        <v>0.73767479868466646</v>
      </c>
      <c r="BK560" s="14">
        <f t="shared" si="890"/>
        <v>0.19855334489459553</v>
      </c>
      <c r="BL560" s="14">
        <f t="shared" si="891"/>
        <v>6.2178500601030223E-2</v>
      </c>
      <c r="BM560" s="14">
        <f t="shared" si="892"/>
        <v>0.37256329884288569</v>
      </c>
      <c r="BN560" s="14">
        <f t="shared" si="893"/>
        <v>0.62452855090597259</v>
      </c>
    </row>
    <row r="561" spans="1:66" x14ac:dyDescent="0.25">
      <c r="A561" t="s">
        <v>341</v>
      </c>
      <c r="B561" t="s">
        <v>319</v>
      </c>
      <c r="C561" t="s">
        <v>146</v>
      </c>
      <c r="D561" s="11">
        <v>44430</v>
      </c>
      <c r="E561" s="10">
        <f>VLOOKUP(A561,home!$A$2:$E$405,3,FALSE)</f>
        <v>1.5127999999999999</v>
      </c>
      <c r="F561" s="10">
        <f>VLOOKUP(B561,home!$B$2:$E$405,3,FALSE)</f>
        <v>0.7712</v>
      </c>
      <c r="G561" s="10">
        <f>VLOOKUP(C561,away!$B$2:$E$405,4,FALSE)</f>
        <v>0.99150000000000005</v>
      </c>
      <c r="H561" s="10">
        <f>VLOOKUP(A561,away!$A$2:$E$405,3,FALSE)</f>
        <v>1.2179</v>
      </c>
      <c r="I561" s="10">
        <f>VLOOKUP(C561,away!$B$2:$E$405,3,FALSE)</f>
        <v>0.2737</v>
      </c>
      <c r="J561" s="10">
        <f>VLOOKUP(B561,home!$B$2:$E$405,4,FALSE)</f>
        <v>1.2316</v>
      </c>
      <c r="K561" s="12">
        <f t="shared" si="838"/>
        <v>1.1567546534400002</v>
      </c>
      <c r="L561" s="12">
        <f t="shared" si="839"/>
        <v>0.410540595668</v>
      </c>
      <c r="M561" s="13">
        <f t="shared" si="840"/>
        <v>0.20860865443186047</v>
      </c>
      <c r="N561" s="13">
        <f t="shared" si="841"/>
        <v>0.24130903176191149</v>
      </c>
      <c r="O561" s="13">
        <f t="shared" si="842"/>
        <v>8.564232125195595E-2</v>
      </c>
      <c r="P561" s="13">
        <f t="shared" si="843"/>
        <v>9.9067153639603459E-2</v>
      </c>
      <c r="Q561" s="13">
        <f t="shared" si="844"/>
        <v>0.13956767270384596</v>
      </c>
      <c r="R561" s="13">
        <f t="shared" si="845"/>
        <v>1.7579824790584106E-2</v>
      </c>
      <c r="S561" s="13">
        <f t="shared" si="846"/>
        <v>1.1761617653138313E-2</v>
      </c>
      <c r="T561" s="13">
        <f t="shared" si="847"/>
        <v>5.7298195487833374E-2</v>
      </c>
      <c r="U561" s="13">
        <f t="shared" si="848"/>
        <v>2.033554413316804E-2</v>
      </c>
      <c r="V561" s="13">
        <f t="shared" si="849"/>
        <v>6.2061448998689081E-4</v>
      </c>
      <c r="W561" s="13">
        <f t="shared" si="850"/>
        <v>5.3815184956654896E-2</v>
      </c>
      <c r="X561" s="13">
        <f t="shared" si="851"/>
        <v>2.209331808808869E-2</v>
      </c>
      <c r="Y561" s="13">
        <f t="shared" si="852"/>
        <v>4.5351019840832651E-3</v>
      </c>
      <c r="Z561" s="13">
        <f t="shared" si="853"/>
        <v>2.4057439137551576E-3</v>
      </c>
      <c r="AA561" s="13">
        <f t="shared" si="854"/>
        <v>2.7828554672212368E-3</v>
      </c>
      <c r="AB561" s="13">
        <f t="shared" si="855"/>
        <v>1.6095405057795558E-3</v>
      </c>
      <c r="AC561" s="13">
        <f t="shared" si="856"/>
        <v>1.8420409977099605E-5</v>
      </c>
      <c r="AD561" s="13">
        <f t="shared" si="857"/>
        <v>1.5562741406086215E-2</v>
      </c>
      <c r="AE561" s="13">
        <f t="shared" si="858"/>
        <v>6.3891371270816807E-3</v>
      </c>
      <c r="AF561" s="13">
        <f t="shared" si="859"/>
        <v>1.3115000809783238E-3</v>
      </c>
      <c r="AG561" s="13">
        <f t="shared" si="860"/>
        <v>1.7947467482115712E-4</v>
      </c>
      <c r="AH561" s="13">
        <f t="shared" si="861"/>
        <v>2.4691388484442692E-4</v>
      </c>
      <c r="AI561" s="13">
        <f t="shared" si="862"/>
        <v>2.8561878529273916E-4</v>
      </c>
      <c r="AJ561" s="13">
        <f t="shared" si="863"/>
        <v>1.6519542949862818E-4</v>
      </c>
      <c r="AK561" s="13">
        <f t="shared" si="864"/>
        <v>6.3696860599852525E-5</v>
      </c>
      <c r="AL561" s="13">
        <f t="shared" si="865"/>
        <v>3.4991023556060166E-7</v>
      </c>
      <c r="AM561" s="13">
        <f t="shared" si="866"/>
        <v>3.6004547083547177E-3</v>
      </c>
      <c r="AN561" s="13">
        <f t="shared" si="867"/>
        <v>1.4781328206436007E-3</v>
      </c>
      <c r="AO561" s="13">
        <f t="shared" si="868"/>
        <v>3.0341676433172246E-4</v>
      </c>
      <c r="AP561" s="13">
        <f t="shared" si="869"/>
        <v>4.1521633054800839E-5</v>
      </c>
      <c r="AQ561" s="13">
        <f t="shared" si="870"/>
        <v>4.2615789918565126E-6</v>
      </c>
      <c r="AR561" s="13">
        <f t="shared" si="871"/>
        <v>2.0273634672546208E-5</v>
      </c>
      <c r="AS561" s="13">
        <f t="shared" si="872"/>
        <v>2.3451621249610359E-5</v>
      </c>
      <c r="AT561" s="13">
        <f t="shared" si="873"/>
        <v>1.3563886005599586E-5</v>
      </c>
      <c r="AU561" s="13">
        <f t="shared" si="874"/>
        <v>5.2300294185690051E-6</v>
      </c>
      <c r="AV561" s="13">
        <f t="shared" si="875"/>
        <v>1.5124652168894491E-6</v>
      </c>
      <c r="AW561" s="13">
        <f t="shared" si="876"/>
        <v>4.6158481083954441E-9</v>
      </c>
      <c r="AX561" s="13">
        <f t="shared" si="877"/>
        <v>6.9414045639821381E-4</v>
      </c>
      <c r="AY561" s="13">
        <f t="shared" si="878"/>
        <v>2.8497283644698007E-4</v>
      </c>
      <c r="AZ561" s="13">
        <f t="shared" si="879"/>
        <v>5.8496459012071371E-5</v>
      </c>
      <c r="BA561" s="13">
        <f t="shared" si="880"/>
        <v>8.0050570424281765E-6</v>
      </c>
      <c r="BB561" s="13">
        <f t="shared" si="881"/>
        <v>8.2160022163869519E-7</v>
      </c>
      <c r="BC561" s="13">
        <f t="shared" si="882"/>
        <v>6.7460048878502179E-8</v>
      </c>
      <c r="BD561" s="13">
        <f t="shared" si="883"/>
        <v>1.3871916758037555E-6</v>
      </c>
      <c r="BE561" s="13">
        <f t="shared" si="884"/>
        <v>1.6046404261992261E-6</v>
      </c>
      <c r="BF561" s="13">
        <f t="shared" si="885"/>
        <v>9.2808764005195013E-7</v>
      </c>
      <c r="BG561" s="13">
        <f t="shared" si="886"/>
        <v>3.5785656547674702E-7</v>
      </c>
      <c r="BH561" s="13">
        <f t="shared" si="887"/>
        <v>1.0348806184482082E-7</v>
      </c>
      <c r="BI561" s="13">
        <f t="shared" si="888"/>
        <v>2.3942059422896587E-8</v>
      </c>
      <c r="BJ561" s="14">
        <f t="shared" si="889"/>
        <v>0.54853564964593216</v>
      </c>
      <c r="BK561" s="14">
        <f t="shared" si="890"/>
        <v>0.32036178337124882</v>
      </c>
      <c r="BL561" s="14">
        <f t="shared" si="891"/>
        <v>0.12877994795193656</v>
      </c>
      <c r="BM561" s="14">
        <f t="shared" si="892"/>
        <v>0.20802349808251211</v>
      </c>
      <c r="BN561" s="14">
        <f t="shared" si="893"/>
        <v>0.79177465857976137</v>
      </c>
    </row>
    <row r="562" spans="1:66" x14ac:dyDescent="0.25">
      <c r="A562" t="s">
        <v>351</v>
      </c>
      <c r="B562" t="s">
        <v>157</v>
      </c>
      <c r="C562" t="s">
        <v>163</v>
      </c>
      <c r="D562" s="11">
        <v>44430</v>
      </c>
      <c r="E562" s="10">
        <f>VLOOKUP(A562,home!$A$2:$E$405,3,FALSE)</f>
        <v>1.3077000000000001</v>
      </c>
      <c r="F562" s="10">
        <f>VLOOKUP(B562,home!$B$2:$E$405,3,FALSE)</f>
        <v>0.89219999999999999</v>
      </c>
      <c r="G562" s="10">
        <f>VLOOKUP(C562,away!$B$2:$E$405,4,FALSE)</f>
        <v>0.76470000000000005</v>
      </c>
      <c r="H562" s="10">
        <f>VLOOKUP(A562,away!$A$2:$E$405,3,FALSE)</f>
        <v>1.1667000000000001</v>
      </c>
      <c r="I562" s="10">
        <f>VLOOKUP(C562,away!$B$2:$E$405,3,FALSE)</f>
        <v>1.6483000000000001</v>
      </c>
      <c r="J562" s="10">
        <f>VLOOKUP(B562,home!$B$2:$E$405,4,FALSE)</f>
        <v>1.4285000000000001</v>
      </c>
      <c r="K562" s="12">
        <f t="shared" si="838"/>
        <v>0.89219838511799998</v>
      </c>
      <c r="L562" s="12">
        <f t="shared" si="839"/>
        <v>2.7471077948850007</v>
      </c>
      <c r="M562" s="13">
        <f t="shared" si="840"/>
        <v>2.6270564687118973E-2</v>
      </c>
      <c r="N562" s="13">
        <f t="shared" si="841"/>
        <v>2.3438555389985502E-2</v>
      </c>
      <c r="O562" s="13">
        <f t="shared" si="842"/>
        <v>7.2168073028015159E-2</v>
      </c>
      <c r="P562" s="13">
        <f t="shared" si="843"/>
        <v>6.4388238212673019E-2</v>
      </c>
      <c r="Q562" s="13">
        <f t="shared" si="844"/>
        <v>1.0455920634221931E-2</v>
      </c>
      <c r="R562" s="13">
        <f t="shared" si="845"/>
        <v>9.9126737978545237E-2</v>
      </c>
      <c r="S562" s="13">
        <f t="shared" si="846"/>
        <v>3.9453331794621883E-2</v>
      </c>
      <c r="T562" s="13">
        <f t="shared" si="847"/>
        <v>2.8723541076969981E-2</v>
      </c>
      <c r="U562" s="13">
        <f t="shared" si="848"/>
        <v>8.8440715546473175E-2</v>
      </c>
      <c r="V562" s="13">
        <f t="shared" si="849"/>
        <v>1.0744304535559695E-2</v>
      </c>
      <c r="W562" s="13">
        <f t="shared" si="850"/>
        <v>3.1095851682582604E-3</v>
      </c>
      <c r="X562" s="13">
        <f t="shared" si="851"/>
        <v>8.542365654581054E-3</v>
      </c>
      <c r="Y562" s="13">
        <f t="shared" si="852"/>
        <v>1.1733399638228764E-2</v>
      </c>
      <c r="Z562" s="13">
        <f t="shared" si="853"/>
        <v>9.0770611527461562E-2</v>
      </c>
      <c r="AA562" s="13">
        <f t="shared" si="854"/>
        <v>8.0985393020974517E-2</v>
      </c>
      <c r="AB562" s="13">
        <f t="shared" si="855"/>
        <v>3.6127518435730005E-2</v>
      </c>
      <c r="AC562" s="13">
        <f t="shared" si="856"/>
        <v>1.6458697407738072E-3</v>
      </c>
      <c r="AD562" s="13">
        <f t="shared" si="857"/>
        <v>6.9359171637672586E-4</v>
      </c>
      <c r="AE562" s="13">
        <f t="shared" si="858"/>
        <v>1.9053712105261702E-3</v>
      </c>
      <c r="AF562" s="13">
        <f t="shared" si="859"/>
        <v>2.6171300522929565E-3</v>
      </c>
      <c r="AG562" s="13">
        <f t="shared" si="860"/>
        <v>2.3965127889605904E-3</v>
      </c>
      <c r="AH562" s="13">
        <f t="shared" si="861"/>
        <v>6.2339163618391973E-2</v>
      </c>
      <c r="AI562" s="13">
        <f t="shared" si="862"/>
        <v>5.5618901109936093E-2</v>
      </c>
      <c r="AJ562" s="13">
        <f t="shared" si="863"/>
        <v>2.4811546876161359E-2</v>
      </c>
      <c r="AK562" s="13">
        <f t="shared" si="864"/>
        <v>7.3789406850635749E-3</v>
      </c>
      <c r="AL562" s="13">
        <f t="shared" si="865"/>
        <v>1.6135877427550838E-4</v>
      </c>
      <c r="AM562" s="13">
        <f t="shared" si="866"/>
        <v>1.2376428185650737E-4</v>
      </c>
      <c r="AN562" s="13">
        <f t="shared" si="867"/>
        <v>3.3999382341635563E-4</v>
      </c>
      <c r="AO562" s="13">
        <f t="shared" si="868"/>
        <v>4.6699984125991265E-4</v>
      </c>
      <c r="AP562" s="13">
        <f t="shared" si="869"/>
        <v>4.2763296804505471E-4</v>
      </c>
      <c r="AQ562" s="13">
        <f t="shared" si="870"/>
        <v>2.9368846496659448E-4</v>
      </c>
      <c r="AR562" s="13">
        <f t="shared" si="871"/>
        <v>3.4250480460539197E-2</v>
      </c>
      <c r="AS562" s="13">
        <f t="shared" si="872"/>
        <v>3.0558223356408683E-2</v>
      </c>
      <c r="AT562" s="13">
        <f t="shared" si="873"/>
        <v>1.3631998765331488E-2</v>
      </c>
      <c r="AU562" s="13">
        <f t="shared" si="874"/>
        <v>4.0541490947864417E-3</v>
      </c>
      <c r="AV562" s="13">
        <f t="shared" si="875"/>
        <v>9.0427631884901596E-4</v>
      </c>
      <c r="AW562" s="13">
        <f t="shared" si="876"/>
        <v>1.0985686958743912E-5</v>
      </c>
      <c r="AX562" s="13">
        <f t="shared" si="877"/>
        <v>1.8403715401277474E-5</v>
      </c>
      <c r="AY562" s="13">
        <f t="shared" si="878"/>
        <v>5.0556990033694486E-5</v>
      </c>
      <c r="AZ562" s="13">
        <f t="shared" si="879"/>
        <v>6.9442750703742716E-5</v>
      </c>
      <c r="BA562" s="13">
        <f t="shared" si="880"/>
        <v>6.3588907252169172E-5</v>
      </c>
      <c r="BB562" s="13">
        <f t="shared" si="881"/>
        <v>4.3671395695163311E-5</v>
      </c>
      <c r="BC562" s="13">
        <f t="shared" si="882"/>
        <v>2.3994006305538073E-5</v>
      </c>
      <c r="BD562" s="13">
        <f t="shared" si="883"/>
        <v>1.5681626975283934E-2</v>
      </c>
      <c r="BE562" s="13">
        <f t="shared" si="884"/>
        <v>1.3991122263371193E-2</v>
      </c>
      <c r="BF562" s="13">
        <f t="shared" si="885"/>
        <v>6.2414283446841374E-3</v>
      </c>
      <c r="BG562" s="13">
        <f t="shared" si="886"/>
        <v>1.8561974299856334E-3</v>
      </c>
      <c r="BH562" s="13">
        <f t="shared" si="887"/>
        <v>4.1402408737334091E-4</v>
      </c>
      <c r="BI562" s="13">
        <f t="shared" si="888"/>
        <v>7.3878324430889719E-5</v>
      </c>
      <c r="BJ562" s="14">
        <f t="shared" si="889"/>
        <v>9.5537710475337975E-2</v>
      </c>
      <c r="BK562" s="14">
        <f t="shared" si="890"/>
        <v>0.14271422473505657</v>
      </c>
      <c r="BL562" s="14">
        <f t="shared" si="891"/>
        <v>0.64865439572033512</v>
      </c>
      <c r="BM562" s="14">
        <f t="shared" si="892"/>
        <v>0.68178928122455629</v>
      </c>
      <c r="BN562" s="14">
        <f t="shared" si="893"/>
        <v>0.29584808993055983</v>
      </c>
    </row>
    <row r="563" spans="1:66" x14ac:dyDescent="0.25">
      <c r="A563" t="s">
        <v>351</v>
      </c>
      <c r="B563" t="s">
        <v>165</v>
      </c>
      <c r="C563" t="s">
        <v>159</v>
      </c>
      <c r="D563" s="11">
        <v>44430</v>
      </c>
      <c r="E563" s="10">
        <f>VLOOKUP(A563,home!$A$2:$E$405,3,FALSE)</f>
        <v>1.3077000000000001</v>
      </c>
      <c r="F563" s="10">
        <f>VLOOKUP(B563,home!$B$2:$E$405,3,FALSE)</f>
        <v>0.82350000000000001</v>
      </c>
      <c r="G563" s="10">
        <f>VLOOKUP(C563,away!$B$2:$E$405,4,FALSE)</f>
        <v>1.1471</v>
      </c>
      <c r="H563" s="10">
        <f>VLOOKUP(A563,away!$A$2:$E$405,3,FALSE)</f>
        <v>1.1667000000000001</v>
      </c>
      <c r="I563" s="10">
        <f>VLOOKUP(C563,away!$B$2:$E$405,3,FALSE)</f>
        <v>1.1428</v>
      </c>
      <c r="J563" s="10">
        <f>VLOOKUP(B563,home!$B$2:$E$405,4,FALSE)</f>
        <v>1.3846000000000001</v>
      </c>
      <c r="K563" s="12">
        <f t="shared" si="838"/>
        <v>1.2353016087450002</v>
      </c>
      <c r="L563" s="12">
        <f t="shared" si="839"/>
        <v>1.8460937706960001</v>
      </c>
      <c r="M563" s="13">
        <f t="shared" si="840"/>
        <v>4.5895170769650141E-2</v>
      </c>
      <c r="N563" s="13">
        <f t="shared" si="841"/>
        <v>5.669437828537531E-2</v>
      </c>
      <c r="O563" s="13">
        <f t="shared" si="842"/>
        <v>8.4726788862880278E-2</v>
      </c>
      <c r="P563" s="13">
        <f t="shared" si="843"/>
        <v>0.10466313858611395</v>
      </c>
      <c r="Q563" s="13">
        <f t="shared" si="844"/>
        <v>3.5017328351360871E-2</v>
      </c>
      <c r="R563" s="13">
        <f t="shared" si="845"/>
        <v>7.8206798565419275E-2</v>
      </c>
      <c r="S563" s="13">
        <f t="shared" si="846"/>
        <v>5.9670616728264146E-2</v>
      </c>
      <c r="T563" s="13">
        <f t="shared" si="847"/>
        <v>6.4645271735863749E-2</v>
      </c>
      <c r="U563" s="13">
        <f t="shared" si="848"/>
        <v>9.6608984082658583E-2</v>
      </c>
      <c r="V563" s="13">
        <f t="shared" si="849"/>
        <v>1.5119755940952922E-2</v>
      </c>
      <c r="W563" s="13">
        <f t="shared" si="850"/>
        <v>1.4418987348795998E-2</v>
      </c>
      <c r="X563" s="13">
        <f t="shared" si="851"/>
        <v>2.6618802724356728E-2</v>
      </c>
      <c r="Y563" s="13">
        <f t="shared" si="852"/>
        <v>2.4570402946410341E-2</v>
      </c>
      <c r="Z563" s="13">
        <f t="shared" si="853"/>
        <v>4.8125694552565788E-2</v>
      </c>
      <c r="AA563" s="13">
        <f t="shared" si="854"/>
        <v>5.9449747902755E-2</v>
      </c>
      <c r="AB563" s="13">
        <f t="shared" si="855"/>
        <v>3.6719184611878987E-2</v>
      </c>
      <c r="AC563" s="13">
        <f t="shared" si="856"/>
        <v>2.1550212757932598E-3</v>
      </c>
      <c r="AD563" s="13">
        <f t="shared" si="857"/>
        <v>4.4529495671103755E-3</v>
      </c>
      <c r="AE563" s="13">
        <f t="shared" si="858"/>
        <v>8.2205624570659153E-3</v>
      </c>
      <c r="AF563" s="13">
        <f t="shared" si="859"/>
        <v>7.5879645718033963E-3</v>
      </c>
      <c r="AG563" s="13">
        <f t="shared" si="860"/>
        <v>4.6693647094227294E-3</v>
      </c>
      <c r="AH563" s="13">
        <f t="shared" si="861"/>
        <v>2.2211136230977532E-2</v>
      </c>
      <c r="AI563" s="13">
        <f t="shared" si="862"/>
        <v>2.7437452318180899E-2</v>
      </c>
      <c r="AJ563" s="13">
        <f t="shared" si="863"/>
        <v>1.6946764494256555E-2</v>
      </c>
      <c r="AK563" s="13">
        <f t="shared" si="864"/>
        <v>6.9781218142592576E-3</v>
      </c>
      <c r="AL563" s="13">
        <f t="shared" si="865"/>
        <v>1.9657954129982498E-4</v>
      </c>
      <c r="AM563" s="13">
        <f t="shared" si="866"/>
        <v>1.1001471527823591E-3</v>
      </c>
      <c r="AN563" s="13">
        <f t="shared" si="867"/>
        <v>2.030974805600454E-3</v>
      </c>
      <c r="AO563" s="13">
        <f t="shared" si="868"/>
        <v>1.8746849685297594E-3</v>
      </c>
      <c r="AP563" s="13">
        <f t="shared" si="869"/>
        <v>1.1536147474734051E-3</v>
      </c>
      <c r="AQ563" s="13">
        <f t="shared" si="870"/>
        <v>5.3242024977342311E-4</v>
      </c>
      <c r="AR563" s="13">
        <f t="shared" si="871"/>
        <v>8.2007680472175725E-3</v>
      </c>
      <c r="AS563" s="13">
        <f t="shared" si="872"/>
        <v>1.0130421961672459E-2</v>
      </c>
      <c r="AT563" s="13">
        <f t="shared" si="873"/>
        <v>6.257063273259836E-3</v>
      </c>
      <c r="AU563" s="13">
        <f t="shared" si="874"/>
        <v>2.5764534424923776E-3</v>
      </c>
      <c r="AV563" s="13">
        <f t="shared" si="875"/>
        <v>7.9567427059185688E-4</v>
      </c>
      <c r="AW563" s="13">
        <f t="shared" si="876"/>
        <v>1.2452672900018702E-5</v>
      </c>
      <c r="AX563" s="13">
        <f t="shared" si="877"/>
        <v>2.2650225794804672E-4</v>
      </c>
      <c r="AY563" s="13">
        <f t="shared" si="878"/>
        <v>4.1814440744646769E-4</v>
      </c>
      <c r="AZ563" s="13">
        <f t="shared" si="879"/>
        <v>3.8596689291914711E-4</v>
      </c>
      <c r="BA563" s="13">
        <f t="shared" si="880"/>
        <v>2.3751035890430918E-4</v>
      </c>
      <c r="BB563" s="13">
        <f t="shared" si="881"/>
        <v>1.096165985122541E-4</v>
      </c>
      <c r="BC563" s="13">
        <f t="shared" si="882"/>
        <v>4.0472503935671351E-5</v>
      </c>
      <c r="BD563" s="13">
        <f t="shared" si="883"/>
        <v>2.52323113448186E-3</v>
      </c>
      <c r="BE563" s="13">
        <f t="shared" si="884"/>
        <v>3.1169514796609127E-3</v>
      </c>
      <c r="BF563" s="13">
        <f t="shared" si="885"/>
        <v>1.9251875886026175E-3</v>
      </c>
      <c r="BG563" s="13">
        <f t="shared" si="886"/>
        <v>7.9272910844557375E-4</v>
      </c>
      <c r="BH563" s="13">
        <f t="shared" si="887"/>
        <v>2.4481488574045173E-4</v>
      </c>
      <c r="BI563" s="13">
        <f t="shared" si="888"/>
        <v>6.0484044439980652E-5</v>
      </c>
      <c r="BJ563" s="14">
        <f t="shared" si="889"/>
        <v>0.25500606764139072</v>
      </c>
      <c r="BK563" s="14">
        <f t="shared" si="890"/>
        <v>0.22811842724952069</v>
      </c>
      <c r="BL563" s="14">
        <f t="shared" si="891"/>
        <v>0.46590875811987192</v>
      </c>
      <c r="BM563" s="14">
        <f t="shared" si="892"/>
        <v>0.59154965240800295</v>
      </c>
      <c r="BN563" s="14">
        <f t="shared" si="893"/>
        <v>0.40520360342079981</v>
      </c>
    </row>
    <row r="564" spans="1:66" x14ac:dyDescent="0.25">
      <c r="A564" t="s">
        <v>343</v>
      </c>
      <c r="B564" t="s">
        <v>185</v>
      </c>
      <c r="C564" t="s">
        <v>177</v>
      </c>
      <c r="D564" s="11">
        <v>44430</v>
      </c>
      <c r="E564" s="10">
        <f>VLOOKUP(A564,home!$A$2:$E$405,3,FALSE)</f>
        <v>1.3151999999999999</v>
      </c>
      <c r="F564" s="10">
        <f>VLOOKUP(B564,home!$B$2:$E$405,3,FALSE)</f>
        <v>0.89449999999999996</v>
      </c>
      <c r="G564" s="10">
        <f>VLOOKUP(C564,away!$B$2:$E$405,4,FALSE)</f>
        <v>0.8498</v>
      </c>
      <c r="H564" s="10">
        <f>VLOOKUP(A564,away!$A$2:$E$405,3,FALSE)</f>
        <v>1.1212</v>
      </c>
      <c r="I564" s="10">
        <f>VLOOKUP(C564,away!$B$2:$E$405,3,FALSE)</f>
        <v>0.83940000000000003</v>
      </c>
      <c r="J564" s="10">
        <f>VLOOKUP(B564,home!$B$2:$E$405,4,FALSE)</f>
        <v>0.68200000000000005</v>
      </c>
      <c r="K564" s="12">
        <f t="shared" si="838"/>
        <v>0.99974415071999989</v>
      </c>
      <c r="L564" s="12">
        <f t="shared" si="839"/>
        <v>0.64185426096000009</v>
      </c>
      <c r="M564" s="13">
        <f t="shared" si="840"/>
        <v>0.19367022999536526</v>
      </c>
      <c r="N564" s="13">
        <f t="shared" si="841"/>
        <v>0.19362067960646348</v>
      </c>
      <c r="O564" s="13">
        <f t="shared" si="842"/>
        <v>0.1243080623436284</v>
      </c>
      <c r="P564" s="13">
        <f t="shared" si="843"/>
        <v>0.12427625821537956</v>
      </c>
      <c r="Q564" s="13">
        <f t="shared" si="844"/>
        <v>9.6785570947496513E-2</v>
      </c>
      <c r="R564" s="13">
        <f t="shared" si="845"/>
        <v>3.9893829743469611E-2</v>
      </c>
      <c r="S564" s="13">
        <f t="shared" si="846"/>
        <v>1.9936709369820678E-2</v>
      </c>
      <c r="T564" s="13">
        <f t="shared" si="847"/>
        <v>6.2122231112097019E-2</v>
      </c>
      <c r="U564" s="13">
        <f t="shared" si="848"/>
        <v>3.9883622935853298E-2</v>
      </c>
      <c r="V564" s="13">
        <f t="shared" si="849"/>
        <v>1.4214653214430566E-3</v>
      </c>
      <c r="W564" s="13">
        <f t="shared" si="850"/>
        <v>3.2253602809618406E-2</v>
      </c>
      <c r="X564" s="13">
        <f t="shared" si="851"/>
        <v>2.0702112394665E-2</v>
      </c>
      <c r="Y564" s="13">
        <f t="shared" si="852"/>
        <v>6.6438695256942808E-3</v>
      </c>
      <c r="Z564" s="13">
        <f t="shared" si="853"/>
        <v>8.535341535619587E-3</v>
      </c>
      <c r="AA564" s="13">
        <f t="shared" si="854"/>
        <v>8.5331577746331436E-3</v>
      </c>
      <c r="AB564" s="13">
        <f t="shared" si="855"/>
        <v>4.2654872861801873E-3</v>
      </c>
      <c r="AC564" s="13">
        <f t="shared" si="856"/>
        <v>5.7008758953328901E-5</v>
      </c>
      <c r="AD564" s="13">
        <f t="shared" si="857"/>
        <v>8.0613376871405372E-3</v>
      </c>
      <c r="AE564" s="13">
        <f t="shared" si="858"/>
        <v>5.1742039435285847E-3</v>
      </c>
      <c r="AF564" s="13">
        <f t="shared" si="859"/>
        <v>1.6605424241149288E-3</v>
      </c>
      <c r="AG564" s="13">
        <f t="shared" si="860"/>
        <v>3.5527541014100498E-4</v>
      </c>
      <c r="AH564" s="13">
        <f t="shared" si="861"/>
        <v>1.3696113333465751E-3</v>
      </c>
      <c r="AI564" s="13">
        <f t="shared" si="862"/>
        <v>1.3692609192730585E-3</v>
      </c>
      <c r="AJ564" s="13">
        <f t="shared" si="863"/>
        <v>6.8445529742636505E-4</v>
      </c>
      <c r="AK564" s="13">
        <f t="shared" si="864"/>
        <v>2.2809339334377545E-4</v>
      </c>
      <c r="AL564" s="13">
        <f t="shared" si="865"/>
        <v>1.4632781193871228E-6</v>
      </c>
      <c r="AM564" s="13">
        <f t="shared" si="866"/>
        <v>1.6118550399394894E-3</v>
      </c>
      <c r="AN564" s="13">
        <f t="shared" si="867"/>
        <v>1.0345760254350123E-3</v>
      </c>
      <c r="AO564" s="13">
        <f t="shared" si="868"/>
        <v>3.3202351510626204E-4</v>
      </c>
      <c r="AP564" s="13">
        <f t="shared" si="869"/>
        <v>7.1036902636623759E-5</v>
      </c>
      <c r="AQ564" s="13">
        <f t="shared" si="870"/>
        <v>1.1398834660679403E-5</v>
      </c>
      <c r="AR564" s="13">
        <f t="shared" si="871"/>
        <v>1.7581817403352132E-4</v>
      </c>
      <c r="AS564" s="13">
        <f t="shared" si="872"/>
        <v>1.7577319108028392E-4</v>
      </c>
      <c r="AT564" s="13">
        <f t="shared" si="873"/>
        <v>8.7864109817951348E-5</v>
      </c>
      <c r="AU564" s="13">
        <f t="shared" si="874"/>
        <v>2.9280543282905531E-5</v>
      </c>
      <c r="AV564" s="13">
        <f t="shared" si="875"/>
        <v>7.3182629692471444E-6</v>
      </c>
      <c r="AW564" s="13">
        <f t="shared" si="876"/>
        <v>2.6082527760120449E-8</v>
      </c>
      <c r="AX564" s="13">
        <f t="shared" si="877"/>
        <v>2.6857377466467592E-4</v>
      </c>
      <c r="AY564" s="13">
        <f t="shared" si="878"/>
        <v>1.7238522165063312E-4</v>
      </c>
      <c r="AZ564" s="13">
        <f t="shared" si="879"/>
        <v>5.532309452149647E-5</v>
      </c>
      <c r="BA564" s="13">
        <f t="shared" si="880"/>
        <v>1.1836454649371783E-5</v>
      </c>
      <c r="BB564" s="13">
        <f t="shared" si="881"/>
        <v>1.8993197128397704E-6</v>
      </c>
      <c r="BC564" s="13">
        <f t="shared" si="882"/>
        <v>2.4381729012230614E-7</v>
      </c>
      <c r="BD564" s="13">
        <f t="shared" si="883"/>
        <v>1.8808274026270411E-5</v>
      </c>
      <c r="BE564" s="13">
        <f t="shared" si="884"/>
        <v>1.8803461942902746E-5</v>
      </c>
      <c r="BF564" s="13">
        <f t="shared" si="885"/>
        <v>9.3993255453515718E-6</v>
      </c>
      <c r="BG564" s="13">
        <f t="shared" si="886"/>
        <v>3.1323069115594363E-6</v>
      </c>
      <c r="BH564" s="13">
        <f t="shared" si="887"/>
        <v>7.8287637827284342E-7</v>
      </c>
      <c r="BI564" s="13">
        <f t="shared" si="888"/>
        <v>1.5653521598302671E-7</v>
      </c>
      <c r="BJ564" s="14">
        <f t="shared" si="889"/>
        <v>0.43095057786122692</v>
      </c>
      <c r="BK564" s="14">
        <f t="shared" si="890"/>
        <v>0.33953552016073191</v>
      </c>
      <c r="BL564" s="14">
        <f t="shared" si="891"/>
        <v>0.2210627180883587</v>
      </c>
      <c r="BM564" s="14">
        <f t="shared" si="892"/>
        <v>0.22735716765501146</v>
      </c>
      <c r="BN564" s="14">
        <f t="shared" si="893"/>
        <v>0.77255463085180298</v>
      </c>
    </row>
    <row r="565" spans="1:66" x14ac:dyDescent="0.25">
      <c r="A565" t="s">
        <v>344</v>
      </c>
      <c r="B565" t="s">
        <v>200</v>
      </c>
      <c r="C565" t="s">
        <v>211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344</v>
      </c>
      <c r="B566" t="s">
        <v>197</v>
      </c>
      <c r="C566" t="s">
        <v>202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344</v>
      </c>
      <c r="B567" t="s">
        <v>206</v>
      </c>
      <c r="C567" t="s">
        <v>203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344</v>
      </c>
      <c r="B568" t="s">
        <v>214</v>
      </c>
      <c r="C568" t="s">
        <v>209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344</v>
      </c>
      <c r="B569" t="s">
        <v>199</v>
      </c>
      <c r="C569" t="s">
        <v>201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345</v>
      </c>
      <c r="B570" t="s">
        <v>215</v>
      </c>
      <c r="C570" t="s">
        <v>218</v>
      </c>
      <c r="D570" s="11">
        <v>44430</v>
      </c>
      <c r="E570" s="10">
        <f>VLOOKUP(A570,home!$A$2:$E$405,3,FALSE)</f>
        <v>1.8438000000000001</v>
      </c>
      <c r="F570" s="10">
        <f>VLOOKUP(B570,home!$B$2:$E$405,3,FALSE)</f>
        <v>1.3107</v>
      </c>
      <c r="G570" s="10">
        <f>VLOOKUP(C570,away!$B$2:$E$405,4,FALSE)</f>
        <v>0.99429999999999996</v>
      </c>
      <c r="H570" s="10">
        <f>VLOOKUP(A570,away!$A$2:$E$405,3,FALSE)</f>
        <v>1.2188000000000001</v>
      </c>
      <c r="I570" s="10">
        <f>VLOOKUP(C570,away!$B$2:$E$405,3,FALSE)</f>
        <v>0.54700000000000004</v>
      </c>
      <c r="J570" s="10">
        <f>VLOOKUP(B570,home!$B$2:$E$405,4,FALSE)</f>
        <v>0.75209999999999999</v>
      </c>
      <c r="K570" s="12">
        <f t="shared" si="838"/>
        <v>2.4028936486379999</v>
      </c>
      <c r="L570" s="12">
        <f t="shared" si="839"/>
        <v>0.5014127355600001</v>
      </c>
      <c r="M570" s="13">
        <f t="shared" si="840"/>
        <v>5.4786778400737778E-2</v>
      </c>
      <c r="N570" s="13">
        <f t="shared" si="841"/>
        <v>0.13164680184847036</v>
      </c>
      <c r="O570" s="13">
        <f t="shared" si="842"/>
        <v>2.7470788430433459E-2</v>
      </c>
      <c r="P570" s="13">
        <f t="shared" si="843"/>
        <v>6.6009383042566802E-2</v>
      </c>
      <c r="Q570" s="13">
        <f t="shared" si="844"/>
        <v>0.1581666320125974</v>
      </c>
      <c r="R570" s="13">
        <f t="shared" si="845"/>
        <v>6.88710158744682E-3</v>
      </c>
      <c r="S570" s="13">
        <f t="shared" si="846"/>
        <v>1.9882710650502632E-2</v>
      </c>
      <c r="T570" s="13">
        <f t="shared" si="847"/>
        <v>7.930676363174835E-2</v>
      </c>
      <c r="U570" s="13">
        <f t="shared" si="848"/>
        <v>1.6548972662000651E-2</v>
      </c>
      <c r="V570" s="13">
        <f t="shared" si="849"/>
        <v>2.6617238310342999E-3</v>
      </c>
      <c r="W570" s="13">
        <f t="shared" si="850"/>
        <v>0.12668586516317801</v>
      </c>
      <c r="X570" s="13">
        <f t="shared" si="851"/>
        <v>6.3521906208254403E-2</v>
      </c>
      <c r="Y570" s="13">
        <f t="shared" si="852"/>
        <v>1.5925346379933297E-2</v>
      </c>
      <c r="Z570" s="13">
        <f t="shared" si="853"/>
        <v>1.1510934823471101E-3</v>
      </c>
      <c r="AA570" s="13">
        <f t="shared" si="854"/>
        <v>2.7659552177204685E-3</v>
      </c>
      <c r="AB570" s="13">
        <f t="shared" si="855"/>
        <v>3.3231481125388256E-3</v>
      </c>
      <c r="AC570" s="13">
        <f t="shared" si="856"/>
        <v>2.0043470460053724E-4</v>
      </c>
      <c r="AD570" s="13">
        <f t="shared" si="857"/>
        <v>7.6103165193202649E-2</v>
      </c>
      <c r="AE570" s="13">
        <f t="shared" si="858"/>
        <v>3.8159096244298328E-2</v>
      </c>
      <c r="AF570" s="13">
        <f t="shared" si="859"/>
        <v>9.5667284171754748E-3</v>
      </c>
      <c r="AG570" s="13">
        <f t="shared" si="860"/>
        <v>1.5989598220051821E-3</v>
      </c>
      <c r="AH570" s="13">
        <f t="shared" si="861"/>
        <v>1.4429323296723777E-4</v>
      </c>
      <c r="AI570" s="13">
        <f t="shared" si="862"/>
        <v>3.4672129303841886E-4</v>
      </c>
      <c r="AJ570" s="13">
        <f t="shared" si="863"/>
        <v>4.1656719644478585E-4</v>
      </c>
      <c r="AK570" s="13">
        <f t="shared" si="864"/>
        <v>3.3365555685603793E-4</v>
      </c>
      <c r="AL570" s="13">
        <f t="shared" si="865"/>
        <v>9.6596818263162626E-6</v>
      </c>
      <c r="AM570" s="13">
        <f t="shared" si="866"/>
        <v>3.6573562456798984E-2</v>
      </c>
      <c r="AN570" s="13">
        <f t="shared" si="867"/>
        <v>1.83384500006381E-2</v>
      </c>
      <c r="AO570" s="13">
        <f t="shared" si="868"/>
        <v>4.5975661903751167E-3</v>
      </c>
      <c r="AP570" s="13">
        <f t="shared" si="869"/>
        <v>7.6842608014471877E-4</v>
      </c>
      <c r="AQ570" s="13">
        <f t="shared" si="870"/>
        <v>9.6324655730252806E-5</v>
      </c>
      <c r="AR570" s="13">
        <f t="shared" si="871"/>
        <v>1.4470092932979819E-5</v>
      </c>
      <c r="AS570" s="13">
        <f t="shared" si="872"/>
        <v>3.4770094403858816E-5</v>
      </c>
      <c r="AT570" s="13">
        <f t="shared" si="873"/>
        <v>4.1774419502788013E-5</v>
      </c>
      <c r="AU570" s="13">
        <f t="shared" si="874"/>
        <v>3.3459829099596235E-5</v>
      </c>
      <c r="AV570" s="13">
        <f t="shared" si="875"/>
        <v>2.0100102706983188E-5</v>
      </c>
      <c r="AW570" s="13">
        <f t="shared" si="876"/>
        <v>3.232884812497254E-7</v>
      </c>
      <c r="AX570" s="13">
        <f t="shared" si="877"/>
        <v>1.4647063489251258E-2</v>
      </c>
      <c r="AY570" s="13">
        <f t="shared" si="878"/>
        <v>7.3442241720664747E-3</v>
      </c>
      <c r="AZ570" s="13">
        <f t="shared" si="879"/>
        <v>1.8412437663408636E-3</v>
      </c>
      <c r="BA570" s="13">
        <f t="shared" si="880"/>
        <v>3.0774102457125675E-4</v>
      </c>
      <c r="BB570" s="13">
        <f t="shared" si="881"/>
        <v>3.857631724357776E-5</v>
      </c>
      <c r="BC570" s="13">
        <f t="shared" si="882"/>
        <v>3.8685313513865462E-6</v>
      </c>
      <c r="BD570" s="13">
        <f t="shared" si="883"/>
        <v>1.209248146888806E-6</v>
      </c>
      <c r="BE570" s="13">
        <f t="shared" si="884"/>
        <v>2.9056946917863832E-6</v>
      </c>
      <c r="BF570" s="13">
        <f t="shared" si="885"/>
        <v>3.4910376598873263E-6</v>
      </c>
      <c r="BG570" s="13">
        <f t="shared" si="886"/>
        <v>2.7961974066997739E-6</v>
      </c>
      <c r="BH570" s="13">
        <f t="shared" si="887"/>
        <v>1.679741247224234E-6</v>
      </c>
      <c r="BI570" s="13">
        <f t="shared" si="888"/>
        <v>8.0724791486207586E-7</v>
      </c>
      <c r="BJ570" s="14">
        <f t="shared" si="889"/>
        <v>0.78523831160537527</v>
      </c>
      <c r="BK570" s="14">
        <f t="shared" si="890"/>
        <v>0.15089491448333484</v>
      </c>
      <c r="BL570" s="14">
        <f t="shared" si="891"/>
        <v>5.8394666995160251E-2</v>
      </c>
      <c r="BM570" s="14">
        <f t="shared" si="892"/>
        <v>0.54336760036037979</v>
      </c>
      <c r="BN570" s="14">
        <f t="shared" si="893"/>
        <v>0.44496748532225261</v>
      </c>
    </row>
    <row r="571" spans="1:66" x14ac:dyDescent="0.25">
      <c r="A571" t="s">
        <v>345</v>
      </c>
      <c r="B571" t="s">
        <v>217</v>
      </c>
      <c r="C571" t="s">
        <v>219</v>
      </c>
      <c r="D571" s="11">
        <v>44430</v>
      </c>
      <c r="E571" s="10">
        <f>VLOOKUP(A571,home!$A$2:$E$405,3,FALSE)</f>
        <v>1.8438000000000001</v>
      </c>
      <c r="F571" s="10">
        <f>VLOOKUP(B571,home!$B$2:$E$405,3,FALSE)</f>
        <v>1.1751</v>
      </c>
      <c r="G571" s="10">
        <f>VLOOKUP(C571,away!$B$2:$E$405,4,FALSE)</f>
        <v>0.94910000000000005</v>
      </c>
      <c r="H571" s="10">
        <f>VLOOKUP(A571,away!$A$2:$E$405,3,FALSE)</f>
        <v>1.2188000000000001</v>
      </c>
      <c r="I571" s="10">
        <f>VLOOKUP(C571,away!$B$2:$E$405,3,FALSE)</f>
        <v>1.3674999999999999</v>
      </c>
      <c r="J571" s="10">
        <f>VLOOKUP(B571,home!$B$2:$E$405,4,FALSE)</f>
        <v>0.75209999999999999</v>
      </c>
      <c r="K571" s="12">
        <f t="shared" si="838"/>
        <v>2.0563669265580007</v>
      </c>
      <c r="L571" s="12">
        <f t="shared" si="839"/>
        <v>1.2535318389000001</v>
      </c>
      <c r="M571" s="13">
        <f t="shared" si="840"/>
        <v>3.651987063898901E-2</v>
      </c>
      <c r="N571" s="13">
        <f t="shared" si="841"/>
        <v>7.5098254144193591E-2</v>
      </c>
      <c r="O571" s="13">
        <f t="shared" si="842"/>
        <v>4.5778820598482012E-2</v>
      </c>
      <c r="P571" s="13">
        <f t="shared" si="843"/>
        <v>9.4138052615550541E-2</v>
      </c>
      <c r="Q571" s="13">
        <f t="shared" si="844"/>
        <v>7.7214783032183529E-2</v>
      </c>
      <c r="R571" s="13">
        <f t="shared" si="845"/>
        <v>2.8692604583744185E-2</v>
      </c>
      <c r="S571" s="13">
        <f t="shared" si="846"/>
        <v>6.0665418546054686E-2</v>
      </c>
      <c r="T571" s="13">
        <f t="shared" si="847"/>
        <v>9.6791188964597541E-2</v>
      </c>
      <c r="U571" s="13">
        <f t="shared" si="848"/>
        <v>5.9002523102818026E-2</v>
      </c>
      <c r="V571" s="13">
        <f t="shared" si="849"/>
        <v>1.7375394281124577E-2</v>
      </c>
      <c r="W571" s="13">
        <f t="shared" si="850"/>
        <v>5.2927308689578026E-2</v>
      </c>
      <c r="X571" s="13">
        <f t="shared" si="851"/>
        <v>6.6346066589674693E-2</v>
      </c>
      <c r="Y571" s="13">
        <f t="shared" si="852"/>
        <v>4.1583453427968396E-2</v>
      </c>
      <c r="Z571" s="13">
        <f t="shared" si="853"/>
        <v>1.1989031128897138E-2</v>
      </c>
      <c r="AA571" s="13">
        <f t="shared" si="854"/>
        <v>2.4653847094938404E-2</v>
      </c>
      <c r="AB571" s="13">
        <f t="shared" si="855"/>
        <v>2.5348677889224701E-2</v>
      </c>
      <c r="AC571" s="13">
        <f t="shared" si="856"/>
        <v>2.7993078706756258E-3</v>
      </c>
      <c r="AD571" s="13">
        <f t="shared" si="857"/>
        <v>2.7209491775243535E-2</v>
      </c>
      <c r="AE571" s="13">
        <f t="shared" si="858"/>
        <v>3.410796426055545E-2</v>
      </c>
      <c r="AF571" s="13">
        <f t="shared" si="859"/>
        <v>2.1377709580334782E-2</v>
      </c>
      <c r="AG571" s="13">
        <f t="shared" si="860"/>
        <v>8.9325465339024027E-3</v>
      </c>
      <c r="AH571" s="13">
        <f t="shared" si="861"/>
        <v>3.7571580594089444E-3</v>
      </c>
      <c r="AI571" s="13">
        <f t="shared" si="862"/>
        <v>7.7260955712193926E-3</v>
      </c>
      <c r="AJ571" s="13">
        <f t="shared" si="863"/>
        <v>7.9438437020409036E-3</v>
      </c>
      <c r="AK571" s="13">
        <f t="shared" si="864"/>
        <v>5.44515248620766E-3</v>
      </c>
      <c r="AL571" s="13">
        <f t="shared" si="865"/>
        <v>2.8863343380570289E-4</v>
      </c>
      <c r="AM571" s="13">
        <f t="shared" si="866"/>
        <v>1.1190539795012546E-2</v>
      </c>
      <c r="AN571" s="13">
        <f t="shared" si="867"/>
        <v>1.4027697927525708E-2</v>
      </c>
      <c r="AO571" s="13">
        <f t="shared" si="868"/>
        <v>8.7920829893125118E-3</v>
      </c>
      <c r="AP571" s="13">
        <f t="shared" si="869"/>
        <v>3.6737186524514404E-3</v>
      </c>
      <c r="AQ571" s="13">
        <f t="shared" si="870"/>
        <v>1.1512808245021714E-3</v>
      </c>
      <c r="AR571" s="13">
        <f t="shared" si="871"/>
        <v>9.4194345024976942E-4</v>
      </c>
      <c r="AS571" s="13">
        <f t="shared" si="872"/>
        <v>1.9369813577815571E-3</v>
      </c>
      <c r="AT571" s="13">
        <f t="shared" si="873"/>
        <v>1.9915722007507026E-3</v>
      </c>
      <c r="AU571" s="13">
        <f t="shared" si="874"/>
        <v>1.3651344018253584E-3</v>
      </c>
      <c r="AV571" s="13">
        <f t="shared" si="875"/>
        <v>7.0180430855505173E-4</v>
      </c>
      <c r="AW571" s="13">
        <f t="shared" si="876"/>
        <v>2.0667127316041197E-5</v>
      </c>
      <c r="AX571" s="13">
        <f t="shared" si="877"/>
        <v>3.8353093207991579E-3</v>
      </c>
      <c r="AY571" s="13">
        <f t="shared" si="878"/>
        <v>4.807682345651678E-3</v>
      </c>
      <c r="AZ571" s="13">
        <f t="shared" si="879"/>
        <v>3.0132914457959075E-3</v>
      </c>
      <c r="BA571" s="13">
        <f t="shared" si="880"/>
        <v>1.2590855890633947E-3</v>
      </c>
      <c r="BB571" s="13">
        <f t="shared" si="881"/>
        <v>3.945759684477818E-4</v>
      </c>
      <c r="BC571" s="13">
        <f t="shared" si="882"/>
        <v>9.8922707862819209E-5</v>
      </c>
      <c r="BD571" s="13">
        <f t="shared" si="883"/>
        <v>1.967926842219006E-4</v>
      </c>
      <c r="BE571" s="13">
        <f t="shared" si="884"/>
        <v>4.0467796722248883E-4</v>
      </c>
      <c r="BF571" s="13">
        <f t="shared" si="885"/>
        <v>4.1608319385152449E-4</v>
      </c>
      <c r="BG571" s="13">
        <f t="shared" si="886"/>
        <v>2.8520657284429867E-4</v>
      </c>
      <c r="BH571" s="13">
        <f t="shared" si="887"/>
        <v>1.4662234090849277E-4</v>
      </c>
      <c r="BI571" s="13">
        <f t="shared" si="888"/>
        <v>6.0301866507747327E-5</v>
      </c>
      <c r="BJ571" s="14">
        <f t="shared" si="889"/>
        <v>0.55383295456465698</v>
      </c>
      <c r="BK571" s="14">
        <f t="shared" si="890"/>
        <v>0.21659435973185182</v>
      </c>
      <c r="BL571" s="14">
        <f t="shared" si="891"/>
        <v>0.21679584343280311</v>
      </c>
      <c r="BM571" s="14">
        <f t="shared" si="892"/>
        <v>0.6369827880267307</v>
      </c>
      <c r="BN571" s="14">
        <f t="shared" si="893"/>
        <v>0.35744238561314284</v>
      </c>
    </row>
    <row r="572" spans="1:66" x14ac:dyDescent="0.25">
      <c r="A572" t="s">
        <v>345</v>
      </c>
      <c r="B572" t="s">
        <v>224</v>
      </c>
      <c r="C572" t="s">
        <v>228</v>
      </c>
      <c r="D572" s="11">
        <v>44430</v>
      </c>
      <c r="E572" s="10">
        <f>VLOOKUP(A572,home!$A$2:$E$405,3,FALSE)</f>
        <v>1.8438000000000001</v>
      </c>
      <c r="F572" s="10">
        <f>VLOOKUP(B572,home!$B$2:$E$405,3,FALSE)</f>
        <v>0.66749999999999998</v>
      </c>
      <c r="G572" s="10">
        <f>VLOOKUP(C572,away!$B$2:$E$405,4,FALSE)</f>
        <v>0.94910000000000005</v>
      </c>
      <c r="H572" s="10">
        <f>VLOOKUP(A572,away!$A$2:$E$405,3,FALSE)</f>
        <v>1.2188000000000001</v>
      </c>
      <c r="I572" s="10">
        <f>VLOOKUP(C572,away!$B$2:$E$405,3,FALSE)</f>
        <v>0.95720000000000005</v>
      </c>
      <c r="J572" s="10">
        <f>VLOOKUP(B572,home!$B$2:$E$405,4,FALSE)</f>
        <v>0.88360000000000005</v>
      </c>
      <c r="K572" s="12">
        <f t="shared" si="838"/>
        <v>1.1680920121500002</v>
      </c>
      <c r="L572" s="12">
        <f t="shared" si="839"/>
        <v>1.0308390040960003</v>
      </c>
      <c r="M572" s="13">
        <f t="shared" si="840"/>
        <v>0.11092166846991952</v>
      </c>
      <c r="N572" s="13">
        <f t="shared" si="841"/>
        <v>0.12956671491406352</v>
      </c>
      <c r="O572" s="13">
        <f t="shared" si="842"/>
        <v>0.11434238225819855</v>
      </c>
      <c r="P572" s="13">
        <f t="shared" si="843"/>
        <v>0.1335624233660036</v>
      </c>
      <c r="Q572" s="13">
        <f t="shared" si="844"/>
        <v>7.5672922365816978E-2</v>
      </c>
      <c r="R572" s="13">
        <f t="shared" si="845"/>
        <v>5.8934293726502773E-2</v>
      </c>
      <c r="S572" s="13">
        <f t="shared" si="846"/>
        <v>4.0206122891663122E-2</v>
      </c>
      <c r="T572" s="13">
        <f t="shared" si="847"/>
        <v>7.800659992861271E-2</v>
      </c>
      <c r="U572" s="13">
        <f t="shared" si="848"/>
        <v>6.8840677743629744E-2</v>
      </c>
      <c r="V572" s="13">
        <f t="shared" si="849"/>
        <v>5.3791986539663958E-3</v>
      </c>
      <c r="W572" s="13">
        <f t="shared" si="850"/>
        <v>2.9464312050519303E-2</v>
      </c>
      <c r="X572" s="13">
        <f t="shared" si="851"/>
        <v>3.0372962090531096E-2</v>
      </c>
      <c r="Y572" s="13">
        <f t="shared" si="852"/>
        <v>1.565481699642432E-2</v>
      </c>
      <c r="Z572" s="13">
        <f t="shared" si="853"/>
        <v>2.0250589550709762E-2</v>
      </c>
      <c r="AA572" s="13">
        <f t="shared" si="854"/>
        <v>2.365455189551233E-2</v>
      </c>
      <c r="AB572" s="13">
        <f t="shared" si="855"/>
        <v>1.3815346560067806E-2</v>
      </c>
      <c r="AC572" s="13">
        <f t="shared" si="856"/>
        <v>4.048232966456712E-4</v>
      </c>
      <c r="AD572" s="13">
        <f t="shared" si="857"/>
        <v>8.6042568874266454E-3</v>
      </c>
      <c r="AE572" s="13">
        <f t="shared" si="858"/>
        <v>8.8696036008210338E-3</v>
      </c>
      <c r="AF572" s="13">
        <f t="shared" si="859"/>
        <v>4.571566671298326E-3</v>
      </c>
      <c r="AG572" s="13">
        <f t="shared" si="860"/>
        <v>1.5708497448665446E-3</v>
      </c>
      <c r="AH572" s="13">
        <f t="shared" si="861"/>
        <v>5.21877439120263E-3</v>
      </c>
      <c r="AI572" s="13">
        <f t="shared" si="862"/>
        <v>6.0960086795767707E-3</v>
      </c>
      <c r="AJ572" s="13">
        <f t="shared" si="863"/>
        <v>3.5603495223053496E-3</v>
      </c>
      <c r="AK572" s="13">
        <f t="shared" si="864"/>
        <v>1.386271945822316E-3</v>
      </c>
      <c r="AL572" s="13">
        <f t="shared" si="865"/>
        <v>1.9498149020242427E-5</v>
      </c>
      <c r="AM572" s="13">
        <f t="shared" si="866"/>
        <v>2.0101127481379371E-3</v>
      </c>
      <c r="AN572" s="13">
        <f t="shared" si="867"/>
        <v>2.0721026234111852E-3</v>
      </c>
      <c r="AO572" s="13">
        <f t="shared" si="868"/>
        <v>1.0680021023509476E-3</v>
      </c>
      <c r="AP572" s="13">
        <f t="shared" si="869"/>
        <v>3.6697940785329516E-4</v>
      </c>
      <c r="AQ572" s="13">
        <f t="shared" si="870"/>
        <v>9.4574171828807672E-5</v>
      </c>
      <c r="AR572" s="13">
        <f t="shared" si="871"/>
        <v>1.075943239205806E-3</v>
      </c>
      <c r="AS572" s="13">
        <f t="shared" si="872"/>
        <v>1.2568007032430987E-3</v>
      </c>
      <c r="AT572" s="13">
        <f t="shared" si="873"/>
        <v>7.3402943116138359E-4</v>
      </c>
      <c r="AU572" s="13">
        <f t="shared" si="874"/>
        <v>2.8580463840754023E-4</v>
      </c>
      <c r="AV572" s="13">
        <f t="shared" si="875"/>
        <v>8.3461528789816695E-5</v>
      </c>
      <c r="AW572" s="13">
        <f t="shared" si="876"/>
        <v>6.5216694262674458E-7</v>
      </c>
      <c r="AX572" s="13">
        <f t="shared" si="877"/>
        <v>3.9133277410346908E-4</v>
      </c>
      <c r="AY572" s="13">
        <f t="shared" si="878"/>
        <v>4.034010871269451E-4</v>
      </c>
      <c r="AZ572" s="13">
        <f t="shared" si="879"/>
        <v>2.0792078745259193E-4</v>
      </c>
      <c r="BA572" s="13">
        <f t="shared" si="880"/>
        <v>7.1444285822828678E-5</v>
      </c>
      <c r="BB572" s="13">
        <f t="shared" si="881"/>
        <v>1.8411889111488674E-5</v>
      </c>
      <c r="BC572" s="13">
        <f t="shared" si="882"/>
        <v>3.7959386870425966E-6</v>
      </c>
      <c r="BD572" s="13">
        <f t="shared" si="883"/>
        <v>1.8485404286112288E-4</v>
      </c>
      <c r="BE572" s="13">
        <f t="shared" si="884"/>
        <v>2.1592653087971136E-4</v>
      </c>
      <c r="BF572" s="13">
        <f t="shared" si="885"/>
        <v>1.2611102796592565E-4</v>
      </c>
      <c r="BG572" s="13">
        <f t="shared" si="886"/>
        <v>4.9103094803674352E-5</v>
      </c>
      <c r="BH572" s="13">
        <f t="shared" si="887"/>
        <v>1.4339233203004045E-5</v>
      </c>
      <c r="BI572" s="13">
        <f t="shared" si="888"/>
        <v>3.3499087529570162E-6</v>
      </c>
      <c r="BJ572" s="14">
        <f t="shared" si="889"/>
        <v>0.38906268306626696</v>
      </c>
      <c r="BK572" s="14">
        <f t="shared" si="890"/>
        <v>0.29089713591434552</v>
      </c>
      <c r="BL572" s="14">
        <f t="shared" si="891"/>
        <v>0.29987838010209222</v>
      </c>
      <c r="BM572" s="14">
        <f t="shared" si="892"/>
        <v>0.37668563461272525</v>
      </c>
      <c r="BN572" s="14">
        <f t="shared" si="893"/>
        <v>0.62300040510050492</v>
      </c>
    </row>
    <row r="573" spans="1:66" x14ac:dyDescent="0.25">
      <c r="A573" t="s">
        <v>345</v>
      </c>
      <c r="B573" t="s">
        <v>229</v>
      </c>
      <c r="C573" t="s">
        <v>230</v>
      </c>
      <c r="D573" s="11">
        <v>44430</v>
      </c>
      <c r="E573" s="10">
        <f>VLOOKUP(A573,home!$A$2:$E$405,3,FALSE)</f>
        <v>1.8438000000000001</v>
      </c>
      <c r="F573" s="10">
        <f>VLOOKUP(B573,home!$B$2:$E$405,3,FALSE)</f>
        <v>1.0395000000000001</v>
      </c>
      <c r="G573" s="10">
        <f>VLOOKUP(C573,away!$B$2:$E$405,4,FALSE)</f>
        <v>1.0395000000000001</v>
      </c>
      <c r="H573" s="10">
        <f>VLOOKUP(A573,away!$A$2:$E$405,3,FALSE)</f>
        <v>1.2188000000000001</v>
      </c>
      <c r="I573" s="10">
        <f>VLOOKUP(C573,away!$B$2:$E$405,3,FALSE)</f>
        <v>1.3674999999999999</v>
      </c>
      <c r="J573" s="10">
        <f>VLOOKUP(B573,home!$B$2:$E$405,4,FALSE)</f>
        <v>0.88890000000000002</v>
      </c>
      <c r="K573" s="12">
        <f t="shared" si="838"/>
        <v>1.9923369889500004</v>
      </c>
      <c r="L573" s="12">
        <f t="shared" si="839"/>
        <v>1.4815376301000001</v>
      </c>
      <c r="M573" s="13">
        <f t="shared" si="840"/>
        <v>3.0996697294802446E-2</v>
      </c>
      <c r="N573" s="13">
        <f t="shared" si="841"/>
        <v>6.1755866555721337E-2</v>
      </c>
      <c r="O573" s="13">
        <f t="shared" si="842"/>
        <v>4.5922773451068696E-2</v>
      </c>
      <c r="P573" s="13">
        <f t="shared" si="843"/>
        <v>9.1493640181735225E-2</v>
      </c>
      <c r="Q573" s="13">
        <f t="shared" si="844"/>
        <v>6.1519248611811954E-2</v>
      </c>
      <c r="R573" s="13">
        <f t="shared" si="845"/>
        <v>3.401815847315777E-2</v>
      </c>
      <c r="S573" s="13">
        <f t="shared" si="846"/>
        <v>6.7515952700455212E-2</v>
      </c>
      <c r="T573" s="13">
        <f t="shared" si="847"/>
        <v>9.114308179387659E-2</v>
      </c>
      <c r="U573" s="13">
        <f t="shared" si="848"/>
        <v>6.7775635422035088E-2</v>
      </c>
      <c r="V573" s="13">
        <f t="shared" si="849"/>
        <v>2.2143148650651444E-2</v>
      </c>
      <c r="W573" s="13">
        <f t="shared" si="850"/>
        <v>4.0855691513907964E-2</v>
      </c>
      <c r="X573" s="13">
        <f t="shared" si="851"/>
        <v>6.0529244381611884E-2</v>
      </c>
      <c r="Y573" s="13">
        <f t="shared" si="852"/>
        <v>4.483817663643852E-2</v>
      </c>
      <c r="Z573" s="13">
        <f t="shared" si="853"/>
        <v>1.6799727294896136E-2</v>
      </c>
      <c r="AA573" s="13">
        <f t="shared" si="854"/>
        <v>3.3470718093894507E-2</v>
      </c>
      <c r="AB573" s="13">
        <f t="shared" si="855"/>
        <v>3.3342474852592049E-2</v>
      </c>
      <c r="AC573" s="13">
        <f t="shared" si="856"/>
        <v>4.0850264946474917E-3</v>
      </c>
      <c r="AD573" s="13">
        <f t="shared" si="857"/>
        <v>2.0349576353072378E-2</v>
      </c>
      <c r="AE573" s="13">
        <f t="shared" si="858"/>
        <v>3.0148663123669851E-2</v>
      </c>
      <c r="AF573" s="13">
        <f t="shared" si="859"/>
        <v>2.2333189457462554E-2</v>
      </c>
      <c r="AG573" s="13">
        <f t="shared" si="860"/>
        <v>1.1029153527127796E-2</v>
      </c>
      <c r="AH573" s="13">
        <f t="shared" si="861"/>
        <v>6.2223570407016751E-3</v>
      </c>
      <c r="AI573" s="13">
        <f t="shared" si="862"/>
        <v>1.2397032090643412E-2</v>
      </c>
      <c r="AJ573" s="13">
        <f t="shared" si="863"/>
        <v>1.2349532793694514E-2</v>
      </c>
      <c r="AK573" s="13">
        <f t="shared" si="864"/>
        <v>8.2014769937095375E-3</v>
      </c>
      <c r="AL573" s="13">
        <f t="shared" si="865"/>
        <v>4.8231453910001378E-4</v>
      </c>
      <c r="AM573" s="13">
        <f t="shared" si="866"/>
        <v>8.1086427355376647E-3</v>
      </c>
      <c r="AN573" s="13">
        <f t="shared" si="867"/>
        <v>1.2013259341736051E-2</v>
      </c>
      <c r="AO573" s="13">
        <f t="shared" si="868"/>
        <v>8.8990478874661598E-3</v>
      </c>
      <c r="AP573" s="13">
        <f t="shared" si="869"/>
        <v>4.3947581057810102E-3</v>
      </c>
      <c r="AQ573" s="13">
        <f t="shared" si="870"/>
        <v>1.6277498772253904E-3</v>
      </c>
      <c r="AR573" s="13">
        <f t="shared" si="871"/>
        <v>1.8437312207434404E-3</v>
      </c>
      <c r="AS573" s="13">
        <f t="shared" si="872"/>
        <v>3.6733339087690947E-3</v>
      </c>
      <c r="AT573" s="13">
        <f t="shared" si="873"/>
        <v>3.6592595096024776E-3</v>
      </c>
      <c r="AU573" s="13">
        <f t="shared" si="874"/>
        <v>2.4301593577160181E-3</v>
      </c>
      <c r="AV573" s="13">
        <f t="shared" si="875"/>
        <v>1.2104240943551501E-3</v>
      </c>
      <c r="AW573" s="13">
        <f t="shared" si="876"/>
        <v>3.954607062661666E-5</v>
      </c>
      <c r="AX573" s="13">
        <f t="shared" si="877"/>
        <v>2.6925248086987321E-3</v>
      </c>
      <c r="AY573" s="13">
        <f t="shared" si="878"/>
        <v>3.9890768240649745E-3</v>
      </c>
      <c r="AZ573" s="13">
        <f t="shared" si="879"/>
        <v>2.95498371210603E-3</v>
      </c>
      <c r="BA573" s="13">
        <f t="shared" si="880"/>
        <v>1.4593065219392232E-3</v>
      </c>
      <c r="BB573" s="13">
        <f t="shared" si="881"/>
        <v>5.4050438152582745E-4</v>
      </c>
      <c r="BC573" s="13">
        <f t="shared" si="882"/>
        <v>1.60155516092888E-4</v>
      </c>
      <c r="BD573" s="13">
        <f t="shared" si="883"/>
        <v>4.5525953055360329E-4</v>
      </c>
      <c r="BE573" s="13">
        <f t="shared" si="884"/>
        <v>9.0703040229395669E-4</v>
      </c>
      <c r="BF573" s="13">
        <f t="shared" si="885"/>
        <v>9.0355511029622485E-4</v>
      </c>
      <c r="BG573" s="13">
        <f t="shared" si="886"/>
        <v>6.0006208926598854E-4</v>
      </c>
      <c r="BH573" s="13">
        <f t="shared" si="887"/>
        <v>2.9888147402781166E-4</v>
      </c>
      <c r="BI573" s="13">
        <f t="shared" si="888"/>
        <v>1.190945232035015E-4</v>
      </c>
      <c r="BJ573" s="14">
        <f t="shared" si="889"/>
        <v>0.49134190166687475</v>
      </c>
      <c r="BK573" s="14">
        <f t="shared" si="890"/>
        <v>0.22070585668545681</v>
      </c>
      <c r="BL573" s="14">
        <f t="shared" si="891"/>
        <v>0.26980095043232449</v>
      </c>
      <c r="BM573" s="14">
        <f t="shared" si="892"/>
        <v>0.66899252075781657</v>
      </c>
      <c r="BN573" s="14">
        <f t="shared" si="893"/>
        <v>0.32570638456829742</v>
      </c>
    </row>
    <row r="574" spans="1:66" x14ac:dyDescent="0.25">
      <c r="A574" t="s">
        <v>345</v>
      </c>
      <c r="B574" t="s">
        <v>223</v>
      </c>
      <c r="C574" t="s">
        <v>222</v>
      </c>
      <c r="D574" s="11">
        <v>44430</v>
      </c>
      <c r="E574" s="10">
        <f>VLOOKUP(A574,home!$A$2:$E$405,3,FALSE)</f>
        <v>1.8438000000000001</v>
      </c>
      <c r="F574" s="10">
        <f>VLOOKUP(B574,home!$B$2:$E$405,3,FALSE)</f>
        <v>1.4462999999999999</v>
      </c>
      <c r="G574" s="10">
        <f>VLOOKUP(C574,away!$B$2:$E$405,4,FALSE)</f>
        <v>1.0429999999999999</v>
      </c>
      <c r="H574" s="10">
        <f>VLOOKUP(A574,away!$A$2:$E$405,3,FALSE)</f>
        <v>1.2188000000000001</v>
      </c>
      <c r="I574" s="10">
        <f>VLOOKUP(C574,away!$B$2:$E$405,3,FALSE)</f>
        <v>0.75739999999999996</v>
      </c>
      <c r="J574" s="10">
        <f>VLOOKUP(B574,home!$B$2:$E$405,4,FALSE)</f>
        <v>0.95720000000000005</v>
      </c>
      <c r="K574" s="12">
        <f t="shared" si="838"/>
        <v>2.7813555214200001</v>
      </c>
      <c r="L574" s="12">
        <f t="shared" si="839"/>
        <v>0.88360962166400014</v>
      </c>
      <c r="M574" s="13">
        <f t="shared" si="840"/>
        <v>2.560506378171511E-2</v>
      </c>
      <c r="N574" s="13">
        <f t="shared" si="841"/>
        <v>7.1216785525584594E-2</v>
      </c>
      <c r="O574" s="13">
        <f t="shared" si="842"/>
        <v>2.2624880720843881E-2</v>
      </c>
      <c r="P574" s="13">
        <f t="shared" si="843"/>
        <v>6.2927836914388052E-2</v>
      </c>
      <c r="Q574" s="13">
        <f t="shared" si="844"/>
        <v>9.903959981968434E-2</v>
      </c>
      <c r="R574" s="13">
        <f t="shared" si="845"/>
        <v>9.9957811469689965E-3</v>
      </c>
      <c r="S574" s="13">
        <f t="shared" si="846"/>
        <v>3.8663374288796355E-2</v>
      </c>
      <c r="T574" s="13">
        <f t="shared" si="847"/>
        <v>8.7512343326425254E-2</v>
      </c>
      <c r="U574" s="13">
        <f t="shared" si="848"/>
        <v>2.780182108402816E-2</v>
      </c>
      <c r="V574" s="13">
        <f t="shared" si="849"/>
        <v>1.0557818356846349E-2</v>
      </c>
      <c r="W574" s="13">
        <f t="shared" si="850"/>
        <v>9.182144593256876E-2</v>
      </c>
      <c r="X574" s="13">
        <f t="shared" si="851"/>
        <v>8.113431310111853E-2</v>
      </c>
      <c r="Y574" s="13">
        <f t="shared" si="852"/>
        <v>3.5845529851623932E-2</v>
      </c>
      <c r="Z574" s="13">
        <f t="shared" si="853"/>
        <v>2.9441227991698067E-3</v>
      </c>
      <c r="AA574" s="13">
        <f t="shared" si="854"/>
        <v>8.1886522032094487E-3</v>
      </c>
      <c r="AB574" s="13">
        <f t="shared" si="855"/>
        <v>1.1387776509192326E-2</v>
      </c>
      <c r="AC574" s="13">
        <f t="shared" si="856"/>
        <v>1.6217023451768401E-3</v>
      </c>
      <c r="AD574" s="13">
        <f t="shared" si="857"/>
        <v>6.3847021407329535E-2</v>
      </c>
      <c r="AE574" s="13">
        <f t="shared" si="858"/>
        <v>5.6415842430103766E-2</v>
      </c>
      <c r="AF574" s="13">
        <f t="shared" si="859"/>
        <v>2.4924790592759916E-2</v>
      </c>
      <c r="AG574" s="13">
        <f t="shared" si="860"/>
        <v>7.3412615952410066E-3</v>
      </c>
      <c r="AH574" s="13">
        <f t="shared" si="861"/>
        <v>6.5036380817669749E-4</v>
      </c>
      <c r="AI574" s="13">
        <f t="shared" si="862"/>
        <v>1.8088929688039955E-3</v>
      </c>
      <c r="AJ574" s="13">
        <f t="shared" si="863"/>
        <v>2.5155872232204045E-3</v>
      </c>
      <c r="AK574" s="13">
        <f t="shared" si="864"/>
        <v>2.3322474709725595E-3</v>
      </c>
      <c r="AL574" s="13">
        <f t="shared" si="865"/>
        <v>1.5942193555298876E-4</v>
      </c>
      <c r="AM574" s="13">
        <f t="shared" si="866"/>
        <v>3.5516253103499387E-2</v>
      </c>
      <c r="AN574" s="13">
        <f t="shared" si="867"/>
        <v>3.1382502967705964E-2</v>
      </c>
      <c r="AO574" s="13">
        <f t="shared" si="868"/>
        <v>1.3864940787082013E-2</v>
      </c>
      <c r="AP574" s="13">
        <f t="shared" si="869"/>
        <v>4.0837316944224338E-3</v>
      </c>
      <c r="AQ574" s="13">
        <f t="shared" si="870"/>
        <v>9.0210615437147324E-4</v>
      </c>
      <c r="AR574" s="13">
        <f t="shared" si="871"/>
        <v>1.1493354369739404E-4</v>
      </c>
      <c r="AS574" s="13">
        <f t="shared" si="872"/>
        <v>3.1967104635911381E-4</v>
      </c>
      <c r="AT574" s="13">
        <f t="shared" si="873"/>
        <v>4.4455941491451504E-4</v>
      </c>
      <c r="AU574" s="13">
        <f t="shared" si="874"/>
        <v>4.12159261090577E-4</v>
      </c>
      <c r="AV574" s="13">
        <f t="shared" si="875"/>
        <v>2.8659035913466594E-4</v>
      </c>
      <c r="AW574" s="13">
        <f t="shared" si="876"/>
        <v>1.0883348056309279E-5</v>
      </c>
      <c r="AX574" s="13">
        <f t="shared" si="877"/>
        <v>1.6463887778261375E-2</v>
      </c>
      <c r="AY574" s="13">
        <f t="shared" si="878"/>
        <v>1.4547649650868088E-2</v>
      </c>
      <c r="AZ574" s="13">
        <f t="shared" si="879"/>
        <v>6.4272216020519867E-3</v>
      </c>
      <c r="BA574" s="13">
        <f t="shared" si="880"/>
        <v>1.893051616046615E-3</v>
      </c>
      <c r="BB574" s="13">
        <f t="shared" si="881"/>
        <v>4.1817965556134341E-4</v>
      </c>
      <c r="BC574" s="13">
        <f t="shared" si="882"/>
        <v>7.3901513447628133E-5</v>
      </c>
      <c r="BD574" s="13">
        <f t="shared" si="883"/>
        <v>1.6926064177159518E-5</v>
      </c>
      <c r="BE574" s="13">
        <f t="shared" si="884"/>
        <v>4.70774020550519E-5</v>
      </c>
      <c r="BF574" s="13">
        <f t="shared" si="885"/>
        <v>6.5469496069963949E-5</v>
      </c>
      <c r="BG574" s="13">
        <f t="shared" si="886"/>
        <v>6.0697981459593066E-5</v>
      </c>
      <c r="BH574" s="13">
        <f t="shared" si="887"/>
        <v>4.2205666467921995E-5</v>
      </c>
      <c r="BI574" s="13">
        <f t="shared" si="888"/>
        <v>2.3477792693153158E-5</v>
      </c>
      <c r="BJ574" s="14">
        <f t="shared" si="889"/>
        <v>0.74467236010575777</v>
      </c>
      <c r="BK574" s="14">
        <f t="shared" si="890"/>
        <v>0.15408286727334378</v>
      </c>
      <c r="BL574" s="14">
        <f t="shared" si="891"/>
        <v>8.9139771163535594E-2</v>
      </c>
      <c r="BM574" s="14">
        <f t="shared" si="892"/>
        <v>0.68489240712981037</v>
      </c>
      <c r="BN574" s="14">
        <f t="shared" si="893"/>
        <v>0.29140994790918495</v>
      </c>
    </row>
    <row r="575" spans="1:66" x14ac:dyDescent="0.25">
      <c r="A575" t="s">
        <v>346</v>
      </c>
      <c r="B575" t="s">
        <v>237</v>
      </c>
      <c r="C575" t="s">
        <v>240</v>
      </c>
      <c r="D575" s="11">
        <v>44430</v>
      </c>
      <c r="E575" s="10">
        <f>VLOOKUP(A575,home!$A$2:$E$405,3,FALSE)</f>
        <v>1.619</v>
      </c>
      <c r="F575" s="10">
        <f>VLOOKUP(B575,home!$B$2:$E$405,3,FALSE)</f>
        <v>1.2353000000000001</v>
      </c>
      <c r="G575" s="10">
        <f>VLOOKUP(C575,away!$B$2:$E$405,4,FALSE)</f>
        <v>0.8236</v>
      </c>
      <c r="H575" s="10">
        <f>VLOOKUP(A575,away!$A$2:$E$405,3,FALSE)</f>
        <v>1.181</v>
      </c>
      <c r="I575" s="10">
        <f>VLOOKUP(C575,away!$B$2:$E$405,3,FALSE)</f>
        <v>1.6935</v>
      </c>
      <c r="J575" s="10">
        <f>VLOOKUP(B575,home!$B$2:$E$405,4,FALSE)</f>
        <v>1.5725</v>
      </c>
      <c r="K575" s="12">
        <f t="shared" si="838"/>
        <v>1.64715939652</v>
      </c>
      <c r="L575" s="12">
        <f t="shared" si="839"/>
        <v>3.1450369537500005</v>
      </c>
      <c r="M575" s="13">
        <f t="shared" si="840"/>
        <v>8.2942203486956086E-3</v>
      </c>
      <c r="N575" s="13">
        <f t="shared" si="841"/>
        <v>1.3661902984161362E-2</v>
      </c>
      <c r="O575" s="13">
        <f t="shared" si="842"/>
        <v>2.6085629499192905E-2</v>
      </c>
      <c r="P575" s="13">
        <f t="shared" si="843"/>
        <v>4.2967189743734896E-2</v>
      </c>
      <c r="Q575" s="13">
        <f t="shared" si="844"/>
        <v>1.125166593735301E-2</v>
      </c>
      <c r="R575" s="13">
        <f t="shared" si="845"/>
        <v>4.1020134368396403E-2</v>
      </c>
      <c r="S575" s="13">
        <f t="shared" si="846"/>
        <v>5.5646562210167741E-2</v>
      </c>
      <c r="T575" s="13">
        <f t="shared" si="847"/>
        <v>3.5386905164225359E-2</v>
      </c>
      <c r="U575" s="13">
        <f t="shared" si="848"/>
        <v>6.7566699771417132E-2</v>
      </c>
      <c r="V575" s="13">
        <f t="shared" si="849"/>
        <v>3.2030020056166009E-2</v>
      </c>
      <c r="W575" s="13">
        <f t="shared" si="850"/>
        <v>6.1777624250716756E-3</v>
      </c>
      <c r="X575" s="13">
        <f t="shared" si="851"/>
        <v>1.9429291118338639E-2</v>
      </c>
      <c r="Y575" s="13">
        <f t="shared" si="852"/>
        <v>3.0552919276170844E-2</v>
      </c>
      <c r="Z575" s="13">
        <f t="shared" si="853"/>
        <v>4.3003279478799047E-2</v>
      </c>
      <c r="AA575" s="13">
        <f t="shared" si="854"/>
        <v>7.0833255874679535E-2</v>
      </c>
      <c r="AB575" s="13">
        <f t="shared" si="855"/>
        <v>5.8336831500041951E-2</v>
      </c>
      <c r="AC575" s="13">
        <f t="shared" si="856"/>
        <v>1.0370474042395631E-2</v>
      </c>
      <c r="AD575" s="13">
        <f t="shared" si="857"/>
        <v>2.543939856981248E-3</v>
      </c>
      <c r="AE575" s="13">
        <f t="shared" si="858"/>
        <v>8.0007848583235168E-3</v>
      </c>
      <c r="AF575" s="13">
        <f t="shared" si="859"/>
        <v>1.2581382019215461E-2</v>
      </c>
      <c r="AG575" s="13">
        <f t="shared" si="860"/>
        <v>1.3189637126559475E-2</v>
      </c>
      <c r="AH575" s="13">
        <f t="shared" si="861"/>
        <v>3.3811725773315517E-2</v>
      </c>
      <c r="AI575" s="13">
        <f t="shared" si="862"/>
        <v>5.5693301820074113E-2</v>
      </c>
      <c r="AJ575" s="13">
        <f t="shared" si="863"/>
        <v>4.5867872708079759E-2</v>
      </c>
      <c r="AK575" s="13">
        <f t="shared" si="864"/>
        <v>2.5183899176498947E-2</v>
      </c>
      <c r="AL575" s="13">
        <f t="shared" si="865"/>
        <v>2.1489186791723751E-3</v>
      </c>
      <c r="AM575" s="13">
        <f t="shared" si="866"/>
        <v>8.3805488792168114E-4</v>
      </c>
      <c r="AN575" s="13">
        <f t="shared" si="867"/>
        <v>2.6357135917845021E-3</v>
      </c>
      <c r="AO575" s="13">
        <f t="shared" si="868"/>
        <v>4.144708322831701E-3</v>
      </c>
      <c r="AP575" s="13">
        <f t="shared" si="869"/>
        <v>4.3450869459402963E-3</v>
      </c>
      <c r="AQ575" s="13">
        <f t="shared" si="870"/>
        <v>3.4163647530597412E-3</v>
      </c>
      <c r="AR575" s="13">
        <f t="shared" si="871"/>
        <v>2.1267825405427713E-2</v>
      </c>
      <c r="AS575" s="13">
        <f t="shared" si="872"/>
        <v>3.5031498460097031E-2</v>
      </c>
      <c r="AT575" s="13">
        <f t="shared" si="873"/>
        <v>2.8851230931362375E-2</v>
      </c>
      <c r="AU575" s="13">
        <f t="shared" si="874"/>
        <v>1.584085870992067E-2</v>
      </c>
      <c r="AV575" s="13">
        <f t="shared" si="875"/>
        <v>6.5231048182478784E-3</v>
      </c>
      <c r="AW575" s="13">
        <f t="shared" si="876"/>
        <v>3.0922803520638852E-4</v>
      </c>
      <c r="AX575" s="13">
        <f t="shared" si="877"/>
        <v>2.3006833057328535E-4</v>
      </c>
      <c r="AY575" s="13">
        <f t="shared" si="878"/>
        <v>7.2357340154055344E-4</v>
      </c>
      <c r="AZ575" s="13">
        <f t="shared" si="879"/>
        <v>1.1378325432978142E-3</v>
      </c>
      <c r="BA575" s="13">
        <f t="shared" si="880"/>
        <v>1.1928417986169912E-3</v>
      </c>
      <c r="BB575" s="13">
        <f t="shared" si="881"/>
        <v>9.3788288415701335E-4</v>
      </c>
      <c r="BC575" s="13">
        <f t="shared" si="882"/>
        <v>5.8993526579268732E-4</v>
      </c>
      <c r="BD575" s="13">
        <f t="shared" si="883"/>
        <v>1.1148016137662213E-2</v>
      </c>
      <c r="BE575" s="13">
        <f t="shared" si="884"/>
        <v>1.8362559533706909E-2</v>
      </c>
      <c r="BF575" s="13">
        <f t="shared" si="885"/>
        <v>1.5123031240051626E-2</v>
      </c>
      <c r="BG575" s="13">
        <f t="shared" si="886"/>
        <v>8.3033476703055151E-3</v>
      </c>
      <c r="BH575" s="13">
        <f t="shared" si="887"/>
        <v>3.4192342844290447E-3</v>
      </c>
      <c r="BI575" s="13">
        <f t="shared" si="888"/>
        <v>1.1264047761001274E-3</v>
      </c>
      <c r="BJ575" s="14">
        <f t="shared" si="889"/>
        <v>0.17296825349191683</v>
      </c>
      <c r="BK575" s="14">
        <f t="shared" si="890"/>
        <v>0.15218095848187282</v>
      </c>
      <c r="BL575" s="14">
        <f t="shared" si="891"/>
        <v>0.58939646245900734</v>
      </c>
      <c r="BM575" s="14">
        <f t="shared" si="892"/>
        <v>0.81385386566372753</v>
      </c>
      <c r="BN575" s="14">
        <f t="shared" si="893"/>
        <v>0.1432807428815342</v>
      </c>
    </row>
    <row r="576" spans="1:66" x14ac:dyDescent="0.25">
      <c r="A576" t="s">
        <v>346</v>
      </c>
      <c r="B576" t="s">
        <v>234</v>
      </c>
      <c r="C576" t="s">
        <v>235</v>
      </c>
      <c r="D576" s="11">
        <v>44430</v>
      </c>
      <c r="E576" s="10">
        <f>VLOOKUP(A576,home!$A$2:$E$405,3,FALSE)</f>
        <v>1.619</v>
      </c>
      <c r="F576" s="10">
        <f>VLOOKUP(B576,home!$B$2:$E$405,3,FALSE)</f>
        <v>1.5883</v>
      </c>
      <c r="G576" s="10">
        <f>VLOOKUP(C576,away!$B$2:$E$405,4,FALSE)</f>
        <v>0.61770000000000003</v>
      </c>
      <c r="H576" s="10">
        <f>VLOOKUP(A576,away!$A$2:$E$405,3,FALSE)</f>
        <v>1.181</v>
      </c>
      <c r="I576" s="10">
        <f>VLOOKUP(C576,away!$B$2:$E$405,3,FALSE)</f>
        <v>1.4112</v>
      </c>
      <c r="J576" s="10">
        <f>VLOOKUP(B576,home!$B$2:$E$405,4,FALSE)</f>
        <v>0.2419</v>
      </c>
      <c r="K576" s="12">
        <f t="shared" si="838"/>
        <v>1.58838942129</v>
      </c>
      <c r="L576" s="12">
        <f t="shared" si="839"/>
        <v>0.40315711968000001</v>
      </c>
      <c r="M576" s="13">
        <f t="shared" si="840"/>
        <v>0.13648418375872617</v>
      </c>
      <c r="N576" s="13">
        <f t="shared" si="841"/>
        <v>0.21679003365576105</v>
      </c>
      <c r="O576" s="13">
        <f t="shared" si="842"/>
        <v>5.5024570406043888E-2</v>
      </c>
      <c r="P576" s="13">
        <f t="shared" si="843"/>
        <v>8.7400445543986904E-2</v>
      </c>
      <c r="Q576" s="13">
        <f t="shared" si="844"/>
        <v>0.17217349804995702</v>
      </c>
      <c r="R576" s="13">
        <f t="shared" si="845"/>
        <v>1.1091773658265009E-2</v>
      </c>
      <c r="S576" s="13">
        <f t="shared" si="846"/>
        <v>1.3992166841088333E-2</v>
      </c>
      <c r="T576" s="13">
        <f t="shared" si="847"/>
        <v>6.9412971559050782E-2</v>
      </c>
      <c r="U576" s="13">
        <f t="shared" si="848"/>
        <v>1.7618055942131224E-2</v>
      </c>
      <c r="V576" s="13">
        <f t="shared" si="849"/>
        <v>9.9557454803601148E-4</v>
      </c>
      <c r="W576" s="13">
        <f t="shared" si="850"/>
        <v>9.115952097634869E-2</v>
      </c>
      <c r="X576" s="13">
        <f t="shared" si="851"/>
        <v>3.6751609908233285E-2</v>
      </c>
      <c r="Y576" s="13">
        <f t="shared" si="852"/>
        <v>7.4083365971031392E-3</v>
      </c>
      <c r="Z576" s="13">
        <f t="shared" si="853"/>
        <v>1.4905758400695394E-3</v>
      </c>
      <c r="AA576" s="13">
        <f t="shared" si="854"/>
        <v>2.3676148959969109E-3</v>
      </c>
      <c r="AB576" s="13">
        <f t="shared" si="855"/>
        <v>1.880347227245059E-3</v>
      </c>
      <c r="AC576" s="13">
        <f t="shared" si="856"/>
        <v>3.9846035944548395E-5</v>
      </c>
      <c r="AD576" s="13">
        <f t="shared" si="857"/>
        <v>3.6199204692174039E-2</v>
      </c>
      <c r="AE576" s="13">
        <f t="shared" si="858"/>
        <v>1.459396709840363E-2</v>
      </c>
      <c r="AF576" s="13">
        <f t="shared" si="859"/>
        <v>2.9418308700485465E-3</v>
      </c>
      <c r="AG576" s="13">
        <f t="shared" si="860"/>
        <v>3.9534002005149355E-4</v>
      </c>
      <c r="AH576" s="13">
        <f t="shared" si="861"/>
        <v>1.5023406558675796E-4</v>
      </c>
      <c r="AI576" s="13">
        <f t="shared" si="862"/>
        <v>2.3863020049539436E-4</v>
      </c>
      <c r="AJ576" s="13">
        <f t="shared" si="863"/>
        <v>1.895188430335981E-4</v>
      </c>
      <c r="AK576" s="13">
        <f t="shared" si="864"/>
        <v>1.0034324180322905E-4</v>
      </c>
      <c r="AL576" s="13">
        <f t="shared" si="865"/>
        <v>1.0206490448363295E-6</v>
      </c>
      <c r="AM576" s="13">
        <f t="shared" si="866"/>
        <v>1.1499686758432119E-2</v>
      </c>
      <c r="AN576" s="13">
        <f t="shared" si="867"/>
        <v>4.6361805907517298E-3</v>
      </c>
      <c r="AO576" s="13">
        <f t="shared" si="868"/>
        <v>9.3455460664189404E-4</v>
      </c>
      <c r="AP576" s="13">
        <f t="shared" si="869"/>
        <v>1.255907811324738E-4</v>
      </c>
      <c r="AQ576" s="13">
        <f t="shared" si="870"/>
        <v>1.2658204394932357E-5</v>
      </c>
      <c r="AR576" s="13">
        <f t="shared" si="871"/>
        <v>1.2113586631954711E-5</v>
      </c>
      <c r="AS576" s="13">
        <f t="shared" si="872"/>
        <v>1.9241092860076824E-5</v>
      </c>
      <c r="AT576" s="13">
        <f t="shared" si="873"/>
        <v>1.528117417650229E-5</v>
      </c>
      <c r="AU576" s="13">
        <f t="shared" si="874"/>
        <v>8.0908184689487203E-6</v>
      </c>
      <c r="AV576" s="13">
        <f t="shared" si="875"/>
        <v>3.2128426164139763E-6</v>
      </c>
      <c r="AW576" s="13">
        <f t="shared" si="876"/>
        <v>1.8155376201854923E-8</v>
      </c>
      <c r="AX576" s="13">
        <f t="shared" si="877"/>
        <v>3.0443301325403758E-3</v>
      </c>
      <c r="AY576" s="13">
        <f t="shared" si="878"/>
        <v>1.2273433675900108E-3</v>
      </c>
      <c r="AZ576" s="13">
        <f t="shared" si="879"/>
        <v>2.474061084679701E-4</v>
      </c>
      <c r="BA576" s="13">
        <f t="shared" si="880"/>
        <v>3.324784469372816E-5</v>
      </c>
      <c r="BB576" s="13">
        <f t="shared" si="881"/>
        <v>3.3510263255728542E-6</v>
      </c>
      <c r="BC576" s="13">
        <f t="shared" si="882"/>
        <v>2.7019802427796122E-7</v>
      </c>
      <c r="BD576" s="13">
        <f t="shared" si="883"/>
        <v>8.1394644925550218E-7</v>
      </c>
      <c r="BE576" s="13">
        <f t="shared" si="884"/>
        <v>1.2928639294939973E-6</v>
      </c>
      <c r="BF576" s="13">
        <f t="shared" si="885"/>
        <v>1.0267856943878431E-6</v>
      </c>
      <c r="BG576" s="13">
        <f t="shared" si="886"/>
        <v>5.4364517829918554E-7</v>
      </c>
      <c r="BH576" s="13">
        <f t="shared" si="887"/>
        <v>2.1588006253643561E-7</v>
      </c>
      <c r="BI576" s="13">
        <f t="shared" si="888"/>
        <v>6.8580321520059617E-8</v>
      </c>
      <c r="BJ576" s="14">
        <f t="shared" si="889"/>
        <v>0.66959093304612682</v>
      </c>
      <c r="BK576" s="14">
        <f t="shared" si="890"/>
        <v>0.2401405807444168</v>
      </c>
      <c r="BL576" s="14">
        <f t="shared" si="891"/>
        <v>8.8722989696990454E-2</v>
      </c>
      <c r="BM576" s="14">
        <f t="shared" si="892"/>
        <v>0.31975324904264973</v>
      </c>
      <c r="BN576" s="14">
        <f t="shared" si="893"/>
        <v>0.67896450507273998</v>
      </c>
    </row>
    <row r="577" spans="1:66" x14ac:dyDescent="0.25">
      <c r="A577" t="s">
        <v>347</v>
      </c>
      <c r="B577" t="s">
        <v>259</v>
      </c>
      <c r="C577" t="s">
        <v>253</v>
      </c>
      <c r="D577" s="11">
        <v>44430</v>
      </c>
      <c r="E577" s="10">
        <f>VLOOKUP(A577,home!$A$2:$E$405,3,FALSE)</f>
        <v>1.2816000000000001</v>
      </c>
      <c r="F577" s="10">
        <f>VLOOKUP(B577,home!$B$2:$E$405,3,FALSE)</f>
        <v>0.78029999999999999</v>
      </c>
      <c r="G577" s="10">
        <f>VLOOKUP(C577,away!$B$2:$E$405,4,FALSE)</f>
        <v>1.3005</v>
      </c>
      <c r="H577" s="10">
        <f>VLOOKUP(A577,away!$A$2:$E$405,3,FALSE)</f>
        <v>0.83499999999999996</v>
      </c>
      <c r="I577" s="10">
        <f>VLOOKUP(C577,away!$B$2:$E$405,3,FALSE)</f>
        <v>1.3972</v>
      </c>
      <c r="J577" s="10">
        <f>VLOOKUP(B577,home!$B$2:$E$405,4,FALSE)</f>
        <v>0.68430000000000002</v>
      </c>
      <c r="K577" s="12">
        <f t="shared" si="838"/>
        <v>1.30054224024</v>
      </c>
      <c r="L577" s="12">
        <f t="shared" si="839"/>
        <v>0.7983468065999999</v>
      </c>
      <c r="M577" s="13">
        <f t="shared" si="840"/>
        <v>0.12259254720580225</v>
      </c>
      <c r="N577" s="13">
        <f t="shared" si="841"/>
        <v>0.15943678597976202</v>
      </c>
      <c r="O577" s="13">
        <f t="shared" si="842"/>
        <v>9.7871368574711959E-2</v>
      </c>
      <c r="P577" s="13">
        <f t="shared" si="843"/>
        <v>0.12728584894151063</v>
      </c>
      <c r="Q577" s="13">
        <f t="shared" si="844"/>
        <v>0.10367713740739257</v>
      </c>
      <c r="R577" s="13">
        <f t="shared" si="845"/>
        <v>3.9067647279596433E-2</v>
      </c>
      <c r="S577" s="13">
        <f t="shared" si="846"/>
        <v>3.3039706960249549E-2</v>
      </c>
      <c r="T577" s="13">
        <f t="shared" si="847"/>
        <v>8.2770311566621249E-2</v>
      </c>
      <c r="U577" s="13">
        <f t="shared" si="848"/>
        <v>5.0809125513912486E-2</v>
      </c>
      <c r="V577" s="13">
        <f t="shared" si="849"/>
        <v>3.8116211838574309E-3</v>
      </c>
      <c r="W577" s="13">
        <f t="shared" si="850"/>
        <v>4.4945498848493526E-2</v>
      </c>
      <c r="X577" s="13">
        <f t="shared" si="851"/>
        <v>3.5882095476738776E-2</v>
      </c>
      <c r="Y577" s="13">
        <f t="shared" si="852"/>
        <v>1.4323178168985351E-2</v>
      </c>
      <c r="Z577" s="13">
        <f t="shared" si="853"/>
        <v>1.0396510482346999E-2</v>
      </c>
      <c r="AA577" s="13">
        <f t="shared" si="854"/>
        <v>1.352110103339021E-2</v>
      </c>
      <c r="AB577" s="13">
        <f t="shared" si="855"/>
        <v>8.7923815142383413E-3</v>
      </c>
      <c r="AC577" s="13">
        <f t="shared" si="856"/>
        <v>2.4734651967477865E-4</v>
      </c>
      <c r="AD577" s="13">
        <f t="shared" si="857"/>
        <v>1.4613379940281038E-2</v>
      </c>
      <c r="AE577" s="13">
        <f t="shared" si="858"/>
        <v>1.1666545208955863E-2</v>
      </c>
      <c r="AF577" s="13">
        <f t="shared" si="859"/>
        <v>4.6569745558122204E-3</v>
      </c>
      <c r="AG577" s="13">
        <f t="shared" si="860"/>
        <v>1.2392935883500469E-3</v>
      </c>
      <c r="AH577" s="13">
        <f t="shared" si="861"/>
        <v>2.0750052358412875E-3</v>
      </c>
      <c r="AI577" s="13">
        <f t="shared" si="862"/>
        <v>2.6986319579307577E-3</v>
      </c>
      <c r="AJ577" s="13">
        <f t="shared" si="863"/>
        <v>1.7548424260752627E-3</v>
      </c>
      <c r="AK577" s="13">
        <f t="shared" si="864"/>
        <v>7.6074890002537259E-4</v>
      </c>
      <c r="AL577" s="13">
        <f t="shared" si="865"/>
        <v>1.0272634823935569E-5</v>
      </c>
      <c r="AM577" s="13">
        <f t="shared" si="866"/>
        <v>3.8010635770022718E-3</v>
      </c>
      <c r="AN577" s="13">
        <f t="shared" si="867"/>
        <v>3.0345669683833365E-3</v>
      </c>
      <c r="AO577" s="13">
        <f t="shared" si="868"/>
        <v>1.2113184243113396E-3</v>
      </c>
      <c r="AP577" s="13">
        <f t="shared" si="869"/>
        <v>3.2235073194156731E-4</v>
      </c>
      <c r="AQ577" s="13">
        <f t="shared" si="870"/>
        <v>6.43369193626807E-5</v>
      </c>
      <c r="AR577" s="13">
        <f t="shared" si="871"/>
        <v>3.3131476074243436E-4</v>
      </c>
      <c r="AS577" s="13">
        <f t="shared" si="872"/>
        <v>4.3088884116054517E-4</v>
      </c>
      <c r="AT577" s="13">
        <f t="shared" si="873"/>
        <v>2.801945693886765E-4</v>
      </c>
      <c r="AU577" s="13">
        <f t="shared" si="874"/>
        <v>1.2146829099194378E-4</v>
      </c>
      <c r="AV577" s="13">
        <f t="shared" si="875"/>
        <v>3.9493660821196723E-5</v>
      </c>
      <c r="AW577" s="13">
        <f t="shared" si="876"/>
        <v>2.9627527081318154E-7</v>
      </c>
      <c r="AX577" s="13">
        <f t="shared" si="877"/>
        <v>8.2390728995486732E-4</v>
      </c>
      <c r="AY577" s="13">
        <f t="shared" si="878"/>
        <v>6.5776375386992852E-4</v>
      </c>
      <c r="AZ577" s="13">
        <f t="shared" si="879"/>
        <v>2.6256179619964281E-4</v>
      </c>
      <c r="BA577" s="13">
        <f t="shared" si="880"/>
        <v>6.9871790510381637E-5</v>
      </c>
      <c r="BB577" s="13">
        <f t="shared" si="881"/>
        <v>1.3945480206346837E-5</v>
      </c>
      <c r="BC577" s="13">
        <f t="shared" si="882"/>
        <v>2.2266659178481012E-6</v>
      </c>
      <c r="BD577" s="13">
        <f t="shared" si="883"/>
        <v>4.4084013536360902E-5</v>
      </c>
      <c r="BE577" s="13">
        <f t="shared" si="884"/>
        <v>5.7333121723349304E-5</v>
      </c>
      <c r="BF577" s="13">
        <f t="shared" si="885"/>
        <v>3.7282073283018657E-5</v>
      </c>
      <c r="BG577" s="13">
        <f t="shared" si="886"/>
        <v>1.6162303702762973E-5</v>
      </c>
      <c r="BH577" s="13">
        <f t="shared" si="887"/>
        <v>5.2549396662576547E-6</v>
      </c>
      <c r="BI577" s="13">
        <f t="shared" si="888"/>
        <v>1.3668542011761521E-6</v>
      </c>
      <c r="BJ577" s="14">
        <f t="shared" si="889"/>
        <v>0.48347511413905292</v>
      </c>
      <c r="BK577" s="14">
        <f t="shared" si="890"/>
        <v>0.28764510719978853</v>
      </c>
      <c r="BL577" s="14">
        <f t="shared" si="891"/>
        <v>0.21871569586493986</v>
      </c>
      <c r="BM577" s="14">
        <f t="shared" si="892"/>
        <v>0.34964362481875333</v>
      </c>
      <c r="BN577" s="14">
        <f t="shared" si="893"/>
        <v>0.6499313353887759</v>
      </c>
    </row>
    <row r="578" spans="1:66" x14ac:dyDescent="0.25">
      <c r="A578" t="s">
        <v>347</v>
      </c>
      <c r="B578" t="s">
        <v>251</v>
      </c>
      <c r="C578" t="s">
        <v>323</v>
      </c>
      <c r="D578" s="11">
        <v>44430</v>
      </c>
      <c r="E578" s="10">
        <f>VLOOKUP(A578,home!$A$2:$E$405,3,FALSE)</f>
        <v>1.2816000000000001</v>
      </c>
      <c r="F578" s="10">
        <f>VLOOKUP(B578,home!$B$2:$E$405,3,FALSE)</f>
        <v>0.5202</v>
      </c>
      <c r="G578" s="10">
        <f>VLOOKUP(C578,away!$B$2:$E$405,4,FALSE)</f>
        <v>0.6502</v>
      </c>
      <c r="H578" s="10">
        <f>VLOOKUP(A578,away!$A$2:$E$405,3,FALSE)</f>
        <v>0.83499999999999996</v>
      </c>
      <c r="I578" s="10">
        <f>VLOOKUP(C578,away!$B$2:$E$405,3,FALSE)</f>
        <v>1.996</v>
      </c>
      <c r="J578" s="10">
        <f>VLOOKUP(B578,home!$B$2:$E$405,4,FALSE)</f>
        <v>0.7984</v>
      </c>
      <c r="K578" s="12">
        <f t="shared" si="838"/>
        <v>0.43348074566400002</v>
      </c>
      <c r="L578" s="12">
        <f t="shared" si="839"/>
        <v>1.3306613439999999</v>
      </c>
      <c r="M578" s="13">
        <f t="shared" si="840"/>
        <v>0.17133371241407799</v>
      </c>
      <c r="N578" s="13">
        <f t="shared" si="841"/>
        <v>7.4269865414635872E-2</v>
      </c>
      <c r="O578" s="13">
        <f t="shared" si="842"/>
        <v>0.22798714803342651</v>
      </c>
      <c r="P578" s="13">
        <f t="shared" si="843"/>
        <v>9.8828038931338485E-2</v>
      </c>
      <c r="Q578" s="13">
        <f t="shared" si="844"/>
        <v>1.6097278320150642E-2</v>
      </c>
      <c r="R578" s="13">
        <f t="shared" si="845"/>
        <v>0.15168684240844316</v>
      </c>
      <c r="S578" s="13">
        <f t="shared" si="846"/>
        <v>1.4251400295654294E-2</v>
      </c>
      <c r="T578" s="13">
        <f t="shared" si="847"/>
        <v>2.1420026004233716E-2</v>
      </c>
      <c r="U578" s="13">
        <f t="shared" si="848"/>
        <v>6.5753325554629594E-2</v>
      </c>
      <c r="V578" s="13">
        <f t="shared" si="849"/>
        <v>9.1338185929684386E-4</v>
      </c>
      <c r="W578" s="13">
        <f t="shared" si="850"/>
        <v>2.3259534031266145E-3</v>
      </c>
      <c r="X578" s="13">
        <f t="shared" si="851"/>
        <v>3.0950562814858348E-3</v>
      </c>
      <c r="Y578" s="13">
        <f t="shared" si="852"/>
        <v>2.0592358756387919E-3</v>
      </c>
      <c r="Z578" s="13">
        <f t="shared" si="853"/>
        <v>6.7281272528778385E-2</v>
      </c>
      <c r="AA578" s="13">
        <f t="shared" si="854"/>
        <v>2.9165136184997654E-2</v>
      </c>
      <c r="AB578" s="13">
        <f t="shared" si="855"/>
        <v>6.3212624904324466E-3</v>
      </c>
      <c r="AC578" s="13">
        <f t="shared" si="856"/>
        <v>3.2928333498229033E-5</v>
      </c>
      <c r="AD578" s="13">
        <f t="shared" si="857"/>
        <v>2.5206400389176075E-4</v>
      </c>
      <c r="AE578" s="13">
        <f t="shared" si="858"/>
        <v>3.3541182619263159E-4</v>
      </c>
      <c r="AF578" s="13">
        <f t="shared" si="859"/>
        <v>2.2315977571749079E-4</v>
      </c>
      <c r="AG578" s="13">
        <f t="shared" si="860"/>
        <v>9.898336236099162E-5</v>
      </c>
      <c r="AH578" s="13">
        <f t="shared" si="861"/>
        <v>2.2382147132293632E-2</v>
      </c>
      <c r="AI578" s="13">
        <f t="shared" si="862"/>
        <v>9.702229828468004E-3</v>
      </c>
      <c r="AJ578" s="13">
        <f t="shared" si="863"/>
        <v>2.1028649103239068E-3</v>
      </c>
      <c r="AK578" s="13">
        <f t="shared" si="864"/>
        <v>3.038504831192893E-4</v>
      </c>
      <c r="AL578" s="13">
        <f t="shared" si="865"/>
        <v>7.5974367894212155E-7</v>
      </c>
      <c r="AM578" s="13">
        <f t="shared" si="866"/>
        <v>2.1852978472410782E-5</v>
      </c>
      <c r="AN578" s="13">
        <f t="shared" si="867"/>
        <v>2.9078913704501198E-5</v>
      </c>
      <c r="AO578" s="13">
        <f t="shared" si="868"/>
        <v>1.9347093196045793E-5</v>
      </c>
      <c r="AP578" s="13">
        <f t="shared" si="869"/>
        <v>8.5814763449145166E-6</v>
      </c>
      <c r="AQ578" s="13">
        <f t="shared" si="870"/>
        <v>2.8547597116570395E-6</v>
      </c>
      <c r="AR578" s="13">
        <f t="shared" si="871"/>
        <v>5.9566115969327165E-3</v>
      </c>
      <c r="AS578" s="13">
        <f t="shared" si="872"/>
        <v>2.5820764366692238E-3</v>
      </c>
      <c r="AT578" s="13">
        <f t="shared" si="873"/>
        <v>5.5964020956440969E-4</v>
      </c>
      <c r="AU578" s="13">
        <f t="shared" si="874"/>
        <v>8.0864418448512538E-5</v>
      </c>
      <c r="AV578" s="13">
        <f t="shared" si="875"/>
        <v>8.7632921016867299E-6</v>
      </c>
      <c r="AW578" s="13">
        <f t="shared" si="876"/>
        <v>1.2173121231335797E-8</v>
      </c>
      <c r="AX578" s="13">
        <f t="shared" si="877"/>
        <v>1.5788075671999939E-6</v>
      </c>
      <c r="AY578" s="13">
        <f t="shared" si="878"/>
        <v>2.100858199287714E-6</v>
      </c>
      <c r="AZ578" s="13">
        <f t="shared" si="879"/>
        <v>1.397765397508805E-6</v>
      </c>
      <c r="BA578" s="13">
        <f t="shared" si="880"/>
        <v>6.1998412748192015E-7</v>
      </c>
      <c r="BB578" s="13">
        <f t="shared" si="881"/>
        <v>2.0624722808343983E-7</v>
      </c>
      <c r="BC578" s="13">
        <f t="shared" si="882"/>
        <v>5.4889042743556897E-8</v>
      </c>
      <c r="BD578" s="13">
        <f t="shared" si="883"/>
        <v>1.3210387988767443E-3</v>
      </c>
      <c r="BE578" s="13">
        <f t="shared" si="884"/>
        <v>5.7264488358816604E-4</v>
      </c>
      <c r="BF578" s="13">
        <f t="shared" si="885"/>
        <v>1.2411526556923636E-4</v>
      </c>
      <c r="BG578" s="13">
        <f t="shared" si="886"/>
        <v>1.7933859289079327E-5</v>
      </c>
      <c r="BH578" s="13">
        <f t="shared" si="887"/>
        <v>1.9434956743158394E-6</v>
      </c>
      <c r="BI578" s="13">
        <f t="shared" si="888"/>
        <v>1.684935908194378E-7</v>
      </c>
      <c r="BJ578" s="14">
        <f t="shared" si="889"/>
        <v>0.1202647080404262</v>
      </c>
      <c r="BK578" s="14">
        <f t="shared" si="890"/>
        <v>0.28536232243574411</v>
      </c>
      <c r="BL578" s="14">
        <f t="shared" si="891"/>
        <v>0.52663060777643922</v>
      </c>
      <c r="BM578" s="14">
        <f t="shared" si="892"/>
        <v>0.25933393657423692</v>
      </c>
      <c r="BN578" s="14">
        <f t="shared" si="893"/>
        <v>0.74020288552207258</v>
      </c>
    </row>
    <row r="579" spans="1:66" x14ac:dyDescent="0.25">
      <c r="A579" t="s">
        <v>348</v>
      </c>
      <c r="B579" t="s">
        <v>267</v>
      </c>
      <c r="C579" t="s">
        <v>266</v>
      </c>
      <c r="D579" s="11">
        <v>44430</v>
      </c>
      <c r="E579" s="10">
        <f>VLOOKUP(A579,home!$A$2:$E$405,3,FALSE)</f>
        <v>1.4792000000000001</v>
      </c>
      <c r="F579" s="10">
        <f>VLOOKUP(B579,home!$B$2:$E$405,3,FALSE)</f>
        <v>1.2394000000000001</v>
      </c>
      <c r="G579" s="10">
        <f>VLOOKUP(C579,away!$B$2:$E$405,4,FALSE)</f>
        <v>0.67600000000000005</v>
      </c>
      <c r="H579" s="10">
        <f>VLOOKUP(A579,away!$A$2:$E$405,3,FALSE)</f>
        <v>1.1875</v>
      </c>
      <c r="I579" s="10">
        <f>VLOOKUP(C579,away!$B$2:$E$405,3,FALSE)</f>
        <v>1.5639000000000001</v>
      </c>
      <c r="J579" s="10">
        <f>VLOOKUP(B579,home!$B$2:$E$405,4,FALSE)</f>
        <v>0.84209999999999996</v>
      </c>
      <c r="K579" s="12">
        <f t="shared" si="838"/>
        <v>1.2393246444800003</v>
      </c>
      <c r="L579" s="12">
        <f t="shared" si="839"/>
        <v>1.563890225625</v>
      </c>
      <c r="M579" s="13">
        <f t="shared" si="840"/>
        <v>6.0614880084166343E-2</v>
      </c>
      <c r="N579" s="13">
        <f t="shared" si="841"/>
        <v>7.5121514710507306E-2</v>
      </c>
      <c r="O579" s="13">
        <f t="shared" si="842"/>
        <v>9.4795018491059216E-2</v>
      </c>
      <c r="P579" s="13">
        <f t="shared" si="843"/>
        <v>0.11748180258990702</v>
      </c>
      <c r="Q579" s="13">
        <f t="shared" si="844"/>
        <v>4.6549972255699297E-2</v>
      </c>
      <c r="R579" s="13">
        <f t="shared" si="845"/>
        <v>7.4124501428054351E-2</v>
      </c>
      <c r="S579" s="13">
        <f t="shared" si="846"/>
        <v>5.6924858717072702E-2</v>
      </c>
      <c r="T579" s="13">
        <f t="shared" si="847"/>
        <v>7.2799046613803056E-2</v>
      </c>
      <c r="U579" s="13">
        <f t="shared" si="848"/>
        <v>9.1864321379580727E-2</v>
      </c>
      <c r="V579" s="13">
        <f t="shared" si="849"/>
        <v>1.2258880263524981E-2</v>
      </c>
      <c r="W579" s="13">
        <f t="shared" si="850"/>
        <v>1.9230175938782807E-2</v>
      </c>
      <c r="X579" s="13">
        <f t="shared" si="851"/>
        <v>3.0073884187711491E-2</v>
      </c>
      <c r="Y579" s="13">
        <f t="shared" si="852"/>
        <v>2.3516126763870129E-2</v>
      </c>
      <c r="Z579" s="13">
        <f t="shared" si="853"/>
        <v>3.8640861087553505E-2</v>
      </c>
      <c r="AA579" s="13">
        <f t="shared" si="854"/>
        <v>4.7888571429733323E-2</v>
      </c>
      <c r="AB579" s="13">
        <f t="shared" si="855"/>
        <v>2.9674743380904679E-2</v>
      </c>
      <c r="AC579" s="13">
        <f t="shared" si="856"/>
        <v>1.4849853586827368E-3</v>
      </c>
      <c r="AD579" s="13">
        <f t="shared" si="857"/>
        <v>5.9581077396549638E-3</v>
      </c>
      <c r="AE579" s="13">
        <f t="shared" si="858"/>
        <v>9.3178264572670588E-3</v>
      </c>
      <c r="AF579" s="13">
        <f t="shared" si="859"/>
        <v>7.2860288602949906E-3</v>
      </c>
      <c r="AG579" s="13">
        <f t="shared" si="860"/>
        <v>3.7981831060789964E-3</v>
      </c>
      <c r="AH579" s="13">
        <f t="shared" si="861"/>
        <v>1.5107516241139589E-2</v>
      </c>
      <c r="AI579" s="13">
        <f t="shared" si="862"/>
        <v>1.872311719452615E-2</v>
      </c>
      <c r="AJ579" s="13">
        <f t="shared" si="863"/>
        <v>1.1602010280331752E-2</v>
      </c>
      <c r="AK579" s="13">
        <f t="shared" si="864"/>
        <v>4.792885755308487E-3</v>
      </c>
      <c r="AL579" s="13">
        <f t="shared" si="865"/>
        <v>1.151260261608529E-4</v>
      </c>
      <c r="AM579" s="13">
        <f t="shared" si="866"/>
        <v>1.4768059512442848E-3</v>
      </c>
      <c r="AN579" s="13">
        <f t="shared" si="867"/>
        <v>2.3095623922957669E-3</v>
      </c>
      <c r="AO579" s="13">
        <f t="shared" si="868"/>
        <v>1.8059510253912215E-3</v>
      </c>
      <c r="AP579" s="13">
        <f t="shared" si="869"/>
        <v>9.4143638552225879E-4</v>
      </c>
      <c r="AQ579" s="13">
        <f t="shared" si="870"/>
        <v>3.6807579034149759E-4</v>
      </c>
      <c r="AR579" s="13">
        <f t="shared" si="871"/>
        <v>4.7252993965978254E-3</v>
      </c>
      <c r="AS579" s="13">
        <f t="shared" si="872"/>
        <v>5.8561799947501594E-3</v>
      </c>
      <c r="AT579" s="13">
        <f t="shared" si="873"/>
        <v>3.6288540950023163E-3</v>
      </c>
      <c r="AU579" s="13">
        <f t="shared" si="874"/>
        <v>1.4991094370528468E-3</v>
      </c>
      <c r="AV579" s="13">
        <f t="shared" si="875"/>
        <v>4.6447081752803304E-4</v>
      </c>
      <c r="AW579" s="13">
        <f t="shared" si="876"/>
        <v>6.1981540302798577E-6</v>
      </c>
      <c r="AX579" s="13">
        <f t="shared" si="877"/>
        <v>3.0504033508196231E-4</v>
      </c>
      <c r="AY579" s="13">
        <f t="shared" si="878"/>
        <v>4.7704959845605561E-4</v>
      </c>
      <c r="AZ579" s="13">
        <f t="shared" si="879"/>
        <v>3.7302660208187837E-4</v>
      </c>
      <c r="BA579" s="13">
        <f t="shared" si="880"/>
        <v>1.9445755229798522E-4</v>
      </c>
      <c r="BB579" s="13">
        <f t="shared" si="881"/>
        <v>7.6027566334445359E-5</v>
      </c>
      <c r="BC579" s="13">
        <f t="shared" si="882"/>
        <v>2.3779753573699065E-5</v>
      </c>
      <c r="BD579" s="13">
        <f t="shared" si="883"/>
        <v>1.2316415899151754E-3</v>
      </c>
      <c r="BE579" s="13">
        <f t="shared" si="884"/>
        <v>1.5264037755484069E-3</v>
      </c>
      <c r="BF579" s="13">
        <f t="shared" si="885"/>
        <v>9.4585490823222997E-4</v>
      </c>
      <c r="BG579" s="13">
        <f t="shared" si="886"/>
        <v>3.9074043262485737E-4</v>
      </c>
      <c r="BH579" s="13">
        <f t="shared" si="887"/>
        <v>1.2106356193669069E-4</v>
      </c>
      <c r="BI579" s="13">
        <f t="shared" si="888"/>
        <v>3.0007411171334328E-5</v>
      </c>
      <c r="BJ579" s="14">
        <f t="shared" si="889"/>
        <v>0.30200207958629105</v>
      </c>
      <c r="BK579" s="14">
        <f t="shared" si="890"/>
        <v>0.24935758263797067</v>
      </c>
      <c r="BL579" s="14">
        <f t="shared" si="891"/>
        <v>0.40899231100099814</v>
      </c>
      <c r="BM579" s="14">
        <f t="shared" si="892"/>
        <v>0.52983429330899401</v>
      </c>
      <c r="BN579" s="14">
        <f t="shared" si="893"/>
        <v>0.46868768955939355</v>
      </c>
    </row>
    <row r="580" spans="1:66" x14ac:dyDescent="0.25">
      <c r="A580" t="s">
        <v>348</v>
      </c>
      <c r="B580" t="s">
        <v>327</v>
      </c>
      <c r="C580" t="s">
        <v>264</v>
      </c>
      <c r="D580" s="11">
        <v>44430</v>
      </c>
      <c r="E580" s="10">
        <f>VLOOKUP(A580,home!$A$2:$E$405,3,FALSE)</f>
        <v>1.4792000000000001</v>
      </c>
      <c r="F580" s="10">
        <f>VLOOKUP(B580,home!$B$2:$E$405,3,FALSE)</f>
        <v>0.67600000000000005</v>
      </c>
      <c r="G580" s="10">
        <f>VLOOKUP(C580,away!$B$2:$E$405,4,FALSE)</f>
        <v>1.2394000000000001</v>
      </c>
      <c r="H580" s="10">
        <f>VLOOKUP(A580,away!$A$2:$E$405,3,FALSE)</f>
        <v>1.1875</v>
      </c>
      <c r="I580" s="10">
        <f>VLOOKUP(C580,away!$B$2:$E$405,3,FALSE)</f>
        <v>1.4035</v>
      </c>
      <c r="J580" s="10">
        <f>VLOOKUP(B580,home!$B$2:$E$405,4,FALSE)</f>
        <v>1.8246</v>
      </c>
      <c r="K580" s="12">
        <f t="shared" si="838"/>
        <v>1.2393246444800001</v>
      </c>
      <c r="L580" s="12">
        <f t="shared" si="839"/>
        <v>3.0409809937499999</v>
      </c>
      <c r="M580" s="13">
        <f t="shared" si="840"/>
        <v>1.3838431886229293E-2</v>
      </c>
      <c r="N580" s="13">
        <f t="shared" si="841"/>
        <v>1.7150309677561815E-2</v>
      </c>
      <c r="O580" s="13">
        <f t="shared" si="842"/>
        <v>4.2082408349327242E-2</v>
      </c>
      <c r="P580" s="13">
        <f t="shared" si="843"/>
        <v>5.215376576639217E-2</v>
      </c>
      <c r="Q580" s="13">
        <f t="shared" si="844"/>
        <v>1.0627400721933104E-2</v>
      </c>
      <c r="R580" s="13">
        <f t="shared" si="845"/>
        <v>6.3985901980765245E-2</v>
      </c>
      <c r="S580" s="13">
        <f t="shared" si="846"/>
        <v>4.9138791627149694E-2</v>
      </c>
      <c r="T580" s="13">
        <f t="shared" si="847"/>
        <v>3.2317723608363595E-2</v>
      </c>
      <c r="U580" s="13">
        <f t="shared" si="848"/>
        <v>7.929930522404402E-2</v>
      </c>
      <c r="V580" s="13">
        <f t="shared" si="849"/>
        <v>2.0576938273830399E-2</v>
      </c>
      <c r="W580" s="13">
        <f t="shared" si="850"/>
        <v>4.3902665404854145E-3</v>
      </c>
      <c r="X580" s="13">
        <f t="shared" si="851"/>
        <v>1.3350717107112711E-2</v>
      </c>
      <c r="Y580" s="13">
        <f t="shared" si="852"/>
        <v>2.0299638487831374E-2</v>
      </c>
      <c r="Z580" s="13">
        <f t="shared" si="853"/>
        <v>6.4859970597152525E-2</v>
      </c>
      <c r="AA580" s="13">
        <f t="shared" si="854"/>
        <v>8.03825600012993E-2</v>
      </c>
      <c r="AB580" s="13">
        <f t="shared" si="855"/>
        <v>4.9810043798001281E-2</v>
      </c>
      <c r="AC580" s="13">
        <f t="shared" si="856"/>
        <v>4.8468498262020064E-3</v>
      </c>
      <c r="AD580" s="13">
        <f t="shared" si="857"/>
        <v>1.3602413798648814E-3</v>
      </c>
      <c r="AE580" s="13">
        <f t="shared" si="858"/>
        <v>4.1364681830813781E-3</v>
      </c>
      <c r="AF580" s="13">
        <f t="shared" si="859"/>
        <v>6.2894605630010349E-3</v>
      </c>
      <c r="AG580" s="13">
        <f t="shared" si="860"/>
        <v>6.3753766776754395E-3</v>
      </c>
      <c r="AH580" s="13">
        <f t="shared" si="861"/>
        <v>4.9309484460281154E-2</v>
      </c>
      <c r="AI580" s="13">
        <f t="shared" si="862"/>
        <v>6.111045929823003E-2</v>
      </c>
      <c r="AJ580" s="13">
        <f t="shared" si="863"/>
        <v>3.7867849121894233E-2</v>
      </c>
      <c r="AK580" s="13">
        <f t="shared" si="864"/>
        <v>1.5643519550071289E-2</v>
      </c>
      <c r="AL580" s="13">
        <f t="shared" si="865"/>
        <v>7.3066507135728946E-4</v>
      </c>
      <c r="AM580" s="13">
        <f t="shared" si="866"/>
        <v>3.371561329016057E-4</v>
      </c>
      <c r="AN580" s="13">
        <f t="shared" si="867"/>
        <v>1.025285392080032E-3</v>
      </c>
      <c r="AO580" s="13">
        <f t="shared" si="868"/>
        <v>1.5589366952424475E-3</v>
      </c>
      <c r="AP580" s="13">
        <f t="shared" si="869"/>
        <v>1.5802322868972392E-3</v>
      </c>
      <c r="AQ580" s="13">
        <f t="shared" si="870"/>
        <v>1.2013640875411502E-3</v>
      </c>
      <c r="AR580" s="13">
        <f t="shared" si="871"/>
        <v>2.9989841011065176E-2</v>
      </c>
      <c r="AS580" s="13">
        <f t="shared" si="872"/>
        <v>3.7167149049050073E-2</v>
      </c>
      <c r="AT580" s="13">
        <f t="shared" si="873"/>
        <v>2.3031081890774584E-2</v>
      </c>
      <c r="AU580" s="13">
        <f t="shared" si="874"/>
        <v>9.5143291254246639E-3</v>
      </c>
      <c r="AV580" s="13">
        <f t="shared" si="875"/>
        <v>2.9478356402081571E-3</v>
      </c>
      <c r="AW580" s="13">
        <f t="shared" si="876"/>
        <v>7.6491757195836031E-5</v>
      </c>
      <c r="AX580" s="13">
        <f t="shared" si="877"/>
        <v>6.9640984090422477E-5</v>
      </c>
      <c r="AY580" s="13">
        <f t="shared" si="878"/>
        <v>2.1177690900502086E-4</v>
      </c>
      <c r="AZ580" s="13">
        <f t="shared" si="879"/>
        <v>3.2200477759969593E-4</v>
      </c>
      <c r="BA580" s="13">
        <f t="shared" si="880"/>
        <v>3.2640346952579033E-4</v>
      </c>
      <c r="BB580" s="13">
        <f t="shared" si="881"/>
        <v>2.4814668678049638E-4</v>
      </c>
      <c r="BC580" s="13">
        <f t="shared" si="882"/>
        <v>1.5092187163230468E-4</v>
      </c>
      <c r="BD580" s="13">
        <f t="shared" si="883"/>
        <v>1.5199756086705592E-2</v>
      </c>
      <c r="BE580" s="13">
        <f t="shared" si="884"/>
        <v>1.8837432308339126E-2</v>
      </c>
      <c r="BF580" s="13">
        <f t="shared" si="885"/>
        <v>1.1672847049224231E-2</v>
      </c>
      <c r="BG580" s="13">
        <f t="shared" si="886"/>
        <v>4.8221490064497474E-3</v>
      </c>
      <c r="BH580" s="13">
        <f t="shared" si="887"/>
        <v>1.4940520257619794E-3</v>
      </c>
      <c r="BI580" s="13">
        <f t="shared" si="888"/>
        <v>3.7032309913241775E-4</v>
      </c>
      <c r="BJ580" s="14">
        <f t="shared" si="889"/>
        <v>0.12332947224020697</v>
      </c>
      <c r="BK580" s="14">
        <f t="shared" si="890"/>
        <v>0.14149721936016588</v>
      </c>
      <c r="BL580" s="14">
        <f t="shared" si="891"/>
        <v>0.6345383280760496</v>
      </c>
      <c r="BM580" s="14">
        <f t="shared" si="892"/>
        <v>0.76425148673955701</v>
      </c>
      <c r="BN580" s="14">
        <f t="shared" si="893"/>
        <v>0.19983821838220889</v>
      </c>
    </row>
    <row r="581" spans="1:66" x14ac:dyDescent="0.25">
      <c r="A581" t="s">
        <v>348</v>
      </c>
      <c r="B581" t="s">
        <v>265</v>
      </c>
      <c r="C581" t="s">
        <v>268</v>
      </c>
      <c r="D581" s="11">
        <v>44430</v>
      </c>
      <c r="E581" s="10">
        <f>VLOOKUP(A581,home!$A$2:$E$405,3,FALSE)</f>
        <v>1.4792000000000001</v>
      </c>
      <c r="F581" s="10">
        <f>VLOOKUP(B581,home!$B$2:$E$405,3,FALSE)</f>
        <v>0.67600000000000005</v>
      </c>
      <c r="G581" s="10">
        <f>VLOOKUP(C581,away!$B$2:$E$405,4,FALSE)</f>
        <v>0.81120000000000003</v>
      </c>
      <c r="H581" s="10">
        <f>VLOOKUP(A581,away!$A$2:$E$405,3,FALSE)</f>
        <v>1.1875</v>
      </c>
      <c r="I581" s="10">
        <f>VLOOKUP(C581,away!$B$2:$E$405,3,FALSE)</f>
        <v>0.84209999999999996</v>
      </c>
      <c r="J581" s="10">
        <f>VLOOKUP(B581,home!$B$2:$E$405,4,FALSE)</f>
        <v>0.84209999999999996</v>
      </c>
      <c r="K581" s="12">
        <f t="shared" si="838"/>
        <v>0.81115067904000016</v>
      </c>
      <c r="L581" s="12">
        <f t="shared" si="839"/>
        <v>0.84209473687499992</v>
      </c>
      <c r="M581" s="13">
        <f t="shared" si="840"/>
        <v>0.19142763710197169</v>
      </c>
      <c r="N581" s="13">
        <f t="shared" si="841"/>
        <v>0.15527665782228706</v>
      </c>
      <c r="O581" s="13">
        <f t="shared" si="842"/>
        <v>0.16120020569598784</v>
      </c>
      <c r="P581" s="13">
        <f t="shared" si="843"/>
        <v>0.13075765631168823</v>
      </c>
      <c r="Q581" s="13">
        <f t="shared" si="844"/>
        <v>6.297638321580494E-2</v>
      </c>
      <c r="R581" s="13">
        <f t="shared" si="845"/>
        <v>6.7872922399879368E-2</v>
      </c>
      <c r="S581" s="13">
        <f t="shared" si="846"/>
        <v>2.2329018086110868E-2</v>
      </c>
      <c r="T581" s="13">
        <f t="shared" si="847"/>
        <v>5.3032080853452422E-2</v>
      </c>
      <c r="U581" s="13">
        <f t="shared" si="848"/>
        <v>5.5055167093091384E-2</v>
      </c>
      <c r="V581" s="13">
        <f t="shared" si="849"/>
        <v>1.6946874181123276E-3</v>
      </c>
      <c r="W581" s="13">
        <f t="shared" si="850"/>
        <v>1.7027778669661153E-2</v>
      </c>
      <c r="X581" s="13">
        <f t="shared" si="851"/>
        <v>1.4339002798394045E-2</v>
      </c>
      <c r="Y581" s="13">
        <f t="shared" si="852"/>
        <v>6.0373993942817597E-3</v>
      </c>
      <c r="Z581" s="13">
        <f t="shared" si="853"/>
        <v>1.9051810243087899E-2</v>
      </c>
      <c r="AA581" s="13">
        <f t="shared" si="854"/>
        <v>1.545388881562198E-2</v>
      </c>
      <c r="AB581" s="13">
        <f t="shared" si="855"/>
        <v>6.2677162033002148E-3</v>
      </c>
      <c r="AC581" s="13">
        <f t="shared" si="856"/>
        <v>7.2348929838443756E-5</v>
      </c>
      <c r="AD581" s="13">
        <f t="shared" si="857"/>
        <v>3.4530235576096181E-3</v>
      </c>
      <c r="AE581" s="13">
        <f t="shared" si="858"/>
        <v>2.9077729641684476E-3</v>
      </c>
      <c r="AF581" s="13">
        <f t="shared" si="859"/>
        <v>1.2243101545768337E-3</v>
      </c>
      <c r="AG581" s="13">
        <f t="shared" si="860"/>
        <v>3.4366171249058974E-4</v>
      </c>
      <c r="AH581" s="13">
        <f t="shared" si="861"/>
        <v>4.0108572834113834E-3</v>
      </c>
      <c r="AI581" s="13">
        <f t="shared" si="862"/>
        <v>3.2534096089716739E-3</v>
      </c>
      <c r="AJ581" s="13">
        <f t="shared" si="863"/>
        <v>1.3195027067563171E-3</v>
      </c>
      <c r="AK581" s="13">
        <f t="shared" si="864"/>
        <v>3.5677183886016837E-4</v>
      </c>
      <c r="AL581" s="13">
        <f t="shared" si="865"/>
        <v>1.9767629472006348E-6</v>
      </c>
      <c r="AM581" s="13">
        <f t="shared" si="866"/>
        <v>5.6018448069923197E-4</v>
      </c>
      <c r="AN581" s="13">
        <f t="shared" si="867"/>
        <v>4.717284028758782E-4</v>
      </c>
      <c r="AO581" s="13">
        <f t="shared" si="868"/>
        <v>1.986200026481133E-4</v>
      </c>
      <c r="AP581" s="13">
        <f t="shared" si="869"/>
        <v>5.5752286289358252E-5</v>
      </c>
      <c r="AQ581" s="13">
        <f t="shared" si="870"/>
        <v>1.1737176713254201E-5</v>
      </c>
      <c r="AR581" s="13">
        <f t="shared" si="871"/>
        <v>6.755043617434973E-4</v>
      </c>
      <c r="AS581" s="13">
        <f t="shared" si="872"/>
        <v>5.4793582172271975E-4</v>
      </c>
      <c r="AT581" s="13">
        <f t="shared" si="873"/>
        <v>2.2222925693036224E-4</v>
      </c>
      <c r="AU581" s="13">
        <f t="shared" si="874"/>
        <v>6.008713755387268E-5</v>
      </c>
      <c r="AV581" s="13">
        <f t="shared" si="875"/>
        <v>1.2184930607098427E-5</v>
      </c>
      <c r="AW581" s="13">
        <f t="shared" si="876"/>
        <v>3.7507194475507682E-8</v>
      </c>
      <c r="AX581" s="13">
        <f t="shared" si="877"/>
        <v>7.5732336984475263E-5</v>
      </c>
      <c r="AY581" s="13">
        <f t="shared" si="878"/>
        <v>6.3773802385870529E-5</v>
      </c>
      <c r="AZ581" s="13">
        <f t="shared" si="879"/>
        <v>2.6851791669823942E-5</v>
      </c>
      <c r="BA581" s="13">
        <f t="shared" si="880"/>
        <v>7.5372508136075683E-6</v>
      </c>
      <c r="BB581" s="13">
        <f t="shared" si="881"/>
        <v>1.5867698101614362E-6</v>
      </c>
      <c r="BC581" s="13">
        <f t="shared" si="882"/>
        <v>2.6724210115381769E-7</v>
      </c>
      <c r="BD581" s="13">
        <f t="shared" si="883"/>
        <v>9.4806444626717483E-5</v>
      </c>
      <c r="BE581" s="13">
        <f t="shared" si="884"/>
        <v>7.6902311936330055E-5</v>
      </c>
      <c r="BF581" s="13">
        <f t="shared" si="885"/>
        <v>3.118968127345001E-5</v>
      </c>
      <c r="BG581" s="13">
        <f t="shared" si="886"/>
        <v>8.4331770480000523E-6</v>
      </c>
      <c r="BH581" s="13">
        <f t="shared" si="887"/>
        <v>1.7101443222374464E-6</v>
      </c>
      <c r="BI581" s="13">
        <f t="shared" si="888"/>
        <v>2.7743694564786121E-7</v>
      </c>
      <c r="BJ581" s="14">
        <f t="shared" si="889"/>
        <v>0.31809184268571788</v>
      </c>
      <c r="BK581" s="14">
        <f t="shared" si="890"/>
        <v>0.34634709841305467</v>
      </c>
      <c r="BL581" s="14">
        <f t="shared" si="891"/>
        <v>0.31652170235059046</v>
      </c>
      <c r="BM581" s="14">
        <f t="shared" si="892"/>
        <v>0.23043725484963998</v>
      </c>
      <c r="BN581" s="14">
        <f t="shared" si="893"/>
        <v>0.76951146254761915</v>
      </c>
    </row>
    <row r="582" spans="1:66" x14ac:dyDescent="0.25">
      <c r="A582" t="s">
        <v>349</v>
      </c>
      <c r="B582" t="s">
        <v>277</v>
      </c>
      <c r="C582" t="s">
        <v>281</v>
      </c>
      <c r="D582" s="11">
        <v>44430</v>
      </c>
      <c r="E582" s="10">
        <f>VLOOKUP(A582,home!$A$2:$E$405,3,FALSE)</f>
        <v>1.53</v>
      </c>
      <c r="F582" s="10">
        <f>VLOOKUP(B582,home!$B$2:$E$405,3,FALSE)</f>
        <v>1.2065999999999999</v>
      </c>
      <c r="G582" s="10">
        <f>VLOOKUP(C582,away!$B$2:$E$405,4,FALSE)</f>
        <v>1.0348999999999999</v>
      </c>
      <c r="H582" s="10">
        <f>VLOOKUP(A582,away!$A$2:$E$405,3,FALSE)</f>
        <v>1.075</v>
      </c>
      <c r="I582" s="10">
        <f>VLOOKUP(C582,away!$B$2:$E$405,3,FALSE)</f>
        <v>1.1628000000000001</v>
      </c>
      <c r="J582" s="10">
        <f>VLOOKUP(B582,home!$B$2:$E$405,4,FALSE)</f>
        <v>0.93020000000000003</v>
      </c>
      <c r="K582" s="12">
        <f t="shared" si="838"/>
        <v>1.9105268201999996</v>
      </c>
      <c r="L582" s="12">
        <f t="shared" si="839"/>
        <v>1.162759302</v>
      </c>
      <c r="M582" s="13">
        <f t="shared" si="840"/>
        <v>4.6268859637304434E-2</v>
      </c>
      <c r="N582" s="13">
        <f t="shared" si="841"/>
        <v>8.8397897277139356E-2</v>
      </c>
      <c r="O582" s="13">
        <f t="shared" si="842"/>
        <v>5.379954693620808E-2</v>
      </c>
      <c r="P582" s="13">
        <f t="shared" si="843"/>
        <v>0.10278547733623426</v>
      </c>
      <c r="Q582" s="13">
        <f t="shared" si="844"/>
        <v>8.4443276798629646E-2</v>
      </c>
      <c r="R582" s="13">
        <f t="shared" si="845"/>
        <v>3.1277961821730781E-2</v>
      </c>
      <c r="S582" s="13">
        <f t="shared" si="846"/>
        <v>5.708404331797913E-2</v>
      </c>
      <c r="T582" s="13">
        <f t="shared" si="847"/>
        <v>9.8187205588967402E-2</v>
      </c>
      <c r="U582" s="13">
        <f t="shared" si="848"/>
        <v>5.9757384941608295E-2</v>
      </c>
      <c r="V582" s="13">
        <f t="shared" si="849"/>
        <v>1.409013580075389E-2</v>
      </c>
      <c r="W582" s="13">
        <f t="shared" si="850"/>
        <v>5.3777048369784773E-2</v>
      </c>
      <c r="X582" s="13">
        <f t="shared" si="851"/>
        <v>6.2529763226071192E-2</v>
      </c>
      <c r="Y582" s="13">
        <f t="shared" si="852"/>
        <v>3.635353192148591E-2</v>
      </c>
      <c r="Z582" s="13">
        <f t="shared" si="853"/>
        <v>1.2122913685272777E-2</v>
      </c>
      <c r="AA582" s="13">
        <f t="shared" si="854"/>
        <v>2.3161151734683257E-2</v>
      </c>
      <c r="AB582" s="13">
        <f t="shared" si="855"/>
        <v>2.2125000787917057E-2</v>
      </c>
      <c r="AC582" s="13">
        <f t="shared" si="856"/>
        <v>1.9563121737892178E-3</v>
      </c>
      <c r="AD582" s="13">
        <f t="shared" si="857"/>
        <v>2.5685623305416627E-2</v>
      </c>
      <c r="AE582" s="13">
        <f t="shared" si="858"/>
        <v>2.9866197426041172E-2</v>
      </c>
      <c r="AF582" s="13">
        <f t="shared" si="859"/>
        <v>1.7363599436248919E-2</v>
      </c>
      <c r="AG582" s="13">
        <f t="shared" si="860"/>
        <v>6.7298955869001288E-3</v>
      </c>
      <c r="AH582" s="13">
        <f t="shared" si="861"/>
        <v>3.5240076637235045E-3</v>
      </c>
      <c r="AI582" s="13">
        <f t="shared" si="862"/>
        <v>6.7327111561340967E-3</v>
      </c>
      <c r="AJ582" s="13">
        <f t="shared" si="863"/>
        <v>6.4315126182269708E-3</v>
      </c>
      <c r="AK582" s="13">
        <f t="shared" si="864"/>
        <v>4.0958591171924505E-3</v>
      </c>
      <c r="AL582" s="13">
        <f t="shared" si="865"/>
        <v>1.7383655631701702E-4</v>
      </c>
      <c r="AM582" s="13">
        <f t="shared" si="866"/>
        <v>9.8146144437105242E-3</v>
      </c>
      <c r="AN582" s="13">
        <f t="shared" si="867"/>
        <v>1.1412034239967967E-2</v>
      </c>
      <c r="AO582" s="13">
        <f t="shared" si="868"/>
        <v>6.6347244836326286E-3</v>
      </c>
      <c r="AP582" s="13">
        <f t="shared" si="869"/>
        <v>2.5715292031836617E-3</v>
      </c>
      <c r="AQ582" s="13">
        <f t="shared" si="870"/>
        <v>7.4751737534161256E-4</v>
      </c>
      <c r="AR582" s="13">
        <f t="shared" si="871"/>
        <v>8.1951453826275829E-4</v>
      </c>
      <c r="AS582" s="13">
        <f t="shared" si="872"/>
        <v>1.5657045048948187E-3</v>
      </c>
      <c r="AT582" s="13">
        <f t="shared" si="873"/>
        <v>1.4956602245547565E-3</v>
      </c>
      <c r="AU582" s="13">
        <f t="shared" si="874"/>
        <v>9.5249965763940559E-4</v>
      </c>
      <c r="AV582" s="13">
        <f t="shared" si="875"/>
        <v>4.5494403553785059E-4</v>
      </c>
      <c r="AW582" s="13">
        <f t="shared" si="876"/>
        <v>1.0727081261562968E-5</v>
      </c>
      <c r="AX582" s="13">
        <f t="shared" si="877"/>
        <v>3.1251806874385418E-3</v>
      </c>
      <c r="AY582" s="13">
        <f t="shared" si="878"/>
        <v>3.6338329147499191E-3</v>
      </c>
      <c r="AZ582" s="13">
        <f t="shared" si="879"/>
        <v>2.1126365117696212E-3</v>
      </c>
      <c r="BA582" s="13">
        <f t="shared" si="880"/>
        <v>8.1882925193498641E-4</v>
      </c>
      <c r="BB582" s="13">
        <f t="shared" si="881"/>
        <v>2.3802533235927668E-4</v>
      </c>
      <c r="BC582" s="13">
        <f t="shared" si="882"/>
        <v>5.5353233862478099E-5</v>
      </c>
      <c r="BD582" s="13">
        <f t="shared" si="883"/>
        <v>1.5881635874820957E-4</v>
      </c>
      <c r="BE582" s="13">
        <f t="shared" si="884"/>
        <v>3.0342291287495924E-4</v>
      </c>
      <c r="BF582" s="13">
        <f t="shared" si="885"/>
        <v>2.8984880645540874E-4</v>
      </c>
      <c r="BG582" s="13">
        <f t="shared" si="886"/>
        <v>1.8458797284533909E-4</v>
      </c>
      <c r="BH582" s="13">
        <f t="shared" si="887"/>
        <v>8.8165068201842415E-5</v>
      </c>
      <c r="BI582" s="13">
        <f t="shared" si="888"/>
        <v>3.368834548087641E-5</v>
      </c>
      <c r="BJ582" s="14">
        <f t="shared" si="889"/>
        <v>0.54449831661463644</v>
      </c>
      <c r="BK582" s="14">
        <f t="shared" si="890"/>
        <v>0.22599249773712787</v>
      </c>
      <c r="BL582" s="14">
        <f t="shared" si="891"/>
        <v>0.21725198920292077</v>
      </c>
      <c r="BM582" s="14">
        <f t="shared" si="892"/>
        <v>0.5892695915992231</v>
      </c>
      <c r="BN582" s="14">
        <f t="shared" si="893"/>
        <v>0.40697301980724659</v>
      </c>
    </row>
    <row r="583" spans="1:66" x14ac:dyDescent="0.25">
      <c r="A583" t="s">
        <v>349</v>
      </c>
      <c r="B583" t="s">
        <v>280</v>
      </c>
      <c r="C583" t="s">
        <v>285</v>
      </c>
      <c r="D583" s="11">
        <v>44430</v>
      </c>
      <c r="E583" s="10">
        <f>VLOOKUP(A583,home!$A$2:$E$405,3,FALSE)</f>
        <v>1.53</v>
      </c>
      <c r="F583" s="10">
        <f>VLOOKUP(B583,home!$B$2:$E$405,3,FALSE)</f>
        <v>0.49020000000000002</v>
      </c>
      <c r="G583" s="10">
        <f>VLOOKUP(C583,away!$B$2:$E$405,4,FALSE)</f>
        <v>0.95530000000000004</v>
      </c>
      <c r="H583" s="10">
        <f>VLOOKUP(A583,away!$A$2:$E$405,3,FALSE)</f>
        <v>1.075</v>
      </c>
      <c r="I583" s="10">
        <f>VLOOKUP(C583,away!$B$2:$E$405,3,FALSE)</f>
        <v>1.1449</v>
      </c>
      <c r="J583" s="10">
        <f>VLOOKUP(B583,home!$B$2:$E$405,4,FALSE)</f>
        <v>0.62019999999999997</v>
      </c>
      <c r="K583" s="12">
        <f t="shared" si="838"/>
        <v>0.71648073180000005</v>
      </c>
      <c r="L583" s="12">
        <f t="shared" si="839"/>
        <v>0.76332200350000001</v>
      </c>
      <c r="M583" s="13">
        <f t="shared" si="840"/>
        <v>0.22768259769348559</v>
      </c>
      <c r="N583" s="13">
        <f t="shared" si="841"/>
        <v>0.16313019421355354</v>
      </c>
      <c r="O583" s="13">
        <f t="shared" si="842"/>
        <v>0.1737951366334759</v>
      </c>
      <c r="P583" s="13">
        <f t="shared" si="843"/>
        <v>0.1245208666784338</v>
      </c>
      <c r="Q583" s="13">
        <f t="shared" si="844"/>
        <v>5.8439820464401479E-2</v>
      </c>
      <c r="R583" s="13">
        <f t="shared" si="845"/>
        <v>6.6330825946810529E-2</v>
      </c>
      <c r="S583" s="13">
        <f t="shared" si="846"/>
        <v>1.7025286951467267E-2</v>
      </c>
      <c r="T583" s="13">
        <f t="shared" si="847"/>
        <v>4.4608400841067243E-2</v>
      </c>
      <c r="U583" s="13">
        <f t="shared" si="848"/>
        <v>4.752475871526924E-2</v>
      </c>
      <c r="V583" s="13">
        <f t="shared" si="849"/>
        <v>1.0345803559293142E-3</v>
      </c>
      <c r="W583" s="13">
        <f t="shared" si="850"/>
        <v>1.3957001777531666E-2</v>
      </c>
      <c r="X583" s="13">
        <f t="shared" si="851"/>
        <v>1.0653686559678533E-2</v>
      </c>
      <c r="Y583" s="13">
        <f t="shared" si="852"/>
        <v>4.0660966846974202E-3</v>
      </c>
      <c r="Z583" s="13">
        <f t="shared" si="853"/>
        <v>1.6877259651843068E-2</v>
      </c>
      <c r="AA583" s="13">
        <f t="shared" si="854"/>
        <v>1.2092231346131134E-2</v>
      </c>
      <c r="AB583" s="13">
        <f t="shared" si="855"/>
        <v>4.3319253819854671E-3</v>
      </c>
      <c r="AC583" s="13">
        <f t="shared" si="856"/>
        <v>3.5363605923846213E-5</v>
      </c>
      <c r="AD583" s="13">
        <f t="shared" si="857"/>
        <v>2.4999807118249468E-3</v>
      </c>
      <c r="AE583" s="13">
        <f t="shared" si="858"/>
        <v>1.9082902856615745E-3</v>
      </c>
      <c r="AF583" s="13">
        <f t="shared" si="859"/>
        <v>7.2831998205539019E-4</v>
      </c>
      <c r="AG583" s="13">
        <f t="shared" si="860"/>
        <v>1.8531422263053484E-4</v>
      </c>
      <c r="AH583" s="13">
        <f t="shared" si="861"/>
        <v>3.2206959127586399E-3</v>
      </c>
      <c r="AI583" s="13">
        <f t="shared" si="862"/>
        <v>2.3075665644785794E-3</v>
      </c>
      <c r="AJ583" s="13">
        <f t="shared" si="863"/>
        <v>8.2666349039741207E-4</v>
      </c>
      <c r="AK583" s="13">
        <f t="shared" si="864"/>
        <v>1.9742948751742673E-4</v>
      </c>
      <c r="AL583" s="13">
        <f t="shared" si="865"/>
        <v>7.7362203402828114E-7</v>
      </c>
      <c r="AM583" s="13">
        <f t="shared" si="866"/>
        <v>3.5823760197884467E-4</v>
      </c>
      <c r="AN583" s="13">
        <f t="shared" si="867"/>
        <v>2.7345064407152729E-4</v>
      </c>
      <c r="AO583" s="13">
        <f t="shared" si="868"/>
        <v>1.043654467455218E-4</v>
      </c>
      <c r="AP583" s="13">
        <f t="shared" si="869"/>
        <v>2.6554813968654753E-5</v>
      </c>
      <c r="AQ583" s="13">
        <f t="shared" si="870"/>
        <v>5.0674684502808311E-6</v>
      </c>
      <c r="AR583" s="13">
        <f t="shared" si="871"/>
        <v>4.9168561135823732E-4</v>
      </c>
      <c r="AS583" s="13">
        <f t="shared" si="872"/>
        <v>3.5228326664148033E-4</v>
      </c>
      <c r="AT583" s="13">
        <f t="shared" si="873"/>
        <v>1.2620208634209117E-4</v>
      </c>
      <c r="AU583" s="13">
        <f t="shared" si="874"/>
        <v>3.0140454392356095E-5</v>
      </c>
      <c r="AV583" s="13">
        <f t="shared" si="875"/>
        <v>5.3987637049549529E-6</v>
      </c>
      <c r="AW583" s="13">
        <f t="shared" si="876"/>
        <v>1.1752726423955533E-8</v>
      </c>
      <c r="AX583" s="13">
        <f t="shared" si="877"/>
        <v>4.2778389870679952E-5</v>
      </c>
      <c r="AY583" s="13">
        <f t="shared" si="878"/>
        <v>3.2653686262591527E-5</v>
      </c>
      <c r="AZ583" s="13">
        <f t="shared" si="879"/>
        <v>1.2462638609810896E-5</v>
      </c>
      <c r="BA583" s="13">
        <f t="shared" si="880"/>
        <v>3.1710020908457696E-6</v>
      </c>
      <c r="BB583" s="13">
        <f t="shared" si="881"/>
        <v>6.0512391727177029E-7</v>
      </c>
      <c r="BC583" s="13">
        <f t="shared" si="882"/>
        <v>9.2380880179531214E-8</v>
      </c>
      <c r="BD583" s="13">
        <f t="shared" si="883"/>
        <v>6.2552407659015343E-5</v>
      </c>
      <c r="BE583" s="13">
        <f t="shared" si="884"/>
        <v>4.4817594815383235E-5</v>
      </c>
      <c r="BF583" s="13">
        <f t="shared" si="885"/>
        <v>1.6055471565420831E-5</v>
      </c>
      <c r="BG583" s="13">
        <f t="shared" si="886"/>
        <v>3.8344786721956045E-6</v>
      </c>
      <c r="BH583" s="13">
        <f t="shared" si="887"/>
        <v>6.8683252128154947E-7</v>
      </c>
      <c r="BI583" s="13">
        <f t="shared" si="888"/>
        <v>9.8420453494368774E-8</v>
      </c>
      <c r="BJ583" s="14">
        <f t="shared" si="889"/>
        <v>0.30103654493994858</v>
      </c>
      <c r="BK583" s="14">
        <f t="shared" si="890"/>
        <v>0.37033212259353643</v>
      </c>
      <c r="BL583" s="14">
        <f t="shared" si="891"/>
        <v>0.31176098886695031</v>
      </c>
      <c r="BM583" s="14">
        <f t="shared" si="892"/>
        <v>0.18607483248858125</v>
      </c>
      <c r="BN583" s="14">
        <f t="shared" si="893"/>
        <v>0.8138994416301607</v>
      </c>
    </row>
    <row r="584" spans="1:66" x14ac:dyDescent="0.25">
      <c r="A584" t="s">
        <v>349</v>
      </c>
      <c r="B584" t="s">
        <v>274</v>
      </c>
      <c r="C584" t="s">
        <v>279</v>
      </c>
      <c r="D584" s="11">
        <v>44430</v>
      </c>
      <c r="E584" s="10">
        <f>VLOOKUP(A584,home!$A$2:$E$405,3,FALSE)</f>
        <v>1.53</v>
      </c>
      <c r="F584" s="10">
        <f>VLOOKUP(B584,home!$B$2:$E$405,3,FALSE)</f>
        <v>1.1061000000000001</v>
      </c>
      <c r="G584" s="10">
        <f>VLOOKUP(C584,away!$B$2:$E$405,4,FALSE)</f>
        <v>1.0055000000000001</v>
      </c>
      <c r="H584" s="10">
        <f>VLOOKUP(A584,away!$A$2:$E$405,3,FALSE)</f>
        <v>1.075</v>
      </c>
      <c r="I584" s="10">
        <f>VLOOKUP(C584,away!$B$2:$E$405,3,FALSE)</f>
        <v>1.0732999999999999</v>
      </c>
      <c r="J584" s="10">
        <f>VLOOKUP(B584,home!$B$2:$E$405,4,FALSE)</f>
        <v>0.42930000000000001</v>
      </c>
      <c r="K584" s="12">
        <f t="shared" si="838"/>
        <v>1.7016408315000002</v>
      </c>
      <c r="L584" s="12">
        <f t="shared" si="839"/>
        <v>0.49532526674999994</v>
      </c>
      <c r="M584" s="13">
        <f t="shared" si="840"/>
        <v>0.11113983472164631</v>
      </c>
      <c r="N584" s="13">
        <f t="shared" si="841"/>
        <v>0.1891200807685148</v>
      </c>
      <c r="O584" s="13">
        <f t="shared" si="842"/>
        <v>5.5050368280050353E-2</v>
      </c>
      <c r="P584" s="13">
        <f t="shared" si="843"/>
        <v>9.3675954454446111E-2</v>
      </c>
      <c r="Q584" s="13">
        <f t="shared" si="844"/>
        <v>0.16090722574614139</v>
      </c>
      <c r="R584" s="13">
        <f t="shared" si="845"/>
        <v>1.363391917650084E-2</v>
      </c>
      <c r="S584" s="13">
        <f t="shared" si="846"/>
        <v>1.9739062202425509E-2</v>
      </c>
      <c r="T584" s="13">
        <f t="shared" si="847"/>
        <v>7.970141451470994E-2</v>
      </c>
      <c r="U584" s="13">
        <f t="shared" si="848"/>
        <v>2.3200033564104685E-2</v>
      </c>
      <c r="V584" s="13">
        <f t="shared" si="849"/>
        <v>1.848597606268783E-3</v>
      </c>
      <c r="W584" s="13">
        <f t="shared" si="850"/>
        <v>9.1268768471007442E-2</v>
      </c>
      <c r="X584" s="13">
        <f t="shared" si="851"/>
        <v>4.5207727088845739E-2</v>
      </c>
      <c r="Y584" s="13">
        <f t="shared" si="852"/>
        <v>1.1196264739721858E-2</v>
      </c>
      <c r="Z584" s="13">
        <f t="shared" si="853"/>
        <v>2.2510748843160731E-3</v>
      </c>
      <c r="AA584" s="13">
        <f t="shared" si="854"/>
        <v>3.8305209379163692E-3</v>
      </c>
      <c r="AB584" s="13">
        <f t="shared" si="855"/>
        <v>3.2590854169370861E-3</v>
      </c>
      <c r="AC584" s="13">
        <f t="shared" si="856"/>
        <v>9.738246957264521E-5</v>
      </c>
      <c r="AD584" s="13">
        <f t="shared" si="857"/>
        <v>3.8826665767746529E-2</v>
      </c>
      <c r="AE584" s="13">
        <f t="shared" si="858"/>
        <v>1.9231828578422136E-2</v>
      </c>
      <c r="AF584" s="13">
        <f t="shared" si="859"/>
        <v>4.7630053103486095E-3</v>
      </c>
      <c r="AG584" s="13">
        <f t="shared" si="860"/>
        <v>7.8641229196003048E-4</v>
      </c>
      <c r="AH584" s="13">
        <f t="shared" si="861"/>
        <v>2.7875356688702096E-4</v>
      </c>
      <c r="AI584" s="13">
        <f t="shared" si="862"/>
        <v>4.7433845134122127E-4</v>
      </c>
      <c r="AJ584" s="13">
        <f t="shared" si="863"/>
        <v>4.0357683837634914E-4</v>
      </c>
      <c r="AK584" s="13">
        <f t="shared" si="864"/>
        <v>2.2891427560962403E-4</v>
      </c>
      <c r="AL584" s="13">
        <f t="shared" si="865"/>
        <v>3.2832137305929855E-6</v>
      </c>
      <c r="AM584" s="13">
        <f t="shared" si="866"/>
        <v>1.3213807964280164E-2</v>
      </c>
      <c r="AN584" s="13">
        <f t="shared" si="867"/>
        <v>6.5451329546903445E-3</v>
      </c>
      <c r="AO584" s="13">
        <f t="shared" si="868"/>
        <v>1.6209848633481055E-3</v>
      </c>
      <c r="AP584" s="13">
        <f t="shared" si="869"/>
        <v>2.6763825327853758E-4</v>
      </c>
      <c r="AQ584" s="13">
        <f t="shared" si="870"/>
        <v>3.3141997299423905E-5</v>
      </c>
      <c r="AR584" s="13">
        <f t="shared" si="871"/>
        <v>2.7614736975165529E-5</v>
      </c>
      <c r="AS584" s="13">
        <f t="shared" si="872"/>
        <v>4.6990363988074465E-5</v>
      </c>
      <c r="AT584" s="13">
        <f t="shared" si="873"/>
        <v>3.998036102457736E-5</v>
      </c>
      <c r="AU584" s="13">
        <f t="shared" si="874"/>
        <v>2.2677404925844011E-5</v>
      </c>
      <c r="AV584" s="13">
        <f t="shared" si="875"/>
        <v>9.6471995435688507E-6</v>
      </c>
      <c r="AW584" s="13">
        <f t="shared" si="876"/>
        <v>7.6869673201814908E-8</v>
      </c>
      <c r="AX584" s="13">
        <f t="shared" si="877"/>
        <v>3.7475258619364986E-3</v>
      </c>
      <c r="AY584" s="13">
        <f t="shared" si="878"/>
        <v>1.8562442472162195E-3</v>
      </c>
      <c r="AZ584" s="13">
        <f t="shared" si="879"/>
        <v>4.597223384527634E-4</v>
      </c>
      <c r="BA584" s="13">
        <f t="shared" si="880"/>
        <v>7.5904029975016281E-5</v>
      </c>
      <c r="BB584" s="13">
        <f t="shared" si="881"/>
        <v>9.3992959736937306E-6</v>
      </c>
      <c r="BC584" s="13">
        <f t="shared" si="882"/>
        <v>9.3114175708640968E-7</v>
      </c>
      <c r="BD584" s="13">
        <f t="shared" si="883"/>
        <v>2.2797128264091585E-6</v>
      </c>
      <c r="BE584" s="13">
        <f t="shared" si="884"/>
        <v>3.8792524295120953E-6</v>
      </c>
      <c r="BF584" s="13">
        <f t="shared" si="885"/>
        <v>3.3005471648766799E-6</v>
      </c>
      <c r="BG584" s="13">
        <f t="shared" si="886"/>
        <v>1.8721152740152408E-6</v>
      </c>
      <c r="BH584" s="13">
        <f t="shared" si="887"/>
        <v>7.9641694788478634E-7</v>
      </c>
      <c r="BI584" s="13">
        <f t="shared" si="888"/>
        <v>2.7104311948387213E-7</v>
      </c>
      <c r="BJ584" s="14">
        <f t="shared" si="889"/>
        <v>0.66883982622562632</v>
      </c>
      <c r="BK584" s="14">
        <f t="shared" si="890"/>
        <v>0.22836035891530618</v>
      </c>
      <c r="BL584" s="14">
        <f t="shared" si="891"/>
        <v>0.10051881966194297</v>
      </c>
      <c r="BM584" s="14">
        <f t="shared" si="892"/>
        <v>0.37458652916234864</v>
      </c>
      <c r="BN584" s="14">
        <f t="shared" si="893"/>
        <v>0.62352738314729972</v>
      </c>
    </row>
    <row r="585" spans="1:66" x14ac:dyDescent="0.25">
      <c r="A585" t="s">
        <v>349</v>
      </c>
      <c r="B585" t="s">
        <v>286</v>
      </c>
      <c r="C585" t="s">
        <v>288</v>
      </c>
      <c r="D585" s="11">
        <v>44430</v>
      </c>
      <c r="E585" s="10">
        <f>VLOOKUP(A585,home!$A$2:$E$405,3,FALSE)</f>
        <v>1.53</v>
      </c>
      <c r="F585" s="10">
        <f>VLOOKUP(B585,home!$B$2:$E$405,3,FALSE)</f>
        <v>0.54469999999999996</v>
      </c>
      <c r="G585" s="10">
        <f>VLOOKUP(C585,away!$B$2:$E$405,4,FALSE)</f>
        <v>1.4077</v>
      </c>
      <c r="H585" s="10">
        <f>VLOOKUP(A585,away!$A$2:$E$405,3,FALSE)</f>
        <v>1.075</v>
      </c>
      <c r="I585" s="10">
        <f>VLOOKUP(C585,away!$B$2:$E$405,3,FALSE)</f>
        <v>0.93020000000000003</v>
      </c>
      <c r="J585" s="10">
        <f>VLOOKUP(B585,home!$B$2:$E$405,4,FALSE)</f>
        <v>1.3953</v>
      </c>
      <c r="K585" s="12">
        <f t="shared" si="838"/>
        <v>1.1731645106999999</v>
      </c>
      <c r="L585" s="12">
        <f t="shared" si="839"/>
        <v>1.3952511645000001</v>
      </c>
      <c r="M585" s="13">
        <f t="shared" si="840"/>
        <v>7.6656898692720868E-2</v>
      </c>
      <c r="N585" s="13">
        <f t="shared" si="841"/>
        <v>8.9931153046625342E-2</v>
      </c>
      <c r="O585" s="13">
        <f t="shared" si="842"/>
        <v>0.10695562716797734</v>
      </c>
      <c r="P585" s="13">
        <f t="shared" si="843"/>
        <v>0.12547654601313174</v>
      </c>
      <c r="Q585" s="13">
        <f t="shared" si="844"/>
        <v>5.2752018580315529E-2</v>
      </c>
      <c r="R585" s="13">
        <f t="shared" si="845"/>
        <v>7.4614981677974118E-2</v>
      </c>
      <c r="S585" s="13">
        <f t="shared" si="846"/>
        <v>5.1346858103720208E-2</v>
      </c>
      <c r="T585" s="13">
        <f t="shared" si="847"/>
        <v>7.3602315353910888E-2</v>
      </c>
      <c r="U585" s="13">
        <f t="shared" si="848"/>
        <v>8.7535648471129962E-2</v>
      </c>
      <c r="V585" s="13">
        <f t="shared" si="849"/>
        <v>9.338619388404459E-3</v>
      </c>
      <c r="W585" s="13">
        <f t="shared" si="850"/>
        <v>2.0628932022071056E-2</v>
      </c>
      <c r="X585" s="13">
        <f t="shared" si="851"/>
        <v>2.8782541426185984E-2</v>
      </c>
      <c r="Y585" s="13">
        <f t="shared" si="852"/>
        <v>2.0079437221077745E-2</v>
      </c>
      <c r="Z585" s="13">
        <f t="shared" si="853"/>
        <v>3.4702213358446525E-2</v>
      </c>
      <c r="AA585" s="13">
        <f t="shared" si="854"/>
        <v>4.0711405154868922E-2</v>
      </c>
      <c r="AB585" s="13">
        <f t="shared" si="855"/>
        <v>2.3880587854210635E-2</v>
      </c>
      <c r="AC585" s="13">
        <f t="shared" si="856"/>
        <v>9.5537528696970771E-4</v>
      </c>
      <c r="AD585" s="13">
        <f t="shared" si="857"/>
        <v>6.0502827354841377E-3</v>
      </c>
      <c r="AE585" s="13">
        <f t="shared" si="858"/>
        <v>8.4416640322384894E-3</v>
      </c>
      <c r="AF585" s="13">
        <f t="shared" si="859"/>
        <v>5.8891207856492595E-3</v>
      </c>
      <c r="AG585" s="13">
        <f t="shared" si="860"/>
        <v>2.7389342113527623E-3</v>
      </c>
      <c r="AH585" s="13">
        <f t="shared" si="861"/>
        <v>1.2104575899774993E-2</v>
      </c>
      <c r="AI585" s="13">
        <f t="shared" si="862"/>
        <v>1.420065886269054E-2</v>
      </c>
      <c r="AJ585" s="13">
        <f t="shared" si="863"/>
        <v>8.329854503132986E-3</v>
      </c>
      <c r="AK585" s="13">
        <f t="shared" si="864"/>
        <v>3.2574298941233999E-3</v>
      </c>
      <c r="AL585" s="13">
        <f t="shared" si="865"/>
        <v>6.255259119510747E-5</v>
      </c>
      <c r="AM585" s="13">
        <f t="shared" si="866"/>
        <v>1.4195953969941804E-3</v>
      </c>
      <c r="AN585" s="13">
        <f t="shared" si="867"/>
        <v>1.9806921307749703E-3</v>
      </c>
      <c r="AO585" s="13">
        <f t="shared" si="868"/>
        <v>1.3817815009898819E-3</v>
      </c>
      <c r="AP585" s="13">
        <f t="shared" si="869"/>
        <v>6.4264408278023042E-4</v>
      </c>
      <c r="AQ585" s="13">
        <f t="shared" si="870"/>
        <v>2.2416247621453772E-4</v>
      </c>
      <c r="AR585" s="13">
        <f t="shared" si="871"/>
        <v>3.3777847239879395E-3</v>
      </c>
      <c r="AS585" s="13">
        <f t="shared" si="872"/>
        <v>3.962697162967245E-3</v>
      </c>
      <c r="AT585" s="13">
        <f t="shared" si="873"/>
        <v>2.3244478391223739E-3</v>
      </c>
      <c r="AU585" s="13">
        <f t="shared" si="874"/>
        <v>9.0898657061055715E-4</v>
      </c>
      <c r="AV585" s="13">
        <f t="shared" si="875"/>
        <v>2.6659769633580129E-4</v>
      </c>
      <c r="AW585" s="13">
        <f t="shared" si="876"/>
        <v>2.8441605898728055E-6</v>
      </c>
      <c r="AX585" s="13">
        <f t="shared" si="877"/>
        <v>2.7756982321777522E-4</v>
      </c>
      <c r="AY585" s="13">
        <f t="shared" si="878"/>
        <v>3.8727961907466006E-4</v>
      </c>
      <c r="AZ585" s="13">
        <f t="shared" si="879"/>
        <v>2.7017616975051801E-4</v>
      </c>
      <c r="BA585" s="13">
        <f t="shared" si="880"/>
        <v>1.2565453848818666E-4</v>
      </c>
      <c r="BB585" s="13">
        <f t="shared" si="881"/>
        <v>4.3829910287588129E-5</v>
      </c>
      <c r="BC585" s="13">
        <f t="shared" si="882"/>
        <v>1.2230746673737576E-5</v>
      </c>
      <c r="BD585" s="13">
        <f t="shared" si="883"/>
        <v>7.8547634492907967E-4</v>
      </c>
      <c r="BE585" s="13">
        <f t="shared" si="884"/>
        <v>9.2149297186514814E-4</v>
      </c>
      <c r="BF585" s="13">
        <f t="shared" si="885"/>
        <v>5.4053142572583286E-4</v>
      </c>
      <c r="BG585" s="13">
        <f t="shared" si="886"/>
        <v>2.1137742852653997E-4</v>
      </c>
      <c r="BH585" s="13">
        <f t="shared" si="887"/>
        <v>6.1995124377590616E-5</v>
      </c>
      <c r="BI585" s="13">
        <f t="shared" si="888"/>
        <v>1.454609595124434E-5</v>
      </c>
      <c r="BJ585" s="14">
        <f t="shared" si="889"/>
        <v>0.31566201581015729</v>
      </c>
      <c r="BK585" s="14">
        <f t="shared" si="890"/>
        <v>0.26422412969521669</v>
      </c>
      <c r="BL585" s="14">
        <f t="shared" si="891"/>
        <v>0.3849667028702824</v>
      </c>
      <c r="BM585" s="14">
        <f t="shared" si="892"/>
        <v>0.47278340109687328</v>
      </c>
      <c r="BN585" s="14">
        <f t="shared" si="893"/>
        <v>0.52638722517874492</v>
      </c>
    </row>
    <row r="586" spans="1:66" x14ac:dyDescent="0.25">
      <c r="A586" t="s">
        <v>357</v>
      </c>
      <c r="B586" t="s">
        <v>330</v>
      </c>
      <c r="C586" t="s">
        <v>335</v>
      </c>
      <c r="D586" s="11">
        <v>44430</v>
      </c>
      <c r="E586" s="10">
        <f>VLOOKUP(A586,home!$A$2:$E$405,3,FALSE)</f>
        <v>1.9630000000000001</v>
      </c>
      <c r="F586" s="10">
        <f>VLOOKUP(B586,home!$B$2:$E$405,3,FALSE)</f>
        <v>0.81510000000000005</v>
      </c>
      <c r="G586" s="10">
        <f>VLOOKUP(C586,away!$B$2:$E$405,4,FALSE)</f>
        <v>0.30570000000000003</v>
      </c>
      <c r="H586" s="10">
        <f>VLOOKUP(A586,away!$A$2:$E$405,3,FALSE)</f>
        <v>1.5185</v>
      </c>
      <c r="I586" s="10">
        <f>VLOOKUP(C586,away!$B$2:$E$405,3,FALSE)</f>
        <v>1.0537000000000001</v>
      </c>
      <c r="J586" s="10">
        <f>VLOOKUP(B586,home!$B$2:$E$405,4,FALSE)</f>
        <v>1.5805</v>
      </c>
      <c r="K586" s="12">
        <f t="shared" si="838"/>
        <v>0.48913262541000013</v>
      </c>
      <c r="L586" s="12">
        <f t="shared" si="839"/>
        <v>2.5288686727250003</v>
      </c>
      <c r="M586" s="13">
        <f t="shared" si="840"/>
        <v>4.8898854988918203E-2</v>
      </c>
      <c r="N586" s="13">
        <f t="shared" si="841"/>
        <v>2.3918025320272446E-2</v>
      </c>
      <c r="O586" s="13">
        <f t="shared" si="842"/>
        <v>0.12365878251359784</v>
      </c>
      <c r="P586" s="13">
        <f t="shared" si="843"/>
        <v>6.0485544945880335E-2</v>
      </c>
      <c r="Q586" s="13">
        <f t="shared" si="844"/>
        <v>5.8495432597638602E-3</v>
      </c>
      <c r="R586" s="13">
        <f t="shared" si="845"/>
        <v>0.15635841060297584</v>
      </c>
      <c r="S586" s="13">
        <f t="shared" si="846"/>
        <v>1.8704431567105325E-2</v>
      </c>
      <c r="T586" s="13">
        <f t="shared" si="847"/>
        <v>1.4792726699366505E-2</v>
      </c>
      <c r="U586" s="13">
        <f t="shared" si="848"/>
        <v>7.6479999883168379E-2</v>
      </c>
      <c r="V586" s="13">
        <f t="shared" si="849"/>
        <v>2.5707208083926756E-3</v>
      </c>
      <c r="W586" s="13">
        <f t="shared" si="850"/>
        <v>9.5373415069922266E-4</v>
      </c>
      <c r="X586" s="13">
        <f t="shared" si="851"/>
        <v>2.4118684158112489E-3</v>
      </c>
      <c r="Y586" s="13">
        <f t="shared" si="852"/>
        <v>3.0496492397399711E-3</v>
      </c>
      <c r="Z586" s="13">
        <f t="shared" si="853"/>
        <v>0.13180329543031272</v>
      </c>
      <c r="AA586" s="13">
        <f t="shared" si="854"/>
        <v>6.4469291931518735E-2</v>
      </c>
      <c r="AB586" s="13">
        <f t="shared" si="855"/>
        <v>1.5767017010393746E-2</v>
      </c>
      <c r="AC586" s="13">
        <f t="shared" si="856"/>
        <v>1.9874116816562403E-4</v>
      </c>
      <c r="AD586" s="13">
        <f t="shared" si="857"/>
        <v>1.1662562226867185E-4</v>
      </c>
      <c r="AE586" s="13">
        <f t="shared" si="858"/>
        <v>2.9493088259230344E-4</v>
      </c>
      <c r="AF586" s="13">
        <f t="shared" si="859"/>
        <v>3.7292073480340568E-4</v>
      </c>
      <c r="AG586" s="13">
        <f t="shared" si="860"/>
        <v>3.1435585455130677E-4</v>
      </c>
      <c r="AH586" s="13">
        <f t="shared" si="861"/>
        <v>8.3328306193908963E-2</v>
      </c>
      <c r="AI586" s="13">
        <f t="shared" si="862"/>
        <v>4.0758593179595071E-2</v>
      </c>
      <c r="AJ586" s="13">
        <f t="shared" si="863"/>
        <v>9.9681788449767304E-3</v>
      </c>
      <c r="AK586" s="13">
        <f t="shared" si="864"/>
        <v>1.6252538296666309E-3</v>
      </c>
      <c r="AL586" s="13">
        <f t="shared" si="865"/>
        <v>9.8333327947273113E-6</v>
      </c>
      <c r="AM586" s="13">
        <f t="shared" si="866"/>
        <v>1.1409079362070089E-5</v>
      </c>
      <c r="AN586" s="13">
        <f t="shared" si="867"/>
        <v>2.885206338337238E-5</v>
      </c>
      <c r="AO586" s="13">
        <f t="shared" si="868"/>
        <v>3.6481539616843246E-5</v>
      </c>
      <c r="AP586" s="13">
        <f t="shared" si="869"/>
        <v>3.0752340889936972E-5</v>
      </c>
      <c r="AQ586" s="13">
        <f t="shared" si="870"/>
        <v>1.9442157872380405E-5</v>
      </c>
      <c r="AR586" s="13">
        <f t="shared" si="871"/>
        <v>4.2145268617002601E-2</v>
      </c>
      <c r="AS586" s="13">
        <f t="shared" si="872"/>
        <v>2.0614625887244168E-2</v>
      </c>
      <c r="AT586" s="13">
        <f t="shared" si="873"/>
        <v>5.0416430410363464E-3</v>
      </c>
      <c r="AU586" s="13">
        <f t="shared" si="874"/>
        <v>8.2201069901405527E-4</v>
      </c>
      <c r="AV586" s="13">
        <f t="shared" si="875"/>
        <v>1.0051806283096355E-4</v>
      </c>
      <c r="AW586" s="13">
        <f t="shared" si="876"/>
        <v>3.3787117695295614E-7</v>
      </c>
      <c r="AX586" s="13">
        <f t="shared" si="877"/>
        <v>9.3009215698006553E-7</v>
      </c>
      <c r="AY586" s="13">
        <f t="shared" si="878"/>
        <v>2.3520809185341109E-6</v>
      </c>
      <c r="AZ586" s="13">
        <f t="shared" si="879"/>
        <v>2.9740518752975788E-6</v>
      </c>
      <c r="BA586" s="13">
        <f t="shared" si="880"/>
        <v>2.5069955394996956E-6</v>
      </c>
      <c r="BB586" s="13">
        <f t="shared" si="881"/>
        <v>1.5849656206255221E-6</v>
      </c>
      <c r="BC586" s="13">
        <f t="shared" si="882"/>
        <v>8.0163398106920407E-7</v>
      </c>
      <c r="BD586" s="13">
        <f t="shared" si="883"/>
        <v>1.7763308251519668E-2</v>
      </c>
      <c r="BE586" s="13">
        <f t="shared" si="884"/>
        <v>8.6886136010329348E-3</v>
      </c>
      <c r="BF586" s="13">
        <f t="shared" si="885"/>
        <v>2.1249421909231374E-3</v>
      </c>
      <c r="BG586" s="13">
        <f t="shared" si="886"/>
        <v>3.4645951756357075E-4</v>
      </c>
      <c r="BH586" s="13">
        <f t="shared" si="887"/>
        <v>4.2366163356037844E-5</v>
      </c>
      <c r="BI586" s="13">
        <f t="shared" si="888"/>
        <v>4.1445345421775475E-6</v>
      </c>
      <c r="BJ586" s="14">
        <f t="shared" si="889"/>
        <v>5.2212467181085541E-2</v>
      </c>
      <c r="BK586" s="14">
        <f t="shared" si="890"/>
        <v>0.13087047889217543</v>
      </c>
      <c r="BL586" s="14">
        <f t="shared" si="891"/>
        <v>0.6701077345558677</v>
      </c>
      <c r="BM586" s="14">
        <f t="shared" si="892"/>
        <v>0.56582280021829146</v>
      </c>
      <c r="BN586" s="14">
        <f t="shared" si="893"/>
        <v>0.41916916163140849</v>
      </c>
    </row>
    <row r="587" spans="1:66" x14ac:dyDescent="0.25">
      <c r="A587" t="s">
        <v>357</v>
      </c>
      <c r="B587" t="s">
        <v>337</v>
      </c>
      <c r="C587" t="s">
        <v>328</v>
      </c>
      <c r="D587" s="11">
        <v>44430</v>
      </c>
      <c r="E587" s="10">
        <f>VLOOKUP(A587,home!$A$2:$E$405,3,FALSE)</f>
        <v>1.9630000000000001</v>
      </c>
      <c r="F587" s="10">
        <f>VLOOKUP(B587,home!$B$2:$E$405,3,FALSE)</f>
        <v>0.93389999999999995</v>
      </c>
      <c r="G587" s="10">
        <f>VLOOKUP(C587,away!$B$2:$E$405,4,FALSE)</f>
        <v>0.91700000000000004</v>
      </c>
      <c r="H587" s="10">
        <f>VLOOKUP(A587,away!$A$2:$E$405,3,FALSE)</f>
        <v>1.5185</v>
      </c>
      <c r="I587" s="10">
        <f>VLOOKUP(C587,away!$B$2:$E$405,3,FALSE)</f>
        <v>0.7903</v>
      </c>
      <c r="J587" s="10">
        <f>VLOOKUP(B587,home!$B$2:$E$405,4,FALSE)</f>
        <v>1.4268000000000001</v>
      </c>
      <c r="K587" s="12">
        <f t="shared" si="838"/>
        <v>1.6810863068999999</v>
      </c>
      <c r="L587" s="12">
        <f t="shared" si="839"/>
        <v>1.7122606607399999</v>
      </c>
      <c r="M587" s="13">
        <f t="shared" si="840"/>
        <v>3.3596043643878248E-2</v>
      </c>
      <c r="N587" s="13">
        <f t="shared" si="841"/>
        <v>5.6477848935738505E-2</v>
      </c>
      <c r="O587" s="13">
        <f t="shared" si="842"/>
        <v>5.7525183887916852E-2</v>
      </c>
      <c r="P587" s="13">
        <f t="shared" si="843"/>
        <v>9.670479893588152E-2</v>
      </c>
      <c r="Q587" s="13">
        <f t="shared" si="844"/>
        <v>4.747206924451837E-2</v>
      </c>
      <c r="R587" s="13">
        <f t="shared" si="845"/>
        <v>4.9249054686557263E-2</v>
      </c>
      <c r="S587" s="13">
        <f t="shared" si="846"/>
        <v>6.9590174339868499E-2</v>
      </c>
      <c r="T587" s="13">
        <f t="shared" si="847"/>
        <v>8.1284556651314066E-2</v>
      </c>
      <c r="U587" s="13">
        <f t="shared" si="848"/>
        <v>8.2791911461340684E-2</v>
      </c>
      <c r="V587" s="13">
        <f t="shared" si="849"/>
        <v>2.2256932290353144E-2</v>
      </c>
      <c r="W587" s="13">
        <f t="shared" si="850"/>
        <v>2.6601548522389492E-2</v>
      </c>
      <c r="X587" s="13">
        <f t="shared" si="851"/>
        <v>4.5548785049653803E-2</v>
      </c>
      <c r="Y587" s="13">
        <f t="shared" si="852"/>
        <v>3.8995696392512234E-2</v>
      </c>
      <c r="Z587" s="13">
        <f t="shared" si="853"/>
        <v>2.8109072972808312E-2</v>
      </c>
      <c r="AA587" s="13">
        <f t="shared" si="854"/>
        <v>4.7253777674240924E-2</v>
      </c>
      <c r="AB587" s="13">
        <f t="shared" si="855"/>
        <v>3.9718839298731677E-2</v>
      </c>
      <c r="AC587" s="13">
        <f t="shared" si="856"/>
        <v>4.0041027317146653E-3</v>
      </c>
      <c r="AD587" s="13">
        <f t="shared" si="857"/>
        <v>1.1179874740831219E-2</v>
      </c>
      <c r="AE587" s="13">
        <f t="shared" si="858"/>
        <v>1.9142859710726101E-2</v>
      </c>
      <c r="AF587" s="13">
        <f t="shared" si="859"/>
        <v>1.63887828083705E-2</v>
      </c>
      <c r="AG587" s="13">
        <f t="shared" si="860"/>
        <v>9.3539560267282759E-3</v>
      </c>
      <c r="AH587" s="13">
        <f t="shared" si="861"/>
        <v>1.2032514965302409E-2</v>
      </c>
      <c r="AI587" s="13">
        <f t="shared" si="862"/>
        <v>2.0227696145739205E-2</v>
      </c>
      <c r="AJ587" s="13">
        <f t="shared" si="863"/>
        <v>1.7002251505368042E-2</v>
      </c>
      <c r="AK587" s="13">
        <f t="shared" si="864"/>
        <v>9.5274173973813776E-3</v>
      </c>
      <c r="AL587" s="13">
        <f t="shared" si="865"/>
        <v>4.6102565372710202E-4</v>
      </c>
      <c r="AM587" s="13">
        <f t="shared" si="866"/>
        <v>3.7588668679337102E-3</v>
      </c>
      <c r="AN587" s="13">
        <f t="shared" si="867"/>
        <v>6.4361598669218688E-3</v>
      </c>
      <c r="AO587" s="13">
        <f t="shared" si="868"/>
        <v>5.5101916731819557E-3</v>
      </c>
      <c r="AP587" s="13">
        <f t="shared" si="869"/>
        <v>3.1449614783755275E-3</v>
      </c>
      <c r="AQ587" s="13">
        <f t="shared" si="870"/>
        <v>1.3462484547412817E-3</v>
      </c>
      <c r="AR587" s="13">
        <f t="shared" si="871"/>
        <v>4.1205604049705255E-3</v>
      </c>
      <c r="AS587" s="13">
        <f t="shared" si="872"/>
        <v>6.9270176735502691E-3</v>
      </c>
      <c r="AT587" s="13">
        <f t="shared" si="873"/>
        <v>5.8224572793298263E-3</v>
      </c>
      <c r="AU587" s="13">
        <f t="shared" si="874"/>
        <v>3.2626844015972004E-3</v>
      </c>
      <c r="AV587" s="13">
        <f t="shared" si="875"/>
        <v>1.3712135178153178E-3</v>
      </c>
      <c r="AW587" s="13">
        <f t="shared" si="876"/>
        <v>3.6862304400210828E-5</v>
      </c>
      <c r="AX587" s="13">
        <f t="shared" si="877"/>
        <v>1.0531632701905747E-3</v>
      </c>
      <c r="AY587" s="13">
        <f t="shared" si="878"/>
        <v>1.8032900368836126E-3</v>
      </c>
      <c r="AZ587" s="13">
        <f t="shared" si="879"/>
        <v>1.5438512950300969E-3</v>
      </c>
      <c r="BA587" s="13">
        <f t="shared" si="880"/>
        <v>8.8115861283751288E-4</v>
      </c>
      <c r="BB587" s="13">
        <f t="shared" si="881"/>
        <v>3.7719330715847536E-4</v>
      </c>
      <c r="BC587" s="13">
        <f t="shared" si="882"/>
        <v>1.2917065226837531E-4</v>
      </c>
      <c r="BD587" s="13">
        <f t="shared" si="883"/>
        <v>1.1759122469389852E-3</v>
      </c>
      <c r="BE587" s="13">
        <f t="shared" si="884"/>
        <v>1.9768099764451395E-3</v>
      </c>
      <c r="BF587" s="13">
        <f t="shared" si="885"/>
        <v>1.6615940913726178E-3</v>
      </c>
      <c r="BG587" s="13">
        <f t="shared" si="886"/>
        <v>9.3109435821081858E-4</v>
      </c>
      <c r="BH587" s="13">
        <f t="shared" si="887"/>
        <v>3.9131249400501246E-4</v>
      </c>
      <c r="BI587" s="13">
        <f t="shared" si="888"/>
        <v>1.3156601507814295E-4</v>
      </c>
      <c r="BJ587" s="14">
        <f t="shared" si="889"/>
        <v>0.37843023359830547</v>
      </c>
      <c r="BK587" s="14">
        <f t="shared" si="890"/>
        <v>0.2284163676323068</v>
      </c>
      <c r="BL587" s="14">
        <f t="shared" si="891"/>
        <v>0.3631008694818923</v>
      </c>
      <c r="BM587" s="14">
        <f t="shared" si="892"/>
        <v>0.65526511661833897</v>
      </c>
      <c r="BN587" s="14">
        <f t="shared" si="893"/>
        <v>0.34102499933449076</v>
      </c>
    </row>
    <row r="588" spans="1:66" x14ac:dyDescent="0.25">
      <c r="A588" t="s">
        <v>290</v>
      </c>
      <c r="B588" t="s">
        <v>297</v>
      </c>
      <c r="C588" t="s">
        <v>291</v>
      </c>
      <c r="D588" s="11">
        <v>44430</v>
      </c>
      <c r="E588" s="10">
        <f>VLOOKUP(A588,home!$A$2:$E$405,3,FALSE)</f>
        <v>1.6512</v>
      </c>
      <c r="F588" s="10">
        <f>VLOOKUP(B588,home!$B$2:$E$405,3,FALSE)</f>
        <v>1.1734</v>
      </c>
      <c r="G588" s="10">
        <f>VLOOKUP(C588,away!$B$2:$E$405,4,FALSE)</f>
        <v>0.88819999999999999</v>
      </c>
      <c r="H588" s="10">
        <f>VLOOKUP(A588,away!$A$2:$E$405,3,FALSE)</f>
        <v>1.1418999999999999</v>
      </c>
      <c r="I588" s="10">
        <f>VLOOKUP(C588,away!$B$2:$E$405,3,FALSE)</f>
        <v>1.0508999999999999</v>
      </c>
      <c r="J588" s="10">
        <f>VLOOKUP(B588,home!$B$2:$E$405,4,FALSE)</f>
        <v>0.76629999999999998</v>
      </c>
      <c r="K588" s="12">
        <f t="shared" si="838"/>
        <v>1.720903558656</v>
      </c>
      <c r="L588" s="12">
        <f t="shared" si="839"/>
        <v>0.91957740267299981</v>
      </c>
      <c r="M588" s="13">
        <f t="shared" si="840"/>
        <v>7.1326955797798047E-2</v>
      </c>
      <c r="N588" s="13">
        <f t="shared" si="841"/>
        <v>0.12274681206052987</v>
      </c>
      <c r="O588" s="13">
        <f t="shared" si="842"/>
        <v>6.5590656753110987E-2</v>
      </c>
      <c r="P588" s="13">
        <f t="shared" si="843"/>
        <v>0.11287519462101289</v>
      </c>
      <c r="Q588" s="13">
        <f t="shared" si="844"/>
        <v>0.10561771284432254</v>
      </c>
      <c r="R588" s="13">
        <f t="shared" si="845"/>
        <v>3.0157842888321029E-2</v>
      </c>
      <c r="S588" s="13">
        <f t="shared" si="846"/>
        <v>4.4656362444690463E-2</v>
      </c>
      <c r="T588" s="13">
        <f t="shared" si="847"/>
        <v>9.7123662053644852E-2</v>
      </c>
      <c r="U588" s="13">
        <f t="shared" si="848"/>
        <v>5.1898739147900205E-2</v>
      </c>
      <c r="V588" s="13">
        <f t="shared" si="849"/>
        <v>7.8520970331177938E-3</v>
      </c>
      <c r="W588" s="13">
        <f t="shared" si="850"/>
        <v>6.0585965963634046E-2</v>
      </c>
      <c r="X588" s="13">
        <f t="shared" si="851"/>
        <v>5.5713485219273363E-2</v>
      </c>
      <c r="Y588" s="13">
        <f t="shared" si="852"/>
        <v>2.5616431015899985E-2</v>
      </c>
      <c r="Z588" s="13">
        <f t="shared" si="853"/>
        <v>9.2441569444875506E-3</v>
      </c>
      <c r="AA588" s="13">
        <f t="shared" si="854"/>
        <v>1.59083025825432E-2</v>
      </c>
      <c r="AB588" s="13">
        <f t="shared" si="855"/>
        <v>1.3688327263237517E-2</v>
      </c>
      <c r="AC588" s="13">
        <f t="shared" si="856"/>
        <v>7.7662344733736241E-4</v>
      </c>
      <c r="AD588" s="13">
        <f t="shared" si="857"/>
        <v>2.6065651107857298E-2</v>
      </c>
      <c r="AE588" s="13">
        <f t="shared" si="858"/>
        <v>2.3969383744744013E-2</v>
      </c>
      <c r="AF588" s="13">
        <f t="shared" si="859"/>
        <v>1.102085182383206E-2</v>
      </c>
      <c r="AG588" s="13">
        <f t="shared" si="860"/>
        <v>3.3781754318011597E-3</v>
      </c>
      <c r="AH588" s="13">
        <f t="shared" si="861"/>
        <v>2.1251794582283585E-3</v>
      </c>
      <c r="AI588" s="13">
        <f t="shared" si="862"/>
        <v>3.6572288924478125E-3</v>
      </c>
      <c r="AJ588" s="13">
        <f t="shared" si="863"/>
        <v>3.1468691079164913E-3</v>
      </c>
      <c r="AK588" s="13">
        <f t="shared" si="864"/>
        <v>1.8051527488127069E-3</v>
      </c>
      <c r="AL588" s="13">
        <f t="shared" si="865"/>
        <v>4.9160389244119633E-5</v>
      </c>
      <c r="AM588" s="13">
        <f t="shared" si="866"/>
        <v>8.9712943500394587E-3</v>
      </c>
      <c r="AN588" s="13">
        <f t="shared" si="867"/>
        <v>8.2497995570242431E-3</v>
      </c>
      <c r="AO588" s="13">
        <f t="shared" si="868"/>
        <v>3.7931646246106088E-3</v>
      </c>
      <c r="AP588" s="13">
        <f t="shared" si="869"/>
        <v>1.162702824470176E-3</v>
      </c>
      <c r="AQ588" s="13">
        <f t="shared" si="870"/>
        <v>2.6729881085171131E-4</v>
      </c>
      <c r="AR588" s="13">
        <f t="shared" si="871"/>
        <v>3.9085340128232945E-4</v>
      </c>
      <c r="AS588" s="13">
        <f t="shared" si="872"/>
        <v>6.7262100917956237E-4</v>
      </c>
      <c r="AT588" s="13">
        <f t="shared" si="873"/>
        <v>5.7875794416194953E-4</v>
      </c>
      <c r="AU588" s="13">
        <f t="shared" si="874"/>
        <v>3.319955352362431E-4</v>
      </c>
      <c r="AV588" s="13">
        <f t="shared" si="875"/>
        <v>1.4283307451148862E-4</v>
      </c>
      <c r="AW588" s="13">
        <f t="shared" si="876"/>
        <v>2.1610142732111642E-6</v>
      </c>
      <c r="AX588" s="13">
        <f t="shared" si="877"/>
        <v>2.5731220621222333E-3</v>
      </c>
      <c r="AY588" s="13">
        <f t="shared" si="878"/>
        <v>2.3661849026469567E-3</v>
      </c>
      <c r="AZ588" s="13">
        <f t="shared" si="879"/>
        <v>1.0879450835100766E-3</v>
      </c>
      <c r="BA588" s="13">
        <f t="shared" si="880"/>
        <v>3.3348323804835206E-4</v>
      </c>
      <c r="BB588" s="13">
        <f t="shared" si="881"/>
        <v>7.6665912469871307E-5</v>
      </c>
      <c r="BC588" s="13">
        <f t="shared" si="882"/>
        <v>1.4100048132519965E-5</v>
      </c>
      <c r="BD588" s="13">
        <f t="shared" si="883"/>
        <v>5.9903325929518684E-5</v>
      </c>
      <c r="BE588" s="13">
        <f t="shared" si="884"/>
        <v>1.0308784676743895E-4</v>
      </c>
      <c r="BF588" s="13">
        <f t="shared" si="885"/>
        <v>8.8702121178135064E-5</v>
      </c>
      <c r="BG588" s="13">
        <f t="shared" si="886"/>
        <v>5.0882598665262781E-5</v>
      </c>
      <c r="BH588" s="13">
        <f t="shared" si="887"/>
        <v>2.189101127917895E-5</v>
      </c>
      <c r="BI588" s="13">
        <f t="shared" si="888"/>
        <v>7.5344638425835315E-6</v>
      </c>
      <c r="BJ588" s="14">
        <f t="shared" si="889"/>
        <v>0.5607338926794655</v>
      </c>
      <c r="BK588" s="14">
        <f t="shared" si="890"/>
        <v>0.23990257863584763</v>
      </c>
      <c r="BL588" s="14">
        <f t="shared" si="891"/>
        <v>0.19042736117455197</v>
      </c>
      <c r="BM588" s="14">
        <f t="shared" si="892"/>
        <v>0.48962879058088343</v>
      </c>
      <c r="BN588" s="14">
        <f t="shared" si="893"/>
        <v>0.50831517496509537</v>
      </c>
    </row>
    <row r="589" spans="1:66" x14ac:dyDescent="0.25">
      <c r="A589" t="s">
        <v>290</v>
      </c>
      <c r="B589" t="s">
        <v>301</v>
      </c>
      <c r="C589" t="s">
        <v>316</v>
      </c>
      <c r="D589" s="11">
        <v>44430</v>
      </c>
      <c r="E589" s="10">
        <f>VLOOKUP(A589,home!$A$2:$E$405,3,FALSE)</f>
        <v>1.6512</v>
      </c>
      <c r="F589" s="10">
        <f>VLOOKUP(B589,home!$B$2:$E$405,3,FALSE)</f>
        <v>0.94630000000000003</v>
      </c>
      <c r="G589" s="10">
        <f>VLOOKUP(C589,away!$B$2:$E$405,4,FALSE)</f>
        <v>1.4382999999999999</v>
      </c>
      <c r="H589" s="10">
        <f>VLOOKUP(A589,away!$A$2:$E$405,3,FALSE)</f>
        <v>1.1418999999999999</v>
      </c>
      <c r="I589" s="10">
        <f>VLOOKUP(C589,away!$B$2:$E$405,3,FALSE)</f>
        <v>0.76629999999999998</v>
      </c>
      <c r="J589" s="10">
        <f>VLOOKUP(B589,home!$B$2:$E$405,4,FALSE)</f>
        <v>1.7515000000000001</v>
      </c>
      <c r="K589" s="12">
        <f t="shared" si="838"/>
        <v>2.2473877044480002</v>
      </c>
      <c r="L589" s="12">
        <f t="shared" si="839"/>
        <v>1.5326290044549999</v>
      </c>
      <c r="M589" s="13">
        <f t="shared" si="840"/>
        <v>2.2822310086141641E-2</v>
      </c>
      <c r="N589" s="13">
        <f t="shared" si="841"/>
        <v>5.1290579074694302E-2</v>
      </c>
      <c r="O589" s="13">
        <f t="shared" si="842"/>
        <v>3.4978134386686566E-2</v>
      </c>
      <c r="P589" s="13">
        <f t="shared" si="843"/>
        <v>7.8609429145169177E-2</v>
      </c>
      <c r="Q589" s="13">
        <f t="shared" si="844"/>
        <v>5.7634908383242943E-2</v>
      </c>
      <c r="R589" s="13">
        <f t="shared" si="845"/>
        <v>2.6804251641380322E-2</v>
      </c>
      <c r="S589" s="13">
        <f t="shared" si="846"/>
        <v>6.7690807013021326E-2</v>
      </c>
      <c r="T589" s="13">
        <f t="shared" si="847"/>
        <v>8.8332932257264754E-2</v>
      </c>
      <c r="U589" s="13">
        <f t="shared" si="848"/>
        <v>6.0239545565768264E-2</v>
      </c>
      <c r="V589" s="13">
        <f t="shared" si="849"/>
        <v>2.5906111060162263E-2</v>
      </c>
      <c r="W589" s="13">
        <f t="shared" si="850"/>
        <v>4.3175994815829045E-2</v>
      </c>
      <c r="X589" s="13">
        <f t="shared" si="851"/>
        <v>6.6172781950938314E-2</v>
      </c>
      <c r="Y589" s="13">
        <f t="shared" si="852"/>
        <v>5.0709162461742202E-2</v>
      </c>
      <c r="Z589" s="13">
        <f t="shared" si="853"/>
        <v>1.3693657836096671E-2</v>
      </c>
      <c r="AA589" s="13">
        <f t="shared" si="854"/>
        <v>3.0774958249761668E-2</v>
      </c>
      <c r="AB589" s="13">
        <f t="shared" si="855"/>
        <v>3.4581631387707465E-2</v>
      </c>
      <c r="AC589" s="13">
        <f t="shared" si="856"/>
        <v>5.5769568081741544E-3</v>
      </c>
      <c r="AD589" s="13">
        <f t="shared" si="857"/>
        <v>2.4258299969101203E-2</v>
      </c>
      <c r="AE589" s="13">
        <f t="shared" si="858"/>
        <v>3.7178974131414327E-2</v>
      </c>
      <c r="AF589" s="13">
        <f t="shared" si="859"/>
        <v>2.8490787054843876E-2</v>
      </c>
      <c r="AG589" s="13">
        <f t="shared" si="860"/>
        <v>1.4555268866668254E-2</v>
      </c>
      <c r="AH589" s="13">
        <f t="shared" si="861"/>
        <v>5.2468242941710614E-3</v>
      </c>
      <c r="AI589" s="13">
        <f t="shared" si="862"/>
        <v>1.17916484061191E-2</v>
      </c>
      <c r="AJ589" s="13">
        <f t="shared" si="863"/>
        <v>1.3250202821542965E-2</v>
      </c>
      <c r="AK589" s="13">
        <f t="shared" si="864"/>
        <v>9.9261143008592852E-3</v>
      </c>
      <c r="AL589" s="13">
        <f t="shared" si="865"/>
        <v>7.6837338447004102E-4</v>
      </c>
      <c r="AM589" s="13">
        <f t="shared" si="866"/>
        <v>1.090356101627387E-2</v>
      </c>
      <c r="AN589" s="13">
        <f t="shared" si="867"/>
        <v>1.6711113865386169E-2</v>
      </c>
      <c r="AO589" s="13">
        <f t="shared" si="868"/>
        <v>1.2805968903420478E-2</v>
      </c>
      <c r="AP589" s="13">
        <f t="shared" si="869"/>
        <v>6.5422664571770034E-3</v>
      </c>
      <c r="AQ589" s="13">
        <f t="shared" si="870"/>
        <v>2.5067168317856321E-3</v>
      </c>
      <c r="AR589" s="13">
        <f t="shared" si="871"/>
        <v>1.6082870189051402E-3</v>
      </c>
      <c r="AS589" s="13">
        <f t="shared" si="872"/>
        <v>3.6144444715107407E-3</v>
      </c>
      <c r="AT589" s="13">
        <f t="shared" si="873"/>
        <v>4.0615290318416451E-3</v>
      </c>
      <c r="AU589" s="13">
        <f t="shared" si="874"/>
        <v>3.0426101358065009E-3</v>
      </c>
      <c r="AV589" s="13">
        <f t="shared" si="875"/>
        <v>1.7094811521600976E-3</v>
      </c>
      <c r="AW589" s="13">
        <f t="shared" si="876"/>
        <v>7.3516505091764277E-5</v>
      </c>
      <c r="AX589" s="13">
        <f t="shared" si="877"/>
        <v>4.0840881604454048E-3</v>
      </c>
      <c r="AY589" s="13">
        <f t="shared" si="878"/>
        <v>6.2593919714498932E-3</v>
      </c>
      <c r="AZ589" s="13">
        <f t="shared" si="879"/>
        <v>4.7966628428484353E-3</v>
      </c>
      <c r="BA589" s="13">
        <f t="shared" si="880"/>
        <v>2.4505015325136954E-3</v>
      </c>
      <c r="BB589" s="13">
        <f t="shared" si="881"/>
        <v>9.3892743104797899E-4</v>
      </c>
      <c r="BC589" s="13">
        <f t="shared" si="882"/>
        <v>2.8780548278051091E-4</v>
      </c>
      <c r="BD589" s="13">
        <f t="shared" si="883"/>
        <v>4.1081788877708134E-4</v>
      </c>
      <c r="BE589" s="13">
        <f t="shared" si="884"/>
        <v>9.2326707200489865E-4</v>
      </c>
      <c r="BF589" s="13">
        <f t="shared" si="885"/>
        <v>1.0374695327727581E-3</v>
      </c>
      <c r="BG589" s="13">
        <f t="shared" si="886"/>
        <v>7.7719875723096922E-4</v>
      </c>
      <c r="BH589" s="13">
        <f t="shared" si="887"/>
        <v>4.3666673272828668E-4</v>
      </c>
      <c r="BI589" s="13">
        <f t="shared" si="888"/>
        <v>1.9627188921500656E-4</v>
      </c>
      <c r="BJ589" s="14">
        <f t="shared" si="889"/>
        <v>0.53008669346086812</v>
      </c>
      <c r="BK589" s="14">
        <f t="shared" si="890"/>
        <v>0.20763337946858851</v>
      </c>
      <c r="BL589" s="14">
        <f t="shared" si="891"/>
        <v>0.24541135473694986</v>
      </c>
      <c r="BM589" s="14">
        <f t="shared" si="892"/>
        <v>0.71849959731883006</v>
      </c>
      <c r="BN589" s="14">
        <f t="shared" si="893"/>
        <v>0.27213961271731496</v>
      </c>
    </row>
    <row r="590" spans="1:66" x14ac:dyDescent="0.25">
      <c r="A590" t="s">
        <v>290</v>
      </c>
      <c r="B590" t="s">
        <v>306</v>
      </c>
      <c r="C590" t="s">
        <v>298</v>
      </c>
      <c r="D590" s="11">
        <v>44430</v>
      </c>
      <c r="E590" s="10">
        <f>VLOOKUP(A590,home!$A$2:$E$405,3,FALSE)</f>
        <v>1.6512</v>
      </c>
      <c r="F590" s="10">
        <f>VLOOKUP(B590,home!$B$2:$E$405,3,FALSE)</f>
        <v>1.1734</v>
      </c>
      <c r="G590" s="10">
        <f>VLOOKUP(C590,away!$B$2:$E$405,4,FALSE)</f>
        <v>1.6275999999999999</v>
      </c>
      <c r="H590" s="10">
        <f>VLOOKUP(A590,away!$A$2:$E$405,3,FALSE)</f>
        <v>1.1418999999999999</v>
      </c>
      <c r="I590" s="10">
        <f>VLOOKUP(C590,away!$B$2:$E$405,3,FALSE)</f>
        <v>1.0947</v>
      </c>
      <c r="J590" s="10">
        <f>VLOOKUP(B590,home!$B$2:$E$405,4,FALSE)</f>
        <v>0.93049999999999999</v>
      </c>
      <c r="K590" s="12">
        <f t="shared" si="838"/>
        <v>3.1535044270079999</v>
      </c>
      <c r="L590" s="12">
        <f t="shared" si="839"/>
        <v>1.1631602938649999</v>
      </c>
      <c r="M590" s="13">
        <f t="shared" si="840"/>
        <v>1.3344316423254786E-2</v>
      </c>
      <c r="N590" s="13">
        <f t="shared" si="841"/>
        <v>4.2081360916129518E-2</v>
      </c>
      <c r="O590" s="13">
        <f t="shared" si="842"/>
        <v>1.5521579012300578E-2</v>
      </c>
      <c r="P590" s="13">
        <f t="shared" si="843"/>
        <v>4.8947368129444328E-2</v>
      </c>
      <c r="Q590" s="13">
        <f t="shared" si="844"/>
        <v>6.6351878971767933E-2</v>
      </c>
      <c r="R590" s="13">
        <f t="shared" si="845"/>
        <v>9.0270422025981803E-3</v>
      </c>
      <c r="S590" s="13">
        <f t="shared" si="846"/>
        <v>4.4885117581297915E-2</v>
      </c>
      <c r="T590" s="13">
        <f t="shared" si="847"/>
        <v>7.7177871043296487E-2</v>
      </c>
      <c r="U590" s="13">
        <f t="shared" si="848"/>
        <v>2.8466817548681404E-2</v>
      </c>
      <c r="V590" s="13">
        <f t="shared" si="849"/>
        <v>1.8293334314695913E-2</v>
      </c>
      <c r="W590" s="13">
        <f t="shared" si="850"/>
        <v>6.9746981359256416E-2</v>
      </c>
      <c r="X590" s="13">
        <f t="shared" si="851"/>
        <v>8.1126919334029338E-2</v>
      </c>
      <c r="Y590" s="13">
        <f t="shared" si="852"/>
        <v>4.7181805666465869E-2</v>
      </c>
      <c r="Z590" s="13">
        <f t="shared" si="853"/>
        <v>3.4999656870352835E-3</v>
      </c>
      <c r="AA590" s="13">
        <f t="shared" si="854"/>
        <v>1.1037157288441861E-2</v>
      </c>
      <c r="AB590" s="13">
        <f t="shared" si="855"/>
        <v>1.7402862185342514E-2</v>
      </c>
      <c r="AC590" s="13">
        <f t="shared" si="856"/>
        <v>4.1937824904991448E-3</v>
      </c>
      <c r="AD590" s="13">
        <f t="shared" si="857"/>
        <v>5.4986853621714883E-2</v>
      </c>
      <c r="AE590" s="13">
        <f t="shared" si="858"/>
        <v>6.3958524817345611E-2</v>
      </c>
      <c r="AF590" s="13">
        <f t="shared" si="859"/>
        <v>3.7197008260857811E-2</v>
      </c>
      <c r="AG590" s="13">
        <f t="shared" si="860"/>
        <v>1.4422027686532727E-2</v>
      </c>
      <c r="AH590" s="13">
        <f t="shared" si="861"/>
        <v>1.0177552792623445E-3</v>
      </c>
      <c r="AI590" s="13">
        <f t="shared" si="862"/>
        <v>3.2094957787645669E-3</v>
      </c>
      <c r="AJ590" s="13">
        <f t="shared" si="863"/>
        <v>5.0605795733987746E-3</v>
      </c>
      <c r="AK590" s="13">
        <f t="shared" si="864"/>
        <v>5.3195200293130983E-3</v>
      </c>
      <c r="AL590" s="13">
        <f t="shared" si="865"/>
        <v>6.1531699011439236E-4</v>
      </c>
      <c r="AM590" s="13">
        <f t="shared" si="866"/>
        <v>3.4680257264663769E-2</v>
      </c>
      <c r="AN590" s="13">
        <f t="shared" si="867"/>
        <v>4.0338698231280098E-2</v>
      </c>
      <c r="AO590" s="13">
        <f t="shared" si="868"/>
        <v>2.3460186044413661E-2</v>
      </c>
      <c r="AP590" s="13">
        <f t="shared" si="869"/>
        <v>9.0959856311825845E-3</v>
      </c>
      <c r="AQ590" s="13">
        <f t="shared" si="870"/>
        <v>2.6450223299395391E-3</v>
      </c>
      <c r="AR590" s="13">
        <f t="shared" si="871"/>
        <v>2.3676250594188879E-4</v>
      </c>
      <c r="AS590" s="13">
        <f t="shared" si="872"/>
        <v>7.4663161063725407E-4</v>
      </c>
      <c r="AT590" s="13">
        <f t="shared" si="873"/>
        <v>1.1772530447443472E-3</v>
      </c>
      <c r="AU590" s="13">
        <f t="shared" si="874"/>
        <v>1.2374908961033154E-3</v>
      </c>
      <c r="AV590" s="13">
        <f t="shared" si="875"/>
        <v>9.7560825481097548E-4</v>
      </c>
      <c r="AW590" s="13">
        <f t="shared" si="876"/>
        <v>6.2694496618435279E-5</v>
      </c>
      <c r="AX590" s="13">
        <f t="shared" si="877"/>
        <v>1.8227390802315578E-2</v>
      </c>
      <c r="AY590" s="13">
        <f t="shared" si="878"/>
        <v>2.1201377242013583E-2</v>
      </c>
      <c r="AZ590" s="13">
        <f t="shared" si="879"/>
        <v>1.2330300091581623E-2</v>
      </c>
      <c r="BA590" s="13">
        <f t="shared" si="880"/>
        <v>4.7807051593225704E-3</v>
      </c>
      <c r="BB590" s="13">
        <f t="shared" si="881"/>
        <v>1.390181604499891E-3</v>
      </c>
      <c r="BC590" s="13">
        <f t="shared" si="882"/>
        <v>3.2340080872316211E-4</v>
      </c>
      <c r="BD590" s="13">
        <f t="shared" si="883"/>
        <v>4.5898790997930174E-5</v>
      </c>
      <c r="BE590" s="13">
        <f t="shared" si="884"/>
        <v>1.4474204060628773E-4</v>
      </c>
      <c r="BF590" s="13">
        <f t="shared" si="885"/>
        <v>2.2822233291305E-4</v>
      </c>
      <c r="BG590" s="13">
        <f t="shared" si="886"/>
        <v>2.3990004572779897E-4</v>
      </c>
      <c r="BH590" s="13">
        <f t="shared" si="887"/>
        <v>1.8913146406050889E-4</v>
      </c>
      <c r="BI590" s="13">
        <f t="shared" si="888"/>
        <v>1.1928538184026391E-4</v>
      </c>
      <c r="BJ590" s="14">
        <f t="shared" si="889"/>
        <v>0.72270473688733283</v>
      </c>
      <c r="BK590" s="14">
        <f t="shared" si="890"/>
        <v>0.15148061317132006</v>
      </c>
      <c r="BL590" s="14">
        <f t="shared" si="891"/>
        <v>0.10140373526648695</v>
      </c>
      <c r="BM590" s="14">
        <f t="shared" si="892"/>
        <v>0.762676822611285</v>
      </c>
      <c r="BN590" s="14">
        <f t="shared" si="893"/>
        <v>0.19527354565549535</v>
      </c>
    </row>
    <row r="591" spans="1:66" x14ac:dyDescent="0.25">
      <c r="A591" t="s">
        <v>290</v>
      </c>
      <c r="B591" t="s">
        <v>308</v>
      </c>
      <c r="C591" t="s">
        <v>307</v>
      </c>
      <c r="D591" s="11">
        <v>44430</v>
      </c>
      <c r="E591" s="10">
        <f>VLOOKUP(A591,home!$A$2:$E$405,3,FALSE)</f>
        <v>1.6512</v>
      </c>
      <c r="F591" s="10">
        <f>VLOOKUP(B591,home!$B$2:$E$405,3,FALSE)</f>
        <v>0.72670000000000001</v>
      </c>
      <c r="G591" s="10">
        <f>VLOOKUP(C591,away!$B$2:$E$405,4,FALSE)</f>
        <v>0.8327</v>
      </c>
      <c r="H591" s="10">
        <f>VLOOKUP(A591,away!$A$2:$E$405,3,FALSE)</f>
        <v>1.1418999999999999</v>
      </c>
      <c r="I591" s="10">
        <f>VLOOKUP(C591,away!$B$2:$E$405,3,FALSE)</f>
        <v>0.87570000000000003</v>
      </c>
      <c r="J591" s="10">
        <f>VLOOKUP(B591,home!$B$2:$E$405,4,FALSE)</f>
        <v>0.64219999999999999</v>
      </c>
      <c r="K591" s="12">
        <f t="shared" si="838"/>
        <v>0.99917924620799992</v>
      </c>
      <c r="L591" s="12">
        <f t="shared" si="839"/>
        <v>0.64217548722599993</v>
      </c>
      <c r="M591" s="13">
        <f t="shared" si="840"/>
        <v>0.19371742896776084</v>
      </c>
      <c r="N591" s="13">
        <f t="shared" si="841"/>
        <v>0.19355843465335903</v>
      </c>
      <c r="O591" s="13">
        <f t="shared" si="842"/>
        <v>0.12440058433153985</v>
      </c>
      <c r="P591" s="13">
        <f t="shared" si="843"/>
        <v>0.12429848208022271</v>
      </c>
      <c r="Q591" s="13">
        <f t="shared" si="844"/>
        <v>9.6699785417071832E-2</v>
      </c>
      <c r="R591" s="13">
        <f t="shared" si="845"/>
        <v>3.9943502927152846E-2</v>
      </c>
      <c r="S591" s="13">
        <f t="shared" si="846"/>
        <v>1.993898113578968E-2</v>
      </c>
      <c r="T591" s="13">
        <f t="shared" si="847"/>
        <v>6.2098231814857748E-2</v>
      </c>
      <c r="U591" s="13">
        <f t="shared" si="848"/>
        <v>3.9910719145659621E-2</v>
      </c>
      <c r="V591" s="13">
        <f t="shared" si="849"/>
        <v>1.4215350808254471E-3</v>
      </c>
      <c r="W591" s="13">
        <f t="shared" si="850"/>
        <v>3.2206806233835067E-2</v>
      </c>
      <c r="X591" s="13">
        <f t="shared" si="851"/>
        <v>2.0682421485206402E-2</v>
      </c>
      <c r="Y591" s="13">
        <f t="shared" si="852"/>
        <v>6.6408720471379549E-3</v>
      </c>
      <c r="Z591" s="13">
        <f t="shared" si="853"/>
        <v>8.5502461512525132E-3</v>
      </c>
      <c r="AA591" s="13">
        <f t="shared" si="854"/>
        <v>8.5432285043013385E-3</v>
      </c>
      <c r="AB591" s="13">
        <f t="shared" si="855"/>
        <v>4.2681083085552539E-3</v>
      </c>
      <c r="AC591" s="13">
        <f t="shared" si="856"/>
        <v>5.7007858595868737E-5</v>
      </c>
      <c r="AD591" s="13">
        <f t="shared" si="857"/>
        <v>8.0450930938726073E-3</v>
      </c>
      <c r="AE591" s="13">
        <f t="shared" si="858"/>
        <v>5.166361577336168E-3</v>
      </c>
      <c r="AF591" s="13">
        <f t="shared" si="859"/>
        <v>1.6588553815557697E-3</v>
      </c>
      <c r="AG591" s="13">
        <f t="shared" si="860"/>
        <v>3.5509208762934952E-4</v>
      </c>
      <c r="AH591" s="13">
        <f t="shared" si="861"/>
        <v>1.3726896220207028E-3</v>
      </c>
      <c r="AI591" s="13">
        <f t="shared" si="862"/>
        <v>1.3715629818081903E-3</v>
      </c>
      <c r="AJ591" s="13">
        <f t="shared" si="863"/>
        <v>6.8521863314495207E-4</v>
      </c>
      <c r="AK591" s="13">
        <f t="shared" si="864"/>
        <v>2.2821874578448308E-4</v>
      </c>
      <c r="AL591" s="13">
        <f t="shared" si="865"/>
        <v>1.4631600941368556E-6</v>
      </c>
      <c r="AM591" s="13">
        <f t="shared" si="866"/>
        <v>1.607698010641764E-3</v>
      </c>
      <c r="AN591" s="13">
        <f t="shared" si="867"/>
        <v>1.0324242532961457E-3</v>
      </c>
      <c r="AO591" s="13">
        <f t="shared" si="868"/>
        <v>3.3149877394219571E-4</v>
      </c>
      <c r="AP591" s="13">
        <f t="shared" si="869"/>
        <v>7.0960128890383729E-5</v>
      </c>
      <c r="AQ591" s="13">
        <f t="shared" si="870"/>
        <v>1.1392213835950478E-5</v>
      </c>
      <c r="AR591" s="13">
        <f t="shared" si="871"/>
        <v>1.7630152536624375E-4</v>
      </c>
      <c r="AS591" s="13">
        <f t="shared" si="872"/>
        <v>1.7615682522076402E-4</v>
      </c>
      <c r="AT591" s="13">
        <f t="shared" si="873"/>
        <v>8.8006121919238672E-5</v>
      </c>
      <c r="AU591" s="13">
        <f t="shared" si="874"/>
        <v>2.9311296853651416E-5</v>
      </c>
      <c r="AV591" s="13">
        <f t="shared" si="875"/>
        <v>7.3218098739025844E-6</v>
      </c>
      <c r="AW591" s="13">
        <f t="shared" si="876"/>
        <v>2.6078732264634171E-8</v>
      </c>
      <c r="AX591" s="13">
        <f t="shared" si="877"/>
        <v>2.6772974773385636E-4</v>
      </c>
      <c r="AY591" s="13">
        <f t="shared" si="878"/>
        <v>1.7192948119588324E-4</v>
      </c>
      <c r="AZ591" s="13">
        <f t="shared" si="879"/>
        <v>5.5204449177739852E-5</v>
      </c>
      <c r="BA591" s="13">
        <f t="shared" si="880"/>
        <v>1.1816981349252684E-5</v>
      </c>
      <c r="BB591" s="13">
        <f t="shared" si="881"/>
        <v>1.8971439388742235E-6</v>
      </c>
      <c r="BC591" s="13">
        <f t="shared" si="882"/>
        <v>2.4365986665688145E-7</v>
      </c>
      <c r="BD591" s="13">
        <f t="shared" si="883"/>
        <v>1.8869419658459094E-5</v>
      </c>
      <c r="BE591" s="13">
        <f t="shared" si="884"/>
        <v>1.8853932510721575E-5</v>
      </c>
      <c r="BF591" s="13">
        <f t="shared" si="885"/>
        <v>9.4192290370596419E-6</v>
      </c>
      <c r="BG591" s="13">
        <f t="shared" si="886"/>
        <v>3.1371660563699195E-6</v>
      </c>
      <c r="BH591" s="13">
        <f t="shared" si="887"/>
        <v>7.8364780385825484E-7</v>
      </c>
      <c r="BI591" s="13">
        <f t="shared" si="888"/>
        <v>1.566009243903292E-7</v>
      </c>
      <c r="BJ591" s="14">
        <f t="shared" si="889"/>
        <v>0.43067474863573074</v>
      </c>
      <c r="BK591" s="14">
        <f t="shared" si="890"/>
        <v>0.33960682776448453</v>
      </c>
      <c r="BL591" s="14">
        <f t="shared" si="891"/>
        <v>0.22125215077519189</v>
      </c>
      <c r="BM591" s="14">
        <f t="shared" si="892"/>
        <v>0.22729385154708881</v>
      </c>
      <c r="BN591" s="14">
        <f t="shared" si="893"/>
        <v>0.7726182183771072</v>
      </c>
    </row>
    <row r="592" spans="1:66" x14ac:dyDescent="0.25">
      <c r="A592" t="s">
        <v>290</v>
      </c>
      <c r="B592" t="s">
        <v>309</v>
      </c>
      <c r="C592" t="s">
        <v>293</v>
      </c>
      <c r="D592" s="11">
        <v>44430</v>
      </c>
      <c r="E592" s="10">
        <f>VLOOKUP(A592,home!$A$2:$E$405,3,FALSE)</f>
        <v>1.6512</v>
      </c>
      <c r="F592" s="10">
        <f>VLOOKUP(B592,home!$B$2:$E$405,3,FALSE)</f>
        <v>1.0598000000000001</v>
      </c>
      <c r="G592" s="10">
        <f>VLOOKUP(C592,away!$B$2:$E$405,4,FALSE)</f>
        <v>1.2868999999999999</v>
      </c>
      <c r="H592" s="10">
        <f>VLOOKUP(A592,away!$A$2:$E$405,3,FALSE)</f>
        <v>1.1418999999999999</v>
      </c>
      <c r="I592" s="10">
        <f>VLOOKUP(C592,away!$B$2:$E$405,3,FALSE)</f>
        <v>0.71150000000000002</v>
      </c>
      <c r="J592" s="10">
        <f>VLOOKUP(B592,home!$B$2:$E$405,4,FALSE)</f>
        <v>0.93049999999999999</v>
      </c>
      <c r="K592" s="12">
        <f t="shared" si="838"/>
        <v>2.2520000509440004</v>
      </c>
      <c r="L592" s="12">
        <f t="shared" si="839"/>
        <v>0.75599575142499997</v>
      </c>
      <c r="M592" s="13">
        <f t="shared" si="840"/>
        <v>4.939056809004029E-2</v>
      </c>
      <c r="N592" s="13">
        <f t="shared" si="841"/>
        <v>0.11122756185492386</v>
      </c>
      <c r="O592" s="13">
        <f t="shared" si="842"/>
        <v>3.7339059636537636E-2</v>
      </c>
      <c r="P592" s="13">
        <f t="shared" si="843"/>
        <v>8.4087564203683823E-2</v>
      </c>
      <c r="Q592" s="13">
        <f t="shared" si="844"/>
        <v>0.12524223748183277</v>
      </c>
      <c r="R592" s="13">
        <f t="shared" si="845"/>
        <v>1.4114085223713576E-2</v>
      </c>
      <c r="S592" s="13">
        <f t="shared" si="846"/>
        <v>3.5789821453453149E-2</v>
      </c>
      <c r="T592" s="13">
        <f t="shared" si="847"/>
        <v>9.4682599435226458E-2</v>
      </c>
      <c r="U592" s="13">
        <f t="shared" si="848"/>
        <v>3.1784920642830936E-2</v>
      </c>
      <c r="V592" s="13">
        <f t="shared" si="849"/>
        <v>6.77025105013587E-3</v>
      </c>
      <c r="W592" s="13">
        <f t="shared" si="850"/>
        <v>9.401517506314265E-2</v>
      </c>
      <c r="X592" s="13">
        <f t="shared" si="851"/>
        <v>7.1075072917213447E-2</v>
      </c>
      <c r="Y592" s="13">
        <f t="shared" si="852"/>
        <v>2.6866226578817716E-2</v>
      </c>
      <c r="Z592" s="13">
        <f t="shared" si="853"/>
        <v>3.5567294881259453E-3</v>
      </c>
      <c r="AA592" s="13">
        <f t="shared" si="854"/>
        <v>8.0097549884536566E-3</v>
      </c>
      <c r="AB592" s="13">
        <f t="shared" si="855"/>
        <v>9.0189843210233007E-3</v>
      </c>
      <c r="AC592" s="13">
        <f t="shared" si="856"/>
        <v>7.2039807126676508E-4</v>
      </c>
      <c r="AD592" s="13">
        <f t="shared" si="857"/>
        <v>5.2930544757926593E-2</v>
      </c>
      <c r="AE592" s="13">
        <f t="shared" si="858"/>
        <v>4.001526695760331E-2</v>
      </c>
      <c r="AF592" s="13">
        <f t="shared" si="859"/>
        <v>1.512568590604264E-2</v>
      </c>
      <c r="AG592" s="13">
        <f t="shared" si="860"/>
        <v>3.811651427452413E-3</v>
      </c>
      <c r="AH592" s="13">
        <f t="shared" si="861"/>
        <v>6.7221809549780729E-4</v>
      </c>
      <c r="AI592" s="13">
        <f t="shared" si="862"/>
        <v>1.5138351853065408E-3</v>
      </c>
      <c r="AJ592" s="13">
        <f t="shared" si="863"/>
        <v>1.7045784572155755E-3</v>
      </c>
      <c r="AK592" s="13">
        <f t="shared" si="864"/>
        <v>1.2795702574958402E-3</v>
      </c>
      <c r="AL592" s="13">
        <f t="shared" si="865"/>
        <v>4.9059179849417042E-5</v>
      </c>
      <c r="AM592" s="13">
        <f t="shared" si="866"/>
        <v>2.3839917898268878E-2</v>
      </c>
      <c r="AN592" s="13">
        <f t="shared" si="867"/>
        <v>1.8022876645412085E-2</v>
      </c>
      <c r="AO592" s="13">
        <f t="shared" si="868"/>
        <v>6.8126090861941949E-3</v>
      </c>
      <c r="AP592" s="13">
        <f t="shared" si="869"/>
        <v>1.7167678417607211E-3</v>
      </c>
      <c r="AQ592" s="13">
        <f t="shared" si="870"/>
        <v>3.2446729863854293E-4</v>
      </c>
      <c r="AR592" s="13">
        <f t="shared" si="871"/>
        <v>1.0163880484546948E-4</v>
      </c>
      <c r="AS592" s="13">
        <f t="shared" si="872"/>
        <v>2.2889059368988454E-4</v>
      </c>
      <c r="AT592" s="13">
        <f t="shared" si="873"/>
        <v>2.5773081432511132E-4</v>
      </c>
      <c r="AU592" s="13">
        <f t="shared" si="874"/>
        <v>1.9346993566332976E-4</v>
      </c>
      <c r="AV592" s="13">
        <f t="shared" si="875"/>
        <v>1.0892357624248778E-4</v>
      </c>
      <c r="AW592" s="13">
        <f t="shared" si="876"/>
        <v>2.3200937473681742E-6</v>
      </c>
      <c r="AX592" s="13">
        <f t="shared" si="877"/>
        <v>8.9479160535670468E-3</v>
      </c>
      <c r="AY592" s="13">
        <f t="shared" si="878"/>
        <v>6.7645865206042398E-3</v>
      </c>
      <c r="AZ592" s="13">
        <f t="shared" si="879"/>
        <v>2.5569993348618135E-3</v>
      </c>
      <c r="BA592" s="13">
        <f t="shared" si="880"/>
        <v>6.4436021118402737E-4</v>
      </c>
      <c r="BB592" s="13">
        <f t="shared" si="881"/>
        <v>1.217833955106101E-4</v>
      </c>
      <c r="BC592" s="13">
        <f t="shared" si="882"/>
        <v>1.8413545920026336E-5</v>
      </c>
      <c r="BD592" s="13">
        <f t="shared" si="883"/>
        <v>1.280641744051493E-5</v>
      </c>
      <c r="BE592" s="13">
        <f t="shared" si="884"/>
        <v>2.8840052728449755E-5</v>
      </c>
      <c r="BF592" s="13">
        <f t="shared" si="885"/>
        <v>3.2473900106848267E-5</v>
      </c>
      <c r="BG592" s="13">
        <f t="shared" si="886"/>
        <v>2.4377074898324221E-5</v>
      </c>
      <c r="BH592" s="13">
        <f t="shared" si="887"/>
        <v>1.3724293478222965E-5</v>
      </c>
      <c r="BI592" s="13">
        <f t="shared" si="888"/>
        <v>6.1814219224257064E-6</v>
      </c>
      <c r="BJ592" s="14">
        <f t="shared" si="889"/>
        <v>0.70476272021210418</v>
      </c>
      <c r="BK592" s="14">
        <f t="shared" si="890"/>
        <v>0.18357224856903356</v>
      </c>
      <c r="BL592" s="14">
        <f t="shared" si="891"/>
        <v>0.1064460636934159</v>
      </c>
      <c r="BM592" s="14">
        <f t="shared" si="892"/>
        <v>0.57017441904509081</v>
      </c>
      <c r="BN592" s="14">
        <f t="shared" si="893"/>
        <v>0.421401076490732</v>
      </c>
    </row>
    <row r="593" spans="1:66" x14ac:dyDescent="0.25">
      <c r="A593" t="s">
        <v>290</v>
      </c>
      <c r="B593" t="s">
        <v>310</v>
      </c>
      <c r="C593" t="s">
        <v>294</v>
      </c>
      <c r="D593" s="11">
        <v>44430</v>
      </c>
      <c r="E593" s="10">
        <f>VLOOKUP(A593,home!$A$2:$E$405,3,FALSE)</f>
        <v>1.6512</v>
      </c>
      <c r="F593" s="10">
        <f>VLOOKUP(B593,home!$B$2:$E$405,3,FALSE)</f>
        <v>0.87060000000000004</v>
      </c>
      <c r="G593" s="10">
        <f>VLOOKUP(C593,away!$B$2:$E$405,4,FALSE)</f>
        <v>0.75700000000000001</v>
      </c>
      <c r="H593" s="10">
        <f>VLOOKUP(A593,away!$A$2:$E$405,3,FALSE)</f>
        <v>1.1418999999999999</v>
      </c>
      <c r="I593" s="10">
        <f>VLOOKUP(C593,away!$B$2:$E$405,3,FALSE)</f>
        <v>0.93049999999999999</v>
      </c>
      <c r="J593" s="10">
        <f>VLOOKUP(B593,home!$B$2:$E$405,4,FALSE)</f>
        <v>0.54730000000000001</v>
      </c>
      <c r="K593" s="12">
        <f t="shared" si="838"/>
        <v>1.08821378304</v>
      </c>
      <c r="L593" s="12">
        <f t="shared" si="839"/>
        <v>0.5815270200349999</v>
      </c>
      <c r="M593" s="13">
        <f t="shared" si="840"/>
        <v>0.1882958650233526</v>
      </c>
      <c r="N593" s="13">
        <f t="shared" si="841"/>
        <v>0.20490615560785175</v>
      </c>
      <c r="O593" s="13">
        <f t="shared" si="842"/>
        <v>0.10949913327194281</v>
      </c>
      <c r="P593" s="13">
        <f t="shared" si="843"/>
        <v>0.11915846605746201</v>
      </c>
      <c r="Q593" s="13">
        <f t="shared" si="844"/>
        <v>0.11149085138110165</v>
      </c>
      <c r="R593" s="13">
        <f t="shared" si="845"/>
        <v>3.18383523340241E-2</v>
      </c>
      <c r="S593" s="13">
        <f t="shared" si="846"/>
        <v>1.8851635471929227E-2</v>
      </c>
      <c r="T593" s="13">
        <f t="shared" si="847"/>
        <v>6.4834942564817089E-2</v>
      </c>
      <c r="U593" s="13">
        <f t="shared" si="848"/>
        <v>3.4646933839168781E-2</v>
      </c>
      <c r="V593" s="13">
        <f t="shared" si="849"/>
        <v>1.3255333067521955E-3</v>
      </c>
      <c r="W593" s="13">
        <f t="shared" si="850"/>
        <v>4.0441960385259684E-2</v>
      </c>
      <c r="X593" s="13">
        <f t="shared" si="851"/>
        <v>2.351809270721358E-2</v>
      </c>
      <c r="Y593" s="13">
        <f t="shared" si="852"/>
        <v>6.8382031844663868E-3</v>
      </c>
      <c r="Z593" s="13">
        <f t="shared" si="853"/>
        <v>6.1716207185431426E-3</v>
      </c>
      <c r="AA593" s="13">
        <f t="shared" si="854"/>
        <v>6.7160427296138756E-3</v>
      </c>
      <c r="AB593" s="13">
        <f t="shared" si="855"/>
        <v>3.6542451329257021E-3</v>
      </c>
      <c r="AC593" s="13">
        <f t="shared" si="856"/>
        <v>5.2426972945302703E-5</v>
      </c>
      <c r="AD593" s="13">
        <f t="shared" si="857"/>
        <v>1.1002374676099314E-2</v>
      </c>
      <c r="AE593" s="13">
        <f t="shared" si="858"/>
        <v>6.3981781587005805E-3</v>
      </c>
      <c r="AF593" s="13">
        <f t="shared" si="859"/>
        <v>1.8603567391410854E-3</v>
      </c>
      <c r="AG593" s="13">
        <f t="shared" si="860"/>
        <v>3.6061590357158182E-4</v>
      </c>
      <c r="AH593" s="13">
        <f t="shared" si="861"/>
        <v>8.9724105131016435E-4</v>
      </c>
      <c r="AI593" s="13">
        <f t="shared" si="862"/>
        <v>9.7639007874502064E-4</v>
      </c>
      <c r="AJ593" s="13">
        <f t="shared" si="863"/>
        <v>5.3126057065692133E-4</v>
      </c>
      <c r="AK593" s="13">
        <f t="shared" si="864"/>
        <v>1.9270835845818586E-4</v>
      </c>
      <c r="AL593" s="13">
        <f t="shared" si="865"/>
        <v>1.3270854727316632E-6</v>
      </c>
      <c r="AM593" s="13">
        <f t="shared" si="866"/>
        <v>2.3945871537403066E-3</v>
      </c>
      <c r="AN593" s="13">
        <f t="shared" si="867"/>
        <v>1.3925171317286926E-3</v>
      </c>
      <c r="AO593" s="13">
        <f t="shared" si="868"/>
        <v>4.0489316898093593E-4</v>
      </c>
      <c r="AP593" s="13">
        <f t="shared" si="869"/>
        <v>7.8485439330003805E-5</v>
      </c>
      <c r="AQ593" s="13">
        <f t="shared" si="870"/>
        <v>1.1410350912428721E-5</v>
      </c>
      <c r="AR593" s="13">
        <f t="shared" si="871"/>
        <v>1.0435398296429408E-4</v>
      </c>
      <c r="AS593" s="13">
        <f t="shared" si="872"/>
        <v>1.1355944257686616E-4</v>
      </c>
      <c r="AT593" s="13">
        <f t="shared" si="873"/>
        <v>6.1788475303242591E-5</v>
      </c>
      <c r="AU593" s="13">
        <f t="shared" si="874"/>
        <v>2.2413023486005079E-5</v>
      </c>
      <c r="AV593" s="13">
        <f t="shared" si="875"/>
        <v>6.0975402692674895E-6</v>
      </c>
      <c r="AW593" s="13">
        <f t="shared" si="876"/>
        <v>2.33281616021082E-8</v>
      </c>
      <c r="AX593" s="13">
        <f t="shared" si="877"/>
        <v>4.3430379089845402E-4</v>
      </c>
      <c r="AY593" s="13">
        <f t="shared" si="878"/>
        <v>2.5255938931108171E-4</v>
      </c>
      <c r="AZ593" s="13">
        <f t="shared" si="879"/>
        <v>7.343505452396636E-5</v>
      </c>
      <c r="BA593" s="13">
        <f t="shared" si="880"/>
        <v>1.423482280780997E-5</v>
      </c>
      <c r="BB593" s="13">
        <f t="shared" si="881"/>
        <v>2.0694835220379949E-6</v>
      </c>
      <c r="BC593" s="13">
        <f t="shared" si="882"/>
        <v>2.4069211711645827E-7</v>
      </c>
      <c r="BD593" s="13">
        <f t="shared" si="883"/>
        <v>1.0114110123668182E-5</v>
      </c>
      <c r="BE593" s="13">
        <f t="shared" si="884"/>
        <v>1.1006314039760113E-5</v>
      </c>
      <c r="BF593" s="13">
        <f t="shared" si="885"/>
        <v>5.9886113192668093E-6</v>
      </c>
      <c r="BG593" s="13">
        <f t="shared" si="886"/>
        <v>2.1722964596318335E-6</v>
      </c>
      <c r="BH593" s="13">
        <f t="shared" si="887"/>
        <v>5.9098073705508905E-7</v>
      </c>
      <c r="BI593" s="13">
        <f t="shared" si="888"/>
        <v>1.2862267671489723E-7</v>
      </c>
      <c r="BJ593" s="14">
        <f t="shared" si="889"/>
        <v>0.47671046778609549</v>
      </c>
      <c r="BK593" s="14">
        <f t="shared" si="890"/>
        <v>0.32793781330722516</v>
      </c>
      <c r="BL593" s="14">
        <f t="shared" si="891"/>
        <v>0.18929052076680133</v>
      </c>
      <c r="BM593" s="14">
        <f t="shared" si="892"/>
        <v>0.23466906284178077</v>
      </c>
      <c r="BN593" s="14">
        <f t="shared" si="893"/>
        <v>0.76518882367573504</v>
      </c>
    </row>
    <row r="594" spans="1:66" x14ac:dyDescent="0.25">
      <c r="A594" t="s">
        <v>290</v>
      </c>
      <c r="B594" t="s">
        <v>300</v>
      </c>
      <c r="C594" t="s">
        <v>299</v>
      </c>
      <c r="D594" s="11">
        <v>44430</v>
      </c>
      <c r="E594" s="10">
        <f>VLOOKUP(A594,home!$A$2:$E$405,3,FALSE)</f>
        <v>1.6512</v>
      </c>
      <c r="F594" s="10">
        <f>VLOOKUP(B594,home!$B$2:$E$405,3,FALSE)</f>
        <v>0.79490000000000005</v>
      </c>
      <c r="G594" s="10">
        <f>VLOOKUP(C594,away!$B$2:$E$405,4,FALSE)</f>
        <v>1.2868999999999999</v>
      </c>
      <c r="H594" s="10">
        <f>VLOOKUP(A594,away!$A$2:$E$405,3,FALSE)</f>
        <v>1.1418999999999999</v>
      </c>
      <c r="I594" s="10">
        <f>VLOOKUP(C594,away!$B$2:$E$405,3,FALSE)</f>
        <v>1.1494</v>
      </c>
      <c r="J594" s="10">
        <f>VLOOKUP(B594,home!$B$2:$E$405,4,FALSE)</f>
        <v>1.1494</v>
      </c>
      <c r="K594" s="12">
        <f t="shared" si="838"/>
        <v>1.6891062846720002</v>
      </c>
      <c r="L594" s="12">
        <f t="shared" si="839"/>
        <v>1.5085873390839999</v>
      </c>
      <c r="M594" s="13">
        <f t="shared" si="840"/>
        <v>4.0856325455321994E-2</v>
      </c>
      <c r="N594" s="13">
        <f t="shared" si="841"/>
        <v>6.9010676095189002E-2</v>
      </c>
      <c r="O594" s="13">
        <f t="shared" si="842"/>
        <v>6.1635335303394101E-2</v>
      </c>
      <c r="P594" s="13">
        <f t="shared" si="843"/>
        <v>0.10410863221882898</v>
      </c>
      <c r="Q594" s="13">
        <f t="shared" si="844"/>
        <v>5.8283183350923772E-2</v>
      </c>
      <c r="R594" s="13">
        <f t="shared" si="845"/>
        <v>4.6491143239448716E-2</v>
      </c>
      <c r="S594" s="13">
        <f t="shared" si="846"/>
        <v>6.6321476427975909E-2</v>
      </c>
      <c r="T594" s="13">
        <f t="shared" si="847"/>
        <v>8.7925272484714975E-2</v>
      </c>
      <c r="U594" s="13">
        <f t="shared" si="848"/>
        <v>7.8528482227339005E-2</v>
      </c>
      <c r="V594" s="13">
        <f t="shared" si="849"/>
        <v>1.8777558025869008E-2</v>
      </c>
      <c r="W594" s="13">
        <f t="shared" si="850"/>
        <v>3.2815497096245282E-2</v>
      </c>
      <c r="X594" s="13">
        <f t="shared" si="851"/>
        <v>4.9505043445143393E-2</v>
      </c>
      <c r="Y594" s="13">
        <f t="shared" si="852"/>
        <v>3.7341340881073347E-2</v>
      </c>
      <c r="Z594" s="13">
        <f t="shared" si="853"/>
        <v>2.3378650023524343E-2</v>
      </c>
      <c r="AA594" s="13">
        <f t="shared" si="854"/>
        <v>3.9489024681882173E-2</v>
      </c>
      <c r="AB594" s="13">
        <f t="shared" si="855"/>
        <v>3.3350579882867465E-2</v>
      </c>
      <c r="AC594" s="13">
        <f t="shared" si="856"/>
        <v>2.9905190027133652E-3</v>
      </c>
      <c r="AD594" s="13">
        <f t="shared" si="857"/>
        <v>1.3857215594975911E-2</v>
      </c>
      <c r="AE594" s="13">
        <f t="shared" si="858"/>
        <v>2.0904820001538017E-2</v>
      </c>
      <c r="AF594" s="13">
        <f t="shared" si="859"/>
        <v>1.576837339007511E-2</v>
      </c>
      <c r="AG594" s="13">
        <f t="shared" si="860"/>
        <v>7.9293228180721195E-3</v>
      </c>
      <c r="AH594" s="13">
        <f t="shared" si="861"/>
        <v>8.8171838575911675E-3</v>
      </c>
      <c r="AI594" s="13">
        <f t="shared" si="862"/>
        <v>1.4893160666965752E-2</v>
      </c>
      <c r="AJ594" s="13">
        <f t="shared" si="863"/>
        <v>1.257806564060085E-2</v>
      </c>
      <c r="AK594" s="13">
        <f t="shared" si="864"/>
        <v>7.0818965741852816E-3</v>
      </c>
      <c r="AL594" s="13">
        <f t="shared" si="865"/>
        <v>3.0481335707722095E-4</v>
      </c>
      <c r="AM594" s="13">
        <f t="shared" si="866"/>
        <v>4.6812619899057354E-3</v>
      </c>
      <c r="AN594" s="13">
        <f t="shared" si="867"/>
        <v>7.0620925689069648E-3</v>
      </c>
      <c r="AO594" s="13">
        <f t="shared" si="868"/>
        <v>5.326891718446124E-3</v>
      </c>
      <c r="AP594" s="13">
        <f t="shared" si="869"/>
        <v>2.6786938010397447E-3</v>
      </c>
      <c r="AQ594" s="13">
        <f t="shared" si="870"/>
        <v>1.0102608883828382E-3</v>
      </c>
      <c r="AR594" s="13">
        <f t="shared" si="871"/>
        <v>2.6602983867875731E-3</v>
      </c>
      <c r="AS594" s="13">
        <f t="shared" si="872"/>
        <v>4.4935267242256736E-3</v>
      </c>
      <c r="AT594" s="13">
        <f t="shared" si="873"/>
        <v>3.7950221151155867E-3</v>
      </c>
      <c r="AU594" s="13">
        <f t="shared" si="874"/>
        <v>2.1367319017036551E-3</v>
      </c>
      <c r="AV594" s="13">
        <f t="shared" si="875"/>
        <v>9.0229182095669905E-4</v>
      </c>
      <c r="AW594" s="13">
        <f t="shared" si="876"/>
        <v>2.1575403654475458E-5</v>
      </c>
      <c r="AX594" s="13">
        <f t="shared" si="877"/>
        <v>1.3178581745576542E-3</v>
      </c>
      <c r="AY594" s="13">
        <f t="shared" si="878"/>
        <v>1.9881041568460293E-3</v>
      </c>
      <c r="AZ594" s="13">
        <f t="shared" si="879"/>
        <v>1.4996143798990955E-3</v>
      </c>
      <c r="BA594" s="13">
        <f t="shared" si="880"/>
        <v>7.54099755674693E-4</v>
      </c>
      <c r="BB594" s="13">
        <f t="shared" si="881"/>
        <v>2.8440633595429483E-4</v>
      </c>
      <c r="BC594" s="13">
        <f t="shared" si="882"/>
        <v>8.5810359515184001E-5</v>
      </c>
      <c r="BD594" s="13">
        <f t="shared" si="883"/>
        <v>6.6888207741555334E-4</v>
      </c>
      <c r="BE594" s="13">
        <f t="shared" si="884"/>
        <v>1.1298129206670745E-3</v>
      </c>
      <c r="BF594" s="13">
        <f t="shared" si="885"/>
        <v>9.54187052401192E-4</v>
      </c>
      <c r="BG594" s="13">
        <f t="shared" si="886"/>
        <v>5.3724111565450164E-4</v>
      </c>
      <c r="BH594" s="13">
        <f t="shared" si="887"/>
        <v>2.2686433620905378E-4</v>
      </c>
      <c r="BI594" s="13">
        <f t="shared" si="888"/>
        <v>7.6639595211730919E-5</v>
      </c>
      <c r="BJ594" s="14">
        <f t="shared" si="889"/>
        <v>0.42002983928707932</v>
      </c>
      <c r="BK594" s="14">
        <f t="shared" si="890"/>
        <v>0.23534742864463248</v>
      </c>
      <c r="BL594" s="14">
        <f t="shared" si="891"/>
        <v>0.32044637012062277</v>
      </c>
      <c r="BM594" s="14">
        <f t="shared" si="892"/>
        <v>0.61685046365956064</v>
      </c>
      <c r="BN594" s="14">
        <f t="shared" si="893"/>
        <v>0.38038529566310653</v>
      </c>
    </row>
    <row r="595" spans="1:66" x14ac:dyDescent="0.25">
      <c r="A595" t="s">
        <v>290</v>
      </c>
      <c r="B595" t="s">
        <v>292</v>
      </c>
      <c r="C595" t="s">
        <v>311</v>
      </c>
      <c r="D595" s="11">
        <v>44430</v>
      </c>
      <c r="E595" s="10">
        <f>VLOOKUP(A595,home!$A$2:$E$405,3,FALSE)</f>
        <v>1.6512</v>
      </c>
      <c r="F595" s="10">
        <f>VLOOKUP(B595,home!$B$2:$E$405,3,FALSE)</f>
        <v>0.90839999999999999</v>
      </c>
      <c r="G595" s="10">
        <f>VLOOKUP(C595,away!$B$2:$E$405,4,FALSE)</f>
        <v>1.0976999999999999</v>
      </c>
      <c r="H595" s="10">
        <f>VLOOKUP(A595,away!$A$2:$E$405,3,FALSE)</f>
        <v>1.1418999999999999</v>
      </c>
      <c r="I595" s="10">
        <f>VLOOKUP(C595,away!$B$2:$E$405,3,FALSE)</f>
        <v>0.98519999999999996</v>
      </c>
      <c r="J595" s="10">
        <f>VLOOKUP(B595,home!$B$2:$E$405,4,FALSE)</f>
        <v>1.3136000000000001</v>
      </c>
      <c r="K595" s="12">
        <f t="shared" si="838"/>
        <v>1.646495202816</v>
      </c>
      <c r="L595" s="12">
        <f t="shared" si="839"/>
        <v>1.4777998423679999</v>
      </c>
      <c r="M595" s="13">
        <f t="shared" si="840"/>
        <v>4.3967918096409077E-2</v>
      </c>
      <c r="N595" s="13">
        <f t="shared" si="841"/>
        <v>7.2392966223544339E-2</v>
      </c>
      <c r="O595" s="13">
        <f t="shared" si="842"/>
        <v>6.4975782432122445E-2</v>
      </c>
      <c r="P595" s="13">
        <f t="shared" si="843"/>
        <v>0.10698231407370574</v>
      </c>
      <c r="Q595" s="13">
        <f t="shared" si="844"/>
        <v>5.9597335802343249E-2</v>
      </c>
      <c r="R595" s="13">
        <f t="shared" si="845"/>
        <v>4.8010600517964019E-2</v>
      </c>
      <c r="S595" s="13">
        <f t="shared" si="846"/>
        <v>6.5077083587793155E-2</v>
      </c>
      <c r="T595" s="13">
        <f t="shared" si="847"/>
        <v>8.8072933454255597E-2</v>
      </c>
      <c r="U595" s="13">
        <f t="shared" si="848"/>
        <v>7.9049223437143129E-2</v>
      </c>
      <c r="V595" s="13">
        <f t="shared" si="849"/>
        <v>1.7593881318758622E-2</v>
      </c>
      <c r="W595" s="13">
        <f t="shared" si="850"/>
        <v>3.2708909166390798E-2</v>
      </c>
      <c r="X595" s="13">
        <f t="shared" si="851"/>
        <v>4.8337220810121539E-2</v>
      </c>
      <c r="Y595" s="13">
        <f t="shared" si="852"/>
        <v>3.5716368646852417E-2</v>
      </c>
      <c r="Z595" s="13">
        <f t="shared" si="853"/>
        <v>2.3650019292480076E-2</v>
      </c>
      <c r="AA595" s="13">
        <f t="shared" si="854"/>
        <v>3.8939643311574297E-2</v>
      </c>
      <c r="AB595" s="13">
        <f t="shared" si="855"/>
        <v>3.2056967955936613E-2</v>
      </c>
      <c r="AC595" s="13">
        <f t="shared" si="856"/>
        <v>2.6755788915393628E-3</v>
      </c>
      <c r="AD595" s="13">
        <f t="shared" si="857"/>
        <v>1.346376550795168E-2</v>
      </c>
      <c r="AE595" s="13">
        <f t="shared" si="858"/>
        <v>1.9896750545330702E-2</v>
      </c>
      <c r="AF595" s="13">
        <f t="shared" si="859"/>
        <v>1.4701707409762567E-2</v>
      </c>
      <c r="AG595" s="13">
        <f t="shared" si="860"/>
        <v>7.2420602975625248E-3</v>
      </c>
      <c r="AH595" s="13">
        <f t="shared" si="861"/>
        <v>8.7374986956068046E-3</v>
      </c>
      <c r="AI595" s="13">
        <f t="shared" si="862"/>
        <v>1.4386249686927661E-2</v>
      </c>
      <c r="AJ595" s="13">
        <f t="shared" si="863"/>
        <v>1.184344554801979E-2</v>
      </c>
      <c r="AK595" s="13">
        <f t="shared" si="864"/>
        <v>6.5000587598756984E-3</v>
      </c>
      <c r="AL595" s="13">
        <f t="shared" si="865"/>
        <v>2.6040770970870157E-4</v>
      </c>
      <c r="AM595" s="13">
        <f t="shared" si="866"/>
        <v>4.4336050641363934E-3</v>
      </c>
      <c r="AN595" s="13">
        <f t="shared" si="867"/>
        <v>6.5519808649027273E-3</v>
      </c>
      <c r="AO595" s="13">
        <f t="shared" si="868"/>
        <v>4.841258144675703E-3</v>
      </c>
      <c r="AP595" s="13">
        <f t="shared" si="869"/>
        <v>2.3848035076881823E-3</v>
      </c>
      <c r="AQ595" s="13">
        <f t="shared" si="870"/>
        <v>8.8106556193506239E-4</v>
      </c>
      <c r="AR595" s="13">
        <f t="shared" si="871"/>
        <v>2.5824548390116667E-3</v>
      </c>
      <c r="AS595" s="13">
        <f t="shared" si="872"/>
        <v>4.2519995039216755E-3</v>
      </c>
      <c r="AT595" s="13">
        <f t="shared" si="873"/>
        <v>3.5004483927915256E-3</v>
      </c>
      <c r="AU595" s="13">
        <f t="shared" si="874"/>
        <v>1.9211571621454079E-3</v>
      </c>
      <c r="AV595" s="13">
        <f t="shared" si="875"/>
        <v>7.907940128320033E-4</v>
      </c>
      <c r="AW595" s="13">
        <f t="shared" si="876"/>
        <v>1.7600597962122076E-5</v>
      </c>
      <c r="AX595" s="13">
        <f t="shared" si="877"/>
        <v>1.2166515782135498E-3</v>
      </c>
      <c r="AY595" s="13">
        <f t="shared" si="878"/>
        <v>1.7979675105007618E-3</v>
      </c>
      <c r="AZ595" s="13">
        <f t="shared" si="879"/>
        <v>1.3285180518004059E-3</v>
      </c>
      <c r="BA595" s="13">
        <f t="shared" si="880"/>
        <v>6.544279225112272E-4</v>
      </c>
      <c r="BB595" s="13">
        <f t="shared" si="881"/>
        <v>2.4177837018207732E-4</v>
      </c>
      <c r="BC595" s="13">
        <f t="shared" si="882"/>
        <v>7.1460007468613127E-5</v>
      </c>
      <c r="BD595" s="13">
        <f t="shared" si="883"/>
        <v>6.3605855900231915E-4</v>
      </c>
      <c r="BE595" s="13">
        <f t="shared" si="884"/>
        <v>1.0472673661073763E-3</v>
      </c>
      <c r="BF595" s="13">
        <f t="shared" si="885"/>
        <v>8.6216034718077149E-4</v>
      </c>
      <c r="BG595" s="13">
        <f t="shared" si="886"/>
        <v>4.7318095856377243E-4</v>
      </c>
      <c r="BH595" s="13">
        <f t="shared" si="887"/>
        <v>1.9477254458478185E-4</v>
      </c>
      <c r="BI595" s="13">
        <f t="shared" si="888"/>
        <v>6.4138412059821772E-5</v>
      </c>
      <c r="BJ595" s="14">
        <f t="shared" si="889"/>
        <v>0.41653353444813007</v>
      </c>
      <c r="BK595" s="14">
        <f t="shared" si="890"/>
        <v>0.23835515118841544</v>
      </c>
      <c r="BL595" s="14">
        <f t="shared" si="891"/>
        <v>0.32082390244337156</v>
      </c>
      <c r="BM595" s="14">
        <f t="shared" si="892"/>
        <v>0.60165532331376947</v>
      </c>
      <c r="BN595" s="14">
        <f t="shared" si="893"/>
        <v>0.39592691714608885</v>
      </c>
    </row>
    <row r="596" spans="1:66" x14ac:dyDescent="0.25">
      <c r="A596" t="s">
        <v>290</v>
      </c>
      <c r="B596" t="s">
        <v>295</v>
      </c>
      <c r="C596" t="s">
        <v>312</v>
      </c>
      <c r="D596" s="11">
        <v>44430</v>
      </c>
      <c r="E596" s="10">
        <f>VLOOKUP(A596,home!$A$2:$E$405,3,FALSE)</f>
        <v>1.6512</v>
      </c>
      <c r="F596" s="10">
        <f>VLOOKUP(B596,home!$B$2:$E$405,3,FALSE)</f>
        <v>0.98409999999999997</v>
      </c>
      <c r="G596" s="10">
        <f>VLOOKUP(C596,away!$B$2:$E$405,4,FALSE)</f>
        <v>1.2491000000000001</v>
      </c>
      <c r="H596" s="10">
        <f>VLOOKUP(A596,away!$A$2:$E$405,3,FALSE)</f>
        <v>1.1418999999999999</v>
      </c>
      <c r="I596" s="10">
        <f>VLOOKUP(C596,away!$B$2:$E$405,3,FALSE)</f>
        <v>1.3136000000000001</v>
      </c>
      <c r="J596" s="10">
        <f>VLOOKUP(B596,home!$B$2:$E$405,4,FALSE)</f>
        <v>0.65680000000000005</v>
      </c>
      <c r="K596" s="12">
        <f t="shared" si="838"/>
        <v>2.0297199486720001</v>
      </c>
      <c r="L596" s="12">
        <f t="shared" si="839"/>
        <v>0.98519989491200011</v>
      </c>
      <c r="M596" s="13">
        <f t="shared" si="840"/>
        <v>4.9049766982974294E-2</v>
      </c>
      <c r="N596" s="13">
        <f t="shared" si="841"/>
        <v>9.9557290523056147E-2</v>
      </c>
      <c r="O596" s="13">
        <f t="shared" si="842"/>
        <v>4.8323825277084363E-2</v>
      </c>
      <c r="P596" s="13">
        <f t="shared" si="843"/>
        <v>9.8083832161038373E-2</v>
      </c>
      <c r="Q596" s="13">
        <f t="shared" si="844"/>
        <v>0.1010367093051905</v>
      </c>
      <c r="R596" s="13">
        <f t="shared" si="845"/>
        <v>2.3804313792364685E-2</v>
      </c>
      <c r="S596" s="13">
        <f t="shared" si="846"/>
        <v>4.903406643467903E-2</v>
      </c>
      <c r="T596" s="13">
        <f t="shared" si="847"/>
        <v>9.954135538972797E-2</v>
      </c>
      <c r="U596" s="13">
        <f t="shared" si="848"/>
        <v>4.8316090568810637E-2</v>
      </c>
      <c r="V596" s="13">
        <f t="shared" si="849"/>
        <v>1.0894715121167254E-2</v>
      </c>
      <c r="W596" s="13">
        <f t="shared" si="850"/>
        <v>6.8358741474973006E-2</v>
      </c>
      <c r="X596" s="13">
        <f t="shared" si="851"/>
        <v>6.7347024917459988E-2</v>
      </c>
      <c r="Y596" s="13">
        <f t="shared" si="852"/>
        <v>3.3175140935658716E-2</v>
      </c>
      <c r="Z596" s="13">
        <f t="shared" si="853"/>
        <v>7.8173358155633216E-3</v>
      </c>
      <c r="AA596" s="13">
        <f t="shared" si="854"/>
        <v>1.5867002450316973E-2</v>
      </c>
      <c r="AB596" s="13">
        <f t="shared" si="855"/>
        <v>1.6102785699517938E-2</v>
      </c>
      <c r="AC596" s="13">
        <f t="shared" si="856"/>
        <v>1.361621414223304E-3</v>
      </c>
      <c r="AD596" s="13">
        <f t="shared" si="857"/>
        <v>3.4687275309466185E-2</v>
      </c>
      <c r="AE596" s="13">
        <f t="shared" si="858"/>
        <v>3.4173899989669701E-2</v>
      </c>
      <c r="AF596" s="13">
        <f t="shared" si="859"/>
        <v>1.6834061339277895E-2</v>
      </c>
      <c r="AG596" s="13">
        <f t="shared" si="860"/>
        <v>5.5283051541329164E-3</v>
      </c>
      <c r="AH596" s="13">
        <f t="shared" si="861"/>
        <v>1.9254096059961993E-3</v>
      </c>
      <c r="AI596" s="13">
        <f t="shared" si="862"/>
        <v>3.9080422866551818E-3</v>
      </c>
      <c r="AJ596" s="13">
        <f t="shared" si="863"/>
        <v>3.966115694738882E-3</v>
      </c>
      <c r="AK596" s="13">
        <f t="shared" si="864"/>
        <v>2.6833680481175388E-3</v>
      </c>
      <c r="AL596" s="13">
        <f t="shared" si="865"/>
        <v>1.0891227785519301E-4</v>
      </c>
      <c r="AM596" s="13">
        <f t="shared" si="866"/>
        <v>1.4081090932140237E-2</v>
      </c>
      <c r="AN596" s="13">
        <f t="shared" si="867"/>
        <v>1.3872689306590878E-2</v>
      </c>
      <c r="AO596" s="13">
        <f t="shared" si="868"/>
        <v>6.8336860235000806E-3</v>
      </c>
      <c r="AP596" s="13">
        <f t="shared" si="869"/>
        <v>2.2441822507379616E-3</v>
      </c>
      <c r="AQ596" s="13">
        <f t="shared" si="870"/>
        <v>5.5274202939760376E-4</v>
      </c>
      <c r="AR596" s="13">
        <f t="shared" si="871"/>
        <v>3.7938266829800238E-4</v>
      </c>
      <c r="AS596" s="13">
        <f t="shared" si="872"/>
        <v>7.7004057002486785E-4</v>
      </c>
      <c r="AT596" s="13">
        <f t="shared" si="873"/>
        <v>7.8148335313311642E-4</v>
      </c>
      <c r="AU596" s="13">
        <f t="shared" si="874"/>
        <v>5.2873078380312379E-4</v>
      </c>
      <c r="AV596" s="13">
        <f t="shared" si="875"/>
        <v>2.6829385484054575E-4</v>
      </c>
      <c r="AW596" s="13">
        <f t="shared" si="876"/>
        <v>6.0497136312895496E-6</v>
      </c>
      <c r="AX596" s="13">
        <f t="shared" si="877"/>
        <v>4.7634451940049075E-3</v>
      </c>
      <c r="AY596" s="13">
        <f t="shared" si="878"/>
        <v>4.6929457045527066E-3</v>
      </c>
      <c r="AZ596" s="13">
        <f t="shared" si="879"/>
        <v>2.3117448074765246E-3</v>
      </c>
      <c r="BA596" s="13">
        <f t="shared" si="880"/>
        <v>7.5917691379641134E-4</v>
      </c>
      <c r="BB596" s="13">
        <f t="shared" si="881"/>
        <v>1.8698525392296021E-4</v>
      </c>
      <c r="BC596" s="13">
        <f t="shared" si="882"/>
        <v>3.6843570502998825E-5</v>
      </c>
      <c r="BD596" s="13">
        <f t="shared" si="883"/>
        <v>6.2294627489770996E-5</v>
      </c>
      <c r="BE596" s="13">
        <f t="shared" si="884"/>
        <v>1.2644064811107936E-4</v>
      </c>
      <c r="BF596" s="13">
        <f t="shared" si="885"/>
        <v>1.2831955289703727E-4</v>
      </c>
      <c r="BG596" s="13">
        <f t="shared" si="886"/>
        <v>8.6817585439929478E-5</v>
      </c>
      <c r="BH596" s="13">
        <f t="shared" si="887"/>
        <v>4.4053846265740162E-5</v>
      </c>
      <c r="BI596" s="13">
        <f t="shared" si="888"/>
        <v>1.7883394116260448E-5</v>
      </c>
      <c r="BJ596" s="14">
        <f t="shared" si="889"/>
        <v>0.61057533632523642</v>
      </c>
      <c r="BK596" s="14">
        <f t="shared" si="890"/>
        <v>0.21322586009649014</v>
      </c>
      <c r="BL596" s="14">
        <f t="shared" si="891"/>
        <v>0.16809069430802182</v>
      </c>
      <c r="BM596" s="14">
        <f t="shared" si="892"/>
        <v>0.57516659251268187</v>
      </c>
      <c r="BN596" s="14">
        <f t="shared" si="893"/>
        <v>0.41985573804170834</v>
      </c>
    </row>
    <row r="597" spans="1:66" x14ac:dyDescent="0.25">
      <c r="A597" t="s">
        <v>290</v>
      </c>
      <c r="B597" t="s">
        <v>317</v>
      </c>
      <c r="C597" t="s">
        <v>302</v>
      </c>
      <c r="D597" s="11">
        <v>44430</v>
      </c>
      <c r="E597" s="10">
        <f>VLOOKUP(A597,home!$A$2:$E$405,3,FALSE)</f>
        <v>1.6512</v>
      </c>
      <c r="F597" s="10">
        <f>VLOOKUP(B597,home!$B$2:$E$405,3,FALSE)</f>
        <v>0.90839999999999999</v>
      </c>
      <c r="G597" s="10">
        <f>VLOOKUP(C597,away!$B$2:$E$405,4,FALSE)</f>
        <v>0.87060000000000004</v>
      </c>
      <c r="H597" s="10">
        <f>VLOOKUP(A597,away!$A$2:$E$405,3,FALSE)</f>
        <v>1.1418999999999999</v>
      </c>
      <c r="I597" s="10">
        <f>VLOOKUP(C597,away!$B$2:$E$405,3,FALSE)</f>
        <v>0.93049999999999999</v>
      </c>
      <c r="J597" s="10">
        <f>VLOOKUP(B597,home!$B$2:$E$405,4,FALSE)</f>
        <v>0.87570000000000003</v>
      </c>
      <c r="K597" s="12">
        <f t="shared" si="838"/>
        <v>1.3058565396480002</v>
      </c>
      <c r="L597" s="12">
        <f t="shared" si="839"/>
        <v>0.93046448281499994</v>
      </c>
      <c r="M597" s="13">
        <f t="shared" si="840"/>
        <v>0.1068508841611209</v>
      </c>
      <c r="N597" s="13">
        <f t="shared" si="841"/>
        <v>0.13953192584897064</v>
      </c>
      <c r="O597" s="13">
        <f t="shared" si="842"/>
        <v>9.9420952669302828E-2</v>
      </c>
      <c r="P597" s="13">
        <f t="shared" si="843"/>
        <v>0.1298295012212434</v>
      </c>
      <c r="Q597" s="13">
        <f t="shared" si="844"/>
        <v>9.1104338929779094E-2</v>
      </c>
      <c r="R597" s="13">
        <f t="shared" si="845"/>
        <v>4.6253832653208718E-2</v>
      </c>
      <c r="S597" s="13">
        <f t="shared" si="846"/>
        <v>3.9437435449621694E-2</v>
      </c>
      <c r="T597" s="13">
        <f t="shared" si="847"/>
        <v>8.4769351604499374E-2</v>
      </c>
      <c r="U597" s="13">
        <f t="shared" si="848"/>
        <v>6.0400869853976823E-2</v>
      </c>
      <c r="V597" s="13">
        <f t="shared" si="849"/>
        <v>5.3242865971242313E-3</v>
      </c>
      <c r="W597" s="13">
        <f t="shared" si="850"/>
        <v>3.9656398927253304E-2</v>
      </c>
      <c r="X597" s="13">
        <f t="shared" si="851"/>
        <v>3.6898870718152066E-2</v>
      </c>
      <c r="Y597" s="13">
        <f t="shared" si="852"/>
        <v>1.7166544329611455E-2</v>
      </c>
      <c r="Z597" s="13">
        <f t="shared" si="853"/>
        <v>1.4345849492626472E-2</v>
      </c>
      <c r="AA597" s="13">
        <f t="shared" si="854"/>
        <v>1.8733621376752226E-2</v>
      </c>
      <c r="AB597" s="13">
        <f t="shared" si="855"/>
        <v>1.2231710993060734E-2</v>
      </c>
      <c r="AC597" s="13">
        <f t="shared" si="856"/>
        <v>4.0433069335980664E-4</v>
      </c>
      <c r="AD597" s="13">
        <f t="shared" si="857"/>
        <v>1.2946391969510921E-2</v>
      </c>
      <c r="AE597" s="13">
        <f t="shared" si="858"/>
        <v>1.2046157908231249E-2</v>
      </c>
      <c r="AF597" s="13">
        <f t="shared" si="859"/>
        <v>5.6042610439951046E-3</v>
      </c>
      <c r="AG597" s="13">
        <f t="shared" si="860"/>
        <v>1.7381886179537191E-3</v>
      </c>
      <c r="AH597" s="13">
        <f t="shared" si="861"/>
        <v>3.3370758571746291E-3</v>
      </c>
      <c r="AI597" s="13">
        <f t="shared" si="862"/>
        <v>4.3577423313929456E-3</v>
      </c>
      <c r="AJ597" s="13">
        <f t="shared" si="863"/>
        <v>2.8452931607752005E-3</v>
      </c>
      <c r="AK597" s="13">
        <f t="shared" si="864"/>
        <v>1.2385148937380083E-3</v>
      </c>
      <c r="AL597" s="13">
        <f t="shared" si="865"/>
        <v>1.9651330977547048E-5</v>
      </c>
      <c r="AM597" s="13">
        <f t="shared" si="866"/>
        <v>3.3812261236464336E-3</v>
      </c>
      <c r="AN597" s="13">
        <f t="shared" si="867"/>
        <v>3.1461108164192461E-3</v>
      </c>
      <c r="AO597" s="13">
        <f t="shared" si="868"/>
        <v>1.4636721868391054E-3</v>
      </c>
      <c r="AP597" s="13">
        <f t="shared" si="869"/>
        <v>4.5396499477931616E-4</v>
      </c>
      <c r="AQ597" s="13">
        <f t="shared" si="870"/>
        <v>1.0559957602086262E-4</v>
      </c>
      <c r="AR597" s="13">
        <f t="shared" si="871"/>
        <v>6.2100611231208304E-4</v>
      </c>
      <c r="AS597" s="13">
        <f t="shared" si="872"/>
        <v>8.1094489292411406E-4</v>
      </c>
      <c r="AT597" s="13">
        <f t="shared" si="873"/>
        <v>5.2948884585955086E-4</v>
      </c>
      <c r="AU597" s="13">
        <f t="shared" si="874"/>
        <v>2.3047882401212215E-4</v>
      </c>
      <c r="AV597" s="13">
        <f t="shared" si="875"/>
        <v>7.5243069896652591E-5</v>
      </c>
      <c r="AW597" s="13">
        <f t="shared" si="876"/>
        <v>6.6326142246915249E-7</v>
      </c>
      <c r="AX597" s="13">
        <f t="shared" si="877"/>
        <v>7.3589937426539204E-4</v>
      </c>
      <c r="AY597" s="13">
        <f t="shared" si="878"/>
        <v>6.847282306797301E-4</v>
      </c>
      <c r="AZ597" s="13">
        <f t="shared" si="879"/>
        <v>3.1855764951412252E-4</v>
      </c>
      <c r="BA597" s="13">
        <f t="shared" si="880"/>
        <v>9.88021928673067E-5</v>
      </c>
      <c r="BB597" s="13">
        <f t="shared" si="881"/>
        <v>2.2982982821816594E-5</v>
      </c>
      <c r="BC597" s="13">
        <f t="shared" si="882"/>
        <v>4.2769698449695226E-6</v>
      </c>
      <c r="BD597" s="13">
        <f t="shared" si="883"/>
        <v>9.6304021852902617E-5</v>
      </c>
      <c r="BE597" s="13">
        <f t="shared" si="884"/>
        <v>1.2575923673101682E-4</v>
      </c>
      <c r="BF597" s="13">
        <f t="shared" si="885"/>
        <v>8.2111760853169653E-5</v>
      </c>
      <c r="BG597" s="13">
        <f t="shared" si="886"/>
        <v>3.574205996404142E-5</v>
      </c>
      <c r="BH597" s="13">
        <f t="shared" si="887"/>
        <v>1.1668500686133616E-5</v>
      </c>
      <c r="BI597" s="13">
        <f t="shared" si="888"/>
        <v>3.0474775857749483E-6</v>
      </c>
      <c r="BJ597" s="14">
        <f t="shared" si="889"/>
        <v>0.45187825099565521</v>
      </c>
      <c r="BK597" s="14">
        <f t="shared" si="890"/>
        <v>0.28255081768412732</v>
      </c>
      <c r="BL597" s="14">
        <f t="shared" si="891"/>
        <v>0.25144140859205966</v>
      </c>
      <c r="BM597" s="14">
        <f t="shared" si="892"/>
        <v>0.38654082631158582</v>
      </c>
      <c r="BN597" s="14">
        <f t="shared" si="893"/>
        <v>0.61299143548362556</v>
      </c>
    </row>
    <row r="598" spans="1:66" x14ac:dyDescent="0.25">
      <c r="A598" t="s">
        <v>338</v>
      </c>
      <c r="B598" t="s">
        <v>81</v>
      </c>
      <c r="C598" t="s">
        <v>90</v>
      </c>
      <c r="D598" s="11">
        <v>44431</v>
      </c>
      <c r="E598" s="10">
        <f>VLOOKUP(A598,home!$A$2:$E$405,3,FALSE)</f>
        <v>1.3033999999999999</v>
      </c>
      <c r="F598" s="10">
        <f>VLOOKUP(B598,home!$B$2:$E$405,3,FALSE)</f>
        <v>0.6905</v>
      </c>
      <c r="G598" s="10">
        <f>VLOOKUP(C598,away!$B$2:$E$405,4,FALSE)</f>
        <v>0.57540000000000002</v>
      </c>
      <c r="H598" s="10">
        <f>VLOOKUP(A598,away!$A$2:$E$405,3,FALSE)</f>
        <v>1.0085</v>
      </c>
      <c r="I598" s="10">
        <f>VLOOKUP(C598,away!$B$2:$E$405,3,FALSE)</f>
        <v>2.1071</v>
      </c>
      <c r="J598" s="10">
        <f>VLOOKUP(B598,home!$B$2:$E$405,4,FALSE)</f>
        <v>0.59489999999999998</v>
      </c>
      <c r="K598" s="12">
        <f t="shared" si="838"/>
        <v>0.51785867657999995</v>
      </c>
      <c r="L598" s="12">
        <f t="shared" si="839"/>
        <v>1.2641686572149997</v>
      </c>
      <c r="M598" s="13">
        <f t="shared" si="840"/>
        <v>0.16829660777776742</v>
      </c>
      <c r="N598" s="13">
        <f t="shared" si="841"/>
        <v>8.7153858576697954E-2</v>
      </c>
      <c r="O598" s="13">
        <f t="shared" si="842"/>
        <v>0.21275529666825971</v>
      </c>
      <c r="P598" s="13">
        <f t="shared" si="843"/>
        <v>0.11017717636801025</v>
      </c>
      <c r="Q598" s="13">
        <f t="shared" si="844"/>
        <v>2.2566690930684641E-2</v>
      </c>
      <c r="R598" s="13">
        <f t="shared" si="845"/>
        <v>0.13447928885224641</v>
      </c>
      <c r="S598" s="13">
        <f t="shared" si="846"/>
        <v>1.8032167066101799E-2</v>
      </c>
      <c r="T598" s="13">
        <f t="shared" si="847"/>
        <v>2.8528103371629514E-2</v>
      </c>
      <c r="U598" s="13">
        <f t="shared" si="848"/>
        <v>6.9641266552443862E-2</v>
      </c>
      <c r="V598" s="13">
        <f t="shared" si="849"/>
        <v>1.3116612505165541E-3</v>
      </c>
      <c r="W598" s="13">
        <f t="shared" si="850"/>
        <v>3.8954522333847458E-3</v>
      </c>
      <c r="X598" s="13">
        <f t="shared" si="851"/>
        <v>4.9245086191231661E-3</v>
      </c>
      <c r="Y598" s="13">
        <f t="shared" si="852"/>
        <v>3.1127047242403131E-3</v>
      </c>
      <c r="Z598" s="13">
        <f t="shared" si="853"/>
        <v>5.6668167337190808E-2</v>
      </c>
      <c r="AA598" s="13">
        <f t="shared" si="854"/>
        <v>2.934610214145161E-2</v>
      </c>
      <c r="AB598" s="13">
        <f t="shared" si="855"/>
        <v>7.5985668088768164E-3</v>
      </c>
      <c r="AC598" s="13">
        <f t="shared" si="856"/>
        <v>5.366831766600313E-5</v>
      </c>
      <c r="AD598" s="13">
        <f t="shared" si="857"/>
        <v>5.0432343456530723E-4</v>
      </c>
      <c r="AE598" s="13">
        <f t="shared" si="858"/>
        <v>6.3754987907648126E-4</v>
      </c>
      <c r="AF598" s="13">
        <f t="shared" si="859"/>
        <v>4.0298528726985045E-4</v>
      </c>
      <c r="AG598" s="13">
        <f t="shared" si="860"/>
        <v>1.6981378982844258E-4</v>
      </c>
      <c r="AH598" s="13">
        <f t="shared" si="861"/>
        <v>1.7909530252372862E-2</v>
      </c>
      <c r="AI598" s="13">
        <f t="shared" si="862"/>
        <v>9.274605634663282E-3</v>
      </c>
      <c r="AJ598" s="13">
        <f t="shared" si="863"/>
        <v>2.4014674998840686E-3</v>
      </c>
      <c r="AK598" s="13">
        <f t="shared" si="864"/>
        <v>4.1454026044661509E-4</v>
      </c>
      <c r="AL598" s="13">
        <f t="shared" si="865"/>
        <v>1.4053815531848779E-6</v>
      </c>
      <c r="AM598" s="13">
        <f t="shared" si="866"/>
        <v>5.2233653278454057E-5</v>
      </c>
      <c r="AN598" s="13">
        <f t="shared" si="867"/>
        <v>6.6032147326457126E-5</v>
      </c>
      <c r="AO598" s="13">
        <f t="shared" si="868"/>
        <v>4.1737885509355183E-5</v>
      </c>
      <c r="AP598" s="13">
        <f t="shared" si="869"/>
        <v>1.7587908893118309E-5</v>
      </c>
      <c r="AQ598" s="13">
        <f t="shared" si="870"/>
        <v>5.5585207921582836E-6</v>
      </c>
      <c r="AR598" s="13">
        <f t="shared" si="871"/>
        <v>4.5281333620987192E-3</v>
      </c>
      <c r="AS598" s="13">
        <f t="shared" si="872"/>
        <v>2.3449331502741885E-3</v>
      </c>
      <c r="AT598" s="13">
        <f t="shared" si="873"/>
        <v>6.0717198893478074E-4</v>
      </c>
      <c r="AU598" s="13">
        <f t="shared" si="874"/>
        <v>1.0480976088207065E-4</v>
      </c>
      <c r="AV598" s="13">
        <f t="shared" si="875"/>
        <v>1.3569161015763836E-5</v>
      </c>
      <c r="AW598" s="13">
        <f t="shared" si="876"/>
        <v>2.5556891176001591E-8</v>
      </c>
      <c r="AX598" s="13">
        <f t="shared" si="877"/>
        <v>4.5082750932864647E-6</v>
      </c>
      <c r="AY598" s="13">
        <f t="shared" si="878"/>
        <v>5.6992200710357779E-6</v>
      </c>
      <c r="AZ598" s="13">
        <f t="shared" si="879"/>
        <v>3.6023876921870383E-6</v>
      </c>
      <c r="BA598" s="13">
        <f t="shared" si="880"/>
        <v>1.5180085371999765E-6</v>
      </c>
      <c r="BB598" s="13">
        <f t="shared" si="881"/>
        <v>4.7975470352825025E-7</v>
      </c>
      <c r="BC598" s="13">
        <f t="shared" si="882"/>
        <v>1.2129817187037759E-7</v>
      </c>
      <c r="BD598" s="13">
        <f t="shared" si="883"/>
        <v>9.540540453424638E-4</v>
      </c>
      <c r="BE598" s="13">
        <f t="shared" si="884"/>
        <v>4.9406516530684354E-4</v>
      </c>
      <c r="BF598" s="13">
        <f t="shared" si="885"/>
        <v>1.2792796632504045E-4</v>
      </c>
      <c r="BG598" s="13">
        <f t="shared" si="886"/>
        <v>2.2082869112885419E-5</v>
      </c>
      <c r="BH598" s="13">
        <f t="shared" si="887"/>
        <v>2.8589513434720492E-6</v>
      </c>
      <c r="BI598" s="13">
        <f t="shared" si="888"/>
        <v>2.9610655182740974E-7</v>
      </c>
      <c r="BJ598" s="14">
        <f t="shared" si="889"/>
        <v>0.15209506990656901</v>
      </c>
      <c r="BK598" s="14">
        <f t="shared" si="890"/>
        <v>0.29787838538168626</v>
      </c>
      <c r="BL598" s="14">
        <f t="shared" si="891"/>
        <v>0.49302056719783333</v>
      </c>
      <c r="BM598" s="14">
        <f t="shared" si="892"/>
        <v>0.26422759698643328</v>
      </c>
      <c r="BN598" s="14">
        <f t="shared" si="893"/>
        <v>0.73542891917366648</v>
      </c>
    </row>
    <row r="599" spans="1:66" x14ac:dyDescent="0.25">
      <c r="A599" t="s">
        <v>339</v>
      </c>
      <c r="B599" t="s">
        <v>128</v>
      </c>
      <c r="C599" t="s">
        <v>127</v>
      </c>
      <c r="D599" s="11">
        <v>44431</v>
      </c>
      <c r="E599" s="10">
        <f>VLOOKUP(A599,home!$A$2:$E$405,3,FALSE)</f>
        <v>1.2199</v>
      </c>
      <c r="F599" s="10">
        <f>VLOOKUP(B599,home!$B$2:$E$405,3,FALSE)</f>
        <v>0.32790000000000002</v>
      </c>
      <c r="G599" s="10">
        <f>VLOOKUP(C599,away!$B$2:$E$405,4,FALSE)</f>
        <v>1.0383</v>
      </c>
      <c r="H599" s="10">
        <f>VLOOKUP(A599,away!$A$2:$E$405,3,FALSE)</f>
        <v>1.0142</v>
      </c>
      <c r="I599" s="10">
        <f>VLOOKUP(C599,away!$B$2:$E$405,3,FALSE)</f>
        <v>0.72309999999999997</v>
      </c>
      <c r="J599" s="10">
        <f>VLOOKUP(B599,home!$B$2:$E$405,4,FALSE)</f>
        <v>0.72309999999999997</v>
      </c>
      <c r="K599" s="12">
        <f t="shared" si="838"/>
        <v>0.41532540954300001</v>
      </c>
      <c r="L599" s="12">
        <f t="shared" si="839"/>
        <v>0.53029841526199994</v>
      </c>
      <c r="M599" s="13">
        <f t="shared" si="840"/>
        <v>0.388437178557267</v>
      </c>
      <c r="N599" s="13">
        <f t="shared" si="841"/>
        <v>0.16132783026602432</v>
      </c>
      <c r="O599" s="13">
        <f t="shared" si="842"/>
        <v>0.20598762021776121</v>
      </c>
      <c r="P599" s="13">
        <f t="shared" si="843"/>
        <v>8.5551892727729617E-2</v>
      </c>
      <c r="Q599" s="13">
        <f t="shared" si="844"/>
        <v>3.3501773587960068E-2</v>
      </c>
      <c r="R599" s="13">
        <f t="shared" si="845"/>
        <v>5.4617454282534728E-2</v>
      </c>
      <c r="S599" s="13">
        <f t="shared" si="846"/>
        <v>4.710624235611049E-3</v>
      </c>
      <c r="T599" s="13">
        <f t="shared" si="847"/>
        <v>1.7765937442161553E-2</v>
      </c>
      <c r="U599" s="13">
        <f t="shared" si="848"/>
        <v>2.2684016568089813E-2</v>
      </c>
      <c r="V599" s="13">
        <f t="shared" si="849"/>
        <v>1.15277562250999E-4</v>
      </c>
      <c r="W599" s="13">
        <f t="shared" si="850"/>
        <v>4.6380459452787914E-3</v>
      </c>
      <c r="X599" s="13">
        <f t="shared" si="851"/>
        <v>2.459548414693688E-3</v>
      </c>
      <c r="Y599" s="13">
        <f t="shared" si="852"/>
        <v>6.5214731328611336E-4</v>
      </c>
      <c r="Z599" s="13">
        <f t="shared" si="853"/>
        <v>9.6545164838909691E-3</v>
      </c>
      <c r="AA599" s="13">
        <f t="shared" si="854"/>
        <v>4.0097660126116605E-3</v>
      </c>
      <c r="AB599" s="13">
        <f t="shared" si="855"/>
        <v>8.3267885567976999E-4</v>
      </c>
      <c r="AC599" s="13">
        <f t="shared" si="856"/>
        <v>1.5868418022320019E-6</v>
      </c>
      <c r="AD599" s="13">
        <f t="shared" si="857"/>
        <v>4.815745829255413E-4</v>
      </c>
      <c r="AE599" s="13">
        <f t="shared" si="858"/>
        <v>2.5537823815587312E-4</v>
      </c>
      <c r="AF599" s="13">
        <f t="shared" si="859"/>
        <v>6.7713337493230554E-5</v>
      </c>
      <c r="AG599" s="13">
        <f t="shared" si="860"/>
        <v>1.1969425188253712E-5</v>
      </c>
      <c r="AH599" s="13">
        <f t="shared" si="861"/>
        <v>1.2799436978820587E-3</v>
      </c>
      <c r="AI599" s="13">
        <f t="shared" si="862"/>
        <v>5.3159314051484793E-4</v>
      </c>
      <c r="AJ599" s="13">
        <f t="shared" si="863"/>
        <v>1.1039206939728937E-4</v>
      </c>
      <c r="AK599" s="13">
        <f t="shared" si="864"/>
        <v>1.5282877144242826E-5</v>
      </c>
      <c r="AL599" s="13">
        <f t="shared" si="865"/>
        <v>1.3979848184940401E-8</v>
      </c>
      <c r="AM599" s="13">
        <f t="shared" si="866"/>
        <v>4.0002032175809998E-5</v>
      </c>
      <c r="AN599" s="13">
        <f t="shared" si="867"/>
        <v>2.1213014270091573E-5</v>
      </c>
      <c r="AO599" s="13">
        <f t="shared" si="868"/>
        <v>5.624613925179875E-6</v>
      </c>
      <c r="AP599" s="13">
        <f t="shared" si="869"/>
        <v>9.9424128366115526E-7</v>
      </c>
      <c r="AQ599" s="13">
        <f t="shared" si="870"/>
        <v>1.3181114427839176E-7</v>
      </c>
      <c r="AR599" s="13">
        <f t="shared" si="871"/>
        <v>1.35750422922288E-4</v>
      </c>
      <c r="AS599" s="13">
        <f t="shared" si="872"/>
        <v>5.6380599995834712E-5</v>
      </c>
      <c r="AT599" s="13">
        <f t="shared" si="873"/>
        <v>1.1708147891775058E-5</v>
      </c>
      <c r="AU599" s="13">
        <f t="shared" si="874"/>
        <v>1.6208971060471625E-6</v>
      </c>
      <c r="AV599" s="13">
        <f t="shared" si="875"/>
        <v>1.6829993859902536E-7</v>
      </c>
      <c r="AW599" s="13">
        <f t="shared" si="876"/>
        <v>8.552809239251139E-11</v>
      </c>
      <c r="AX599" s="13">
        <f t="shared" si="877"/>
        <v>2.7689767326617555E-6</v>
      </c>
      <c r="AY599" s="13">
        <f t="shared" si="878"/>
        <v>1.4683839732278796E-6</v>
      </c>
      <c r="AZ599" s="13">
        <f t="shared" si="879"/>
        <v>3.8934084699943166E-7</v>
      </c>
      <c r="BA599" s="13">
        <f t="shared" si="880"/>
        <v>6.8822278053521148E-8</v>
      </c>
      <c r="BB599" s="13">
        <f t="shared" si="881"/>
        <v>9.1240862466257447E-9</v>
      </c>
      <c r="BC599" s="13">
        <f t="shared" si="882"/>
        <v>9.6769769545988869E-10</v>
      </c>
      <c r="BD599" s="13">
        <f t="shared" si="883"/>
        <v>1.1998039024472599E-5</v>
      </c>
      <c r="BE599" s="13">
        <f t="shared" si="884"/>
        <v>4.983090471551978E-6</v>
      </c>
      <c r="BF599" s="13">
        <f t="shared" si="885"/>
        <v>1.0348020454435731E-6</v>
      </c>
      <c r="BG599" s="13">
        <f t="shared" si="886"/>
        <v>1.4325986110659534E-7</v>
      </c>
      <c r="BH599" s="13">
        <f t="shared" si="887"/>
        <v>1.4874865121292505E-8</v>
      </c>
      <c r="BI599" s="13">
        <f t="shared" si="888"/>
        <v>1.23558188967954E-9</v>
      </c>
      <c r="BJ599" s="14">
        <f t="shared" si="889"/>
        <v>0.22123458988158132</v>
      </c>
      <c r="BK599" s="14">
        <f t="shared" si="890"/>
        <v>0.47881804228848229</v>
      </c>
      <c r="BL599" s="14">
        <f t="shared" si="891"/>
        <v>0.29029255139131971</v>
      </c>
      <c r="BM599" s="14">
        <f t="shared" si="892"/>
        <v>7.0574482107552322E-2</v>
      </c>
      <c r="BN599" s="14">
        <f t="shared" si="893"/>
        <v>0.92942374963927676</v>
      </c>
    </row>
    <row r="600" spans="1:66" x14ac:dyDescent="0.25">
      <c r="A600" t="s">
        <v>341</v>
      </c>
      <c r="B600" t="s">
        <v>150</v>
      </c>
      <c r="C600" t="s">
        <v>154</v>
      </c>
      <c r="D600" s="11">
        <v>44431</v>
      </c>
      <c r="E600" s="10">
        <f>VLOOKUP(A600,home!$A$2:$E$405,3,FALSE)</f>
        <v>1.5127999999999999</v>
      </c>
      <c r="F600" s="10">
        <f>VLOOKUP(B600,home!$B$2:$E$405,3,FALSE)</f>
        <v>1.1016999999999999</v>
      </c>
      <c r="G600" s="10">
        <f>VLOOKUP(C600,away!$B$2:$E$405,4,FALSE)</f>
        <v>1.9831000000000001</v>
      </c>
      <c r="H600" s="10">
        <f>VLOOKUP(A600,away!$A$2:$E$405,3,FALSE)</f>
        <v>1.2179</v>
      </c>
      <c r="I600" s="10">
        <f>VLOOKUP(C600,away!$B$2:$E$405,3,FALSE)</f>
        <v>0.5474</v>
      </c>
      <c r="J600" s="10">
        <f>VLOOKUP(B600,home!$B$2:$E$405,4,FALSE)</f>
        <v>1.5053000000000001</v>
      </c>
      <c r="K600" s="12">
        <f t="shared" si="838"/>
        <v>3.3051371052559997</v>
      </c>
      <c r="L600" s="12">
        <f t="shared" si="839"/>
        <v>1.0035510858380001</v>
      </c>
      <c r="M600" s="13">
        <f t="shared" si="840"/>
        <v>1.3451183407810324E-2</v>
      </c>
      <c r="N600" s="13">
        <f t="shared" si="841"/>
        <v>4.4458005390757747E-2</v>
      </c>
      <c r="O600" s="13">
        <f t="shared" si="842"/>
        <v>1.3498949714714142E-2</v>
      </c>
      <c r="P600" s="13">
        <f t="shared" si="843"/>
        <v>4.4615879584086603E-2</v>
      </c>
      <c r="Q600" s="13">
        <f t="shared" si="844"/>
        <v>7.3469901621332351E-2</v>
      </c>
      <c r="R600" s="13">
        <f t="shared" si="845"/>
        <v>6.7734428219369683E-3</v>
      </c>
      <c r="S600" s="13">
        <f t="shared" si="846"/>
        <v>3.6996311973300104E-2</v>
      </c>
      <c r="T600" s="13">
        <f t="shared" si="847"/>
        <v>7.3730799548499121E-2</v>
      </c>
      <c r="U600" s="13">
        <f t="shared" si="848"/>
        <v>2.2387157201113783E-2</v>
      </c>
      <c r="V600" s="13">
        <f t="shared" si="849"/>
        <v>1.3634678080093172E-2</v>
      </c>
      <c r="W600" s="13">
        <f t="shared" si="850"/>
        <v>8.0942699322724507E-2</v>
      </c>
      <c r="X600" s="13">
        <f t="shared" si="851"/>
        <v>8.1230133795978932E-2</v>
      </c>
      <c r="Y600" s="13">
        <f t="shared" si="852"/>
        <v>4.0759294486860338E-2</v>
      </c>
      <c r="Z600" s="13">
        <f t="shared" si="853"/>
        <v>2.2658319662721511E-3</v>
      </c>
      <c r="AA600" s="13">
        <f t="shared" si="854"/>
        <v>7.4888853060012485E-3</v>
      </c>
      <c r="AB600" s="13">
        <f t="shared" si="855"/>
        <v>1.2375896350935578E-2</v>
      </c>
      <c r="AC600" s="13">
        <f t="shared" si="856"/>
        <v>2.8265317674391562E-3</v>
      </c>
      <c r="AD600" s="13">
        <f t="shared" si="857"/>
        <v>6.6881679732779101E-2</v>
      </c>
      <c r="AE600" s="13">
        <f t="shared" si="858"/>
        <v>6.7119182318499837E-2</v>
      </c>
      <c r="AF600" s="13">
        <f t="shared" si="859"/>
        <v>3.3678764148144601E-2</v>
      </c>
      <c r="AG600" s="13">
        <f t="shared" si="860"/>
        <v>1.1266120110184144E-2</v>
      </c>
      <c r="AH600" s="13">
        <f t="shared" si="861"/>
        <v>5.6846953251971696E-4</v>
      </c>
      <c r="AI600" s="13">
        <f t="shared" si="862"/>
        <v>1.8788697451384488E-3</v>
      </c>
      <c r="AJ600" s="13">
        <f t="shared" si="863"/>
        <v>3.1049610552999853E-3</v>
      </c>
      <c r="AK600" s="13">
        <f t="shared" si="864"/>
        <v>3.4207739980822698E-3</v>
      </c>
      <c r="AL600" s="13">
        <f t="shared" si="865"/>
        <v>3.750099813624938E-4</v>
      </c>
      <c r="AM600" s="13">
        <f t="shared" si="866"/>
        <v>4.4210624269331276E-2</v>
      </c>
      <c r="AN600" s="13">
        <f t="shared" si="867"/>
        <v>4.4367619991063242E-2</v>
      </c>
      <c r="AO600" s="13">
        <f t="shared" si="868"/>
        <v>2.2262586609039636E-2</v>
      </c>
      <c r="AP600" s="13">
        <f t="shared" si="869"/>
        <v>7.4472143216880839E-3</v>
      </c>
      <c r="AQ600" s="13">
        <f t="shared" si="870"/>
        <v>1.8684150047495953E-3</v>
      </c>
      <c r="AR600" s="13">
        <f t="shared" si="871"/>
        <v>1.140976433251965E-4</v>
      </c>
      <c r="AS600" s="13">
        <f t="shared" si="872"/>
        <v>3.7710835457637149E-4</v>
      </c>
      <c r="AT600" s="13">
        <f t="shared" si="873"/>
        <v>6.2319740770620075E-4</v>
      </c>
      <c r="AU600" s="13">
        <f t="shared" si="874"/>
        <v>6.8658429203637193E-4</v>
      </c>
      <c r="AV600" s="13">
        <f t="shared" si="875"/>
        <v>5.6731380487383355E-4</v>
      </c>
      <c r="AW600" s="13">
        <f t="shared" si="876"/>
        <v>3.45516897494367E-5</v>
      </c>
      <c r="AX600" s="13">
        <f t="shared" si="877"/>
        <v>2.4353695786516381E-2</v>
      </c>
      <c r="AY600" s="13">
        <f t="shared" si="878"/>
        <v>2.4440177850726844E-2</v>
      </c>
      <c r="AZ600" s="13">
        <f t="shared" si="879"/>
        <v>1.2263483510085381E-2</v>
      </c>
      <c r="BA600" s="13">
        <f t="shared" si="880"/>
        <v>4.1023440642341986E-3</v>
      </c>
      <c r="BB600" s="13">
        <f t="shared" si="881"/>
        <v>1.029227960035826E-3</v>
      </c>
      <c r="BC600" s="13">
        <f t="shared" si="882"/>
        <v>2.0657656737375666E-4</v>
      </c>
      <c r="BD600" s="13">
        <f t="shared" si="883"/>
        <v>1.9083802308426293E-5</v>
      </c>
      <c r="BE600" s="13">
        <f t="shared" si="884"/>
        <v>6.3074583118949841E-5</v>
      </c>
      <c r="BF600" s="13">
        <f t="shared" si="885"/>
        <v>1.042350725324974E-4</v>
      </c>
      <c r="BG600" s="13">
        <f t="shared" si="886"/>
        <v>1.1483706863206924E-4</v>
      </c>
      <c r="BH600" s="13">
        <f t="shared" si="887"/>
        <v>9.4888064148670469E-5</v>
      </c>
      <c r="BI600" s="13">
        <f t="shared" si="888"/>
        <v>6.2723612332736453E-5</v>
      </c>
      <c r="BJ600" s="14">
        <f t="shared" si="889"/>
        <v>0.76008854641060475</v>
      </c>
      <c r="BK600" s="14">
        <f t="shared" si="890"/>
        <v>0.13633977264481872</v>
      </c>
      <c r="BL600" s="14">
        <f t="shared" si="891"/>
        <v>7.4324549431333459E-2</v>
      </c>
      <c r="BM600" s="14">
        <f t="shared" si="892"/>
        <v>0.7523457117514134</v>
      </c>
      <c r="BN600" s="14">
        <f t="shared" si="893"/>
        <v>0.19626736254063815</v>
      </c>
    </row>
    <row r="601" spans="1:66" x14ac:dyDescent="0.25">
      <c r="A601" t="s">
        <v>351</v>
      </c>
      <c r="B601" t="s">
        <v>164</v>
      </c>
      <c r="C601" t="s">
        <v>158</v>
      </c>
      <c r="D601" s="11">
        <v>44431</v>
      </c>
      <c r="E601" s="10">
        <f>VLOOKUP(A601,home!$A$2:$E$405,3,FALSE)</f>
        <v>1.3077000000000001</v>
      </c>
      <c r="F601" s="10">
        <f>VLOOKUP(B601,home!$B$2:$E$405,3,FALSE)</f>
        <v>0.94120000000000004</v>
      </c>
      <c r="G601" s="10">
        <f>VLOOKUP(C601,away!$B$2:$E$405,4,FALSE)</f>
        <v>0.38240000000000002</v>
      </c>
      <c r="H601" s="10">
        <f>VLOOKUP(A601,away!$A$2:$E$405,3,FALSE)</f>
        <v>1.1667000000000001</v>
      </c>
      <c r="I601" s="10">
        <f>VLOOKUP(C601,away!$B$2:$E$405,3,FALSE)</f>
        <v>1.2857000000000001</v>
      </c>
      <c r="J601" s="10">
        <f>VLOOKUP(B601,home!$B$2:$E$405,4,FALSE)</f>
        <v>0.79120000000000001</v>
      </c>
      <c r="K601" s="12">
        <f t="shared" si="838"/>
        <v>0.47066068857600007</v>
      </c>
      <c r="L601" s="12">
        <f t="shared" si="839"/>
        <v>1.1868207215280002</v>
      </c>
      <c r="M601" s="13">
        <f t="shared" si="840"/>
        <v>0.19061846577606761</v>
      </c>
      <c r="N601" s="13">
        <f t="shared" si="841"/>
        <v>8.9716618357464681E-2</v>
      </c>
      <c r="O601" s="13">
        <f t="shared" si="842"/>
        <v>0.226229945088913</v>
      </c>
      <c r="P601" s="13">
        <f t="shared" si="843"/>
        <v>0.10647754173205846</v>
      </c>
      <c r="Q601" s="13">
        <f t="shared" si="844"/>
        <v>2.1113042686417265E-2</v>
      </c>
      <c r="R601" s="13">
        <f t="shared" si="845"/>
        <v>0.13424719333083179</v>
      </c>
      <c r="S601" s="13">
        <f t="shared" si="846"/>
        <v>1.4869318729357968E-2</v>
      </c>
      <c r="T601" s="13">
        <f t="shared" si="847"/>
        <v>2.5057396554745207E-2</v>
      </c>
      <c r="U601" s="13">
        <f t="shared" si="848"/>
        <v>6.318487645248469E-2</v>
      </c>
      <c r="V601" s="13">
        <f t="shared" si="849"/>
        <v>9.2287229308299129E-4</v>
      </c>
      <c r="W601" s="13">
        <f t="shared" si="850"/>
        <v>3.3123597362412108E-3</v>
      </c>
      <c r="X601" s="13">
        <f t="shared" si="851"/>
        <v>3.9311771721260904E-3</v>
      </c>
      <c r="Y601" s="13">
        <f t="shared" si="852"/>
        <v>2.3328012639385453E-3</v>
      </c>
      <c r="Z601" s="13">
        <f t="shared" si="853"/>
        <v>5.3109116950668889E-2</v>
      </c>
      <c r="AA601" s="13">
        <f t="shared" si="854"/>
        <v>2.4996373553665133E-2</v>
      </c>
      <c r="AB601" s="13">
        <f t="shared" si="855"/>
        <v>5.8824051943354742E-3</v>
      </c>
      <c r="AC601" s="13">
        <f t="shared" si="856"/>
        <v>3.2219193947198509E-5</v>
      </c>
      <c r="AD601" s="13">
        <f t="shared" si="857"/>
        <v>3.897493785676765E-4</v>
      </c>
      <c r="AE601" s="13">
        <f t="shared" si="858"/>
        <v>4.6256263868677954E-4</v>
      </c>
      <c r="AF601" s="13">
        <f t="shared" si="859"/>
        <v>2.7448946229906968E-4</v>
      </c>
      <c r="AG601" s="13">
        <f t="shared" si="860"/>
        <v>1.0858992723253819E-4</v>
      </c>
      <c r="AH601" s="13">
        <f t="shared" si="861"/>
        <v>1.5757750124776954E-2</v>
      </c>
      <c r="AI601" s="13">
        <f t="shared" si="862"/>
        <v>7.4165535241360716E-3</v>
      </c>
      <c r="AJ601" s="13">
        <f t="shared" si="863"/>
        <v>1.7453400942653214E-3</v>
      </c>
      <c r="AK601" s="13">
        <f t="shared" si="864"/>
        <v>2.7382099018873903E-4</v>
      </c>
      <c r="AL601" s="13">
        <f t="shared" si="865"/>
        <v>7.1989259888730854E-7</v>
      </c>
      <c r="AM601" s="13">
        <f t="shared" si="866"/>
        <v>3.6687942177746164E-5</v>
      </c>
      <c r="AN601" s="13">
        <f t="shared" si="867"/>
        <v>4.3542010006770258E-5</v>
      </c>
      <c r="AO601" s="13">
        <f t="shared" si="868"/>
        <v>2.5838279866507243E-5</v>
      </c>
      <c r="AP601" s="13">
        <f t="shared" si="869"/>
        <v>1.0221801984736837E-5</v>
      </c>
      <c r="AQ601" s="13">
        <f t="shared" si="870"/>
        <v>3.0328616017104304E-6</v>
      </c>
      <c r="AR601" s="13">
        <f t="shared" si="871"/>
        <v>3.7403248745491472E-3</v>
      </c>
      <c r="AS601" s="13">
        <f t="shared" si="872"/>
        <v>1.7604238809532425E-3</v>
      </c>
      <c r="AT601" s="13">
        <f t="shared" si="873"/>
        <v>4.1428115799754372E-4</v>
      </c>
      <c r="AU601" s="13">
        <f t="shared" si="874"/>
        <v>6.4995285029062198E-5</v>
      </c>
      <c r="AV601" s="13">
        <f t="shared" si="875"/>
        <v>7.6476814014929506E-6</v>
      </c>
      <c r="AW601" s="13">
        <f t="shared" si="876"/>
        <v>1.1170130683204632E-8</v>
      </c>
      <c r="AX601" s="13">
        <f t="shared" si="877"/>
        <v>2.8779286879690798E-6</v>
      </c>
      <c r="AY601" s="13">
        <f t="shared" si="878"/>
        <v>3.4155854019615948E-6</v>
      </c>
      <c r="AZ601" s="13">
        <f t="shared" si="879"/>
        <v>2.0268437655982823E-6</v>
      </c>
      <c r="BA601" s="13">
        <f t="shared" si="880"/>
        <v>8.0183339343729368E-7</v>
      </c>
      <c r="BB601" s="13">
        <f t="shared" si="881"/>
        <v>2.3790812163612352E-7</v>
      </c>
      <c r="BC601" s="13">
        <f t="shared" si="882"/>
        <v>5.6470857715511125E-8</v>
      </c>
      <c r="BD601" s="13">
        <f t="shared" si="883"/>
        <v>7.3984917772692259E-4</v>
      </c>
      <c r="BE601" s="13">
        <f t="shared" si="884"/>
        <v>3.4821792343134084E-4</v>
      </c>
      <c r="BF601" s="13">
        <f t="shared" si="885"/>
        <v>8.1946243808349856E-5</v>
      </c>
      <c r="BG601" s="13">
        <f t="shared" si="886"/>
        <v>1.2856291845684911E-5</v>
      </c>
      <c r="BH601" s="13">
        <f t="shared" si="887"/>
        <v>1.5127377931560183E-6</v>
      </c>
      <c r="BI601" s="13">
        <f t="shared" si="888"/>
        <v>1.4239724227235014E-7</v>
      </c>
      <c r="BJ601" s="14">
        <f t="shared" si="889"/>
        <v>0.14682752664358489</v>
      </c>
      <c r="BK601" s="14">
        <f t="shared" si="890"/>
        <v>0.31292455320251505</v>
      </c>
      <c r="BL601" s="14">
        <f t="shared" si="891"/>
        <v>0.48690645600537541</v>
      </c>
      <c r="BM601" s="14">
        <f t="shared" si="892"/>
        <v>0.23136144141512019</v>
      </c>
      <c r="BN601" s="14">
        <f t="shared" si="893"/>
        <v>0.76840280697175278</v>
      </c>
    </row>
    <row r="602" spans="1:66" x14ac:dyDescent="0.25">
      <c r="A602" t="s">
        <v>344</v>
      </c>
      <c r="B602" t="s">
        <v>207</v>
      </c>
      <c r="C602" t="s">
        <v>204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344</v>
      </c>
      <c r="B603" t="s">
        <v>210</v>
      </c>
      <c r="C603" t="s">
        <v>208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347</v>
      </c>
      <c r="B604" t="s">
        <v>256</v>
      </c>
      <c r="C604" t="s">
        <v>325</v>
      </c>
      <c r="D604" s="11">
        <v>44431</v>
      </c>
      <c r="E604" s="10">
        <f>VLOOKUP(A604,home!$A$2:$E$405,3,FALSE)</f>
        <v>1.2816000000000001</v>
      </c>
      <c r="F604" s="10">
        <f>VLOOKUP(B604,home!$B$2:$E$405,3,FALSE)</f>
        <v>0.2601</v>
      </c>
      <c r="G604" s="10">
        <f>VLOOKUP(C604,away!$B$2:$E$405,4,FALSE)</f>
        <v>1.1147</v>
      </c>
      <c r="H604" s="10">
        <f>VLOOKUP(A604,away!$A$2:$E$405,3,FALSE)</f>
        <v>0.83499999999999996</v>
      </c>
      <c r="I604" s="10">
        <f>VLOOKUP(C604,away!$B$2:$E$405,3,FALSE)</f>
        <v>1.0265</v>
      </c>
      <c r="J604" s="10">
        <f>VLOOKUP(B604,home!$B$2:$E$405,4,FALSE)</f>
        <v>0.998</v>
      </c>
      <c r="K604" s="12">
        <f t="shared" si="838"/>
        <v>0.37157873515200002</v>
      </c>
      <c r="L604" s="12">
        <f t="shared" si="839"/>
        <v>0.85541324499999993</v>
      </c>
      <c r="M604" s="13">
        <f t="shared" si="840"/>
        <v>0.29317312324126321</v>
      </c>
      <c r="N604" s="13">
        <f t="shared" si="841"/>
        <v>0.10893689831455</v>
      </c>
      <c r="O604" s="13">
        <f t="shared" si="842"/>
        <v>0.25078417269859382</v>
      </c>
      <c r="P604" s="13">
        <f t="shared" si="843"/>
        <v>9.3186065687484235E-2</v>
      </c>
      <c r="Q604" s="13">
        <f t="shared" si="844"/>
        <v>2.0239317443551265E-2</v>
      </c>
      <c r="R604" s="13">
        <f t="shared" si="845"/>
        <v>0.10726205148137227</v>
      </c>
      <c r="S604" s="13">
        <f t="shared" si="846"/>
        <v>7.404876291444722E-3</v>
      </c>
      <c r="T604" s="13">
        <f t="shared" si="847"/>
        <v>1.731298021097329E-2</v>
      </c>
      <c r="U604" s="13">
        <f t="shared" si="848"/>
        <v>3.9856297419257017E-2</v>
      </c>
      <c r="V604" s="13">
        <f t="shared" si="849"/>
        <v>2.6151832173177531E-4</v>
      </c>
      <c r="W604" s="13">
        <f t="shared" si="850"/>
        <v>2.5068333253381969E-3</v>
      </c>
      <c r="X604" s="13">
        <f t="shared" si="851"/>
        <v>2.1443784295016874E-3</v>
      </c>
      <c r="Y604" s="13">
        <f t="shared" si="852"/>
        <v>9.1716485544402089E-4</v>
      </c>
      <c r="Z604" s="13">
        <f t="shared" si="853"/>
        <v>3.058445984101257E-2</v>
      </c>
      <c r="AA604" s="13">
        <f t="shared" si="854"/>
        <v>1.136453490303059E-2</v>
      </c>
      <c r="AB604" s="13">
        <f t="shared" si="855"/>
        <v>2.111409752429432E-3</v>
      </c>
      <c r="AC604" s="13">
        <f t="shared" si="856"/>
        <v>5.195280018754261E-6</v>
      </c>
      <c r="AD604" s="13">
        <f t="shared" si="857"/>
        <v>2.328714890665123E-4</v>
      </c>
      <c r="AE604" s="13">
        <f t="shared" si="858"/>
        <v>1.9920135613036728E-4</v>
      </c>
      <c r="AF604" s="13">
        <f t="shared" si="859"/>
        <v>8.5199739227939043E-5</v>
      </c>
      <c r="AG604" s="13">
        <f t="shared" si="860"/>
        <v>2.4293661802041712E-5</v>
      </c>
      <c r="AH604" s="13">
        <f t="shared" si="861"/>
        <v>6.5405880097931853E-3</v>
      </c>
      <c r="AI604" s="13">
        <f t="shared" si="862"/>
        <v>2.4303434198292891E-3</v>
      </c>
      <c r="AJ604" s="13">
        <f t="shared" si="863"/>
        <v>4.5153196696257666E-4</v>
      </c>
      <c r="AK604" s="13">
        <f t="shared" si="864"/>
        <v>5.5926559054882973E-5</v>
      </c>
      <c r="AL604" s="13">
        <f t="shared" si="865"/>
        <v>6.6053490816632902E-8</v>
      </c>
      <c r="AM604" s="13">
        <f t="shared" si="866"/>
        <v>1.7306018672059494E-5</v>
      </c>
      <c r="AN604" s="13">
        <f t="shared" si="867"/>
        <v>1.4803797590296999E-5</v>
      </c>
      <c r="AO604" s="13">
        <f t="shared" si="868"/>
        <v>6.3316822675195666E-6</v>
      </c>
      <c r="AP604" s="13">
        <f t="shared" si="869"/>
        <v>1.8054016249226237E-6</v>
      </c>
      <c r="AQ604" s="13">
        <f t="shared" si="870"/>
        <v>3.8609111562583353E-7</v>
      </c>
      <c r="AR604" s="13">
        <f t="shared" si="871"/>
        <v>1.1189811227330564E-3</v>
      </c>
      <c r="AS604" s="13">
        <f t="shared" si="872"/>
        <v>4.1578959024411396E-4</v>
      </c>
      <c r="AT604" s="13">
        <f t="shared" si="873"/>
        <v>7.724928501613811E-5</v>
      </c>
      <c r="AU604" s="13">
        <f t="shared" si="874"/>
        <v>9.5680638725643172E-6</v>
      </c>
      <c r="AV604" s="13">
        <f t="shared" si="875"/>
        <v>8.8882226790524884E-7</v>
      </c>
      <c r="AW604" s="13">
        <f t="shared" si="876"/>
        <v>5.8320346562875502E-10</v>
      </c>
      <c r="AX604" s="13">
        <f t="shared" si="877"/>
        <v>1.0717580881134601E-6</v>
      </c>
      <c r="AY604" s="13">
        <f t="shared" si="878"/>
        <v>9.1679606400813074E-7</v>
      </c>
      <c r="AZ604" s="13">
        <f t="shared" si="879"/>
        <v>3.9211974805821131E-7</v>
      </c>
      <c r="BA604" s="13">
        <f t="shared" si="880"/>
        <v>1.1180814203835234E-7</v>
      </c>
      <c r="BB604" s="13">
        <f t="shared" si="881"/>
        <v>2.3910541399611967E-8</v>
      </c>
      <c r="BC604" s="13">
        <f t="shared" si="882"/>
        <v>4.090678761669784E-9</v>
      </c>
      <c r="BD604" s="13">
        <f t="shared" si="883"/>
        <v>1.5953187888180444E-4</v>
      </c>
      <c r="BE604" s="13">
        <f t="shared" si="884"/>
        <v>5.9278653771322957E-5</v>
      </c>
      <c r="BF604" s="13">
        <f t="shared" si="885"/>
        <v>1.1013343594930759E-5</v>
      </c>
      <c r="BG604" s="13">
        <f t="shared" si="886"/>
        <v>1.364108094266251E-6</v>
      </c>
      <c r="BH604" s="13">
        <f t="shared" si="887"/>
        <v>1.2671839006951467E-7</v>
      </c>
      <c r="BI604" s="13">
        <f t="shared" si="888"/>
        <v>9.4171718205056049E-9</v>
      </c>
      <c r="BJ604" s="14">
        <f t="shared" si="889"/>
        <v>0.15264229230011814</v>
      </c>
      <c r="BK604" s="14">
        <f t="shared" si="890"/>
        <v>0.3940317616714975</v>
      </c>
      <c r="BL604" s="14">
        <f t="shared" si="891"/>
        <v>0.42271065721436102</v>
      </c>
      <c r="BM604" s="14">
        <f t="shared" si="892"/>
        <v>0.1263866259473139</v>
      </c>
      <c r="BN604" s="14">
        <f t="shared" si="893"/>
        <v>0.87358162886681479</v>
      </c>
    </row>
    <row r="605" spans="1:66" x14ac:dyDescent="0.25">
      <c r="A605" t="s">
        <v>347</v>
      </c>
      <c r="B605" t="s">
        <v>252</v>
      </c>
      <c r="C605" t="s">
        <v>257</v>
      </c>
      <c r="D605" s="11">
        <v>44431</v>
      </c>
      <c r="E605" s="10">
        <f>VLOOKUP(A605,home!$A$2:$E$405,3,FALSE)</f>
        <v>1.2816000000000001</v>
      </c>
      <c r="F605" s="10">
        <f>VLOOKUP(B605,home!$B$2:$E$405,3,FALSE)</f>
        <v>2.4708999999999999</v>
      </c>
      <c r="G605" s="10">
        <f>VLOOKUP(C605,away!$B$2:$E$405,4,FALSE)</f>
        <v>0.78029999999999999</v>
      </c>
      <c r="H605" s="10">
        <f>VLOOKUP(A605,away!$A$2:$E$405,3,FALSE)</f>
        <v>0.83499999999999996</v>
      </c>
      <c r="I605" s="10">
        <f>VLOOKUP(C605,away!$B$2:$E$405,3,FALSE)</f>
        <v>0.5988</v>
      </c>
      <c r="J605" s="10">
        <f>VLOOKUP(B605,home!$B$2:$E$405,4,FALSE)</f>
        <v>0.998</v>
      </c>
      <c r="K605" s="12">
        <f t="shared" si="838"/>
        <v>2.4709802548319999</v>
      </c>
      <c r="L605" s="12">
        <f t="shared" si="839"/>
        <v>0.498998004</v>
      </c>
      <c r="M605" s="13">
        <f t="shared" si="840"/>
        <v>5.1304425737933076E-2</v>
      </c>
      <c r="N605" s="13">
        <f t="shared" si="841"/>
        <v>0.12677222298392729</v>
      </c>
      <c r="O605" s="13">
        <f t="shared" si="842"/>
        <v>2.5600806039594838E-2</v>
      </c>
      <c r="P605" s="13">
        <f t="shared" si="843"/>
        <v>6.3259086231622644E-2</v>
      </c>
      <c r="Q605" s="13">
        <f t="shared" si="844"/>
        <v>0.1566258299272219</v>
      </c>
      <c r="R605" s="13">
        <f t="shared" si="845"/>
        <v>6.3873755572744842E-3</v>
      </c>
      <c r="S605" s="13">
        <f t="shared" si="846"/>
        <v>1.9499838139212983E-2</v>
      </c>
      <c r="T605" s="13">
        <f t="shared" si="847"/>
        <v>7.8155976508527208E-2</v>
      </c>
      <c r="U605" s="13">
        <f t="shared" si="848"/>
        <v>1.5783078882221791E-2</v>
      </c>
      <c r="V605" s="13">
        <f t="shared" si="849"/>
        <v>2.671508624166449E-3</v>
      </c>
      <c r="W605" s="13">
        <f t="shared" si="850"/>
        <v>0.12900644438228009</v>
      </c>
      <c r="X605" s="13">
        <f t="shared" si="851"/>
        <v>6.437395824989478E-2</v>
      </c>
      <c r="Y605" s="13">
        <f t="shared" si="852"/>
        <v>1.6061238338138415E-2</v>
      </c>
      <c r="Z605" s="13">
        <f t="shared" si="853"/>
        <v>1.0624292179594519E-3</v>
      </c>
      <c r="AA605" s="13">
        <f t="shared" si="854"/>
        <v>2.6252416197344083E-3</v>
      </c>
      <c r="AB605" s="13">
        <f t="shared" si="855"/>
        <v>3.2434601032634513E-3</v>
      </c>
      <c r="AC605" s="13">
        <f t="shared" si="856"/>
        <v>2.0587550683239238E-4</v>
      </c>
      <c r="AD605" s="13">
        <f t="shared" si="857"/>
        <v>7.9693094203674181E-2</v>
      </c>
      <c r="AE605" s="13">
        <f t="shared" si="858"/>
        <v>3.9766694940217388E-2</v>
      </c>
      <c r="AF605" s="13">
        <f t="shared" si="859"/>
        <v>9.9217507004226869E-3</v>
      </c>
      <c r="AG605" s="13">
        <f t="shared" si="860"/>
        <v>1.6503112652321743E-3</v>
      </c>
      <c r="AH605" s="13">
        <f t="shared" si="861"/>
        <v>1.3253751478826183E-4</v>
      </c>
      <c r="AI605" s="13">
        <f t="shared" si="862"/>
        <v>3.2749758206629913E-4</v>
      </c>
      <c r="AJ605" s="13">
        <f t="shared" si="863"/>
        <v>4.0462002939552395E-4</v>
      </c>
      <c r="AK605" s="13">
        <f t="shared" si="864"/>
        <v>3.33269367781961E-4</v>
      </c>
      <c r="AL605" s="13">
        <f t="shared" si="865"/>
        <v>1.0153897058483295E-5</v>
      </c>
      <c r="AM605" s="13">
        <f t="shared" si="866"/>
        <v>3.9384012444749095E-2</v>
      </c>
      <c r="AN605" s="13">
        <f t="shared" si="867"/>
        <v>1.965254359944096E-2</v>
      </c>
      <c r="AO605" s="13">
        <f t="shared" si="868"/>
        <v>4.9032900148220067E-3</v>
      </c>
      <c r="AP605" s="13">
        <f t="shared" si="869"/>
        <v>8.1557731014310407E-4</v>
      </c>
      <c r="AQ605" s="13">
        <f t="shared" si="870"/>
        <v>1.0174286246727445E-4</v>
      </c>
      <c r="AR605" s="13">
        <f t="shared" si="871"/>
        <v>1.3227191066892629E-5</v>
      </c>
      <c r="AS605" s="13">
        <f t="shared" si="872"/>
        <v>3.2684127953181898E-5</v>
      </c>
      <c r="AT605" s="13">
        <f t="shared" si="873"/>
        <v>4.0380917409357557E-5</v>
      </c>
      <c r="AU605" s="13">
        <f t="shared" si="874"/>
        <v>3.3260149863508095E-5</v>
      </c>
      <c r="AV605" s="13">
        <f t="shared" si="875"/>
        <v>2.0546293396370434E-5</v>
      </c>
      <c r="AW605" s="13">
        <f t="shared" si="876"/>
        <v>3.477749836559831E-7</v>
      </c>
      <c r="AX605" s="13">
        <f t="shared" si="877"/>
        <v>1.6219519517838794E-2</v>
      </c>
      <c r="AY605" s="13">
        <f t="shared" si="878"/>
        <v>8.0935078652406012E-3</v>
      </c>
      <c r="AZ605" s="13">
        <f t="shared" si="879"/>
        <v>2.0193221350566803E-3</v>
      </c>
      <c r="BA605" s="13">
        <f t="shared" si="880"/>
        <v>3.3587923827543403E-4</v>
      </c>
      <c r="BB605" s="13">
        <f t="shared" si="881"/>
        <v>4.1900767371120486E-5</v>
      </c>
      <c r="BC605" s="13">
        <f t="shared" si="882"/>
        <v>4.1816798568514908E-6</v>
      </c>
      <c r="BD605" s="13">
        <f t="shared" si="883"/>
        <v>1.1000569901510083E-6</v>
      </c>
      <c r="BE605" s="13">
        <f t="shared" si="884"/>
        <v>2.7182191018530611E-6</v>
      </c>
      <c r="BF605" s="13">
        <f t="shared" si="885"/>
        <v>3.3583328644930442E-6</v>
      </c>
      <c r="BG605" s="13">
        <f t="shared" si="886"/>
        <v>2.7661247324385674E-6</v>
      </c>
      <c r="BH605" s="13">
        <f t="shared" si="887"/>
        <v>1.7087598990645373E-6</v>
      </c>
      <c r="BI605" s="13">
        <f t="shared" si="888"/>
        <v>8.4446239416743891E-7</v>
      </c>
      <c r="BJ605" s="14">
        <f t="shared" si="889"/>
        <v>0.79359899893479802</v>
      </c>
      <c r="BK605" s="14">
        <f t="shared" si="890"/>
        <v>0.14504439600206667</v>
      </c>
      <c r="BL605" s="14">
        <f t="shared" si="891"/>
        <v>5.4990481331792504E-2</v>
      </c>
      <c r="BM605" s="14">
        <f t="shared" si="892"/>
        <v>0.55665339891878529</v>
      </c>
      <c r="BN605" s="14">
        <f t="shared" si="893"/>
        <v>0.42994974647757422</v>
      </c>
    </row>
    <row r="606" spans="1:66" x14ac:dyDescent="0.25">
      <c r="A606" t="s">
        <v>349</v>
      </c>
      <c r="B606" t="s">
        <v>276</v>
      </c>
      <c r="C606" t="s">
        <v>284</v>
      </c>
      <c r="D606" s="11">
        <v>44431</v>
      </c>
      <c r="E606" s="10">
        <f>VLOOKUP(A606,home!$A$2:$E$405,3,FALSE)</f>
        <v>1.53</v>
      </c>
      <c r="F606" s="10">
        <f>VLOOKUP(B606,home!$B$2:$E$405,3,FALSE)</f>
        <v>1.3574999999999999</v>
      </c>
      <c r="G606" s="10">
        <f>VLOOKUP(C606,away!$B$2:$E$405,4,FALSE)</f>
        <v>0.8044</v>
      </c>
      <c r="H606" s="10">
        <f>VLOOKUP(A606,away!$A$2:$E$405,3,FALSE)</f>
        <v>1.075</v>
      </c>
      <c r="I606" s="10">
        <f>VLOOKUP(C606,away!$B$2:$E$405,3,FALSE)</f>
        <v>0.93020000000000003</v>
      </c>
      <c r="J606" s="10">
        <f>VLOOKUP(B606,home!$B$2:$E$405,4,FALSE)</f>
        <v>1.0732999999999999</v>
      </c>
      <c r="K606" s="12">
        <f t="shared" si="838"/>
        <v>1.67071869</v>
      </c>
      <c r="L606" s="12">
        <f t="shared" si="839"/>
        <v>1.0732624344999999</v>
      </c>
      <c r="M606" s="13">
        <f t="shared" si="840"/>
        <v>6.4313795323895501E-2</v>
      </c>
      <c r="N606" s="13">
        <f t="shared" si="841"/>
        <v>0.10745025987246681</v>
      </c>
      <c r="O606" s="13">
        <f t="shared" si="842"/>
        <v>6.9025580541258805E-2</v>
      </c>
      <c r="P606" s="13">
        <f t="shared" si="843"/>
        <v>0.11532232749838139</v>
      </c>
      <c r="Q606" s="13">
        <f t="shared" si="844"/>
        <v>8.9759578707143683E-2</v>
      </c>
      <c r="R606" s="13">
        <f t="shared" si="845"/>
        <v>3.7041281307243622E-2</v>
      </c>
      <c r="S606" s="13">
        <f t="shared" si="846"/>
        <v>5.1696681686513146E-2</v>
      </c>
      <c r="T606" s="13">
        <f t="shared" si="847"/>
        <v>9.6335583962923382E-2</v>
      </c>
      <c r="U606" s="13">
        <f t="shared" si="848"/>
        <v>6.1885560981559548E-2</v>
      </c>
      <c r="V606" s="13">
        <f t="shared" si="849"/>
        <v>1.0299814847925744E-2</v>
      </c>
      <c r="W606" s="13">
        <f t="shared" si="850"/>
        <v>4.9987668584183666E-2</v>
      </c>
      <c r="X606" s="13">
        <f t="shared" si="851"/>
        <v>5.3649886879640125E-2</v>
      </c>
      <c r="Y606" s="13">
        <f t="shared" si="852"/>
        <v>2.879020410154608E-2</v>
      </c>
      <c r="Z606" s="13">
        <f t="shared" si="853"/>
        <v>1.3251671917603878E-2</v>
      </c>
      <c r="AA606" s="13">
        <f t="shared" si="854"/>
        <v>2.2139815946488936E-2</v>
      </c>
      <c r="AB606" s="13">
        <f t="shared" si="855"/>
        <v>1.8494702147479558E-2</v>
      </c>
      <c r="AC606" s="13">
        <f t="shared" si="856"/>
        <v>1.1542999980439866E-3</v>
      </c>
      <c r="AD606" s="13">
        <f t="shared" si="857"/>
        <v>2.0878833043280358E-2</v>
      </c>
      <c r="AE606" s="13">
        <f t="shared" si="858"/>
        <v>2.240846718155012E-2</v>
      </c>
      <c r="AF606" s="13">
        <f t="shared" si="859"/>
        <v>1.2025083020341916E-2</v>
      </c>
      <c r="AG606" s="13">
        <f t="shared" si="860"/>
        <v>4.302023292492259E-3</v>
      </c>
      <c r="AH606" s="13">
        <f t="shared" si="861"/>
        <v>3.5556304158707044E-3</v>
      </c>
      <c r="AI606" s="13">
        <f t="shared" si="862"/>
        <v>5.9404581905276579E-3</v>
      </c>
      <c r="AJ606" s="13">
        <f t="shared" si="863"/>
        <v>4.9624172630390708E-3</v>
      </c>
      <c r="AK606" s="13">
        <f t="shared" si="864"/>
        <v>2.7636010896460073E-3</v>
      </c>
      <c r="AL606" s="13">
        <f t="shared" si="865"/>
        <v>8.279191842770997E-5</v>
      </c>
      <c r="AM606" s="13">
        <f t="shared" si="866"/>
        <v>6.9765313181596204E-3</v>
      </c>
      <c r="AN606" s="13">
        <f t="shared" si="867"/>
        <v>7.4876489868934883E-3</v>
      </c>
      <c r="AO606" s="13">
        <f t="shared" si="868"/>
        <v>4.0181061901773812E-3</v>
      </c>
      <c r="AP606" s="13">
        <f t="shared" si="869"/>
        <v>1.437494143916432E-3</v>
      </c>
      <c r="AQ606" s="13">
        <f t="shared" si="870"/>
        <v>3.8570211611981074E-4</v>
      </c>
      <c r="AR606" s="13">
        <f t="shared" si="871"/>
        <v>7.632249112639281E-4</v>
      </c>
      <c r="AS606" s="13">
        <f t="shared" si="872"/>
        <v>1.275134123922236E-3</v>
      </c>
      <c r="AT606" s="13">
        <f t="shared" si="873"/>
        <v>1.0651952065468282E-3</v>
      </c>
      <c r="AU606" s="13">
        <f t="shared" si="874"/>
        <v>5.932138466920654E-4</v>
      </c>
      <c r="AV606" s="13">
        <f t="shared" si="875"/>
        <v>2.4777336520880695E-4</v>
      </c>
      <c r="AW606" s="13">
        <f t="shared" si="876"/>
        <v>4.1237725657179355E-6</v>
      </c>
      <c r="AX606" s="13">
        <f t="shared" si="877"/>
        <v>1.9426368774366008E-3</v>
      </c>
      <c r="AY606" s="13">
        <f t="shared" si="878"/>
        <v>2.0849591844270842E-3</v>
      </c>
      <c r="AZ606" s="13">
        <f t="shared" si="879"/>
        <v>1.1188541850556733E-3</v>
      </c>
      <c r="BA606" s="13">
        <f t="shared" si="880"/>
        <v>4.0027472216778846E-4</v>
      </c>
      <c r="BB606" s="13">
        <f t="shared" si="881"/>
        <v>1.0739995569565291E-4</v>
      </c>
      <c r="BC606" s="13">
        <f t="shared" si="882"/>
        <v>2.3053667583021721E-5</v>
      </c>
      <c r="BD606" s="13">
        <f t="shared" si="883"/>
        <v>1.3652343772236158E-4</v>
      </c>
      <c r="BE606" s="13">
        <f t="shared" si="884"/>
        <v>2.2809225902580051E-4</v>
      </c>
      <c r="BF606" s="13">
        <f t="shared" si="885"/>
        <v>1.9053900009936308E-4</v>
      </c>
      <c r="BG606" s="13">
        <f t="shared" si="886"/>
        <v>1.0611235621330593E-4</v>
      </c>
      <c r="BH606" s="13">
        <f t="shared" si="887"/>
        <v>4.432097419137693E-5</v>
      </c>
      <c r="BI606" s="13">
        <f t="shared" si="888"/>
        <v>1.4809575988108227E-5</v>
      </c>
      <c r="BJ606" s="14">
        <f t="shared" si="889"/>
        <v>0.51157024999320089</v>
      </c>
      <c r="BK606" s="14">
        <f t="shared" si="890"/>
        <v>0.24495467045761457</v>
      </c>
      <c r="BL606" s="14">
        <f t="shared" si="891"/>
        <v>0.23047398693998808</v>
      </c>
      <c r="BM606" s="14">
        <f t="shared" si="892"/>
        <v>0.51525692064615614</v>
      </c>
      <c r="BN606" s="14">
        <f t="shared" si="893"/>
        <v>0.48291282325038981</v>
      </c>
    </row>
    <row r="607" spans="1:66" x14ac:dyDescent="0.25">
      <c r="A607" t="s">
        <v>349</v>
      </c>
      <c r="B607" t="s">
        <v>278</v>
      </c>
      <c r="C607" t="s">
        <v>289</v>
      </c>
      <c r="D607" s="11">
        <v>44431</v>
      </c>
      <c r="E607" s="10">
        <f>VLOOKUP(A607,home!$A$2:$E$405,3,FALSE)</f>
        <v>1.53</v>
      </c>
      <c r="F607" s="10">
        <f>VLOOKUP(B607,home!$B$2:$E$405,3,FALSE)</f>
        <v>0.95530000000000004</v>
      </c>
      <c r="G607" s="10">
        <f>VLOOKUP(C607,away!$B$2:$E$405,4,FALSE)</f>
        <v>0.95530000000000004</v>
      </c>
      <c r="H607" s="10">
        <f>VLOOKUP(A607,away!$A$2:$E$405,3,FALSE)</f>
        <v>1.075</v>
      </c>
      <c r="I607" s="10">
        <f>VLOOKUP(C607,away!$B$2:$E$405,3,FALSE)</f>
        <v>1.2164999999999999</v>
      </c>
      <c r="J607" s="10">
        <f>VLOOKUP(B607,home!$B$2:$E$405,4,FALSE)</f>
        <v>1.0732999999999999</v>
      </c>
      <c r="K607" s="12">
        <f t="shared" si="838"/>
        <v>1.3962750777000001</v>
      </c>
      <c r="L607" s="12">
        <f t="shared" si="839"/>
        <v>1.4035946587499997</v>
      </c>
      <c r="M607" s="13">
        <f t="shared" si="840"/>
        <v>6.0817984475804249E-2</v>
      </c>
      <c r="N607" s="13">
        <f t="shared" si="841"/>
        <v>8.4918635999510966E-2</v>
      </c>
      <c r="O607" s="13">
        <f t="shared" si="842"/>
        <v>8.5363798166179242E-2</v>
      </c>
      <c r="P607" s="13">
        <f t="shared" si="843"/>
        <v>0.11919134391724905</v>
      </c>
      <c r="Q607" s="13">
        <f t="shared" si="844"/>
        <v>5.9284887539197619E-2</v>
      </c>
      <c r="R607" s="13">
        <f t="shared" si="845"/>
        <v>5.9908085578331119E-2</v>
      </c>
      <c r="S607" s="13">
        <f t="shared" si="846"/>
        <v>5.8397925331000876E-2</v>
      </c>
      <c r="T607" s="13">
        <f t="shared" si="847"/>
        <v>8.3211951494612191E-2</v>
      </c>
      <c r="U607" s="13">
        <f t="shared" si="848"/>
        <v>8.3648166845742528E-2</v>
      </c>
      <c r="V607" s="13">
        <f t="shared" si="849"/>
        <v>1.2716500193477261E-2</v>
      </c>
      <c r="W607" s="13">
        <f t="shared" si="850"/>
        <v>2.7592670318409642E-2</v>
      </c>
      <c r="X607" s="13">
        <f t="shared" si="851"/>
        <v>3.8728924679569426E-2</v>
      </c>
      <c r="Y607" s="13">
        <f t="shared" si="852"/>
        <v>2.7179855909687353E-2</v>
      </c>
      <c r="Z607" s="13">
        <f t="shared" si="853"/>
        <v>2.8028889644561145E-2</v>
      </c>
      <c r="AA607" s="13">
        <f t="shared" si="854"/>
        <v>3.9136040066304341E-2</v>
      </c>
      <c r="AB607" s="13">
        <f t="shared" si="855"/>
        <v>2.732233869222471E-2</v>
      </c>
      <c r="AC607" s="13">
        <f t="shared" si="856"/>
        <v>1.5576156882791748E-3</v>
      </c>
      <c r="AD607" s="13">
        <f t="shared" si="857"/>
        <v>9.6317394731969749E-3</v>
      </c>
      <c r="AE607" s="13">
        <f t="shared" si="858"/>
        <v>1.351905807905081E-2</v>
      </c>
      <c r="AF607" s="13">
        <f t="shared" si="859"/>
        <v>9.4876388555433754E-3</v>
      </c>
      <c r="AG607" s="13">
        <f t="shared" si="860"/>
        <v>4.4389330739298804E-3</v>
      </c>
      <c r="AH607" s="13">
        <f t="shared" si="861"/>
        <v>9.8352999489498029E-3</v>
      </c>
      <c r="AI607" s="13">
        <f t="shared" si="862"/>
        <v>1.3732784200422692E-2</v>
      </c>
      <c r="AJ607" s="13">
        <f t="shared" si="863"/>
        <v>9.5873721632412662E-3</v>
      </c>
      <c r="AK607" s="13">
        <f t="shared" si="864"/>
        <v>4.4622029373895056E-3</v>
      </c>
      <c r="AL607" s="13">
        <f t="shared" si="865"/>
        <v>1.2210487328230757E-4</v>
      </c>
      <c r="AM607" s="13">
        <f t="shared" si="866"/>
        <v>2.689711556264851E-3</v>
      </c>
      <c r="AN607" s="13">
        <f t="shared" si="867"/>
        <v>3.7752647739514944E-3</v>
      </c>
      <c r="AO607" s="13">
        <f t="shared" si="868"/>
        <v>2.6494707360426718E-3</v>
      </c>
      <c r="AP607" s="13">
        <f t="shared" si="869"/>
        <v>1.2395943245413082E-3</v>
      </c>
      <c r="AQ607" s="13">
        <f t="shared" si="870"/>
        <v>4.3497199323574851E-4</v>
      </c>
      <c r="AR607" s="13">
        <f t="shared" si="871"/>
        <v>2.7609548951100186E-3</v>
      </c>
      <c r="AS607" s="13">
        <f t="shared" si="872"/>
        <v>3.8550525106959368E-3</v>
      </c>
      <c r="AT607" s="13">
        <f t="shared" si="873"/>
        <v>2.6913568719547751E-3</v>
      </c>
      <c r="AU607" s="13">
        <f t="shared" si="874"/>
        <v>1.2526248418356944E-3</v>
      </c>
      <c r="AV607" s="13">
        <f t="shared" si="875"/>
        <v>4.3725221209077101E-4</v>
      </c>
      <c r="AW607" s="13">
        <f t="shared" si="876"/>
        <v>6.6472680147367028E-6</v>
      </c>
      <c r="AX607" s="13">
        <f t="shared" si="877"/>
        <v>6.2592953536904858E-4</v>
      </c>
      <c r="AY607" s="13">
        <f t="shared" si="878"/>
        <v>8.785513525978656E-4</v>
      </c>
      <c r="AZ607" s="13">
        <f t="shared" si="879"/>
        <v>6.1656499297197613E-4</v>
      </c>
      <c r="BA607" s="13">
        <f t="shared" si="880"/>
        <v>2.8846911030256555E-4</v>
      </c>
      <c r="BB607" s="13">
        <f t="shared" si="881"/>
        <v>1.0122342560876141E-4</v>
      </c>
      <c r="BC607" s="13">
        <f t="shared" si="882"/>
        <v>2.8415331904967101E-5</v>
      </c>
      <c r="BD607" s="13">
        <f t="shared" si="883"/>
        <v>6.4587692397101361E-4</v>
      </c>
      <c r="BE607" s="13">
        <f t="shared" si="884"/>
        <v>9.0182185220226408E-4</v>
      </c>
      <c r="BF607" s="13">
        <f t="shared" si="885"/>
        <v>6.2959568837763727E-4</v>
      </c>
      <c r="BG607" s="13">
        <f t="shared" si="886"/>
        <v>2.930295895696902E-4</v>
      </c>
      <c r="BH607" s="13">
        <f t="shared" si="887"/>
        <v>1.0228747823620455E-4</v>
      </c>
      <c r="BI607" s="13">
        <f t="shared" si="888"/>
        <v>2.85642913243987E-5</v>
      </c>
      <c r="BJ607" s="14">
        <f t="shared" si="889"/>
        <v>0.37132246255549933</v>
      </c>
      <c r="BK607" s="14">
        <f t="shared" si="890"/>
        <v>0.25368202583169075</v>
      </c>
      <c r="BL607" s="14">
        <f t="shared" si="891"/>
        <v>0.34659450575415368</v>
      </c>
      <c r="BM607" s="14">
        <f t="shared" si="892"/>
        <v>0.52927124402504966</v>
      </c>
      <c r="BN607" s="14">
        <f t="shared" si="893"/>
        <v>0.46948473567627225</v>
      </c>
    </row>
    <row r="608" spans="1:66" x14ac:dyDescent="0.25">
      <c r="A608" t="s">
        <v>349</v>
      </c>
      <c r="B608" t="s">
        <v>287</v>
      </c>
      <c r="C608" t="s">
        <v>282</v>
      </c>
      <c r="D608" s="11">
        <v>44431</v>
      </c>
      <c r="E608" s="10">
        <f>VLOOKUP(A608,home!$A$2:$E$405,3,FALSE)</f>
        <v>1.53</v>
      </c>
      <c r="F608" s="10">
        <f>VLOOKUP(B608,home!$B$2:$E$405,3,FALSE)</f>
        <v>0.90500000000000003</v>
      </c>
      <c r="G608" s="10">
        <f>VLOOKUP(C608,away!$B$2:$E$405,4,FALSE)</f>
        <v>0.92589999999999995</v>
      </c>
      <c r="H608" s="10">
        <f>VLOOKUP(A608,away!$A$2:$E$405,3,FALSE)</f>
        <v>1.075</v>
      </c>
      <c r="I608" s="10">
        <f>VLOOKUP(C608,away!$B$2:$E$405,3,FALSE)</f>
        <v>1.0852999999999999</v>
      </c>
      <c r="J608" s="10">
        <f>VLOOKUP(B608,home!$B$2:$E$405,4,FALSE)</f>
        <v>1.4311</v>
      </c>
      <c r="K608" s="12">
        <f t="shared" si="838"/>
        <v>1.2820474350000002</v>
      </c>
      <c r="L608" s="12">
        <f t="shared" si="839"/>
        <v>1.66966079225</v>
      </c>
      <c r="M608" s="13">
        <f t="shared" si="840"/>
        <v>5.2250374157696705E-2</v>
      </c>
      <c r="N608" s="13">
        <f t="shared" si="841"/>
        <v>6.6987458166665362E-2</v>
      </c>
      <c r="O608" s="13">
        <f t="shared" si="842"/>
        <v>8.7240401111498805E-2</v>
      </c>
      <c r="P608" s="13">
        <f t="shared" si="843"/>
        <v>0.11184633247336823</v>
      </c>
      <c r="Q608" s="13">
        <f t="shared" si="844"/>
        <v>4.294054945987158E-2</v>
      </c>
      <c r="R608" s="13">
        <f t="shared" si="845"/>
        <v>7.2830938618016455E-2</v>
      </c>
      <c r="S608" s="13">
        <f t="shared" si="846"/>
        <v>5.9854126833561193E-2</v>
      </c>
      <c r="T608" s="13">
        <f t="shared" si="847"/>
        <v>7.1696151830819496E-2</v>
      </c>
      <c r="U608" s="13">
        <f t="shared" si="848"/>
        <v>9.337271804387047E-2</v>
      </c>
      <c r="V608" s="13">
        <f t="shared" si="849"/>
        <v>1.4235867371813971E-2</v>
      </c>
      <c r="W608" s="13">
        <f t="shared" si="850"/>
        <v>1.8350607097506338E-2</v>
      </c>
      <c r="X608" s="13">
        <f t="shared" si="851"/>
        <v>3.0639289184690905E-2</v>
      </c>
      <c r="Y608" s="13">
        <f t="shared" si="852"/>
        <v>2.5578609927043944E-2</v>
      </c>
      <c r="Z608" s="13">
        <f t="shared" si="853"/>
        <v>4.0534320891089506E-2</v>
      </c>
      <c r="AA608" s="13">
        <f t="shared" si="854"/>
        <v>5.1966922127888227E-2</v>
      </c>
      <c r="AB608" s="13">
        <f t="shared" si="855"/>
        <v>3.3312029609451933E-2</v>
      </c>
      <c r="AC608" s="13">
        <f t="shared" si="856"/>
        <v>1.9045671691139195E-3</v>
      </c>
      <c r="AD608" s="13">
        <f t="shared" si="857"/>
        <v>5.8815871900127015E-3</v>
      </c>
      <c r="AE608" s="13">
        <f t="shared" si="858"/>
        <v>9.8202555273640569E-3</v>
      </c>
      <c r="AF608" s="13">
        <f t="shared" si="859"/>
        <v>8.1982478119580586E-3</v>
      </c>
      <c r="AG608" s="13">
        <f t="shared" si="860"/>
        <v>4.5627643122585753E-3</v>
      </c>
      <c r="AH608" s="13">
        <f t="shared" si="861"/>
        <v>1.6919641583083057E-2</v>
      </c>
      <c r="AI608" s="13">
        <f t="shared" si="862"/>
        <v>2.1691783092710974E-2</v>
      </c>
      <c r="AJ608" s="13">
        <f t="shared" si="863"/>
        <v>1.3904947437293241E-2</v>
      </c>
      <c r="AK608" s="13">
        <f t="shared" si="864"/>
        <v>5.9422673985972101E-3</v>
      </c>
      <c r="AL608" s="13">
        <f t="shared" si="865"/>
        <v>1.6307546596444663E-4</v>
      </c>
      <c r="AM608" s="13">
        <f t="shared" si="866"/>
        <v>1.5080947541369265E-3</v>
      </c>
      <c r="AN608" s="13">
        <f t="shared" si="867"/>
        <v>2.5180066819803296E-3</v>
      </c>
      <c r="AO608" s="13">
        <f t="shared" si="868"/>
        <v>2.1021085157630361E-3</v>
      </c>
      <c r="AP608" s="13">
        <f t="shared" si="869"/>
        <v>1.1699360566081278E-3</v>
      </c>
      <c r="AQ608" s="13">
        <f t="shared" si="870"/>
        <v>4.883490907895418E-4</v>
      </c>
      <c r="AR608" s="13">
        <f t="shared" si="871"/>
        <v>5.650012434039297E-3</v>
      </c>
      <c r="AS608" s="13">
        <f t="shared" si="872"/>
        <v>7.2435839487781893E-3</v>
      </c>
      <c r="AT608" s="13">
        <f t="shared" si="873"/>
        <v>4.6433091108691264E-3</v>
      </c>
      <c r="AU608" s="13">
        <f t="shared" si="874"/>
        <v>1.9843141785006319E-3</v>
      </c>
      <c r="AV608" s="13">
        <f t="shared" si="875"/>
        <v>6.3599622569521707E-4</v>
      </c>
      <c r="AW608" s="13">
        <f t="shared" si="876"/>
        <v>9.6965774453705268E-6</v>
      </c>
      <c r="AX608" s="13">
        <f t="shared" si="877"/>
        <v>3.2224150187970053E-4</v>
      </c>
      <c r="AY608" s="13">
        <f t="shared" si="878"/>
        <v>5.3803400132429067E-4</v>
      </c>
      <c r="AZ608" s="13">
        <f t="shared" si="879"/>
        <v>4.4916713845427646E-4</v>
      </c>
      <c r="BA608" s="13">
        <f t="shared" si="880"/>
        <v>2.4998558674807763E-4</v>
      </c>
      <c r="BB608" s="13">
        <f t="shared" si="881"/>
        <v>1.0434778320521909E-4</v>
      </c>
      <c r="BC608" s="13">
        <f t="shared" si="882"/>
        <v>3.4845080475191455E-5</v>
      </c>
      <c r="BD608" s="13">
        <f t="shared" si="883"/>
        <v>1.5722673728067336E-3</v>
      </c>
      <c r="BE608" s="13">
        <f t="shared" si="884"/>
        <v>2.0157213524410623E-3</v>
      </c>
      <c r="BF608" s="13">
        <f t="shared" si="885"/>
        <v>1.2921251947858978E-3</v>
      </c>
      <c r="BG608" s="13">
        <f t="shared" si="886"/>
        <v>5.5218859722471207E-4</v>
      </c>
      <c r="BH608" s="13">
        <f t="shared" si="887"/>
        <v>1.7698299367704761E-4</v>
      </c>
      <c r="BI608" s="13">
        <f t="shared" si="888"/>
        <v>4.5380118616455975E-5</v>
      </c>
      <c r="BJ608" s="14">
        <f t="shared" si="889"/>
        <v>0.2941406366995557</v>
      </c>
      <c r="BK608" s="14">
        <f t="shared" si="890"/>
        <v>0.24079237747284277</v>
      </c>
      <c r="BL608" s="14">
        <f t="shared" si="891"/>
        <v>0.42299353054984473</v>
      </c>
      <c r="BM608" s="14">
        <f t="shared" si="892"/>
        <v>0.56383647420233662</v>
      </c>
      <c r="BN608" s="14">
        <f t="shared" si="893"/>
        <v>0.43409605398711715</v>
      </c>
    </row>
    <row r="609" spans="1:66" x14ac:dyDescent="0.25">
      <c r="A609" t="s">
        <v>339</v>
      </c>
      <c r="B609" t="s">
        <v>109</v>
      </c>
      <c r="C609" t="s">
        <v>114</v>
      </c>
      <c r="D609" s="11">
        <v>44432</v>
      </c>
      <c r="E609" s="10">
        <f>VLOOKUP(A609,home!$A$2:$E$405,3,FALSE)</f>
        <v>1.2199</v>
      </c>
      <c r="F609" s="10">
        <f>VLOOKUP(B609,home!$B$2:$E$405,3,FALSE)</f>
        <v>0.7026</v>
      </c>
      <c r="G609" s="10">
        <f>VLOOKUP(C609,away!$B$2:$E$405,4,FALSE)</f>
        <v>0.92900000000000005</v>
      </c>
      <c r="H609" s="10">
        <f>VLOOKUP(A609,away!$A$2:$E$405,3,FALSE)</f>
        <v>1.0142</v>
      </c>
      <c r="I609" s="10">
        <f>VLOOKUP(C609,away!$B$2:$E$405,3,FALSE)</f>
        <v>1.6433</v>
      </c>
      <c r="J609" s="10">
        <f>VLOOKUP(B609,home!$B$2:$E$405,4,FALSE)</f>
        <v>0.63390000000000002</v>
      </c>
      <c r="K609" s="12">
        <f t="shared" si="838"/>
        <v>0.79624751646000003</v>
      </c>
      <c r="L609" s="12">
        <f t="shared" si="839"/>
        <v>1.0564798377540001</v>
      </c>
      <c r="M609" s="13">
        <f t="shared" si="840"/>
        <v>0.15680890913545897</v>
      </c>
      <c r="N609" s="13">
        <f t="shared" si="841"/>
        <v>0.124858704457911</v>
      </c>
      <c r="O609" s="13">
        <f t="shared" si="842"/>
        <v>0.16566545088181145</v>
      </c>
      <c r="P609" s="13">
        <f t="shared" si="843"/>
        <v>0.13191070382786846</v>
      </c>
      <c r="Q609" s="13">
        <f t="shared" si="844"/>
        <v>4.9709216666512381E-2</v>
      </c>
      <c r="R609" s="13">
        <f t="shared" si="845"/>
        <v>8.7511104334529702E-2</v>
      </c>
      <c r="S609" s="13">
        <f t="shared" si="846"/>
        <v>2.774146233192068E-2</v>
      </c>
      <c r="T609" s="13">
        <f t="shared" si="847"/>
        <v>5.2516785158715433E-2</v>
      </c>
      <c r="U609" s="13">
        <f t="shared" si="848"/>
        <v>6.9680499489041217E-2</v>
      </c>
      <c r="V609" s="13">
        <f t="shared" si="849"/>
        <v>2.5929619557640482E-3</v>
      </c>
      <c r="W609" s="13">
        <f t="shared" si="850"/>
        <v>1.3193613438627509E-2</v>
      </c>
      <c r="X609" s="13">
        <f t="shared" si="851"/>
        <v>1.3938786585030186E-2</v>
      </c>
      <c r="Y609" s="13">
        <f t="shared" si="852"/>
        <v>7.3630234949201619E-3</v>
      </c>
      <c r="Z609" s="13">
        <f t="shared" si="853"/>
        <v>3.0817905769672443E-2</v>
      </c>
      <c r="AA609" s="13">
        <f t="shared" si="854"/>
        <v>2.4538680931599985E-2</v>
      </c>
      <c r="AB609" s="13">
        <f t="shared" si="855"/>
        <v>9.7694318744954226E-3</v>
      </c>
      <c r="AC609" s="13">
        <f t="shared" si="856"/>
        <v>1.3632812640776518E-4</v>
      </c>
      <c r="AD609" s="13">
        <f t="shared" si="857"/>
        <v>2.6263454834101088E-3</v>
      </c>
      <c r="AE609" s="13">
        <f t="shared" si="858"/>
        <v>2.7746810501990621E-3</v>
      </c>
      <c r="AF609" s="13">
        <f t="shared" si="859"/>
        <v>1.465697292866702E-3</v>
      </c>
      <c r="AG609" s="13">
        <f t="shared" si="860"/>
        <v>5.1615987938809693E-4</v>
      </c>
      <c r="AH609" s="13">
        <f t="shared" si="861"/>
        <v>8.1396240218653999E-3</v>
      </c>
      <c r="AI609" s="13">
        <f t="shared" si="862"/>
        <v>6.4811554123284801E-3</v>
      </c>
      <c r="AJ609" s="13">
        <f t="shared" si="863"/>
        <v>2.5803019504289197E-3</v>
      </c>
      <c r="AK609" s="13">
        <f t="shared" si="864"/>
        <v>6.8485300658197381E-4</v>
      </c>
      <c r="AL609" s="13">
        <f t="shared" si="865"/>
        <v>4.5872748443006526E-6</v>
      </c>
      <c r="AM609" s="13">
        <f t="shared" si="866"/>
        <v>4.1824421370624759E-4</v>
      </c>
      <c r="AN609" s="13">
        <f t="shared" si="867"/>
        <v>4.4186657903792575E-4</v>
      </c>
      <c r="AO609" s="13">
        <f t="shared" si="868"/>
        <v>2.3341156586545144E-4</v>
      </c>
      <c r="AP609" s="13">
        <f t="shared" si="869"/>
        <v>8.2198204411813093E-5</v>
      </c>
      <c r="AQ609" s="13">
        <f t="shared" si="870"/>
        <v>2.1710186415165602E-5</v>
      </c>
      <c r="AR609" s="13">
        <f t="shared" si="871"/>
        <v>1.7198697331997845E-3</v>
      </c>
      <c r="AS609" s="13">
        <f t="shared" si="872"/>
        <v>1.3694420036950512E-3</v>
      </c>
      <c r="AT609" s="13">
        <f t="shared" si="873"/>
        <v>5.4520739718909523E-4</v>
      </c>
      <c r="AU609" s="13">
        <f t="shared" si="874"/>
        <v>1.4470667865581265E-4</v>
      </c>
      <c r="AV609" s="13">
        <f t="shared" si="875"/>
        <v>2.8805583373716524E-5</v>
      </c>
      <c r="AW609" s="13">
        <f t="shared" si="876"/>
        <v>1.0719180021575941E-7</v>
      </c>
      <c r="AX609" s="13">
        <f t="shared" si="877"/>
        <v>5.5504319406227503E-5</v>
      </c>
      <c r="AY609" s="13">
        <f t="shared" si="878"/>
        <v>5.8639194360937425E-5</v>
      </c>
      <c r="AZ609" s="13">
        <f t="shared" si="879"/>
        <v>3.0975563272234222E-5</v>
      </c>
      <c r="BA609" s="13">
        <f t="shared" si="880"/>
        <v>1.0908352686729595E-5</v>
      </c>
      <c r="BB609" s="13">
        <f t="shared" si="881"/>
        <v>2.8811136691598721E-6</v>
      </c>
      <c r="BC609" s="13">
        <f t="shared" si="882"/>
        <v>6.0876770034897105E-7</v>
      </c>
      <c r="BD609" s="13">
        <f t="shared" si="883"/>
        <v>3.0283461611482055E-4</v>
      </c>
      <c r="BE609" s="13">
        <f t="shared" si="884"/>
        <v>2.4113131097954334E-4</v>
      </c>
      <c r="BF609" s="13">
        <f t="shared" si="885"/>
        <v>9.6000103754102643E-5</v>
      </c>
      <c r="BG609" s="13">
        <f t="shared" si="886"/>
        <v>2.5479948064702188E-5</v>
      </c>
      <c r="BH609" s="13">
        <f t="shared" si="887"/>
        <v>5.072086341512225E-6</v>
      </c>
      <c r="BI609" s="13">
        <f t="shared" si="888"/>
        <v>8.0772723053995958E-7</v>
      </c>
      <c r="BJ609" s="14">
        <f t="shared" si="889"/>
        <v>0.27031996156811289</v>
      </c>
      <c r="BK609" s="14">
        <f t="shared" si="890"/>
        <v>0.31925359184662522</v>
      </c>
      <c r="BL609" s="14">
        <f t="shared" si="891"/>
        <v>0.37953045909128114</v>
      </c>
      <c r="BM609" s="14">
        <f t="shared" si="892"/>
        <v>0.28339929696903904</v>
      </c>
      <c r="BN609" s="14">
        <f t="shared" si="893"/>
        <v>0.716464089304092</v>
      </c>
    </row>
    <row r="610" spans="1:66" s="15" customFormat="1" x14ac:dyDescent="0.25">
      <c r="A610" s="15" t="s">
        <v>339</v>
      </c>
      <c r="B610" s="15" t="s">
        <v>120</v>
      </c>
      <c r="C610" s="15" t="s">
        <v>111</v>
      </c>
      <c r="D610" s="20">
        <v>44432</v>
      </c>
      <c r="E610" s="15">
        <f>VLOOKUP(A610,home!$A$2:$E$405,3,FALSE)</f>
        <v>1.2199</v>
      </c>
      <c r="F610" s="15">
        <f>VLOOKUP(B610,home!$B$2:$E$405,3,FALSE)</f>
        <v>0.87829999999999997</v>
      </c>
      <c r="G610" s="15">
        <f>VLOOKUP(C610,away!$B$2:$E$405,4,FALSE)</f>
        <v>0.7026</v>
      </c>
      <c r="H610" s="15">
        <f>VLOOKUP(A610,away!$A$2:$E$405,3,FALSE)</f>
        <v>1.0142</v>
      </c>
      <c r="I610" s="15">
        <f>VLOOKUP(C610,away!$B$2:$E$405,3,FALSE)</f>
        <v>1.1269</v>
      </c>
      <c r="J610" s="15">
        <f>VLOOKUP(B610,home!$B$2:$E$405,4,FALSE)</f>
        <v>0.91559999999999997</v>
      </c>
      <c r="K610" s="16">
        <f t="shared" si="838"/>
        <v>0.75279245824200003</v>
      </c>
      <c r="L610" s="16">
        <f t="shared" si="839"/>
        <v>1.0464410528879999</v>
      </c>
      <c r="M610" s="17">
        <f t="shared" si="840"/>
        <v>0.16542563654901749</v>
      </c>
      <c r="N610" s="17">
        <f t="shared" si="841"/>
        <v>0.1245311715939825</v>
      </c>
      <c r="O610" s="17">
        <f t="shared" si="842"/>
        <v>0.17310817728502145</v>
      </c>
      <c r="P610" s="17">
        <f t="shared" si="843"/>
        <v>0.13031453032018323</v>
      </c>
      <c r="Q610" s="17">
        <f t="shared" si="844"/>
        <v>4.6873063395995201E-2</v>
      </c>
      <c r="R610" s="17">
        <f t="shared" si="845"/>
        <v>9.0573751650830175E-2</v>
      </c>
      <c r="S610" s="17">
        <f t="shared" si="846"/>
        <v>2.5663913355319069E-2</v>
      </c>
      <c r="T610" s="17">
        <f t="shared" si="847"/>
        <v>4.9049897812191184E-2</v>
      </c>
      <c r="U610" s="17">
        <f t="shared" si="848"/>
        <v>6.8183237157428855E-2</v>
      </c>
      <c r="V610" s="17">
        <f t="shared" si="849"/>
        <v>2.246313667541491E-3</v>
      </c>
      <c r="W610" s="17">
        <f t="shared" si="850"/>
        <v>1.1761896206401445E-2</v>
      </c>
      <c r="X610" s="17">
        <f t="shared" si="851"/>
        <v>1.23081310501861E-2</v>
      </c>
      <c r="Y610" s="17">
        <f t="shared" si="852"/>
        <v>6.4398668076201121E-3</v>
      </c>
      <c r="Z610" s="17">
        <f t="shared" si="853"/>
        <v>3.1593364013836986E-2</v>
      </c>
      <c r="AA610" s="17">
        <f t="shared" si="854"/>
        <v>2.3783246160110686E-2</v>
      </c>
      <c r="AB610" s="17">
        <f t="shared" si="855"/>
        <v>8.9519241709221653E-3</v>
      </c>
      <c r="AC610" s="17">
        <f t="shared" si="856"/>
        <v>1.1059626119782954E-4</v>
      </c>
      <c r="AD610" s="17">
        <f t="shared" si="857"/>
        <v>2.2135666897010495E-3</v>
      </c>
      <c r="AE610" s="17">
        <f t="shared" si="858"/>
        <v>2.3163670574085707E-3</v>
      </c>
      <c r="AF610" s="17">
        <f t="shared" si="859"/>
        <v>1.2119707912148514E-3</v>
      </c>
      <c r="AG610" s="17">
        <f t="shared" si="860"/>
        <v>4.2275199694279049E-4</v>
      </c>
      <c r="AH610" s="17">
        <f t="shared" si="861"/>
        <v>8.2651482757283568E-3</v>
      </c>
      <c r="AI610" s="17">
        <f t="shared" si="862"/>
        <v>6.221941288220176E-3</v>
      </c>
      <c r="AJ610" s="17">
        <f t="shared" si="863"/>
        <v>2.3419152386983315E-3</v>
      </c>
      <c r="AK610" s="17">
        <f t="shared" si="864"/>
        <v>5.8765870984470571E-4</v>
      </c>
      <c r="AL610" s="17">
        <f t="shared" si="865"/>
        <v>3.4849011637668257E-6</v>
      </c>
      <c r="AM610" s="17">
        <f t="shared" si="866"/>
        <v>3.3327126196453199E-4</v>
      </c>
      <c r="AN610" s="17">
        <f t="shared" si="867"/>
        <v>3.4874873026747731E-4</v>
      </c>
      <c r="AO610" s="17">
        <f t="shared" si="868"/>
        <v>1.8247249424722597E-4</v>
      </c>
      <c r="AP610" s="17">
        <f t="shared" si="869"/>
        <v>6.364890300105556E-5</v>
      </c>
      <c r="AQ610" s="17">
        <f t="shared" si="870"/>
        <v>1.665120626789769E-5</v>
      </c>
      <c r="AR610" s="17">
        <f t="shared" si="871"/>
        <v>1.7297980927857243E-3</v>
      </c>
      <c r="AS610" s="17">
        <f t="shared" si="872"/>
        <v>1.3021789585304885E-3</v>
      </c>
      <c r="AT610" s="17">
        <f t="shared" si="873"/>
        <v>4.9013524963158683E-4</v>
      </c>
      <c r="AU610" s="17">
        <f t="shared" si="874"/>
        <v>1.2299003981373953E-4</v>
      </c>
      <c r="AV610" s="17">
        <f t="shared" si="875"/>
        <v>2.3146493602666609E-5</v>
      </c>
      <c r="AW610" s="17">
        <f t="shared" si="876"/>
        <v>7.6256697544708272E-8</v>
      </c>
      <c r="AX610" s="17">
        <f t="shared" si="877"/>
        <v>4.1814015425948919E-5</v>
      </c>
      <c r="AY610" s="17">
        <f t="shared" si="878"/>
        <v>4.3755902327805055E-5</v>
      </c>
      <c r="AZ610" s="17">
        <f t="shared" si="879"/>
        <v>2.2893986250986399E-5</v>
      </c>
      <c r="BA610" s="17">
        <f t="shared" si="880"/>
        <v>7.9857356924285342E-6</v>
      </c>
      <c r="BB610" s="17">
        <f t="shared" si="881"/>
        <v>2.0891504165175494E-6</v>
      </c>
      <c r="BC610" s="17">
        <f t="shared" si="882"/>
        <v>4.3723455230040574E-7</v>
      </c>
      <c r="BD610" s="17">
        <f t="shared" si="883"/>
        <v>3.0168862291639109E-4</v>
      </c>
      <c r="BE610" s="17">
        <f t="shared" si="884"/>
        <v>2.2710892006887383E-4</v>
      </c>
      <c r="BF610" s="17">
        <f t="shared" si="885"/>
        <v>8.5482941113666699E-5</v>
      </c>
      <c r="BG610" s="17">
        <f t="shared" si="886"/>
        <v>2.1450304459571093E-5</v>
      </c>
      <c r="BH610" s="17">
        <f t="shared" si="887"/>
        <v>4.0369068560399653E-6</v>
      </c>
      <c r="BI610" s="17">
        <f t="shared" si="888"/>
        <v>6.0779060717046194E-7</v>
      </c>
      <c r="BJ610" s="18">
        <f t="shared" si="889"/>
        <v>0.25819245202205798</v>
      </c>
      <c r="BK610" s="18">
        <f t="shared" si="890"/>
        <v>0.3238082309567506</v>
      </c>
      <c r="BL610" s="18">
        <f t="shared" si="891"/>
        <v>0.3863256242571908</v>
      </c>
      <c r="BM610" s="18">
        <f t="shared" si="892"/>
        <v>0.26904966080917614</v>
      </c>
      <c r="BN610" s="18">
        <f t="shared" si="893"/>
        <v>0.73082633079503001</v>
      </c>
    </row>
    <row r="611" spans="1:66" x14ac:dyDescent="0.25">
      <c r="A611" t="s">
        <v>338</v>
      </c>
      <c r="B611" t="s">
        <v>87</v>
      </c>
      <c r="C611" t="s">
        <v>75</v>
      </c>
      <c r="D611" s="11">
        <v>44432</v>
      </c>
      <c r="E611" s="10">
        <f>VLOOKUP(A611,home!$A$2:$E$405,3,FALSE)</f>
        <v>1.3033999999999999</v>
      </c>
      <c r="F611" s="10">
        <f>VLOOKUP(B611,home!$B$2:$E$405,3,FALSE)</f>
        <v>0.86309999999999998</v>
      </c>
      <c r="G611" s="10">
        <f>VLOOKUP(C611,away!$B$2:$E$405,4,FALSE)</f>
        <v>0.61380000000000001</v>
      </c>
      <c r="H611" s="10">
        <f>VLOOKUP(A611,away!$A$2:$E$405,3,FALSE)</f>
        <v>1.0085</v>
      </c>
      <c r="I611" s="10">
        <f>VLOOKUP(C611,away!$B$2:$E$405,3,FALSE)</f>
        <v>0.59489999999999998</v>
      </c>
      <c r="J611" s="10">
        <f>VLOOKUP(B611,home!$B$2:$E$405,4,FALSE)</f>
        <v>0.99160000000000004</v>
      </c>
      <c r="K611" s="12">
        <f t="shared" ref="K611:K641" si="894">E611*F611*G611</f>
        <v>0.69050323465199992</v>
      </c>
      <c r="L611" s="12">
        <f t="shared" ref="L611:L641" si="895">H611*I611*J611</f>
        <v>0.59491701413999998</v>
      </c>
      <c r="M611" s="13">
        <f t="shared" ref="M611:M641" si="896">_xlfn.POISSON.DIST(0,K611,FALSE) * _xlfn.POISSON.DIST(0,L611,FALSE)</f>
        <v>0.27653434598447219</v>
      </c>
      <c r="N611" s="13">
        <f t="shared" ref="N611:N641" si="897">_xlfn.POISSON.DIST(1,K611,FALSE) * _xlfn.POISSON.DIST(0,L611,FALSE)</f>
        <v>0.19094786039465331</v>
      </c>
      <c r="O611" s="13">
        <f t="shared" ref="O611:O641" si="898">_xlfn.POISSON.DIST(0,K611,FALSE) * _xlfn.POISSON.DIST(1,L611,FALSE)</f>
        <v>0.16451498742023987</v>
      </c>
      <c r="P611" s="13">
        <f t="shared" ref="P611:P641" si="899">_xlfn.POISSON.DIST(1,K611,FALSE) * _xlfn.POISSON.DIST(1,L611,FALSE)</f>
        <v>0.11359813096240869</v>
      </c>
      <c r="Q611" s="13">
        <f t="shared" ref="Q611:Q641" si="900">_xlfn.POISSON.DIST(2,K611,FALSE) * _xlfn.POISSON.DIST(0,L611,FALSE)</f>
        <v>6.5925057626193315E-2</v>
      </c>
      <c r="R611" s="13">
        <f t="shared" ref="R611:R641" si="901">_xlfn.POISSON.DIST(0,K611,FALSE) * _xlfn.POISSON.DIST(2,L611,FALSE)</f>
        <v>4.8936382548664378E-2</v>
      </c>
      <c r="S611" s="13">
        <f t="shared" ref="S611:S641" si="902">_xlfn.POISSON.DIST(2,K611,FALSE) * _xlfn.POISSON.DIST(2,L611,FALSE)</f>
        <v>1.1666304335734455E-2</v>
      </c>
      <c r="T611" s="13">
        <f t="shared" ref="T611:T641" si="903">_xlfn.POISSON.DIST(2,K611,FALSE) * _xlfn.POISSON.DIST(1,L611,FALSE)</f>
        <v>3.9219938439982352E-2</v>
      </c>
      <c r="U611" s="13">
        <f t="shared" ref="U611:U641" si="904">_xlfn.POISSON.DIST(1,K611,FALSE) * _xlfn.POISSON.DIST(2,L611,FALSE)</f>
        <v>3.3790730442020432E-2</v>
      </c>
      <c r="V611" s="13">
        <f t="shared" ref="V611:V641" si="905">_xlfn.POISSON.DIST(3,K611,FALSE) * _xlfn.POISSON.DIST(3,L611,FALSE)</f>
        <v>5.3249176901418865E-4</v>
      </c>
      <c r="W611" s="13">
        <f t="shared" ref="W611:W641" si="906">_xlfn.POISSON.DIST(3,K611,FALSE) * _xlfn.POISSON.DIST(0,L611,FALSE)</f>
        <v>1.5173821845168658E-2</v>
      </c>
      <c r="X611" s="13">
        <f t="shared" ref="X611:X641" si="907">_xlfn.POISSON.DIST(3,K611,FALSE) * _xlfn.POISSON.DIST(1,L611,FALSE)</f>
        <v>9.0271647852200425E-3</v>
      </c>
      <c r="Y611" s="13">
        <f t="shared" ref="Y611:Y641" si="908">_xlfn.POISSON.DIST(3,K611,FALSE) * _xlfn.POISSON.DIST(2,L611,FALSE)</f>
        <v>2.6852069600864308E-3</v>
      </c>
      <c r="Z611" s="13">
        <f t="shared" ref="Z611:Z641" si="909">_xlfn.POISSON.DIST(0,K611,FALSE) * _xlfn.POISSON.DIST(3,L611,FALSE)</f>
        <v>9.7043621962214065E-3</v>
      </c>
      <c r="AA611" s="13">
        <f t="shared" ref="AA611:AA641" si="910">_xlfn.POISSON.DIST(1,K611,FALSE) * _xlfn.POISSON.DIST(3,L611,FALSE)</f>
        <v>6.7008934867254667E-3</v>
      </c>
      <c r="AB611" s="13">
        <f t="shared" ref="AB611:AB641" si="911">_xlfn.POISSON.DIST(2,K611,FALSE) * _xlfn.POISSON.DIST(3,L611,FALSE)</f>
        <v>2.3134943138212265E-3</v>
      </c>
      <c r="AC611" s="13">
        <f t="shared" ref="AC611:AC641" si="912">_xlfn.POISSON.DIST(4,K611,FALSE) * _xlfn.POISSON.DIST(4,L611,FALSE)</f>
        <v>1.3671464004211586E-5</v>
      </c>
      <c r="AD611" s="13">
        <f t="shared" ref="AD611:AD641" si="913">_xlfn.POISSON.DIST(4,K611,FALSE) * _xlfn.POISSON.DIST(0,L611,FALSE)</f>
        <v>2.619393266530534E-3</v>
      </c>
      <c r="AE611" s="13">
        <f t="shared" ref="AE611:AE641" si="914">_xlfn.POISSON.DIST(4,K611,FALSE) * _xlfn.POISSON.DIST(1,L611,FALSE)</f>
        <v>1.5583216209827662E-3</v>
      </c>
      <c r="AF611" s="13">
        <f t="shared" ref="AF611:AF641" si="915">_xlfn.POISSON.DIST(4,K611,FALSE) * _xlfn.POISSON.DIST(2,L611,FALSE)</f>
        <v>4.6353602291243602E-4</v>
      </c>
      <c r="AG611" s="13">
        <f t="shared" ref="AG611:AG641" si="916">_xlfn.POISSON.DIST(4,K611,FALSE) * _xlfn.POISSON.DIST(3,L611,FALSE)</f>
        <v>9.192182223246571E-5</v>
      </c>
      <c r="AH611" s="13">
        <f t="shared" ref="AH611:AH641" si="917">_xlfn.POISSON.DIST(0,K611,FALSE) * _xlfn.POISSON.DIST(4,L611,FALSE)</f>
        <v>1.4433225454772824E-3</v>
      </c>
      <c r="AI611" s="13">
        <f t="shared" ref="AI611:AI641" si="918">_xlfn.POISSON.DIST(1,K611,FALSE) * _xlfn.POISSON.DIST(4,L611,FALSE)</f>
        <v>9.9661888629822178E-4</v>
      </c>
      <c r="AJ611" s="13">
        <f t="shared" ref="AJ611:AJ641" si="919">_xlfn.POISSON.DIST(2,K611,FALSE) * _xlfn.POISSON.DIST(4,L611,FALSE)</f>
        <v>3.440842823520979E-4</v>
      </c>
      <c r="AK611" s="13">
        <f t="shared" ref="AK611:AK641" si="920">_xlfn.POISSON.DIST(3,K611,FALSE) * _xlfn.POISSON.DIST(4,L611,FALSE)</f>
        <v>7.9197103319011882E-5</v>
      </c>
      <c r="AL611" s="13">
        <f t="shared" ref="AL611:AL641" si="921">_xlfn.POISSON.DIST(5,K611,FALSE) * _xlfn.POISSON.DIST(5,L611,FALSE)</f>
        <v>2.2464518870079038E-7</v>
      </c>
      <c r="AM611" s="13">
        <f t="shared" ref="AM611:AM641" si="922">_xlfn.POISSON.DIST(5,K611,FALSE) * _xlfn.POISSON.DIST(0,L611,FALSE)</f>
        <v>3.6173990467300055E-4</v>
      </c>
      <c r="AN611" s="13">
        <f t="shared" ref="AN611:AN641" si="923">_xlfn.POISSON.DIST(5,K611,FALSE) * _xlfn.POISSON.DIST(1,L611,FALSE)</f>
        <v>2.1520522398334966E-4</v>
      </c>
      <c r="AO611" s="13">
        <f t="shared" ref="AO611:AO641" si="924">_xlfn.POISSON.DIST(5,K611,FALSE) * _xlfn.POISSON.DIST(2,L611,FALSE)</f>
        <v>6.4014624639752155E-5</v>
      </c>
      <c r="AP611" s="13">
        <f t="shared" ref="AP611:AP641" si="925">_xlfn.POISSON.DIST(5,K611,FALSE) * _xlfn.POISSON.DIST(3,L611,FALSE)</f>
        <v>1.2694463117324743E-5</v>
      </c>
      <c r="AQ611" s="13">
        <f t="shared" ref="AQ611:AQ641" si="926">_xlfn.POISSON.DIST(5,K611,FALSE) * _xlfn.POISSON.DIST(4,L611,FALSE)</f>
        <v>1.8880380234672974E-6</v>
      </c>
      <c r="AR611" s="13">
        <f t="shared" ref="AR611:AR641" si="927">_xlfn.POISSON.DIST(0,K611,FALSE) * _xlfn.POISSON.DIST(5,L611,FALSE)</f>
        <v>1.7173142783925786E-4</v>
      </c>
      <c r="AS611" s="13">
        <f t="shared" ref="AS611:AS641" si="928">_xlfn.POISSON.DIST(1,K611,FALSE) * _xlfn.POISSON.DIST(5,L611,FALSE)</f>
        <v>1.1858110641441406E-4</v>
      </c>
      <c r="AT611" s="13">
        <f t="shared" ref="AT611:AT641" si="929">_xlfn.POISSON.DIST(2,K611,FALSE) * _xlfn.POISSON.DIST(5,L611,FALSE)</f>
        <v>4.0940318773882966E-5</v>
      </c>
      <c r="AU611" s="13">
        <f t="shared" ref="AU611:AU641" si="930">_xlfn.POISSON.DIST(3,K611,FALSE) * _xlfn.POISSON.DIST(5,L611,FALSE)</f>
        <v>9.423140847016729E-6</v>
      </c>
      <c r="AV611" s="13">
        <f t="shared" ref="AV611:AV641" si="931">_xlfn.POISSON.DIST(4,K611,FALSE) * _xlfn.POISSON.DIST(5,L611,FALSE)</f>
        <v>1.6266773088616092E-6</v>
      </c>
      <c r="AW611" s="13">
        <f t="shared" ref="AW611:AW641" si="932">_xlfn.POISSON.DIST(6,K611,FALSE) * _xlfn.POISSON.DIST(6,L611,FALSE)</f>
        <v>2.5634020528121071E-9</v>
      </c>
      <c r="AX611" s="13">
        <f t="shared" ref="AX611:AX641" si="933">_xlfn.POISSON.DIST(6,K611,FALSE) * _xlfn.POISSON.DIST(0,L611,FALSE)</f>
        <v>4.1630429046568794E-5</v>
      </c>
      <c r="AY611" s="13">
        <f t="shared" ref="AY611:AY641" si="934">_xlfn.POISSON.DIST(6,K611,FALSE) * _xlfn.POISSON.DIST(1,L611,FALSE)</f>
        <v>2.476665054575183E-5</v>
      </c>
      <c r="AZ611" s="13">
        <f t="shared" ref="AZ611:AZ641" si="935">_xlfn.POISSON.DIST(6,K611,FALSE) * _xlfn.POISSON.DIST(2,L611,FALSE)</f>
        <v>7.3670508964637394E-6</v>
      </c>
      <c r="BA611" s="13">
        <f t="shared" ref="BA611:BA641" si="936">_xlfn.POISSON.DIST(6,K611,FALSE) * _xlfn.POISSON.DIST(3,L611,FALSE)</f>
        <v>1.4609279741138731E-6</v>
      </c>
      <c r="BB611" s="13">
        <f t="shared" ref="BB611:BB641" si="937">_xlfn.POISSON.DIST(6,K611,FALSE) * _xlfn.POISSON.DIST(4,L611,FALSE)</f>
        <v>2.1728272705835606E-7</v>
      </c>
      <c r="BC611" s="13">
        <f t="shared" ref="BC611:BC641" si="938">_xlfn.POISSON.DIST(6,K611,FALSE) * _xlfn.POISSON.DIST(5,L611,FALSE)</f>
        <v>2.5853038241150759E-8</v>
      </c>
      <c r="BD611" s="13">
        <f t="shared" ref="BD611:BD641" si="939">_xlfn.POISSON.DIST(0,K611,FALSE) * _xlfn.POISSON.DIST(6,L611,FALSE)</f>
        <v>1.7027658047355025E-5</v>
      </c>
      <c r="BE611" s="13">
        <f t="shared" ref="BE611:BE641" si="940">_xlfn.POISSON.DIST(1,K611,FALSE) * _xlfn.POISSON.DIST(6,L611,FALSE)</f>
        <v>1.17576529602468E-5</v>
      </c>
      <c r="BF611" s="13">
        <f t="shared" ref="BF611:BF641" si="941">_xlfn.POISSON.DIST(2,K611,FALSE) * _xlfn.POISSON.DIST(6,L611,FALSE)</f>
        <v>4.0593487004830386E-6</v>
      </c>
      <c r="BG611" s="13">
        <f t="shared" ref="BG611:BG641" si="942">_xlfn.POISSON.DIST(3,K611,FALSE) * _xlfn.POISSON.DIST(6,L611,FALSE)</f>
        <v>9.3433113608797694E-7</v>
      </c>
      <c r="BH611" s="13">
        <f t="shared" ref="BH611:BH641" si="943">_xlfn.POISSON.DIST(4,K611,FALSE) * _xlfn.POISSON.DIST(6,L611,FALSE)</f>
        <v>1.6128966792620649E-7</v>
      </c>
      <c r="BI611" s="13">
        <f t="shared" ref="BI611:BI641" si="944">_xlfn.POISSON.DIST(5,K611,FALSE) * _xlfn.POISSON.DIST(6,L611,FALSE)</f>
        <v>2.2274207483798509E-8</v>
      </c>
      <c r="BJ611" s="14">
        <f t="shared" ref="BJ611:BJ641" si="945">SUM(N611,Q611,T611,W611,X611,Y611,AD611,AE611,AF611,AG611,AM611,AN611,AO611,AP611,AQ611,AX611,AY611,AZ611,BA611,BB611,BC611)</f>
        <v>0.32844323323262725</v>
      </c>
      <c r="BK611" s="14">
        <f t="shared" ref="BK611:BK641" si="946">SUM(M611,P611,S611,V611,AC611,AL611,AY611)</f>
        <v>0.40236993581136815</v>
      </c>
      <c r="BL611" s="14">
        <f t="shared" ref="BL611:BL641" si="947">SUM(O611,R611,U611,AA611,AB611,AH611,AI611,AJ611,AK611,AR611,AS611,AT611,AU611,AV611,BD611,BE611,BF611,BG611,BH611,BI611)</f>
        <v>0.2594959762548209</v>
      </c>
      <c r="BM611" s="14">
        <f t="shared" ref="BM611:BM641" si="948">SUM(S611:BI611)</f>
        <v>0.13953197847126259</v>
      </c>
      <c r="BN611" s="14">
        <f t="shared" ref="BN611:BN641" si="949">SUM(M611:R611)</f>
        <v>0.8604567649366317</v>
      </c>
    </row>
    <row r="612" spans="1:66" x14ac:dyDescent="0.25">
      <c r="A612" t="s">
        <v>338</v>
      </c>
      <c r="B612" t="s">
        <v>78</v>
      </c>
      <c r="C612" t="s">
        <v>93</v>
      </c>
      <c r="D612" s="11">
        <v>44432</v>
      </c>
      <c r="E612" s="10">
        <f>VLOOKUP(A612,home!$A$2:$E$405,3,FALSE)</f>
        <v>1.3033999999999999</v>
      </c>
      <c r="F612" s="10">
        <f>VLOOKUP(B612,home!$B$2:$E$405,3,FALSE)</f>
        <v>0.76719999999999999</v>
      </c>
      <c r="G612" s="10">
        <f>VLOOKUP(C612,away!$B$2:$E$405,4,FALSE)</f>
        <v>1.0548999999999999</v>
      </c>
      <c r="H612" s="10">
        <f>VLOOKUP(A612,away!$A$2:$E$405,3,FALSE)</f>
        <v>1.0085</v>
      </c>
      <c r="I612" s="10">
        <f>VLOOKUP(C612,away!$B$2:$E$405,3,FALSE)</f>
        <v>0.86760000000000004</v>
      </c>
      <c r="J612" s="10">
        <f>VLOOKUP(B612,home!$B$2:$E$405,4,FALSE)</f>
        <v>0.7712</v>
      </c>
      <c r="K612" s="12">
        <f t="shared" si="894"/>
        <v>1.0548667495519999</v>
      </c>
      <c r="L612" s="12">
        <f t="shared" si="895"/>
        <v>0.67478041152000001</v>
      </c>
      <c r="M612" s="13">
        <f t="shared" si="896"/>
        <v>0.17734697384787945</v>
      </c>
      <c r="N612" s="13">
        <f t="shared" si="897"/>
        <v>0.18707742584579612</v>
      </c>
      <c r="O612" s="13">
        <f t="shared" si="898"/>
        <v>0.11967026399489879</v>
      </c>
      <c r="P612" s="13">
        <f t="shared" si="899"/>
        <v>0.12623618239832859</v>
      </c>
      <c r="Q612" s="13">
        <f t="shared" si="900"/>
        <v>9.8670878058255113E-2</v>
      </c>
      <c r="R612" s="13">
        <f t="shared" si="901"/>
        <v>4.0375574992592415E-2</v>
      </c>
      <c r="S612" s="13">
        <f t="shared" si="902"/>
        <v>2.2463836569566908E-2</v>
      </c>
      <c r="T612" s="13">
        <f t="shared" si="903"/>
        <v>6.6581175701189127E-2</v>
      </c>
      <c r="U612" s="13">
        <f t="shared" si="904"/>
        <v>4.2590851553728971E-2</v>
      </c>
      <c r="V612" s="13">
        <f t="shared" si="905"/>
        <v>1.7766484091327568E-3</v>
      </c>
      <c r="W612" s="13">
        <f t="shared" si="906"/>
        <v>3.4694876137584443E-2</v>
      </c>
      <c r="X612" s="13">
        <f t="shared" si="907"/>
        <v>2.3411422797754659E-2</v>
      </c>
      <c r="Y612" s="13">
        <f t="shared" si="908"/>
        <v>7.8987847548687984E-3</v>
      </c>
      <c r="Z612" s="13">
        <f t="shared" si="909"/>
        <v>9.0815490362860449E-3</v>
      </c>
      <c r="AA612" s="13">
        <f t="shared" si="910"/>
        <v>9.5798241128041573E-3</v>
      </c>
      <c r="AB612" s="13">
        <f t="shared" si="911"/>
        <v>5.0527189615767959E-3</v>
      </c>
      <c r="AC612" s="13">
        <f t="shared" si="912"/>
        <v>7.9039025788987509E-5</v>
      </c>
      <c r="AD612" s="13">
        <f t="shared" si="913"/>
        <v>9.1496178043407352E-3</v>
      </c>
      <c r="AE612" s="13">
        <f t="shared" si="914"/>
        <v>6.1739828672637605E-3</v>
      </c>
      <c r="AF612" s="13">
        <f t="shared" si="915"/>
        <v>2.0830413499448347E-3</v>
      </c>
      <c r="AG612" s="13">
        <f t="shared" si="916"/>
        <v>4.6853183310965066E-4</v>
      </c>
      <c r="AH612" s="13">
        <f t="shared" si="917"/>
        <v>1.5320128489860392E-3</v>
      </c>
      <c r="AI612" s="13">
        <f t="shared" si="918"/>
        <v>1.6160694142818019E-3</v>
      </c>
      <c r="AJ612" s="13">
        <f t="shared" si="919"/>
        <v>8.5236894504692423E-4</v>
      </c>
      <c r="AK612" s="13">
        <f t="shared" si="920"/>
        <v>2.9971188616023875E-4</v>
      </c>
      <c r="AL612" s="13">
        <f t="shared" si="921"/>
        <v>2.2504099527840088E-6</v>
      </c>
      <c r="AM612" s="13">
        <f t="shared" si="922"/>
        <v>1.9303255185816042E-3</v>
      </c>
      <c r="AN612" s="13">
        <f t="shared" si="923"/>
        <v>1.3025458477960523E-3</v>
      </c>
      <c r="AO612" s="13">
        <f t="shared" si="924"/>
        <v>4.3946621159974371E-4</v>
      </c>
      <c r="AP612" s="13">
        <f t="shared" si="925"/>
        <v>9.8847730370803493E-5</v>
      </c>
      <c r="AQ612" s="13">
        <f t="shared" si="926"/>
        <v>1.6675128044357197E-5</v>
      </c>
      <c r="AR612" s="13">
        <f t="shared" si="927"/>
        <v>2.0675445213854548E-4</v>
      </c>
      <c r="AS612" s="13">
        <f t="shared" si="928"/>
        <v>2.18098396882792E-4</v>
      </c>
      <c r="AT612" s="13">
        <f t="shared" si="929"/>
        <v>1.150323735011264E-4</v>
      </c>
      <c r="AU612" s="13">
        <f t="shared" si="930"/>
        <v>4.0447941976128265E-5</v>
      </c>
      <c r="AV612" s="13">
        <f t="shared" si="931"/>
        <v>1.066679726960658E-5</v>
      </c>
      <c r="AW612" s="13">
        <f t="shared" si="932"/>
        <v>4.4495819426575701E-8</v>
      </c>
      <c r="AX612" s="13">
        <f t="shared" si="933"/>
        <v>3.3937270089390905E-4</v>
      </c>
      <c r="AY612" s="13">
        <f t="shared" si="934"/>
        <v>2.2900205076784583E-4</v>
      </c>
      <c r="AZ612" s="13">
        <f t="shared" si="935"/>
        <v>7.7263049028025463E-5</v>
      </c>
      <c r="BA612" s="13">
        <f t="shared" si="936"/>
        <v>1.7378530672806989E-5</v>
      </c>
      <c r="BB612" s="13">
        <f t="shared" si="937"/>
        <v>2.9316730197524104E-6</v>
      </c>
      <c r="BC612" s="13">
        <f t="shared" si="938"/>
        <v>3.9564710534212265E-7</v>
      </c>
      <c r="BD612" s="13">
        <f t="shared" si="939"/>
        <v>2.3252309049606636E-5</v>
      </c>
      <c r="BE612" s="13">
        <f t="shared" si="940"/>
        <v>2.45280876667371E-5</v>
      </c>
      <c r="BF612" s="13">
        <f t="shared" si="941"/>
        <v>1.293693205486873E-5</v>
      </c>
      <c r="BG612" s="13">
        <f t="shared" si="942"/>
        <v>4.5489131552981507E-6</v>
      </c>
      <c r="BH612" s="13">
        <f t="shared" si="943"/>
        <v>1.1996243085309228E-6</v>
      </c>
      <c r="BI612" s="13">
        <f t="shared" si="944"/>
        <v>2.5308875900471612E-7</v>
      </c>
      <c r="BJ612" s="14">
        <f t="shared" si="945"/>
        <v>0.44066394123798747</v>
      </c>
      <c r="BK612" s="14">
        <f t="shared" si="946"/>
        <v>0.32813393271141733</v>
      </c>
      <c r="BL612" s="14">
        <f t="shared" si="947"/>
        <v>0.22222711562683839</v>
      </c>
      <c r="BM612" s="14">
        <f t="shared" si="948"/>
        <v>0.25050028191983031</v>
      </c>
      <c r="BN612" s="14">
        <f t="shared" si="949"/>
        <v>0.74937729913775042</v>
      </c>
    </row>
    <row r="613" spans="1:66" x14ac:dyDescent="0.25">
      <c r="A613" t="s">
        <v>338</v>
      </c>
      <c r="B613" t="s">
        <v>74</v>
      </c>
      <c r="C613" t="s">
        <v>84</v>
      </c>
      <c r="D613" s="11">
        <v>44432</v>
      </c>
      <c r="E613" s="10">
        <f>VLOOKUP(A613,home!$A$2:$E$405,3,FALSE)</f>
        <v>1.3033999999999999</v>
      </c>
      <c r="F613" s="10">
        <f>VLOOKUP(B613,home!$B$2:$E$405,3,FALSE)</f>
        <v>1.0229999999999999</v>
      </c>
      <c r="G613" s="10">
        <f>VLOOKUP(C613,away!$B$2:$E$405,4,FALSE)</f>
        <v>0.86309999999999998</v>
      </c>
      <c r="H613" s="10">
        <f>VLOOKUP(A613,away!$A$2:$E$405,3,FALSE)</f>
        <v>1.0085</v>
      </c>
      <c r="I613" s="10">
        <f>VLOOKUP(C613,away!$B$2:$E$405,3,FALSE)</f>
        <v>1.1154999999999999</v>
      </c>
      <c r="J613" s="10">
        <f>VLOOKUP(B613,home!$B$2:$E$405,4,FALSE)</f>
        <v>0.99160000000000004</v>
      </c>
      <c r="K613" s="12">
        <f t="shared" si="894"/>
        <v>1.1508387244199998</v>
      </c>
      <c r="L613" s="12">
        <f t="shared" si="895"/>
        <v>1.1155319033</v>
      </c>
      <c r="M613" s="13">
        <f t="shared" si="896"/>
        <v>0.10368781970135132</v>
      </c>
      <c r="N613" s="13">
        <f t="shared" si="897"/>
        <v>0.11932795816299409</v>
      </c>
      <c r="O613" s="13">
        <f t="shared" si="898"/>
        <v>0.11566707086047569</v>
      </c>
      <c r="P613" s="13">
        <f t="shared" si="899"/>
        <v>0.13311414428646756</v>
      </c>
      <c r="Q613" s="13">
        <f t="shared" si="900"/>
        <v>6.8663617579971623E-2</v>
      </c>
      <c r="R613" s="13">
        <f t="shared" si="901"/>
        <v>6.4515153853061211E-2</v>
      </c>
      <c r="S613" s="13">
        <f t="shared" si="902"/>
        <v>4.2722895177454437E-2</v>
      </c>
      <c r="T613" s="13">
        <f t="shared" si="903"/>
        <v>7.6596456006449071E-2</v>
      </c>
      <c r="U613" s="13">
        <f t="shared" si="904"/>
        <v>7.424653736601701E-2</v>
      </c>
      <c r="V613" s="13">
        <f t="shared" si="905"/>
        <v>6.0941708907966286E-3</v>
      </c>
      <c r="W613" s="13">
        <f t="shared" si="906"/>
        <v>2.6340250023265729E-2</v>
      </c>
      <c r="X613" s="13">
        <f t="shared" si="907"/>
        <v>2.9383389241851486E-2</v>
      </c>
      <c r="Y613" s="13">
        <f t="shared" si="908"/>
        <v>1.638905406318367E-2</v>
      </c>
      <c r="Z613" s="13">
        <f t="shared" si="909"/>
        <v>2.3989570789799249E-2</v>
      </c>
      <c r="AA613" s="13">
        <f t="shared" si="910"/>
        <v>2.7608127047115853E-2</v>
      </c>
      <c r="AB613" s="13">
        <f t="shared" si="911"/>
        <v>1.5886250857264052E-2</v>
      </c>
      <c r="AC613" s="13">
        <f t="shared" si="912"/>
        <v>4.8898001327471778E-4</v>
      </c>
      <c r="AD613" s="13">
        <f t="shared" si="913"/>
        <v>7.5783449344197541E-3</v>
      </c>
      <c r="AE613" s="13">
        <f t="shared" si="914"/>
        <v>8.4538855485571818E-3</v>
      </c>
      <c r="AF613" s="13">
        <f t="shared" si="915"/>
        <v>4.7152895181311796E-3</v>
      </c>
      <c r="AG613" s="13">
        <f t="shared" si="916"/>
        <v>1.7533519635904724E-3</v>
      </c>
      <c r="AH613" s="13">
        <f t="shared" si="917"/>
        <v>6.6902828906237072E-3</v>
      </c>
      <c r="AI613" s="13">
        <f t="shared" si="918"/>
        <v>7.6994366278543358E-3</v>
      </c>
      <c r="AJ613" s="13">
        <f t="shared" si="919"/>
        <v>4.4304049137762549E-3</v>
      </c>
      <c r="AK613" s="13">
        <f t="shared" si="920"/>
        <v>1.6995605132114542E-3</v>
      </c>
      <c r="AL613" s="13">
        <f t="shared" si="921"/>
        <v>2.5110049079140273E-5</v>
      </c>
      <c r="AM613" s="13">
        <f t="shared" si="922"/>
        <v>1.7442905635084778E-3</v>
      </c>
      <c r="AN613" s="13">
        <f t="shared" si="923"/>
        <v>1.9458117722188418E-3</v>
      </c>
      <c r="AO613" s="13">
        <f t="shared" si="924"/>
        <v>1.0853075548634156E-3</v>
      </c>
      <c r="AP613" s="13">
        <f t="shared" si="925"/>
        <v>4.0356506744755193E-4</v>
      </c>
      <c r="AQ613" s="13">
        <f t="shared" si="926"/>
        <v>1.1254742694879008E-4</v>
      </c>
      <c r="AR613" s="13">
        <f t="shared" si="927"/>
        <v>1.4926448013185764E-3</v>
      </c>
      <c r="AS613" s="13">
        <f t="shared" si="928"/>
        <v>1.7177934391616144E-3</v>
      </c>
      <c r="AT613" s="13">
        <f t="shared" si="929"/>
        <v>9.8845160517089864E-4</v>
      </c>
      <c r="AU613" s="13">
        <f t="shared" si="930"/>
        <v>3.7918279481525928E-4</v>
      </c>
      <c r="AV613" s="13">
        <f t="shared" si="931"/>
        <v>1.0909456097680094E-4</v>
      </c>
      <c r="AW613" s="13">
        <f t="shared" si="932"/>
        <v>8.954503757819135E-7</v>
      </c>
      <c r="AX613" s="13">
        <f t="shared" si="933"/>
        <v>3.3456618785432331E-4</v>
      </c>
      <c r="AY613" s="13">
        <f t="shared" si="934"/>
        <v>3.7321925631695864E-4</v>
      </c>
      <c r="AZ613" s="13">
        <f t="shared" si="935"/>
        <v>2.0816899367373374E-4</v>
      </c>
      <c r="BA613" s="13">
        <f t="shared" si="936"/>
        <v>7.7406384573635317E-5</v>
      </c>
      <c r="BB613" s="13">
        <f t="shared" si="937"/>
        <v>2.1587322877749783E-5</v>
      </c>
      <c r="BC613" s="13">
        <f t="shared" si="938"/>
        <v>4.8162694753935648E-6</v>
      </c>
      <c r="BD613" s="13">
        <f t="shared" si="939"/>
        <v>2.7751548269429387E-4</v>
      </c>
      <c r="BE613" s="13">
        <f t="shared" si="940"/>
        <v>3.1937556411070172E-4</v>
      </c>
      <c r="BF613" s="13">
        <f t="shared" si="941"/>
        <v>1.8377488340603893E-4</v>
      </c>
      <c r="BG613" s="13">
        <f t="shared" si="942"/>
        <v>7.0498417466479993E-5</v>
      </c>
      <c r="BH613" s="13">
        <f t="shared" si="943"/>
        <v>2.0283077207688128E-5</v>
      </c>
      <c r="BI613" s="13">
        <f t="shared" si="944"/>
        <v>4.6685101402016313E-6</v>
      </c>
      <c r="BJ613" s="14">
        <f t="shared" si="945"/>
        <v>0.36551288384217323</v>
      </c>
      <c r="BK613" s="14">
        <f t="shared" si="946"/>
        <v>0.28650633937474074</v>
      </c>
      <c r="BL613" s="14">
        <f t="shared" si="947"/>
        <v>0.3240061080658681</v>
      </c>
      <c r="BM613" s="14">
        <f t="shared" si="948"/>
        <v>0.39466681382231872</v>
      </c>
      <c r="BN613" s="14">
        <f t="shared" si="949"/>
        <v>0.60497576444432144</v>
      </c>
    </row>
    <row r="614" spans="1:66" x14ac:dyDescent="0.25">
      <c r="A614" t="s">
        <v>338</v>
      </c>
      <c r="B614" t="s">
        <v>89</v>
      </c>
      <c r="C614" t="s">
        <v>77</v>
      </c>
      <c r="D614" s="11">
        <v>44433</v>
      </c>
      <c r="E614" s="10">
        <f>VLOOKUP(A614,home!$A$2:$E$405,3,FALSE)</f>
        <v>1.3033999999999999</v>
      </c>
      <c r="F614" s="10">
        <f>VLOOKUP(B614,home!$B$2:$E$405,3,FALSE)</f>
        <v>0.47949999999999998</v>
      </c>
      <c r="G614" s="10">
        <f>VLOOKUP(C614,away!$B$2:$E$405,4,FALSE)</f>
        <v>0.76719999999999999</v>
      </c>
      <c r="H614" s="10">
        <f>VLOOKUP(A614,away!$A$2:$E$405,3,FALSE)</f>
        <v>1.0085</v>
      </c>
      <c r="I614" s="10">
        <f>VLOOKUP(C614,away!$B$2:$E$405,3,FALSE)</f>
        <v>0.55089999999999995</v>
      </c>
      <c r="J614" s="10">
        <f>VLOOKUP(B614,home!$B$2:$E$405,4,FALSE)</f>
        <v>0.49580000000000002</v>
      </c>
      <c r="K614" s="12">
        <f t="shared" si="894"/>
        <v>0.47948488615999996</v>
      </c>
      <c r="L614" s="12">
        <f t="shared" si="895"/>
        <v>0.27545787786999998</v>
      </c>
      <c r="M614" s="13">
        <f t="shared" si="896"/>
        <v>0.47003751701386415</v>
      </c>
      <c r="N614" s="13">
        <f t="shared" si="897"/>
        <v>0.22537588533632172</v>
      </c>
      <c r="O614" s="13">
        <f t="shared" si="898"/>
        <v>0.12947553695592304</v>
      </c>
      <c r="P614" s="13">
        <f t="shared" si="899"/>
        <v>6.208156309781563E-2</v>
      </c>
      <c r="Q614" s="13">
        <f t="shared" si="900"/>
        <v>5.4032165361847712E-2</v>
      </c>
      <c r="R614" s="13">
        <f t="shared" si="901"/>
        <v>1.7832528322978651E-2</v>
      </c>
      <c r="S614" s="13">
        <f t="shared" si="902"/>
        <v>2.0499004532410444E-3</v>
      </c>
      <c r="T614" s="13">
        <f t="shared" si="903"/>
        <v>1.4883585607295488E-2</v>
      </c>
      <c r="U614" s="13">
        <f t="shared" si="904"/>
        <v>8.5504278128883948E-3</v>
      </c>
      <c r="V614" s="13">
        <f t="shared" si="905"/>
        <v>3.0082947217729109E-5</v>
      </c>
      <c r="W614" s="13">
        <f t="shared" si="906"/>
        <v>8.6358688858346137E-3</v>
      </c>
      <c r="X614" s="13">
        <f t="shared" si="907"/>
        <v>2.3788181168555638E-3</v>
      </c>
      <c r="Y614" s="13">
        <f t="shared" si="908"/>
        <v>3.276320951538715E-4</v>
      </c>
      <c r="Z614" s="13">
        <f t="shared" si="909"/>
        <v>1.637370136301456E-3</v>
      </c>
      <c r="AA614" s="13">
        <f t="shared" si="910"/>
        <v>7.8509423340628731E-4</v>
      </c>
      <c r="AB614" s="13">
        <f t="shared" si="911"/>
        <v>1.8822040956484302E-4</v>
      </c>
      <c r="AC614" s="13">
        <f t="shared" si="912"/>
        <v>2.4833076061280394E-7</v>
      </c>
      <c r="AD614" s="13">
        <f t="shared" si="913"/>
        <v>1.0351921524042738E-3</v>
      </c>
      <c r="AE614" s="13">
        <f t="shared" si="914"/>
        <v>2.8515183348895888E-4</v>
      </c>
      <c r="AF614" s="13">
        <f t="shared" si="915"/>
        <v>3.9273659461804088E-5</v>
      </c>
      <c r="AG614" s="13">
        <f t="shared" si="916"/>
        <v>3.6060796305125321E-6</v>
      </c>
      <c r="AH614" s="13">
        <f t="shared" si="917"/>
        <v>1.127566257583279E-4</v>
      </c>
      <c r="AI614" s="13">
        <f t="shared" si="918"/>
        <v>5.4065097865517581E-5</v>
      </c>
      <c r="AJ614" s="13">
        <f t="shared" si="919"/>
        <v>1.2961698647638475E-5</v>
      </c>
      <c r="AK614" s="13">
        <f t="shared" si="920"/>
        <v>2.0716462001677202E-6</v>
      </c>
      <c r="AL614" s="13">
        <f t="shared" si="921"/>
        <v>1.3119601075296819E-9</v>
      </c>
      <c r="AM614" s="13">
        <f t="shared" si="922"/>
        <v>9.9271798269857773E-5</v>
      </c>
      <c r="AN614" s="13">
        <f t="shared" si="923"/>
        <v>2.7345198883753758E-5</v>
      </c>
      <c r="AO614" s="13">
        <f t="shared" si="924"/>
        <v>3.76622522722595E-6</v>
      </c>
      <c r="AP614" s="13">
        <f t="shared" si="925"/>
        <v>3.4581213622403944E-7</v>
      </c>
      <c r="AQ614" s="13">
        <f t="shared" si="926"/>
        <v>2.3814169296491312E-8</v>
      </c>
      <c r="AR614" s="13">
        <f t="shared" si="927"/>
        <v>6.2119401694341587E-6</v>
      </c>
      <c r="AS614" s="13">
        <f t="shared" si="928"/>
        <v>2.9785314249738689E-6</v>
      </c>
      <c r="AT614" s="13">
        <f t="shared" si="929"/>
        <v>7.1408040061378889E-7</v>
      </c>
      <c r="AU614" s="13">
        <f t="shared" si="930"/>
        <v>1.1413025319912991E-7</v>
      </c>
      <c r="AV614" s="13">
        <f t="shared" si="931"/>
        <v>1.3680932865649195E-8</v>
      </c>
      <c r="AW614" s="13">
        <f t="shared" si="932"/>
        <v>4.8133589370376898E-12</v>
      </c>
      <c r="AX614" s="13">
        <f t="shared" si="933"/>
        <v>7.9332211487201997E-6</v>
      </c>
      <c r="AY614" s="13">
        <f t="shared" si="934"/>
        <v>2.1852682622998695E-6</v>
      </c>
      <c r="AZ614" s="13">
        <f t="shared" si="935"/>
        <v>3.0097467905489219E-7</v>
      </c>
      <c r="BA614" s="13">
        <f t="shared" si="936"/>
        <v>2.7635282128354968E-8</v>
      </c>
      <c r="BB614" s="13">
        <f t="shared" si="937"/>
        <v>1.9030890423538489E-9</v>
      </c>
      <c r="BC614" s="13">
        <f t="shared" si="938"/>
        <v>1.0484417380088839E-10</v>
      </c>
      <c r="BD614" s="13">
        <f t="shared" si="939"/>
        <v>2.8518797608795663E-7</v>
      </c>
      <c r="BE614" s="13">
        <f t="shared" si="940"/>
        <v>1.367433242487347E-7</v>
      </c>
      <c r="BF614" s="13">
        <f t="shared" si="941"/>
        <v>3.2783178630272253E-8</v>
      </c>
      <c r="BG614" s="13">
        <f t="shared" si="942"/>
        <v>5.2396795578330121E-9</v>
      </c>
      <c r="BH614" s="13">
        <f t="shared" si="943"/>
        <v>6.2808678907561018E-10</v>
      </c>
      <c r="BI614" s="13">
        <f t="shared" si="944"/>
        <v>6.0231624511703803E-11</v>
      </c>
      <c r="BJ614" s="14">
        <f t="shared" si="945"/>
        <v>0.30713838108428632</v>
      </c>
      <c r="BK614" s="14">
        <f t="shared" si="946"/>
        <v>0.53420149842312159</v>
      </c>
      <c r="BL614" s="14">
        <f t="shared" si="947"/>
        <v>0.15702415580889087</v>
      </c>
      <c r="BM614" s="14">
        <f t="shared" si="948"/>
        <v>4.1164024100400383E-2</v>
      </c>
      <c r="BN614" s="14">
        <f t="shared" si="949"/>
        <v>0.95883519608875101</v>
      </c>
    </row>
    <row r="615" spans="1:66" x14ac:dyDescent="0.25">
      <c r="A615" t="s">
        <v>338</v>
      </c>
      <c r="B615" t="s">
        <v>91</v>
      </c>
      <c r="C615" t="s">
        <v>73</v>
      </c>
      <c r="D615" s="11">
        <v>44433</v>
      </c>
      <c r="E615" s="10">
        <f>VLOOKUP(A615,home!$A$2:$E$405,3,FALSE)</f>
        <v>1.3033999999999999</v>
      </c>
      <c r="F615" s="10">
        <f>VLOOKUP(B615,home!$B$2:$E$405,3,FALSE)</f>
        <v>1.1935</v>
      </c>
      <c r="G615" s="10">
        <f>VLOOKUP(C615,away!$B$2:$E$405,4,FALSE)</f>
        <v>1.3640000000000001</v>
      </c>
      <c r="H615" s="10">
        <f>VLOOKUP(A615,away!$A$2:$E$405,3,FALSE)</f>
        <v>1.0085</v>
      </c>
      <c r="I615" s="10">
        <f>VLOOKUP(C615,away!$B$2:$E$405,3,FALSE)</f>
        <v>0.2203</v>
      </c>
      <c r="J615" s="10">
        <f>VLOOKUP(B615,home!$B$2:$E$405,4,FALSE)</f>
        <v>1.1016999999999999</v>
      </c>
      <c r="K615" s="12">
        <f t="shared" si="894"/>
        <v>2.1218491756</v>
      </c>
      <c r="L615" s="12">
        <f t="shared" si="895"/>
        <v>0.24476749833499997</v>
      </c>
      <c r="M615" s="13">
        <f t="shared" si="896"/>
        <v>9.3797537691798202E-2</v>
      </c>
      <c r="N615" s="13">
        <f t="shared" si="897"/>
        <v>0.19902422802465192</v>
      </c>
      <c r="O615" s="13">
        <f t="shared" si="898"/>
        <v>2.2958588650804308E-2</v>
      </c>
      <c r="P615" s="13">
        <f t="shared" si="899"/>
        <v>4.8714662401648637E-2</v>
      </c>
      <c r="Q615" s="13">
        <f t="shared" si="900"/>
        <v>0.21114969707926709</v>
      </c>
      <c r="R615" s="13">
        <f t="shared" si="901"/>
        <v>2.8097581546798461E-3</v>
      </c>
      <c r="S615" s="13">
        <f t="shared" si="902"/>
        <v>6.3251082899005275E-3</v>
      </c>
      <c r="T615" s="13">
        <f t="shared" si="903"/>
        <v>5.1682583128285248E-2</v>
      </c>
      <c r="U615" s="13">
        <f t="shared" si="904"/>
        <v>5.9618830241428078E-3</v>
      </c>
      <c r="V615" s="13">
        <f t="shared" si="905"/>
        <v>3.6500071510858068E-4</v>
      </c>
      <c r="W615" s="13">
        <f t="shared" si="906"/>
        <v>0.14934260355861084</v>
      </c>
      <c r="X615" s="13">
        <f t="shared" si="907"/>
        <v>3.6554215467876836E-2</v>
      </c>
      <c r="Y615" s="13">
        <f t="shared" si="908"/>
        <v>4.4736419368353857E-3</v>
      </c>
      <c r="Z615" s="13">
        <f t="shared" si="909"/>
        <v>2.2924582481578408E-4</v>
      </c>
      <c r="AA615" s="13">
        <f t="shared" si="910"/>
        <v>4.8642506439511345E-4</v>
      </c>
      <c r="AB615" s="13">
        <f t="shared" si="911"/>
        <v>5.1606031093897426E-4</v>
      </c>
      <c r="AC615" s="13">
        <f t="shared" si="912"/>
        <v>1.1847916700715816E-5</v>
      </c>
      <c r="AD615" s="13">
        <f t="shared" si="913"/>
        <v>7.9220620060699021E-2</v>
      </c>
      <c r="AE615" s="13">
        <f t="shared" si="914"/>
        <v>1.939063298880481E-2</v>
      </c>
      <c r="AF615" s="13">
        <f t="shared" si="915"/>
        <v>2.3730983639009382E-3</v>
      </c>
      <c r="AG615" s="13">
        <f t="shared" si="916"/>
        <v>1.9361911661163812E-4</v>
      </c>
      <c r="AH615" s="13">
        <f t="shared" si="917"/>
        <v>1.4027981760975772E-5</v>
      </c>
      <c r="AI615" s="13">
        <f t="shared" si="918"/>
        <v>2.9765261534858275E-5</v>
      </c>
      <c r="AJ615" s="13">
        <f t="shared" si="919"/>
        <v>3.1578697824628717E-5</v>
      </c>
      <c r="AK615" s="13">
        <f t="shared" si="920"/>
        <v>2.2335077981903316E-5</v>
      </c>
      <c r="AL615" s="13">
        <f t="shared" si="921"/>
        <v>2.4613322543058337E-7</v>
      </c>
      <c r="AM615" s="13">
        <f t="shared" si="922"/>
        <v>3.3618841473262981E-2</v>
      </c>
      <c r="AN615" s="13">
        <f t="shared" si="923"/>
        <v>8.2287997243315238E-3</v>
      </c>
      <c r="AO615" s="13">
        <f t="shared" si="924"/>
        <v>1.0070713614121819E-3</v>
      </c>
      <c r="AP615" s="13">
        <f t="shared" si="925"/>
        <v>8.2166112592560857E-5</v>
      </c>
      <c r="AQ615" s="13">
        <f t="shared" si="926"/>
        <v>5.0278984567982617E-6</v>
      </c>
      <c r="AR615" s="13">
        <f t="shared" si="927"/>
        <v>6.8671880046460926E-7</v>
      </c>
      <c r="AS615" s="13">
        <f t="shared" si="928"/>
        <v>1.4571137206348518E-6</v>
      </c>
      <c r="AT615" s="13">
        <f t="shared" si="929"/>
        <v>1.5458877734422549E-6</v>
      </c>
      <c r="AU615" s="13">
        <f t="shared" si="930"/>
        <v>1.0933802325495224E-6</v>
      </c>
      <c r="AV615" s="13">
        <f t="shared" si="931"/>
        <v>5.7999698626313526E-7</v>
      </c>
      <c r="AW615" s="13">
        <f t="shared" si="932"/>
        <v>3.5508800472868046E-9</v>
      </c>
      <c r="AX615" s="13">
        <f t="shared" si="933"/>
        <v>1.1889018510778372E-2</v>
      </c>
      <c r="AY615" s="13">
        <f t="shared" si="934"/>
        <v>2.9100453185417286E-3</v>
      </c>
      <c r="AZ615" s="13">
        <f t="shared" si="935"/>
        <v>3.5614225633046845E-4</v>
      </c>
      <c r="BA615" s="13">
        <f t="shared" si="936"/>
        <v>2.9057349711130375E-5</v>
      </c>
      <c r="BB615" s="13">
        <f t="shared" si="937"/>
        <v>1.7780736992596528E-6</v>
      </c>
      <c r="BC615" s="13">
        <f t="shared" si="938"/>
        <v>8.7042930244608839E-8</v>
      </c>
      <c r="BD615" s="13">
        <f t="shared" si="939"/>
        <v>2.8014407141555758E-8</v>
      </c>
      <c r="BE615" s="13">
        <f t="shared" si="940"/>
        <v>5.9442346698232831E-8</v>
      </c>
      <c r="BF615" s="13">
        <f t="shared" si="941"/>
        <v>6.3063847168687368E-8</v>
      </c>
      <c r="BG615" s="13">
        <f t="shared" si="942"/>
        <v>4.4603990708347889E-8</v>
      </c>
      <c r="BH615" s="13">
        <f t="shared" si="943"/>
        <v>2.366073522824451E-8</v>
      </c>
      <c r="BI615" s="13">
        <f t="shared" si="944"/>
        <v>1.004090230762809E-8</v>
      </c>
      <c r="BJ615" s="14">
        <f t="shared" si="945"/>
        <v>0.81153297484759135</v>
      </c>
      <c r="BK615" s="14">
        <f t="shared" si="946"/>
        <v>0.15212444846692383</v>
      </c>
      <c r="BL615" s="14">
        <f t="shared" si="947"/>
        <v>3.2836014147806028E-2</v>
      </c>
      <c r="BM615" s="14">
        <f t="shared" si="948"/>
        <v>0.41535816951662502</v>
      </c>
      <c r="BN615" s="14">
        <f t="shared" si="949"/>
        <v>0.57845447200285005</v>
      </c>
    </row>
    <row r="616" spans="1:66" x14ac:dyDescent="0.25">
      <c r="A616" t="s">
        <v>338</v>
      </c>
      <c r="B616" t="s">
        <v>79</v>
      </c>
      <c r="C616" t="s">
        <v>86</v>
      </c>
      <c r="D616" s="11">
        <v>44433</v>
      </c>
      <c r="E616" s="10">
        <f>VLOOKUP(A616,home!$A$2:$E$405,3,FALSE)</f>
        <v>1.3033999999999999</v>
      </c>
      <c r="F616" s="10">
        <f>VLOOKUP(B616,home!$B$2:$E$405,3,FALSE)</f>
        <v>1.5344</v>
      </c>
      <c r="G616" s="10">
        <f>VLOOKUP(C616,away!$B$2:$E$405,4,FALSE)</f>
        <v>1.0229999999999999</v>
      </c>
      <c r="H616" s="10">
        <f>VLOOKUP(A616,away!$A$2:$E$405,3,FALSE)</f>
        <v>1.0085</v>
      </c>
      <c r="I616" s="10">
        <f>VLOOKUP(C616,away!$B$2:$E$405,3,FALSE)</f>
        <v>0.66100000000000003</v>
      </c>
      <c r="J616" s="10">
        <f>VLOOKUP(B616,home!$B$2:$E$405,4,FALSE)</f>
        <v>0.99160000000000004</v>
      </c>
      <c r="K616" s="12">
        <f t="shared" si="894"/>
        <v>2.0459355100799996</v>
      </c>
      <c r="L616" s="12">
        <f t="shared" si="895"/>
        <v>0.66101890460000001</v>
      </c>
      <c r="M616" s="13">
        <f t="shared" si="896"/>
        <v>6.6739759134367055E-2</v>
      </c>
      <c r="N616" s="13">
        <f t="shared" si="897"/>
        <v>0.13654524314718761</v>
      </c>
      <c r="O616" s="13">
        <f t="shared" si="898"/>
        <v>4.4116242476267158E-2</v>
      </c>
      <c r="P616" s="13">
        <f t="shared" si="899"/>
        <v>9.0258987053494596E-2</v>
      </c>
      <c r="Q616" s="13">
        <f t="shared" si="900"/>
        <v>0.13968138084366943</v>
      </c>
      <c r="R616" s="13">
        <f t="shared" si="901"/>
        <v>1.4580835138365054E-2</v>
      </c>
      <c r="S616" s="13">
        <f t="shared" si="902"/>
        <v>3.0516609774996335E-2</v>
      </c>
      <c r="T616" s="13">
        <f t="shared" si="903"/>
        <v>9.2332033358297788E-2</v>
      </c>
      <c r="U616" s="13">
        <f t="shared" si="904"/>
        <v>2.9831448376203291E-2</v>
      </c>
      <c r="V616" s="13">
        <f t="shared" si="905"/>
        <v>4.5856361790320424E-3</v>
      </c>
      <c r="W616" s="13">
        <f t="shared" si="906"/>
        <v>9.5259699055023836E-2</v>
      </c>
      <c r="X616" s="13">
        <f t="shared" si="907"/>
        <v>6.2968461921877508E-2</v>
      </c>
      <c r="Y616" s="13">
        <f t="shared" si="908"/>
        <v>2.0811671861973139E-2</v>
      </c>
      <c r="Z616" s="13">
        <f t="shared" si="909"/>
        <v>3.2127358904384192E-3</v>
      </c>
      <c r="AA616" s="13">
        <f t="shared" si="910"/>
        <v>6.5730504427564491E-3</v>
      </c>
      <c r="AB616" s="13">
        <f t="shared" si="911"/>
        <v>6.7240186551912433E-3</v>
      </c>
      <c r="AC616" s="13">
        <f t="shared" si="912"/>
        <v>3.8760148549719416E-4</v>
      </c>
      <c r="AD616" s="13">
        <f t="shared" si="913"/>
        <v>4.8723800244051881E-2</v>
      </c>
      <c r="AE616" s="13">
        <f t="shared" si="914"/>
        <v>3.2207353065272386E-2</v>
      </c>
      <c r="AF616" s="13">
        <f t="shared" si="915"/>
        <v>1.0644834621635903E-2</v>
      </c>
      <c r="AG616" s="13">
        <f t="shared" si="916"/>
        <v>2.3454789737473065E-3</v>
      </c>
      <c r="AH616" s="13">
        <f t="shared" si="917"/>
        <v>5.3091978976667733E-4</v>
      </c>
      <c r="AI616" s="13">
        <f t="shared" si="918"/>
        <v>1.0862276508878531E-3</v>
      </c>
      <c r="AJ616" s="13">
        <f t="shared" si="919"/>
        <v>1.11117586149112E-3</v>
      </c>
      <c r="AK616" s="13">
        <f t="shared" si="920"/>
        <v>7.5779805098947248E-4</v>
      </c>
      <c r="AL616" s="13">
        <f t="shared" si="921"/>
        <v>2.096772173898453E-5</v>
      </c>
      <c r="AM616" s="13">
        <f t="shared" si="922"/>
        <v>1.9937150621070033E-2</v>
      </c>
      <c r="AN616" s="13">
        <f t="shared" si="923"/>
        <v>1.3178833464384922E-2</v>
      </c>
      <c r="AO616" s="13">
        <f t="shared" si="924"/>
        <v>4.3557290302667726E-3</v>
      </c>
      <c r="AP616" s="13">
        <f t="shared" si="925"/>
        <v>9.5973974410712068E-4</v>
      </c>
      <c r="AQ616" s="13">
        <f t="shared" si="926"/>
        <v>1.586015285876933E-4</v>
      </c>
      <c r="AR616" s="13">
        <f t="shared" si="927"/>
        <v>7.0189603572406303E-5</v>
      </c>
      <c r="AS616" s="13">
        <f t="shared" si="928"/>
        <v>1.4360340238722406E-4</v>
      </c>
      <c r="AT616" s="13">
        <f t="shared" si="929"/>
        <v>1.4690165015616437E-4</v>
      </c>
      <c r="AU616" s="13">
        <f t="shared" si="930"/>
        <v>1.0018376751461526E-4</v>
      </c>
      <c r="AV616" s="13">
        <f t="shared" si="931"/>
        <v>5.1242381872937638E-5</v>
      </c>
      <c r="AW616" s="13">
        <f t="shared" si="932"/>
        <v>7.8768860718060972E-7</v>
      </c>
      <c r="AX616" s="13">
        <f t="shared" si="933"/>
        <v>6.7983540709101236E-3</v>
      </c>
      <c r="AY616" s="13">
        <f t="shared" si="934"/>
        <v>4.4938405610359606E-3</v>
      </c>
      <c r="AZ616" s="13">
        <f t="shared" si="935"/>
        <v>1.4852567825515202E-3</v>
      </c>
      <c r="BA616" s="13">
        <f t="shared" si="936"/>
        <v>3.2726093715064209E-4</v>
      </c>
      <c r="BB616" s="13">
        <f t="shared" si="937"/>
        <v>5.4081416548421711E-5</v>
      </c>
      <c r="BC616" s="13">
        <f t="shared" si="938"/>
        <v>7.1497677452108103E-6</v>
      </c>
      <c r="BD616" s="13">
        <f t="shared" si="939"/>
        <v>7.7327758112900388E-6</v>
      </c>
      <c r="BE616" s="13">
        <f t="shared" si="940"/>
        <v>1.5820760623805969E-5</v>
      </c>
      <c r="BF616" s="13">
        <f t="shared" si="941"/>
        <v>1.6184127978360022E-5</v>
      </c>
      <c r="BG616" s="13">
        <f t="shared" si="942"/>
        <v>1.1037227376868667E-5</v>
      </c>
      <c r="BH616" s="13">
        <f t="shared" si="943"/>
        <v>5.645363855790685E-6</v>
      </c>
      <c r="BI616" s="13">
        <f t="shared" si="944"/>
        <v>2.3100100759768587E-6</v>
      </c>
      <c r="BJ616" s="14">
        <f t="shared" si="945"/>
        <v>0.69327595501709527</v>
      </c>
      <c r="BK616" s="14">
        <f t="shared" si="946"/>
        <v>0.19700340191016216</v>
      </c>
      <c r="BL616" s="14">
        <f t="shared" si="947"/>
        <v>0.10588256751314377</v>
      </c>
      <c r="BM616" s="14">
        <f t="shared" si="948"/>
        <v>0.50295915966505977</v>
      </c>
      <c r="BN616" s="14">
        <f t="shared" si="949"/>
        <v>0.49192244779335093</v>
      </c>
    </row>
    <row r="617" spans="1:66" x14ac:dyDescent="0.25">
      <c r="A617" t="s">
        <v>338</v>
      </c>
      <c r="B617" t="s">
        <v>85</v>
      </c>
      <c r="C617" t="s">
        <v>81</v>
      </c>
      <c r="D617" s="11">
        <v>44433</v>
      </c>
      <c r="E617" s="10">
        <f>VLOOKUP(A617,home!$A$2:$E$405,3,FALSE)</f>
        <v>1.3033999999999999</v>
      </c>
      <c r="F617" s="10">
        <f>VLOOKUP(B617,home!$B$2:$E$405,3,FALSE)</f>
        <v>1.381</v>
      </c>
      <c r="G617" s="10">
        <f>VLOOKUP(C617,away!$B$2:$E$405,4,FALSE)</f>
        <v>1.1508</v>
      </c>
      <c r="H617" s="10">
        <f>VLOOKUP(A617,away!$A$2:$E$405,3,FALSE)</f>
        <v>1.0085</v>
      </c>
      <c r="I617" s="10">
        <f>VLOOKUP(C617,away!$B$2:$E$405,3,FALSE)</f>
        <v>0.86760000000000004</v>
      </c>
      <c r="J617" s="10">
        <f>VLOOKUP(B617,home!$B$2:$E$405,4,FALSE)</f>
        <v>1.4874000000000001</v>
      </c>
      <c r="K617" s="12">
        <f t="shared" si="894"/>
        <v>2.0714347063199998</v>
      </c>
      <c r="L617" s="12">
        <f t="shared" si="895"/>
        <v>1.3014372200400002</v>
      </c>
      <c r="M617" s="13">
        <f t="shared" si="896"/>
        <v>3.4291014523999047E-2</v>
      </c>
      <c r="N617" s="13">
        <f t="shared" si="897"/>
        <v>7.1031597599934812E-2</v>
      </c>
      <c r="O617" s="13">
        <f t="shared" si="898"/>
        <v>4.4627602614464586E-2</v>
      </c>
      <c r="P617" s="13">
        <f t="shared" si="899"/>
        <v>9.2443164915459106E-2</v>
      </c>
      <c r="Q617" s="13">
        <f t="shared" si="900"/>
        <v>7.3568658256930694E-2</v>
      </c>
      <c r="R617" s="13">
        <f t="shared" si="901"/>
        <v>2.9040011541809321E-2</v>
      </c>
      <c r="S617" s="13">
        <f t="shared" si="902"/>
        <v>6.2303046863821404E-2</v>
      </c>
      <c r="T617" s="13">
        <f t="shared" si="903"/>
        <v>9.5744990083972678E-2</v>
      </c>
      <c r="U617" s="13">
        <f t="shared" si="904"/>
        <v>6.0154487779637195E-2</v>
      </c>
      <c r="V617" s="13">
        <f t="shared" si="905"/>
        <v>1.8662131613830596E-2</v>
      </c>
      <c r="W617" s="13">
        <f t="shared" si="906"/>
        <v>5.0797557336933898E-2</v>
      </c>
      <c r="X617" s="13">
        <f t="shared" si="907"/>
        <v>6.6109831805401753E-2</v>
      </c>
      <c r="Y617" s="13">
        <f t="shared" si="908"/>
        <v>4.3018897861067031E-2</v>
      </c>
      <c r="Z617" s="13">
        <f t="shared" si="909"/>
        <v>1.2597917296967283E-2</v>
      </c>
      <c r="AA617" s="13">
        <f t="shared" si="910"/>
        <v>2.6095763116287068E-2</v>
      </c>
      <c r="AB617" s="13">
        <f t="shared" si="911"/>
        <v>2.7027834703491196E-2</v>
      </c>
      <c r="AC617" s="13">
        <f t="shared" si="912"/>
        <v>3.1443851516188516E-3</v>
      </c>
      <c r="AD617" s="13">
        <f t="shared" si="913"/>
        <v>2.6305955816001252E-2</v>
      </c>
      <c r="AE617" s="13">
        <f t="shared" si="914"/>
        <v>3.4235550007671742E-2</v>
      </c>
      <c r="AF617" s="13">
        <f t="shared" si="915"/>
        <v>2.2277709514262362E-2</v>
      </c>
      <c r="AG617" s="13">
        <f t="shared" si="916"/>
        <v>9.6643467797000917E-3</v>
      </c>
      <c r="AH617" s="13">
        <f t="shared" si="917"/>
        <v>4.0988496163147309E-3</v>
      </c>
      <c r="AI617" s="13">
        <f t="shared" si="918"/>
        <v>8.4904993512207472E-3</v>
      </c>
      <c r="AJ617" s="13">
        <f t="shared" si="919"/>
        <v>8.7937575150530498E-3</v>
      </c>
      <c r="AK617" s="13">
        <f t="shared" si="920"/>
        <v>6.0718981718810693E-3</v>
      </c>
      <c r="AL617" s="13">
        <f t="shared" si="921"/>
        <v>3.3907065062235256E-4</v>
      </c>
      <c r="AM617" s="13">
        <f t="shared" si="922"/>
        <v>1.0898213972037094E-2</v>
      </c>
      <c r="AN617" s="13">
        <f t="shared" si="923"/>
        <v>1.4183341295169042E-2</v>
      </c>
      <c r="AO617" s="13">
        <f t="shared" si="924"/>
        <v>9.2293641330316676E-3</v>
      </c>
      <c r="AP617" s="13">
        <f t="shared" si="925"/>
        <v>4.0038126666765411E-3</v>
      </c>
      <c r="AQ617" s="13">
        <f t="shared" si="926"/>
        <v>1.3026777066201132E-3</v>
      </c>
      <c r="AR617" s="13">
        <f t="shared" si="927"/>
        <v>1.0668790900037325E-3</v>
      </c>
      <c r="AS617" s="13">
        <f t="shared" si="928"/>
        <v>2.2099703744808304E-3</v>
      </c>
      <c r="AT617" s="13">
        <f t="shared" si="929"/>
        <v>2.2889046668192999E-3</v>
      </c>
      <c r="AU617" s="13">
        <f t="shared" si="930"/>
        <v>1.5804388554357712E-3</v>
      </c>
      <c r="AV617" s="13">
        <f t="shared" si="931"/>
        <v>8.1844397409157831E-4</v>
      </c>
      <c r="AW617" s="13">
        <f t="shared" si="932"/>
        <v>2.5391138262196215E-5</v>
      </c>
      <c r="AX617" s="13">
        <f t="shared" si="933"/>
        <v>3.762489776429863E-3</v>
      </c>
      <c r="AY617" s="13">
        <f t="shared" si="934"/>
        <v>4.8966442350658022E-3</v>
      </c>
      <c r="AZ617" s="13">
        <f t="shared" si="935"/>
        <v>3.1863375304044656E-3</v>
      </c>
      <c r="BA617" s="13">
        <f t="shared" si="936"/>
        <v>1.3822727525595693E-3</v>
      </c>
      <c r="BB617" s="13">
        <f t="shared" si="937"/>
        <v>4.4973530210704092E-4</v>
      </c>
      <c r="BC617" s="13">
        <f t="shared" si="938"/>
        <v>1.1706045226560736E-4</v>
      </c>
      <c r="BD617" s="13">
        <f t="shared" si="939"/>
        <v>2.3141269283554394E-4</v>
      </c>
      <c r="BE617" s="13">
        <f t="shared" si="940"/>
        <v>4.7935628342251534E-4</v>
      </c>
      <c r="BF617" s="13">
        <f t="shared" si="941"/>
        <v>4.9647762108698235E-4</v>
      </c>
      <c r="BG617" s="13">
        <f t="shared" si="942"/>
        <v>3.4280699174358854E-4</v>
      </c>
      <c r="BH617" s="13">
        <f t="shared" si="943"/>
        <v>1.7752557506670573E-4</v>
      </c>
      <c r="BI617" s="13">
        <f t="shared" si="944"/>
        <v>7.3546527490518161E-5</v>
      </c>
      <c r="BJ617" s="14">
        <f t="shared" si="945"/>
        <v>0.54616704488424284</v>
      </c>
      <c r="BK617" s="14">
        <f t="shared" si="946"/>
        <v>0.21607945795441716</v>
      </c>
      <c r="BL617" s="14">
        <f t="shared" si="947"/>
        <v>0.22416646706263604</v>
      </c>
      <c r="BM617" s="14">
        <f t="shared" si="948"/>
        <v>0.64913758464886184</v>
      </c>
      <c r="BN617" s="14">
        <f t="shared" si="949"/>
        <v>0.34500204945259755</v>
      </c>
    </row>
    <row r="618" spans="1:66" x14ac:dyDescent="0.25">
      <c r="A618" t="s">
        <v>338</v>
      </c>
      <c r="B618" t="s">
        <v>83</v>
      </c>
      <c r="C618" t="s">
        <v>96</v>
      </c>
      <c r="D618" s="11">
        <v>44433</v>
      </c>
      <c r="E618" s="10">
        <f>VLOOKUP(A618,home!$A$2:$E$405,3,FALSE)</f>
        <v>1.3033999999999999</v>
      </c>
      <c r="F618" s="10">
        <f>VLOOKUP(B618,home!$B$2:$E$405,3,FALSE)</f>
        <v>0.6905</v>
      </c>
      <c r="G618" s="10">
        <f>VLOOKUP(C618,away!$B$2:$E$405,4,FALSE)</f>
        <v>0.57540000000000002</v>
      </c>
      <c r="H618" s="10">
        <f>VLOOKUP(A618,away!$A$2:$E$405,3,FALSE)</f>
        <v>1.0085</v>
      </c>
      <c r="I618" s="10">
        <f>VLOOKUP(C618,away!$B$2:$E$405,3,FALSE)</f>
        <v>0.74370000000000003</v>
      </c>
      <c r="J618" s="10">
        <f>VLOOKUP(B618,home!$B$2:$E$405,4,FALSE)</f>
        <v>0.89239999999999997</v>
      </c>
      <c r="K618" s="12">
        <f t="shared" si="894"/>
        <v>0.51785867657999995</v>
      </c>
      <c r="L618" s="12">
        <f t="shared" si="895"/>
        <v>0.66931914197999998</v>
      </c>
      <c r="M618" s="13">
        <f t="shared" si="896"/>
        <v>0.30508104432909783</v>
      </c>
      <c r="N618" s="13">
        <f t="shared" si="897"/>
        <v>0.15798886586591088</v>
      </c>
      <c r="O618" s="13">
        <f t="shared" si="898"/>
        <v>0.20419658282471406</v>
      </c>
      <c r="P618" s="13">
        <f t="shared" si="899"/>
        <v>0.10574497214376477</v>
      </c>
      <c r="Q618" s="13">
        <f t="shared" si="900"/>
        <v>4.0907952495847867E-2</v>
      </c>
      <c r="R618" s="13">
        <f t="shared" si="901"/>
        <v>6.8336340805742801E-2</v>
      </c>
      <c r="S618" s="13">
        <f t="shared" si="902"/>
        <v>9.1631382394437733E-3</v>
      </c>
      <c r="T618" s="13">
        <f t="shared" si="903"/>
        <v>2.738047566467949E-2</v>
      </c>
      <c r="U618" s="13">
        <f t="shared" si="904"/>
        <v>3.5388567011981814E-2</v>
      </c>
      <c r="V618" s="13">
        <f t="shared" si="905"/>
        <v>3.5289559060182552E-4</v>
      </c>
      <c r="W618" s="13">
        <f t="shared" si="906"/>
        <v>7.0615127136990953E-3</v>
      </c>
      <c r="X618" s="13">
        <f t="shared" si="907"/>
        <v>4.726405630613939E-3</v>
      </c>
      <c r="Y618" s="13">
        <f t="shared" si="908"/>
        <v>1.5817368806659811E-3</v>
      </c>
      <c r="Z618" s="13">
        <f t="shared" si="909"/>
        <v>1.524627366471755E-2</v>
      </c>
      <c r="AA618" s="13">
        <f t="shared" si="910"/>
        <v>7.8954151027871358E-3</v>
      </c>
      <c r="AB618" s="13">
        <f t="shared" si="911"/>
        <v>2.0443546080895453E-3</v>
      </c>
      <c r="AC618" s="13">
        <f t="shared" si="912"/>
        <v>7.644881395349987E-6</v>
      </c>
      <c r="AD618" s="13">
        <f t="shared" si="913"/>
        <v>9.1421640714226416E-4</v>
      </c>
      <c r="AE618" s="13">
        <f t="shared" si="914"/>
        <v>6.1190254121249853E-4</v>
      </c>
      <c r="AF618" s="13">
        <f t="shared" si="915"/>
        <v>2.0477904192986552E-4</v>
      </c>
      <c r="AG618" s="13">
        <f t="shared" si="916"/>
        <v>4.5687510879994692E-5</v>
      </c>
      <c r="AH618" s="13">
        <f t="shared" si="917"/>
        <v>2.551155701915254E-3</v>
      </c>
      <c r="AI618" s="13">
        <f t="shared" si="918"/>
        <v>1.3211381155433543E-3</v>
      </c>
      <c r="AJ618" s="13">
        <f t="shared" si="919"/>
        <v>3.4208141804733822E-4</v>
      </c>
      <c r="AK618" s="13">
        <f t="shared" si="920"/>
        <v>5.9049943477534776E-5</v>
      </c>
      <c r="AL618" s="13">
        <f t="shared" si="921"/>
        <v>1.059925269328268E-7</v>
      </c>
      <c r="AM618" s="13">
        <f t="shared" si="922"/>
        <v>9.4686979742083084E-5</v>
      </c>
      <c r="AN618" s="13">
        <f t="shared" si="923"/>
        <v>6.3375808037648682E-5</v>
      </c>
      <c r="AO618" s="13">
        <f t="shared" si="924"/>
        <v>2.1209320729024102E-5</v>
      </c>
      <c r="AP618" s="13">
        <f t="shared" si="925"/>
        <v>4.731934784109681E-6</v>
      </c>
      <c r="AQ618" s="13">
        <f t="shared" si="926"/>
        <v>7.9179363240140178E-7</v>
      </c>
      <c r="AR618" s="13">
        <f t="shared" si="927"/>
        <v>3.4150746909266067E-4</v>
      </c>
      <c r="AS618" s="13">
        <f t="shared" si="928"/>
        <v>1.7685260598651048E-4</v>
      </c>
      <c r="AT618" s="13">
        <f t="shared" si="929"/>
        <v>4.5792328242949244E-5</v>
      </c>
      <c r="AU618" s="13">
        <f t="shared" si="930"/>
        <v>7.9046515004702182E-6</v>
      </c>
      <c r="AV618" s="13">
        <f t="shared" si="931"/>
        <v>1.0233730912149043E-6</v>
      </c>
      <c r="AW618" s="13">
        <f t="shared" si="932"/>
        <v>1.0205099610504816E-9</v>
      </c>
      <c r="AX618" s="13">
        <f t="shared" si="933"/>
        <v>8.1724123364320687E-6</v>
      </c>
      <c r="AY618" s="13">
        <f t="shared" si="934"/>
        <v>5.4699520129274783E-6</v>
      </c>
      <c r="AZ618" s="13">
        <f t="shared" si="935"/>
        <v>1.8305717939821967E-6</v>
      </c>
      <c r="BA618" s="13">
        <f t="shared" si="936"/>
        <v>4.0841224749365116E-7</v>
      </c>
      <c r="BB618" s="13">
        <f t="shared" si="937"/>
        <v>6.8339533766643474E-8</v>
      </c>
      <c r="BC618" s="13">
        <f t="shared" si="938"/>
        <v>9.1481916208006147E-9</v>
      </c>
      <c r="BD618" s="13">
        <f t="shared" si="939"/>
        <v>3.8096247698810148E-5</v>
      </c>
      <c r="BE618" s="13">
        <f t="shared" si="940"/>
        <v>1.9728472415969691E-5</v>
      </c>
      <c r="BF618" s="13">
        <f t="shared" si="941"/>
        <v>5.1082803081395495E-6</v>
      </c>
      <c r="BG618" s="13">
        <f t="shared" si="942"/>
        <v>8.8178909332427397E-7</v>
      </c>
      <c r="BH618" s="13">
        <f t="shared" si="943"/>
        <v>1.1416053322289661E-7</v>
      </c>
      <c r="BI618" s="13">
        <f t="shared" si="944"/>
        <v>1.1823804530495273E-8</v>
      </c>
      <c r="BJ618" s="14">
        <f t="shared" si="945"/>
        <v>0.24162428942562333</v>
      </c>
      <c r="BK618" s="14">
        <f t="shared" si="946"/>
        <v>0.42035527112884341</v>
      </c>
      <c r="BL618" s="14">
        <f t="shared" si="947"/>
        <v>0.32277170673406663</v>
      </c>
      <c r="BM618" s="14">
        <f t="shared" si="948"/>
        <v>0.11773631355666977</v>
      </c>
      <c r="BN618" s="14">
        <f t="shared" si="949"/>
        <v>0.8822557584650782</v>
      </c>
    </row>
    <row r="619" spans="1:66" x14ac:dyDescent="0.25">
      <c r="A619" t="s">
        <v>343</v>
      </c>
      <c r="B619" t="s">
        <v>177</v>
      </c>
      <c r="C619" t="s">
        <v>184</v>
      </c>
      <c r="D619" s="11">
        <v>44433</v>
      </c>
      <c r="E619" s="10">
        <f>VLOOKUP(A619,home!$A$2:$E$405,3,FALSE)</f>
        <v>1.3151999999999999</v>
      </c>
      <c r="F619" s="10">
        <f>VLOOKUP(B619,home!$B$2:$E$405,3,FALSE)</f>
        <v>1.0455000000000001</v>
      </c>
      <c r="G619" s="10">
        <f>VLOOKUP(C619,away!$B$2:$E$405,4,FALSE)</f>
        <v>0.42770000000000002</v>
      </c>
      <c r="H619" s="10">
        <f>VLOOKUP(A619,away!$A$2:$E$405,3,FALSE)</f>
        <v>1.1212</v>
      </c>
      <c r="I619" s="10">
        <f>VLOOKUP(C619,away!$B$2:$E$405,3,FALSE)</f>
        <v>2.0068000000000001</v>
      </c>
      <c r="J619" s="10">
        <f>VLOOKUP(B619,home!$B$2:$E$405,4,FALSE)</f>
        <v>0.83620000000000005</v>
      </c>
      <c r="K619" s="12">
        <f t="shared" si="894"/>
        <v>0.58810529232000008</v>
      </c>
      <c r="L619" s="12">
        <f t="shared" si="895"/>
        <v>1.8814702025920003</v>
      </c>
      <c r="M619" s="13">
        <f t="shared" si="896"/>
        <v>8.4620773326946203E-2</v>
      </c>
      <c r="N619" s="13">
        <f t="shared" si="897"/>
        <v>4.9765924633788164E-2</v>
      </c>
      <c r="O619" s="13">
        <f t="shared" si="898"/>
        <v>0.1592114635349412</v>
      </c>
      <c r="P619" s="13">
        <f t="shared" si="899"/>
        <v>9.3633104302911635E-2</v>
      </c>
      <c r="Q619" s="13">
        <f t="shared" si="900"/>
        <v>1.4633801827164542E-2</v>
      </c>
      <c r="R619" s="13">
        <f t="shared" si="901"/>
        <v>0.14977581227602738</v>
      </c>
      <c r="S619" s="13">
        <f t="shared" si="902"/>
        <v>2.590131795276374E-2</v>
      </c>
      <c r="T619" s="13">
        <f t="shared" si="903"/>
        <v>2.7533062088446456E-2</v>
      </c>
      <c r="U619" s="13">
        <f t="shared" si="904"/>
        <v>8.808394786105854E-2</v>
      </c>
      <c r="V619" s="13">
        <f t="shared" si="905"/>
        <v>3.184430581160501E-3</v>
      </c>
      <c r="W619" s="13">
        <f t="shared" si="906"/>
        <v>2.8687387671058515E-3</v>
      </c>
      <c r="X619" s="13">
        <f t="shared" si="907"/>
        <v>5.397446509330172E-3</v>
      </c>
      <c r="Y619" s="13">
        <f t="shared" si="908"/>
        <v>5.0775673886944619E-3</v>
      </c>
      <c r="Z619" s="13">
        <f t="shared" si="909"/>
        <v>9.3932909288786198E-2</v>
      </c>
      <c r="AA619" s="13">
        <f t="shared" si="910"/>
        <v>5.524244107574966E-2</v>
      </c>
      <c r="AB619" s="13">
        <f t="shared" si="911"/>
        <v>1.6244185978662069E-2</v>
      </c>
      <c r="AC619" s="13">
        <f t="shared" si="912"/>
        <v>2.2022379156176678E-4</v>
      </c>
      <c r="AD619" s="13">
        <f t="shared" si="913"/>
        <v>4.2178011280462585E-4</v>
      </c>
      <c r="AE619" s="13">
        <f t="shared" si="914"/>
        <v>7.9356671428779612E-4</v>
      </c>
      <c r="AF619" s="13">
        <f t="shared" si="915"/>
        <v>7.4653606335066403E-4</v>
      </c>
      <c r="AG619" s="13">
        <f t="shared" si="916"/>
        <v>4.6819511945153604E-4</v>
      </c>
      <c r="AH619" s="13">
        <f t="shared" si="917"/>
        <v>4.4182992467407138E-2</v>
      </c>
      <c r="AI619" s="13">
        <f t="shared" si="918"/>
        <v>2.5984251700616835E-2</v>
      </c>
      <c r="AJ619" s="13">
        <f t="shared" si="919"/>
        <v>7.6407379710538622E-3</v>
      </c>
      <c r="AK619" s="13">
        <f t="shared" si="920"/>
        <v>1.4978528126690521E-3</v>
      </c>
      <c r="AL619" s="13">
        <f t="shared" si="921"/>
        <v>9.7471277723336037E-6</v>
      </c>
      <c r="AM619" s="13">
        <f t="shared" si="922"/>
        <v>4.961022330714544E-5</v>
      </c>
      <c r="AN619" s="13">
        <f t="shared" si="923"/>
        <v>9.33401568963293E-5</v>
      </c>
      <c r="AO619" s="13">
        <f t="shared" si="924"/>
        <v>8.78083619528529E-5</v>
      </c>
      <c r="AP619" s="13">
        <f t="shared" si="925"/>
        <v>5.5069605517568612E-5</v>
      </c>
      <c r="AQ619" s="13">
        <f t="shared" si="926"/>
        <v>2.5902955462450336E-5</v>
      </c>
      <c r="AR619" s="13">
        <f t="shared" si="927"/>
        <v>1.6625796757754673E-2</v>
      </c>
      <c r="AS619" s="13">
        <f t="shared" si="928"/>
        <v>9.7777190622722211E-3</v>
      </c>
      <c r="AT619" s="13">
        <f t="shared" si="929"/>
        <v>2.875164163670221E-3</v>
      </c>
      <c r="AU619" s="13">
        <f t="shared" si="930"/>
        <v>5.6363308698108804E-4</v>
      </c>
      <c r="AV619" s="13">
        <f t="shared" si="931"/>
        <v>8.2868900345059202E-5</v>
      </c>
      <c r="AW619" s="13">
        <f t="shared" si="932"/>
        <v>2.9958950171284608E-7</v>
      </c>
      <c r="AX619" s="13">
        <f t="shared" si="933"/>
        <v>4.8626724800182054E-6</v>
      </c>
      <c r="AY619" s="13">
        <f t="shared" si="934"/>
        <v>9.1489733761183965E-6</v>
      </c>
      <c r="AZ619" s="13">
        <f t="shared" si="935"/>
        <v>8.6067603957371498E-6</v>
      </c>
      <c r="BA619" s="13">
        <f t="shared" si="936"/>
        <v>5.39778774180946E-6</v>
      </c>
      <c r="BB619" s="13">
        <f t="shared" si="937"/>
        <v>2.5389441990327148E-6</v>
      </c>
      <c r="BC619" s="13">
        <f t="shared" si="938"/>
        <v>9.5538957130477364E-7</v>
      </c>
      <c r="BD619" s="13">
        <f t="shared" si="939"/>
        <v>5.2134901990110172E-3</v>
      </c>
      <c r="BE619" s="13">
        <f t="shared" si="940"/>
        <v>3.0660811774968297E-3</v>
      </c>
      <c r="BF619" s="13">
        <f t="shared" si="941"/>
        <v>9.0158928358431169E-4</v>
      </c>
      <c r="BG619" s="13">
        <f t="shared" si="942"/>
        <v>1.7674314305831035E-4</v>
      </c>
      <c r="BH619" s="13">
        <f t="shared" si="943"/>
        <v>2.5985894453465802E-5</v>
      </c>
      <c r="BI619" s="13">
        <f t="shared" si="944"/>
        <v>3.056488410750436E-6</v>
      </c>
      <c r="BJ619" s="14">
        <f t="shared" si="945"/>
        <v>0.10804986105532463</v>
      </c>
      <c r="BK619" s="14">
        <f t="shared" si="946"/>
        <v>0.20757874605649229</v>
      </c>
      <c r="BL619" s="14">
        <f t="shared" si="947"/>
        <v>0.58717581383522333</v>
      </c>
      <c r="BM619" s="14">
        <f t="shared" si="948"/>
        <v>0.4450876009501733</v>
      </c>
      <c r="BN619" s="14">
        <f t="shared" si="949"/>
        <v>0.55164087990177912</v>
      </c>
    </row>
    <row r="620" spans="1:66" x14ac:dyDescent="0.25">
      <c r="A620" t="s">
        <v>343</v>
      </c>
      <c r="B620" t="s">
        <v>178</v>
      </c>
      <c r="C620" t="s">
        <v>190</v>
      </c>
      <c r="D620" s="11">
        <v>44433</v>
      </c>
      <c r="E620" s="10">
        <f>VLOOKUP(A620,home!$A$2:$E$405,3,FALSE)</f>
        <v>1.3151999999999999</v>
      </c>
      <c r="F620" s="10">
        <f>VLOOKUP(B620,home!$B$2:$E$405,3,FALSE)</f>
        <v>1.0286999999999999</v>
      </c>
      <c r="G620" s="10">
        <f>VLOOKUP(C620,away!$B$2:$E$405,4,FALSE)</f>
        <v>1.2830999999999999</v>
      </c>
      <c r="H620" s="10">
        <f>VLOOKUP(A620,away!$A$2:$E$405,3,FALSE)</f>
        <v>1.1212</v>
      </c>
      <c r="I620" s="10">
        <f>VLOOKUP(C620,away!$B$2:$E$405,3,FALSE)</f>
        <v>1.1149</v>
      </c>
      <c r="J620" s="10">
        <f>VLOOKUP(B620,home!$B$2:$E$405,4,FALSE)</f>
        <v>1.2067000000000001</v>
      </c>
      <c r="K620" s="12">
        <f t="shared" si="894"/>
        <v>1.7359653205439998</v>
      </c>
      <c r="L620" s="12">
        <f t="shared" si="895"/>
        <v>1.5084062293960001</v>
      </c>
      <c r="M620" s="13">
        <f t="shared" si="896"/>
        <v>3.8993061850813089E-2</v>
      </c>
      <c r="N620" s="13">
        <f t="shared" si="897"/>
        <v>6.7690603114838752E-2</v>
      </c>
      <c r="O620" s="13">
        <f t="shared" si="898"/>
        <v>5.8817377398989991E-2</v>
      </c>
      <c r="P620" s="13">
        <f t="shared" si="899"/>
        <v>0.10210492740999506</v>
      </c>
      <c r="Q620" s="13">
        <f t="shared" si="900"/>
        <v>5.8754269767033865E-2</v>
      </c>
      <c r="R620" s="13">
        <f t="shared" si="901"/>
        <v>4.4360249232686007E-2</v>
      </c>
      <c r="S620" s="13">
        <f t="shared" si="902"/>
        <v>6.6841482218605072E-2</v>
      </c>
      <c r="T620" s="13">
        <f t="shared" si="903"/>
        <v>8.8625306520206962E-2</v>
      </c>
      <c r="U620" s="13">
        <f t="shared" si="904"/>
        <v>7.700785427863148E-2</v>
      </c>
      <c r="V620" s="13">
        <f t="shared" si="905"/>
        <v>1.9447461693509905E-2</v>
      </c>
      <c r="W620" s="13">
        <f t="shared" si="906"/>
        <v>3.3998458249819202E-2</v>
      </c>
      <c r="X620" s="13">
        <f t="shared" si="907"/>
        <v>5.1283486213887119E-2</v>
      </c>
      <c r="Y620" s="13">
        <f t="shared" si="908"/>
        <v>3.8678165035085615E-2</v>
      </c>
      <c r="Z620" s="13">
        <f t="shared" si="909"/>
        <v>2.230442542671424E-2</v>
      </c>
      <c r="AA620" s="13">
        <f t="shared" si="910"/>
        <v>3.8719709035435729E-2</v>
      </c>
      <c r="AB620" s="13">
        <f t="shared" si="911"/>
        <v>3.3608036053535295E-2</v>
      </c>
      <c r="AC620" s="13">
        <f t="shared" si="912"/>
        <v>3.18274836963573E-3</v>
      </c>
      <c r="AD620" s="13">
        <f t="shared" si="913"/>
        <v>1.4755036118412296E-2</v>
      </c>
      <c r="AE620" s="13">
        <f t="shared" si="914"/>
        <v>2.2256588395976086E-2</v>
      </c>
      <c r="AF620" s="13">
        <f t="shared" si="915"/>
        <v>1.6785988290796531E-2</v>
      </c>
      <c r="AG620" s="13">
        <f t="shared" si="916"/>
        <v>8.4400297681352706E-3</v>
      </c>
      <c r="AH620" s="13">
        <f t="shared" si="917"/>
        <v>8.4110335641885744E-3</v>
      </c>
      <c r="AI620" s="13">
        <f t="shared" si="918"/>
        <v>1.460126257736296E-2</v>
      </c>
      <c r="AJ620" s="13">
        <f t="shared" si="919"/>
        <v>1.2673642735229501E-2</v>
      </c>
      <c r="AK620" s="13">
        <f t="shared" si="920"/>
        <v>7.3336680911076074E-3</v>
      </c>
      <c r="AL620" s="13">
        <f t="shared" si="921"/>
        <v>3.3336627166061819E-4</v>
      </c>
      <c r="AM620" s="13">
        <f t="shared" si="922"/>
        <v>5.1228462009875794E-3</v>
      </c>
      <c r="AN620" s="13">
        <f t="shared" si="923"/>
        <v>7.7273331218072989E-3</v>
      </c>
      <c r="AO620" s="13">
        <f t="shared" si="924"/>
        <v>5.8279787087760857E-3</v>
      </c>
      <c r="AP620" s="13">
        <f t="shared" si="925"/>
        <v>2.9303197963683691E-3</v>
      </c>
      <c r="AQ620" s="13">
        <f t="shared" si="926"/>
        <v>1.1050281587411167E-3</v>
      </c>
      <c r="AR620" s="13">
        <f t="shared" si="927"/>
        <v>2.5374510847761753E-3</v>
      </c>
      <c r="AS620" s="13">
        <f t="shared" si="928"/>
        <v>4.4049270857481927E-3</v>
      </c>
      <c r="AT620" s="13">
        <f t="shared" si="929"/>
        <v>3.8234003301919049E-3</v>
      </c>
      <c r="AU620" s="13">
        <f t="shared" si="930"/>
        <v>2.2124301265898753E-3</v>
      </c>
      <c r="AV620" s="13">
        <f t="shared" si="931"/>
        <v>9.6017549347169879E-4</v>
      </c>
      <c r="AW620" s="13">
        <f t="shared" si="932"/>
        <v>2.424814494996168E-5</v>
      </c>
      <c r="AX620" s="13">
        <f t="shared" si="933"/>
        <v>1.4821805578991685E-3</v>
      </c>
      <c r="AY620" s="13">
        <f t="shared" si="934"/>
        <v>2.2357303866247448E-3</v>
      </c>
      <c r="AZ620" s="13">
        <f t="shared" si="935"/>
        <v>1.6861948212173465E-3</v>
      </c>
      <c r="BA620" s="13">
        <f t="shared" si="936"/>
        <v>8.4782225743317366E-4</v>
      </c>
      <c r="BB620" s="13">
        <f t="shared" si="937"/>
        <v>3.1971509363319461E-4</v>
      </c>
      <c r="BC620" s="13">
        <f t="shared" si="938"/>
        <v>9.6452047773647157E-5</v>
      </c>
      <c r="BD620" s="13">
        <f t="shared" si="939"/>
        <v>6.3791783717733733E-4</v>
      </c>
      <c r="BE620" s="13">
        <f t="shared" si="940"/>
        <v>1.1074032426962913E-3</v>
      </c>
      <c r="BF620" s="13">
        <f t="shared" si="941"/>
        <v>9.6120681258936628E-4</v>
      </c>
      <c r="BG620" s="13">
        <f t="shared" si="942"/>
        <v>5.562072308419253E-4</v>
      </c>
      <c r="BH620" s="13">
        <f t="shared" si="943"/>
        <v>2.4138911594434834E-4</v>
      </c>
      <c r="BI620" s="13">
        <f t="shared" si="944"/>
        <v>8.3808626807232685E-5</v>
      </c>
      <c r="BJ620" s="14">
        <f t="shared" si="945"/>
        <v>0.43064953262545347</v>
      </c>
      <c r="BK620" s="14">
        <f t="shared" si="946"/>
        <v>0.23313877820084422</v>
      </c>
      <c r="BL620" s="14">
        <f t="shared" si="947"/>
        <v>0.31305914995400153</v>
      </c>
      <c r="BM620" s="14">
        <f t="shared" si="948"/>
        <v>0.62621991519098197</v>
      </c>
      <c r="BN620" s="14">
        <f t="shared" si="949"/>
        <v>0.37072048877435676</v>
      </c>
    </row>
    <row r="621" spans="1:66" x14ac:dyDescent="0.25">
      <c r="A621" t="s">
        <v>343</v>
      </c>
      <c r="B621" t="s">
        <v>181</v>
      </c>
      <c r="C621" t="s">
        <v>185</v>
      </c>
      <c r="D621" s="11">
        <v>44433</v>
      </c>
      <c r="E621" s="10">
        <f>VLOOKUP(A621,home!$A$2:$E$405,3,FALSE)</f>
        <v>1.3151999999999999</v>
      </c>
      <c r="F621" s="10">
        <f>VLOOKUP(B621,home!$B$2:$E$405,3,FALSE)</f>
        <v>1.0286999999999999</v>
      </c>
      <c r="G621" s="10">
        <f>VLOOKUP(C621,away!$B$2:$E$405,4,FALSE)</f>
        <v>0.61780000000000002</v>
      </c>
      <c r="H621" s="10">
        <f>VLOOKUP(A621,away!$A$2:$E$405,3,FALSE)</f>
        <v>1.1212</v>
      </c>
      <c r="I621" s="10">
        <f>VLOOKUP(C621,away!$B$2:$E$405,3,FALSE)</f>
        <v>0.9476</v>
      </c>
      <c r="J621" s="10">
        <f>VLOOKUP(B621,home!$B$2:$E$405,4,FALSE)</f>
        <v>1.3116000000000001</v>
      </c>
      <c r="K621" s="12">
        <f t="shared" si="894"/>
        <v>0.83585018707199998</v>
      </c>
      <c r="L621" s="12">
        <f t="shared" si="895"/>
        <v>1.3935082657919999</v>
      </c>
      <c r="M621" s="13">
        <f t="shared" si="896"/>
        <v>0.10759743682534235</v>
      </c>
      <c r="N621" s="13">
        <f t="shared" si="897"/>
        <v>8.9935337698930098E-2</v>
      </c>
      <c r="O621" s="13">
        <f t="shared" si="898"/>
        <v>0.1499379175941471</v>
      </c>
      <c r="P621" s="13">
        <f t="shared" si="899"/>
        <v>0.12532563647025394</v>
      </c>
      <c r="Q621" s="13">
        <f t="shared" si="900"/>
        <v>3.7586234420017108E-2</v>
      </c>
      <c r="R621" s="13">
        <f t="shared" si="901"/>
        <v>0.10446986376154187</v>
      </c>
      <c r="S621" s="13">
        <f t="shared" si="902"/>
        <v>3.6493701941454862E-2</v>
      </c>
      <c r="T621" s="13">
        <f t="shared" si="903"/>
        <v>5.2376728344289615E-2</v>
      </c>
      <c r="U621" s="13">
        <f t="shared" si="904"/>
        <v>8.732115516847111E-2</v>
      </c>
      <c r="V621" s="13">
        <f t="shared" si="905"/>
        <v>4.7229506141000452E-3</v>
      </c>
      <c r="W621" s="13">
        <f t="shared" si="906"/>
        <v>1.0472153690434449E-2</v>
      </c>
      <c r="X621" s="13">
        <f t="shared" si="907"/>
        <v>1.4593032728264602E-2</v>
      </c>
      <c r="Y621" s="13">
        <f t="shared" si="908"/>
        <v>1.0167755864904954E-2</v>
      </c>
      <c r="Z621" s="13">
        <f t="shared" si="909"/>
        <v>4.8526539559290892E-2</v>
      </c>
      <c r="AA621" s="13">
        <f t="shared" si="910"/>
        <v>4.0560917168590102E-2</v>
      </c>
      <c r="AB621" s="13">
        <f t="shared" si="911"/>
        <v>1.6951425101588966E-2</v>
      </c>
      <c r="AC621" s="13">
        <f t="shared" si="912"/>
        <v>3.4382022076562014E-4</v>
      </c>
      <c r="AD621" s="13">
        <f t="shared" si="913"/>
        <v>2.1882879052990923E-3</v>
      </c>
      <c r="AE621" s="13">
        <f t="shared" si="914"/>
        <v>3.049397283966946E-3</v>
      </c>
      <c r="AF621" s="13">
        <f t="shared" si="915"/>
        <v>2.1246801604458071E-3</v>
      </c>
      <c r="AG621" s="13">
        <f t="shared" si="916"/>
        <v>9.8691978858183498E-4</v>
      </c>
      <c r="AH621" s="13">
        <f t="shared" si="917"/>
        <v>1.6905533496538592E-2</v>
      </c>
      <c r="AI621" s="13">
        <f t="shared" si="918"/>
        <v>1.4130493335633742E-2</v>
      </c>
      <c r="AJ621" s="13">
        <f t="shared" si="919"/>
        <v>5.9054877490045572E-3</v>
      </c>
      <c r="AK621" s="13">
        <f t="shared" si="920"/>
        <v>1.6453676799189545E-3</v>
      </c>
      <c r="AL621" s="13">
        <f t="shared" si="921"/>
        <v>1.601877861411871E-5</v>
      </c>
      <c r="AM621" s="13">
        <f t="shared" si="922"/>
        <v>3.6581617100232822E-4</v>
      </c>
      <c r="AN621" s="13">
        <f t="shared" si="923"/>
        <v>5.0976785805212409E-4</v>
      </c>
      <c r="AO621" s="13">
        <f t="shared" si="924"/>
        <v>3.5518286191535897E-4</v>
      </c>
      <c r="AP621" s="13">
        <f t="shared" si="925"/>
        <v>1.6498341798223707E-4</v>
      </c>
      <c r="AQ621" s="13">
        <f t="shared" si="926"/>
        <v>5.7476439169215984E-5</v>
      </c>
      <c r="AR621" s="13">
        <f t="shared" si="927"/>
        <v>4.7116001330100125E-3</v>
      </c>
      <c r="AS621" s="13">
        <f t="shared" si="928"/>
        <v>3.9381918525848783E-3</v>
      </c>
      <c r="AT621" s="13">
        <f t="shared" si="929"/>
        <v>1.6458691983542485E-3</v>
      </c>
      <c r="AU621" s="13">
        <f t="shared" si="930"/>
        <v>4.585666924468138E-4</v>
      </c>
      <c r="AV621" s="13">
        <f t="shared" si="931"/>
        <v>9.5823263916664395E-5</v>
      </c>
      <c r="AW621" s="13">
        <f t="shared" si="932"/>
        <v>5.1828052696637752E-7</v>
      </c>
      <c r="AX621" s="13">
        <f t="shared" si="933"/>
        <v>5.0961252494376456E-5</v>
      </c>
      <c r="AY621" s="13">
        <f t="shared" si="934"/>
        <v>7.1014926586026759E-5</v>
      </c>
      <c r="AZ621" s="13">
        <f t="shared" si="935"/>
        <v>4.9479943596120184E-5</v>
      </c>
      <c r="BA621" s="13">
        <f t="shared" si="936"/>
        <v>2.2983570130705132E-5</v>
      </c>
      <c r="BB621" s="13">
        <f t="shared" si="937"/>
        <v>8.006948738636934E-6</v>
      </c>
      <c r="BC621" s="13">
        <f t="shared" si="938"/>
        <v>2.2315498502126793E-6</v>
      </c>
      <c r="BD621" s="13">
        <f t="shared" si="939"/>
        <v>1.0942756217426888E-3</v>
      </c>
      <c r="BE621" s="13">
        <f t="shared" si="940"/>
        <v>9.1465048314195551E-4</v>
      </c>
      <c r="BF621" s="13">
        <f t="shared" si="941"/>
        <v>3.8225538871984935E-4</v>
      </c>
      <c r="BG621" s="13">
        <f t="shared" si="942"/>
        <v>1.0650274605692207E-4</v>
      </c>
      <c r="BH621" s="13">
        <f t="shared" si="943"/>
        <v>2.2255085053840001E-5</v>
      </c>
      <c r="BI621" s="13">
        <f t="shared" si="944"/>
        <v>3.7203834011110873E-6</v>
      </c>
      <c r="BJ621" s="14">
        <f t="shared" si="945"/>
        <v>0.22513843282465185</v>
      </c>
      <c r="BK621" s="14">
        <f t="shared" si="946"/>
        <v>0.27457057977711696</v>
      </c>
      <c r="BL621" s="14">
        <f t="shared" si="947"/>
        <v>0.45120187190386407</v>
      </c>
      <c r="BM621" s="14">
        <f t="shared" si="948"/>
        <v>0.38451450064863224</v>
      </c>
      <c r="BN621" s="14">
        <f t="shared" si="949"/>
        <v>0.61485242677023244</v>
      </c>
    </row>
    <row r="622" spans="1:66" x14ac:dyDescent="0.25">
      <c r="A622" t="s">
        <v>343</v>
      </c>
      <c r="B622" t="s">
        <v>186</v>
      </c>
      <c r="C622" t="s">
        <v>194</v>
      </c>
      <c r="D622" s="11">
        <v>44433</v>
      </c>
      <c r="E622" s="10">
        <f>VLOOKUP(A622,home!$A$2:$E$405,3,FALSE)</f>
        <v>1.3151999999999999</v>
      </c>
      <c r="F622" s="10">
        <f>VLOOKUP(B622,home!$B$2:$E$405,3,FALSE)</f>
        <v>0.67090000000000005</v>
      </c>
      <c r="G622" s="10">
        <f>VLOOKUP(C622,away!$B$2:$E$405,4,FALSE)</f>
        <v>0.98399999999999999</v>
      </c>
      <c r="H622" s="10">
        <f>VLOOKUP(A622,away!$A$2:$E$405,3,FALSE)</f>
        <v>1.1212</v>
      </c>
      <c r="I622" s="10">
        <f>VLOOKUP(C622,away!$B$2:$E$405,3,FALSE)</f>
        <v>1.4165000000000001</v>
      </c>
      <c r="J622" s="10">
        <f>VLOOKUP(B622,home!$B$2:$E$405,4,FALSE)</f>
        <v>0.94440000000000002</v>
      </c>
      <c r="K622" s="12">
        <f t="shared" si="894"/>
        <v>0.86824979711999994</v>
      </c>
      <c r="L622" s="12">
        <f t="shared" si="895"/>
        <v>1.4998770031200002</v>
      </c>
      <c r="M622" s="13">
        <f t="shared" si="896"/>
        <v>9.3655998460741699E-2</v>
      </c>
      <c r="N622" s="13">
        <f t="shared" si="897"/>
        <v>8.1316801662610003E-2</v>
      </c>
      <c r="O622" s="13">
        <f t="shared" si="898"/>
        <v>0.14047247829550863</v>
      </c>
      <c r="P622" s="13">
        <f t="shared" si="899"/>
        <v>0.12196520078101894</v>
      </c>
      <c r="Q622" s="13">
        <f t="shared" si="900"/>
        <v>3.5301648273004201E-2</v>
      </c>
      <c r="R622" s="13">
        <f t="shared" si="901"/>
        <v>0.10534571988335338</v>
      </c>
      <c r="S622" s="13">
        <f t="shared" si="902"/>
        <v>3.9707841585260854E-2</v>
      </c>
      <c r="T622" s="13">
        <f t="shared" si="903"/>
        <v>5.2948130416909871E-2</v>
      </c>
      <c r="U622" s="13">
        <f t="shared" si="904"/>
        <v>9.1466399916181898E-2</v>
      </c>
      <c r="V622" s="13">
        <f t="shared" si="905"/>
        <v>5.7455830689172958E-3</v>
      </c>
      <c r="W622" s="13">
        <f t="shared" si="906"/>
        <v>1.0216882983679166E-2</v>
      </c>
      <c r="X622" s="13">
        <f t="shared" si="907"/>
        <v>1.5324067830788435E-2</v>
      </c>
      <c r="Y622" s="13">
        <f t="shared" si="908"/>
        <v>1.1492108466825281E-2</v>
      </c>
      <c r="Z622" s="13">
        <f t="shared" si="909"/>
        <v>5.266854087672105E-2</v>
      </c>
      <c r="AA622" s="13">
        <f t="shared" si="910"/>
        <v>4.5729449930819469E-2</v>
      </c>
      <c r="AB622" s="13">
        <f t="shared" si="911"/>
        <v>1.9852292812421596E-2</v>
      </c>
      <c r="AC622" s="13">
        <f t="shared" si="912"/>
        <v>4.676430261553555E-4</v>
      </c>
      <c r="AD622" s="13">
        <f t="shared" si="913"/>
        <v>2.2177016444445536E-3</v>
      </c>
      <c r="AE622" s="13">
        <f t="shared" si="914"/>
        <v>3.3262796962837933E-3</v>
      </c>
      <c r="AF622" s="13">
        <f t="shared" si="915"/>
        <v>2.4945052112005203E-3</v>
      </c>
      <c r="AG622" s="13">
        <f t="shared" si="916"/>
        <v>1.2471503334808868E-3</v>
      </c>
      <c r="AH622" s="13">
        <f t="shared" si="917"/>
        <v>1.9749083312219903E-2</v>
      </c>
      <c r="AI622" s="13">
        <f t="shared" si="918"/>
        <v>1.7147137579140905E-2</v>
      </c>
      <c r="AJ622" s="13">
        <f t="shared" si="919"/>
        <v>7.443999362138908E-3</v>
      </c>
      <c r="AK622" s="13">
        <f t="shared" si="920"/>
        <v>2.1544169786461725E-3</v>
      </c>
      <c r="AL622" s="13">
        <f t="shared" si="921"/>
        <v>2.4359860133374937E-5</v>
      </c>
      <c r="AM622" s="13">
        <f t="shared" si="922"/>
        <v>3.851038005723348E-4</v>
      </c>
      <c r="AN622" s="13">
        <f t="shared" si="923"/>
        <v>5.7760833429255584E-4</v>
      </c>
      <c r="AO622" s="13">
        <f t="shared" si="924"/>
        <v>4.3317072870792693E-4</v>
      </c>
      <c r="AP622" s="13">
        <f t="shared" si="925"/>
        <v>2.165676048045841E-4</v>
      </c>
      <c r="AQ622" s="13">
        <f t="shared" si="926"/>
        <v>8.1206192516794059E-5</v>
      </c>
      <c r="AR622" s="13">
        <f t="shared" si="927"/>
        <v>5.9242391785399107E-3</v>
      </c>
      <c r="AS622" s="13">
        <f t="shared" si="928"/>
        <v>5.1437194648576313E-3</v>
      </c>
      <c r="AT622" s="13">
        <f t="shared" si="929"/>
        <v>2.2330166909024164E-3</v>
      </c>
      <c r="AU622" s="13">
        <f t="shared" si="930"/>
        <v>6.4627209628053241E-4</v>
      </c>
      <c r="AV622" s="13">
        <f t="shared" si="931"/>
        <v>1.4028140411997229E-4</v>
      </c>
      <c r="AW622" s="13">
        <f t="shared" si="932"/>
        <v>8.8119622192877383E-7</v>
      </c>
      <c r="AX622" s="13">
        <f t="shared" si="933"/>
        <v>5.5727716119511757E-5</v>
      </c>
      <c r="AY622" s="13">
        <f t="shared" si="934"/>
        <v>8.3584719844055421E-5</v>
      </c>
      <c r="AZ622" s="13">
        <f t="shared" si="935"/>
        <v>6.2683399553163337E-5</v>
      </c>
      <c r="BA622" s="13">
        <f t="shared" si="936"/>
        <v>3.1339129822390738E-5</v>
      </c>
      <c r="BB622" s="13">
        <f t="shared" si="937"/>
        <v>1.1751210029599013E-5</v>
      </c>
      <c r="BC622" s="13">
        <f t="shared" si="938"/>
        <v>3.5250739364457263E-6</v>
      </c>
      <c r="BD622" s="13">
        <f t="shared" si="939"/>
        <v>1.4809383508124236E-3</v>
      </c>
      <c r="BE622" s="13">
        <f t="shared" si="940"/>
        <v>1.2858244226401137E-3</v>
      </c>
      <c r="BF622" s="13">
        <f t="shared" si="941"/>
        <v>5.582083970446099E-4</v>
      </c>
      <c r="BG622" s="13">
        <f t="shared" si="942"/>
        <v>1.6155477582822101E-4</v>
      </c>
      <c r="BH622" s="13">
        <f t="shared" si="943"/>
        <v>3.506747533415498E-5</v>
      </c>
      <c r="BI622" s="13">
        <f t="shared" si="944"/>
        <v>6.0894656688781337E-6</v>
      </c>
      <c r="BJ622" s="14">
        <f t="shared" si="945"/>
        <v>0.21782754442942606</v>
      </c>
      <c r="BK622" s="14">
        <f t="shared" si="946"/>
        <v>0.26165021150207163</v>
      </c>
      <c r="BL622" s="14">
        <f t="shared" si="947"/>
        <v>0.46697618979245981</v>
      </c>
      <c r="BM622" s="14">
        <f t="shared" si="948"/>
        <v>0.4209819357208196</v>
      </c>
      <c r="BN622" s="14">
        <f t="shared" si="949"/>
        <v>0.57805784735623689</v>
      </c>
    </row>
    <row r="623" spans="1:66" x14ac:dyDescent="0.25">
      <c r="A623" t="s">
        <v>343</v>
      </c>
      <c r="B623" t="s">
        <v>187</v>
      </c>
      <c r="C623" t="s">
        <v>195</v>
      </c>
      <c r="D623" s="11">
        <v>44433</v>
      </c>
      <c r="E623" s="10">
        <f>VLOOKUP(A623,home!$A$2:$E$405,3,FALSE)</f>
        <v>1.3151999999999999</v>
      </c>
      <c r="F623" s="10">
        <f>VLOOKUP(B623,home!$B$2:$E$405,3,FALSE)</f>
        <v>1.2356</v>
      </c>
      <c r="G623" s="10">
        <f>VLOOKUP(C623,away!$B$2:$E$405,4,FALSE)</f>
        <v>0.93920000000000003</v>
      </c>
      <c r="H623" s="10">
        <f>VLOOKUP(A623,away!$A$2:$E$405,3,FALSE)</f>
        <v>1.1212</v>
      </c>
      <c r="I623" s="10">
        <f>VLOOKUP(C623,away!$B$2:$E$405,3,FALSE)</f>
        <v>1.7313000000000001</v>
      </c>
      <c r="J623" s="10">
        <f>VLOOKUP(B623,home!$B$2:$E$405,4,FALSE)</f>
        <v>0.66890000000000005</v>
      </c>
      <c r="K623" s="12">
        <f t="shared" si="894"/>
        <v>1.526257403904</v>
      </c>
      <c r="L623" s="12">
        <f t="shared" si="895"/>
        <v>1.2984242382840001</v>
      </c>
      <c r="M623" s="13">
        <f t="shared" si="896"/>
        <v>5.9327541209495065E-2</v>
      </c>
      <c r="N623" s="13">
        <f t="shared" si="897"/>
        <v>9.0549099026411506E-2</v>
      </c>
      <c r="O623" s="13">
        <f t="shared" si="898"/>
        <v>7.7032317504201253E-2</v>
      </c>
      <c r="P623" s="13">
        <f t="shared" si="899"/>
        <v>0.11757114493067088</v>
      </c>
      <c r="Q623" s="13">
        <f t="shared" si="900"/>
        <v>6.9100616402948525E-2</v>
      </c>
      <c r="R623" s="13">
        <f t="shared" si="901"/>
        <v>5.001031408932189E-2</v>
      </c>
      <c r="S623" s="13">
        <f t="shared" si="902"/>
        <v>5.8248554712126352E-2</v>
      </c>
      <c r="T623" s="13">
        <f t="shared" si="903"/>
        <v>8.9721915217953335E-2</v>
      </c>
      <c r="U623" s="13">
        <f t="shared" si="904"/>
        <v>7.6328612150392064E-2</v>
      </c>
      <c r="V623" s="13">
        <f t="shared" si="905"/>
        <v>1.2825876160353957E-2</v>
      </c>
      <c r="W623" s="13">
        <f t="shared" si="906"/>
        <v>3.5155109133110131E-2</v>
      </c>
      <c r="X623" s="13">
        <f t="shared" si="907"/>
        <v>4.5646245797949424E-2</v>
      </c>
      <c r="Y623" s="13">
        <f t="shared" si="908"/>
        <v>2.9634095965363365E-2</v>
      </c>
      <c r="Z623" s="13">
        <f t="shared" si="909"/>
        <v>2.1644867992590452E-2</v>
      </c>
      <c r="AA623" s="13">
        <f t="shared" si="910"/>
        <v>3.303564003021589E-2</v>
      </c>
      <c r="AB623" s="13">
        <f t="shared" si="911"/>
        <v>2.5210445094412181E-2</v>
      </c>
      <c r="AC623" s="13">
        <f t="shared" si="912"/>
        <v>1.5885886577396953E-3</v>
      </c>
      <c r="AD623" s="13">
        <f t="shared" si="913"/>
        <v>1.3413936399865611E-2</v>
      </c>
      <c r="AE623" s="13">
        <f t="shared" si="914"/>
        <v>1.741698015238553E-2</v>
      </c>
      <c r="AF623" s="13">
        <f t="shared" si="915"/>
        <v>1.1307314593784366E-2</v>
      </c>
      <c r="AG623" s="13">
        <f t="shared" si="916"/>
        <v>4.8938971128240066E-3</v>
      </c>
      <c r="AH623" s="13">
        <f t="shared" si="917"/>
        <v>7.026055309009252E-3</v>
      </c>
      <c r="AI623" s="13">
        <f t="shared" si="918"/>
        <v>1.0723568935614379E-2</v>
      </c>
      <c r="AJ623" s="13">
        <f t="shared" si="919"/>
        <v>8.183463242128191E-3</v>
      </c>
      <c r="AK623" s="13">
        <f t="shared" si="920"/>
        <v>4.1633571209581284E-3</v>
      </c>
      <c r="AL623" s="13">
        <f t="shared" si="921"/>
        <v>1.2592612706116424E-4</v>
      </c>
      <c r="AM623" s="13">
        <f t="shared" si="922"/>
        <v>4.094623949158451E-3</v>
      </c>
      <c r="AN623" s="13">
        <f t="shared" si="923"/>
        <v>5.3165589822454862E-3</v>
      </c>
      <c r="AO623" s="13">
        <f t="shared" si="924"/>
        <v>3.4515745234070276E-3</v>
      </c>
      <c r="AP623" s="13">
        <f t="shared" si="925"/>
        <v>1.4938693404784097E-3</v>
      </c>
      <c r="AQ623" s="13">
        <f t="shared" si="926"/>
        <v>4.8491904012662549E-4</v>
      </c>
      <c r="AR623" s="13">
        <f t="shared" si="927"/>
        <v>1.8245601025483156E-3</v>
      </c>
      <c r="AS623" s="13">
        <f t="shared" si="928"/>
        <v>2.7847483653822081E-3</v>
      </c>
      <c r="AT623" s="13">
        <f t="shared" si="929"/>
        <v>2.1251214053370784E-3</v>
      </c>
      <c r="AU623" s="13">
        <f t="shared" si="930"/>
        <v>1.0811607596968634E-3</v>
      </c>
      <c r="AV623" s="13">
        <f t="shared" si="931"/>
        <v>4.1253240357445257E-4</v>
      </c>
      <c r="AW623" s="13">
        <f t="shared" si="932"/>
        <v>6.9319870639779563E-6</v>
      </c>
      <c r="AX623" s="13">
        <f t="shared" si="933"/>
        <v>1.0415750197676197E-3</v>
      </c>
      <c r="AY623" s="13">
        <f t="shared" si="934"/>
        <v>1.3524062516574143E-3</v>
      </c>
      <c r="AZ623" s="13">
        <f t="shared" si="935"/>
        <v>8.7799852857939906E-4</v>
      </c>
      <c r="BA623" s="13">
        <f t="shared" si="936"/>
        <v>3.800048568950596E-4</v>
      </c>
      <c r="BB623" s="13">
        <f t="shared" si="937"/>
        <v>1.2335187921454712E-4</v>
      </c>
      <c r="BC623" s="13">
        <f t="shared" si="938"/>
        <v>3.2032613962009617E-5</v>
      </c>
      <c r="BD623" s="13">
        <f t="shared" si="939"/>
        <v>3.9484217689244542E-4</v>
      </c>
      <c r="BE623" s="13">
        <f t="shared" si="940"/>
        <v>6.0263079585566766E-4</v>
      </c>
      <c r="BF623" s="13">
        <f t="shared" si="941"/>
        <v>4.5988485699763641E-4</v>
      </c>
      <c r="BG623" s="13">
        <f t="shared" si="942"/>
        <v>2.3396755597865831E-4</v>
      </c>
      <c r="BH623" s="13">
        <f t="shared" si="943"/>
        <v>8.9273678646437668E-5</v>
      </c>
      <c r="BI623" s="13">
        <f t="shared" si="944"/>
        <v>2.725092260157438E-5</v>
      </c>
      <c r="BJ623" s="14">
        <f t="shared" si="945"/>
        <v>0.42548812478808773</v>
      </c>
      <c r="BK623" s="14">
        <f t="shared" si="946"/>
        <v>0.25104003804910452</v>
      </c>
      <c r="BL623" s="14">
        <f t="shared" si="947"/>
        <v>0.30174974649976466</v>
      </c>
      <c r="BM623" s="14">
        <f t="shared" si="948"/>
        <v>0.53498626990190501</v>
      </c>
      <c r="BN623" s="14">
        <f t="shared" si="949"/>
        <v>0.46359103316304912</v>
      </c>
    </row>
    <row r="624" spans="1:66" x14ac:dyDescent="0.25">
      <c r="A624" t="s">
        <v>343</v>
      </c>
      <c r="B624" t="s">
        <v>189</v>
      </c>
      <c r="C624" t="s">
        <v>182</v>
      </c>
      <c r="D624" s="11">
        <v>44433</v>
      </c>
      <c r="E624" s="10">
        <f>VLOOKUP(A624,home!$A$2:$E$405,3,FALSE)</f>
        <v>1.3151999999999999</v>
      </c>
      <c r="F624" s="10">
        <f>VLOOKUP(B624,home!$B$2:$E$405,3,FALSE)</f>
        <v>0.57030000000000003</v>
      </c>
      <c r="G624" s="10">
        <f>VLOOKUP(C624,away!$B$2:$E$405,4,FALSE)</f>
        <v>0.67090000000000005</v>
      </c>
      <c r="H624" s="10">
        <f>VLOOKUP(A624,away!$A$2:$E$405,3,FALSE)</f>
        <v>1.1212</v>
      </c>
      <c r="I624" s="10">
        <f>VLOOKUP(C624,away!$B$2:$E$405,3,FALSE)</f>
        <v>1.3116000000000001</v>
      </c>
      <c r="J624" s="10">
        <f>VLOOKUP(B624,home!$B$2:$E$405,4,FALSE)</f>
        <v>1.3935999999999999</v>
      </c>
      <c r="K624" s="12">
        <f t="shared" si="894"/>
        <v>0.50321428790400002</v>
      </c>
      <c r="L624" s="12">
        <f t="shared" si="895"/>
        <v>2.049380666112</v>
      </c>
      <c r="M624" s="13">
        <f t="shared" si="896"/>
        <v>7.7879310333765009E-2</v>
      </c>
      <c r="N624" s="13">
        <f t="shared" si="897"/>
        <v>3.9189981692060193E-2</v>
      </c>
      <c r="O624" s="13">
        <f t="shared" si="898"/>
        <v>0.1596043528881545</v>
      </c>
      <c r="P624" s="13">
        <f t="shared" si="899"/>
        <v>8.0315190784991386E-2</v>
      </c>
      <c r="Q624" s="13">
        <f t="shared" si="900"/>
        <v>9.8604793650704323E-3</v>
      </c>
      <c r="R624" s="13">
        <f t="shared" si="901"/>
        <v>0.16354503751815042</v>
      </c>
      <c r="S624" s="13">
        <f t="shared" si="902"/>
        <v>2.0706814952471734E-2</v>
      </c>
      <c r="T624" s="13">
        <f t="shared" si="903"/>
        <v>2.0207875769371671E-2</v>
      </c>
      <c r="U624" s="13">
        <f t="shared" si="904"/>
        <v>8.2298199594929025E-2</v>
      </c>
      <c r="V624" s="13">
        <f t="shared" si="905"/>
        <v>2.3727194557406316E-3</v>
      </c>
      <c r="W624" s="13">
        <f t="shared" si="906"/>
        <v>1.6539780340286681E-3</v>
      </c>
      <c r="X624" s="13">
        <f t="shared" si="907"/>
        <v>3.3896306051122878E-3</v>
      </c>
      <c r="Y624" s="13">
        <f t="shared" si="908"/>
        <v>3.4733217136893218E-3</v>
      </c>
      <c r="Z624" s="13">
        <f t="shared" si="909"/>
        <v>0.11172201264275304</v>
      </c>
      <c r="AA624" s="13">
        <f t="shared" si="910"/>
        <v>5.6220113035224659E-2</v>
      </c>
      <c r="AB624" s="13">
        <f t="shared" si="911"/>
        <v>1.4145382073451481E-2</v>
      </c>
      <c r="AC624" s="13">
        <f t="shared" si="912"/>
        <v>1.5293328143762546E-4</v>
      </c>
      <c r="AD624" s="13">
        <f t="shared" si="913"/>
        <v>2.0807634465064848E-4</v>
      </c>
      <c r="AE624" s="13">
        <f t="shared" si="914"/>
        <v>4.2642763780229601E-4</v>
      </c>
      <c r="AF624" s="13">
        <f t="shared" si="915"/>
        <v>4.3695627820391814E-4</v>
      </c>
      <c r="AG624" s="13">
        <f t="shared" si="916"/>
        <v>2.9849658282912202E-4</v>
      </c>
      <c r="AH624" s="13">
        <f t="shared" si="917"/>
        <v>5.7240233172294618E-2</v>
      </c>
      <c r="AI624" s="13">
        <f t="shared" si="918"/>
        <v>2.8804103175255159E-2</v>
      </c>
      <c r="AJ624" s="13">
        <f t="shared" si="919"/>
        <v>7.2473181340246837E-3</v>
      </c>
      <c r="AK624" s="13">
        <f t="shared" si="920"/>
        <v>1.2156513446756592E-3</v>
      </c>
      <c r="AL624" s="13">
        <f t="shared" si="921"/>
        <v>6.3086668967135766E-6</v>
      </c>
      <c r="AM624" s="13">
        <f t="shared" si="922"/>
        <v>2.0941397920608676E-5</v>
      </c>
      <c r="AN624" s="13">
        <f t="shared" si="923"/>
        <v>4.2916896019853461E-5</v>
      </c>
      <c r="AO624" s="13">
        <f t="shared" si="924"/>
        <v>4.397652847631337E-5</v>
      </c>
      <c r="AP624" s="13">
        <f t="shared" si="925"/>
        <v>3.0041549074026811E-5</v>
      </c>
      <c r="AQ624" s="13">
        <f t="shared" si="926"/>
        <v>1.5391642463091349E-5</v>
      </c>
      <c r="AR624" s="13">
        <f t="shared" si="927"/>
        <v>2.3461405437408663E-2</v>
      </c>
      <c r="AS624" s="13">
        <f t="shared" si="928"/>
        <v>1.1806114430412634E-2</v>
      </c>
      <c r="AT624" s="13">
        <f t="shared" si="929"/>
        <v>2.9705027330066158E-3</v>
      </c>
      <c r="AU624" s="13">
        <f t="shared" si="930"/>
        <v>4.9826647250227009E-4</v>
      </c>
      <c r="AV624" s="13">
        <f t="shared" si="931"/>
        <v>6.2683702036666941E-5</v>
      </c>
      <c r="AW624" s="13">
        <f t="shared" si="932"/>
        <v>1.8072186282604003E-7</v>
      </c>
      <c r="AX624" s="13">
        <f t="shared" si="933"/>
        <v>1.7563351070555664E-6</v>
      </c>
      <c r="AY624" s="13">
        <f t="shared" si="934"/>
        <v>3.5993992116134272E-6</v>
      </c>
      <c r="AZ624" s="13">
        <f t="shared" si="935"/>
        <v>3.6882695769496676E-6</v>
      </c>
      <c r="BA624" s="13">
        <f t="shared" si="936"/>
        <v>2.5195561208032444E-6</v>
      </c>
      <c r="BB624" s="13">
        <f t="shared" si="937"/>
        <v>1.2908824002895799E-6</v>
      </c>
      <c r="BC624" s="13">
        <f t="shared" si="938"/>
        <v>5.2910188667554309E-7</v>
      </c>
      <c r="BD624" s="13">
        <f t="shared" si="939"/>
        <v>8.0135584505400415E-3</v>
      </c>
      <c r="BE624" s="13">
        <f t="shared" si="940"/>
        <v>4.0325371092655889E-3</v>
      </c>
      <c r="BF624" s="13">
        <f t="shared" si="941"/>
        <v>1.0146151449427687E-3</v>
      </c>
      <c r="BG624" s="13">
        <f t="shared" si="942"/>
        <v>1.701896125529964E-4</v>
      </c>
      <c r="BH624" s="13">
        <f t="shared" si="943"/>
        <v>2.1410461172378433E-5</v>
      </c>
      <c r="BI624" s="13">
        <f t="shared" si="944"/>
        <v>2.1548099945109313E-6</v>
      </c>
      <c r="BJ624" s="14">
        <f t="shared" si="945"/>
        <v>7.9311875581075844E-2</v>
      </c>
      <c r="BK624" s="14">
        <f t="shared" si="946"/>
        <v>0.18143687687451468</v>
      </c>
      <c r="BL624" s="14">
        <f t="shared" si="947"/>
        <v>0.62237382929999541</v>
      </c>
      <c r="BM624" s="14">
        <f t="shared" si="948"/>
        <v>0.46444682313879831</v>
      </c>
      <c r="BN624" s="14">
        <f t="shared" si="949"/>
        <v>0.53039435258219192</v>
      </c>
    </row>
    <row r="625" spans="1:66" x14ac:dyDescent="0.25">
      <c r="A625" t="s">
        <v>343</v>
      </c>
      <c r="B625" t="s">
        <v>191</v>
      </c>
      <c r="C625" t="s">
        <v>183</v>
      </c>
      <c r="D625" s="11">
        <v>44433</v>
      </c>
      <c r="E625" s="10">
        <f>VLOOKUP(A625,home!$A$2:$E$405,3,FALSE)</f>
        <v>1.3151999999999999</v>
      </c>
      <c r="F625" s="10">
        <f>VLOOKUP(B625,home!$B$2:$E$405,3,FALSE)</f>
        <v>0.71560000000000001</v>
      </c>
      <c r="G625" s="10">
        <f>VLOOKUP(C625,away!$B$2:$E$405,4,FALSE)</f>
        <v>0.98399999999999999</v>
      </c>
      <c r="H625" s="10">
        <f>VLOOKUP(A625,away!$A$2:$E$405,3,FALSE)</f>
        <v>1.1212</v>
      </c>
      <c r="I625" s="10">
        <f>VLOOKUP(C625,away!$B$2:$E$405,3,FALSE)</f>
        <v>0.78700000000000003</v>
      </c>
      <c r="J625" s="10">
        <f>VLOOKUP(B625,home!$B$2:$E$405,4,FALSE)</f>
        <v>0.99680000000000002</v>
      </c>
      <c r="K625" s="12">
        <f t="shared" si="894"/>
        <v>0.92609860607999994</v>
      </c>
      <c r="L625" s="12">
        <f t="shared" si="895"/>
        <v>0.8795607699200001</v>
      </c>
      <c r="M625" s="13">
        <f t="shared" si="896"/>
        <v>0.16436604181484904</v>
      </c>
      <c r="N625" s="13">
        <f t="shared" si="897"/>
        <v>0.15221916221161869</v>
      </c>
      <c r="O625" s="13">
        <f t="shared" si="898"/>
        <v>0.14456992228737156</v>
      </c>
      <c r="P625" s="13">
        <f t="shared" si="899"/>
        <v>0.13388600351142871</v>
      </c>
      <c r="Q625" s="13">
        <f t="shared" si="900"/>
        <v>7.0484976971422725E-2</v>
      </c>
      <c r="R625" s="13">
        <f t="shared" si="901"/>
        <v>6.3579016077177544E-2</v>
      </c>
      <c r="S625" s="13">
        <f t="shared" si="902"/>
        <v>2.7264545854998629E-2</v>
      </c>
      <c r="T625" s="13">
        <f t="shared" si="903"/>
        <v>6.1995820612778044E-2</v>
      </c>
      <c r="U625" s="13">
        <f t="shared" si="904"/>
        <v>5.8880438165012018E-2</v>
      </c>
      <c r="V625" s="13">
        <f t="shared" si="905"/>
        <v>2.4676231725608583E-3</v>
      </c>
      <c r="W625" s="13">
        <f t="shared" si="906"/>
        <v>2.1758679640938493E-2</v>
      </c>
      <c r="X625" s="13">
        <f t="shared" si="907"/>
        <v>1.9138081017426492E-2</v>
      </c>
      <c r="Y625" s="13">
        <f t="shared" si="908"/>
        <v>8.4165526372394911E-3</v>
      </c>
      <c r="Z625" s="13">
        <f t="shared" si="909"/>
        <v>1.8640536110532784E-2</v>
      </c>
      <c r="AA625" s="13">
        <f t="shared" si="910"/>
        <v>1.7262974508548315E-2</v>
      </c>
      <c r="AB625" s="13">
        <f t="shared" si="911"/>
        <v>7.9936083145805813E-3</v>
      </c>
      <c r="AC625" s="13">
        <f t="shared" si="912"/>
        <v>1.2562669617552616E-4</v>
      </c>
      <c r="AD625" s="13">
        <f t="shared" si="913"/>
        <v>5.0376707214036028E-3</v>
      </c>
      <c r="AE625" s="13">
        <f t="shared" si="914"/>
        <v>4.4309375383211952E-3</v>
      </c>
      <c r="AF625" s="13">
        <f t="shared" si="915"/>
        <v>1.9486394163366098E-3</v>
      </c>
      <c r="AG625" s="13">
        <f t="shared" si="916"/>
        <v>5.7131559510982944E-4</v>
      </c>
      <c r="AH625" s="13">
        <f t="shared" si="917"/>
        <v>4.0988710732754452E-3</v>
      </c>
      <c r="AI625" s="13">
        <f t="shared" si="918"/>
        <v>3.7959587874620226E-3</v>
      </c>
      <c r="AJ625" s="13">
        <f t="shared" si="919"/>
        <v>1.7577160709028527E-3</v>
      </c>
      <c r="AK625" s="13">
        <f t="shared" si="920"/>
        <v>5.4260613438251548E-4</v>
      </c>
      <c r="AL625" s="13">
        <f t="shared" si="921"/>
        <v>4.0932192804721257E-6</v>
      </c>
      <c r="AM625" s="13">
        <f t="shared" si="922"/>
        <v>9.3307596659638118E-4</v>
      </c>
      <c r="AN625" s="13">
        <f t="shared" si="923"/>
        <v>8.2069701557336129E-4</v>
      </c>
      <c r="AO625" s="13">
        <f t="shared" si="924"/>
        <v>3.6092644944437594E-4</v>
      </c>
      <c r="AP625" s="13">
        <f t="shared" si="925"/>
        <v>1.0581891525259578E-4</v>
      </c>
      <c r="AQ625" s="13">
        <f t="shared" si="926"/>
        <v>2.3268541642918097E-5</v>
      </c>
      <c r="AR625" s="13">
        <f t="shared" si="927"/>
        <v>7.2104123940259363E-4</v>
      </c>
      <c r="AS625" s="13">
        <f t="shared" si="928"/>
        <v>6.6775528673693749E-4</v>
      </c>
      <c r="AT625" s="13">
        <f t="shared" si="929"/>
        <v>3.0920362012481421E-4</v>
      </c>
      <c r="AU625" s="13">
        <f t="shared" si="930"/>
        <v>9.5451013864160096E-5</v>
      </c>
      <c r="AV625" s="13">
        <f t="shared" si="931"/>
        <v>2.2099262722130349E-5</v>
      </c>
      <c r="AW625" s="13">
        <f t="shared" si="932"/>
        <v>9.2615908592276046E-8</v>
      </c>
      <c r="AX625" s="13">
        <f t="shared" si="933"/>
        <v>1.4402005867194279E-4</v>
      </c>
      <c r="AY625" s="13">
        <f t="shared" si="934"/>
        <v>1.2667439368941759E-4</v>
      </c>
      <c r="AZ625" s="13">
        <f t="shared" si="935"/>
        <v>5.5708913621306656E-5</v>
      </c>
      <c r="BA625" s="13">
        <f t="shared" si="936"/>
        <v>1.633312498538776E-5</v>
      </c>
      <c r="BB625" s="13">
        <f t="shared" si="937"/>
        <v>3.5914939968368115E-6</v>
      </c>
      <c r="BC625" s="13">
        <f t="shared" si="938"/>
        <v>6.3178744500416901E-7</v>
      </c>
      <c r="BD625" s="13">
        <f t="shared" si="939"/>
        <v>1.0569993127883601E-4</v>
      </c>
      <c r="BE625" s="13">
        <f t="shared" si="940"/>
        <v>9.7888559020081794E-5</v>
      </c>
      <c r="BF625" s="13">
        <f t="shared" si="941"/>
        <v>4.5327229029838777E-5</v>
      </c>
      <c r="BG625" s="13">
        <f t="shared" si="942"/>
        <v>1.3992494540667534E-5</v>
      </c>
      <c r="BH625" s="13">
        <f t="shared" si="943"/>
        <v>3.2396074224235528E-6</v>
      </c>
      <c r="BI625" s="13">
        <f t="shared" si="944"/>
        <v>6.0003918363057497E-7</v>
      </c>
      <c r="BJ625" s="14">
        <f t="shared" si="945"/>
        <v>0.34859258302351459</v>
      </c>
      <c r="BK625" s="14">
        <f t="shared" si="946"/>
        <v>0.32824060866298271</v>
      </c>
      <c r="BL625" s="14">
        <f t="shared" si="947"/>
        <v>0.30456340970203899</v>
      </c>
      <c r="BM625" s="14">
        <f t="shared" si="948"/>
        <v>0.27080543284741998</v>
      </c>
      <c r="BN625" s="14">
        <f t="shared" si="949"/>
        <v>0.72910512287386831</v>
      </c>
    </row>
    <row r="626" spans="1:66" x14ac:dyDescent="0.25">
      <c r="A626" t="s">
        <v>343</v>
      </c>
      <c r="B626" t="s">
        <v>192</v>
      </c>
      <c r="C626" t="s">
        <v>188</v>
      </c>
      <c r="D626" s="11">
        <v>44433</v>
      </c>
      <c r="E626" s="10">
        <f>VLOOKUP(A626,home!$A$2:$E$405,3,FALSE)</f>
        <v>1.3151999999999999</v>
      </c>
      <c r="F626" s="10">
        <f>VLOOKUP(B626,home!$B$2:$E$405,3,FALSE)</f>
        <v>1.2523</v>
      </c>
      <c r="G626" s="10">
        <f>VLOOKUP(C626,away!$B$2:$E$405,4,FALSE)</f>
        <v>0.76029999999999998</v>
      </c>
      <c r="H626" s="10">
        <f>VLOOKUP(A626,away!$A$2:$E$405,3,FALSE)</f>
        <v>1.1212</v>
      </c>
      <c r="I626" s="10">
        <f>VLOOKUP(C626,away!$B$2:$E$405,3,FALSE)</f>
        <v>1.1706000000000001</v>
      </c>
      <c r="J626" s="10">
        <f>VLOOKUP(B626,home!$B$2:$E$405,4,FALSE)</f>
        <v>0.78700000000000003</v>
      </c>
      <c r="K626" s="12">
        <f t="shared" si="894"/>
        <v>1.2522330770879997</v>
      </c>
      <c r="L626" s="12">
        <f t="shared" si="895"/>
        <v>1.03291917864</v>
      </c>
      <c r="M626" s="13">
        <f t="shared" si="896"/>
        <v>0.1017585676019597</v>
      </c>
      <c r="N626" s="13">
        <f t="shared" si="897"/>
        <v>0.12742544422826924</v>
      </c>
      <c r="O626" s="13">
        <f t="shared" si="898"/>
        <v>0.10510837606699913</v>
      </c>
      <c r="P626" s="13">
        <f t="shared" si="899"/>
        <v>0.13162018519010099</v>
      </c>
      <c r="Q626" s="13">
        <f t="shared" si="900"/>
        <v>7.9783178062635435E-2</v>
      </c>
      <c r="R626" s="13">
        <f t="shared" si="901"/>
        <v>5.4284228737654476E-2</v>
      </c>
      <c r="S626" s="13">
        <f t="shared" si="902"/>
        <v>4.2561215133355632E-2</v>
      </c>
      <c r="T626" s="13">
        <f t="shared" si="903"/>
        <v>8.2409574753746273E-2</v>
      </c>
      <c r="U626" s="13">
        <f t="shared" si="904"/>
        <v>6.79765067895019E-2</v>
      </c>
      <c r="V626" s="13">
        <f t="shared" si="905"/>
        <v>6.1167822684862041E-3</v>
      </c>
      <c r="W626" s="13">
        <f t="shared" si="906"/>
        <v>3.3302378188411245E-2</v>
      </c>
      <c r="X626" s="13">
        <f t="shared" si="907"/>
        <v>3.4398665125132399E-2</v>
      </c>
      <c r="Y626" s="13">
        <f t="shared" si="908"/>
        <v>1.7765520463682082E-2</v>
      </c>
      <c r="Z626" s="13">
        <f t="shared" si="909"/>
        <v>1.8690406986934652E-2</v>
      </c>
      <c r="AA626" s="13">
        <f t="shared" si="910"/>
        <v>2.3404745853276232E-2</v>
      </c>
      <c r="AB626" s="13">
        <f t="shared" si="911"/>
        <v>1.4654098459155348E-2</v>
      </c>
      <c r="AC626" s="13">
        <f t="shared" si="912"/>
        <v>4.944866277101171E-4</v>
      </c>
      <c r="AD626" s="13">
        <f t="shared" si="913"/>
        <v>1.042558487830563E-2</v>
      </c>
      <c r="AE626" s="13">
        <f t="shared" si="914"/>
        <v>1.0768786569341056E-2</v>
      </c>
      <c r="AF626" s="13">
        <f t="shared" si="915"/>
        <v>5.5616430890766131E-3</v>
      </c>
      <c r="AG626" s="13">
        <f t="shared" si="916"/>
        <v>1.9149092704859494E-3</v>
      </c>
      <c r="AH626" s="13">
        <f t="shared" si="917"/>
        <v>4.8264199583479637E-3</v>
      </c>
      <c r="AI626" s="13">
        <f t="shared" si="918"/>
        <v>6.0438027157610069E-3</v>
      </c>
      <c r="AJ626" s="13">
        <f t="shared" si="919"/>
        <v>3.7841248360351073E-3</v>
      </c>
      <c r="AK626" s="13">
        <f t="shared" si="920"/>
        <v>1.5795354291711214E-3</v>
      </c>
      <c r="AL626" s="13">
        <f t="shared" si="921"/>
        <v>2.5583859147003461E-5</v>
      </c>
      <c r="AM626" s="13">
        <f t="shared" si="922"/>
        <v>2.6110524465205558E-3</v>
      </c>
      <c r="AN626" s="13">
        <f t="shared" si="923"/>
        <v>2.6970061484459752E-3</v>
      </c>
      <c r="AO626" s="13">
        <f t="shared" si="924"/>
        <v>1.3928946878199232E-3</v>
      </c>
      <c r="AP626" s="13">
        <f t="shared" si="925"/>
        <v>4.7958254562499152E-4</v>
      </c>
      <c r="AQ626" s="13">
        <f t="shared" si="926"/>
        <v>1.2384250227926162E-4</v>
      </c>
      <c r="AR626" s="13">
        <f t="shared" si="927"/>
        <v>9.9706034782969682E-4</v>
      </c>
      <c r="AS626" s="13">
        <f t="shared" si="928"/>
        <v>1.2485519474052127E-3</v>
      </c>
      <c r="AT626" s="13">
        <f t="shared" si="929"/>
        <v>7.8173902350172199E-4</v>
      </c>
      <c r="AU626" s="13">
        <f t="shared" si="930"/>
        <v>3.2630648762644308E-4</v>
      </c>
      <c r="AV626" s="13">
        <f t="shared" si="931"/>
        <v>1.0215294426855956E-4</v>
      </c>
      <c r="AW626" s="13">
        <f t="shared" si="932"/>
        <v>9.192106915857047E-7</v>
      </c>
      <c r="AX626" s="13">
        <f t="shared" si="933"/>
        <v>5.4494103992409708E-4</v>
      </c>
      <c r="AY626" s="13">
        <f t="shared" si="934"/>
        <v>5.6288005136562581E-4</v>
      </c>
      <c r="AZ626" s="13">
        <f t="shared" si="935"/>
        <v>2.9070480016471159E-4</v>
      </c>
      <c r="BA626" s="13">
        <f t="shared" si="936"/>
        <v>1.000915211376131E-4</v>
      </c>
      <c r="BB626" s="13">
        <f t="shared" si="937"/>
        <v>2.5846612950572876E-5</v>
      </c>
      <c r="BC626" s="13">
        <f t="shared" si="938"/>
        <v>5.3394924439063474E-6</v>
      </c>
      <c r="BD626" s="13">
        <f t="shared" si="939"/>
        <v>1.7164712592246048E-4</v>
      </c>
      <c r="BE626" s="13">
        <f t="shared" si="940"/>
        <v>2.1494220866719407E-4</v>
      </c>
      <c r="BF626" s="13">
        <f t="shared" si="941"/>
        <v>1.3457887167770568E-4</v>
      </c>
      <c r="BG626" s="13">
        <f t="shared" si="942"/>
        <v>5.6174704864001464E-5</v>
      </c>
      <c r="BH626" s="13">
        <f t="shared" si="943"/>
        <v>1.75859558815897E-5</v>
      </c>
      <c r="BI626" s="13">
        <f t="shared" si="944"/>
        <v>4.404343129427376E-6</v>
      </c>
      <c r="BJ626" s="14">
        <f t="shared" si="945"/>
        <v>0.41258986647776313</v>
      </c>
      <c r="BK626" s="14">
        <f t="shared" si="946"/>
        <v>0.2831397007321253</v>
      </c>
      <c r="BL626" s="14">
        <f t="shared" si="947"/>
        <v>0.28571698280667629</v>
      </c>
      <c r="BM626" s="14">
        <f t="shared" si="948"/>
        <v>0.39959501627520633</v>
      </c>
      <c r="BN626" s="14">
        <f t="shared" si="949"/>
        <v>0.59997997988761897</v>
      </c>
    </row>
    <row r="627" spans="1:66" x14ac:dyDescent="0.25">
      <c r="A627" t="s">
        <v>343</v>
      </c>
      <c r="B627" t="s">
        <v>193</v>
      </c>
      <c r="C627" t="s">
        <v>179</v>
      </c>
      <c r="D627" s="11">
        <v>44433</v>
      </c>
      <c r="E627" s="10">
        <f>VLOOKUP(A627,home!$A$2:$E$405,3,FALSE)</f>
        <v>1.3151999999999999</v>
      </c>
      <c r="F627" s="10">
        <f>VLOOKUP(B627,home!$B$2:$E$405,3,FALSE)</f>
        <v>0.52270000000000005</v>
      </c>
      <c r="G627" s="10">
        <f>VLOOKUP(C627,away!$B$2:$E$405,4,FALSE)</f>
        <v>0.80510000000000004</v>
      </c>
      <c r="H627" s="10">
        <f>VLOOKUP(A627,away!$A$2:$E$405,3,FALSE)</f>
        <v>1.1212</v>
      </c>
      <c r="I627" s="10">
        <f>VLOOKUP(C627,away!$B$2:$E$405,3,FALSE)</f>
        <v>0.89190000000000003</v>
      </c>
      <c r="J627" s="10">
        <f>VLOOKUP(B627,home!$B$2:$E$405,4,FALSE)</f>
        <v>1.0590999999999999</v>
      </c>
      <c r="K627" s="12">
        <f t="shared" si="894"/>
        <v>0.55347005270400007</v>
      </c>
      <c r="L627" s="12">
        <f t="shared" si="895"/>
        <v>1.059098178348</v>
      </c>
      <c r="M627" s="13">
        <f t="shared" si="896"/>
        <v>0.19937491514422925</v>
      </c>
      <c r="N627" s="13">
        <f t="shared" si="897"/>
        <v>0.11034804479273209</v>
      </c>
      <c r="O627" s="13">
        <f t="shared" si="898"/>
        <v>0.21115760943754028</v>
      </c>
      <c r="P627" s="13">
        <f t="shared" si="899"/>
        <v>0.11686941322424607</v>
      </c>
      <c r="Q627" s="13">
        <f t="shared" si="900"/>
        <v>3.0537169083608394E-2</v>
      </c>
      <c r="R627" s="13">
        <f t="shared" si="901"/>
        <v>0.11181831974980867</v>
      </c>
      <c r="S627" s="13">
        <f t="shared" si="902"/>
        <v>1.7126602583754022E-2</v>
      </c>
      <c r="T627" s="13">
        <f t="shared" si="903"/>
        <v>3.2341860148354516E-2</v>
      </c>
      <c r="U627" s="13">
        <f t="shared" si="904"/>
        <v>6.1888091325199339E-2</v>
      </c>
      <c r="V627" s="13">
        <f t="shared" si="905"/>
        <v>1.1154729899698072E-3</v>
      </c>
      <c r="W627" s="13">
        <f t="shared" si="906"/>
        <v>5.6338028607119013E-3</v>
      </c>
      <c r="X627" s="13">
        <f t="shared" si="907"/>
        <v>5.9667503469517259E-3</v>
      </c>
      <c r="Y627" s="13">
        <f t="shared" si="908"/>
        <v>3.1596872115569347E-3</v>
      </c>
      <c r="Z627" s="13">
        <f t="shared" si="909"/>
        <v>3.9475526250985528E-2</v>
      </c>
      <c r="AA627" s="13">
        <f t="shared" si="910"/>
        <v>2.1848521594651095E-2</v>
      </c>
      <c r="AB627" s="13">
        <f t="shared" si="911"/>
        <v>6.0462511992480121E-3</v>
      </c>
      <c r="AC627" s="13">
        <f t="shared" si="912"/>
        <v>4.0866686297696947E-5</v>
      </c>
      <c r="AD627" s="13">
        <f t="shared" si="913"/>
        <v>7.7953529156054029E-4</v>
      </c>
      <c r="AE627" s="13">
        <f t="shared" si="914"/>
        <v>8.2560440724974528E-4</v>
      </c>
      <c r="AF627" s="13">
        <f t="shared" si="915"/>
        <v>4.3719806187714276E-4</v>
      </c>
      <c r="AG627" s="13">
        <f t="shared" si="916"/>
        <v>1.5434522363711939E-4</v>
      </c>
      <c r="AH627" s="13">
        <f t="shared" si="917"/>
        <v>1.0452114485436854E-2</v>
      </c>
      <c r="AI627" s="13">
        <f t="shared" si="918"/>
        <v>5.7849323551229775E-3</v>
      </c>
      <c r="AJ627" s="13">
        <f t="shared" si="919"/>
        <v>1.6008934077394947E-3</v>
      </c>
      <c r="AK627" s="13">
        <f t="shared" si="920"/>
        <v>2.9534885291835489E-4</v>
      </c>
      <c r="AL627" s="13">
        <f t="shared" si="921"/>
        <v>9.5820793595345615E-7</v>
      </c>
      <c r="AM627" s="13">
        <f t="shared" si="922"/>
        <v>8.6289887780928104E-5</v>
      </c>
      <c r="AN627" s="13">
        <f t="shared" si="923"/>
        <v>9.1389462958634308E-5</v>
      </c>
      <c r="AO627" s="13">
        <f t="shared" si="924"/>
        <v>4.8395206869845805E-5</v>
      </c>
      <c r="AP627" s="13">
        <f t="shared" si="925"/>
        <v>1.7085091812209436E-5</v>
      </c>
      <c r="AQ627" s="13">
        <f t="shared" si="926"/>
        <v>4.523697403804835E-6</v>
      </c>
      <c r="AR627" s="13">
        <f t="shared" si="927"/>
        <v>2.2139630822821839E-3</v>
      </c>
      <c r="AS627" s="13">
        <f t="shared" si="928"/>
        <v>1.2253622638354307E-3</v>
      </c>
      <c r="AT627" s="13">
        <f t="shared" si="929"/>
        <v>3.3910065837324433E-4</v>
      </c>
      <c r="AU627" s="13">
        <f t="shared" si="930"/>
        <v>6.2560686420600235E-5</v>
      </c>
      <c r="AV627" s="13">
        <f t="shared" si="931"/>
        <v>8.6563666026020062E-6</v>
      </c>
      <c r="AW627" s="13">
        <f t="shared" si="932"/>
        <v>1.560226358531689E-8</v>
      </c>
      <c r="AX627" s="13">
        <f t="shared" si="933"/>
        <v>7.9598114563220865E-6</v>
      </c>
      <c r="AY627" s="13">
        <f t="shared" si="934"/>
        <v>8.430221813384262E-6</v>
      </c>
      <c r="AZ627" s="13">
        <f t="shared" si="935"/>
        <v>4.4642162828124223E-6</v>
      </c>
      <c r="BA627" s="13">
        <f t="shared" si="936"/>
        <v>1.5760144442927057E-6</v>
      </c>
      <c r="BB627" s="13">
        <f t="shared" si="937"/>
        <v>4.1728850675013495E-7</v>
      </c>
      <c r="BC627" s="13">
        <f t="shared" si="938"/>
        <v>8.8389899468925053E-8</v>
      </c>
      <c r="BD627" s="13">
        <f t="shared" si="939"/>
        <v>3.9080071122913056E-4</v>
      </c>
      <c r="BE627" s="13">
        <f t="shared" si="940"/>
        <v>2.1629649024074759E-4</v>
      </c>
      <c r="BF627" s="13">
        <f t="shared" si="941"/>
        <v>5.9856814926618392E-5</v>
      </c>
      <c r="BG627" s="13">
        <f t="shared" si="942"/>
        <v>1.1042984837376355E-5</v>
      </c>
      <c r="BH627" s="13">
        <f t="shared" si="943"/>
        <v>1.5279903499880409E-6</v>
      </c>
      <c r="BI627" s="13">
        <f t="shared" si="944"/>
        <v>1.6913937990781697E-7</v>
      </c>
      <c r="BJ627" s="14">
        <f t="shared" si="945"/>
        <v>0.19045461671746852</v>
      </c>
      <c r="BK627" s="14">
        <f t="shared" si="946"/>
        <v>0.33453665905824626</v>
      </c>
      <c r="BL627" s="14">
        <f t="shared" si="947"/>
        <v>0.43542141959614283</v>
      </c>
      <c r="BM627" s="14">
        <f t="shared" si="948"/>
        <v>0.21977433557112855</v>
      </c>
      <c r="BN627" s="14">
        <f t="shared" si="949"/>
        <v>0.7801054714321648</v>
      </c>
    </row>
    <row r="628" spans="1:66" x14ac:dyDescent="0.25">
      <c r="A628" t="s">
        <v>343</v>
      </c>
      <c r="B628" t="s">
        <v>196</v>
      </c>
      <c r="C628" t="s">
        <v>180</v>
      </c>
      <c r="D628" s="11">
        <v>44433</v>
      </c>
      <c r="E628" s="10">
        <f>VLOOKUP(A628,home!$A$2:$E$405,3,FALSE)</f>
        <v>1.3151999999999999</v>
      </c>
      <c r="F628" s="10">
        <f>VLOOKUP(B628,home!$B$2:$E$405,3,FALSE)</f>
        <v>0.99790000000000001</v>
      </c>
      <c r="G628" s="10">
        <f>VLOOKUP(C628,away!$B$2:$E$405,4,FALSE)</f>
        <v>0.71279999999999999</v>
      </c>
      <c r="H628" s="10">
        <f>VLOOKUP(A628,away!$A$2:$E$405,3,FALSE)</f>
        <v>1.1212</v>
      </c>
      <c r="I628" s="10">
        <f>VLOOKUP(C628,away!$B$2:$E$405,3,FALSE)</f>
        <v>0.61319999999999997</v>
      </c>
      <c r="J628" s="10">
        <f>VLOOKUP(B628,home!$B$2:$E$405,4,FALSE)</f>
        <v>1.5608</v>
      </c>
      <c r="K628" s="12">
        <f t="shared" si="894"/>
        <v>0.93550586342399999</v>
      </c>
      <c r="L628" s="12">
        <f t="shared" si="895"/>
        <v>1.073080966272</v>
      </c>
      <c r="M628" s="13">
        <f t="shared" si="896"/>
        <v>0.13417815733902669</v>
      </c>
      <c r="N628" s="13">
        <f t="shared" si="897"/>
        <v>0.12552445293408748</v>
      </c>
      <c r="O628" s="13">
        <f t="shared" si="898"/>
        <v>0.14398402672995922</v>
      </c>
      <c r="P628" s="13">
        <f t="shared" si="899"/>
        <v>0.13469790124527481</v>
      </c>
      <c r="Q628" s="13">
        <f t="shared" si="900"/>
        <v>5.8714430861464377E-2</v>
      </c>
      <c r="R628" s="13">
        <f t="shared" si="901"/>
        <v>7.7253259265559052E-2</v>
      </c>
      <c r="S628" s="13">
        <f t="shared" si="902"/>
        <v>3.3804914599547535E-2</v>
      </c>
      <c r="T628" s="13">
        <f t="shared" si="903"/>
        <v>6.3005338202930736E-2</v>
      </c>
      <c r="U628" s="13">
        <f t="shared" si="904"/>
        <v>7.2270877011544957E-2</v>
      </c>
      <c r="V628" s="13">
        <f t="shared" si="905"/>
        <v>3.7706510165598879E-3</v>
      </c>
      <c r="W628" s="13">
        <f t="shared" si="906"/>
        <v>1.8309231446167664E-2</v>
      </c>
      <c r="X628" s="13">
        <f t="shared" si="907"/>
        <v>1.9647287771951287E-2</v>
      </c>
      <c r="Y628" s="13">
        <f t="shared" si="908"/>
        <v>1.0541565273474768E-2</v>
      </c>
      <c r="Z628" s="13">
        <f t="shared" si="909"/>
        <v>2.7633000700115821E-2</v>
      </c>
      <c r="AA628" s="13">
        <f t="shared" si="910"/>
        <v>2.5850834178957845E-2</v>
      </c>
      <c r="AB628" s="13">
        <f t="shared" si="911"/>
        <v>1.2091803474408302E-2</v>
      </c>
      <c r="AC628" s="13">
        <f t="shared" si="912"/>
        <v>2.3657854803431019E-4</v>
      </c>
      <c r="AD628" s="13">
        <f t="shared" si="913"/>
        <v>4.2820983431692324E-3</v>
      </c>
      <c r="AE628" s="13">
        <f t="shared" si="914"/>
        <v>4.5950382277597703E-3</v>
      </c>
      <c r="AF628" s="13">
        <f t="shared" si="915"/>
        <v>2.4654240307506159E-3</v>
      </c>
      <c r="AG628" s="13">
        <f t="shared" si="916"/>
        <v>8.8186653372936011E-4</v>
      </c>
      <c r="AH628" s="13">
        <f t="shared" si="917"/>
        <v>7.4131117730687817E-3</v>
      </c>
      <c r="AI628" s="13">
        <f t="shared" si="918"/>
        <v>6.9350095299233307E-3</v>
      </c>
      <c r="AJ628" s="13">
        <f t="shared" si="919"/>
        <v>3.2438710390722963E-3</v>
      </c>
      <c r="AK628" s="13">
        <f t="shared" si="920"/>
        <v>1.0115534590811456E-3</v>
      </c>
      <c r="AL628" s="13">
        <f t="shared" si="921"/>
        <v>9.499797741105926E-6</v>
      </c>
      <c r="AM628" s="13">
        <f t="shared" si="922"/>
        <v>8.011856215586027E-4</v>
      </c>
      <c r="AN628" s="13">
        <f t="shared" si="923"/>
        <v>8.5973704094533833E-4</v>
      </c>
      <c r="AO628" s="13">
        <f t="shared" si="924"/>
        <v>4.6128372731872683E-4</v>
      </c>
      <c r="AP628" s="13">
        <f t="shared" si="925"/>
        <v>1.6499826261224306E-4</v>
      </c>
      <c r="AQ628" s="13">
        <f t="shared" si="926"/>
        <v>4.4264123769286739E-5</v>
      </c>
      <c r="AR628" s="13">
        <f t="shared" si="927"/>
        <v>1.5909738289053982E-3</v>
      </c>
      <c r="AS628" s="13">
        <f t="shared" si="928"/>
        <v>1.4883653454951316E-3</v>
      </c>
      <c r="AT628" s="13">
        <f t="shared" si="929"/>
        <v>6.9618725381389147E-4</v>
      </c>
      <c r="AU628" s="13">
        <f t="shared" si="930"/>
        <v>2.1709575266131602E-4</v>
      </c>
      <c r="AV628" s="13">
        <f t="shared" si="931"/>
        <v>5.0773587384776889E-5</v>
      </c>
      <c r="AW628" s="13">
        <f t="shared" si="932"/>
        <v>2.6490543190200666E-7</v>
      </c>
      <c r="AX628" s="13">
        <f t="shared" si="933"/>
        <v>1.2491897444317907E-4</v>
      </c>
      <c r="AY628" s="13">
        <f t="shared" si="934"/>
        <v>1.340481738011939E-4</v>
      </c>
      <c r="AZ628" s="13">
        <f t="shared" si="935"/>
        <v>7.1922271934791058E-5</v>
      </c>
      <c r="BA628" s="13">
        <f t="shared" si="936"/>
        <v>2.5726140354754383E-5</v>
      </c>
      <c r="BB628" s="13">
        <f t="shared" si="937"/>
        <v>6.9015578875822296E-6</v>
      </c>
      <c r="BC628" s="13">
        <f t="shared" si="938"/>
        <v>1.4811860813577769E-6</v>
      </c>
      <c r="BD628" s="13">
        <f t="shared" si="939"/>
        <v>2.8454062227254465E-4</v>
      </c>
      <c r="BE628" s="13">
        <f t="shared" si="940"/>
        <v>2.6618942051827912E-4</v>
      </c>
      <c r="BF628" s="13">
        <f t="shared" si="941"/>
        <v>1.2451088183814345E-4</v>
      </c>
      <c r="BG628" s="13">
        <f t="shared" si="942"/>
        <v>3.8826886673225345E-5</v>
      </c>
      <c r="BH628" s="13">
        <f t="shared" si="943"/>
        <v>9.0806950353253674E-6</v>
      </c>
      <c r="BI628" s="13">
        <f t="shared" si="944"/>
        <v>1.6990086899024179E-6</v>
      </c>
      <c r="BJ628" s="14">
        <f t="shared" si="945"/>
        <v>0.3106632007061923</v>
      </c>
      <c r="BK628" s="14">
        <f t="shared" si="946"/>
        <v>0.30683175071998559</v>
      </c>
      <c r="BL628" s="14">
        <f t="shared" si="947"/>
        <v>0.3548225897448628</v>
      </c>
      <c r="BM628" s="14">
        <f t="shared" si="948"/>
        <v>0.32546453022741562</v>
      </c>
      <c r="BN628" s="14">
        <f t="shared" si="949"/>
        <v>0.67435222837537157</v>
      </c>
    </row>
    <row r="629" spans="1:66" x14ac:dyDescent="0.25">
      <c r="A629" t="s">
        <v>338</v>
      </c>
      <c r="B629" t="s">
        <v>88</v>
      </c>
      <c r="C629" t="s">
        <v>76</v>
      </c>
      <c r="D629" s="11">
        <v>44434</v>
      </c>
      <c r="E629" s="10">
        <f>VLOOKUP(A629,home!$A$2:$E$405,3,FALSE)</f>
        <v>1.3033999999999999</v>
      </c>
      <c r="F629" s="10">
        <f>VLOOKUP(B629,home!$B$2:$E$405,3,FALSE)</f>
        <v>0.57540000000000002</v>
      </c>
      <c r="G629" s="10">
        <f>VLOOKUP(C629,away!$B$2:$E$405,4,FALSE)</f>
        <v>0.6905</v>
      </c>
      <c r="H629" s="10">
        <f>VLOOKUP(A629,away!$A$2:$E$405,3,FALSE)</f>
        <v>1.0085</v>
      </c>
      <c r="I629" s="10">
        <f>VLOOKUP(C629,away!$B$2:$E$405,3,FALSE)</f>
        <v>1.1899</v>
      </c>
      <c r="J629" s="10">
        <f>VLOOKUP(B629,home!$B$2:$E$405,4,FALSE)</f>
        <v>0.99160000000000004</v>
      </c>
      <c r="K629" s="12">
        <f t="shared" si="894"/>
        <v>0.51785867657999995</v>
      </c>
      <c r="L629" s="12">
        <f t="shared" si="895"/>
        <v>1.18993403114</v>
      </c>
      <c r="M629" s="13">
        <f t="shared" si="896"/>
        <v>0.18126545721089973</v>
      </c>
      <c r="N629" s="13">
        <f t="shared" si="897"/>
        <v>9.3869889780905144E-2</v>
      </c>
      <c r="O629" s="13">
        <f t="shared" si="898"/>
        <v>0.21569393620540106</v>
      </c>
      <c r="P629" s="13">
        <f t="shared" si="899"/>
        <v>0.11169897634965992</v>
      </c>
      <c r="Q629" s="13">
        <f t="shared" si="900"/>
        <v>2.4305668446324997E-2</v>
      </c>
      <c r="R629" s="13">
        <f t="shared" si="901"/>
        <v>0.12833077750067345</v>
      </c>
      <c r="S629" s="13">
        <f t="shared" si="902"/>
        <v>1.7207720529793875E-2</v>
      </c>
      <c r="T629" s="13">
        <f t="shared" si="903"/>
        <v>2.8922142033887797E-2</v>
      </c>
      <c r="U629" s="13">
        <f t="shared" si="904"/>
        <v>6.6457206600981186E-2</v>
      </c>
      <c r="V629" s="13">
        <f t="shared" si="905"/>
        <v>1.1781890359180583E-3</v>
      </c>
      <c r="W629" s="13">
        <f t="shared" si="906"/>
        <v>4.1956337650020433E-3</v>
      </c>
      <c r="X629" s="13">
        <f t="shared" si="907"/>
        <v>4.9925273991759753E-3</v>
      </c>
      <c r="Y629" s="13">
        <f t="shared" si="908"/>
        <v>2.9703891268391845E-3</v>
      </c>
      <c r="Z629" s="13">
        <f t="shared" si="909"/>
        <v>5.0901719796902244E-2</v>
      </c>
      <c r="AA629" s="13">
        <f t="shared" si="910"/>
        <v>2.6359897249669778E-2</v>
      </c>
      <c r="AB629" s="13">
        <f t="shared" si="911"/>
        <v>6.825350752249386E-3</v>
      </c>
      <c r="AC629" s="13">
        <f t="shared" si="912"/>
        <v>4.5376305862195462E-5</v>
      </c>
      <c r="AD629" s="13">
        <f t="shared" si="913"/>
        <v>5.4318633723957998E-4</v>
      </c>
      <c r="AE629" s="13">
        <f t="shared" si="914"/>
        <v>6.4635590793166479E-4</v>
      </c>
      <c r="AF629" s="13">
        <f t="shared" si="915"/>
        <v>3.8456044553814033E-4</v>
      </c>
      <c r="AG629" s="13">
        <f t="shared" si="916"/>
        <v>1.5253385372539788E-4</v>
      </c>
      <c r="AH629" s="13">
        <f t="shared" si="917"/>
        <v>1.5142422157471662E-2</v>
      </c>
      <c r="AI629" s="13">
        <f t="shared" si="918"/>
        <v>7.8416346986839424E-3</v>
      </c>
      <c r="AJ629" s="13">
        <f t="shared" si="919"/>
        <v>2.0304292836421365E-3</v>
      </c>
      <c r="AK629" s="13">
        <f t="shared" si="920"/>
        <v>3.5049180723873146E-4</v>
      </c>
      <c r="AL629" s="13">
        <f t="shared" si="921"/>
        <v>1.1184672454033415E-6</v>
      </c>
      <c r="AM629" s="13">
        <f t="shared" si="922"/>
        <v>5.6258751547845301E-5</v>
      </c>
      <c r="AN629" s="13">
        <f t="shared" si="923"/>
        <v>6.6944203016231255E-5</v>
      </c>
      <c r="AO629" s="13">
        <f t="shared" si="924"/>
        <v>3.9829592678279305E-5</v>
      </c>
      <c r="AP629" s="13">
        <f t="shared" si="925"/>
        <v>1.5798195924776372E-5</v>
      </c>
      <c r="AQ629" s="13">
        <f t="shared" si="926"/>
        <v>4.699702740377168E-6</v>
      </c>
      <c r="AR629" s="13">
        <f t="shared" si="927"/>
        <v>3.6036966878127811E-3</v>
      </c>
      <c r="AS629" s="13">
        <f t="shared" si="928"/>
        <v>1.866205597546456E-3</v>
      </c>
      <c r="AT629" s="13">
        <f t="shared" si="929"/>
        <v>4.8321538048579787E-4</v>
      </c>
      <c r="AU629" s="13">
        <f t="shared" si="930"/>
        <v>8.3412425813825491E-5</v>
      </c>
      <c r="AV629" s="13">
        <f t="shared" si="931"/>
        <v>1.0798962110568769E-5</v>
      </c>
      <c r="AW629" s="13">
        <f t="shared" si="932"/>
        <v>1.9144979767745452E-8</v>
      </c>
      <c r="AX629" s="13">
        <f t="shared" si="933"/>
        <v>4.8556804371016982E-6</v>
      </c>
      <c r="AY629" s="13">
        <f t="shared" si="934"/>
        <v>5.7779393964480596E-6</v>
      </c>
      <c r="AZ629" s="13">
        <f t="shared" si="935"/>
        <v>3.4376833588490295E-6</v>
      </c>
      <c r="BA629" s="13">
        <f t="shared" si="936"/>
        <v>1.3635388056593732E-6</v>
      </c>
      <c r="BB629" s="13">
        <f t="shared" si="937"/>
        <v>4.0563030690851987E-7</v>
      </c>
      <c r="BC629" s="13">
        <f t="shared" si="938"/>
        <v>9.6534661250442071E-8</v>
      </c>
      <c r="BD629" s="13">
        <f t="shared" si="939"/>
        <v>7.1469355445582042E-4</v>
      </c>
      <c r="BE629" s="13">
        <f t="shared" si="940"/>
        <v>3.7011025827074728E-4</v>
      </c>
      <c r="BF629" s="13">
        <f t="shared" si="941"/>
        <v>9.5832404268385573E-5</v>
      </c>
      <c r="BG629" s="13">
        <f t="shared" si="942"/>
        <v>1.6542547349301901E-5</v>
      </c>
      <c r="BH629" s="13">
        <f t="shared" si="943"/>
        <v>2.1416754193928666E-6</v>
      </c>
      <c r="BI629" s="13">
        <f t="shared" si="944"/>
        <v>2.218170396701413E-7</v>
      </c>
      <c r="BJ629" s="14">
        <f t="shared" si="945"/>
        <v>0.16118235454944366</v>
      </c>
      <c r="BK629" s="14">
        <f t="shared" si="946"/>
        <v>0.3114026158387756</v>
      </c>
      <c r="BL629" s="14">
        <f t="shared" si="947"/>
        <v>0.47627901756658403</v>
      </c>
      <c r="BM629" s="14">
        <f t="shared" si="948"/>
        <v>0.24459524346342465</v>
      </c>
      <c r="BN629" s="14">
        <f t="shared" si="949"/>
        <v>0.75516470549386427</v>
      </c>
    </row>
    <row r="630" spans="1:66" x14ac:dyDescent="0.25">
      <c r="A630" t="s">
        <v>338</v>
      </c>
      <c r="B630" t="s">
        <v>82</v>
      </c>
      <c r="C630" t="s">
        <v>95</v>
      </c>
      <c r="D630" s="11">
        <v>44434</v>
      </c>
      <c r="E630" s="10">
        <f>VLOOKUP(A630,home!$A$2:$E$405,3,FALSE)</f>
        <v>1.3033999999999999</v>
      </c>
      <c r="F630" s="10">
        <f>VLOOKUP(B630,home!$B$2:$E$405,3,FALSE)</f>
        <v>1.2276</v>
      </c>
      <c r="G630" s="10">
        <f>VLOOKUP(C630,away!$B$2:$E$405,4,FALSE)</f>
        <v>1.3640000000000001</v>
      </c>
      <c r="H630" s="10">
        <f>VLOOKUP(A630,away!$A$2:$E$405,3,FALSE)</f>
        <v>1.0085</v>
      </c>
      <c r="I630" s="10">
        <f>VLOOKUP(C630,away!$B$2:$E$405,3,FALSE)</f>
        <v>0.99160000000000004</v>
      </c>
      <c r="J630" s="10">
        <f>VLOOKUP(B630,home!$B$2:$E$405,4,FALSE)</f>
        <v>1.0907</v>
      </c>
      <c r="K630" s="12">
        <f t="shared" si="894"/>
        <v>2.1824734377600001</v>
      </c>
      <c r="L630" s="12">
        <f t="shared" si="895"/>
        <v>1.09073119402</v>
      </c>
      <c r="M630" s="13">
        <f t="shared" si="896"/>
        <v>3.7884825419457493E-2</v>
      </c>
      <c r="N630" s="13">
        <f t="shared" si="897"/>
        <v>8.2682625172140853E-2</v>
      </c>
      <c r="O630" s="13">
        <f t="shared" si="898"/>
        <v>4.1322160865004121E-2</v>
      </c>
      <c r="P630" s="13">
        <f t="shared" si="899"/>
        <v>9.0184518478717293E-2</v>
      </c>
      <c r="Q630" s="13">
        <f t="shared" si="900"/>
        <v>9.0226316601231885E-2</v>
      </c>
      <c r="R630" s="13">
        <f t="shared" si="901"/>
        <v>2.2535684929886224E-2</v>
      </c>
      <c r="S630" s="13">
        <f t="shared" si="902"/>
        <v>5.3670878004501085E-2</v>
      </c>
      <c r="T630" s="13">
        <f t="shared" si="903"/>
        <v>9.8412658038488213E-2</v>
      </c>
      <c r="U630" s="13">
        <f t="shared" si="904"/>
        <v>4.9183533761205024E-2</v>
      </c>
      <c r="V630" s="13">
        <f t="shared" si="905"/>
        <v>1.4195898682020583E-2</v>
      </c>
      <c r="W630" s="13">
        <f t="shared" si="906"/>
        <v>6.5638846456370914E-2</v>
      </c>
      <c r="X630" s="13">
        <f t="shared" si="907"/>
        <v>7.1594337369452893E-2</v>
      </c>
      <c r="Y630" s="13">
        <f t="shared" si="908"/>
        <v>3.9045088542027019E-2</v>
      </c>
      <c r="Z630" s="13">
        <f t="shared" si="909"/>
        <v>8.1934581772111076E-3</v>
      </c>
      <c r="AA630" s="13">
        <f t="shared" si="910"/>
        <v>1.7882004835160711E-2</v>
      </c>
      <c r="AB630" s="13">
        <f t="shared" si="911"/>
        <v>1.9513500283317074E-2</v>
      </c>
      <c r="AC630" s="13">
        <f t="shared" si="912"/>
        <v>2.1120763274541051E-3</v>
      </c>
      <c r="AD630" s="13">
        <f t="shared" si="913"/>
        <v>3.581375971905916E-2</v>
      </c>
      <c r="AE630" s="13">
        <f t="shared" si="914"/>
        <v>3.9063184900714781E-2</v>
      </c>
      <c r="AF630" s="13">
        <f t="shared" si="915"/>
        <v>2.1303717154490327E-2</v>
      </c>
      <c r="AG630" s="13">
        <f t="shared" si="916"/>
        <v>7.7455429496605301E-3</v>
      </c>
      <c r="AH630" s="13">
        <f t="shared" si="917"/>
        <v>2.2342151051956004E-3</v>
      </c>
      <c r="AI630" s="13">
        <f t="shared" si="918"/>
        <v>4.8761151213315632E-3</v>
      </c>
      <c r="AJ630" s="13">
        <f t="shared" si="919"/>
        <v>5.3209958658830088E-3</v>
      </c>
      <c r="AK630" s="13">
        <f t="shared" si="920"/>
        <v>3.8709773799068129E-3</v>
      </c>
      <c r="AL630" s="13">
        <f t="shared" si="921"/>
        <v>2.0111122009702391E-4</v>
      </c>
      <c r="AM630" s="13">
        <f t="shared" si="922"/>
        <v>1.5632515858633123E-2</v>
      </c>
      <c r="AN630" s="13">
        <f t="shared" si="923"/>
        <v>1.7050872688023494E-2</v>
      </c>
      <c r="AO630" s="13">
        <f t="shared" si="924"/>
        <v>9.298959363045433E-3</v>
      </c>
      <c r="AP630" s="13">
        <f t="shared" si="925"/>
        <v>3.380888349732668E-3</v>
      </c>
      <c r="AQ630" s="13">
        <f t="shared" si="926"/>
        <v>9.2191009663805483E-4</v>
      </c>
      <c r="AR630" s="13">
        <f t="shared" si="927"/>
        <v>4.8738562187750366E-4</v>
      </c>
      <c r="AS630" s="13">
        <f t="shared" si="928"/>
        <v>1.0637061736937911E-3</v>
      </c>
      <c r="AT630" s="13">
        <f t="shared" si="929"/>
        <v>1.1607552348340121E-3</v>
      </c>
      <c r="AU630" s="13">
        <f t="shared" si="930"/>
        <v>8.4443915592203418E-4</v>
      </c>
      <c r="AV630" s="13">
        <f t="shared" si="931"/>
        <v>4.6074150690107875E-4</v>
      </c>
      <c r="AW630" s="13">
        <f t="shared" si="932"/>
        <v>1.3298433948087571E-5</v>
      </c>
      <c r="AX630" s="13">
        <f t="shared" si="933"/>
        <v>5.6862584378047972E-3</v>
      </c>
      <c r="AY630" s="13">
        <f t="shared" si="934"/>
        <v>6.2021794553731267E-3</v>
      </c>
      <c r="AZ630" s="13">
        <f t="shared" si="935"/>
        <v>3.382455301442721E-3</v>
      </c>
      <c r="BA630" s="13">
        <f t="shared" si="936"/>
        <v>1.2297831698872992E-3</v>
      </c>
      <c r="BB630" s="13">
        <f t="shared" si="937"/>
        <v>3.3534071631921857E-4</v>
      </c>
      <c r="BC630" s="13">
        <f t="shared" si="938"/>
        <v>7.3153315982876701E-5</v>
      </c>
      <c r="BD630" s="13">
        <f t="shared" si="939"/>
        <v>8.8601116883104935E-5</v>
      </c>
      <c r="BE630" s="13">
        <f t="shared" si="940"/>
        <v>1.9336958415324562E-4</v>
      </c>
      <c r="BF630" s="13">
        <f t="shared" si="941"/>
        <v>2.1101199054257786E-4</v>
      </c>
      <c r="BG630" s="13">
        <f t="shared" si="942"/>
        <v>1.5350935480268015E-4</v>
      </c>
      <c r="BH630" s="13">
        <f t="shared" si="943"/>
        <v>8.3757522326131245E-5</v>
      </c>
      <c r="BI630" s="13">
        <f t="shared" si="944"/>
        <v>3.6559713537874308E-5</v>
      </c>
      <c r="BJ630" s="14">
        <f t="shared" si="945"/>
        <v>0.61472039365651954</v>
      </c>
      <c r="BK630" s="14">
        <f t="shared" si="946"/>
        <v>0.20445148758762072</v>
      </c>
      <c r="BL630" s="14">
        <f t="shared" si="947"/>
        <v>0.1715230251223642</v>
      </c>
      <c r="BM630" s="14">
        <f t="shared" si="948"/>
        <v>0.62786335205585275</v>
      </c>
      <c r="BN630" s="14">
        <f t="shared" si="949"/>
        <v>0.36483613146643784</v>
      </c>
    </row>
    <row r="631" spans="1:66" x14ac:dyDescent="0.25">
      <c r="A631" t="s">
        <v>338</v>
      </c>
      <c r="B631" t="s">
        <v>72</v>
      </c>
      <c r="C631" t="s">
        <v>94</v>
      </c>
      <c r="D631" s="11">
        <v>44434</v>
      </c>
      <c r="E631" s="10">
        <f>VLOOKUP(A631,home!$A$2:$E$405,3,FALSE)</f>
        <v>1.3033999999999999</v>
      </c>
      <c r="F631" s="10">
        <f>VLOOKUP(B631,home!$B$2:$E$405,3,FALSE)</f>
        <v>1.0548999999999999</v>
      </c>
      <c r="G631" s="10">
        <f>VLOOKUP(C631,away!$B$2:$E$405,4,FALSE)</f>
        <v>1.1508</v>
      </c>
      <c r="H631" s="10">
        <f>VLOOKUP(A631,away!$A$2:$E$405,3,FALSE)</f>
        <v>1.0085</v>
      </c>
      <c r="I631" s="10">
        <f>VLOOKUP(C631,away!$B$2:$E$405,3,FALSE)</f>
        <v>1.2889999999999999</v>
      </c>
      <c r="J631" s="10">
        <f>VLOOKUP(B631,home!$B$2:$E$405,4,FALSE)</f>
        <v>0.86760000000000004</v>
      </c>
      <c r="K631" s="12">
        <f t="shared" si="894"/>
        <v>1.5823001243279999</v>
      </c>
      <c r="L631" s="12">
        <f t="shared" si="895"/>
        <v>1.1278422593999999</v>
      </c>
      <c r="M631" s="13">
        <f t="shared" si="896"/>
        <v>6.6527333630850088E-2</v>
      </c>
      <c r="N631" s="13">
        <f t="shared" si="897"/>
        <v>0.10526620827530442</v>
      </c>
      <c r="O631" s="13">
        <f t="shared" si="898"/>
        <v>7.5032338274075544E-2</v>
      </c>
      <c r="P631" s="13">
        <f t="shared" si="899"/>
        <v>0.11872367817969029</v>
      </c>
      <c r="Q631" s="13">
        <f t="shared" si="900"/>
        <v>8.3281367220775684E-2</v>
      </c>
      <c r="R631" s="13">
        <f t="shared" si="901"/>
        <v>4.2312320963549248E-2</v>
      </c>
      <c r="S631" s="13">
        <f t="shared" si="902"/>
        <v>5.2968122241030251E-2</v>
      </c>
      <c r="T631" s="13">
        <f t="shared" si="903"/>
        <v>9.3928245372200722E-2</v>
      </c>
      <c r="U631" s="13">
        <f t="shared" si="904"/>
        <v>6.6950790721230211E-2</v>
      </c>
      <c r="V631" s="13">
        <f t="shared" si="905"/>
        <v>1.0502901515172488E-2</v>
      </c>
      <c r="W631" s="13">
        <f t="shared" si="906"/>
        <v>4.3925372569213063E-2</v>
      </c>
      <c r="X631" s="13">
        <f t="shared" si="907"/>
        <v>4.9540891443448032E-2</v>
      </c>
      <c r="Y631" s="13">
        <f t="shared" si="908"/>
        <v>2.7937155469134289E-2</v>
      </c>
      <c r="Z631" s="13">
        <f t="shared" si="909"/>
        <v>1.5907207891995782E-2</v>
      </c>
      <c r="AA631" s="13">
        <f t="shared" si="910"/>
        <v>2.5169977025216266E-2</v>
      </c>
      <c r="AB631" s="13">
        <f t="shared" si="911"/>
        <v>1.9913228888166302E-2</v>
      </c>
      <c r="AC631" s="13">
        <f t="shared" si="912"/>
        <v>1.1714574966654081E-3</v>
      </c>
      <c r="AD631" s="13">
        <f t="shared" si="913"/>
        <v>1.7375780619354891E-2</v>
      </c>
      <c r="AE631" s="13">
        <f t="shared" si="914"/>
        <v>1.9597139672571946E-2</v>
      </c>
      <c r="AF631" s="13">
        <f t="shared" si="915"/>
        <v>1.1051241143045464E-2</v>
      </c>
      <c r="AG631" s="13">
        <f t="shared" si="916"/>
        <v>4.1546855933155425E-3</v>
      </c>
      <c r="AH631" s="13">
        <f t="shared" si="917"/>
        <v>4.4852053224135099E-3</v>
      </c>
      <c r="AI631" s="13">
        <f t="shared" si="918"/>
        <v>7.0969409392915035E-3</v>
      </c>
      <c r="AJ631" s="13">
        <f t="shared" si="919"/>
        <v>5.6147452652947107E-3</v>
      </c>
      <c r="AK631" s="13">
        <f t="shared" si="920"/>
        <v>2.9614040437819567E-3</v>
      </c>
      <c r="AL631" s="13">
        <f t="shared" si="921"/>
        <v>8.3622616596673791E-5</v>
      </c>
      <c r="AM631" s="13">
        <f t="shared" si="922"/>
        <v>5.4987399668602541E-3</v>
      </c>
      <c r="AN631" s="13">
        <f t="shared" si="923"/>
        <v>6.2017113080767494E-3</v>
      </c>
      <c r="AO631" s="13">
        <f t="shared" si="924"/>
        <v>3.4972760469239067E-3</v>
      </c>
      <c r="AP631" s="13">
        <f t="shared" si="925"/>
        <v>1.3147919061693857E-3</v>
      </c>
      <c r="AQ631" s="13">
        <f t="shared" si="926"/>
        <v>3.7071946852372832E-4</v>
      </c>
      <c r="AR631" s="13">
        <f t="shared" si="927"/>
        <v>1.0117208209407518E-3</v>
      </c>
      <c r="AS631" s="13">
        <f t="shared" si="928"/>
        <v>1.6008459807597777E-3</v>
      </c>
      <c r="AT631" s="13">
        <f t="shared" si="929"/>
        <v>1.266509397193088E-3</v>
      </c>
      <c r="AU631" s="13">
        <f t="shared" si="930"/>
        <v>6.6799932554706778E-4</v>
      </c>
      <c r="AV631" s="13">
        <f t="shared" si="931"/>
        <v>2.6424385396603639E-4</v>
      </c>
      <c r="AW631" s="13">
        <f t="shared" si="932"/>
        <v>4.1453239674954831E-6</v>
      </c>
      <c r="AX631" s="13">
        <f t="shared" si="933"/>
        <v>1.4501094888683863E-3</v>
      </c>
      <c r="AY631" s="13">
        <f t="shared" si="934"/>
        <v>1.6354947623026998E-3</v>
      </c>
      <c r="AZ631" s="13">
        <f t="shared" si="935"/>
        <v>9.2229005397617182E-4</v>
      </c>
      <c r="BA631" s="13">
        <f t="shared" si="936"/>
        <v>3.4673256609954429E-4</v>
      </c>
      <c r="BB631" s="13">
        <f t="shared" si="937"/>
        <v>9.7764910189317505E-5</v>
      </c>
      <c r="BC631" s="13">
        <f t="shared" si="938"/>
        <v>2.2052679439591589E-5</v>
      </c>
      <c r="BD631" s="13">
        <f t="shared" si="939"/>
        <v>1.9017691609530667E-4</v>
      </c>
      <c r="BE631" s="13">
        <f t="shared" si="940"/>
        <v>3.0091695798191935E-4</v>
      </c>
      <c r="BF631" s="13">
        <f t="shared" si="941"/>
        <v>2.3807047001359733E-4</v>
      </c>
      <c r="BG631" s="13">
        <f t="shared" si="942"/>
        <v>1.2556631143378013E-4</v>
      </c>
      <c r="BH631" s="13">
        <f t="shared" si="943"/>
        <v>4.9670897548269679E-5</v>
      </c>
      <c r="BI631" s="13">
        <f t="shared" si="944"/>
        <v>1.5718853473222079E-5</v>
      </c>
      <c r="BJ631" s="14">
        <f t="shared" si="945"/>
        <v>0.4774157705357937</v>
      </c>
      <c r="BK631" s="14">
        <f t="shared" si="946"/>
        <v>0.25161261044230793</v>
      </c>
      <c r="BL631" s="14">
        <f t="shared" si="947"/>
        <v>0.25526839122797201</v>
      </c>
      <c r="BM631" s="14">
        <f t="shared" si="948"/>
        <v>0.5074293841154891</v>
      </c>
      <c r="BN631" s="14">
        <f t="shared" si="949"/>
        <v>0.49114324654424524</v>
      </c>
    </row>
    <row r="632" spans="1:66" x14ac:dyDescent="0.25">
      <c r="A632" t="s">
        <v>338</v>
      </c>
      <c r="B632" t="s">
        <v>80</v>
      </c>
      <c r="C632" t="s">
        <v>92</v>
      </c>
      <c r="D632" s="11">
        <v>44434</v>
      </c>
      <c r="E632" s="10">
        <f>VLOOKUP(A632,home!$A$2:$E$405,3,FALSE)</f>
        <v>1.3033999999999999</v>
      </c>
      <c r="F632" s="10">
        <f>VLOOKUP(B632,home!$B$2:$E$405,3,FALSE)</f>
        <v>1.1508</v>
      </c>
      <c r="G632" s="10">
        <f>VLOOKUP(C632,away!$B$2:$E$405,4,FALSE)</f>
        <v>1.2276</v>
      </c>
      <c r="H632" s="10">
        <f>VLOOKUP(A632,away!$A$2:$E$405,3,FALSE)</f>
        <v>1.0085</v>
      </c>
      <c r="I632" s="10">
        <f>VLOOKUP(C632,away!$B$2:$E$405,3,FALSE)</f>
        <v>0.59489999999999998</v>
      </c>
      <c r="J632" s="10">
        <f>VLOOKUP(B632,home!$B$2:$E$405,4,FALSE)</f>
        <v>0.74370000000000003</v>
      </c>
      <c r="K632" s="12">
        <f t="shared" si="894"/>
        <v>1.8413419590720002</v>
      </c>
      <c r="L632" s="12">
        <f t="shared" si="895"/>
        <v>0.44618776060499998</v>
      </c>
      <c r="M632" s="13">
        <f t="shared" si="896"/>
        <v>0.10151692763495836</v>
      </c>
      <c r="N632" s="13">
        <f t="shared" si="897"/>
        <v>0.1869273784103247</v>
      </c>
      <c r="O632" s="13">
        <f t="shared" si="898"/>
        <v>4.5295610604941909E-2</v>
      </c>
      <c r="P632" s="13">
        <f t="shared" si="899"/>
        <v>8.3404708368666203E-2</v>
      </c>
      <c r="Q632" s="13">
        <f t="shared" si="900"/>
        <v>0.17209861258313025</v>
      </c>
      <c r="R632" s="13">
        <f t="shared" si="901"/>
        <v>1.010517353052756E-2</v>
      </c>
      <c r="S632" s="13">
        <f t="shared" si="902"/>
        <v>1.7130998593348816E-2</v>
      </c>
      <c r="T632" s="13">
        <f t="shared" si="903"/>
        <v>7.6788294551694364E-2</v>
      </c>
      <c r="U632" s="13">
        <f t="shared" si="904"/>
        <v>1.8607080025464139E-2</v>
      </c>
      <c r="V632" s="13">
        <f t="shared" si="905"/>
        <v>1.5638398388100343E-3</v>
      </c>
      <c r="W632" s="13">
        <f t="shared" si="906"/>
        <v>0.10563079881579808</v>
      </c>
      <c r="X632" s="13">
        <f t="shared" si="907"/>
        <v>4.713116957453823E-2</v>
      </c>
      <c r="Y632" s="13">
        <f t="shared" si="908"/>
        <v>1.0514675503578862E-2</v>
      </c>
      <c r="Z632" s="13">
        <f t="shared" si="909"/>
        <v>1.5029349160370045E-3</v>
      </c>
      <c r="AA632" s="13">
        <f t="shared" si="910"/>
        <v>2.7674171226532897E-3</v>
      </c>
      <c r="AB632" s="13">
        <f t="shared" si="911"/>
        <v>2.5478806330979042E-3</v>
      </c>
      <c r="AC632" s="13">
        <f t="shared" si="912"/>
        <v>8.0301635851478338E-5</v>
      </c>
      <c r="AD632" s="13">
        <f t="shared" si="913"/>
        <v>4.8625605507455504E-2</v>
      </c>
      <c r="AE632" s="13">
        <f t="shared" si="914"/>
        <v>2.1696150029433724E-2</v>
      </c>
      <c r="AF632" s="13">
        <f t="shared" si="915"/>
        <v>4.8402782976915693E-3</v>
      </c>
      <c r="AG632" s="13">
        <f t="shared" si="916"/>
        <v>7.1989097811732752E-4</v>
      </c>
      <c r="AH632" s="13">
        <f t="shared" si="917"/>
        <v>1.6764779113040364E-4</v>
      </c>
      <c r="AI632" s="13">
        <f t="shared" si="918"/>
        <v>3.0869691215415095E-4</v>
      </c>
      <c r="AJ632" s="13">
        <f t="shared" si="919"/>
        <v>2.842082884927008E-4</v>
      </c>
      <c r="AK632" s="13">
        <f t="shared" si="920"/>
        <v>1.7444154890588329E-4</v>
      </c>
      <c r="AL632" s="13">
        <f t="shared" si="921"/>
        <v>2.638982355259149E-6</v>
      </c>
      <c r="AM632" s="13">
        <f t="shared" si="922"/>
        <v>1.7907273541232054E-2</v>
      </c>
      <c r="AN632" s="13">
        <f t="shared" si="923"/>
        <v>7.9900062799034988E-3</v>
      </c>
      <c r="AO632" s="13">
        <f t="shared" si="924"/>
        <v>1.7825215046250145E-3</v>
      </c>
      <c r="AP632" s="13">
        <f t="shared" si="925"/>
        <v>2.6511309279296345E-4</v>
      </c>
      <c r="AQ632" s="13">
        <f t="shared" si="926"/>
        <v>2.9572554295089473E-5</v>
      </c>
      <c r="AR632" s="13">
        <f t="shared" si="927"/>
        <v>1.4960478498969914E-5</v>
      </c>
      <c r="AS632" s="13">
        <f t="shared" si="928"/>
        <v>2.7547356787947798E-5</v>
      </c>
      <c r="AT632" s="13">
        <f t="shared" si="929"/>
        <v>2.5362051957587588E-5</v>
      </c>
      <c r="AU632" s="13">
        <f t="shared" si="930"/>
        <v>1.5566736812556731E-5</v>
      </c>
      <c r="AV632" s="13">
        <f t="shared" si="931"/>
        <v>7.1659214146978597E-6</v>
      </c>
      <c r="AW632" s="13">
        <f t="shared" si="932"/>
        <v>6.0226286847535309E-8</v>
      </c>
      <c r="AX632" s="13">
        <f t="shared" si="933"/>
        <v>5.4955690240084121E-3</v>
      </c>
      <c r="AY632" s="13">
        <f t="shared" si="934"/>
        <v>2.4520556360725187E-3</v>
      </c>
      <c r="AZ632" s="13">
        <f t="shared" si="935"/>
        <v>5.4703860656903297E-4</v>
      </c>
      <c r="BA632" s="13">
        <f t="shared" si="936"/>
        <v>8.1360643609838825E-5</v>
      </c>
      <c r="BB632" s="13">
        <f t="shared" si="937"/>
        <v>9.0755308434138687E-6</v>
      </c>
      <c r="BC632" s="13">
        <f t="shared" si="938"/>
        <v>8.0987815666488818E-7</v>
      </c>
      <c r="BD632" s="13">
        <f t="shared" si="939"/>
        <v>1.1125303998391064E-6</v>
      </c>
      <c r="BE632" s="13">
        <f t="shared" si="940"/>
        <v>2.048548905966896E-6</v>
      </c>
      <c r="BF632" s="13">
        <f t="shared" si="941"/>
        <v>1.8860395278839438E-6</v>
      </c>
      <c r="BG632" s="13">
        <f t="shared" si="942"/>
        <v>1.1576145730536839E-6</v>
      </c>
      <c r="BH632" s="13">
        <f t="shared" si="943"/>
        <v>5.3289107144924195E-7</v>
      </c>
      <c r="BI632" s="13">
        <f t="shared" si="944"/>
        <v>1.9624693789486472E-7</v>
      </c>
      <c r="BJ632" s="14">
        <f t="shared" si="945"/>
        <v>0.71153325054387118</v>
      </c>
      <c r="BK632" s="14">
        <f t="shared" si="946"/>
        <v>0.20615147069006265</v>
      </c>
      <c r="BL632" s="14">
        <f t="shared" si="947"/>
        <v>8.0355692874255771E-2</v>
      </c>
      <c r="BM632" s="14">
        <f t="shared" si="948"/>
        <v>0.39774294248189174</v>
      </c>
      <c r="BN632" s="14">
        <f t="shared" si="949"/>
        <v>0.59934841113254889</v>
      </c>
    </row>
    <row r="633" spans="1:66" x14ac:dyDescent="0.25">
      <c r="A633" t="s">
        <v>348</v>
      </c>
      <c r="B633" t="s">
        <v>271</v>
      </c>
      <c r="C633" t="s">
        <v>326</v>
      </c>
      <c r="D633" s="11">
        <v>44434</v>
      </c>
      <c r="E633" s="10">
        <f>VLOOKUP(A633,home!$A$2:$E$405,3,FALSE)</f>
        <v>1.4792000000000001</v>
      </c>
      <c r="F633" s="10">
        <f>VLOOKUP(B633,home!$B$2:$E$405,3,FALSE)</f>
        <v>0.86919999999999997</v>
      </c>
      <c r="G633" s="10">
        <f>VLOOKUP(C633,away!$B$2:$E$405,4,FALSE)</f>
        <v>1.0624</v>
      </c>
      <c r="H633" s="10">
        <f>VLOOKUP(A633,away!$A$2:$E$405,3,FALSE)</f>
        <v>1.1875</v>
      </c>
      <c r="I633" s="10">
        <f>VLOOKUP(C633,away!$B$2:$E$405,3,FALSE)</f>
        <v>0.84209999999999996</v>
      </c>
      <c r="J633" s="10">
        <f>VLOOKUP(B633,home!$B$2:$E$405,4,FALSE)</f>
        <v>1.3232999999999999</v>
      </c>
      <c r="K633" s="12">
        <f t="shared" si="894"/>
        <v>1.3659496079360001</v>
      </c>
      <c r="L633" s="12">
        <f t="shared" si="895"/>
        <v>1.3232917293749997</v>
      </c>
      <c r="M633" s="13">
        <f t="shared" si="896"/>
        <v>6.7932457647782954E-2</v>
      </c>
      <c r="N633" s="13">
        <f t="shared" si="897"/>
        <v>9.2792313890118064E-2</v>
      </c>
      <c r="O633" s="13">
        <f t="shared" si="898"/>
        <v>8.9894459361428633E-2</v>
      </c>
      <c r="P633" s="13">
        <f t="shared" si="899"/>
        <v>0.12279130152036215</v>
      </c>
      <c r="Q633" s="13">
        <f t="shared" si="900"/>
        <v>6.3374812388840504E-2</v>
      </c>
      <c r="R633" s="13">
        <f t="shared" si="901"/>
        <v>5.9478297294807768E-2</v>
      </c>
      <c r="S633" s="13">
        <f t="shared" si="902"/>
        <v>5.54878487071657E-2</v>
      </c>
      <c r="T633" s="13">
        <f t="shared" si="903"/>
        <v>8.3863365084844918E-2</v>
      </c>
      <c r="U633" s="13">
        <f t="shared" si="904"/>
        <v>8.124435687054353E-2</v>
      </c>
      <c r="V633" s="13">
        <f t="shared" si="905"/>
        <v>1.1144116764795592E-2</v>
      </c>
      <c r="W633" s="13">
        <f t="shared" si="906"/>
        <v>2.8855600045184754E-2</v>
      </c>
      <c r="X633" s="13">
        <f t="shared" si="907"/>
        <v>3.818437688594585E-2</v>
      </c>
      <c r="Y633" s="13">
        <f t="shared" si="908"/>
        <v>2.5264535062255029E-2</v>
      </c>
      <c r="Z633" s="13">
        <f t="shared" si="909"/>
        <v>2.6235712962508852E-2</v>
      </c>
      <c r="AA633" s="13">
        <f t="shared" si="910"/>
        <v>3.5836661835060402E-2</v>
      </c>
      <c r="AB633" s="13">
        <f t="shared" si="911"/>
        <v>2.4475537091667887E-2</v>
      </c>
      <c r="AC633" s="13">
        <f t="shared" si="912"/>
        <v>1.258971640017648E-3</v>
      </c>
      <c r="AD633" s="13">
        <f t="shared" si="913"/>
        <v>9.8538238921195426E-3</v>
      </c>
      <c r="AE633" s="13">
        <f t="shared" si="914"/>
        <v>1.303948365915956E-2</v>
      </c>
      <c r="AF633" s="13">
        <f t="shared" si="915"/>
        <v>8.6275204407431517E-3</v>
      </c>
      <c r="AG633" s="13">
        <f t="shared" si="916"/>
        <v>3.8055754814163892E-3</v>
      </c>
      <c r="AH633" s="13">
        <f t="shared" si="917"/>
        <v>8.6793754943861115E-3</v>
      </c>
      <c r="AI633" s="13">
        <f t="shared" si="918"/>
        <v>1.1855589553686036E-2</v>
      </c>
      <c r="AJ633" s="13">
        <f t="shared" si="919"/>
        <v>8.0970689513537898E-3</v>
      </c>
      <c r="AK633" s="13">
        <f t="shared" si="920"/>
        <v>3.6867293865108226E-3</v>
      </c>
      <c r="AL633" s="13">
        <f t="shared" si="921"/>
        <v>9.102615839781081E-5</v>
      </c>
      <c r="AM633" s="13">
        <f t="shared" si="922"/>
        <v>2.6919653764222134E-3</v>
      </c>
      <c r="AN633" s="13">
        <f t="shared" si="923"/>
        <v>3.562255518383373E-3</v>
      </c>
      <c r="AO633" s="13">
        <f t="shared" si="924"/>
        <v>2.3569516326985849E-3</v>
      </c>
      <c r="AP633" s="13">
        <f t="shared" si="925"/>
        <v>1.0396448673623134E-3</v>
      </c>
      <c r="AQ633" s="13">
        <f t="shared" si="926"/>
        <v>3.4393836361692955E-4</v>
      </c>
      <c r="AR633" s="13">
        <f t="shared" si="927"/>
        <v>2.297069161572237E-3</v>
      </c>
      <c r="AS633" s="13">
        <f t="shared" si="928"/>
        <v>3.1376807206514737E-3</v>
      </c>
      <c r="AT633" s="13">
        <f t="shared" si="929"/>
        <v>2.1429568751011136E-3</v>
      </c>
      <c r="AU633" s="13">
        <f t="shared" si="930"/>
        <v>9.7572370112270726E-4</v>
      </c>
      <c r="AV633" s="13">
        <f t="shared" si="931"/>
        <v>3.3319735175060648E-4</v>
      </c>
      <c r="AW633" s="13">
        <f t="shared" si="932"/>
        <v>4.5703976702604691E-6</v>
      </c>
      <c r="AX633" s="13">
        <f t="shared" si="933"/>
        <v>6.1284817508353441E-4</v>
      </c>
      <c r="AY633" s="13">
        <f t="shared" si="934"/>
        <v>8.1097692145060281E-4</v>
      </c>
      <c r="AZ633" s="13">
        <f t="shared" si="935"/>
        <v>5.3657952643479075E-4</v>
      </c>
      <c r="BA633" s="13">
        <f t="shared" si="936"/>
        <v>2.3668374982770425E-4</v>
      </c>
      <c r="BB633" s="13">
        <f t="shared" si="937"/>
        <v>7.8300412156115666E-5</v>
      </c>
      <c r="BC633" s="13">
        <f t="shared" si="938"/>
        <v>2.0722857562568303E-5</v>
      </c>
      <c r="BD633" s="13">
        <f t="shared" si="939"/>
        <v>5.066154372184847E-4</v>
      </c>
      <c r="BE633" s="13">
        <f t="shared" si="940"/>
        <v>6.9201115784291438E-4</v>
      </c>
      <c r="BF633" s="13">
        <f t="shared" si="941"/>
        <v>4.7262618487143324E-4</v>
      </c>
      <c r="BG633" s="13">
        <f t="shared" si="942"/>
        <v>2.151945173084739E-4</v>
      </c>
      <c r="BH633" s="13">
        <f t="shared" si="943"/>
        <v>7.3486216636871739E-5</v>
      </c>
      <c r="BI633" s="13">
        <f t="shared" si="944"/>
        <v>2.0075693760766964E-5</v>
      </c>
      <c r="BJ633" s="14">
        <f t="shared" si="945"/>
        <v>0.37995227423162642</v>
      </c>
      <c r="BK633" s="14">
        <f t="shared" si="946"/>
        <v>0.2595166993599724</v>
      </c>
      <c r="BL633" s="14">
        <f t="shared" si="947"/>
        <v>0.33411471285728206</v>
      </c>
      <c r="BM633" s="14">
        <f t="shared" si="948"/>
        <v>0.5027493507842693</v>
      </c>
      <c r="BN633" s="14">
        <f t="shared" si="949"/>
        <v>0.49626364210334006</v>
      </c>
    </row>
    <row r="634" spans="1:66" x14ac:dyDescent="0.25">
      <c r="A634" t="s">
        <v>348</v>
      </c>
      <c r="B634" t="s">
        <v>270</v>
      </c>
      <c r="C634" t="s">
        <v>269</v>
      </c>
      <c r="D634" s="11">
        <v>44434</v>
      </c>
      <c r="E634" s="10">
        <f>VLOOKUP(A634,home!$A$2:$E$405,3,FALSE)</f>
        <v>1.4792000000000001</v>
      </c>
      <c r="F634" s="10">
        <f>VLOOKUP(B634,home!$B$2:$E$405,3,FALSE)</f>
        <v>1.1267</v>
      </c>
      <c r="G634" s="10">
        <f>VLOOKUP(C634,away!$B$2:$E$405,4,FALSE)</f>
        <v>0.96579999999999999</v>
      </c>
      <c r="H634" s="10">
        <f>VLOOKUP(A634,away!$A$2:$E$405,3,FALSE)</f>
        <v>1.1875</v>
      </c>
      <c r="I634" s="10">
        <f>VLOOKUP(C634,away!$B$2:$E$405,3,FALSE)</f>
        <v>0.84209999999999996</v>
      </c>
      <c r="J634" s="10">
        <f>VLOOKUP(B634,home!$B$2:$E$405,4,FALSE)</f>
        <v>0.98250000000000004</v>
      </c>
      <c r="K634" s="12">
        <f t="shared" si="894"/>
        <v>1.6096164193120002</v>
      </c>
      <c r="L634" s="12">
        <f t="shared" si="895"/>
        <v>0.982493859375</v>
      </c>
      <c r="M634" s="13">
        <f t="shared" si="896"/>
        <v>7.4861893818674044E-2</v>
      </c>
      <c r="N634" s="13">
        <f t="shared" si="897"/>
        <v>0.12049893347132928</v>
      </c>
      <c r="O634" s="13">
        <f t="shared" si="898"/>
        <v>7.3551350978030519E-2</v>
      </c>
      <c r="P634" s="13">
        <f t="shared" si="899"/>
        <v>0.11838946219681766</v>
      </c>
      <c r="Q634" s="13">
        <f t="shared" si="900"/>
        <v>9.6978530912518013E-2</v>
      </c>
      <c r="R634" s="13">
        <f t="shared" si="901"/>
        <v>3.613187534232519E-2</v>
      </c>
      <c r="S634" s="13">
        <f t="shared" si="902"/>
        <v>4.6806405917276778E-2</v>
      </c>
      <c r="T634" s="13">
        <f t="shared" si="903"/>
        <v>9.5280811112757546E-2</v>
      </c>
      <c r="U634" s="13">
        <f t="shared" si="904"/>
        <v>5.8158459811541025E-2</v>
      </c>
      <c r="V634" s="13">
        <f t="shared" si="905"/>
        <v>8.2246045072667771E-3</v>
      </c>
      <c r="W634" s="13">
        <f t="shared" si="906"/>
        <v>5.2032745225848442E-2</v>
      </c>
      <c r="X634" s="13">
        <f t="shared" si="907"/>
        <v>5.1121852670819937E-2</v>
      </c>
      <c r="Y634" s="13">
        <f t="shared" si="908"/>
        <v>2.5113453164477016E-2</v>
      </c>
      <c r="Z634" s="13">
        <f t="shared" si="909"/>
        <v>1.1833115217179158E-2</v>
      </c>
      <c r="AA634" s="13">
        <f t="shared" si="910"/>
        <v>1.9046776545182258E-2</v>
      </c>
      <c r="AB634" s="13">
        <f t="shared" si="911"/>
        <v>1.5329002131046031E-2</v>
      </c>
      <c r="AC634" s="13">
        <f t="shared" si="912"/>
        <v>8.1291900886458447E-4</v>
      </c>
      <c r="AD634" s="13">
        <f t="shared" si="913"/>
        <v>2.0938190264350939E-2</v>
      </c>
      <c r="AE634" s="13">
        <f t="shared" si="914"/>
        <v>2.0571643361150204E-2</v>
      </c>
      <c r="AF634" s="13">
        <f t="shared" si="915"/>
        <v>1.0105756639791281E-2</v>
      </c>
      <c r="AG634" s="13">
        <f t="shared" si="916"/>
        <v>3.3096146143110224E-3</v>
      </c>
      <c r="AH634" s="13">
        <f t="shared" si="917"/>
        <v>2.9064907595388479E-3</v>
      </c>
      <c r="AI634" s="13">
        <f t="shared" si="918"/>
        <v>4.6783352491323359E-3</v>
      </c>
      <c r="AJ634" s="13">
        <f t="shared" si="919"/>
        <v>3.7651626160247536E-3</v>
      </c>
      <c r="AK634" s="13">
        <f t="shared" si="920"/>
        <v>2.0201558560443886E-3</v>
      </c>
      <c r="AL634" s="13">
        <f t="shared" si="921"/>
        <v>5.1423248523291402E-5</v>
      </c>
      <c r="AM634" s="13">
        <f t="shared" si="922"/>
        <v>6.740490968035584E-3</v>
      </c>
      <c r="AN634" s="13">
        <f t="shared" si="923"/>
        <v>6.6224909852676105E-3</v>
      </c>
      <c r="AO634" s="13">
        <f t="shared" si="924"/>
        <v>3.2532783633958604E-3</v>
      </c>
      <c r="AP634" s="13">
        <f t="shared" si="925"/>
        <v>1.0654420049579943E-3</v>
      </c>
      <c r="AQ634" s="13">
        <f t="shared" si="926"/>
        <v>2.6169755684785437E-4</v>
      </c>
      <c r="AR634" s="13">
        <f t="shared" si="927"/>
        <v>5.7112186471541977E-4</v>
      </c>
      <c r="AS634" s="13">
        <f t="shared" si="928"/>
        <v>9.1928713087402654E-4</v>
      </c>
      <c r="AT634" s="13">
        <f t="shared" si="929"/>
        <v>7.3984982995852649E-4</v>
      </c>
      <c r="AU634" s="13">
        <f t="shared" si="930"/>
        <v>3.9695814470881182E-4</v>
      </c>
      <c r="AV634" s="13">
        <f t="shared" si="931"/>
        <v>1.5973758687573317E-4</v>
      </c>
      <c r="AW634" s="13">
        <f t="shared" si="932"/>
        <v>2.258963667977611E-6</v>
      </c>
      <c r="AX634" s="13">
        <f t="shared" si="933"/>
        <v>1.8082674893957194E-3</v>
      </c>
      <c r="AY634" s="13">
        <f t="shared" si="934"/>
        <v>1.7766117044387421E-3</v>
      </c>
      <c r="AZ634" s="13">
        <f t="shared" si="935"/>
        <v>8.7275504505240822E-4</v>
      </c>
      <c r="BA634" s="13">
        <f t="shared" si="936"/>
        <v>2.8582549083418083E-4</v>
      </c>
      <c r="BB634" s="13">
        <f t="shared" si="937"/>
        <v>7.0205447399357006E-5</v>
      </c>
      <c r="BC634" s="13">
        <f t="shared" si="938"/>
        <v>1.3795284192908568E-5</v>
      </c>
      <c r="BD634" s="13">
        <f t="shared" si="939"/>
        <v>9.3520620839616518E-5</v>
      </c>
      <c r="BE634" s="13">
        <f t="shared" si="940"/>
        <v>1.5053232684769877E-4</v>
      </c>
      <c r="BF634" s="13">
        <f t="shared" si="941"/>
        <v>1.2114965246564831E-4</v>
      </c>
      <c r="BG634" s="13">
        <f t="shared" si="942"/>
        <v>6.5001489934216687E-5</v>
      </c>
      <c r="BH634" s="13">
        <f t="shared" si="943"/>
        <v>2.6156866369464723E-5</v>
      </c>
      <c r="BI634" s="13">
        <f t="shared" si="944"/>
        <v>8.4205043172080529E-6</v>
      </c>
      <c r="BJ634" s="14">
        <f t="shared" si="945"/>
        <v>0.51872239177717172</v>
      </c>
      <c r="BK634" s="14">
        <f t="shared" si="946"/>
        <v>0.25092332040186188</v>
      </c>
      <c r="BL634" s="14">
        <f t="shared" si="947"/>
        <v>0.21883934530677174</v>
      </c>
      <c r="BM634" s="14">
        <f t="shared" si="948"/>
        <v>0.47813177324251921</v>
      </c>
      <c r="BN634" s="14">
        <f t="shared" si="949"/>
        <v>0.52041204671969465</v>
      </c>
    </row>
    <row r="635" spans="1:66" s="10" customFormat="1" x14ac:dyDescent="0.25">
      <c r="A635" t="s">
        <v>348</v>
      </c>
      <c r="B635" t="s">
        <v>260</v>
      </c>
      <c r="C635" t="s">
        <v>261</v>
      </c>
      <c r="D635" s="11">
        <v>44434</v>
      </c>
      <c r="E635" s="10">
        <f>VLOOKUP(A635,home!$A$2:$E$405,3,FALSE)</f>
        <v>1.4792000000000001</v>
      </c>
      <c r="F635" s="10">
        <f>VLOOKUP(B635,home!$B$2:$E$405,3,FALSE)</f>
        <v>0.67600000000000005</v>
      </c>
      <c r="G635" s="10">
        <f>VLOOKUP(C635,away!$B$2:$E$405,4,FALSE)</f>
        <v>1.8028</v>
      </c>
      <c r="H635" s="10">
        <f>VLOOKUP(A635,away!$A$2:$E$405,3,FALSE)</f>
        <v>1.1875</v>
      </c>
      <c r="I635" s="10">
        <f>VLOOKUP(C635,away!$B$2:$E$405,3,FALSE)</f>
        <v>0.98250000000000004</v>
      </c>
      <c r="J635" s="10">
        <f>VLOOKUP(B635,home!$B$2:$E$405,4,FALSE)</f>
        <v>0.98250000000000004</v>
      </c>
      <c r="K635" s="12">
        <f t="shared" si="894"/>
        <v>1.8026903897600002</v>
      </c>
      <c r="L635" s="12">
        <f t="shared" si="895"/>
        <v>1.146301171875</v>
      </c>
      <c r="M635" s="13">
        <f t="shared" si="896"/>
        <v>5.2392513938249806E-2</v>
      </c>
      <c r="N635" s="13">
        <f t="shared" si="897"/>
        <v>9.4447481371849787E-2</v>
      </c>
      <c r="O635" s="13">
        <f t="shared" si="898"/>
        <v>6.0057600124893022E-2</v>
      </c>
      <c r="P635" s="13">
        <f t="shared" si="899"/>
        <v>0.10826525857719364</v>
      </c>
      <c r="Q635" s="13">
        <f t="shared" si="900"/>
        <v>8.5129783503035128E-2</v>
      </c>
      <c r="R635" s="13">
        <f t="shared" si="901"/>
        <v>3.4422048701582518E-2</v>
      </c>
      <c r="S635" s="13">
        <f t="shared" si="902"/>
        <v>5.5930539182570488E-2</v>
      </c>
      <c r="T635" s="13">
        <f t="shared" si="903"/>
        <v>9.7584370590994216E-2</v>
      </c>
      <c r="U635" s="13">
        <f t="shared" si="904"/>
        <v>6.2052296390193495E-2</v>
      </c>
      <c r="V635" s="13">
        <f t="shared" si="905"/>
        <v>1.2841814034093405E-2</v>
      </c>
      <c r="W635" s="13">
        <f t="shared" si="906"/>
        <v>5.1154214201090301E-2</v>
      </c>
      <c r="X635" s="13">
        <f t="shared" si="907"/>
        <v>5.8638135685054583E-2</v>
      </c>
      <c r="Y635" s="13">
        <f t="shared" si="908"/>
        <v>3.3608481826171668E-2</v>
      </c>
      <c r="Z635" s="13">
        <f t="shared" si="909"/>
        <v>1.3152678254987451E-2</v>
      </c>
      <c r="AA635" s="13">
        <f t="shared" si="910"/>
        <v>2.3710206689871206E-2</v>
      </c>
      <c r="AB635" s="13">
        <f t="shared" si="911"/>
        <v>2.1371080869527048E-2</v>
      </c>
      <c r="AC635" s="13">
        <f t="shared" si="912"/>
        <v>1.6585412357765466E-3</v>
      </c>
      <c r="AD635" s="13">
        <f t="shared" si="913"/>
        <v>2.3053802584007493E-2</v>
      </c>
      <c r="AE635" s="13">
        <f t="shared" si="914"/>
        <v>2.6426600918222694E-2</v>
      </c>
      <c r="AF635" s="13">
        <f t="shared" si="915"/>
        <v>1.5146421800615817E-2</v>
      </c>
      <c r="AG635" s="13">
        <f t="shared" si="916"/>
        <v>5.7874536865863179E-3</v>
      </c>
      <c r="AH635" s="13">
        <f t="shared" si="917"/>
        <v>3.7692326242467372E-3</v>
      </c>
      <c r="AI635" s="13">
        <f t="shared" si="918"/>
        <v>6.794759428499459E-3</v>
      </c>
      <c r="AJ635" s="13">
        <f t="shared" si="919"/>
        <v>6.1244237612435633E-3</v>
      </c>
      <c r="AK635" s="13">
        <f t="shared" si="920"/>
        <v>3.6801466190705236E-3</v>
      </c>
      <c r="AL635" s="13">
        <f t="shared" si="921"/>
        <v>1.3709011631999148E-4</v>
      </c>
      <c r="AM635" s="13">
        <f t="shared" si="922"/>
        <v>8.3117736731229148E-3</v>
      </c>
      <c r="AN635" s="13">
        <f t="shared" si="923"/>
        <v>9.5277959018605692E-3</v>
      </c>
      <c r="AO635" s="13">
        <f t="shared" si="924"/>
        <v>5.4608618038442976E-3</v>
      </c>
      <c r="AP635" s="13">
        <f t="shared" si="925"/>
        <v>2.0865974283980479E-3</v>
      </c>
      <c r="AQ635" s="13">
        <f t="shared" si="926"/>
        <v>5.9796726935101103E-4</v>
      </c>
      <c r="AR635" s="13">
        <f t="shared" si="927"/>
        <v>8.641351548487029E-4</v>
      </c>
      <c r="AS635" s="13">
        <f t="shared" si="928"/>
        <v>1.5577681390995263E-3</v>
      </c>
      <c r="AT635" s="13">
        <f t="shared" si="929"/>
        <v>1.4040868269145179E-3</v>
      </c>
      <c r="AU635" s="13">
        <f t="shared" si="930"/>
        <v>8.4371127642247174E-4</v>
      </c>
      <c r="AV635" s="13">
        <f t="shared" si="931"/>
        <v>3.8023755243473306E-4</v>
      </c>
      <c r="AW635" s="13">
        <f t="shared" si="932"/>
        <v>7.8690720911295006E-6</v>
      </c>
      <c r="AX635" s="13">
        <f t="shared" si="933"/>
        <v>2.4972590870664759E-3</v>
      </c>
      <c r="AY635" s="13">
        <f t="shared" si="934"/>
        <v>2.862611017979794E-3</v>
      </c>
      <c r="AZ635" s="13">
        <f t="shared" si="935"/>
        <v>1.6407071822662628E-3</v>
      </c>
      <c r="BA635" s="13">
        <f t="shared" si="936"/>
        <v>6.2691485524518187E-4</v>
      </c>
      <c r="BB635" s="13">
        <f t="shared" si="937"/>
        <v>1.7965830830834955E-4</v>
      </c>
      <c r="BC635" s="13">
        <f t="shared" si="938"/>
        <v>4.1188505870188206E-5</v>
      </c>
      <c r="BD635" s="13">
        <f t="shared" si="939"/>
        <v>1.6509319011024192E-4</v>
      </c>
      <c r="BE635" s="13">
        <f t="shared" si="940"/>
        <v>2.9761190722655384E-4</v>
      </c>
      <c r="BF635" s="13">
        <f t="shared" si="941"/>
        <v>2.6825106251772668E-4</v>
      </c>
      <c r="BG635" s="13">
        <f t="shared" si="942"/>
        <v>1.6119120414787171E-4</v>
      </c>
      <c r="BH635" s="13">
        <f t="shared" si="943"/>
        <v>7.2644458657802633E-5</v>
      </c>
      <c r="BI635" s="13">
        <f t="shared" si="944"/>
        <v>2.6191093498347689E-5</v>
      </c>
      <c r="BJ635" s="14">
        <f t="shared" si="945"/>
        <v>0.52481008120094097</v>
      </c>
      <c r="BK635" s="14">
        <f t="shared" si="946"/>
        <v>0.23408836810218367</v>
      </c>
      <c r="BL635" s="14">
        <f t="shared" si="947"/>
        <v>0.22802271707500604</v>
      </c>
      <c r="BM635" s="14">
        <f t="shared" si="948"/>
        <v>0.56250441647042604</v>
      </c>
      <c r="BN635" s="14">
        <f t="shared" si="949"/>
        <v>0.43471468621680387</v>
      </c>
    </row>
    <row r="636" spans="1:66" x14ac:dyDescent="0.25">
      <c r="A636" t="s">
        <v>348</v>
      </c>
      <c r="B636" t="s">
        <v>273</v>
      </c>
      <c r="C636" t="s">
        <v>262</v>
      </c>
      <c r="D636" s="11">
        <v>44434</v>
      </c>
      <c r="E636" s="10">
        <f>VLOOKUP(A636,home!$A$2:$E$405,3,FALSE)</f>
        <v>1.4792000000000001</v>
      </c>
      <c r="F636" s="10">
        <f>VLOOKUP(B636,home!$B$2:$E$405,3,FALSE)</f>
        <v>1.9154</v>
      </c>
      <c r="G636" s="10">
        <f>VLOOKUP(C636,away!$B$2:$E$405,4,FALSE)</f>
        <v>0.67600000000000005</v>
      </c>
      <c r="H636" s="10">
        <f>VLOOKUP(A636,away!$A$2:$E$405,3,FALSE)</f>
        <v>1.1875</v>
      </c>
      <c r="I636" s="10">
        <f>VLOOKUP(C636,away!$B$2:$E$405,3,FALSE)</f>
        <v>1.2632000000000001</v>
      </c>
      <c r="J636" s="10">
        <f>VLOOKUP(B636,home!$B$2:$E$405,4,FALSE)</f>
        <v>0.98250000000000004</v>
      </c>
      <c r="K636" s="12">
        <f t="shared" si="894"/>
        <v>1.9152835436800004</v>
      </c>
      <c r="L636" s="12">
        <f t="shared" si="895"/>
        <v>1.4737991250000002</v>
      </c>
      <c r="M636" s="13">
        <f t="shared" si="896"/>
        <v>3.3739613111856949E-2</v>
      </c>
      <c r="N636" s="13">
        <f t="shared" si="897"/>
        <v>6.4620925763269596E-2</v>
      </c>
      <c r="O636" s="13">
        <f t="shared" si="898"/>
        <v>4.9725412282093311E-2</v>
      </c>
      <c r="P636" s="13">
        <f t="shared" si="899"/>
        <v>9.5238263846596685E-2</v>
      </c>
      <c r="Q636" s="13">
        <f t="shared" si="900"/>
        <v>6.1883697845878625E-2</v>
      </c>
      <c r="R636" s="13">
        <f t="shared" si="901"/>
        <v>3.66426345558067E-2</v>
      </c>
      <c r="S636" s="13">
        <f t="shared" si="902"/>
        <v>6.7208290670399157E-2</v>
      </c>
      <c r="T636" s="13">
        <f t="shared" si="903"/>
        <v>9.1204139737020309E-2</v>
      </c>
      <c r="U636" s="13">
        <f t="shared" si="904"/>
        <v>7.0181034961816699E-2</v>
      </c>
      <c r="V636" s="13">
        <f t="shared" si="905"/>
        <v>2.1079082911056576E-2</v>
      </c>
      <c r="W636" s="13">
        <f t="shared" si="906"/>
        <v>3.9508276035425602E-2</v>
      </c>
      <c r="X636" s="13">
        <f t="shared" si="907"/>
        <v>5.8227262651268721E-2</v>
      </c>
      <c r="Y636" s="13">
        <f t="shared" si="908"/>
        <v>4.2907644373292531E-2</v>
      </c>
      <c r="Z636" s="13">
        <f t="shared" si="909"/>
        <v>1.80012942486809E-2</v>
      </c>
      <c r="AA636" s="13">
        <f t="shared" si="910"/>
        <v>3.4477582639439966E-2</v>
      </c>
      <c r="AB636" s="13">
        <f t="shared" si="911"/>
        <v>3.3017173327593324E-2</v>
      </c>
      <c r="AC636" s="13">
        <f t="shared" si="912"/>
        <v>3.7188023860704753E-3</v>
      </c>
      <c r="AD636" s="13">
        <f t="shared" si="913"/>
        <v>1.89173877324544E-2</v>
      </c>
      <c r="AE636" s="13">
        <f t="shared" si="914"/>
        <v>2.7880429487377033E-2</v>
      </c>
      <c r="AF636" s="13">
        <f t="shared" si="915"/>
        <v>2.054507629156024E-2</v>
      </c>
      <c r="AG636" s="13">
        <f t="shared" si="916"/>
        <v>1.0093105153853246E-2</v>
      </c>
      <c r="AH636" s="13">
        <f t="shared" si="917"/>
        <v>6.632572928143358E-3</v>
      </c>
      <c r="AI636" s="13">
        <f t="shared" si="918"/>
        <v>1.2703257781530449E-2</v>
      </c>
      <c r="AJ636" s="13">
        <f t="shared" si="919"/>
        <v>1.2165170290045092E-2</v>
      </c>
      <c r="AK636" s="13">
        <f t="shared" si="920"/>
        <v>7.7665834875294054E-3</v>
      </c>
      <c r="AL636" s="13">
        <f t="shared" si="921"/>
        <v>4.1988896750386017E-4</v>
      </c>
      <c r="AM636" s="13">
        <f t="shared" si="922"/>
        <v>7.2464322826767645E-3</v>
      </c>
      <c r="AN636" s="13">
        <f t="shared" si="923"/>
        <v>1.0679785557580769E-2</v>
      </c>
      <c r="AO636" s="13">
        <f t="shared" si="924"/>
        <v>7.8699293049750898E-3</v>
      </c>
      <c r="AP636" s="13">
        <f t="shared" si="925"/>
        <v>3.8662316411613835E-3</v>
      </c>
      <c r="AQ636" s="13">
        <f t="shared" si="926"/>
        <v>1.4245122024477397E-3</v>
      </c>
      <c r="AR636" s="13">
        <f t="shared" si="927"/>
        <v>1.9550160355992731E-3</v>
      </c>
      <c r="AS636" s="13">
        <f t="shared" si="928"/>
        <v>3.7444100406138015E-3</v>
      </c>
      <c r="AT636" s="13">
        <f t="shared" si="929"/>
        <v>3.5858034657888886E-3</v>
      </c>
      <c r="AU636" s="13">
        <f t="shared" si="930"/>
        <v>2.2892767896320562E-3</v>
      </c>
      <c r="AV636" s="13">
        <f t="shared" si="931"/>
        <v>1.0961535405277151E-3</v>
      </c>
      <c r="AW636" s="13">
        <f t="shared" si="932"/>
        <v>3.2923298119788543E-5</v>
      </c>
      <c r="AX636" s="13">
        <f t="shared" si="933"/>
        <v>2.3131620835670497E-3</v>
      </c>
      <c r="AY636" s="13">
        <f t="shared" si="934"/>
        <v>3.4091362547442952E-3</v>
      </c>
      <c r="AZ636" s="13">
        <f t="shared" si="935"/>
        <v>2.5121910146239605E-3</v>
      </c>
      <c r="BA636" s="13">
        <f t="shared" si="936"/>
        <v>1.2341549730618855E-3</v>
      </c>
      <c r="BB636" s="13">
        <f t="shared" si="937"/>
        <v>4.5472412985325124E-4</v>
      </c>
      <c r="BC636" s="13">
        <f t="shared" si="938"/>
        <v>1.3403440493882154E-4</v>
      </c>
      <c r="BD636" s="13">
        <f t="shared" si="939"/>
        <v>4.802168204378638E-4</v>
      </c>
      <c r="BE636" s="13">
        <f t="shared" si="940"/>
        <v>9.1975137358297424E-4</v>
      </c>
      <c r="BF636" s="13">
        <f t="shared" si="941"/>
        <v>8.8079233505027358E-4</v>
      </c>
      <c r="BG636" s="13">
        <f t="shared" si="942"/>
        <v>5.6232235490709002E-4</v>
      </c>
      <c r="BH636" s="13">
        <f t="shared" si="943"/>
        <v>2.6925168814923364E-4</v>
      </c>
      <c r="BI636" s="13">
        <f t="shared" si="944"/>
        <v>1.0313866548405728E-4</v>
      </c>
      <c r="BJ636" s="14">
        <f t="shared" si="945"/>
        <v>0.4769322389210312</v>
      </c>
      <c r="BK636" s="14">
        <f t="shared" si="946"/>
        <v>0.22481307814822798</v>
      </c>
      <c r="BL636" s="14">
        <f t="shared" si="947"/>
        <v>0.27919755536377155</v>
      </c>
      <c r="BM636" s="14">
        <f t="shared" si="948"/>
        <v>0.6537174063195853</v>
      </c>
      <c r="BN636" s="14">
        <f t="shared" si="949"/>
        <v>0.34185054740550186</v>
      </c>
    </row>
    <row r="637" spans="1:66" x14ac:dyDescent="0.25">
      <c r="A637" t="s">
        <v>338</v>
      </c>
      <c r="B637" t="s">
        <v>90</v>
      </c>
      <c r="C637" t="s">
        <v>71</v>
      </c>
      <c r="D637" s="11">
        <v>44435</v>
      </c>
      <c r="E637" s="10">
        <f>VLOOKUP(A637,home!$A$2:$E$405,3,FALSE)</f>
        <v>1.3033999999999999</v>
      </c>
      <c r="F637" s="10">
        <f>VLOOKUP(B637,home!$B$2:$E$405,3,FALSE)</f>
        <v>1.5344</v>
      </c>
      <c r="G637" s="10">
        <f>VLOOKUP(C637,away!$B$2:$E$405,4,FALSE)</f>
        <v>1.2466999999999999</v>
      </c>
      <c r="H637" s="10">
        <f>VLOOKUP(A637,away!$A$2:$E$405,3,FALSE)</f>
        <v>1.0085</v>
      </c>
      <c r="I637" s="10">
        <f>VLOOKUP(C637,away!$B$2:$E$405,3,FALSE)</f>
        <v>0.86760000000000004</v>
      </c>
      <c r="J637" s="10">
        <f>VLOOKUP(B637,home!$B$2:$E$405,4,FALSE)</f>
        <v>0.59489999999999998</v>
      </c>
      <c r="K637" s="12">
        <f t="shared" si="894"/>
        <v>2.4933214080319996</v>
      </c>
      <c r="L637" s="12">
        <f t="shared" si="895"/>
        <v>0.52052238953999996</v>
      </c>
      <c r="M637" s="13">
        <f t="shared" si="896"/>
        <v>4.9102575196063994E-2</v>
      </c>
      <c r="N637" s="13">
        <f t="shared" si="897"/>
        <v>0.12242850192584741</v>
      </c>
      <c r="O637" s="13">
        <f t="shared" si="898"/>
        <v>2.555898977362276E-2</v>
      </c>
      <c r="P637" s="13">
        <f t="shared" si="899"/>
        <v>6.372677637024457E-2</v>
      </c>
      <c r="Q637" s="13">
        <f t="shared" si="900"/>
        <v>0.15262680240250115</v>
      </c>
      <c r="R637" s="13">
        <f t="shared" si="901"/>
        <v>6.6520132155972701E-3</v>
      </c>
      <c r="S637" s="13">
        <f t="shared" si="902"/>
        <v>2.0676624445496988E-2</v>
      </c>
      <c r="T637" s="13">
        <f t="shared" si="903"/>
        <v>7.9445667894399288E-2</v>
      </c>
      <c r="U637" s="13">
        <f t="shared" si="904"/>
        <v>1.6585606956960455E-2</v>
      </c>
      <c r="V637" s="13">
        <f t="shared" si="905"/>
        <v>2.9816372876765155E-3</v>
      </c>
      <c r="W637" s="13">
        <f t="shared" si="906"/>
        <v>0.12684922462320866</v>
      </c>
      <c r="X637" s="13">
        <f t="shared" si="907"/>
        <v>6.6027861512168759E-2</v>
      </c>
      <c r="Y637" s="13">
        <f t="shared" si="908"/>
        <v>1.7184490125265139E-2</v>
      </c>
      <c r="Z637" s="13">
        <f t="shared" si="909"/>
        <v>1.154173938078117E-3</v>
      </c>
      <c r="AA637" s="13">
        <f t="shared" si="910"/>
        <v>2.8777265884027685E-3</v>
      </c>
      <c r="AB637" s="13">
        <f t="shared" si="911"/>
        <v>3.5875486546637571E-3</v>
      </c>
      <c r="AC637" s="13">
        <f t="shared" si="912"/>
        <v>2.4185357373091357E-4</v>
      </c>
      <c r="AD637" s="13">
        <f t="shared" si="913"/>
        <v>7.9068971836326496E-2</v>
      </c>
      <c r="AE637" s="13">
        <f t="shared" si="914"/>
        <v>4.1157170158715624E-2</v>
      </c>
      <c r="AF637" s="13">
        <f t="shared" si="915"/>
        <v>1.0711614278859517E-2</v>
      </c>
      <c r="AG637" s="13">
        <f t="shared" si="916"/>
        <v>1.8585450200875803E-3</v>
      </c>
      <c r="AH637" s="13">
        <f t="shared" si="917"/>
        <v>1.5019334404830332E-4</v>
      </c>
      <c r="AI637" s="13">
        <f t="shared" si="918"/>
        <v>3.744802800595501E-4</v>
      </c>
      <c r="AJ637" s="13">
        <f t="shared" si="919"/>
        <v>4.6684984957914762E-4</v>
      </c>
      <c r="AK637" s="13">
        <f t="shared" si="920"/>
        <v>3.8800224143073589E-4</v>
      </c>
      <c r="AL637" s="13">
        <f t="shared" si="921"/>
        <v>1.2555389240546263E-5</v>
      </c>
      <c r="AM637" s="13">
        <f t="shared" si="922"/>
        <v>3.9428872038118422E-2</v>
      </c>
      <c r="AN637" s="13">
        <f t="shared" si="923"/>
        <v>2.0523610690148287E-2</v>
      </c>
      <c r="AO637" s="13">
        <f t="shared" si="924"/>
        <v>5.3414994392123362E-3</v>
      </c>
      <c r="AP637" s="13">
        <f t="shared" si="925"/>
        <v>9.2679001727512538E-4</v>
      </c>
      <c r="AQ637" s="13">
        <f t="shared" si="926"/>
        <v>1.2060373859846648E-4</v>
      </c>
      <c r="AR637" s="13">
        <f t="shared" si="927"/>
        <v>1.5635799667405236E-5</v>
      </c>
      <c r="AS637" s="13">
        <f t="shared" si="928"/>
        <v>3.898507404244109E-5</v>
      </c>
      <c r="AT637" s="13">
        <f t="shared" si="929"/>
        <v>4.86011598518655E-5</v>
      </c>
      <c r="AU637" s="13">
        <f t="shared" si="930"/>
        <v>4.0392770771280536E-5</v>
      </c>
      <c r="AV637" s="13">
        <f t="shared" si="931"/>
        <v>2.5178040023440744E-5</v>
      </c>
      <c r="AW637" s="13">
        <f t="shared" si="932"/>
        <v>4.5263211144043943E-7</v>
      </c>
      <c r="AX637" s="13">
        <f t="shared" si="933"/>
        <v>1.6384808457865819E-2</v>
      </c>
      <c r="AY637" s="13">
        <f t="shared" si="934"/>
        <v>8.5286596506435174E-3</v>
      </c>
      <c r="AZ637" s="13">
        <f t="shared" si="935"/>
        <v>2.2196791504631723E-3</v>
      </c>
      <c r="BA637" s="13">
        <f t="shared" si="936"/>
        <v>3.8513089847040264E-4</v>
      </c>
      <c r="BB637" s="13">
        <f t="shared" si="937"/>
        <v>5.0117313889375255E-5</v>
      </c>
      <c r="BC637" s="13">
        <f t="shared" si="938"/>
        <v>5.2174367966047683E-6</v>
      </c>
      <c r="BD637" s="13">
        <f t="shared" si="939"/>
        <v>1.356463967541085E-6</v>
      </c>
      <c r="BE637" s="13">
        <f t="shared" si="940"/>
        <v>3.3821006494942102E-6</v>
      </c>
      <c r="BF637" s="13">
        <f t="shared" si="941"/>
        <v>4.216331976751423E-6</v>
      </c>
      <c r="BG637" s="13">
        <f t="shared" si="942"/>
        <v>3.5042235936680678E-6</v>
      </c>
      <c r="BH637" s="13">
        <f t="shared" si="943"/>
        <v>2.1842889261558552E-6</v>
      </c>
      <c r="BI637" s="13">
        <f t="shared" si="944"/>
        <v>1.0892268681823242E-6</v>
      </c>
      <c r="BJ637" s="14">
        <f t="shared" si="945"/>
        <v>0.79127383860886114</v>
      </c>
      <c r="BK637" s="14">
        <f t="shared" si="946"/>
        <v>0.14527068191309703</v>
      </c>
      <c r="BL637" s="14">
        <f t="shared" si="947"/>
        <v>5.6825936384702971E-2</v>
      </c>
      <c r="BM637" s="14">
        <f t="shared" si="948"/>
        <v>0.56590076494233021</v>
      </c>
      <c r="BN637" s="14">
        <f t="shared" si="949"/>
        <v>0.42009565888387712</v>
      </c>
    </row>
    <row r="638" spans="1:66" s="10" customFormat="1" x14ac:dyDescent="0.25">
      <c r="A638" t="s">
        <v>348</v>
      </c>
      <c r="B638" t="s">
        <v>272</v>
      </c>
      <c r="C638" t="s">
        <v>264</v>
      </c>
      <c r="D638" s="11">
        <v>44435</v>
      </c>
      <c r="E638" s="10">
        <f>VLOOKUP(A638,home!$A$2:$E$405,3,FALSE)</f>
        <v>1.4792000000000001</v>
      </c>
      <c r="F638" s="10">
        <f>VLOOKUP(B638,home!$B$2:$E$405,3,FALSE)</f>
        <v>0.38629999999999998</v>
      </c>
      <c r="G638" s="10">
        <f>VLOOKUP(C638,away!$B$2:$E$405,4,FALSE)</f>
        <v>1.2394000000000001</v>
      </c>
      <c r="H638" s="10">
        <f>VLOOKUP(A638,away!$A$2:$E$405,3,FALSE)</f>
        <v>1.1875</v>
      </c>
      <c r="I638" s="10">
        <f>VLOOKUP(C638,away!$B$2:$E$405,3,FALSE)</f>
        <v>1.4035</v>
      </c>
      <c r="J638" s="10">
        <f>VLOOKUP(B638,home!$B$2:$E$405,4,FALSE)</f>
        <v>0.84209999999999996</v>
      </c>
      <c r="K638" s="12">
        <f t="shared" si="894"/>
        <v>0.70821170142400003</v>
      </c>
      <c r="L638" s="12">
        <f t="shared" si="895"/>
        <v>1.4034912281249998</v>
      </c>
      <c r="M638" s="13">
        <f t="shared" si="896"/>
        <v>0.12103168241131139</v>
      </c>
      <c r="N638" s="13">
        <f t="shared" si="897"/>
        <v>8.5716053726724056E-2</v>
      </c>
      <c r="O638" s="13">
        <f t="shared" si="898"/>
        <v>0.16986690458948633</v>
      </c>
      <c r="P638" s="13">
        <f t="shared" si="899"/>
        <v>0.1203017295149484</v>
      </c>
      <c r="Q638" s="13">
        <f t="shared" si="900"/>
        <v>3.0352556124577119E-2</v>
      </c>
      <c r="R638" s="13">
        <f t="shared" si="901"/>
        <v>0.11920335527004521</v>
      </c>
      <c r="S638" s="13">
        <f t="shared" si="902"/>
        <v>2.9894044757439561E-2</v>
      </c>
      <c r="T638" s="13">
        <f t="shared" si="903"/>
        <v>4.2599546272015718E-2</v>
      </c>
      <c r="U638" s="13">
        <f t="shared" si="904"/>
        <v>8.4421211051248252E-2</v>
      </c>
      <c r="V638" s="13">
        <f t="shared" si="905"/>
        <v>3.3015279001223758E-3</v>
      </c>
      <c r="W638" s="13">
        <f t="shared" si="906"/>
        <v>7.1653451385180721E-3</v>
      </c>
      <c r="X638" s="13">
        <f t="shared" si="907"/>
        <v>1.0056499048398225E-2</v>
      </c>
      <c r="Y638" s="13">
        <f t="shared" si="908"/>
        <v>7.0571041000371607E-3</v>
      </c>
      <c r="Z638" s="13">
        <f t="shared" si="909"/>
        <v>5.5766954494858814E-2</v>
      </c>
      <c r="AA638" s="13">
        <f t="shared" si="910"/>
        <v>3.9494809726038742E-2</v>
      </c>
      <c r="AB638" s="13">
        <f t="shared" si="911"/>
        <v>1.3985343196747522E-2</v>
      </c>
      <c r="AC638" s="13">
        <f t="shared" si="912"/>
        <v>2.0510100563834785E-4</v>
      </c>
      <c r="AD638" s="13">
        <f t="shared" si="913"/>
        <v>1.2686453179600174E-3</v>
      </c>
      <c r="AE638" s="13">
        <f t="shared" si="914"/>
        <v>1.7805325753587355E-3</v>
      </c>
      <c r="AF638" s="13">
        <f t="shared" si="915"/>
        <v>1.2494809254534006E-3</v>
      </c>
      <c r="AG638" s="13">
        <f t="shared" si="916"/>
        <v>5.8454517286111822E-4</v>
      </c>
      <c r="AH638" s="13">
        <f t="shared" si="917"/>
        <v>1.9567107863195099E-2</v>
      </c>
      <c r="AI638" s="13">
        <f t="shared" si="918"/>
        <v>1.385765475174033E-2</v>
      </c>
      <c r="AJ638" s="13">
        <f t="shared" si="919"/>
        <v>4.9070766247381985E-3</v>
      </c>
      <c r="AK638" s="13">
        <f t="shared" si="920"/>
        <v>1.1584163618079265E-3</v>
      </c>
      <c r="AL638" s="13">
        <f t="shared" si="921"/>
        <v>8.1545609255258764E-6</v>
      </c>
      <c r="AM638" s="13">
        <f t="shared" si="922"/>
        <v>1.7969389182721118E-4</v>
      </c>
      <c r="AN638" s="13">
        <f t="shared" si="923"/>
        <v>2.5219880092713345E-4</v>
      </c>
      <c r="AO638" s="13">
        <f t="shared" si="924"/>
        <v>1.7697940242243748E-4</v>
      </c>
      <c r="AP638" s="13">
        <f t="shared" si="925"/>
        <v>8.2796346286231797E-5</v>
      </c>
      <c r="AQ638" s="13">
        <f t="shared" si="926"/>
        <v>2.9050986433381567E-5</v>
      </c>
      <c r="AR638" s="13">
        <f t="shared" si="927"/>
        <v>5.4924528491540033E-3</v>
      </c>
      <c r="AS638" s="13">
        <f t="shared" si="928"/>
        <v>3.8898193772904529E-3</v>
      </c>
      <c r="AT638" s="13">
        <f t="shared" si="929"/>
        <v>1.3774077997114578E-3</v>
      </c>
      <c r="AU638" s="13">
        <f t="shared" si="930"/>
        <v>3.2516544046278E-4</v>
      </c>
      <c r="AV638" s="13">
        <f t="shared" si="931"/>
        <v>5.7571492458607437E-5</v>
      </c>
      <c r="AW638" s="13">
        <f t="shared" si="932"/>
        <v>2.2514944554442849E-7</v>
      </c>
      <c r="AX638" s="13">
        <f t="shared" si="933"/>
        <v>2.1210219477741562E-5</v>
      </c>
      <c r="AY638" s="13">
        <f t="shared" si="934"/>
        <v>2.9768356983616292E-5</v>
      </c>
      <c r="AZ638" s="13">
        <f t="shared" si="935"/>
        <v>2.088981395109953E-5</v>
      </c>
      <c r="BA638" s="13">
        <f t="shared" si="936"/>
        <v>9.7728902125104785E-6</v>
      </c>
      <c r="BB638" s="13">
        <f t="shared" si="937"/>
        <v>3.4290414216717817E-6</v>
      </c>
      <c r="BC638" s="13">
        <f t="shared" si="938"/>
        <v>9.6252591123872435E-7</v>
      </c>
      <c r="BD638" s="13">
        <f t="shared" si="939"/>
        <v>1.2847682324463004E-3</v>
      </c>
      <c r="BE638" s="13">
        <f t="shared" si="940"/>
        <v>9.0988789583629952E-4</v>
      </c>
      <c r="BF638" s="13">
        <f t="shared" si="941"/>
        <v>3.2219662740766447E-4</v>
      </c>
      <c r="BG638" s="13">
        <f t="shared" si="942"/>
        <v>7.6061140563152239E-5</v>
      </c>
      <c r="BH638" s="13">
        <f t="shared" si="943"/>
        <v>1.3466847442620012E-5</v>
      </c>
      <c r="BI638" s="13">
        <f t="shared" si="944"/>
        <v>1.9074757880310736E-6</v>
      </c>
      <c r="BJ638" s="14">
        <f t="shared" si="945"/>
        <v>0.18863706067775787</v>
      </c>
      <c r="BK638" s="14">
        <f t="shared" si="946"/>
        <v>0.27477200850736921</v>
      </c>
      <c r="BL638" s="14">
        <f t="shared" si="947"/>
        <v>0.48021258461360905</v>
      </c>
      <c r="BM638" s="14">
        <f t="shared" si="948"/>
        <v>0.35288678344896435</v>
      </c>
      <c r="BN638" s="14">
        <f t="shared" si="949"/>
        <v>0.64647228163709247</v>
      </c>
    </row>
    <row r="639" spans="1:66" x14ac:dyDescent="0.25">
      <c r="A639" t="s">
        <v>348</v>
      </c>
      <c r="B639" t="s">
        <v>265</v>
      </c>
      <c r="C639" t="s">
        <v>327</v>
      </c>
      <c r="D639" s="11">
        <v>44435</v>
      </c>
      <c r="E639" s="10">
        <f>VLOOKUP(A639,home!$A$2:$E$405,3,FALSE)</f>
        <v>1.4792000000000001</v>
      </c>
      <c r="F639" s="10">
        <f>VLOOKUP(B639,home!$B$2:$E$405,3,FALSE)</f>
        <v>0.67600000000000005</v>
      </c>
      <c r="G639" s="10">
        <f>VLOOKUP(C639,away!$B$2:$E$405,4,FALSE)</f>
        <v>0.67600000000000005</v>
      </c>
      <c r="H639" s="10">
        <f>VLOOKUP(A639,away!$A$2:$E$405,3,FALSE)</f>
        <v>1.1875</v>
      </c>
      <c r="I639" s="10">
        <f>VLOOKUP(C639,away!$B$2:$E$405,3,FALSE)</f>
        <v>0.98250000000000004</v>
      </c>
      <c r="J639" s="10">
        <f>VLOOKUP(B639,home!$B$2:$E$405,4,FALSE)</f>
        <v>0.84209999999999996</v>
      </c>
      <c r="K639" s="12">
        <f t="shared" si="894"/>
        <v>0.67595889920000019</v>
      </c>
      <c r="L639" s="12">
        <f t="shared" si="895"/>
        <v>0.982493859375</v>
      </c>
      <c r="M639" s="13">
        <f t="shared" si="896"/>
        <v>0.19043339871764497</v>
      </c>
      <c r="N639" s="13">
        <f t="shared" si="897"/>
        <v>0.128725150568094</v>
      </c>
      <c r="O639" s="13">
        <f t="shared" si="898"/>
        <v>0.18709964485999717</v>
      </c>
      <c r="P639" s="13">
        <f t="shared" si="899"/>
        <v>0.12647166998027465</v>
      </c>
      <c r="Q639" s="13">
        <f t="shared" si="900"/>
        <v>4.350645553868155E-2</v>
      </c>
      <c r="R639" s="13">
        <f t="shared" si="901"/>
        <v>9.191212608309525E-2</v>
      </c>
      <c r="S639" s="13">
        <f t="shared" si="902"/>
        <v>2.099826424265442E-2</v>
      </c>
      <c r="T639" s="13">
        <f t="shared" si="903"/>
        <v>4.2744825409926079E-2</v>
      </c>
      <c r="U639" s="13">
        <f t="shared" si="904"/>
        <v>6.2128819570260681E-2</v>
      </c>
      <c r="V639" s="13">
        <f t="shared" si="905"/>
        <v>1.5494980066747459E-3</v>
      </c>
      <c r="W639" s="13">
        <f t="shared" si="906"/>
        <v>9.8028585980069784E-3</v>
      </c>
      <c r="X639" s="13">
        <f t="shared" si="907"/>
        <v>9.6312483768632769E-3</v>
      </c>
      <c r="Y639" s="13">
        <f t="shared" si="908"/>
        <v>4.7313211941918025E-3</v>
      </c>
      <c r="Z639" s="13">
        <f t="shared" si="909"/>
        <v>3.0101033159580619E-2</v>
      </c>
      <c r="AA639" s="13">
        <f t="shared" si="910"/>
        <v>2.0347061239332817E-2</v>
      </c>
      <c r="AB639" s="13">
        <f t="shared" si="911"/>
        <v>6.8768885586472008E-3</v>
      </c>
      <c r="AC639" s="13">
        <f t="shared" si="912"/>
        <v>6.4316318019476718E-5</v>
      </c>
      <c r="AD639" s="13">
        <f t="shared" si="913"/>
        <v>1.6565823767305131E-3</v>
      </c>
      <c r="AE639" s="13">
        <f t="shared" si="914"/>
        <v>1.6275820126865719E-3</v>
      </c>
      <c r="AF639" s="13">
        <f t="shared" si="915"/>
        <v>7.995446665468801E-4</v>
      </c>
      <c r="AG639" s="13">
        <f t="shared" si="916"/>
        <v>2.6184924172611388E-4</v>
      </c>
      <c r="AH639" s="13">
        <f t="shared" si="917"/>
        <v>7.3935200600328023E-3</v>
      </c>
      <c r="AI639" s="13">
        <f t="shared" si="918"/>
        <v>4.9977156809928921E-3</v>
      </c>
      <c r="AJ639" s="13">
        <f t="shared" si="919"/>
        <v>1.6891251951192672E-3</v>
      </c>
      <c r="AK639" s="13">
        <f t="shared" si="920"/>
        <v>3.8059306916793514E-4</v>
      </c>
      <c r="AL639" s="13">
        <f t="shared" si="921"/>
        <v>1.7085641912984394E-6</v>
      </c>
      <c r="AM639" s="13">
        <f t="shared" si="922"/>
        <v>2.2395631996177559E-4</v>
      </c>
      <c r="AN639" s="13">
        <f t="shared" si="923"/>
        <v>2.2003570913066724E-4</v>
      </c>
      <c r="AO639" s="13">
        <f t="shared" si="924"/>
        <v>1.0809186653205208E-4</v>
      </c>
      <c r="AP639" s="13">
        <f t="shared" si="925"/>
        <v>3.5399865038707749E-5</v>
      </c>
      <c r="AQ639" s="13">
        <f t="shared" si="926"/>
        <v>8.6950375058085266E-6</v>
      </c>
      <c r="AR639" s="13">
        <f t="shared" si="927"/>
        <v>1.4528176116296225E-3</v>
      </c>
      <c r="AS639" s="13">
        <f t="shared" si="928"/>
        <v>9.8204499349553286E-4</v>
      </c>
      <c r="AT639" s="13">
        <f t="shared" si="929"/>
        <v>3.3191102638405586E-4</v>
      </c>
      <c r="AU639" s="13">
        <f t="shared" si="930"/>
        <v>7.4786070675636213E-5</v>
      </c>
      <c r="AV639" s="13">
        <f t="shared" si="931"/>
        <v>1.2638077502349112E-5</v>
      </c>
      <c r="AW639" s="13">
        <f t="shared" si="932"/>
        <v>3.1519472015632136E-8</v>
      </c>
      <c r="AX639" s="13">
        <f t="shared" si="933"/>
        <v>2.5230877918374138E-5</v>
      </c>
      <c r="AY639" s="13">
        <f t="shared" si="934"/>
        <v>2.4789182621442873E-5</v>
      </c>
      <c r="AZ639" s="13">
        <f t="shared" si="935"/>
        <v>1.2177609852246543E-5</v>
      </c>
      <c r="BA639" s="13">
        <f t="shared" si="936"/>
        <v>3.9881423005655763E-6</v>
      </c>
      <c r="BB639" s="13">
        <f t="shared" si="937"/>
        <v>9.7958133015484095E-7</v>
      </c>
      <c r="BC639" s="13">
        <f t="shared" si="938"/>
        <v>1.9248652832710525E-7</v>
      </c>
      <c r="BD639" s="13">
        <f t="shared" si="939"/>
        <v>2.3789739703632617E-4</v>
      </c>
      <c r="BE639" s="13">
        <f t="shared" si="940"/>
        <v>1.6080886262322041E-4</v>
      </c>
      <c r="BF639" s="13">
        <f t="shared" si="941"/>
        <v>5.4350090880198061E-5</v>
      </c>
      <c r="BG639" s="13">
        <f t="shared" si="942"/>
        <v>1.2246142534266217E-5</v>
      </c>
      <c r="BH639" s="13">
        <f t="shared" si="943"/>
        <v>2.0694722567272222E-6</v>
      </c>
      <c r="BI639" s="13">
        <f t="shared" si="944"/>
        <v>2.7977563771645476E-7</v>
      </c>
      <c r="BJ639" s="14">
        <f t="shared" si="945"/>
        <v>0.2441509546621739</v>
      </c>
      <c r="BK639" s="14">
        <f t="shared" si="946"/>
        <v>0.33954364501208101</v>
      </c>
      <c r="BL639" s="14">
        <f t="shared" si="947"/>
        <v>0.38614734383730165</v>
      </c>
      <c r="BM639" s="14">
        <f t="shared" si="948"/>
        <v>0.23176977326020015</v>
      </c>
      <c r="BN639" s="14">
        <f t="shared" si="949"/>
        <v>0.76814844574778773</v>
      </c>
    </row>
    <row r="640" spans="1:66" x14ac:dyDescent="0.25">
      <c r="A640" t="s">
        <v>348</v>
      </c>
      <c r="B640" t="s">
        <v>263</v>
      </c>
      <c r="C640" t="s">
        <v>267</v>
      </c>
      <c r="D640" s="11">
        <v>44435</v>
      </c>
      <c r="E640" s="10">
        <f>VLOOKUP(A640,home!$A$2:$E$405,3,FALSE)</f>
        <v>1.4792000000000001</v>
      </c>
      <c r="F640" s="10">
        <f>VLOOKUP(B640,home!$B$2:$E$405,3,FALSE)</f>
        <v>1.1267</v>
      </c>
      <c r="G640" s="10">
        <f>VLOOKUP(C640,away!$B$2:$E$405,4,FALSE)</f>
        <v>0.56340000000000001</v>
      </c>
      <c r="H640" s="10">
        <f>VLOOKUP(A640,away!$A$2:$E$405,3,FALSE)</f>
        <v>1.1875</v>
      </c>
      <c r="I640" s="10">
        <f>VLOOKUP(C640,away!$B$2:$E$405,3,FALSE)</f>
        <v>0.84209999999999996</v>
      </c>
      <c r="J640" s="10">
        <f>VLOOKUP(B640,home!$B$2:$E$405,4,FALSE)</f>
        <v>0.84209999999999996</v>
      </c>
      <c r="K640" s="12">
        <f t="shared" si="894"/>
        <v>0.93897068817600016</v>
      </c>
      <c r="L640" s="12">
        <f t="shared" si="895"/>
        <v>0.84209473687499992</v>
      </c>
      <c r="M640" s="13">
        <f t="shared" si="896"/>
        <v>0.16845857164111416</v>
      </c>
      <c r="N640" s="13">
        <f t="shared" si="897"/>
        <v>0.15817766094300298</v>
      </c>
      <c r="O640" s="13">
        <f t="shared" si="898"/>
        <v>0.14185807656046234</v>
      </c>
      <c r="P640" s="13">
        <f t="shared" si="899"/>
        <v>0.13320057577130104</v>
      </c>
      <c r="Q640" s="13">
        <f t="shared" si="900"/>
        <v>7.4262093574860744E-2</v>
      </c>
      <c r="R640" s="13">
        <f t="shared" si="901"/>
        <v>5.9728969827388068E-2</v>
      </c>
      <c r="S640" s="13">
        <f t="shared" si="902"/>
        <v>2.6330499559863125E-2</v>
      </c>
      <c r="T640" s="13">
        <f t="shared" si="903"/>
        <v>6.2535718148708994E-2</v>
      </c>
      <c r="U640" s="13">
        <f t="shared" si="904"/>
        <v>5.6083751902866116E-2</v>
      </c>
      <c r="V640" s="13">
        <f t="shared" si="905"/>
        <v>2.3132873214612554E-3</v>
      </c>
      <c r="W640" s="13">
        <f t="shared" si="906"/>
        <v>2.3243309703125846E-2</v>
      </c>
      <c r="X640" s="13">
        <f t="shared" si="907"/>
        <v>1.9573068768557893E-2</v>
      </c>
      <c r="Y640" s="13">
        <f t="shared" si="908"/>
        <v>8.2411890972475185E-3</v>
      </c>
      <c r="Z640" s="13">
        <f t="shared" si="909"/>
        <v>1.6765817043536389E-2</v>
      </c>
      <c r="AA640" s="13">
        <f t="shared" si="910"/>
        <v>1.5742610767202271E-2</v>
      </c>
      <c r="AB640" s="13">
        <f t="shared" si="911"/>
        <v>7.3909250328834126E-3</v>
      </c>
      <c r="AC640" s="13">
        <f t="shared" si="912"/>
        <v>1.1432009667914665E-4</v>
      </c>
      <c r="AD640" s="13">
        <f t="shared" si="913"/>
        <v>5.4561966268579934E-3</v>
      </c>
      <c r="AE640" s="13">
        <f t="shared" si="914"/>
        <v>4.5946344628322441E-3</v>
      </c>
      <c r="AF640" s="13">
        <f t="shared" si="915"/>
        <v>1.9345587495077626E-3</v>
      </c>
      <c r="AG640" s="13">
        <f t="shared" si="916"/>
        <v>5.4302724704532275E-4</v>
      </c>
      <c r="AH640" s="13">
        <f t="shared" si="917"/>
        <v>3.5296015729427907E-3</v>
      </c>
      <c r="AI640" s="13">
        <f t="shared" si="918"/>
        <v>3.3141924179331847E-3</v>
      </c>
      <c r="AJ640" s="13">
        <f t="shared" si="919"/>
        <v>1.555964767707202E-3</v>
      </c>
      <c r="AK640" s="13">
        <f t="shared" si="920"/>
        <v>4.8700176957054735E-4</v>
      </c>
      <c r="AL640" s="13">
        <f t="shared" si="921"/>
        <v>3.6157264190352905E-6</v>
      </c>
      <c r="AM640" s="13">
        <f t="shared" si="922"/>
        <v>1.0246417403088845E-3</v>
      </c>
      <c r="AN640" s="13">
        <f t="shared" si="923"/>
        <v>8.6284541669655204E-4</v>
      </c>
      <c r="AO640" s="13">
        <f t="shared" si="924"/>
        <v>3.6329879206844129E-4</v>
      </c>
      <c r="AP640" s="13">
        <f t="shared" si="925"/>
        <v>1.0197733357129312E-4</v>
      </c>
      <c r="AQ640" s="13">
        <f t="shared" si="926"/>
        <v>2.1468643970233047E-5</v>
      </c>
      <c r="AR640" s="13">
        <f t="shared" si="927"/>
        <v>5.944517815681692E-4</v>
      </c>
      <c r="AS640" s="13">
        <f t="shared" si="928"/>
        <v>5.5817279842651306E-4</v>
      </c>
      <c r="AT640" s="13">
        <f t="shared" si="929"/>
        <v>2.6205394832983338E-4</v>
      </c>
      <c r="AU640" s="13">
        <f t="shared" si="930"/>
        <v>8.20203254008339E-5</v>
      </c>
      <c r="AV640" s="13">
        <f t="shared" si="931"/>
        <v>1.9253670346510116E-5</v>
      </c>
      <c r="AW640" s="13">
        <f t="shared" si="932"/>
        <v>7.9415641773246289E-8</v>
      </c>
      <c r="AX640" s="13">
        <f t="shared" si="933"/>
        <v>1.6035142667194786E-4</v>
      </c>
      <c r="AY640" s="13">
        <f t="shared" si="934"/>
        <v>1.3503109245084478E-4</v>
      </c>
      <c r="AZ640" s="13">
        <f t="shared" si="935"/>
        <v>5.6854486133668966E-5</v>
      </c>
      <c r="BA640" s="13">
        <f t="shared" si="936"/>
        <v>1.5958954513631765E-5</v>
      </c>
      <c r="BB640" s="13">
        <f t="shared" si="937"/>
        <v>3.3597379004892086E-6</v>
      </c>
      <c r="BC640" s="13">
        <f t="shared" si="938"/>
        <v>5.658435206562851E-7</v>
      </c>
      <c r="BD640" s="13">
        <f t="shared" si="939"/>
        <v>8.3430786097420345E-5</v>
      </c>
      <c r="BE640" s="13">
        <f t="shared" si="940"/>
        <v>7.8339062636959445E-5</v>
      </c>
      <c r="BF640" s="13">
        <f t="shared" si="941"/>
        <v>3.6779041777644293E-5</v>
      </c>
      <c r="BG640" s="13">
        <f t="shared" si="942"/>
        <v>1.1511480722802843E-5</v>
      </c>
      <c r="BH640" s="13">
        <f t="shared" si="943"/>
        <v>2.702235744053736E-6</v>
      </c>
      <c r="BI640" s="13">
        <f t="shared" si="944"/>
        <v>5.0746403124158457E-7</v>
      </c>
      <c r="BJ640" s="14">
        <f t="shared" si="945"/>
        <v>0.36130781078955387</v>
      </c>
      <c r="BK640" s="14">
        <f t="shared" si="946"/>
        <v>0.33055590120928857</v>
      </c>
      <c r="BL640" s="14">
        <f t="shared" si="947"/>
        <v>0.29142031721403794</v>
      </c>
      <c r="BM640" s="14">
        <f t="shared" si="948"/>
        <v>0.26422894626147836</v>
      </c>
      <c r="BN640" s="14">
        <f t="shared" si="949"/>
        <v>0.73568594831812939</v>
      </c>
    </row>
    <row r="641" spans="1:66" s="15" customFormat="1" x14ac:dyDescent="0.25">
      <c r="A641" s="15" t="s">
        <v>348</v>
      </c>
      <c r="B641" s="15" t="s">
        <v>266</v>
      </c>
      <c r="C641" s="15" t="s">
        <v>268</v>
      </c>
      <c r="D641" s="20">
        <v>44435</v>
      </c>
      <c r="E641" s="15">
        <f>VLOOKUP(A641,home!$A$2:$E$405,3,FALSE)</f>
        <v>1.4792000000000001</v>
      </c>
      <c r="F641" s="15">
        <f>VLOOKUP(B641,home!$B$2:$E$405,3,FALSE)</f>
        <v>1.2169000000000001</v>
      </c>
      <c r="G641" s="15">
        <f>VLOOKUP(C641,away!$B$2:$E$405,4,FALSE)</f>
        <v>0.81120000000000003</v>
      </c>
      <c r="H641" s="15">
        <f>VLOOKUP(A641,away!$A$2:$E$405,3,FALSE)</f>
        <v>1.1875</v>
      </c>
      <c r="I641" s="15">
        <f>VLOOKUP(C641,away!$B$2:$E$405,3,FALSE)</f>
        <v>0.84209999999999996</v>
      </c>
      <c r="J641" s="15">
        <f>VLOOKUP(B641,home!$B$2:$E$405,4,FALSE)</f>
        <v>0.67369999999999997</v>
      </c>
      <c r="K641" s="16">
        <f t="shared" si="894"/>
        <v>1.4601912149760001</v>
      </c>
      <c r="L641" s="16">
        <f t="shared" si="895"/>
        <v>0.67369578937499985</v>
      </c>
      <c r="M641" s="17">
        <f t="shared" si="896"/>
        <v>0.11837626935671512</v>
      </c>
      <c r="N641" s="17">
        <f t="shared" si="897"/>
        <v>0.17285198857630812</v>
      </c>
      <c r="O641" s="17">
        <f t="shared" si="898"/>
        <v>7.9749594227539813E-2</v>
      </c>
      <c r="P641" s="17">
        <f t="shared" si="899"/>
        <v>0.11644965688895437</v>
      </c>
      <c r="Q641" s="17">
        <f t="shared" si="900"/>
        <v>0.12619847760512853</v>
      </c>
      <c r="R641" s="17">
        <f t="shared" si="901"/>
        <v>2.6863482917729178E-2</v>
      </c>
      <c r="S641" s="17">
        <f t="shared" si="902"/>
        <v>2.8638600167175208E-2</v>
      </c>
      <c r="T641" s="17">
        <f t="shared" si="903"/>
        <v>8.5019382988110334E-2</v>
      </c>
      <c r="U641" s="17">
        <f t="shared" si="904"/>
        <v>3.9225821760125998E-2</v>
      </c>
      <c r="V641" s="17">
        <f t="shared" si="905"/>
        <v>3.1302775100772091E-3</v>
      </c>
      <c r="W641" s="17">
        <f t="shared" si="906"/>
        <v>6.1424636114118088E-2</v>
      </c>
      <c r="X641" s="17">
        <f t="shared" si="907"/>
        <v>4.1381518713972915E-2</v>
      </c>
      <c r="Y641" s="17">
        <f t="shared" si="908"/>
        <v>1.3939277457773154E-2</v>
      </c>
      <c r="Z641" s="17">
        <f t="shared" si="909"/>
        <v>6.0326051098737949E-3</v>
      </c>
      <c r="AA641" s="17">
        <f t="shared" si="910"/>
        <v>8.8087569848570441E-3</v>
      </c>
      <c r="AB641" s="17">
        <f t="shared" si="911"/>
        <v>6.4312347820733688E-3</v>
      </c>
      <c r="AC641" s="17">
        <f t="shared" si="912"/>
        <v>1.9245820129141399E-4</v>
      </c>
      <c r="AD641" s="17">
        <f t="shared" si="913"/>
        <v>2.2422928509233192E-2</v>
      </c>
      <c r="AE641" s="17">
        <f t="shared" si="914"/>
        <v>1.5106232522127045E-2</v>
      </c>
      <c r="AF641" s="17">
        <f t="shared" si="915"/>
        <v>5.088502621738337E-3</v>
      </c>
      <c r="AG641" s="17">
        <f t="shared" si="916"/>
        <v>1.1427009301629219E-3</v>
      </c>
      <c r="AH641" s="17">
        <f t="shared" si="917"/>
        <v>1.0160351653710207E-3</v>
      </c>
      <c r="AI641" s="17">
        <f t="shared" si="918"/>
        <v>1.4836056225814521E-3</v>
      </c>
      <c r="AJ641" s="17">
        <f t="shared" si="919"/>
        <v>1.0831739482912181E-3</v>
      </c>
      <c r="AK641" s="17">
        <f t="shared" si="920"/>
        <v>5.2721369452856845E-4</v>
      </c>
      <c r="AL641" s="17">
        <f t="shared" si="921"/>
        <v>7.5730352468922767E-6</v>
      </c>
      <c r="AM641" s="17">
        <f t="shared" si="922"/>
        <v>6.548352644643431E-3</v>
      </c>
      <c r="AN641" s="17">
        <f t="shared" si="923"/>
        <v>4.4115976040389245E-3</v>
      </c>
      <c r="AO641" s="17">
        <f t="shared" si="924"/>
        <v>1.4860373651289305E-3</v>
      </c>
      <c r="AP641" s="17">
        <f t="shared" si="925"/>
        <v>3.3371237191375994E-4</v>
      </c>
      <c r="AQ641" s="17">
        <f t="shared" si="926"/>
        <v>5.6205154955160988E-5</v>
      </c>
      <c r="AR641" s="17">
        <f t="shared" si="927"/>
        <v>1.3689972255347772E-4</v>
      </c>
      <c r="AS641" s="17">
        <f t="shared" si="928"/>
        <v>1.9989977220523998E-4</v>
      </c>
      <c r="AT641" s="17">
        <f t="shared" si="929"/>
        <v>1.4594594562489753E-4</v>
      </c>
      <c r="AU641" s="17">
        <f t="shared" si="930"/>
        <v>7.1036329220946825E-5</v>
      </c>
      <c r="AV641" s="17">
        <f t="shared" si="931"/>
        <v>2.5931655968142367E-5</v>
      </c>
      <c r="AW641" s="17">
        <f t="shared" si="932"/>
        <v>2.06938378429716E-7</v>
      </c>
      <c r="AX641" s="17">
        <f t="shared" si="933"/>
        <v>1.5936411673788688E-3</v>
      </c>
      <c r="AY641" s="17">
        <f t="shared" si="934"/>
        <v>1.0736293442378034E-3</v>
      </c>
      <c r="AZ641" s="17">
        <f t="shared" si="935"/>
        <v>3.6164978428122522E-4</v>
      </c>
      <c r="BA641" s="17">
        <f t="shared" si="936"/>
        <v>8.1213978966212819E-5</v>
      </c>
      <c r="BB641" s="17">
        <f t="shared" si="937"/>
        <v>1.367837891698184E-5</v>
      </c>
      <c r="BC641" s="17">
        <f t="shared" si="938"/>
        <v>1.8430132563692881E-6</v>
      </c>
      <c r="BD641" s="17">
        <f t="shared" si="939"/>
        <v>1.5371461108480601E-5</v>
      </c>
      <c r="BE641" s="17">
        <f t="shared" si="940"/>
        <v>2.2445272471948625E-5</v>
      </c>
      <c r="BF641" s="17">
        <f t="shared" si="941"/>
        <v>1.6387194840641021E-5</v>
      </c>
      <c r="BG641" s="17">
        <f t="shared" si="942"/>
        <v>7.9761459814680209E-6</v>
      </c>
      <c r="BH641" s="17">
        <f t="shared" si="943"/>
        <v>2.9116745728764319E-6</v>
      </c>
      <c r="BI641" s="17">
        <f t="shared" si="944"/>
        <v>8.5032032643663127E-7</v>
      </c>
      <c r="BJ641" s="18">
        <f t="shared" si="945"/>
        <v>0.56053720684639041</v>
      </c>
      <c r="BK641" s="18">
        <f t="shared" si="946"/>
        <v>0.26786846450369811</v>
      </c>
      <c r="BL641" s="18">
        <f t="shared" si="947"/>
        <v>0.16583457459797221</v>
      </c>
      <c r="BM641" s="18">
        <f t="shared" si="948"/>
        <v>0.35870995907969988</v>
      </c>
      <c r="BN641" s="18">
        <f t="shared" si="949"/>
        <v>0.64048946957237518</v>
      </c>
    </row>
    <row r="642" spans="1:66" x14ac:dyDescent="0.25">
      <c r="A642" t="s">
        <v>341</v>
      </c>
      <c r="B642" t="s">
        <v>145</v>
      </c>
      <c r="C642" t="s">
        <v>150</v>
      </c>
      <c r="D642" s="11">
        <v>44435</v>
      </c>
      <c r="E642" s="10">
        <f>VLOOKUP(A642,home!$A$2:$E$405,3,FALSE)</f>
        <v>1.5127999999999999</v>
      </c>
      <c r="F642" s="10">
        <f>VLOOKUP(B642,home!$B$2:$E$405,3,FALSE)</f>
        <v>1.3221000000000001</v>
      </c>
      <c r="G642" s="10">
        <f>VLOOKUP(C642,away!$B$2:$E$405,4,FALSE)</f>
        <v>1.2276</v>
      </c>
      <c r="H642" s="10">
        <f>VLOOKUP(A642,away!$A$2:$E$405,3,FALSE)</f>
        <v>1.2179</v>
      </c>
      <c r="I642" s="10">
        <f>VLOOKUP(C642,away!$B$2:$E$405,3,FALSE)</f>
        <v>0.82110000000000005</v>
      </c>
      <c r="J642" s="10">
        <f>VLOOKUP(B642,home!$B$2:$E$405,4,FALSE)</f>
        <v>0.95789999999999997</v>
      </c>
      <c r="K642" s="12">
        <f t="shared" ref="K642:K705" si="950">E642*F642*G642</f>
        <v>2.4552894674879999</v>
      </c>
      <c r="L642" s="12">
        <f t="shared" ref="L642:L705" si="951">H642*I642*J642</f>
        <v>0.95791694525099991</v>
      </c>
      <c r="M642" s="13">
        <f t="shared" ref="M642:M705" si="952">_xlfn.POISSON.DIST(0,K642,FALSE) * _xlfn.POISSON.DIST(0,L642,FALSE)</f>
        <v>3.2935426318355249E-2</v>
      </c>
      <c r="N642" s="13">
        <f t="shared" ref="N642:N705" si="953">_xlfn.POISSON.DIST(1,K642,FALSE) * _xlfn.POISSON.DIST(0,L642,FALSE)</f>
        <v>8.0866005346684713E-2</v>
      </c>
      <c r="O642" s="13">
        <f t="shared" ref="O642:O705" si="954">_xlfn.POISSON.DIST(0,K642,FALSE) * _xlfn.POISSON.DIST(1,L642,FALSE)</f>
        <v>3.1549402969418244E-2</v>
      </c>
      <c r="P642" s="13">
        <f t="shared" ref="P642:P705" si="955">_xlfn.POISSON.DIST(1,K642,FALSE) * _xlfn.POISSON.DIST(1,L642,FALSE)</f>
        <v>7.7462916816347246E-2</v>
      </c>
      <c r="Q642" s="13">
        <f t="shared" ref="Q642:Q705" si="956">_xlfn.POISSON.DIST(2,K642,FALSE) * _xlfn.POISSON.DIST(0,L642,FALSE)</f>
        <v>9.927472560277166E-2</v>
      </c>
      <c r="R642" s="13">
        <f t="shared" ref="R642:R705" si="957">_xlfn.POISSON.DIST(0,K642,FALSE) * _xlfn.POISSON.DIST(2,L642,FALSE)</f>
        <v>1.5110853858478972E-2</v>
      </c>
      <c r="S642" s="13">
        <f t="shared" ref="S642:S705" si="958">_xlfn.POISSON.DIST(2,K642,FALSE) * _xlfn.POISSON.DIST(2,L642,FALSE)</f>
        <v>4.5547486039008635E-2</v>
      </c>
      <c r="T642" s="13">
        <f t="shared" ref="T642:T705" si="959">_xlfn.POISSON.DIST(2,K642,FALSE) * _xlfn.POISSON.DIST(1,L642,FALSE)</f>
        <v>9.5096941890038242E-2</v>
      </c>
      <c r="U642" s="13">
        <f t="shared" ref="U642:U705" si="960">_xlfn.POISSON.DIST(1,K642,FALSE) * _xlfn.POISSON.DIST(2,L642,FALSE)</f>
        <v>3.7101520323473823E-2</v>
      </c>
      <c r="V642" s="13">
        <f t="shared" ref="V642:V705" si="961">_xlfn.POISSON.DIST(3,K642,FALSE) * _xlfn.POISSON.DIST(3,L642,FALSE)</f>
        <v>1.1902891056272537E-2</v>
      </c>
      <c r="W642" s="13">
        <f t="shared" ref="W642:W705" si="962">_xlfn.POISSON.DIST(3,K642,FALSE) * _xlfn.POISSON.DIST(0,L642,FALSE)</f>
        <v>8.124939605341551E-2</v>
      </c>
      <c r="X642" s="13">
        <f t="shared" ref="X642:X705" si="963">_xlfn.POISSON.DIST(3,K642,FALSE) * _xlfn.POISSON.DIST(1,L642,FALSE)</f>
        <v>7.7830173270976424E-2</v>
      </c>
      <c r="Y642" s="13">
        <f t="shared" ref="Y642:Y705" si="964">_xlfn.POISSON.DIST(3,K642,FALSE) * _xlfn.POISSON.DIST(2,L642,FALSE)</f>
        <v>3.7277420914044873E-2</v>
      </c>
      <c r="Z642" s="13">
        <f t="shared" ref="Z642:Z705" si="965">_xlfn.POISSON.DIST(0,K642,FALSE) * _xlfn.POISSON.DIST(3,L642,FALSE)</f>
        <v>4.8249809894161553E-3</v>
      </c>
      <c r="AA642" s="13">
        <f t="shared" ref="AA642:AA705" si="966">_xlfn.POISSON.DIST(1,K642,FALSE) * _xlfn.POISSON.DIST(3,L642,FALSE)</f>
        <v>1.1846725004143315E-2</v>
      </c>
      <c r="AB642" s="13">
        <f t="shared" ref="AB642:AB705" si="967">_xlfn.POISSON.DIST(2,K642,FALSE) * _xlfn.POISSON.DIST(3,L642,FALSE)</f>
        <v>1.4543569563449909E-2</v>
      </c>
      <c r="AC642" s="13">
        <f t="shared" ref="AC642:AC705" si="968">_xlfn.POISSON.DIST(4,K642,FALSE) * _xlfn.POISSON.DIST(4,L642,FALSE)</f>
        <v>1.74969774729359E-3</v>
      </c>
      <c r="AD642" s="13">
        <f t="shared" ref="AD642:AD705" si="969">_xlfn.POISSON.DIST(4,K642,FALSE) * _xlfn.POISSON.DIST(0,L642,FALSE)</f>
        <v>4.9872696592428052E-2</v>
      </c>
      <c r="AE642" s="13">
        <f t="shared" ref="AE642:AE705" si="970">_xlfn.POISSON.DIST(4,K642,FALSE) * _xlfn.POISSON.DIST(1,L642,FALSE)</f>
        <v>4.7773901171248627E-2</v>
      </c>
      <c r="AF642" s="13">
        <f t="shared" ref="AF642:AF705" si="971">_xlfn.POISSON.DIST(4,K642,FALSE) * _xlfn.POISSON.DIST(2,L642,FALSE)</f>
        <v>2.2881714736342821E-2</v>
      </c>
      <c r="AG642" s="13">
        <f t="shared" ref="AG642:AG705" si="972">_xlfn.POISSON.DIST(4,K642,FALSE) * _xlfn.POISSON.DIST(3,L642,FALSE)</f>
        <v>7.3062607607807702E-3</v>
      </c>
      <c r="AH642" s="13">
        <f t="shared" ref="AH642:AH705" si="973">_xlfn.POISSON.DIST(0,K642,FALSE) * _xlfn.POISSON.DIST(4,L642,FALSE)</f>
        <v>1.1554827625689175E-3</v>
      </c>
      <c r="AI642" s="13">
        <f t="shared" ref="AI642:AI705" si="974">_xlfn.POISSON.DIST(1,K642,FALSE) * _xlfn.POISSON.DIST(4,L642,FALSE)</f>
        <v>2.8370446567994004E-3</v>
      </c>
      <c r="AJ642" s="13">
        <f t="shared" ref="AJ642:AJ705" si="975">_xlfn.POISSON.DIST(2,K642,FALSE) * _xlfn.POISSON.DIST(4,L642,FALSE)</f>
        <v>3.4828829323163384E-3</v>
      </c>
      <c r="AK642" s="13">
        <f t="shared" ref="AK642:AK705" si="976">_xlfn.POISSON.DIST(3,K642,FALSE) * _xlfn.POISSON.DIST(4,L642,FALSE)</f>
        <v>2.8504952600700083E-3</v>
      </c>
      <c r="AL642" s="13">
        <f t="shared" ref="AL642:AL705" si="977">_xlfn.POISSON.DIST(5,K642,FALSE) * _xlfn.POISSON.DIST(5,L642,FALSE)</f>
        <v>1.6460900155625742E-4</v>
      </c>
      <c r="AM642" s="13">
        <f t="shared" ref="AM642:AM705" si="978">_xlfn.POISSON.DIST(5,K642,FALSE) * _xlfn.POISSON.DIST(0,L642,FALSE)</f>
        <v>2.4490381331722641E-2</v>
      </c>
      <c r="AN642" s="13">
        <f t="shared" ref="AN642:AN705" si="979">_xlfn.POISSON.DIST(5,K642,FALSE) * _xlfn.POISSON.DIST(1,L642,FALSE)</f>
        <v>2.3459751273315864E-2</v>
      </c>
      <c r="AO642" s="13">
        <f t="shared" ref="AO642:AO705" si="980">_xlfn.POISSON.DIST(5,K642,FALSE) * _xlfn.POISSON.DIST(2,L642,FALSE)</f>
        <v>1.1236246638041493E-2</v>
      </c>
      <c r="AP642" s="13">
        <f t="shared" ref="AP642:AP705" si="981">_xlfn.POISSON.DIST(5,K642,FALSE) * _xlfn.POISSON.DIST(3,L642,FALSE)</f>
        <v>3.5877970185331756E-3</v>
      </c>
      <c r="AQ642" s="13">
        <f t="shared" ref="AQ642:AQ705" si="982">_xlfn.POISSON.DIST(5,K642,FALSE) * _xlfn.POISSON.DIST(4,L642,FALSE)</f>
        <v>8.5920289004348595E-4</v>
      </c>
      <c r="AR642" s="13">
        <f t="shared" ref="AR642:AR705" si="983">_xlfn.POISSON.DIST(0,K642,FALSE) * _xlfn.POISSON.DIST(5,L642,FALSE)</f>
        <v>2.2137130364204084E-4</v>
      </c>
      <c r="AS642" s="13">
        <f t="shared" ref="AS642:AS705" si="984">_xlfn.POISSON.DIST(1,K642,FALSE) * _xlfn.POISSON.DIST(5,L642,FALSE)</f>
        <v>5.4353063023639082E-4</v>
      </c>
      <c r="AT642" s="13">
        <f t="shared" ref="AT642:AT705" si="985">_xlfn.POISSON.DIST(2,K642,FALSE) * _xlfn.POISSON.DIST(5,L642,FALSE)</f>
        <v>6.6726251583826258E-4</v>
      </c>
      <c r="AU642" s="13">
        <f t="shared" ref="AU642:AU705" si="986">_xlfn.POISSON.DIST(3,K642,FALSE) * _xlfn.POISSON.DIST(5,L642,FALSE)</f>
        <v>5.4610754239574355E-4</v>
      </c>
      <c r="AV642" s="13">
        <f t="shared" ref="AV642:AV705" si="987">_xlfn.POISSON.DIST(4,K642,FALSE) * _xlfn.POISSON.DIST(5,L642,FALSE)</f>
        <v>3.3521302424000649E-4</v>
      </c>
      <c r="AW642" s="13">
        <f t="shared" ref="AW642:AW705" si="988">_xlfn.POISSON.DIST(6,K642,FALSE) * _xlfn.POISSON.DIST(6,L642,FALSE)</f>
        <v>1.0754287353685598E-5</v>
      </c>
      <c r="AX642" s="13">
        <f t="shared" ref="AX642:AX705" si="989">_xlfn.POISSON.DIST(6,K642,FALSE) * _xlfn.POISSON.DIST(0,L642,FALSE)</f>
        <v>1.0021829223090558E-2</v>
      </c>
      <c r="AY642" s="13">
        <f t="shared" ref="AY642:AY705" si="990">_xlfn.POISSON.DIST(6,K642,FALSE) * _xlfn.POISSON.DIST(1,L642,FALSE)</f>
        <v>9.6000800352101078E-3</v>
      </c>
      <c r="AZ642" s="13">
        <f t="shared" ref="AZ642:AZ705" si="991">_xlfn.POISSON.DIST(6,K642,FALSE) * _xlfn.POISSON.DIST(2,L642,FALSE)</f>
        <v>4.5980396707467888E-3</v>
      </c>
      <c r="BA642" s="13">
        <f t="shared" ref="BA642:BA705" si="992">_xlfn.POISSON.DIST(6,K642,FALSE) * _xlfn.POISSON.DIST(3,L642,FALSE)</f>
        <v>1.4681800385148926E-3</v>
      </c>
      <c r="BB642" s="13">
        <f t="shared" ref="BB642:BB705" si="993">_xlfn.POISSON.DIST(6,K642,FALSE) * _xlfn.POISSON.DIST(4,L642,FALSE)</f>
        <v>3.5159863439317027E-4</v>
      </c>
      <c r="BC642" s="13">
        <f t="shared" ref="BC642:BC705" si="994">_xlfn.POISSON.DIST(6,K642,FALSE) * _xlfn.POISSON.DIST(5,L642,FALSE)</f>
        <v>6.736045796246578E-5</v>
      </c>
      <c r="BD642" s="13">
        <f t="shared" ref="BD642:BD705" si="995">_xlfn.POISSON.DIST(0,K642,FALSE) * _xlfn.POISSON.DIST(6,L642,FALSE)</f>
        <v>3.5342553825169198E-5</v>
      </c>
      <c r="BE642" s="13">
        <f t="shared" ref="BE642:BE705" si="996">_xlfn.POISSON.DIST(1,K642,FALSE) * _xlfn.POISSON.DIST(6,L642,FALSE)</f>
        <v>8.6776200161065657E-5</v>
      </c>
      <c r="BF642" s="13">
        <f t="shared" ref="BF642:BF705" si="997">_xlfn.POISSON.DIST(2,K642,FALSE) * _xlfn.POISSON.DIST(6,L642,FALSE)</f>
        <v>1.0653034514204751E-4</v>
      </c>
      <c r="BG642" s="13">
        <f t="shared" ref="BG642:BG705" si="998">_xlfn.POISSON.DIST(3,K642,FALSE) * _xlfn.POISSON.DIST(6,L642,FALSE)</f>
        <v>8.718761146504356E-5</v>
      </c>
      <c r="BH642" s="13">
        <f t="shared" ref="BH642:BH705" si="999">_xlfn.POISSON.DIST(4,K642,FALSE) * _xlfn.POISSON.DIST(6,L642,FALSE)</f>
        <v>5.3517706031389368E-5</v>
      </c>
      <c r="BI642" s="13">
        <f t="shared" ref="BI642:BI705" si="1000">_xlfn.POISSON.DIST(5,K642,FALSE) * _xlfn.POISSON.DIST(6,L642,FALSE)</f>
        <v>2.6280291988597854E-5</v>
      </c>
      <c r="BJ642" s="14">
        <f t="shared" ref="BJ642:BJ705" si="1001">SUM(N642,Q642,T642,W642,X642,Y642,AD642,AE642,AF642,AG642,AM642,AN642,AO642,AP642,AQ642,AX642,AY642,AZ642,BA642,BB642,BC642)</f>
        <v>0.68916970355030638</v>
      </c>
      <c r="BK642" s="14">
        <f t="shared" ref="BK642:BK705" si="1002">SUM(M642,P642,S642,V642,AC642,AL642,AY642)</f>
        <v>0.17936310701404362</v>
      </c>
      <c r="BL642" s="14">
        <f t="shared" ref="BL642:BL705" si="1003">SUM(O642,R642,U642,AA642,AB642,AH642,AI642,AJ642,AK642,AR642,AS642,AT642,AU642,AV642,BD642,BE642,BF642,BG642,BH642,BI642)</f>
        <v>0.12318709705568469</v>
      </c>
      <c r="BM642" s="14">
        <f t="shared" ref="BM642:BM705" si="1004">SUM(S642:BI642)</f>
        <v>0.64975623194953824</v>
      </c>
      <c r="BN642" s="14">
        <f t="shared" ref="BN642:BN705" si="1005">SUM(M642:R642)</f>
        <v>0.33719933091205612</v>
      </c>
    </row>
    <row r="643" spans="1:66" x14ac:dyDescent="0.25">
      <c r="A643" t="s">
        <v>351</v>
      </c>
      <c r="B643" t="s">
        <v>166</v>
      </c>
      <c r="C643" t="s">
        <v>156</v>
      </c>
      <c r="D643" s="11">
        <v>44435</v>
      </c>
      <c r="E643" s="10">
        <f>VLOOKUP(A643,home!$A$2:$E$405,3,FALSE)</f>
        <v>1.3077000000000001</v>
      </c>
      <c r="F643" s="10">
        <f>VLOOKUP(B643,home!$B$2:$E$405,3,FALSE)</f>
        <v>1.647</v>
      </c>
      <c r="G643" s="10">
        <f>VLOOKUP(C643,away!$B$2:$E$405,4,FALSE)</f>
        <v>0.94120000000000004</v>
      </c>
      <c r="H643" s="10">
        <f>VLOOKUP(A643,away!$A$2:$E$405,3,FALSE)</f>
        <v>1.1667000000000001</v>
      </c>
      <c r="I643" s="10">
        <f>VLOOKUP(C643,away!$B$2:$E$405,3,FALSE)</f>
        <v>1.0548999999999999</v>
      </c>
      <c r="J643" s="10">
        <f>VLOOKUP(B643,home!$B$2:$E$405,4,FALSE)</f>
        <v>1.0548999999999999</v>
      </c>
      <c r="K643" s="12">
        <f t="shared" si="950"/>
        <v>2.0271395242800003</v>
      </c>
      <c r="L643" s="12">
        <f t="shared" si="951"/>
        <v>1.2983201054669999</v>
      </c>
      <c r="M643" s="13">
        <f t="shared" si="952"/>
        <v>3.5955988512922206E-2</v>
      </c>
      <c r="N643" s="13">
        <f t="shared" si="953"/>
        <v>7.2887805449102269E-2</v>
      </c>
      <c r="O643" s="13">
        <f t="shared" si="954"/>
        <v>4.6682382798267398E-2</v>
      </c>
      <c r="P643" s="13">
        <f t="shared" si="955"/>
        <v>9.4631703257936628E-2</v>
      </c>
      <c r="Q643" s="13">
        <f t="shared" si="956"/>
        <v>7.387687563195322E-2</v>
      </c>
      <c r="R643" s="13">
        <f t="shared" si="957"/>
        <v>3.0304338079048695E-2</v>
      </c>
      <c r="S643" s="13">
        <f t="shared" si="958"/>
        <v>6.2264727183621908E-2</v>
      </c>
      <c r="T643" s="13">
        <f t="shared" si="959"/>
        <v>9.5915832962049932E-2</v>
      </c>
      <c r="U643" s="13">
        <f t="shared" si="960"/>
        <v>6.1431121477183062E-2</v>
      </c>
      <c r="V643" s="13">
        <f t="shared" si="961"/>
        <v>1.8208115686763029E-2</v>
      </c>
      <c r="W643" s="13">
        <f t="shared" si="962"/>
        <v>4.9919578174616792E-2</v>
      </c>
      <c r="X643" s="13">
        <f t="shared" si="963"/>
        <v>6.4811592000536614E-2</v>
      </c>
      <c r="Y643" s="13">
        <f t="shared" si="964"/>
        <v>4.2073096480810437E-2</v>
      </c>
      <c r="Z643" s="13">
        <f t="shared" si="965"/>
        <v>1.3114910470299378E-2</v>
      </c>
      <c r="AA643" s="13">
        <f t="shared" si="966"/>
        <v>2.6585753371737474E-2</v>
      </c>
      <c r="AB643" s="13">
        <f t="shared" si="967"/>
        <v>2.6946515721304666E-2</v>
      </c>
      <c r="AC643" s="13">
        <f t="shared" si="968"/>
        <v>2.9950939186679025E-3</v>
      </c>
      <c r="AD643" s="13">
        <f t="shared" si="969"/>
        <v>2.5298487488287748E-2</v>
      </c>
      <c r="AE643" s="13">
        <f t="shared" si="970"/>
        <v>3.2845534943949331E-2</v>
      </c>
      <c r="AF643" s="13">
        <f t="shared" si="971"/>
        <v>2.1322009196274163E-2</v>
      </c>
      <c r="AG643" s="13">
        <f t="shared" si="972"/>
        <v>9.2275977428250069E-3</v>
      </c>
      <c r="AH643" s="13">
        <f t="shared" si="973"/>
        <v>4.2568379862473358E-3</v>
      </c>
      <c r="AI643" s="13">
        <f t="shared" si="974"/>
        <v>8.6292045303784596E-3</v>
      </c>
      <c r="AJ643" s="13">
        <f t="shared" si="975"/>
        <v>8.7463007833131091E-3</v>
      </c>
      <c r="AK643" s="13">
        <f t="shared" si="976"/>
        <v>5.9099906696983761E-3</v>
      </c>
      <c r="AL643" s="13">
        <f t="shared" si="977"/>
        <v>3.1530863220647579E-4</v>
      </c>
      <c r="AM643" s="13">
        <f t="shared" si="978"/>
        <v>1.0256712778402234E-2</v>
      </c>
      <c r="AN643" s="13">
        <f t="shared" si="979"/>
        <v>1.3316496416199914E-2</v>
      </c>
      <c r="AO643" s="13">
        <f t="shared" si="980"/>
        <v>8.6445375157657989E-3</v>
      </c>
      <c r="AP643" s="13">
        <f t="shared" si="981"/>
        <v>3.7411256197274977E-3</v>
      </c>
      <c r="AQ643" s="13">
        <f t="shared" si="982"/>
        <v>1.2142946522924747E-3</v>
      </c>
      <c r="AR643" s="13">
        <f t="shared" si="983"/>
        <v>1.1053476686521142E-3</v>
      </c>
      <c r="AS643" s="13">
        <f t="shared" si="984"/>
        <v>2.2406939471954538E-3</v>
      </c>
      <c r="AT643" s="13">
        <f t="shared" si="985"/>
        <v>2.2710996310874349E-3</v>
      </c>
      <c r="AU643" s="13">
        <f t="shared" si="986"/>
        <v>1.5346119419183553E-3</v>
      </c>
      <c r="AV643" s="13">
        <f t="shared" si="987"/>
        <v>7.7771813047369581E-4</v>
      </c>
      <c r="AW643" s="13">
        <f t="shared" si="988"/>
        <v>2.3051478388877794E-5</v>
      </c>
      <c r="AX643" s="13">
        <f t="shared" si="989"/>
        <v>3.4652979770478198E-3</v>
      </c>
      <c r="AY643" s="13">
        <f t="shared" si="990"/>
        <v>4.4990660350353066E-3</v>
      </c>
      <c r="AZ643" s="13">
        <f t="shared" si="991"/>
        <v>2.9206139445550183E-3</v>
      </c>
      <c r="BA643" s="13">
        <f t="shared" si="992"/>
        <v>1.2639639348410211E-3</v>
      </c>
      <c r="BB643" s="13">
        <f t="shared" si="993"/>
        <v>4.1025744729731954E-4</v>
      </c>
      <c r="BC643" s="13">
        <f t="shared" si="994"/>
        <v>1.0652909844873556E-4</v>
      </c>
      <c r="BD643" s="13">
        <f t="shared" si="995"/>
        <v>2.3918251695701921E-4</v>
      </c>
      <c r="BE643" s="13">
        <f t="shared" si="996"/>
        <v>4.8485633364034499E-4</v>
      </c>
      <c r="BF643" s="13">
        <f t="shared" si="997"/>
        <v>4.9143571875991717E-4</v>
      </c>
      <c r="BG643" s="13">
        <f t="shared" si="998"/>
        <v>3.3206958971372614E-4</v>
      </c>
      <c r="BH643" s="13">
        <f t="shared" si="999"/>
        <v>1.6828784753003447E-4</v>
      </c>
      <c r="BI643" s="13">
        <f t="shared" si="1000"/>
        <v>6.8228589436827863E-5</v>
      </c>
      <c r="BJ643" s="14">
        <f t="shared" si="1001"/>
        <v>0.53801730549001869</v>
      </c>
      <c r="BK643" s="14">
        <f t="shared" si="1002"/>
        <v>0.21887000322715344</v>
      </c>
      <c r="BL643" s="14">
        <f t="shared" si="1003"/>
        <v>0.22920597733254353</v>
      </c>
      <c r="BM643" s="14">
        <f t="shared" si="1004"/>
        <v>0.6403930882341381</v>
      </c>
      <c r="BN643" s="14">
        <f t="shared" si="1005"/>
        <v>0.35433909372923039</v>
      </c>
    </row>
    <row r="644" spans="1:66" x14ac:dyDescent="0.25">
      <c r="A644" t="s">
        <v>346</v>
      </c>
      <c r="B644" t="s">
        <v>241</v>
      </c>
      <c r="C644" t="s">
        <v>322</v>
      </c>
      <c r="D644" s="11">
        <v>44435</v>
      </c>
      <c r="E644" s="10">
        <f>VLOOKUP(A644,home!$A$2:$E$405,3,FALSE)</f>
        <v>1.619</v>
      </c>
      <c r="F644" s="10">
        <f>VLOOKUP(B644,home!$B$2:$E$405,3,FALSE)</f>
        <v>0.92649999999999999</v>
      </c>
      <c r="G644" s="10">
        <f>VLOOKUP(C644,away!$B$2:$E$405,4,FALSE)</f>
        <v>1.5442</v>
      </c>
      <c r="H644" s="10">
        <f>VLOOKUP(A644,away!$A$2:$E$405,3,FALSE)</f>
        <v>1.181</v>
      </c>
      <c r="I644" s="10">
        <f>VLOOKUP(C644,away!$B$2:$E$405,3,FALSE)</f>
        <v>0.5645</v>
      </c>
      <c r="J644" s="10">
        <f>VLOOKUP(B644,home!$B$2:$E$405,4,FALSE)</f>
        <v>1.129</v>
      </c>
      <c r="K644" s="12">
        <f t="shared" si="950"/>
        <v>2.3163054047</v>
      </c>
      <c r="L644" s="12">
        <f t="shared" si="951"/>
        <v>0.75267551050000003</v>
      </c>
      <c r="M644" s="13">
        <f t="shared" si="952"/>
        <v>4.6468486063905204E-2</v>
      </c>
      <c r="N644" s="13">
        <f t="shared" si="953"/>
        <v>0.10763520541805024</v>
      </c>
      <c r="O644" s="13">
        <f t="shared" si="954"/>
        <v>3.497569147031198E-2</v>
      </c>
      <c r="P644" s="13">
        <f t="shared" si="955"/>
        <v>8.1014383185803326E-2</v>
      </c>
      <c r="Q644" s="13">
        <f t="shared" si="956"/>
        <v>0.12465800402291229</v>
      </c>
      <c r="R644" s="13">
        <f t="shared" si="957"/>
        <v>1.3162673216253782E-2</v>
      </c>
      <c r="S644" s="13">
        <f t="shared" si="958"/>
        <v>3.5310652653661012E-2</v>
      </c>
      <c r="T644" s="13">
        <f t="shared" si="959"/>
        <v>9.3827026815856557E-2</v>
      </c>
      <c r="U644" s="13">
        <f t="shared" si="960"/>
        <v>3.0488771111108568E-2</v>
      </c>
      <c r="V644" s="13">
        <f t="shared" si="961"/>
        <v>6.8401691529428139E-3</v>
      </c>
      <c r="W644" s="13">
        <f t="shared" si="962"/>
        <v>9.6248669485795343E-2</v>
      </c>
      <c r="X644" s="13">
        <f t="shared" si="963"/>
        <v>7.2444016440166778E-2</v>
      </c>
      <c r="Y644" s="13">
        <f t="shared" si="964"/>
        <v>2.7263418528386461E-2</v>
      </c>
      <c r="Z644" s="13">
        <f t="shared" si="965"/>
        <v>3.3024072608628316E-3</v>
      </c>
      <c r="AA644" s="13">
        <f t="shared" si="966"/>
        <v>7.6493837868570995E-3</v>
      </c>
      <c r="AB644" s="13">
        <f t="shared" si="967"/>
        <v>8.8591545040608288E-3</v>
      </c>
      <c r="AC644" s="13">
        <f t="shared" si="968"/>
        <v>7.4533319749503252E-4</v>
      </c>
      <c r="AD644" s="13">
        <f t="shared" si="969"/>
        <v>5.5735328331282953E-2</v>
      </c>
      <c r="AE644" s="13">
        <f t="shared" si="970"/>
        <v>4.1950616704633507E-2</v>
      </c>
      <c r="AF644" s="13">
        <f t="shared" si="971"/>
        <v>1.5787600921974926E-2</v>
      </c>
      <c r="AG644" s="13">
        <f t="shared" si="972"/>
        <v>3.9609801945059168E-3</v>
      </c>
      <c r="AH644" s="13">
        <f t="shared" si="973"/>
        <v>6.2141026773720955E-4</v>
      </c>
      <c r="AI644" s="13">
        <f t="shared" si="974"/>
        <v>1.4393759616957724E-3</v>
      </c>
      <c r="AJ644" s="13">
        <f t="shared" si="975"/>
        <v>1.6670171597355896E-3</v>
      </c>
      <c r="AK644" s="13">
        <f t="shared" si="976"/>
        <v>1.2871069522743962E-3</v>
      </c>
      <c r="AL644" s="13">
        <f t="shared" si="977"/>
        <v>5.1977341529846308E-5</v>
      </c>
      <c r="AM644" s="13">
        <f t="shared" si="978"/>
        <v>2.5820008449295943E-2</v>
      </c>
      <c r="AN644" s="13">
        <f t="shared" si="979"/>
        <v>1.9434088040688136E-2</v>
      </c>
      <c r="AO644" s="13">
        <f t="shared" si="980"/>
        <v>7.3137810685634432E-3</v>
      </c>
      <c r="AP644" s="13">
        <f t="shared" si="981"/>
        <v>1.8349679664887422E-3</v>
      </c>
      <c r="AQ644" s="13">
        <f t="shared" si="982"/>
        <v>3.4528386273201522E-4</v>
      </c>
      <c r="AR644" s="13">
        <f t="shared" si="983"/>
        <v>9.3544058099809209E-5</v>
      </c>
      <c r="AS644" s="13">
        <f t="shared" si="984"/>
        <v>2.1667660735415887E-4</v>
      </c>
      <c r="AT644" s="13">
        <f t="shared" si="985"/>
        <v>2.5094459834324904E-4</v>
      </c>
      <c r="AU644" s="13">
        <f t="shared" si="986"/>
        <v>1.9375477647424609E-4</v>
      </c>
      <c r="AV644" s="13">
        <f t="shared" si="987"/>
        <v>1.1219880898343422E-4</v>
      </c>
      <c r="AW644" s="13">
        <f t="shared" si="988"/>
        <v>2.5171851938820376E-6</v>
      </c>
      <c r="AX644" s="13">
        <f t="shared" si="989"/>
        <v>9.9678375200839726E-3</v>
      </c>
      <c r="AY644" s="13">
        <f t="shared" si="990"/>
        <v>7.5025471940102575E-3</v>
      </c>
      <c r="AZ644" s="13">
        <f t="shared" si="991"/>
        <v>2.8234917696510061E-3</v>
      </c>
      <c r="BA644" s="13">
        <f t="shared" si="992"/>
        <v>7.0839103637154006E-4</v>
      </c>
      <c r="BB644" s="13">
        <f t="shared" si="993"/>
        <v>1.3329714623364322E-4</v>
      </c>
      <c r="BC644" s="13">
        <f t="shared" si="994"/>
        <v>2.0065899517920119E-5</v>
      </c>
      <c r="BD644" s="13">
        <f t="shared" si="995"/>
        <v>1.1734720280752588E-5</v>
      </c>
      <c r="BE644" s="13">
        <f t="shared" si="996"/>
        <v>2.7181196008949922E-5</v>
      </c>
      <c r="BF644" s="13">
        <f t="shared" si="997"/>
        <v>3.1479975610870399E-5</v>
      </c>
      <c r="BG644" s="13">
        <f t="shared" si="998"/>
        <v>2.4305745882427757E-5</v>
      </c>
      <c r="BH644" s="13">
        <f t="shared" si="999"/>
        <v>1.4074882638183053E-5</v>
      </c>
      <c r="BI644" s="13">
        <f t="shared" si="1000"/>
        <v>6.5203453450683188E-6</v>
      </c>
      <c r="BJ644" s="14">
        <f t="shared" si="1001"/>
        <v>0.7154146268172018</v>
      </c>
      <c r="BK644" s="14">
        <f t="shared" si="1002"/>
        <v>0.17793354878934747</v>
      </c>
      <c r="BL644" s="14">
        <f t="shared" si="1003"/>
        <v>0.10113300014505637</v>
      </c>
      <c r="BM644" s="14">
        <f t="shared" si="1004"/>
        <v>0.58236910962641508</v>
      </c>
      <c r="BN644" s="14">
        <f t="shared" si="1005"/>
        <v>0.40791444337723687</v>
      </c>
    </row>
    <row r="645" spans="1:66" x14ac:dyDescent="0.25">
      <c r="A645" t="s">
        <v>346</v>
      </c>
      <c r="B645" t="s">
        <v>242</v>
      </c>
      <c r="C645" t="s">
        <v>233</v>
      </c>
      <c r="D645" s="11">
        <v>44435</v>
      </c>
      <c r="E645" s="10">
        <f>VLOOKUP(A645,home!$A$2:$E$405,3,FALSE)</f>
        <v>1.619</v>
      </c>
      <c r="F645" s="10">
        <f>VLOOKUP(B645,home!$B$2:$E$405,3,FALSE)</f>
        <v>0.2059</v>
      </c>
      <c r="G645" s="10">
        <f>VLOOKUP(C645,away!$B$2:$E$405,4,FALSE)</f>
        <v>1.2353000000000001</v>
      </c>
      <c r="H645" s="10">
        <f>VLOOKUP(A645,away!$A$2:$E$405,3,FALSE)</f>
        <v>1.181</v>
      </c>
      <c r="I645" s="10">
        <f>VLOOKUP(C645,away!$B$2:$E$405,3,FALSE)</f>
        <v>0.6774</v>
      </c>
      <c r="J645" s="10">
        <f>VLOOKUP(B645,home!$B$2:$E$405,4,FALSE)</f>
        <v>0.84670000000000001</v>
      </c>
      <c r="K645" s="12">
        <f t="shared" si="950"/>
        <v>0.41178984913</v>
      </c>
      <c r="L645" s="12">
        <f t="shared" si="951"/>
        <v>0.67736795898000002</v>
      </c>
      <c r="M645" s="13">
        <f t="shared" si="952"/>
        <v>0.33649977178152224</v>
      </c>
      <c r="N645" s="13">
        <f t="shared" si="953"/>
        <v>0.13856719025419248</v>
      </c>
      <c r="O645" s="13">
        <f t="shared" si="954"/>
        <v>0.22793416360888549</v>
      </c>
      <c r="P645" s="13">
        <f t="shared" si="955"/>
        <v>9.3860974844075698E-2</v>
      </c>
      <c r="Q645" s="13">
        <f t="shared" si="956"/>
        <v>2.8530281184570957E-2</v>
      </c>
      <c r="R645" s="13">
        <f t="shared" si="957"/>
        <v>7.719764959278208E-2</v>
      </c>
      <c r="S645" s="13">
        <f t="shared" si="958"/>
        <v>6.5452366817652444E-3</v>
      </c>
      <c r="T645" s="13">
        <f t="shared" si="959"/>
        <v>1.9325498335118325E-2</v>
      </c>
      <c r="U645" s="13">
        <f t="shared" si="960"/>
        <v>3.1789208479002337E-2</v>
      </c>
      <c r="V645" s="13">
        <f t="shared" si="961"/>
        <v>2.0285379302973212E-4</v>
      </c>
      <c r="W645" s="13">
        <f t="shared" si="962"/>
        <v>3.9161600615436505E-3</v>
      </c>
      <c r="X645" s="13">
        <f t="shared" si="963"/>
        <v>2.6526813479268137E-3</v>
      </c>
      <c r="Y645" s="13">
        <f t="shared" si="964"/>
        <v>8.9842067523475053E-4</v>
      </c>
      <c r="Z645" s="13">
        <f t="shared" si="965"/>
        <v>1.743040478090534E-2</v>
      </c>
      <c r="AA645" s="13">
        <f t="shared" si="966"/>
        <v>7.1776637550038415E-3</v>
      </c>
      <c r="AB645" s="13">
        <f t="shared" si="967"/>
        <v>1.4778445373894503E-3</v>
      </c>
      <c r="AC645" s="13">
        <f t="shared" si="968"/>
        <v>3.5364167306462316E-6</v>
      </c>
      <c r="AD645" s="13">
        <f t="shared" si="969"/>
        <v>4.031587402279978E-4</v>
      </c>
      <c r="AE645" s="13">
        <f t="shared" si="970"/>
        <v>2.7308681301318685E-4</v>
      </c>
      <c r="AF645" s="13">
        <f t="shared" si="971"/>
        <v>9.2490128577547647E-5</v>
      </c>
      <c r="AG645" s="13">
        <f t="shared" si="972"/>
        <v>2.0883283206790406E-5</v>
      </c>
      <c r="AH645" s="13">
        <f t="shared" si="973"/>
        <v>2.9516994276592712E-3</v>
      </c>
      <c r="AI645" s="13">
        <f t="shared" si="974"/>
        <v>1.2154798619929187E-3</v>
      </c>
      <c r="AJ645" s="13">
        <f t="shared" si="975"/>
        <v>2.5026113449530855E-4</v>
      </c>
      <c r="AK645" s="13">
        <f t="shared" si="976"/>
        <v>3.435166493897525E-5</v>
      </c>
      <c r="AL645" s="13">
        <f t="shared" si="977"/>
        <v>3.9456968429549635E-8</v>
      </c>
      <c r="AM645" s="13">
        <f t="shared" si="978"/>
        <v>3.3203335362785624E-5</v>
      </c>
      <c r="AN645" s="13">
        <f t="shared" si="979"/>
        <v>2.2490875506018553E-5</v>
      </c>
      <c r="AO645" s="13">
        <f t="shared" si="980"/>
        <v>7.6172992185925311E-6</v>
      </c>
      <c r="AP645" s="13">
        <f t="shared" si="981"/>
        <v>1.7199048082126573E-6</v>
      </c>
      <c r="AQ645" s="13">
        <f t="shared" si="982"/>
        <v>2.9125210239472399E-7</v>
      </c>
      <c r="AR645" s="13">
        <f t="shared" si="983"/>
        <v>3.9987732336719899E-4</v>
      </c>
      <c r="AS645" s="13">
        <f t="shared" si="984"/>
        <v>1.6466542265988711E-4</v>
      </c>
      <c r="AT645" s="13">
        <f t="shared" si="985"/>
        <v>3.3903774777021291E-5</v>
      </c>
      <c r="AU645" s="13">
        <f t="shared" si="986"/>
        <v>4.653743433455699E-6</v>
      </c>
      <c r="AV645" s="13">
        <f t="shared" si="987"/>
        <v>4.7909107658811257E-7</v>
      </c>
      <c r="AW645" s="13">
        <f t="shared" si="988"/>
        <v>3.0571834513209157E-10</v>
      </c>
      <c r="AX645" s="13">
        <f t="shared" si="989"/>
        <v>2.27879940994238E-6</v>
      </c>
      <c r="AY645" s="13">
        <f t="shared" si="990"/>
        <v>1.5435857052374981E-6</v>
      </c>
      <c r="AZ645" s="13">
        <f t="shared" si="991"/>
        <v>5.2278774933371407E-7</v>
      </c>
      <c r="BA645" s="13">
        <f t="shared" si="992"/>
        <v>1.180398902486419E-7</v>
      </c>
      <c r="BB645" s="13">
        <f t="shared" si="993"/>
        <v>1.9989109883986443E-8</v>
      </c>
      <c r="BC645" s="13">
        <f t="shared" si="994"/>
        <v>2.7079965127885687E-9</v>
      </c>
      <c r="BD645" s="13">
        <f t="shared" si="995"/>
        <v>4.5144014395270817E-5</v>
      </c>
      <c r="BE645" s="13">
        <f t="shared" si="996"/>
        <v>1.8589846876951119E-5</v>
      </c>
      <c r="BF645" s="13">
        <f t="shared" si="997"/>
        <v>3.8275551204047507E-6</v>
      </c>
      <c r="BG645" s="13">
        <f t="shared" si="998"/>
        <v>5.2538278185607702E-7</v>
      </c>
      <c r="BH645" s="13">
        <f t="shared" si="999"/>
        <v>5.4086824119003414E-8</v>
      </c>
      <c r="BI645" s="13">
        <f t="shared" si="1000"/>
        <v>4.4544810287770535E-9</v>
      </c>
      <c r="BJ645" s="14">
        <f t="shared" si="1001"/>
        <v>0.19474965940047168</v>
      </c>
      <c r="BK645" s="14">
        <f t="shared" si="1002"/>
        <v>0.43711395655979723</v>
      </c>
      <c r="BL645" s="14">
        <f t="shared" si="1003"/>
        <v>0.35070004675794353</v>
      </c>
      <c r="BM645" s="14">
        <f t="shared" si="1004"/>
        <v>9.7402492953101869E-2</v>
      </c>
      <c r="BN645" s="14">
        <f t="shared" si="1005"/>
        <v>0.90259003126602899</v>
      </c>
    </row>
    <row r="646" spans="1:66" x14ac:dyDescent="0.25">
      <c r="A646" t="s">
        <v>347</v>
      </c>
      <c r="B646" t="s">
        <v>253</v>
      </c>
      <c r="C646" t="s">
        <v>248</v>
      </c>
      <c r="D646" s="11">
        <v>44435</v>
      </c>
      <c r="E646" s="10">
        <f>VLOOKUP(A646,home!$A$2:$E$405,3,FALSE)</f>
        <v>1.2816000000000001</v>
      </c>
      <c r="F646" s="10">
        <f>VLOOKUP(B646,home!$B$2:$E$405,3,FALSE)</f>
        <v>1.1147</v>
      </c>
      <c r="G646" s="10">
        <f>VLOOKUP(C646,away!$B$2:$E$405,4,FALSE)</f>
        <v>0.44590000000000002</v>
      </c>
      <c r="H646" s="10">
        <f>VLOOKUP(A646,away!$A$2:$E$405,3,FALSE)</f>
        <v>0.83499999999999996</v>
      </c>
      <c r="I646" s="10">
        <f>VLOOKUP(C646,away!$B$2:$E$405,3,FALSE)</f>
        <v>0.3422</v>
      </c>
      <c r="J646" s="10">
        <f>VLOOKUP(B646,home!$B$2:$E$405,4,FALSE)</f>
        <v>0.85540000000000005</v>
      </c>
      <c r="K646" s="12">
        <f t="shared" si="950"/>
        <v>0.63701252596800007</v>
      </c>
      <c r="L646" s="12">
        <f t="shared" si="951"/>
        <v>0.24441942980000003</v>
      </c>
      <c r="M646" s="13">
        <f t="shared" si="952"/>
        <v>0.41418938595144605</v>
      </c>
      <c r="N646" s="13">
        <f t="shared" si="953"/>
        <v>0.26384382697406544</v>
      </c>
      <c r="O646" s="13">
        <f t="shared" si="954"/>
        <v>0.10123593354346459</v>
      </c>
      <c r="P646" s="13">
        <f t="shared" si="955"/>
        <v>6.4488557745250946E-2</v>
      </c>
      <c r="Q646" s="13">
        <f t="shared" si="956"/>
        <v>8.4035911340906683E-2</v>
      </c>
      <c r="R646" s="13">
        <f t="shared" si="957"/>
        <v>1.2372014575982155E-2</v>
      </c>
      <c r="S646" s="13">
        <f t="shared" si="958"/>
        <v>2.5101887090306103E-3</v>
      </c>
      <c r="T646" s="13">
        <f t="shared" si="959"/>
        <v>2.0540009532667769E-2</v>
      </c>
      <c r="U646" s="13">
        <f t="shared" si="960"/>
        <v>7.8811282563593047E-3</v>
      </c>
      <c r="V646" s="13">
        <f t="shared" si="961"/>
        <v>4.342577333097193E-5</v>
      </c>
      <c r="W646" s="13">
        <f t="shared" si="962"/>
        <v>1.7843976051764628E-2</v>
      </c>
      <c r="X646" s="13">
        <f t="shared" si="963"/>
        <v>4.3614144519371657E-3</v>
      </c>
      <c r="Y646" s="13">
        <f t="shared" si="964"/>
        <v>5.3300721673198083E-4</v>
      </c>
      <c r="Z646" s="13">
        <f t="shared" si="965"/>
        <v>1.0079869160462824E-3</v>
      </c>
      <c r="AA646" s="13">
        <f t="shared" si="966"/>
        <v>6.4210029153333669E-4</v>
      </c>
      <c r="AB646" s="13">
        <f t="shared" si="967"/>
        <v>2.0451296431722E-4</v>
      </c>
      <c r="AC646" s="13">
        <f t="shared" si="968"/>
        <v>4.2258227547489147E-7</v>
      </c>
      <c r="AD646" s="13">
        <f t="shared" si="969"/>
        <v>2.8417090645117705E-3</v>
      </c>
      <c r="AE646" s="13">
        <f t="shared" si="970"/>
        <v>6.9456890920545843E-4</v>
      </c>
      <c r="AF646" s="13">
        <f t="shared" si="971"/>
        <v>8.488306837240307E-5</v>
      </c>
      <c r="AG646" s="13">
        <f t="shared" si="972"/>
        <v>6.9156903904190583E-6</v>
      </c>
      <c r="AH646" s="13">
        <f t="shared" si="973"/>
        <v>6.1592896816473218E-5</v>
      </c>
      <c r="AI646" s="13">
        <f t="shared" si="974"/>
        <v>3.9235446782747991E-5</v>
      </c>
      <c r="AJ646" s="13">
        <f t="shared" si="975"/>
        <v>1.2496735531280668E-5</v>
      </c>
      <c r="AK646" s="13">
        <f t="shared" si="976"/>
        <v>2.653525689045052E-6</v>
      </c>
      <c r="AL646" s="13">
        <f t="shared" si="977"/>
        <v>2.6318126343562786E-9</v>
      </c>
      <c r="AM646" s="13">
        <f t="shared" si="978"/>
        <v>3.620408538501612E-4</v>
      </c>
      <c r="AN646" s="13">
        <f t="shared" si="979"/>
        <v>8.8489819062361554E-5</v>
      </c>
      <c r="AO646" s="13">
        <f t="shared" si="980"/>
        <v>1.0814315559163791E-5</v>
      </c>
      <c r="AP646" s="13">
        <f t="shared" si="981"/>
        <v>8.8107628088269415E-7</v>
      </c>
      <c r="AQ646" s="13">
        <f t="shared" si="982"/>
        <v>5.3838040545913193E-8</v>
      </c>
      <c r="AR646" s="13">
        <f t="shared" si="983"/>
        <v>3.0109001439225261E-6</v>
      </c>
      <c r="AS646" s="13">
        <f t="shared" si="984"/>
        <v>1.9179811061175029E-6</v>
      </c>
      <c r="AT646" s="13">
        <f t="shared" si="985"/>
        <v>6.1088899458340457E-7</v>
      </c>
      <c r="AU646" s="13">
        <f t="shared" si="986"/>
        <v>1.2971464717520883E-7</v>
      </c>
      <c r="AV646" s="13">
        <f t="shared" si="987"/>
        <v>2.0657463763031915E-8</v>
      </c>
      <c r="AW646" s="13">
        <f t="shared" si="988"/>
        <v>1.1382460858219685E-11</v>
      </c>
      <c r="AX646" s="13">
        <f t="shared" si="989"/>
        <v>3.8437426469117112E-5</v>
      </c>
      <c r="AY646" s="13">
        <f t="shared" si="990"/>
        <v>9.3948538605610327E-6</v>
      </c>
      <c r="AZ646" s="13">
        <f t="shared" si="991"/>
        <v>1.1481424118263281E-6</v>
      </c>
      <c r="BA646" s="13">
        <f t="shared" si="992"/>
        <v>9.3542771209262649E-8</v>
      </c>
      <c r="BB646" s="13">
        <f t="shared" si="993"/>
        <v>5.7159177002199597E-9</v>
      </c>
      <c r="BC646" s="13">
        <f t="shared" si="994"/>
        <v>2.7941626901429817E-10</v>
      </c>
      <c r="BD646" s="13">
        <f t="shared" si="995"/>
        <v>1.2265374939371354E-7</v>
      </c>
      <c r="BE646" s="13">
        <f t="shared" si="996"/>
        <v>7.813197472073549E-8</v>
      </c>
      <c r="BF646" s="13">
        <f t="shared" si="997"/>
        <v>2.488552328786182E-8</v>
      </c>
      <c r="BG646" s="13">
        <f t="shared" si="998"/>
        <v>5.2841300165454499E-9</v>
      </c>
      <c r="BH646" s="13">
        <f t="shared" si="999"/>
        <v>8.415142523457365E-10</v>
      </c>
      <c r="BI646" s="13">
        <f t="shared" si="1000"/>
        <v>1.0721102390496616E-10</v>
      </c>
      <c r="BJ646" s="14">
        <f t="shared" si="1001"/>
        <v>0.39529758216419336</v>
      </c>
      <c r="BK646" s="14">
        <f t="shared" si="1002"/>
        <v>0.4812413782470073</v>
      </c>
      <c r="BL646" s="14">
        <f t="shared" si="1003"/>
        <v>0.12245759028293439</v>
      </c>
      <c r="BM646" s="14">
        <f t="shared" si="1004"/>
        <v>5.9829512636587513E-2</v>
      </c>
      <c r="BN646" s="14">
        <f t="shared" si="1005"/>
        <v>0.94016563013111598</v>
      </c>
    </row>
    <row r="647" spans="1:66" x14ac:dyDescent="0.25">
      <c r="A647" t="s">
        <v>347</v>
      </c>
      <c r="B647" t="s">
        <v>325</v>
      </c>
      <c r="C647" t="s">
        <v>324</v>
      </c>
      <c r="D647" s="11">
        <v>44435</v>
      </c>
      <c r="E647" s="10">
        <f>VLOOKUP(A647,home!$A$2:$E$405,3,FALSE)</f>
        <v>1.2816000000000001</v>
      </c>
      <c r="F647" s="10">
        <f>VLOOKUP(B647,home!$B$2:$E$405,3,FALSE)</f>
        <v>0.5202</v>
      </c>
      <c r="G647" s="10">
        <f>VLOOKUP(C647,away!$B$2:$E$405,4,FALSE)</f>
        <v>0.78029999999999999</v>
      </c>
      <c r="H647" s="10">
        <f>VLOOKUP(A647,away!$A$2:$E$405,3,FALSE)</f>
        <v>0.83499999999999996</v>
      </c>
      <c r="I647" s="10">
        <f>VLOOKUP(C647,away!$B$2:$E$405,3,FALSE)</f>
        <v>0.3422</v>
      </c>
      <c r="J647" s="10">
        <f>VLOOKUP(B647,home!$B$2:$E$405,4,FALSE)</f>
        <v>0.7984</v>
      </c>
      <c r="K647" s="12">
        <f t="shared" si="950"/>
        <v>0.52021689609599997</v>
      </c>
      <c r="L647" s="12">
        <f t="shared" si="951"/>
        <v>0.22813242080000001</v>
      </c>
      <c r="M647" s="13">
        <f t="shared" si="952"/>
        <v>0.47314692412425424</v>
      </c>
      <c r="N647" s="13">
        <f t="shared" si="953"/>
        <v>0.24613902426528914</v>
      </c>
      <c r="O647" s="13">
        <f t="shared" si="954"/>
        <v>0.10794015319454005</v>
      </c>
      <c r="P647" s="13">
        <f t="shared" si="955"/>
        <v>5.615229145899036E-2</v>
      </c>
      <c r="Q647" s="13">
        <f t="shared" si="956"/>
        <v>6.4022839605693355E-2</v>
      </c>
      <c r="R647" s="13">
        <f t="shared" si="957"/>
        <v>1.2312324224896637E-2</v>
      </c>
      <c r="S647" s="13">
        <f t="shared" si="958"/>
        <v>1.6660151822456757E-3</v>
      </c>
      <c r="T647" s="13">
        <f t="shared" si="959"/>
        <v>1.4605685385736944E-2</v>
      </c>
      <c r="U647" s="13">
        <f t="shared" si="960"/>
        <v>6.4050790920033174E-3</v>
      </c>
      <c r="V647" s="13">
        <f t="shared" si="961"/>
        <v>2.1968879554394585E-5</v>
      </c>
      <c r="W647" s="13">
        <f t="shared" si="962"/>
        <v>1.1101920966308621E-2</v>
      </c>
      <c r="X647" s="13">
        <f t="shared" si="963"/>
        <v>2.5327081055742614E-3</v>
      </c>
      <c r="Y647" s="13">
        <f t="shared" si="964"/>
        <v>2.8889641565221915E-4</v>
      </c>
      <c r="Z647" s="13">
        <f t="shared" si="965"/>
        <v>9.3628011036671777E-4</v>
      </c>
      <c r="AA647" s="13">
        <f t="shared" si="966"/>
        <v>4.8706873289139423E-4</v>
      </c>
      <c r="AB647" s="13">
        <f t="shared" si="967"/>
        <v>1.2669069220508638E-4</v>
      </c>
      <c r="AC647" s="13">
        <f t="shared" si="968"/>
        <v>1.6295188461399829E-7</v>
      </c>
      <c r="AD647" s="13">
        <f t="shared" si="969"/>
        <v>1.4438517164490434E-3</v>
      </c>
      <c r="AE647" s="13">
        <f t="shared" si="970"/>
        <v>3.2938938734975549E-4</v>
      </c>
      <c r="AF647" s="13">
        <f t="shared" si="971"/>
        <v>3.757219916096431E-5</v>
      </c>
      <c r="AG647" s="13">
        <f t="shared" si="972"/>
        <v>2.8571455831235055E-6</v>
      </c>
      <c r="AH647" s="13">
        <f t="shared" si="973"/>
        <v>5.3398962031212647E-5</v>
      </c>
      <c r="AI647" s="13">
        <f t="shared" si="974"/>
        <v>2.7779042282625595E-5</v>
      </c>
      <c r="AJ647" s="13">
        <f t="shared" si="975"/>
        <v>7.2255635763935136E-6</v>
      </c>
      <c r="AK647" s="13">
        <f t="shared" si="976"/>
        <v>1.2529534187519159E-6</v>
      </c>
      <c r="AL647" s="13">
        <f t="shared" si="977"/>
        <v>7.7355436564005404E-10</v>
      </c>
      <c r="AM647" s="13">
        <f t="shared" si="978"/>
        <v>1.5022321167080073E-4</v>
      </c>
      <c r="AN647" s="13">
        <f t="shared" si="979"/>
        <v>3.4270784938810587E-5</v>
      </c>
      <c r="AO647" s="13">
        <f t="shared" si="980"/>
        <v>3.9091385654035201E-6</v>
      </c>
      <c r="AP647" s="13">
        <f t="shared" si="981"/>
        <v>2.9726708138938132E-7</v>
      </c>
      <c r="AQ647" s="13">
        <f t="shared" si="982"/>
        <v>1.6954064725377554E-8</v>
      </c>
      <c r="AR647" s="13">
        <f t="shared" si="983"/>
        <v>2.4364068952775666E-6</v>
      </c>
      <c r="AS647" s="13">
        <f t="shared" si="984"/>
        <v>1.2674600326881876E-6</v>
      </c>
      <c r="AT647" s="13">
        <f t="shared" si="985"/>
        <v>3.2967706206539175E-7</v>
      </c>
      <c r="AU647" s="13">
        <f t="shared" si="986"/>
        <v>5.7167859313902169E-8</v>
      </c>
      <c r="AV647" s="13">
        <f t="shared" si="987"/>
        <v>7.4349215821827437E-9</v>
      </c>
      <c r="AW647" s="13">
        <f t="shared" si="988"/>
        <v>2.5501152193306399E-12</v>
      </c>
      <c r="AX647" s="13">
        <f t="shared" si="989"/>
        <v>1.302477548282605E-5</v>
      </c>
      <c r="AY647" s="13">
        <f t="shared" si="990"/>
        <v>2.9713735612735956E-6</v>
      </c>
      <c r="AZ647" s="13">
        <f t="shared" si="991"/>
        <v>3.3893332181723132E-7</v>
      </c>
      <c r="BA647" s="13">
        <f t="shared" si="992"/>
        <v>2.5773893065316807E-8</v>
      </c>
      <c r="BB647" s="13">
        <f t="shared" si="993"/>
        <v>1.4699651546077645E-9</v>
      </c>
      <c r="BC647" s="13">
        <f t="shared" si="994"/>
        <v>6.7069341842463144E-11</v>
      </c>
      <c r="BD647" s="13">
        <f t="shared" si="995"/>
        <v>9.263723384558048E-8</v>
      </c>
      <c r="BE647" s="13">
        <f t="shared" si="996"/>
        <v>4.8191454254067192E-8</v>
      </c>
      <c r="BF647" s="13">
        <f t="shared" si="997"/>
        <v>1.2535004375201601E-8</v>
      </c>
      <c r="BG647" s="13">
        <f t="shared" si="998"/>
        <v>2.1736403562057199E-9</v>
      </c>
      <c r="BH647" s="13">
        <f t="shared" si="999"/>
        <v>2.826911098335857E-10</v>
      </c>
      <c r="BI647" s="13">
        <f t="shared" si="1000"/>
        <v>2.9412138342312293E-11</v>
      </c>
      <c r="BJ647" s="14">
        <f t="shared" si="1001"/>
        <v>0.34070982494241198</v>
      </c>
      <c r="BK647" s="14">
        <f t="shared" si="1002"/>
        <v>0.53099033474404489</v>
      </c>
      <c r="BL647" s="14">
        <f t="shared" si="1003"/>
        <v>0.12736522645405249</v>
      </c>
      <c r="BM647" s="14">
        <f t="shared" si="1004"/>
        <v>4.0285138006201211E-2</v>
      </c>
      <c r="BN647" s="14">
        <f t="shared" si="1005"/>
        <v>0.95971355687366378</v>
      </c>
    </row>
    <row r="648" spans="1:66" x14ac:dyDescent="0.25">
      <c r="A648" t="s">
        <v>348</v>
      </c>
      <c r="B648" t="s">
        <v>272</v>
      </c>
      <c r="C648" t="s">
        <v>264</v>
      </c>
      <c r="D648" s="11">
        <v>44435</v>
      </c>
      <c r="E648" s="10">
        <f>VLOOKUP(A648,home!$A$2:$E$405,3,FALSE)</f>
        <v>1.4792000000000001</v>
      </c>
      <c r="F648" s="10">
        <f>VLOOKUP(B648,home!$B$2:$E$405,3,FALSE)</f>
        <v>0.38629999999999998</v>
      </c>
      <c r="G648" s="10">
        <f>VLOOKUP(C648,away!$B$2:$E$405,4,FALSE)</f>
        <v>1.2394000000000001</v>
      </c>
      <c r="H648" s="10">
        <f>VLOOKUP(A648,away!$A$2:$E$405,3,FALSE)</f>
        <v>1.1875</v>
      </c>
      <c r="I648" s="10">
        <f>VLOOKUP(C648,away!$B$2:$E$405,3,FALSE)</f>
        <v>1.4035</v>
      </c>
      <c r="J648" s="10">
        <f>VLOOKUP(B648,home!$B$2:$E$405,4,FALSE)</f>
        <v>0.84209999999999996</v>
      </c>
      <c r="K648" s="12">
        <f t="shared" si="950"/>
        <v>0.70821170142400003</v>
      </c>
      <c r="L648" s="12">
        <f t="shared" si="951"/>
        <v>1.4034912281249998</v>
      </c>
      <c r="M648" s="13">
        <f t="shared" si="952"/>
        <v>0.12103168241131139</v>
      </c>
      <c r="N648" s="13">
        <f t="shared" si="953"/>
        <v>8.5716053726724056E-2</v>
      </c>
      <c r="O648" s="13">
        <f t="shared" si="954"/>
        <v>0.16986690458948633</v>
      </c>
      <c r="P648" s="13">
        <f t="shared" si="955"/>
        <v>0.1203017295149484</v>
      </c>
      <c r="Q648" s="13">
        <f t="shared" si="956"/>
        <v>3.0352556124577119E-2</v>
      </c>
      <c r="R648" s="13">
        <f t="shared" si="957"/>
        <v>0.11920335527004521</v>
      </c>
      <c r="S648" s="13">
        <f t="shared" si="958"/>
        <v>2.9894044757439561E-2</v>
      </c>
      <c r="T648" s="13">
        <f t="shared" si="959"/>
        <v>4.2599546272015718E-2</v>
      </c>
      <c r="U648" s="13">
        <f t="shared" si="960"/>
        <v>8.4421211051248252E-2</v>
      </c>
      <c r="V648" s="13">
        <f t="shared" si="961"/>
        <v>3.3015279001223758E-3</v>
      </c>
      <c r="W648" s="13">
        <f t="shared" si="962"/>
        <v>7.1653451385180721E-3</v>
      </c>
      <c r="X648" s="13">
        <f t="shared" si="963"/>
        <v>1.0056499048398225E-2</v>
      </c>
      <c r="Y648" s="13">
        <f t="shared" si="964"/>
        <v>7.0571041000371607E-3</v>
      </c>
      <c r="Z648" s="13">
        <f t="shared" si="965"/>
        <v>5.5766954494858814E-2</v>
      </c>
      <c r="AA648" s="13">
        <f t="shared" si="966"/>
        <v>3.9494809726038742E-2</v>
      </c>
      <c r="AB648" s="13">
        <f t="shared" si="967"/>
        <v>1.3985343196747522E-2</v>
      </c>
      <c r="AC648" s="13">
        <f t="shared" si="968"/>
        <v>2.0510100563834785E-4</v>
      </c>
      <c r="AD648" s="13">
        <f t="shared" si="969"/>
        <v>1.2686453179600174E-3</v>
      </c>
      <c r="AE648" s="13">
        <f t="shared" si="970"/>
        <v>1.7805325753587355E-3</v>
      </c>
      <c r="AF648" s="13">
        <f t="shared" si="971"/>
        <v>1.2494809254534006E-3</v>
      </c>
      <c r="AG648" s="13">
        <f t="shared" si="972"/>
        <v>5.8454517286111822E-4</v>
      </c>
      <c r="AH648" s="13">
        <f t="shared" si="973"/>
        <v>1.9567107863195099E-2</v>
      </c>
      <c r="AI648" s="13">
        <f t="shared" si="974"/>
        <v>1.385765475174033E-2</v>
      </c>
      <c r="AJ648" s="13">
        <f t="shared" si="975"/>
        <v>4.9070766247381985E-3</v>
      </c>
      <c r="AK648" s="13">
        <f t="shared" si="976"/>
        <v>1.1584163618079265E-3</v>
      </c>
      <c r="AL648" s="13">
        <f t="shared" si="977"/>
        <v>8.1545609255258764E-6</v>
      </c>
      <c r="AM648" s="13">
        <f t="shared" si="978"/>
        <v>1.7969389182721118E-4</v>
      </c>
      <c r="AN648" s="13">
        <f t="shared" si="979"/>
        <v>2.5219880092713345E-4</v>
      </c>
      <c r="AO648" s="13">
        <f t="shared" si="980"/>
        <v>1.7697940242243748E-4</v>
      </c>
      <c r="AP648" s="13">
        <f t="shared" si="981"/>
        <v>8.2796346286231797E-5</v>
      </c>
      <c r="AQ648" s="13">
        <f t="shared" si="982"/>
        <v>2.9050986433381567E-5</v>
      </c>
      <c r="AR648" s="13">
        <f t="shared" si="983"/>
        <v>5.4924528491540033E-3</v>
      </c>
      <c r="AS648" s="13">
        <f t="shared" si="984"/>
        <v>3.8898193772904529E-3</v>
      </c>
      <c r="AT648" s="13">
        <f t="shared" si="985"/>
        <v>1.3774077997114578E-3</v>
      </c>
      <c r="AU648" s="13">
        <f t="shared" si="986"/>
        <v>3.2516544046278E-4</v>
      </c>
      <c r="AV648" s="13">
        <f t="shared" si="987"/>
        <v>5.7571492458607437E-5</v>
      </c>
      <c r="AW648" s="13">
        <f t="shared" si="988"/>
        <v>2.2514944554442849E-7</v>
      </c>
      <c r="AX648" s="13">
        <f t="shared" si="989"/>
        <v>2.1210219477741562E-5</v>
      </c>
      <c r="AY648" s="13">
        <f t="shared" si="990"/>
        <v>2.9768356983616292E-5</v>
      </c>
      <c r="AZ648" s="13">
        <f t="shared" si="991"/>
        <v>2.088981395109953E-5</v>
      </c>
      <c r="BA648" s="13">
        <f t="shared" si="992"/>
        <v>9.7728902125104785E-6</v>
      </c>
      <c r="BB648" s="13">
        <f t="shared" si="993"/>
        <v>3.4290414216717817E-6</v>
      </c>
      <c r="BC648" s="13">
        <f t="shared" si="994"/>
        <v>9.6252591123872435E-7</v>
      </c>
      <c r="BD648" s="13">
        <f t="shared" si="995"/>
        <v>1.2847682324463004E-3</v>
      </c>
      <c r="BE648" s="13">
        <f t="shared" si="996"/>
        <v>9.0988789583629952E-4</v>
      </c>
      <c r="BF648" s="13">
        <f t="shared" si="997"/>
        <v>3.2219662740766447E-4</v>
      </c>
      <c r="BG648" s="13">
        <f t="shared" si="998"/>
        <v>7.6061140563152239E-5</v>
      </c>
      <c r="BH648" s="13">
        <f t="shared" si="999"/>
        <v>1.3466847442620012E-5</v>
      </c>
      <c r="BI648" s="13">
        <f t="shared" si="1000"/>
        <v>1.9074757880310736E-6</v>
      </c>
      <c r="BJ648" s="14">
        <f t="shared" si="1001"/>
        <v>0.18863706067775787</v>
      </c>
      <c r="BK648" s="14">
        <f t="shared" si="1002"/>
        <v>0.27477200850736921</v>
      </c>
      <c r="BL648" s="14">
        <f t="shared" si="1003"/>
        <v>0.48021258461360905</v>
      </c>
      <c r="BM648" s="14">
        <f t="shared" si="1004"/>
        <v>0.35288678344896435</v>
      </c>
      <c r="BN648" s="14">
        <f t="shared" si="1005"/>
        <v>0.64647228163709247</v>
      </c>
    </row>
    <row r="649" spans="1:66" x14ac:dyDescent="0.25">
      <c r="A649" t="s">
        <v>348</v>
      </c>
      <c r="B649" t="s">
        <v>265</v>
      </c>
      <c r="C649" t="s">
        <v>327</v>
      </c>
      <c r="D649" s="11">
        <v>44435</v>
      </c>
      <c r="E649" s="10">
        <f>VLOOKUP(A649,home!$A$2:$E$405,3,FALSE)</f>
        <v>1.4792000000000001</v>
      </c>
      <c r="F649" s="10">
        <f>VLOOKUP(B649,home!$B$2:$E$405,3,FALSE)</f>
        <v>0.67600000000000005</v>
      </c>
      <c r="G649" s="10">
        <f>VLOOKUP(C649,away!$B$2:$E$405,4,FALSE)</f>
        <v>0.67600000000000005</v>
      </c>
      <c r="H649" s="10">
        <f>VLOOKUP(A649,away!$A$2:$E$405,3,FALSE)</f>
        <v>1.1875</v>
      </c>
      <c r="I649" s="10">
        <f>VLOOKUP(C649,away!$B$2:$E$405,3,FALSE)</f>
        <v>0.98250000000000004</v>
      </c>
      <c r="J649" s="10">
        <f>VLOOKUP(B649,home!$B$2:$E$405,4,FALSE)</f>
        <v>0.84209999999999996</v>
      </c>
      <c r="K649" s="12">
        <f t="shared" si="950"/>
        <v>0.67595889920000019</v>
      </c>
      <c r="L649" s="12">
        <f t="shared" si="951"/>
        <v>0.982493859375</v>
      </c>
      <c r="M649" s="13">
        <f t="shared" si="952"/>
        <v>0.19043339871764497</v>
      </c>
      <c r="N649" s="13">
        <f t="shared" si="953"/>
        <v>0.128725150568094</v>
      </c>
      <c r="O649" s="13">
        <f t="shared" si="954"/>
        <v>0.18709964485999717</v>
      </c>
      <c r="P649" s="13">
        <f t="shared" si="955"/>
        <v>0.12647166998027465</v>
      </c>
      <c r="Q649" s="13">
        <f t="shared" si="956"/>
        <v>4.350645553868155E-2</v>
      </c>
      <c r="R649" s="13">
        <f t="shared" si="957"/>
        <v>9.191212608309525E-2</v>
      </c>
      <c r="S649" s="13">
        <f t="shared" si="958"/>
        <v>2.099826424265442E-2</v>
      </c>
      <c r="T649" s="13">
        <f t="shared" si="959"/>
        <v>4.2744825409926079E-2</v>
      </c>
      <c r="U649" s="13">
        <f t="shared" si="960"/>
        <v>6.2128819570260681E-2</v>
      </c>
      <c r="V649" s="13">
        <f t="shared" si="961"/>
        <v>1.5494980066747459E-3</v>
      </c>
      <c r="W649" s="13">
        <f t="shared" si="962"/>
        <v>9.8028585980069784E-3</v>
      </c>
      <c r="X649" s="13">
        <f t="shared" si="963"/>
        <v>9.6312483768632769E-3</v>
      </c>
      <c r="Y649" s="13">
        <f t="shared" si="964"/>
        <v>4.7313211941918025E-3</v>
      </c>
      <c r="Z649" s="13">
        <f t="shared" si="965"/>
        <v>3.0101033159580619E-2</v>
      </c>
      <c r="AA649" s="13">
        <f t="shared" si="966"/>
        <v>2.0347061239332817E-2</v>
      </c>
      <c r="AB649" s="13">
        <f t="shared" si="967"/>
        <v>6.8768885586472008E-3</v>
      </c>
      <c r="AC649" s="13">
        <f t="shared" si="968"/>
        <v>6.4316318019476718E-5</v>
      </c>
      <c r="AD649" s="13">
        <f t="shared" si="969"/>
        <v>1.6565823767305131E-3</v>
      </c>
      <c r="AE649" s="13">
        <f t="shared" si="970"/>
        <v>1.6275820126865719E-3</v>
      </c>
      <c r="AF649" s="13">
        <f t="shared" si="971"/>
        <v>7.995446665468801E-4</v>
      </c>
      <c r="AG649" s="13">
        <f t="shared" si="972"/>
        <v>2.6184924172611388E-4</v>
      </c>
      <c r="AH649" s="13">
        <f t="shared" si="973"/>
        <v>7.3935200600328023E-3</v>
      </c>
      <c r="AI649" s="13">
        <f t="shared" si="974"/>
        <v>4.9977156809928921E-3</v>
      </c>
      <c r="AJ649" s="13">
        <f t="shared" si="975"/>
        <v>1.6891251951192672E-3</v>
      </c>
      <c r="AK649" s="13">
        <f t="shared" si="976"/>
        <v>3.8059306916793514E-4</v>
      </c>
      <c r="AL649" s="13">
        <f t="shared" si="977"/>
        <v>1.7085641912984394E-6</v>
      </c>
      <c r="AM649" s="13">
        <f t="shared" si="978"/>
        <v>2.2395631996177559E-4</v>
      </c>
      <c r="AN649" s="13">
        <f t="shared" si="979"/>
        <v>2.2003570913066724E-4</v>
      </c>
      <c r="AO649" s="13">
        <f t="shared" si="980"/>
        <v>1.0809186653205208E-4</v>
      </c>
      <c r="AP649" s="13">
        <f t="shared" si="981"/>
        <v>3.5399865038707749E-5</v>
      </c>
      <c r="AQ649" s="13">
        <f t="shared" si="982"/>
        <v>8.6950375058085266E-6</v>
      </c>
      <c r="AR649" s="13">
        <f t="shared" si="983"/>
        <v>1.4528176116296225E-3</v>
      </c>
      <c r="AS649" s="13">
        <f t="shared" si="984"/>
        <v>9.8204499349553286E-4</v>
      </c>
      <c r="AT649" s="13">
        <f t="shared" si="985"/>
        <v>3.3191102638405586E-4</v>
      </c>
      <c r="AU649" s="13">
        <f t="shared" si="986"/>
        <v>7.4786070675636213E-5</v>
      </c>
      <c r="AV649" s="13">
        <f t="shared" si="987"/>
        <v>1.2638077502349112E-5</v>
      </c>
      <c r="AW649" s="13">
        <f t="shared" si="988"/>
        <v>3.1519472015632136E-8</v>
      </c>
      <c r="AX649" s="13">
        <f t="shared" si="989"/>
        <v>2.5230877918374138E-5</v>
      </c>
      <c r="AY649" s="13">
        <f t="shared" si="990"/>
        <v>2.4789182621442873E-5</v>
      </c>
      <c r="AZ649" s="13">
        <f t="shared" si="991"/>
        <v>1.2177609852246543E-5</v>
      </c>
      <c r="BA649" s="13">
        <f t="shared" si="992"/>
        <v>3.9881423005655763E-6</v>
      </c>
      <c r="BB649" s="13">
        <f t="shared" si="993"/>
        <v>9.7958133015484095E-7</v>
      </c>
      <c r="BC649" s="13">
        <f t="shared" si="994"/>
        <v>1.9248652832710525E-7</v>
      </c>
      <c r="BD649" s="13">
        <f t="shared" si="995"/>
        <v>2.3789739703632617E-4</v>
      </c>
      <c r="BE649" s="13">
        <f t="shared" si="996"/>
        <v>1.6080886262322041E-4</v>
      </c>
      <c r="BF649" s="13">
        <f t="shared" si="997"/>
        <v>5.4350090880198061E-5</v>
      </c>
      <c r="BG649" s="13">
        <f t="shared" si="998"/>
        <v>1.2246142534266217E-5</v>
      </c>
      <c r="BH649" s="13">
        <f t="shared" si="999"/>
        <v>2.0694722567272222E-6</v>
      </c>
      <c r="BI649" s="13">
        <f t="shared" si="1000"/>
        <v>2.7977563771645476E-7</v>
      </c>
      <c r="BJ649" s="14">
        <f t="shared" si="1001"/>
        <v>0.2441509546621739</v>
      </c>
      <c r="BK649" s="14">
        <f t="shared" si="1002"/>
        <v>0.33954364501208101</v>
      </c>
      <c r="BL649" s="14">
        <f t="shared" si="1003"/>
        <v>0.38614734383730165</v>
      </c>
      <c r="BM649" s="14">
        <f t="shared" si="1004"/>
        <v>0.23176977326020015</v>
      </c>
      <c r="BN649" s="14">
        <f t="shared" si="1005"/>
        <v>0.76814844574778773</v>
      </c>
    </row>
    <row r="650" spans="1:66" x14ac:dyDescent="0.25">
      <c r="A650" t="s">
        <v>348</v>
      </c>
      <c r="B650" t="s">
        <v>263</v>
      </c>
      <c r="C650" t="s">
        <v>267</v>
      </c>
      <c r="D650" s="11">
        <v>44435</v>
      </c>
      <c r="E650" s="10">
        <f>VLOOKUP(A650,home!$A$2:$E$405,3,FALSE)</f>
        <v>1.4792000000000001</v>
      </c>
      <c r="F650" s="10">
        <f>VLOOKUP(B650,home!$B$2:$E$405,3,FALSE)</f>
        <v>1.1267</v>
      </c>
      <c r="G650" s="10">
        <f>VLOOKUP(C650,away!$B$2:$E$405,4,FALSE)</f>
        <v>0.56340000000000001</v>
      </c>
      <c r="H650" s="10">
        <f>VLOOKUP(A650,away!$A$2:$E$405,3,FALSE)</f>
        <v>1.1875</v>
      </c>
      <c r="I650" s="10">
        <f>VLOOKUP(C650,away!$B$2:$E$405,3,FALSE)</f>
        <v>0.84209999999999996</v>
      </c>
      <c r="J650" s="10">
        <f>VLOOKUP(B650,home!$B$2:$E$405,4,FALSE)</f>
        <v>0.84209999999999996</v>
      </c>
      <c r="K650" s="12">
        <f t="shared" si="950"/>
        <v>0.93897068817600016</v>
      </c>
      <c r="L650" s="12">
        <f t="shared" si="951"/>
        <v>0.84209473687499992</v>
      </c>
      <c r="M650" s="13">
        <f t="shared" si="952"/>
        <v>0.16845857164111416</v>
      </c>
      <c r="N650" s="13">
        <f t="shared" si="953"/>
        <v>0.15817766094300298</v>
      </c>
      <c r="O650" s="13">
        <f t="shared" si="954"/>
        <v>0.14185807656046234</v>
      </c>
      <c r="P650" s="13">
        <f t="shared" si="955"/>
        <v>0.13320057577130104</v>
      </c>
      <c r="Q650" s="13">
        <f t="shared" si="956"/>
        <v>7.4262093574860744E-2</v>
      </c>
      <c r="R650" s="13">
        <f t="shared" si="957"/>
        <v>5.9728969827388068E-2</v>
      </c>
      <c r="S650" s="13">
        <f t="shared" si="958"/>
        <v>2.6330499559863125E-2</v>
      </c>
      <c r="T650" s="13">
        <f t="shared" si="959"/>
        <v>6.2535718148708994E-2</v>
      </c>
      <c r="U650" s="13">
        <f t="shared" si="960"/>
        <v>5.6083751902866116E-2</v>
      </c>
      <c r="V650" s="13">
        <f t="shared" si="961"/>
        <v>2.3132873214612554E-3</v>
      </c>
      <c r="W650" s="13">
        <f t="shared" si="962"/>
        <v>2.3243309703125846E-2</v>
      </c>
      <c r="X650" s="13">
        <f t="shared" si="963"/>
        <v>1.9573068768557893E-2</v>
      </c>
      <c r="Y650" s="13">
        <f t="shared" si="964"/>
        <v>8.2411890972475185E-3</v>
      </c>
      <c r="Z650" s="13">
        <f t="shared" si="965"/>
        <v>1.6765817043536389E-2</v>
      </c>
      <c r="AA650" s="13">
        <f t="shared" si="966"/>
        <v>1.5742610767202271E-2</v>
      </c>
      <c r="AB650" s="13">
        <f t="shared" si="967"/>
        <v>7.3909250328834126E-3</v>
      </c>
      <c r="AC650" s="13">
        <f t="shared" si="968"/>
        <v>1.1432009667914665E-4</v>
      </c>
      <c r="AD650" s="13">
        <f t="shared" si="969"/>
        <v>5.4561966268579934E-3</v>
      </c>
      <c r="AE650" s="13">
        <f t="shared" si="970"/>
        <v>4.5946344628322441E-3</v>
      </c>
      <c r="AF650" s="13">
        <f t="shared" si="971"/>
        <v>1.9345587495077626E-3</v>
      </c>
      <c r="AG650" s="13">
        <f t="shared" si="972"/>
        <v>5.4302724704532275E-4</v>
      </c>
      <c r="AH650" s="13">
        <f t="shared" si="973"/>
        <v>3.5296015729427907E-3</v>
      </c>
      <c r="AI650" s="13">
        <f t="shared" si="974"/>
        <v>3.3141924179331847E-3</v>
      </c>
      <c r="AJ650" s="13">
        <f t="shared" si="975"/>
        <v>1.555964767707202E-3</v>
      </c>
      <c r="AK650" s="13">
        <f t="shared" si="976"/>
        <v>4.8700176957054735E-4</v>
      </c>
      <c r="AL650" s="13">
        <f t="shared" si="977"/>
        <v>3.6157264190352905E-6</v>
      </c>
      <c r="AM650" s="13">
        <f t="shared" si="978"/>
        <v>1.0246417403088845E-3</v>
      </c>
      <c r="AN650" s="13">
        <f t="shared" si="979"/>
        <v>8.6284541669655204E-4</v>
      </c>
      <c r="AO650" s="13">
        <f t="shared" si="980"/>
        <v>3.6329879206844129E-4</v>
      </c>
      <c r="AP650" s="13">
        <f t="shared" si="981"/>
        <v>1.0197733357129312E-4</v>
      </c>
      <c r="AQ650" s="13">
        <f t="shared" si="982"/>
        <v>2.1468643970233047E-5</v>
      </c>
      <c r="AR650" s="13">
        <f t="shared" si="983"/>
        <v>5.944517815681692E-4</v>
      </c>
      <c r="AS650" s="13">
        <f t="shared" si="984"/>
        <v>5.5817279842651306E-4</v>
      </c>
      <c r="AT650" s="13">
        <f t="shared" si="985"/>
        <v>2.6205394832983338E-4</v>
      </c>
      <c r="AU650" s="13">
        <f t="shared" si="986"/>
        <v>8.20203254008339E-5</v>
      </c>
      <c r="AV650" s="13">
        <f t="shared" si="987"/>
        <v>1.9253670346510116E-5</v>
      </c>
      <c r="AW650" s="13">
        <f t="shared" si="988"/>
        <v>7.9415641773246289E-8</v>
      </c>
      <c r="AX650" s="13">
        <f t="shared" si="989"/>
        <v>1.6035142667194786E-4</v>
      </c>
      <c r="AY650" s="13">
        <f t="shared" si="990"/>
        <v>1.3503109245084478E-4</v>
      </c>
      <c r="AZ650" s="13">
        <f t="shared" si="991"/>
        <v>5.6854486133668966E-5</v>
      </c>
      <c r="BA650" s="13">
        <f t="shared" si="992"/>
        <v>1.5958954513631765E-5</v>
      </c>
      <c r="BB650" s="13">
        <f t="shared" si="993"/>
        <v>3.3597379004892086E-6</v>
      </c>
      <c r="BC650" s="13">
        <f t="shared" si="994"/>
        <v>5.658435206562851E-7</v>
      </c>
      <c r="BD650" s="13">
        <f t="shared" si="995"/>
        <v>8.3430786097420345E-5</v>
      </c>
      <c r="BE650" s="13">
        <f t="shared" si="996"/>
        <v>7.8339062636959445E-5</v>
      </c>
      <c r="BF650" s="13">
        <f t="shared" si="997"/>
        <v>3.6779041777644293E-5</v>
      </c>
      <c r="BG650" s="13">
        <f t="shared" si="998"/>
        <v>1.1511480722802843E-5</v>
      </c>
      <c r="BH650" s="13">
        <f t="shared" si="999"/>
        <v>2.702235744053736E-6</v>
      </c>
      <c r="BI650" s="13">
        <f t="shared" si="1000"/>
        <v>5.0746403124158457E-7</v>
      </c>
      <c r="BJ650" s="14">
        <f t="shared" si="1001"/>
        <v>0.36130781078955387</v>
      </c>
      <c r="BK650" s="14">
        <f t="shared" si="1002"/>
        <v>0.33055590120928857</v>
      </c>
      <c r="BL650" s="14">
        <f t="shared" si="1003"/>
        <v>0.29142031721403794</v>
      </c>
      <c r="BM650" s="14">
        <f t="shared" si="1004"/>
        <v>0.26422894626147836</v>
      </c>
      <c r="BN650" s="14">
        <f t="shared" si="1005"/>
        <v>0.73568594831812939</v>
      </c>
    </row>
    <row r="651" spans="1:66" x14ac:dyDescent="0.25">
      <c r="A651" t="s">
        <v>348</v>
      </c>
      <c r="B651" t="s">
        <v>266</v>
      </c>
      <c r="C651" t="s">
        <v>268</v>
      </c>
      <c r="D651" s="11">
        <v>44435</v>
      </c>
      <c r="E651" s="10">
        <f>VLOOKUP(A651,home!$A$2:$E$405,3,FALSE)</f>
        <v>1.4792000000000001</v>
      </c>
      <c r="F651" s="10">
        <f>VLOOKUP(B651,home!$B$2:$E$405,3,FALSE)</f>
        <v>1.2169000000000001</v>
      </c>
      <c r="G651" s="10">
        <f>VLOOKUP(C651,away!$B$2:$E$405,4,FALSE)</f>
        <v>0.81120000000000003</v>
      </c>
      <c r="H651" s="10">
        <f>VLOOKUP(A651,away!$A$2:$E$405,3,FALSE)</f>
        <v>1.1875</v>
      </c>
      <c r="I651" s="10">
        <f>VLOOKUP(C651,away!$B$2:$E$405,3,FALSE)</f>
        <v>0.84209999999999996</v>
      </c>
      <c r="J651" s="10">
        <f>VLOOKUP(B651,home!$B$2:$E$405,4,FALSE)</f>
        <v>0.67369999999999997</v>
      </c>
      <c r="K651" s="12">
        <f t="shared" si="950"/>
        <v>1.4601912149760001</v>
      </c>
      <c r="L651" s="12">
        <f t="shared" si="951"/>
        <v>0.67369578937499985</v>
      </c>
      <c r="M651" s="13">
        <f t="shared" si="952"/>
        <v>0.11837626935671512</v>
      </c>
      <c r="N651" s="13">
        <f t="shared" si="953"/>
        <v>0.17285198857630812</v>
      </c>
      <c r="O651" s="13">
        <f t="shared" si="954"/>
        <v>7.9749594227539813E-2</v>
      </c>
      <c r="P651" s="13">
        <f t="shared" si="955"/>
        <v>0.11644965688895437</v>
      </c>
      <c r="Q651" s="13">
        <f t="shared" si="956"/>
        <v>0.12619847760512853</v>
      </c>
      <c r="R651" s="13">
        <f t="shared" si="957"/>
        <v>2.6863482917729178E-2</v>
      </c>
      <c r="S651" s="13">
        <f t="shared" si="958"/>
        <v>2.8638600167175208E-2</v>
      </c>
      <c r="T651" s="13">
        <f t="shared" si="959"/>
        <v>8.5019382988110334E-2</v>
      </c>
      <c r="U651" s="13">
        <f t="shared" si="960"/>
        <v>3.9225821760125998E-2</v>
      </c>
      <c r="V651" s="13">
        <f t="shared" si="961"/>
        <v>3.1302775100772091E-3</v>
      </c>
      <c r="W651" s="13">
        <f t="shared" si="962"/>
        <v>6.1424636114118088E-2</v>
      </c>
      <c r="X651" s="13">
        <f t="shared" si="963"/>
        <v>4.1381518713972915E-2</v>
      </c>
      <c r="Y651" s="13">
        <f t="shared" si="964"/>
        <v>1.3939277457773154E-2</v>
      </c>
      <c r="Z651" s="13">
        <f t="shared" si="965"/>
        <v>6.0326051098737949E-3</v>
      </c>
      <c r="AA651" s="13">
        <f t="shared" si="966"/>
        <v>8.8087569848570441E-3</v>
      </c>
      <c r="AB651" s="13">
        <f t="shared" si="967"/>
        <v>6.4312347820733688E-3</v>
      </c>
      <c r="AC651" s="13">
        <f t="shared" si="968"/>
        <v>1.9245820129141399E-4</v>
      </c>
      <c r="AD651" s="13">
        <f t="shared" si="969"/>
        <v>2.2422928509233192E-2</v>
      </c>
      <c r="AE651" s="13">
        <f t="shared" si="970"/>
        <v>1.5106232522127045E-2</v>
      </c>
      <c r="AF651" s="13">
        <f t="shared" si="971"/>
        <v>5.088502621738337E-3</v>
      </c>
      <c r="AG651" s="13">
        <f t="shared" si="972"/>
        <v>1.1427009301629219E-3</v>
      </c>
      <c r="AH651" s="13">
        <f t="shared" si="973"/>
        <v>1.0160351653710207E-3</v>
      </c>
      <c r="AI651" s="13">
        <f t="shared" si="974"/>
        <v>1.4836056225814521E-3</v>
      </c>
      <c r="AJ651" s="13">
        <f t="shared" si="975"/>
        <v>1.0831739482912181E-3</v>
      </c>
      <c r="AK651" s="13">
        <f t="shared" si="976"/>
        <v>5.2721369452856845E-4</v>
      </c>
      <c r="AL651" s="13">
        <f t="shared" si="977"/>
        <v>7.5730352468922767E-6</v>
      </c>
      <c r="AM651" s="13">
        <f t="shared" si="978"/>
        <v>6.548352644643431E-3</v>
      </c>
      <c r="AN651" s="13">
        <f t="shared" si="979"/>
        <v>4.4115976040389245E-3</v>
      </c>
      <c r="AO651" s="13">
        <f t="shared" si="980"/>
        <v>1.4860373651289305E-3</v>
      </c>
      <c r="AP651" s="13">
        <f t="shared" si="981"/>
        <v>3.3371237191375994E-4</v>
      </c>
      <c r="AQ651" s="13">
        <f t="shared" si="982"/>
        <v>5.6205154955160988E-5</v>
      </c>
      <c r="AR651" s="13">
        <f t="shared" si="983"/>
        <v>1.3689972255347772E-4</v>
      </c>
      <c r="AS651" s="13">
        <f t="shared" si="984"/>
        <v>1.9989977220523998E-4</v>
      </c>
      <c r="AT651" s="13">
        <f t="shared" si="985"/>
        <v>1.4594594562489753E-4</v>
      </c>
      <c r="AU651" s="13">
        <f t="shared" si="986"/>
        <v>7.1036329220946825E-5</v>
      </c>
      <c r="AV651" s="13">
        <f t="shared" si="987"/>
        <v>2.5931655968142367E-5</v>
      </c>
      <c r="AW651" s="13">
        <f t="shared" si="988"/>
        <v>2.06938378429716E-7</v>
      </c>
      <c r="AX651" s="13">
        <f t="shared" si="989"/>
        <v>1.5936411673788688E-3</v>
      </c>
      <c r="AY651" s="13">
        <f t="shared" si="990"/>
        <v>1.0736293442378034E-3</v>
      </c>
      <c r="AZ651" s="13">
        <f t="shared" si="991"/>
        <v>3.6164978428122522E-4</v>
      </c>
      <c r="BA651" s="13">
        <f t="shared" si="992"/>
        <v>8.1213978966212819E-5</v>
      </c>
      <c r="BB651" s="13">
        <f t="shared" si="993"/>
        <v>1.367837891698184E-5</v>
      </c>
      <c r="BC651" s="13">
        <f t="shared" si="994"/>
        <v>1.8430132563692881E-6</v>
      </c>
      <c r="BD651" s="13">
        <f t="shared" si="995"/>
        <v>1.5371461108480601E-5</v>
      </c>
      <c r="BE651" s="13">
        <f t="shared" si="996"/>
        <v>2.2445272471948625E-5</v>
      </c>
      <c r="BF651" s="13">
        <f t="shared" si="997"/>
        <v>1.6387194840641021E-5</v>
      </c>
      <c r="BG651" s="13">
        <f t="shared" si="998"/>
        <v>7.9761459814680209E-6</v>
      </c>
      <c r="BH651" s="13">
        <f t="shared" si="999"/>
        <v>2.9116745728764319E-6</v>
      </c>
      <c r="BI651" s="13">
        <f t="shared" si="1000"/>
        <v>8.5032032643663127E-7</v>
      </c>
      <c r="BJ651" s="14">
        <f t="shared" si="1001"/>
        <v>0.56053720684639041</v>
      </c>
      <c r="BK651" s="14">
        <f t="shared" si="1002"/>
        <v>0.26786846450369811</v>
      </c>
      <c r="BL651" s="14">
        <f t="shared" si="1003"/>
        <v>0.16583457459797221</v>
      </c>
      <c r="BM651" s="14">
        <f t="shared" si="1004"/>
        <v>0.35870995907969988</v>
      </c>
      <c r="BN651" s="14">
        <f t="shared" si="1005"/>
        <v>0.64048946957237518</v>
      </c>
    </row>
    <row r="652" spans="1:66" x14ac:dyDescent="0.25">
      <c r="A652" t="s">
        <v>290</v>
      </c>
      <c r="B652" t="s">
        <v>296</v>
      </c>
      <c r="C652" t="s">
        <v>298</v>
      </c>
      <c r="D652" s="11">
        <v>44435</v>
      </c>
      <c r="E652" s="10">
        <f>VLOOKUP(A652,home!$A$2:$E$405,3,FALSE)</f>
        <v>1.6512</v>
      </c>
      <c r="F652" s="10">
        <f>VLOOKUP(B652,home!$B$2:$E$405,3,FALSE)</f>
        <v>1.1734</v>
      </c>
      <c r="G652" s="10">
        <f>VLOOKUP(C652,away!$B$2:$E$405,4,FALSE)</f>
        <v>1.6275999999999999</v>
      </c>
      <c r="H652" s="10">
        <f>VLOOKUP(A652,away!$A$2:$E$405,3,FALSE)</f>
        <v>1.1418999999999999</v>
      </c>
      <c r="I652" s="10">
        <f>VLOOKUP(C652,away!$B$2:$E$405,3,FALSE)</f>
        <v>1.0947</v>
      </c>
      <c r="J652" s="10">
        <f>VLOOKUP(B652,home!$B$2:$E$405,4,FALSE)</f>
        <v>1.2040999999999999</v>
      </c>
      <c r="K652" s="12">
        <f t="shared" si="950"/>
        <v>3.1535044270079999</v>
      </c>
      <c r="L652" s="12">
        <f t="shared" si="951"/>
        <v>1.505170671513</v>
      </c>
      <c r="M652" s="13">
        <f t="shared" si="952"/>
        <v>9.4790128439611165E-3</v>
      </c>
      <c r="N652" s="13">
        <f t="shared" si="953"/>
        <v>2.989210896709707E-2</v>
      </c>
      <c r="O652" s="13">
        <f t="shared" si="954"/>
        <v>1.4267532127625304E-2</v>
      </c>
      <c r="P652" s="13">
        <f t="shared" si="955"/>
        <v>4.4992725726945258E-2</v>
      </c>
      <c r="Q652" s="13">
        <f t="shared" si="956"/>
        <v>4.7132448980173075E-2</v>
      </c>
      <c r="R652" s="13">
        <f t="shared" si="957"/>
        <v>1.0737535456685545E-2</v>
      </c>
      <c r="S652" s="13">
        <f t="shared" si="958"/>
        <v>5.3390194782513445E-2</v>
      </c>
      <c r="T652" s="13">
        <f t="shared" si="959"/>
        <v>7.0942379881539314E-2</v>
      </c>
      <c r="U652" s="13">
        <f t="shared" si="960"/>
        <v>3.3860865597813226E-2</v>
      </c>
      <c r="V652" s="13">
        <f t="shared" si="961"/>
        <v>2.8157765533666237E-2</v>
      </c>
      <c r="W652" s="13">
        <f t="shared" si="962"/>
        <v>4.9544128838234835E-2</v>
      </c>
      <c r="X652" s="13">
        <f t="shared" si="963"/>
        <v>7.4572369672972497E-2</v>
      </c>
      <c r="Y652" s="13">
        <f t="shared" si="964"/>
        <v>5.6122071868491864E-2</v>
      </c>
      <c r="Z652" s="13">
        <f t="shared" si="965"/>
        <v>5.3872744845780071E-3</v>
      </c>
      <c r="AA652" s="13">
        <f t="shared" si="966"/>
        <v>1.6988793936623985E-2</v>
      </c>
      <c r="AB652" s="13">
        <f t="shared" si="967"/>
        <v>2.6787118444335203E-2</v>
      </c>
      <c r="AC652" s="13">
        <f t="shared" si="968"/>
        <v>8.3532869046787812E-3</v>
      </c>
      <c r="AD652" s="13">
        <f t="shared" si="969"/>
        <v>3.9059407405907062E-2</v>
      </c>
      <c r="AE652" s="13">
        <f t="shared" si="970"/>
        <v>5.8791074474048972E-2</v>
      </c>
      <c r="AF652" s="13">
        <f t="shared" si="971"/>
        <v>4.4245300522537556E-2</v>
      </c>
      <c r="AG652" s="13">
        <f t="shared" si="972"/>
        <v>2.2198909566267438E-2</v>
      </c>
      <c r="AH652" s="13">
        <f t="shared" si="973"/>
        <v>2.0271918883942829E-3</v>
      </c>
      <c r="AI652" s="13">
        <f t="shared" si="974"/>
        <v>6.3927585944460776E-3</v>
      </c>
      <c r="AJ652" s="13">
        <f t="shared" si="975"/>
        <v>1.0079796264189573E-2</v>
      </c>
      <c r="AK652" s="13">
        <f t="shared" si="976"/>
        <v>1.0595560714153508E-2</v>
      </c>
      <c r="AL652" s="13">
        <f t="shared" si="977"/>
        <v>1.5859758935135707E-3</v>
      </c>
      <c r="AM652" s="13">
        <f t="shared" si="978"/>
        <v>2.463480283416741E-2</v>
      </c>
      <c r="AN652" s="13">
        <f t="shared" si="979"/>
        <v>3.707958272449411E-2</v>
      </c>
      <c r="AO652" s="13">
        <f t="shared" si="980"/>
        <v>2.7905550214424327E-2</v>
      </c>
      <c r="AP652" s="13">
        <f t="shared" si="981"/>
        <v>1.4000871918394929E-2</v>
      </c>
      <c r="AQ652" s="13">
        <f t="shared" si="982"/>
        <v>5.2684254467945009E-3</v>
      </c>
      <c r="AR652" s="13">
        <f t="shared" si="983"/>
        <v>6.1025395518802563E-4</v>
      </c>
      <c r="AS652" s="13">
        <f t="shared" si="984"/>
        <v>1.9244385492845802E-3</v>
      </c>
      <c r="AT652" s="13">
        <f t="shared" si="985"/>
        <v>3.0343627423368882E-3</v>
      </c>
      <c r="AU652" s="13">
        <f t="shared" si="986"/>
        <v>3.1896254470358378E-3</v>
      </c>
      <c r="AV652" s="13">
        <f t="shared" si="987"/>
        <v>2.5146244919312215E-3</v>
      </c>
      <c r="AW652" s="13">
        <f t="shared" si="988"/>
        <v>2.0910926403956622E-4</v>
      </c>
      <c r="AX652" s="13">
        <f t="shared" si="989"/>
        <v>1.2947659966002683E-2</v>
      </c>
      <c r="AY652" s="13">
        <f t="shared" si="990"/>
        <v>1.9488438045550244E-2</v>
      </c>
      <c r="AZ652" s="13">
        <f t="shared" si="991"/>
        <v>1.4666712689880183E-2</v>
      </c>
      <c r="BA652" s="13">
        <f t="shared" si="992"/>
        <v>7.3586352627717285E-3</v>
      </c>
      <c r="BB652" s="13">
        <f t="shared" si="993"/>
        <v>2.7690004949713415E-3</v>
      </c>
      <c r="BC652" s="13">
        <f t="shared" si="994"/>
        <v>8.3356366688716837E-4</v>
      </c>
      <c r="BD652" s="13">
        <f t="shared" si="995"/>
        <v>1.5308939258730405E-4</v>
      </c>
      <c r="BE652" s="13">
        <f t="shared" si="996"/>
        <v>4.8276807725202895E-4</v>
      </c>
      <c r="BF652" s="13">
        <f t="shared" si="997"/>
        <v>7.6120563441620668E-4</v>
      </c>
      <c r="BG652" s="13">
        <f t="shared" si="998"/>
        <v>8.0015511266498041E-4</v>
      </c>
      <c r="BH652" s="13">
        <f t="shared" si="999"/>
        <v>6.3082317252052518E-4</v>
      </c>
      <c r="BI652" s="13">
        <f t="shared" si="1000"/>
        <v>3.9786073344054169E-4</v>
      </c>
      <c r="BJ652" s="14">
        <f t="shared" si="1001"/>
        <v>0.65945344344160817</v>
      </c>
      <c r="BK652" s="14">
        <f t="shared" si="1002"/>
        <v>0.16544739973082864</v>
      </c>
      <c r="BL652" s="14">
        <f t="shared" si="1003"/>
        <v>0.14623636033292484</v>
      </c>
      <c r="BM652" s="14">
        <f t="shared" si="1004"/>
        <v>0.80074378510594157</v>
      </c>
      <c r="BN652" s="14">
        <f t="shared" si="1005"/>
        <v>0.15650136410248738</v>
      </c>
    </row>
    <row r="653" spans="1:66" x14ac:dyDescent="0.25">
      <c r="A653" t="s">
        <v>338</v>
      </c>
      <c r="B653" t="s">
        <v>81</v>
      </c>
      <c r="C653" t="s">
        <v>83</v>
      </c>
      <c r="D653" s="11">
        <v>44436</v>
      </c>
      <c r="E653" s="10">
        <f>VLOOKUP(A653,home!$A$2:$E$405,3,FALSE)</f>
        <v>1.3033999999999999</v>
      </c>
      <c r="F653" s="10">
        <f>VLOOKUP(B653,home!$B$2:$E$405,3,FALSE)</f>
        <v>0.6905</v>
      </c>
      <c r="G653" s="10">
        <f>VLOOKUP(C653,away!$B$2:$E$405,4,FALSE)</f>
        <v>0.47949999999999998</v>
      </c>
      <c r="H653" s="10">
        <f>VLOOKUP(A653,away!$A$2:$E$405,3,FALSE)</f>
        <v>1.0085</v>
      </c>
      <c r="I653" s="10">
        <f>VLOOKUP(C653,away!$B$2:$E$405,3,FALSE)</f>
        <v>1.1154999999999999</v>
      </c>
      <c r="J653" s="10">
        <f>VLOOKUP(B653,home!$B$2:$E$405,4,FALSE)</f>
        <v>0.59489999999999998</v>
      </c>
      <c r="K653" s="12">
        <f t="shared" si="950"/>
        <v>0.43154889714999994</v>
      </c>
      <c r="L653" s="12">
        <f t="shared" si="951"/>
        <v>0.66925164307499996</v>
      </c>
      <c r="M653" s="13">
        <f t="shared" si="952"/>
        <v>0.33260471364003863</v>
      </c>
      <c r="N653" s="13">
        <f t="shared" si="953"/>
        <v>0.14353519735825021</v>
      </c>
      <c r="O653" s="13">
        <f t="shared" si="954"/>
        <v>0.2225962510980857</v>
      </c>
      <c r="P653" s="13">
        <f t="shared" si="955"/>
        <v>9.6061166671103343E-2</v>
      </c>
      <c r="Q653" s="13">
        <f t="shared" si="956"/>
        <v>3.0971228061080231E-2</v>
      </c>
      <c r="R653" s="13">
        <f t="shared" si="957"/>
        <v>7.4486453394864552E-2</v>
      </c>
      <c r="S653" s="13">
        <f t="shared" si="958"/>
        <v>6.9359718637362899E-3</v>
      </c>
      <c r="T653" s="13">
        <f t="shared" si="959"/>
        <v>2.0727545267928488E-2</v>
      </c>
      <c r="U653" s="13">
        <f t="shared" si="960"/>
        <v>3.2144546815168665E-2</v>
      </c>
      <c r="V653" s="13">
        <f t="shared" si="961"/>
        <v>2.2257904283124963E-4</v>
      </c>
      <c r="W653" s="13">
        <f t="shared" si="962"/>
        <v>4.4551997710467681E-3</v>
      </c>
      <c r="X653" s="13">
        <f t="shared" si="963"/>
        <v>2.9816497670004131E-3</v>
      </c>
      <c r="Y653" s="13">
        <f t="shared" si="964"/>
        <v>9.9773700281960854E-4</v>
      </c>
      <c r="Z653" s="13">
        <f t="shared" si="965"/>
        <v>1.6616727107114173E-2</v>
      </c>
      <c r="AA653" s="13">
        <f t="shared" si="966"/>
        <v>7.1709302573176297E-3</v>
      </c>
      <c r="AB653" s="13">
        <f t="shared" si="967"/>
        <v>1.5473035220424942E-3</v>
      </c>
      <c r="AC653" s="13">
        <f t="shared" si="968"/>
        <v>4.0177577267529192E-6</v>
      </c>
      <c r="AD653" s="13">
        <f t="shared" si="969"/>
        <v>4.8065913694454124E-4</v>
      </c>
      <c r="AE653" s="13">
        <f t="shared" si="970"/>
        <v>3.216819171591456E-4</v>
      </c>
      <c r="AF653" s="13">
        <f t="shared" si="971"/>
        <v>1.0764307580313711E-4</v>
      </c>
      <c r="AG653" s="13">
        <f t="shared" si="972"/>
        <v>2.4013435115632095E-5</v>
      </c>
      <c r="AH653" s="13">
        <f t="shared" si="973"/>
        <v>2.780192979741262E-3</v>
      </c>
      <c r="AI653" s="13">
        <f t="shared" si="974"/>
        <v>1.1997892142715137E-3</v>
      </c>
      <c r="AJ653" s="13">
        <f t="shared" si="975"/>
        <v>2.5888385611566833E-4</v>
      </c>
      <c r="AK653" s="13">
        <f t="shared" si="976"/>
        <v>3.7240347532218643E-5</v>
      </c>
      <c r="AL653" s="13">
        <f t="shared" si="977"/>
        <v>4.6415517135625531E-8</v>
      </c>
      <c r="AM653" s="13">
        <f t="shared" si="978"/>
        <v>4.1485584090697534E-5</v>
      </c>
      <c r="AN653" s="13">
        <f t="shared" si="979"/>
        <v>2.7764295316625402E-5</v>
      </c>
      <c r="AO653" s="13">
        <f t="shared" si="980"/>
        <v>9.2906501297355377E-6</v>
      </c>
      <c r="AP653" s="13">
        <f t="shared" si="981"/>
        <v>2.0725942881868236E-6</v>
      </c>
      <c r="AQ653" s="13">
        <f t="shared" si="982"/>
        <v>3.4677178319922282E-7</v>
      </c>
      <c r="AR653" s="13">
        <f t="shared" si="983"/>
        <v>3.7212974395148409E-4</v>
      </c>
      <c r="AS653" s="13">
        <f t="shared" si="984"/>
        <v>1.6059218059897483E-4</v>
      </c>
      <c r="AT653" s="13">
        <f t="shared" si="985"/>
        <v>3.4651689214200601E-5</v>
      </c>
      <c r="AU653" s="13">
        <f t="shared" si="986"/>
        <v>4.9846327549242719E-6</v>
      </c>
      <c r="AV653" s="13">
        <f t="shared" si="987"/>
        <v>5.3777819202133384E-7</v>
      </c>
      <c r="AW653" s="13">
        <f t="shared" si="988"/>
        <v>3.7237468589584871E-10</v>
      </c>
      <c r="AX653" s="13">
        <f t="shared" si="989"/>
        <v>2.9838430103273482E-6</v>
      </c>
      <c r="AY653" s="13">
        <f t="shared" si="990"/>
        <v>1.9969418373394319E-6</v>
      </c>
      <c r="AZ653" s="13">
        <f t="shared" si="991"/>
        <v>6.6822830288231195E-7</v>
      </c>
      <c r="BA653" s="13">
        <f t="shared" si="992"/>
        <v>1.4907096321773535E-7</v>
      </c>
      <c r="BB653" s="13">
        <f t="shared" si="993"/>
        <v>2.4941496767060561E-8</v>
      </c>
      <c r="BC653" s="13">
        <f t="shared" si="994"/>
        <v>3.3384275384210179E-9</v>
      </c>
      <c r="BD653" s="13">
        <f t="shared" si="995"/>
        <v>4.1508073762768269E-5</v>
      </c>
      <c r="BE653" s="13">
        <f t="shared" si="996"/>
        <v>1.7912763455143496E-5</v>
      </c>
      <c r="BF653" s="13">
        <f t="shared" si="997"/>
        <v>3.8651166569879986E-6</v>
      </c>
      <c r="BG653" s="13">
        <f t="shared" si="998"/>
        <v>5.5599561022642177E-7</v>
      </c>
      <c r="BH653" s="13">
        <f t="shared" si="999"/>
        <v>5.9984823103363388E-8</v>
      </c>
      <c r="BI653" s="13">
        <f t="shared" si="1000"/>
        <v>5.1772768511988638E-9</v>
      </c>
      <c r="BJ653" s="14">
        <f t="shared" si="1001"/>
        <v>0.20468934105279468</v>
      </c>
      <c r="BK653" s="14">
        <f t="shared" si="1002"/>
        <v>0.4358304923327907</v>
      </c>
      <c r="BL653" s="14">
        <f t="shared" si="1003"/>
        <v>0.34285839462143641</v>
      </c>
      <c r="BM653" s="14">
        <f t="shared" si="1004"/>
        <v>9.9737948321250658E-2</v>
      </c>
      <c r="BN653" s="14">
        <f t="shared" si="1005"/>
        <v>0.90025501022342269</v>
      </c>
    </row>
    <row r="654" spans="1:66" x14ac:dyDescent="0.25">
      <c r="A654" t="s">
        <v>338</v>
      </c>
      <c r="B654" t="s">
        <v>75</v>
      </c>
      <c r="C654" t="s">
        <v>88</v>
      </c>
      <c r="D654" s="11">
        <v>44436</v>
      </c>
      <c r="E654" s="10">
        <f>VLOOKUP(A654,home!$A$2:$E$405,3,FALSE)</f>
        <v>1.3033999999999999</v>
      </c>
      <c r="F654" s="10">
        <f>VLOOKUP(B654,home!$B$2:$E$405,3,FALSE)</f>
        <v>0.67130000000000001</v>
      </c>
      <c r="G654" s="10">
        <f>VLOOKUP(C654,away!$B$2:$E$405,4,FALSE)</f>
        <v>1.0741000000000001</v>
      </c>
      <c r="H654" s="10">
        <f>VLOOKUP(A654,away!$A$2:$E$405,3,FALSE)</f>
        <v>1.0085</v>
      </c>
      <c r="I654" s="10">
        <f>VLOOKUP(C654,away!$B$2:$E$405,3,FALSE)</f>
        <v>1.3882000000000001</v>
      </c>
      <c r="J654" s="10">
        <f>VLOOKUP(B654,home!$B$2:$E$405,4,FALSE)</f>
        <v>1.6113</v>
      </c>
      <c r="K654" s="12">
        <f t="shared" si="950"/>
        <v>0.93980787632200002</v>
      </c>
      <c r="L654" s="12">
        <f t="shared" si="951"/>
        <v>2.2558195166099999</v>
      </c>
      <c r="M654" s="13">
        <f t="shared" si="952"/>
        <v>4.0940831328588098E-2</v>
      </c>
      <c r="N654" s="13">
        <f t="shared" si="953"/>
        <v>3.8476515745777588E-2</v>
      </c>
      <c r="O654" s="13">
        <f t="shared" si="954"/>
        <v>9.235512633726714E-2</v>
      </c>
      <c r="P654" s="13">
        <f t="shared" si="955"/>
        <v>8.6796075150477048E-2</v>
      </c>
      <c r="Q654" s="13">
        <f t="shared" si="956"/>
        <v>1.8080266275654611E-2</v>
      </c>
      <c r="R654" s="13">
        <f t="shared" si="957"/>
        <v>0.10416824822529473</v>
      </c>
      <c r="S654" s="13">
        <f t="shared" si="958"/>
        <v>4.6002721592677688E-2</v>
      </c>
      <c r="T654" s="13">
        <f t="shared" si="959"/>
        <v>4.078581753012727E-2</v>
      </c>
      <c r="U654" s="13">
        <f t="shared" si="960"/>
        <v>9.7898140144797197E-2</v>
      </c>
      <c r="V654" s="13">
        <f t="shared" si="961"/>
        <v>1.0836385504833549E-2</v>
      </c>
      <c r="W654" s="13">
        <f t="shared" si="962"/>
        <v>5.6639922172864133E-3</v>
      </c>
      <c r="X654" s="13">
        <f t="shared" si="963"/>
        <v>1.2776944185681838E-2</v>
      </c>
      <c r="Y654" s="13">
        <f t="shared" si="964"/>
        <v>1.4411240028348881E-2</v>
      </c>
      <c r="Z654" s="13">
        <f t="shared" si="965"/>
        <v>7.8328255785898276E-2</v>
      </c>
      <c r="AA654" s="13">
        <f t="shared" si="966"/>
        <v>7.3613511726151465E-2</v>
      </c>
      <c r="AB654" s="13">
        <f t="shared" si="967"/>
        <v>3.4591279061979521E-2</v>
      </c>
      <c r="AC654" s="13">
        <f t="shared" si="968"/>
        <v>1.4358461041744635E-3</v>
      </c>
      <c r="AD654" s="13">
        <f t="shared" si="969"/>
        <v>1.3307661243080699E-3</v>
      </c>
      <c r="AE654" s="13">
        <f t="shared" si="970"/>
        <v>3.0019681952575933E-3</v>
      </c>
      <c r="AF654" s="13">
        <f t="shared" si="971"/>
        <v>3.3859492215522896E-3</v>
      </c>
      <c r="AG654" s="13">
        <f t="shared" si="972"/>
        <v>2.5460301120760302E-3</v>
      </c>
      <c r="AH654" s="13">
        <f t="shared" si="973"/>
        <v>4.4173602025962364E-2</v>
      </c>
      <c r="AI654" s="13">
        <f t="shared" si="974"/>
        <v>4.1514699109512887E-2</v>
      </c>
      <c r="AJ654" s="13">
        <f t="shared" si="975"/>
        <v>1.9507920603129066E-2</v>
      </c>
      <c r="AK654" s="13">
        <f t="shared" si="976"/>
        <v>6.1112324778283059E-3</v>
      </c>
      <c r="AL654" s="13">
        <f t="shared" si="977"/>
        <v>1.2176187177266511E-4</v>
      </c>
      <c r="AM654" s="13">
        <f t="shared" si="978"/>
        <v>2.5013289703344521E-4</v>
      </c>
      <c r="AN654" s="13">
        <f t="shared" si="979"/>
        <v>5.6425467087424519E-4</v>
      </c>
      <c r="AO654" s="13">
        <f t="shared" si="980"/>
        <v>6.3642834944823735E-4</v>
      </c>
      <c r="AP654" s="13">
        <f t="shared" si="981"/>
        <v>4.7855583053640758E-4</v>
      </c>
      <c r="AQ654" s="13">
        <f t="shared" si="982"/>
        <v>2.6988389557788399E-4</v>
      </c>
      <c r="AR654" s="13">
        <f t="shared" si="983"/>
        <v>1.9929534713825775E-2</v>
      </c>
      <c r="AS654" s="13">
        <f t="shared" si="984"/>
        <v>1.872993369548618E-2</v>
      </c>
      <c r="AT654" s="13">
        <f t="shared" si="985"/>
        <v>8.8012696050033673E-3</v>
      </c>
      <c r="AU654" s="13">
        <f t="shared" si="986"/>
        <v>2.7571674988051947E-3</v>
      </c>
      <c r="AV654" s="13">
        <f t="shared" si="987"/>
        <v>6.4780193292903756E-4</v>
      </c>
      <c r="AW654" s="13">
        <f t="shared" si="988"/>
        <v>7.1705463102900968E-6</v>
      </c>
      <c r="AX654" s="13">
        <f t="shared" si="989"/>
        <v>3.9179477793211935E-5</v>
      </c>
      <c r="AY654" s="13">
        <f t="shared" si="990"/>
        <v>8.8381830656515569E-5</v>
      </c>
      <c r="AZ654" s="13">
        <f t="shared" si="991"/>
        <v>9.9686729254343945E-5</v>
      </c>
      <c r="BA654" s="13">
        <f t="shared" si="992"/>
        <v>7.4958423132988686E-5</v>
      </c>
      <c r="BB654" s="13">
        <f t="shared" si="993"/>
        <v>4.2273168459426591E-5</v>
      </c>
      <c r="BC654" s="13">
        <f t="shared" si="994"/>
        <v>1.9072127687943345E-5</v>
      </c>
      <c r="BD654" s="13">
        <f t="shared" si="995"/>
        <v>7.4929055607341173E-3</v>
      </c>
      <c r="BE654" s="13">
        <f t="shared" si="996"/>
        <v>7.0418916625148362E-3</v>
      </c>
      <c r="BF654" s="13">
        <f t="shared" si="997"/>
        <v>3.3090126243188324E-3</v>
      </c>
      <c r="BG654" s="13">
        <f t="shared" si="998"/>
        <v>1.0366120423945901E-3</v>
      </c>
      <c r="BH654" s="13">
        <f t="shared" si="999"/>
        <v>2.4355404053316769E-4</v>
      </c>
      <c r="BI654" s="13">
        <f t="shared" si="1000"/>
        <v>4.5778801120623732E-5</v>
      </c>
      <c r="BJ654" s="14">
        <f t="shared" si="1001"/>
        <v>0.14302229703652519</v>
      </c>
      <c r="BK654" s="14">
        <f t="shared" si="1002"/>
        <v>0.18622200338318001</v>
      </c>
      <c r="BL654" s="14">
        <f t="shared" si="1003"/>
        <v>0.58396922188958833</v>
      </c>
      <c r="BM654" s="14">
        <f t="shared" si="1004"/>
        <v>0.61064350374778642</v>
      </c>
      <c r="BN654" s="14">
        <f t="shared" si="1005"/>
        <v>0.38081706306305924</v>
      </c>
    </row>
    <row r="655" spans="1:66" x14ac:dyDescent="0.25">
      <c r="A655" t="s">
        <v>350</v>
      </c>
      <c r="B655" t="s">
        <v>97</v>
      </c>
      <c r="C655" t="s">
        <v>107</v>
      </c>
      <c r="D655" s="11">
        <v>44436</v>
      </c>
      <c r="E655" s="10">
        <f>VLOOKUP(A655,home!$A$2:$E$405,3,FALSE)</f>
        <v>1.6667000000000001</v>
      </c>
      <c r="F655" s="10">
        <f>VLOOKUP(B655,home!$B$2:$E$405,3,FALSE)</f>
        <v>1.08</v>
      </c>
      <c r="G655" s="10">
        <f>VLOOKUP(C655,away!$B$2:$E$405,4,FALSE)</f>
        <v>1.5</v>
      </c>
      <c r="H655" s="10">
        <f>VLOOKUP(A655,away!$A$2:$E$405,3,FALSE)</f>
        <v>1.3193999999999999</v>
      </c>
      <c r="I655" s="10">
        <f>VLOOKUP(C655,away!$B$2:$E$405,3,FALSE)</f>
        <v>0.88419999999999999</v>
      </c>
      <c r="J655" s="10">
        <f>VLOOKUP(B655,home!$B$2:$E$405,4,FALSE)</f>
        <v>1.0610999999999999</v>
      </c>
      <c r="K655" s="12">
        <f t="shared" si="950"/>
        <v>2.7000540000000002</v>
      </c>
      <c r="L655" s="12">
        <f t="shared" si="951"/>
        <v>1.2378935636279997</v>
      </c>
      <c r="M655" s="13">
        <f t="shared" si="952"/>
        <v>1.9488171959492435E-2</v>
      </c>
      <c r="N655" s="13">
        <f t="shared" si="953"/>
        <v>5.261911665191539E-2</v>
      </c>
      <c r="O655" s="13">
        <f t="shared" si="954"/>
        <v>2.4124282635531354E-2</v>
      </c>
      <c r="P655" s="13">
        <f t="shared" si="955"/>
        <v>6.5136865827196966E-2</v>
      </c>
      <c r="Q655" s="13">
        <f t="shared" si="956"/>
        <v>7.1037228196235397E-2</v>
      </c>
      <c r="R655" s="13">
        <f t="shared" si="957"/>
        <v>1.4931647100833492E-2</v>
      </c>
      <c r="S655" s="13">
        <f t="shared" si="958"/>
        <v>5.4428030738455736E-2</v>
      </c>
      <c r="T655" s="13">
        <f t="shared" si="959"/>
        <v>8.7936527562093275E-2</v>
      </c>
      <c r="U655" s="13">
        <f t="shared" si="960"/>
        <v>4.0316253481193873E-2</v>
      </c>
      <c r="V655" s="13">
        <f t="shared" si="961"/>
        <v>2.0213236936277974E-2</v>
      </c>
      <c r="W655" s="13">
        <f t="shared" si="962"/>
        <v>6.3934784046719387E-2</v>
      </c>
      <c r="X655" s="13">
        <f t="shared" si="963"/>
        <v>7.9144457663380061E-2</v>
      </c>
      <c r="Y655" s="13">
        <f t="shared" si="964"/>
        <v>4.8986207369163454E-2</v>
      </c>
      <c r="Z655" s="13">
        <f t="shared" si="965"/>
        <v>6.1612632801621532E-3</v>
      </c>
      <c r="AA655" s="13">
        <f t="shared" si="966"/>
        <v>1.6635743564654942E-2</v>
      </c>
      <c r="AB655" s="13">
        <f t="shared" si="967"/>
        <v>2.2458702977360422E-2</v>
      </c>
      <c r="AC655" s="13">
        <f t="shared" si="968"/>
        <v>4.222519257412855E-3</v>
      </c>
      <c r="AD655" s="13">
        <f t="shared" si="969"/>
        <v>4.3156842351120224E-2</v>
      </c>
      <c r="AE655" s="13">
        <f t="shared" si="970"/>
        <v>5.3423577372959996E-2</v>
      </c>
      <c r="AF655" s="13">
        <f t="shared" si="971"/>
        <v>3.3066351287984817E-2</v>
      </c>
      <c r="AG655" s="13">
        <f t="shared" si="972"/>
        <v>1.3644207810686272E-2</v>
      </c>
      <c r="AH655" s="13">
        <f t="shared" si="973"/>
        <v>1.9067470395825669E-3</v>
      </c>
      <c r="AI655" s="13">
        <f t="shared" si="974"/>
        <v>5.1483199712130676E-3</v>
      </c>
      <c r="AJ655" s="13">
        <f t="shared" si="975"/>
        <v>6.9503709657768665E-3</v>
      </c>
      <c r="AK655" s="13">
        <f t="shared" si="976"/>
        <v>6.2554589758765638E-3</v>
      </c>
      <c r="AL655" s="13">
        <f t="shared" si="977"/>
        <v>5.6453046677656623E-4</v>
      </c>
      <c r="AM655" s="13">
        <f t="shared" si="978"/>
        <v>2.3305160963502304E-2</v>
      </c>
      <c r="AN655" s="13">
        <f t="shared" si="979"/>
        <v>2.8849308756034017E-2</v>
      </c>
      <c r="AO655" s="13">
        <f t="shared" si="980"/>
        <v>1.7856186812105705E-2</v>
      </c>
      <c r="AP655" s="13">
        <f t="shared" si="981"/>
        <v>7.3680195752149407E-3</v>
      </c>
      <c r="AQ655" s="13">
        <f t="shared" si="982"/>
        <v>2.280206002210921E-3</v>
      </c>
      <c r="AR655" s="13">
        <f t="shared" si="983"/>
        <v>4.7206997755320037E-4</v>
      </c>
      <c r="AS655" s="13">
        <f t="shared" si="984"/>
        <v>1.2746144311724288E-3</v>
      </c>
      <c r="AT655" s="13">
        <f t="shared" si="985"/>
        <v>1.7207638966724211E-3</v>
      </c>
      <c r="AU655" s="13">
        <f t="shared" si="986"/>
        <v>1.5487184807553189E-3</v>
      </c>
      <c r="AV655" s="13">
        <f t="shared" si="987"/>
        <v>1.0454058822093307E-3</v>
      </c>
      <c r="AW655" s="13">
        <f t="shared" si="988"/>
        <v>5.2413195590043552E-5</v>
      </c>
      <c r="AX655" s="13">
        <f t="shared" si="989"/>
        <v>1.0487532180024718E-2</v>
      </c>
      <c r="AY655" s="13">
        <f t="shared" si="990"/>
        <v>1.2982448583994124E-2</v>
      </c>
      <c r="AZ655" s="13">
        <f t="shared" si="991"/>
        <v>8.0354447711288839E-3</v>
      </c>
      <c r="BA655" s="13">
        <f t="shared" si="992"/>
        <v>3.3156751210229032E-3</v>
      </c>
      <c r="BB655" s="13">
        <f t="shared" si="993"/>
        <v>1.0261132228489354E-3</v>
      </c>
      <c r="BC655" s="13">
        <f t="shared" si="994"/>
        <v>2.5404379082365604E-4</v>
      </c>
      <c r="BD655" s="13">
        <f t="shared" si="995"/>
        <v>9.7395397799186724E-5</v>
      </c>
      <c r="BE655" s="13">
        <f t="shared" si="996"/>
        <v>2.6297283340928531E-4</v>
      </c>
      <c r="BF655" s="13">
        <f t="shared" si="997"/>
        <v>3.5502042536903736E-4</v>
      </c>
      <c r="BG655" s="13">
        <f t="shared" si="998"/>
        <v>3.1952477319979023E-4</v>
      </c>
      <c r="BH655" s="13">
        <f t="shared" si="999"/>
        <v>2.156835354942966E-4</v>
      </c>
      <c r="BI655" s="13">
        <f t="shared" si="1000"/>
        <v>1.1647143854910348E-4</v>
      </c>
      <c r="BJ655" s="14">
        <f t="shared" si="1001"/>
        <v>0.66270944009116928</v>
      </c>
      <c r="BK655" s="14">
        <f t="shared" si="1002"/>
        <v>0.17703580376960665</v>
      </c>
      <c r="BL655" s="14">
        <f t="shared" si="1003"/>
        <v>0.14615616778420656</v>
      </c>
      <c r="BM655" s="14">
        <f t="shared" si="1004"/>
        <v>0.73179532716553553</v>
      </c>
      <c r="BN655" s="14">
        <f t="shared" si="1005"/>
        <v>0.24733731237120504</v>
      </c>
    </row>
    <row r="656" spans="1:66" x14ac:dyDescent="0.25">
      <c r="A656" t="s">
        <v>350</v>
      </c>
      <c r="B656" t="s">
        <v>99</v>
      </c>
      <c r="C656" t="s">
        <v>108</v>
      </c>
      <c r="D656" s="11">
        <v>44436</v>
      </c>
      <c r="E656" s="10">
        <f>VLOOKUP(A656,home!$A$2:$E$405,3,FALSE)</f>
        <v>1.6667000000000001</v>
      </c>
      <c r="F656" s="10">
        <f>VLOOKUP(B656,home!$B$2:$E$405,3,FALSE)</f>
        <v>0.5</v>
      </c>
      <c r="G656" s="10">
        <f>VLOOKUP(C656,away!$B$2:$E$405,4,FALSE)</f>
        <v>0.96</v>
      </c>
      <c r="H656" s="10">
        <f>VLOOKUP(A656,away!$A$2:$E$405,3,FALSE)</f>
        <v>1.3193999999999999</v>
      </c>
      <c r="I656" s="10">
        <f>VLOOKUP(C656,away!$B$2:$E$405,3,FALSE)</f>
        <v>1.0610999999999999</v>
      </c>
      <c r="J656" s="10">
        <f>VLOOKUP(B656,home!$B$2:$E$405,4,FALSE)</f>
        <v>1.2632000000000001</v>
      </c>
      <c r="K656" s="12">
        <f t="shared" si="950"/>
        <v>0.80001599999999995</v>
      </c>
      <c r="L656" s="12">
        <f t="shared" si="951"/>
        <v>1.7684993774879998</v>
      </c>
      <c r="M656" s="13">
        <f t="shared" si="952"/>
        <v>7.664925620552332E-2</v>
      </c>
      <c r="N656" s="13">
        <f t="shared" si="953"/>
        <v>6.1320631352517932E-2</v>
      </c>
      <c r="O656" s="13">
        <f t="shared" si="954"/>
        <v>0.13555416188438618</v>
      </c>
      <c r="P656" s="13">
        <f t="shared" si="955"/>
        <v>0.10844549837409907</v>
      </c>
      <c r="Q656" s="13">
        <f t="shared" si="956"/>
        <v>2.4528743106057991E-2</v>
      </c>
      <c r="R656" s="13">
        <f t="shared" si="957"/>
        <v>0.11986372545422228</v>
      </c>
      <c r="S656" s="13">
        <f t="shared" si="958"/>
        <v>3.8357926416379487E-2</v>
      </c>
      <c r="T656" s="13">
        <f t="shared" si="959"/>
        <v>4.3379066913626613E-2</v>
      </c>
      <c r="U656" s="13">
        <f t="shared" si="960"/>
        <v>9.5892898182985062E-2</v>
      </c>
      <c r="V656" s="13">
        <f t="shared" si="961"/>
        <v>6.0299845074202121E-3</v>
      </c>
      <c r="W656" s="13">
        <f t="shared" si="962"/>
        <v>6.541128981578697E-3</v>
      </c>
      <c r="X656" s="13">
        <f t="shared" si="963"/>
        <v>1.1567982531990638E-2</v>
      </c>
      <c r="Y656" s="13">
        <f t="shared" si="964"/>
        <v>1.0228984953308751E-2</v>
      </c>
      <c r="Z656" s="13">
        <f t="shared" si="965"/>
        <v>7.06596412830615E-2</v>
      </c>
      <c r="AA656" s="13">
        <f t="shared" si="966"/>
        <v>5.6528843580709726E-2</v>
      </c>
      <c r="AB656" s="13">
        <f t="shared" si="967"/>
        <v>2.2611989663032534E-2</v>
      </c>
      <c r="AC656" s="13">
        <f t="shared" si="968"/>
        <v>5.3321185640559446E-4</v>
      </c>
      <c r="AD656" s="13">
        <f t="shared" si="969"/>
        <v>1.3082519608316654E-3</v>
      </c>
      <c r="AE656" s="13">
        <f t="shared" si="970"/>
        <v>2.313642778328255E-3</v>
      </c>
      <c r="AF656" s="13">
        <f t="shared" si="971"/>
        <v>2.0458379066015634E-3</v>
      </c>
      <c r="AG656" s="13">
        <f t="shared" si="972"/>
        <v>1.2060210214220718E-3</v>
      </c>
      <c r="AH656" s="13">
        <f t="shared" si="973"/>
        <v>3.124038290565494E-2</v>
      </c>
      <c r="AI656" s="13">
        <f t="shared" si="974"/>
        <v>2.4992806170650438E-2</v>
      </c>
      <c r="AJ656" s="13">
        <f t="shared" si="975"/>
        <v>9.9973224107095405E-3</v>
      </c>
      <c r="AK656" s="13">
        <f t="shared" si="976"/>
        <v>2.6660059619087345E-3</v>
      </c>
      <c r="AL656" s="13">
        <f t="shared" si="977"/>
        <v>3.0176118266215571E-5</v>
      </c>
      <c r="AM656" s="13">
        <f t="shared" si="978"/>
        <v>2.0932450013934117E-4</v>
      </c>
      <c r="AN656" s="13">
        <f t="shared" si="979"/>
        <v>3.7019024818941152E-4</v>
      </c>
      <c r="AO656" s="13">
        <f t="shared" si="980"/>
        <v>3.2734061173755126E-4</v>
      </c>
      <c r="AP656" s="13">
        <f t="shared" si="981"/>
        <v>1.929672226948001E-4</v>
      </c>
      <c r="AQ656" s="13">
        <f t="shared" si="982"/>
        <v>8.5315603302835632E-5</v>
      </c>
      <c r="AR656" s="13">
        <f t="shared" si="983"/>
        <v>1.1049719544227496E-2</v>
      </c>
      <c r="AS656" s="13">
        <f t="shared" si="984"/>
        <v>8.8399524308947035E-3</v>
      </c>
      <c r="AT656" s="13">
        <f t="shared" si="985"/>
        <v>3.536051691977328E-3</v>
      </c>
      <c r="AU656" s="13">
        <f t="shared" si="986"/>
        <v>9.4296597680297806E-4</v>
      </c>
      <c r="AV656" s="13">
        <f t="shared" si="987"/>
        <v>1.885969672245028E-4</v>
      </c>
      <c r="AW656" s="13">
        <f t="shared" si="988"/>
        <v>1.185944748838529E-6</v>
      </c>
      <c r="AX656" s="13">
        <f t="shared" si="989"/>
        <v>2.791049155057918E-5</v>
      </c>
      <c r="AY656" s="13">
        <f t="shared" si="990"/>
        <v>4.9359686932583352E-5</v>
      </c>
      <c r="AZ656" s="13">
        <f t="shared" si="991"/>
        <v>4.3646287806638116E-5</v>
      </c>
      <c r="BA656" s="13">
        <f t="shared" si="992"/>
        <v>2.5729477605233852E-5</v>
      </c>
      <c r="BB656" s="13">
        <f t="shared" si="993"/>
        <v>1.1375641281986886E-5</v>
      </c>
      <c r="BC656" s="13">
        <f t="shared" si="994"/>
        <v>4.0235629051441171E-6</v>
      </c>
      <c r="BD656" s="13">
        <f t="shared" si="995"/>
        <v>3.2569036892305492E-3</v>
      </c>
      <c r="BE656" s="13">
        <f t="shared" si="996"/>
        <v>2.6055750618434667E-3</v>
      </c>
      <c r="BF656" s="13">
        <f t="shared" si="997"/>
        <v>1.0422508693378814E-3</v>
      </c>
      <c r="BG656" s="13">
        <f t="shared" si="998"/>
        <v>2.7793912382807149E-4</v>
      </c>
      <c r="BH656" s="13">
        <f t="shared" si="999"/>
        <v>5.5588936522109602E-5</v>
      </c>
      <c r="BI656" s="13">
        <f t="shared" si="1000"/>
        <v>8.8944077281344089E-6</v>
      </c>
      <c r="BJ656" s="14">
        <f t="shared" si="1001"/>
        <v>0.16578747484041026</v>
      </c>
      <c r="BK656" s="14">
        <f t="shared" si="1002"/>
        <v>0.23009541316502646</v>
      </c>
      <c r="BL656" s="14">
        <f t="shared" si="1003"/>
        <v>0.5311525749138768</v>
      </c>
      <c r="BM656" s="14">
        <f t="shared" si="1004"/>
        <v>0.47128491408338441</v>
      </c>
      <c r="BN656" s="14">
        <f t="shared" si="1005"/>
        <v>0.5263620163768068</v>
      </c>
    </row>
    <row r="657" spans="1:66" s="15" customFormat="1" x14ac:dyDescent="0.25">
      <c r="A657" t="s">
        <v>350</v>
      </c>
      <c r="B657" t="s">
        <v>101</v>
      </c>
      <c r="C657" t="s">
        <v>105</v>
      </c>
      <c r="D657" s="11">
        <v>44436</v>
      </c>
      <c r="E657" s="10">
        <f>VLOOKUP(A657,home!$A$2:$E$405,3,FALSE)</f>
        <v>1.6667000000000001</v>
      </c>
      <c r="F657" s="10">
        <f>VLOOKUP(B657,home!$B$2:$E$405,3,FALSE)</f>
        <v>0.9</v>
      </c>
      <c r="G657" s="10">
        <f>VLOOKUP(C657,away!$B$2:$E$405,4,FALSE)</f>
        <v>0.3</v>
      </c>
      <c r="H657" s="10">
        <f>VLOOKUP(A657,away!$A$2:$E$405,3,FALSE)</f>
        <v>1.3193999999999999</v>
      </c>
      <c r="I657" s="10">
        <f>VLOOKUP(C657,away!$B$2:$E$405,3,FALSE)</f>
        <v>1.3895</v>
      </c>
      <c r="J657" s="10">
        <f>VLOOKUP(B657,home!$B$2:$E$405,4,FALSE)</f>
        <v>1.3895</v>
      </c>
      <c r="K657" s="12">
        <f t="shared" si="950"/>
        <v>0.45000900000000005</v>
      </c>
      <c r="L657" s="12">
        <f t="shared" si="951"/>
        <v>2.5473791038499995</v>
      </c>
      <c r="M657" s="13">
        <f t="shared" si="952"/>
        <v>4.9917276991731846E-2</v>
      </c>
      <c r="N657" s="13">
        <f t="shared" si="953"/>
        <v>2.2463223901772262E-2</v>
      </c>
      <c r="O657" s="13">
        <f t="shared" si="954"/>
        <v>0.12715822832983009</v>
      </c>
      <c r="P657" s="13">
        <f t="shared" si="955"/>
        <v>5.7222347172478517E-2</v>
      </c>
      <c r="Q657" s="13">
        <f t="shared" si="956"/>
        <v>5.054326462406316E-3</v>
      </c>
      <c r="R657" s="13">
        <f t="shared" si="957"/>
        <v>0.16196010686499809</v>
      </c>
      <c r="S657" s="13">
        <f t="shared" si="958"/>
        <v>1.6399116765073246E-2</v>
      </c>
      <c r="T657" s="13">
        <f t="shared" si="959"/>
        <v>1.2875285614369941E-2</v>
      </c>
      <c r="U657" s="13">
        <f t="shared" si="960"/>
        <v>7.2883505730210948E-2</v>
      </c>
      <c r="V657" s="13">
        <f t="shared" si="961"/>
        <v>2.0887801432145593E-3</v>
      </c>
      <c r="W657" s="13">
        <f t="shared" si="962"/>
        <v>7.5816413234033495E-4</v>
      </c>
      <c r="X657" s="13">
        <f t="shared" si="963"/>
        <v>1.9313314680123352E-3</v>
      </c>
      <c r="Y657" s="13">
        <f t="shared" si="964"/>
        <v>2.4599167121112835E-3</v>
      </c>
      <c r="Z657" s="13">
        <f t="shared" si="965"/>
        <v>0.13752459729506969</v>
      </c>
      <c r="AA657" s="13">
        <f t="shared" si="966"/>
        <v>6.1887306504157025E-2</v>
      </c>
      <c r="AB657" s="13">
        <f t="shared" si="967"/>
        <v>1.3924922456314597E-2</v>
      </c>
      <c r="AC657" s="13">
        <f t="shared" si="968"/>
        <v>1.4965372427791959E-4</v>
      </c>
      <c r="AD657" s="13">
        <f t="shared" si="969"/>
        <v>8.5295170757585429E-5</v>
      </c>
      <c r="AE657" s="13">
        <f t="shared" si="970"/>
        <v>2.1727913564719068E-4</v>
      </c>
      <c r="AF657" s="13">
        <f t="shared" si="971"/>
        <v>2.767461649251216E-4</v>
      </c>
      <c r="AG657" s="13">
        <f t="shared" si="972"/>
        <v>2.3499246586696014E-4</v>
      </c>
      <c r="AH657" s="13">
        <f t="shared" si="973"/>
        <v>8.7581821353711647E-2</v>
      </c>
      <c r="AI657" s="13">
        <f t="shared" si="974"/>
        <v>3.9412607845562435E-2</v>
      </c>
      <c r="AJ657" s="13">
        <f t="shared" si="975"/>
        <v>8.8680141219868516E-3</v>
      </c>
      <c r="AK657" s="13">
        <f t="shared" si="976"/>
        <v>1.3302287223403942E-3</v>
      </c>
      <c r="AL657" s="13">
        <f t="shared" si="977"/>
        <v>6.8621831016174461E-6</v>
      </c>
      <c r="AM657" s="13">
        <f t="shared" si="978"/>
        <v>7.6767188994900549E-6</v>
      </c>
      <c r="AN657" s="13">
        <f t="shared" si="979"/>
        <v>1.9555513310691331E-5</v>
      </c>
      <c r="AO657" s="13">
        <f t="shared" si="980"/>
        <v>2.4907652986357813E-5</v>
      </c>
      <c r="AP657" s="13">
        <f t="shared" si="981"/>
        <v>2.1149744914464978E-5</v>
      </c>
      <c r="AQ657" s="13">
        <f t="shared" si="982"/>
        <v>1.3469104561716466E-5</v>
      </c>
      <c r="AR657" s="13">
        <f t="shared" si="983"/>
        <v>4.4620820318713748E-2</v>
      </c>
      <c r="AS657" s="13">
        <f t="shared" si="984"/>
        <v>2.0079770730804056E-2</v>
      </c>
      <c r="AT657" s="13">
        <f t="shared" si="985"/>
        <v>4.5180387733992008E-3</v>
      </c>
      <c r="AU657" s="13">
        <f t="shared" si="986"/>
        <v>6.7771937012620065E-4</v>
      </c>
      <c r="AV657" s="13">
        <f t="shared" si="987"/>
        <v>7.6244954007780337E-5</v>
      </c>
      <c r="AW657" s="13">
        <f t="shared" si="988"/>
        <v>2.1851164314362091E-7</v>
      </c>
      <c r="AX657" s="13">
        <f t="shared" si="989"/>
        <v>5.7576543254010328E-7</v>
      </c>
      <c r="AY657" s="13">
        <f t="shared" si="990"/>
        <v>1.4666928315718159E-6</v>
      </c>
      <c r="AZ657" s="13">
        <f t="shared" si="991"/>
        <v>1.8681113354563154E-6</v>
      </c>
      <c r="BA657" s="13">
        <f t="shared" si="992"/>
        <v>1.5862625932022451E-6</v>
      </c>
      <c r="BB657" s="13">
        <f t="shared" si="993"/>
        <v>1.0102030457855775E-6</v>
      </c>
      <c r="BC657" s="13">
        <f t="shared" si="994"/>
        <v>5.1467402589596088E-7</v>
      </c>
      <c r="BD657" s="13">
        <f t="shared" si="995"/>
        <v>1.8944357546089495E-2</v>
      </c>
      <c r="BE657" s="13">
        <f t="shared" si="996"/>
        <v>8.5251313949581894E-3</v>
      </c>
      <c r="BF657" s="13">
        <f t="shared" si="997"/>
        <v>1.9181929269568695E-3</v>
      </c>
      <c r="BG657" s="13">
        <f t="shared" si="998"/>
        <v>2.8773469362231144E-4</v>
      </c>
      <c r="BH657" s="13">
        <f t="shared" si="999"/>
        <v>3.2370800435570679E-5</v>
      </c>
      <c r="BI657" s="13">
        <f t="shared" si="1000"/>
        <v>2.9134303066421458E-6</v>
      </c>
      <c r="BJ657" s="14">
        <f t="shared" si="1001"/>
        <v>4.6450341672146497E-2</v>
      </c>
      <c r="BK657" s="14">
        <f t="shared" si="1002"/>
        <v>0.12578550367270927</v>
      </c>
      <c r="BL657" s="14">
        <f t="shared" si="1003"/>
        <v>0.67469003686853213</v>
      </c>
      <c r="BM657" s="14">
        <f t="shared" si="1004"/>
        <v>0.56067372160405182</v>
      </c>
      <c r="BN657" s="14">
        <f t="shared" si="1005"/>
        <v>0.4237755097232172</v>
      </c>
    </row>
    <row r="658" spans="1:66" x14ac:dyDescent="0.25">
      <c r="A658" t="s">
        <v>339</v>
      </c>
      <c r="B658" t="s">
        <v>128</v>
      </c>
      <c r="C658" t="s">
        <v>116</v>
      </c>
      <c r="D658" s="11">
        <v>44436</v>
      </c>
      <c r="E658" s="10">
        <f>VLOOKUP(A658,home!$A$2:$E$405,3,FALSE)</f>
        <v>1.2199</v>
      </c>
      <c r="F658" s="10">
        <f>VLOOKUP(B658,home!$B$2:$E$405,3,FALSE)</f>
        <v>0.32790000000000002</v>
      </c>
      <c r="G658" s="10">
        <f>VLOOKUP(C658,away!$B$2:$E$405,4,FALSE)</f>
        <v>1.5224</v>
      </c>
      <c r="H658" s="10">
        <f>VLOOKUP(A658,away!$A$2:$E$405,3,FALSE)</f>
        <v>1.0142</v>
      </c>
      <c r="I658" s="10">
        <f>VLOOKUP(C658,away!$B$2:$E$405,3,FALSE)</f>
        <v>0.98599999999999999</v>
      </c>
      <c r="J658" s="10">
        <f>VLOOKUP(B658,home!$B$2:$E$405,4,FALSE)</f>
        <v>0.72309999999999997</v>
      </c>
      <c r="K658" s="12">
        <f t="shared" si="950"/>
        <v>0.60896793170399999</v>
      </c>
      <c r="L658" s="12">
        <f t="shared" si="951"/>
        <v>0.72310086772000004</v>
      </c>
      <c r="M658" s="13">
        <f t="shared" si="952"/>
        <v>0.26393067647611546</v>
      </c>
      <c r="N658" s="13">
        <f t="shared" si="953"/>
        <v>0.16072531816689756</v>
      </c>
      <c r="O658" s="13">
        <f t="shared" si="954"/>
        <v>0.19084850117780566</v>
      </c>
      <c r="P658" s="13">
        <f t="shared" si="955"/>
        <v>0.11622061703105672</v>
      </c>
      <c r="Q658" s="13">
        <f t="shared" si="956"/>
        <v>4.8938282288281468E-2</v>
      </c>
      <c r="R658" s="13">
        <f t="shared" si="957"/>
        <v>6.9001358402366347E-2</v>
      </c>
      <c r="S658" s="13">
        <f t="shared" si="958"/>
        <v>1.2794298869898409E-2</v>
      </c>
      <c r="T658" s="13">
        <f t="shared" si="959"/>
        <v>3.5387314387382636E-2</v>
      </c>
      <c r="U658" s="13">
        <f t="shared" si="960"/>
        <v>4.2019614511055452E-2</v>
      </c>
      <c r="V658" s="13">
        <f t="shared" si="961"/>
        <v>6.2598984492299667E-4</v>
      </c>
      <c r="W658" s="13">
        <f t="shared" si="962"/>
        <v>9.9339481820804234E-3</v>
      </c>
      <c r="X658" s="13">
        <f t="shared" si="963"/>
        <v>7.1832465503478713E-3</v>
      </c>
      <c r="Y658" s="13">
        <f t="shared" si="964"/>
        <v>2.5971059068016205E-3</v>
      </c>
      <c r="Z658" s="13">
        <f t="shared" si="965"/>
        <v>1.6631647378203277E-2</v>
      </c>
      <c r="AA658" s="13">
        <f t="shared" si="966"/>
        <v>1.0128139904734703E-2</v>
      </c>
      <c r="AB658" s="13">
        <f t="shared" si="967"/>
        <v>3.0838562048975194E-3</v>
      </c>
      <c r="AC658" s="13">
        <f t="shared" si="968"/>
        <v>1.7228228024563764E-5</v>
      </c>
      <c r="AD658" s="13">
        <f t="shared" si="969"/>
        <v>1.5123639695240562E-3</v>
      </c>
      <c r="AE658" s="13">
        <f t="shared" si="970"/>
        <v>1.0935916986713088E-3</v>
      </c>
      <c r="AF658" s="13">
        <f t="shared" si="971"/>
        <v>3.9538855312030595E-4</v>
      </c>
      <c r="AG658" s="13">
        <f t="shared" si="972"/>
        <v>9.5301935282616221E-5</v>
      </c>
      <c r="AH658" s="13">
        <f t="shared" si="973"/>
        <v>3.006589662697963E-3</v>
      </c>
      <c r="AI658" s="13">
        <f t="shared" si="974"/>
        <v>1.8309166883758055E-3</v>
      </c>
      <c r="AJ658" s="13">
        <f t="shared" si="975"/>
        <v>5.574847744212755E-4</v>
      </c>
      <c r="AK658" s="13">
        <f t="shared" si="976"/>
        <v>1.1316345001193177E-4</v>
      </c>
      <c r="AL658" s="13">
        <f t="shared" si="977"/>
        <v>3.0345472805208271E-7</v>
      </c>
      <c r="AM658" s="13">
        <f t="shared" si="978"/>
        <v>1.841962317009432E-4</v>
      </c>
      <c r="AN658" s="13">
        <f t="shared" si="979"/>
        <v>1.3319245497370619E-4</v>
      </c>
      <c r="AO658" s="13">
        <f t="shared" si="980"/>
        <v>4.8155789882621986E-5</v>
      </c>
      <c r="AP658" s="13">
        <f t="shared" si="981"/>
        <v>1.1607164483288656E-5</v>
      </c>
      <c r="AQ658" s="13">
        <f t="shared" si="982"/>
        <v>2.0982876774086976E-6</v>
      </c>
      <c r="AR658" s="13">
        <f t="shared" si="983"/>
        <v>4.3481351879497604E-4</v>
      </c>
      <c r="AS658" s="13">
        <f t="shared" si="984"/>
        <v>2.6478748921751486E-4</v>
      </c>
      <c r="AT658" s="13">
        <f t="shared" si="985"/>
        <v>8.0623544824942598E-5</v>
      </c>
      <c r="AU658" s="13">
        <f t="shared" si="986"/>
        <v>1.6365717779563349E-5</v>
      </c>
      <c r="AV658" s="13">
        <f t="shared" si="987"/>
        <v>2.4915493267680173E-6</v>
      </c>
      <c r="AW658" s="13">
        <f t="shared" si="988"/>
        <v>3.7118012500356225E-9</v>
      </c>
      <c r="AX658" s="13">
        <f t="shared" si="989"/>
        <v>1.8694933041099018E-5</v>
      </c>
      <c r="AY658" s="13">
        <f t="shared" si="990"/>
        <v>1.3518322303985999E-5</v>
      </c>
      <c r="AZ658" s="13">
        <f t="shared" si="991"/>
        <v>4.8875552940654513E-6</v>
      </c>
      <c r="BA658" s="13">
        <f t="shared" si="992"/>
        <v>1.1780651580560696E-6</v>
      </c>
      <c r="BB658" s="13">
        <f t="shared" si="993"/>
        <v>2.1296498450526071E-7</v>
      </c>
      <c r="BC658" s="13">
        <f t="shared" si="994"/>
        <v>3.0799033017946091E-8</v>
      </c>
      <c r="BD658" s="13">
        <f t="shared" si="995"/>
        <v>5.2402338789505589E-5</v>
      </c>
      <c r="BE658" s="13">
        <f t="shared" si="996"/>
        <v>3.191134386909751E-5</v>
      </c>
      <c r="BF658" s="13">
        <f t="shared" si="997"/>
        <v>9.7164925369297136E-6</v>
      </c>
      <c r="BG658" s="13">
        <f t="shared" si="998"/>
        <v>1.9723441212104805E-6</v>
      </c>
      <c r="BH658" s="13">
        <f t="shared" si="999"/>
        <v>3.0027358002552236E-7</v>
      </c>
      <c r="BI658" s="13">
        <f t="shared" si="1000"/>
        <v>3.657139619469958E-8</v>
      </c>
      <c r="BJ658" s="14">
        <f t="shared" si="1001"/>
        <v>0.26827963420692241</v>
      </c>
      <c r="BK658" s="14">
        <f t="shared" si="1002"/>
        <v>0.39360263222705028</v>
      </c>
      <c r="BL658" s="14">
        <f t="shared" si="1003"/>
        <v>0.32148504596060345</v>
      </c>
      <c r="BM658" s="14">
        <f t="shared" si="1004"/>
        <v>0.1503206916197535</v>
      </c>
      <c r="BN658" s="14">
        <f t="shared" si="1005"/>
        <v>0.84966475354252313</v>
      </c>
    </row>
    <row r="659" spans="1:66" x14ac:dyDescent="0.25">
      <c r="A659" t="s">
        <v>339</v>
      </c>
      <c r="B659" t="s">
        <v>126</v>
      </c>
      <c r="C659" t="s">
        <v>119</v>
      </c>
      <c r="D659" s="11">
        <v>44436</v>
      </c>
      <c r="E659" s="10">
        <f>VLOOKUP(A659,home!$A$2:$E$405,3,FALSE)</f>
        <v>1.2199</v>
      </c>
      <c r="F659" s="10">
        <f>VLOOKUP(B659,home!$B$2:$E$405,3,FALSE)</f>
        <v>0.81969999999999998</v>
      </c>
      <c r="G659" s="10">
        <f>VLOOKUP(C659,away!$B$2:$E$405,4,FALSE)</f>
        <v>0.69359999999999999</v>
      </c>
      <c r="H659" s="10">
        <f>VLOOKUP(A659,away!$A$2:$E$405,3,FALSE)</f>
        <v>1.0142</v>
      </c>
      <c r="I659" s="10">
        <f>VLOOKUP(C659,away!$B$2:$E$405,3,FALSE)</f>
        <v>2.1236999999999999</v>
      </c>
      <c r="J659" s="10">
        <f>VLOOKUP(B659,home!$B$2:$E$405,4,FALSE)</f>
        <v>0.77470000000000006</v>
      </c>
      <c r="K659" s="12">
        <f t="shared" si="950"/>
        <v>0.69356672800800001</v>
      </c>
      <c r="L659" s="12">
        <f t="shared" si="951"/>
        <v>1.6685926615380002</v>
      </c>
      <c r="M659" s="13">
        <f t="shared" si="952"/>
        <v>9.4216553134045034E-2</v>
      </c>
      <c r="N659" s="13">
        <f t="shared" si="953"/>
        <v>6.5345466481371489E-2</v>
      </c>
      <c r="O659" s="13">
        <f t="shared" si="954"/>
        <v>0.1572090491548726</v>
      </c>
      <c r="P659" s="13">
        <f t="shared" si="955"/>
        <v>0.10903496583559383</v>
      </c>
      <c r="Q659" s="13">
        <f t="shared" si="956"/>
        <v>2.2660720688820628E-2</v>
      </c>
      <c r="R659" s="13">
        <f t="shared" si="957"/>
        <v>0.13115893287359362</v>
      </c>
      <c r="S659" s="13">
        <f t="shared" si="958"/>
        <v>3.1546005928105796E-2</v>
      </c>
      <c r="T659" s="13">
        <f t="shared" si="959"/>
        <v>3.7811512246528435E-2</v>
      </c>
      <c r="U659" s="13">
        <f t="shared" si="960"/>
        <v>9.0967471922159246E-2</v>
      </c>
      <c r="V659" s="13">
        <f t="shared" si="961"/>
        <v>4.0563969849884002E-3</v>
      </c>
      <c r="W659" s="13">
        <f t="shared" si="962"/>
        <v>5.2389073008161724E-3</v>
      </c>
      <c r="X659" s="13">
        <f t="shared" si="963"/>
        <v>8.7416022766197178E-3</v>
      </c>
      <c r="Y659" s="13">
        <f t="shared" si="964"/>
        <v>7.2930867044257702E-3</v>
      </c>
      <c r="Z659" s="13">
        <f t="shared" si="965"/>
        <v>7.2950277629344515E-2</v>
      </c>
      <c r="AA659" s="13">
        <f t="shared" si="966"/>
        <v>5.0595885362659673E-2</v>
      </c>
      <c r="AB659" s="13">
        <f t="shared" si="967"/>
        <v>1.7545811330823863E-2</v>
      </c>
      <c r="AC659" s="13">
        <f t="shared" si="968"/>
        <v>2.9339928332747201E-4</v>
      </c>
      <c r="AD659" s="13">
        <f t="shared" si="969"/>
        <v>9.0838294874107377E-4</v>
      </c>
      <c r="AE659" s="13">
        <f t="shared" si="970"/>
        <v>1.5157211221356048E-3</v>
      </c>
      <c r="AF659" s="13">
        <f t="shared" si="971"/>
        <v>1.2645605706668071E-3</v>
      </c>
      <c r="AG659" s="13">
        <f t="shared" si="972"/>
        <v>7.0334549609498006E-4</v>
      </c>
      <c r="AH659" s="13">
        <f t="shared" si="973"/>
        <v>3.0431074477371003E-2</v>
      </c>
      <c r="AI659" s="13">
        <f t="shared" si="974"/>
        <v>2.1105980755037966E-2</v>
      </c>
      <c r="AJ659" s="13">
        <f t="shared" si="975"/>
        <v>7.3192030068357479E-3</v>
      </c>
      <c r="AK659" s="13">
        <f t="shared" si="976"/>
        <v>1.6921185603591287E-3</v>
      </c>
      <c r="AL659" s="13">
        <f t="shared" si="977"/>
        <v>1.3581809042954173E-5</v>
      </c>
      <c r="AM659" s="13">
        <f t="shared" si="978"/>
        <v>1.2600483790732109E-4</v>
      </c>
      <c r="AN659" s="13">
        <f t="shared" si="979"/>
        <v>2.1025074785044118E-4</v>
      </c>
      <c r="AO659" s="13">
        <f t="shared" si="980"/>
        <v>1.7541142747306136E-4</v>
      </c>
      <c r="AP659" s="13">
        <f t="shared" si="981"/>
        <v>9.7563406877151804E-5</v>
      </c>
      <c r="AQ659" s="13">
        <f t="shared" si="982"/>
        <v>4.0698396187465392E-5</v>
      </c>
      <c r="AR659" s="13">
        <f t="shared" si="983"/>
        <v>1.0155413511131514E-2</v>
      </c>
      <c r="AS659" s="13">
        <f t="shared" si="984"/>
        <v>7.0434569204837197E-3</v>
      </c>
      <c r="AT659" s="13">
        <f t="shared" si="985"/>
        <v>2.4425536851025984E-3</v>
      </c>
      <c r="AU659" s="13">
        <f t="shared" si="986"/>
        <v>5.6469132245349747E-4</v>
      </c>
      <c r="AV659" s="13">
        <f t="shared" si="987"/>
        <v>9.7912778212145638E-5</v>
      </c>
      <c r="AW659" s="13">
        <f t="shared" si="988"/>
        <v>4.3661002107593588E-7</v>
      </c>
      <c r="AX659" s="13">
        <f t="shared" si="989"/>
        <v>1.4565460523426514E-5</v>
      </c>
      <c r="AY659" s="13">
        <f t="shared" si="990"/>
        <v>2.430382054131092E-5</v>
      </c>
      <c r="AZ659" s="13">
        <f t="shared" si="991"/>
        <v>2.027658830128396E-5</v>
      </c>
      <c r="BA659" s="13">
        <f t="shared" si="992"/>
        <v>1.1277788813516563E-5</v>
      </c>
      <c r="BB659" s="13">
        <f t="shared" si="993"/>
        <v>4.704508913152272E-6</v>
      </c>
      <c r="BC659" s="13">
        <f t="shared" si="994"/>
        <v>1.5699818097251985E-6</v>
      </c>
      <c r="BD659" s="13">
        <f t="shared" si="995"/>
        <v>2.8242080765929841E-3</v>
      </c>
      <c r="BE659" s="13">
        <f t="shared" si="996"/>
        <v>1.958776754896363E-3</v>
      </c>
      <c r="BF659" s="13">
        <f t="shared" si="997"/>
        <v>6.7927119239579923E-4</v>
      </c>
      <c r="BG659" s="13">
        <f t="shared" si="998"/>
        <v>1.5703996611334908E-4</v>
      </c>
      <c r="BH659" s="13">
        <f t="shared" si="999"/>
        <v>2.7229423865930673E-5</v>
      </c>
      <c r="BI659" s="13">
        <f t="shared" si="1000"/>
        <v>3.7770844832472971E-6</v>
      </c>
      <c r="BJ659" s="14">
        <f t="shared" si="1001"/>
        <v>0.15220993280141853</v>
      </c>
      <c r="BK659" s="14">
        <f t="shared" si="1002"/>
        <v>0.23918520679564481</v>
      </c>
      <c r="BL659" s="14">
        <f t="shared" si="1003"/>
        <v>0.53397985815944393</v>
      </c>
      <c r="BM659" s="14">
        <f t="shared" si="1004"/>
        <v>0.41867572000703418</v>
      </c>
      <c r="BN659" s="14">
        <f t="shared" si="1005"/>
        <v>0.57962568816829718</v>
      </c>
    </row>
    <row r="660" spans="1:66" x14ac:dyDescent="0.25">
      <c r="A660" t="s">
        <v>351</v>
      </c>
      <c r="B660" t="s">
        <v>159</v>
      </c>
      <c r="C660" t="s">
        <v>157</v>
      </c>
      <c r="D660" s="11">
        <v>44436</v>
      </c>
      <c r="E660" s="10">
        <f>VLOOKUP(A660,home!$A$2:$E$405,3,FALSE)</f>
        <v>1.3077000000000001</v>
      </c>
      <c r="F660" s="10">
        <f>VLOOKUP(B660,home!$B$2:$E$405,3,FALSE)</f>
        <v>1.0378000000000001</v>
      </c>
      <c r="G660" s="10">
        <f>VLOOKUP(C660,away!$B$2:$E$405,4,FALSE)</f>
        <v>0.437</v>
      </c>
      <c r="H660" s="10">
        <f>VLOOKUP(A660,away!$A$2:$E$405,3,FALSE)</f>
        <v>1.1667000000000001</v>
      </c>
      <c r="I660" s="10">
        <f>VLOOKUP(C660,away!$B$2:$E$405,3,FALSE)</f>
        <v>0.67349999999999999</v>
      </c>
      <c r="J660" s="10">
        <f>VLOOKUP(B660,home!$B$2:$E$405,4,FALSE)</f>
        <v>1.0407999999999999</v>
      </c>
      <c r="K660" s="12">
        <f t="shared" si="950"/>
        <v>0.59306627322000005</v>
      </c>
      <c r="L660" s="12">
        <f t="shared" si="951"/>
        <v>0.81783196596000007</v>
      </c>
      <c r="M660" s="13">
        <f t="shared" si="952"/>
        <v>0.24392408255299677</v>
      </c>
      <c r="N660" s="13">
        <f t="shared" si="953"/>
        <v>0.14466314658831345</v>
      </c>
      <c r="O660" s="13">
        <f t="shared" si="954"/>
        <v>0.19948891197930671</v>
      </c>
      <c r="P660" s="13">
        <f t="shared" si="955"/>
        <v>0.11831014557628006</v>
      </c>
      <c r="Q660" s="13">
        <f t="shared" si="956"/>
        <v>4.2897416609704808E-2</v>
      </c>
      <c r="R660" s="13">
        <f t="shared" si="957"/>
        <v>8.1574204535628914E-2</v>
      </c>
      <c r="S660" s="13">
        <f t="shared" si="958"/>
        <v>1.4345949772343025E-2</v>
      </c>
      <c r="T660" s="13">
        <f t="shared" si="959"/>
        <v>3.5082878560520045E-2</v>
      </c>
      <c r="U660" s="13">
        <f t="shared" si="960"/>
        <v>4.8378909474831464E-2</v>
      </c>
      <c r="V660" s="13">
        <f t="shared" si="961"/>
        <v>7.7313281166630681E-4</v>
      </c>
      <c r="W660" s="13">
        <f t="shared" si="962"/>
        <v>8.4803369998277863E-3</v>
      </c>
      <c r="X660" s="13">
        <f t="shared" si="963"/>
        <v>6.935490680572488E-3</v>
      </c>
      <c r="Y660" s="13">
        <f t="shared" si="964"/>
        <v>2.8360329890949284E-3</v>
      </c>
      <c r="Z660" s="13">
        <f t="shared" si="965"/>
        <v>2.2237997355665513E-2</v>
      </c>
      <c r="AA660" s="13">
        <f t="shared" si="966"/>
        <v>1.3188606215600761E-2</v>
      </c>
      <c r="AB660" s="13">
        <f t="shared" si="967"/>
        <v>3.910858768626237E-3</v>
      </c>
      <c r="AC660" s="13">
        <f t="shared" si="968"/>
        <v>2.3436968210735748E-5</v>
      </c>
      <c r="AD660" s="13">
        <f t="shared" si="969"/>
        <v>1.2573504650343855E-3</v>
      </c>
      <c r="AE660" s="13">
        <f t="shared" si="970"/>
        <v>1.0283014027197919E-3</v>
      </c>
      <c r="AF660" s="13">
        <f t="shared" si="971"/>
        <v>4.2048887889287656E-4</v>
      </c>
      <c r="AG660" s="13">
        <f t="shared" si="972"/>
        <v>1.146297488297592E-4</v>
      </c>
      <c r="AH660" s="13">
        <f t="shared" si="973"/>
        <v>4.5467362740993023E-3</v>
      </c>
      <c r="AI660" s="13">
        <f t="shared" si="974"/>
        <v>2.6965159373942621E-3</v>
      </c>
      <c r="AJ660" s="13">
        <f t="shared" si="975"/>
        <v>7.9960632883437511E-4</v>
      </c>
      <c r="AK660" s="13">
        <f t="shared" si="976"/>
        <v>1.5807318182830955E-4</v>
      </c>
      <c r="AL660" s="13">
        <f t="shared" si="977"/>
        <v>4.547039540921671E-7</v>
      </c>
      <c r="AM660" s="13">
        <f t="shared" si="978"/>
        <v>1.4913843088587545E-4</v>
      </c>
      <c r="AN660" s="13">
        <f t="shared" si="979"/>
        <v>1.2197017613158512E-4</v>
      </c>
      <c r="AO660" s="13">
        <f t="shared" si="980"/>
        <v>4.9875554467090865E-5</v>
      </c>
      <c r="AP660" s="13">
        <f t="shared" si="981"/>
        <v>1.3596607587721995E-5</v>
      </c>
      <c r="AQ660" s="13">
        <f t="shared" si="982"/>
        <v>2.7799350784633336E-6</v>
      </c>
      <c r="AR660" s="13">
        <f t="shared" si="983"/>
        <v>7.4369325314965578E-4</v>
      </c>
      <c r="AS660" s="13">
        <f t="shared" si="984"/>
        <v>4.4105938606432444E-4</v>
      </c>
      <c r="AT660" s="13">
        <f t="shared" si="985"/>
        <v>1.3078872318093507E-4</v>
      </c>
      <c r="AU660" s="13">
        <f t="shared" si="986"/>
        <v>2.5855460212039798E-5</v>
      </c>
      <c r="AV660" s="13">
        <f t="shared" si="987"/>
        <v>3.8335003575856091E-6</v>
      </c>
      <c r="AW660" s="13">
        <f t="shared" si="988"/>
        <v>6.126233398307244E-9</v>
      </c>
      <c r="AX660" s="13">
        <f t="shared" si="989"/>
        <v>1.4741495566560774E-5</v>
      </c>
      <c r="AY660" s="13">
        <f t="shared" si="990"/>
        <v>1.2056066300391024E-5</v>
      </c>
      <c r="AZ660" s="13">
        <f t="shared" si="991"/>
        <v>4.929918202096448E-6</v>
      </c>
      <c r="BA660" s="13">
        <f t="shared" si="992"/>
        <v>1.3439482317475088E-6</v>
      </c>
      <c r="BB660" s="13">
        <f t="shared" si="993"/>
        <v>2.7478095612963273E-7</v>
      </c>
      <c r="BC660" s="13">
        <f t="shared" si="994"/>
        <v>4.494492991197322E-8</v>
      </c>
      <c r="BD660" s="13">
        <f t="shared" si="995"/>
        <v>1.0136935254909514E-4</v>
      </c>
      <c r="BE660" s="13">
        <f t="shared" si="996"/>
        <v>6.0118744135016169E-5</v>
      </c>
      <c r="BF660" s="13">
        <f t="shared" si="997"/>
        <v>1.7827199767410388E-5</v>
      </c>
      <c r="BG660" s="13">
        <f t="shared" si="998"/>
        <v>3.5242369760021768E-6</v>
      </c>
      <c r="BH660" s="13">
        <f t="shared" si="999"/>
        <v>5.2252652232543349E-7</v>
      </c>
      <c r="BI660" s="13">
        <f t="shared" si="1000"/>
        <v>6.1978571450830422E-8</v>
      </c>
      <c r="BJ660" s="14">
        <f t="shared" si="1001"/>
        <v>0.24408682478184787</v>
      </c>
      <c r="BK660" s="14">
        <f t="shared" si="1002"/>
        <v>0.37738925845175142</v>
      </c>
      <c r="BL660" s="14">
        <f t="shared" si="1003"/>
        <v>0.35627107705763628</v>
      </c>
      <c r="BM660" s="14">
        <f t="shared" si="1004"/>
        <v>0.16911519986460327</v>
      </c>
      <c r="BN660" s="14">
        <f t="shared" si="1005"/>
        <v>0.83085790784223068</v>
      </c>
    </row>
    <row r="661" spans="1:66" x14ac:dyDescent="0.25">
      <c r="A661" t="s">
        <v>351</v>
      </c>
      <c r="B661" t="s">
        <v>155</v>
      </c>
      <c r="C661" t="s">
        <v>164</v>
      </c>
      <c r="D661" s="11">
        <v>44436</v>
      </c>
      <c r="E661" s="10">
        <f>VLOOKUP(A661,home!$A$2:$E$405,3,FALSE)</f>
        <v>1.3077000000000001</v>
      </c>
      <c r="F661" s="10">
        <f>VLOOKUP(B661,home!$B$2:$E$405,3,FALSE)</f>
        <v>0.57350000000000001</v>
      </c>
      <c r="G661" s="10">
        <f>VLOOKUP(C661,away!$B$2:$E$405,4,FALSE)</f>
        <v>0.88229999999999997</v>
      </c>
      <c r="H661" s="10">
        <f>VLOOKUP(A661,away!$A$2:$E$405,3,FALSE)</f>
        <v>1.1667000000000001</v>
      </c>
      <c r="I661" s="10">
        <f>VLOOKUP(C661,away!$B$2:$E$405,3,FALSE)</f>
        <v>1.1208</v>
      </c>
      <c r="J661" s="10">
        <f>VLOOKUP(B661,home!$B$2:$E$405,4,FALSE)</f>
        <v>1.1428</v>
      </c>
      <c r="K661" s="12">
        <f t="shared" si="950"/>
        <v>0.66169495768500008</v>
      </c>
      <c r="L661" s="12">
        <f t="shared" si="951"/>
        <v>1.4943679750080003</v>
      </c>
      <c r="M661" s="13">
        <f t="shared" si="952"/>
        <v>0.11578005877437474</v>
      </c>
      <c r="N661" s="13">
        <f t="shared" si="953"/>
        <v>7.6611081091476727E-2</v>
      </c>
      <c r="O661" s="13">
        <f t="shared" si="954"/>
        <v>0.17301801197696962</v>
      </c>
      <c r="P661" s="13">
        <f t="shared" si="955"/>
        <v>0.11448514611384376</v>
      </c>
      <c r="Q661" s="13">
        <f t="shared" si="956"/>
        <v>2.53465830305134E-2</v>
      </c>
      <c r="R661" s="13">
        <f t="shared" si="957"/>
        <v>0.12927628809896707</v>
      </c>
      <c r="S661" s="13">
        <f t="shared" si="958"/>
        <v>2.8301179018767823E-2</v>
      </c>
      <c r="T661" s="13">
        <f t="shared" si="959"/>
        <v>3.787712195668045E-2</v>
      </c>
      <c r="U661" s="13">
        <f t="shared" si="960"/>
        <v>8.5541467983319894E-2</v>
      </c>
      <c r="V661" s="13">
        <f t="shared" si="961"/>
        <v>3.109405741134795E-3</v>
      </c>
      <c r="W661" s="13">
        <f t="shared" si="962"/>
        <v>5.5905687286116343E-3</v>
      </c>
      <c r="X661" s="13">
        <f t="shared" si="963"/>
        <v>8.3543668701184185E-3</v>
      </c>
      <c r="Y661" s="13">
        <f t="shared" si="964"/>
        <v>6.2422491510863952E-3</v>
      </c>
      <c r="Z661" s="13">
        <f t="shared" si="965"/>
        <v>6.4395448287668078E-2</v>
      </c>
      <c r="AA661" s="13">
        <f t="shared" si="966"/>
        <v>4.2610143429815145E-2</v>
      </c>
      <c r="AB661" s="13">
        <f t="shared" si="967"/>
        <v>1.4097458526871659E-2</v>
      </c>
      <c r="AC661" s="13">
        <f t="shared" si="968"/>
        <v>1.9216433639856955E-4</v>
      </c>
      <c r="AD661" s="13">
        <f t="shared" si="969"/>
        <v>9.2481278457844009E-4</v>
      </c>
      <c r="AE661" s="13">
        <f t="shared" si="970"/>
        <v>1.3820106081519933E-3</v>
      </c>
      <c r="AF661" s="13">
        <f t="shared" si="971"/>
        <v>1.032616196971835E-3</v>
      </c>
      <c r="AG661" s="13">
        <f t="shared" si="972"/>
        <v>5.1436952507642113E-4</v>
      </c>
      <c r="AH661" s="13">
        <f t="shared" si="973"/>
        <v>2.4057623914343736E-2</v>
      </c>
      <c r="AI661" s="13">
        <f t="shared" si="974"/>
        <v>1.5918808438003328E-2</v>
      </c>
      <c r="AJ661" s="13">
        <f t="shared" si="975"/>
        <v>5.2666976378901165E-3</v>
      </c>
      <c r="AK661" s="13">
        <f t="shared" si="976"/>
        <v>1.1616490902144633E-3</v>
      </c>
      <c r="AL661" s="13">
        <f t="shared" si="977"/>
        <v>7.6006049274278824E-6</v>
      </c>
      <c r="AM661" s="13">
        <f t="shared" si="978"/>
        <v>1.2238879127163561E-4</v>
      </c>
      <c r="AN661" s="13">
        <f t="shared" si="979"/>
        <v>1.8289389017627091E-4</v>
      </c>
      <c r="AO661" s="13">
        <f t="shared" si="980"/>
        <v>1.3665538615202484E-4</v>
      </c>
      <c r="AP661" s="13">
        <f t="shared" si="981"/>
        <v>6.8071144225979229E-5</v>
      </c>
      <c r="AQ661" s="13">
        <f t="shared" si="982"/>
        <v>2.5430834488363524E-5</v>
      </c>
      <c r="AR661" s="13">
        <f t="shared" si="983"/>
        <v>7.1901885464763773E-3</v>
      </c>
      <c r="AS661" s="13">
        <f t="shared" si="984"/>
        <v>4.7577115060078593E-3</v>
      </c>
      <c r="AT661" s="13">
        <f t="shared" si="985"/>
        <v>1.5740768568226543E-3</v>
      </c>
      <c r="AU661" s="13">
        <f t="shared" si="986"/>
        <v>3.4718623972273464E-4</v>
      </c>
      <c r="AV661" s="13">
        <f t="shared" si="987"/>
        <v>5.7432846050537302E-5</v>
      </c>
      <c r="AW661" s="13">
        <f t="shared" si="988"/>
        <v>2.0876660811347543E-7</v>
      </c>
      <c r="AX661" s="13">
        <f t="shared" si="989"/>
        <v>1.3497341010267202E-5</v>
      </c>
      <c r="AY661" s="13">
        <f t="shared" si="990"/>
        <v>2.0169994153505435E-5</v>
      </c>
      <c r="AZ661" s="13">
        <f t="shared" si="991"/>
        <v>1.5070696659548566E-5</v>
      </c>
      <c r="BA661" s="13">
        <f t="shared" si="992"/>
        <v>7.5070554830298072E-6</v>
      </c>
      <c r="BB661" s="13">
        <f t="shared" si="993"/>
        <v>2.8045758251119893E-6</v>
      </c>
      <c r="BC661" s="13">
        <f t="shared" si="994"/>
        <v>8.3821365930579898E-7</v>
      </c>
      <c r="BD661" s="13">
        <f t="shared" si="995"/>
        <v>1.7907979163539367E-3</v>
      </c>
      <c r="BE661" s="13">
        <f t="shared" si="996"/>
        <v>1.1849619514842046E-3</v>
      </c>
      <c r="BF661" s="13">
        <f t="shared" si="997"/>
        <v>3.9204167417283793E-4</v>
      </c>
      <c r="BG661" s="13">
        <f t="shared" si="998"/>
        <v>8.6470666334184177E-5</v>
      </c>
      <c r="BH661" s="13">
        <f t="shared" si="999"/>
        <v>1.4304300975247941E-5</v>
      </c>
      <c r="BI661" s="13">
        <f t="shared" si="1000"/>
        <v>1.8930167657060387E-6</v>
      </c>
      <c r="BJ661" s="14">
        <f t="shared" si="1001"/>
        <v>0.16447110786637073</v>
      </c>
      <c r="BK661" s="14">
        <f t="shared" si="1002"/>
        <v>0.26189572458360061</v>
      </c>
      <c r="BL661" s="14">
        <f t="shared" si="1003"/>
        <v>0.50834521461756133</v>
      </c>
      <c r="BM661" s="14">
        <f t="shared" si="1004"/>
        <v>0.36457036504151014</v>
      </c>
      <c r="BN661" s="14">
        <f t="shared" si="1005"/>
        <v>0.63451716908614531</v>
      </c>
    </row>
    <row r="662" spans="1:66" x14ac:dyDescent="0.25">
      <c r="A662" t="s">
        <v>343</v>
      </c>
      <c r="B662" t="s">
        <v>181</v>
      </c>
      <c r="C662" t="s">
        <v>184</v>
      </c>
      <c r="D662" s="11">
        <v>44436</v>
      </c>
      <c r="E662" s="10">
        <f>VLOOKUP(A662,home!$A$2:$E$405,3,FALSE)</f>
        <v>1.3151999999999999</v>
      </c>
      <c r="F662" s="10">
        <f>VLOOKUP(B662,home!$B$2:$E$405,3,FALSE)</f>
        <v>1.0286999999999999</v>
      </c>
      <c r="G662" s="10">
        <f>VLOOKUP(C662,away!$B$2:$E$405,4,FALSE)</f>
        <v>0.42770000000000002</v>
      </c>
      <c r="H662" s="10">
        <f>VLOOKUP(A662,away!$A$2:$E$405,3,FALSE)</f>
        <v>1.1212</v>
      </c>
      <c r="I662" s="10">
        <f>VLOOKUP(C662,away!$B$2:$E$405,3,FALSE)</f>
        <v>2.0068000000000001</v>
      </c>
      <c r="J662" s="10">
        <f>VLOOKUP(B662,home!$B$2:$E$405,4,FALSE)</f>
        <v>1.3116000000000001</v>
      </c>
      <c r="K662" s="12">
        <f t="shared" si="950"/>
        <v>0.57865510684799992</v>
      </c>
      <c r="L662" s="12">
        <f t="shared" si="951"/>
        <v>2.9511316882560004</v>
      </c>
      <c r="M662" s="13">
        <f t="shared" si="952"/>
        <v>2.9311164484674735E-2</v>
      </c>
      <c r="N662" s="13">
        <f t="shared" si="953"/>
        <v>1.6961055016718758E-2</v>
      </c>
      <c r="O662" s="13">
        <f t="shared" si="954"/>
        <v>8.6501106330407473E-2</v>
      </c>
      <c r="P662" s="13">
        <f t="shared" si="955"/>
        <v>5.005430692609214E-2</v>
      </c>
      <c r="Q662" s="13">
        <f t="shared" si="956"/>
        <v>4.9073005514770991E-3</v>
      </c>
      <c r="R662" s="13">
        <f t="shared" si="957"/>
        <v>0.12763807798043361</v>
      </c>
      <c r="S662" s="13">
        <f t="shared" si="958"/>
        <v>2.1369277593537735E-2</v>
      </c>
      <c r="T662" s="13">
        <f t="shared" si="959"/>
        <v>1.4482090161260215E-2</v>
      </c>
      <c r="U662" s="13">
        <f t="shared" si="960"/>
        <v>7.3858425651641163E-2</v>
      </c>
      <c r="V662" s="13">
        <f t="shared" si="961"/>
        <v>4.0546718413390151E-3</v>
      </c>
      <c r="W662" s="13">
        <f t="shared" si="962"/>
        <v>9.4654484165007668E-4</v>
      </c>
      <c r="X662" s="13">
        <f t="shared" si="963"/>
        <v>2.7933784765487996E-3</v>
      </c>
      <c r="Y662" s="13">
        <f t="shared" si="964"/>
        <v>4.1218138697177165E-3</v>
      </c>
      <c r="Z662" s="13">
        <f t="shared" si="965"/>
        <v>0.12555892551871603</v>
      </c>
      <c r="AA662" s="13">
        <f t="shared" si="966"/>
        <v>7.2655313461752691E-2</v>
      </c>
      <c r="AB662" s="13">
        <f t="shared" si="967"/>
        <v>2.1021184087142715E-2</v>
      </c>
      <c r="AC662" s="13">
        <f t="shared" si="968"/>
        <v>4.3275700658592059E-4</v>
      </c>
      <c r="AD662" s="13">
        <f t="shared" si="969"/>
        <v>1.3693075162036204E-4</v>
      </c>
      <c r="AE662" s="13">
        <f t="shared" si="970"/>
        <v>4.0410068020356216E-4</v>
      </c>
      <c r="AF662" s="13">
        <f t="shared" si="971"/>
        <v>5.9627716129726828E-4</v>
      </c>
      <c r="AG662" s="13">
        <f t="shared" si="972"/>
        <v>5.8656414189590088E-4</v>
      </c>
      <c r="AH662" s="13">
        <f t="shared" si="973"/>
        <v>9.2635230960414469E-2</v>
      </c>
      <c r="AI662" s="13">
        <f t="shared" si="974"/>
        <v>5.3603849469287784E-2</v>
      </c>
      <c r="AJ662" s="13">
        <f t="shared" si="975"/>
        <v>1.5509070621057412E-2</v>
      </c>
      <c r="AK662" s="13">
        <f t="shared" si="976"/>
        <v>2.9914676391137184E-3</v>
      </c>
      <c r="AL662" s="13">
        <f t="shared" si="977"/>
        <v>2.9560547883922013E-5</v>
      </c>
      <c r="AM662" s="13">
        <f t="shared" si="978"/>
        <v>1.5847135741931515E-5</v>
      </c>
      <c r="AN662" s="13">
        <f t="shared" si="979"/>
        <v>4.6766984456108361E-5</v>
      </c>
      <c r="AO662" s="13">
        <f t="shared" si="980"/>
        <v>6.9007764896298601E-5</v>
      </c>
      <c r="AP662" s="13">
        <f t="shared" si="981"/>
        <v>6.7883667240395613E-5</v>
      </c>
      <c r="AQ662" s="13">
        <f t="shared" si="982"/>
        <v>5.0083410377039318E-5</v>
      </c>
      <c r="AR662" s="13">
        <f t="shared" si="983"/>
        <v>5.4675753107238469E-2</v>
      </c>
      <c r="AS662" s="13">
        <f t="shared" si="984"/>
        <v>3.1638403756263943E-2</v>
      </c>
      <c r="AT662" s="13">
        <f t="shared" si="985"/>
        <v>9.1538619530405364E-3</v>
      </c>
      <c r="AU662" s="13">
        <f t="shared" si="986"/>
        <v>1.7656429888361711E-3</v>
      </c>
      <c r="AV662" s="13">
        <f t="shared" si="987"/>
        <v>2.5542458309010406E-4</v>
      </c>
      <c r="AW662" s="13">
        <f t="shared" si="988"/>
        <v>1.4022271061205465E-6</v>
      </c>
      <c r="AX662" s="13">
        <f t="shared" si="989"/>
        <v>1.5283376709970227E-6</v>
      </c>
      <c r="AY662" s="13">
        <f t="shared" si="990"/>
        <v>4.5103257312346875E-6</v>
      </c>
      <c r="AZ662" s="13">
        <f t="shared" si="991"/>
        <v>6.6552825949015512E-6</v>
      </c>
      <c r="BA662" s="13">
        <f t="shared" si="992"/>
        <v>6.5468717867041977E-6</v>
      </c>
      <c r="BB662" s="13">
        <f t="shared" si="993"/>
        <v>4.8301701971729837E-6</v>
      </c>
      <c r="BC662" s="13">
        <f t="shared" si="994"/>
        <v>2.850893665709384E-6</v>
      </c>
      <c r="BD662" s="13">
        <f t="shared" si="995"/>
        <v>2.6892557929005509E-2</v>
      </c>
      <c r="BE662" s="13">
        <f t="shared" si="996"/>
        <v>1.556151598182471E-2</v>
      </c>
      <c r="BF662" s="13">
        <f t="shared" si="997"/>
        <v>4.5023753465898179E-3</v>
      </c>
      <c r="BG662" s="13">
        <f t="shared" si="998"/>
        <v>8.6844082908357734E-4</v>
      </c>
      <c r="BH662" s="13">
        <f t="shared" si="999"/>
        <v>1.2563193018613075E-4</v>
      </c>
      <c r="BI662" s="13">
        <f t="shared" si="1000"/>
        <v>1.4539511597075197E-5</v>
      </c>
      <c r="BJ662" s="14">
        <f t="shared" si="1001"/>
        <v>4.621256649674825E-2</v>
      </c>
      <c r="BK662" s="14">
        <f t="shared" si="1002"/>
        <v>0.1052562487258447</v>
      </c>
      <c r="BL662" s="14">
        <f t="shared" si="1003"/>
        <v>0.6918678741180071</v>
      </c>
      <c r="BM662" s="14">
        <f t="shared" si="1004"/>
        <v>0.65351949547088717</v>
      </c>
      <c r="BN662" s="14">
        <f t="shared" si="1005"/>
        <v>0.31537301128980377</v>
      </c>
    </row>
    <row r="663" spans="1:66" x14ac:dyDescent="0.25">
      <c r="A663" t="s">
        <v>343</v>
      </c>
      <c r="B663" t="s">
        <v>194</v>
      </c>
      <c r="C663" t="s">
        <v>179</v>
      </c>
      <c r="D663" s="11">
        <v>44436</v>
      </c>
      <c r="E663" s="10">
        <f>VLOOKUP(A663,home!$A$2:$E$405,3,FALSE)</f>
        <v>1.3151999999999999</v>
      </c>
      <c r="F663" s="10">
        <f>VLOOKUP(B663,home!$B$2:$E$405,3,FALSE)</f>
        <v>1.2356</v>
      </c>
      <c r="G663" s="10">
        <f>VLOOKUP(C663,away!$B$2:$E$405,4,FALSE)</f>
        <v>0.80510000000000004</v>
      </c>
      <c r="H663" s="10">
        <f>VLOOKUP(A663,away!$A$2:$E$405,3,FALSE)</f>
        <v>1.1212</v>
      </c>
      <c r="I663" s="10">
        <f>VLOOKUP(C663,away!$B$2:$E$405,3,FALSE)</f>
        <v>0.89190000000000003</v>
      </c>
      <c r="J663" s="10">
        <f>VLOOKUP(B663,home!$B$2:$E$405,4,FALSE)</f>
        <v>0.55740000000000001</v>
      </c>
      <c r="K663" s="12">
        <f t="shared" si="950"/>
        <v>1.3083367077120001</v>
      </c>
      <c r="L663" s="12">
        <f t="shared" si="951"/>
        <v>0.55739904127200002</v>
      </c>
      <c r="M663" s="13">
        <f t="shared" si="952"/>
        <v>0.15478228707029543</v>
      </c>
      <c r="N663" s="13">
        <f t="shared" si="953"/>
        <v>0.20250734787768399</v>
      </c>
      <c r="O663" s="13">
        <f t="shared" si="954"/>
        <v>8.6275498418870153E-2</v>
      </c>
      <c r="P663" s="13">
        <f t="shared" si="955"/>
        <v>0.11287740155755645</v>
      </c>
      <c r="Q663" s="13">
        <f t="shared" si="956"/>
        <v>0.13247389840488891</v>
      </c>
      <c r="R663" s="13">
        <f t="shared" si="957"/>
        <v>2.4044940051971091E-2</v>
      </c>
      <c r="S663" s="13">
        <f t="shared" si="958"/>
        <v>2.0579402242259313E-2</v>
      </c>
      <c r="T663" s="13">
        <f t="shared" si="959"/>
        <v>7.3840823964449409E-2</v>
      </c>
      <c r="U663" s="13">
        <f t="shared" si="960"/>
        <v>3.1458877704728265E-2</v>
      </c>
      <c r="V663" s="13">
        <f t="shared" si="961"/>
        <v>1.6675389633347094E-3</v>
      </c>
      <c r="W663" s="13">
        <f t="shared" si="962"/>
        <v>5.7773488032275451E-2</v>
      </c>
      <c r="X663" s="13">
        <f t="shared" si="963"/>
        <v>3.2202886840129709E-2</v>
      </c>
      <c r="Y663" s="13">
        <f t="shared" si="964"/>
        <v>8.9749291254395021E-3</v>
      </c>
      <c r="Z663" s="13">
        <f t="shared" si="965"/>
        <v>4.4675421774704668E-3</v>
      </c>
      <c r="AA663" s="13">
        <f t="shared" si="966"/>
        <v>5.8450494240362104E-3</v>
      </c>
      <c r="AB663" s="13">
        <f t="shared" si="967"/>
        <v>3.8236463599287292E-3</v>
      </c>
      <c r="AC663" s="13">
        <f t="shared" si="968"/>
        <v>7.6004927929721125E-5</v>
      </c>
      <c r="AD663" s="13">
        <f t="shared" si="969"/>
        <v>1.8896793781296474E-2</v>
      </c>
      <c r="AE663" s="13">
        <f t="shared" si="970"/>
        <v>1.0533054736809348E-2</v>
      </c>
      <c r="AF663" s="13">
        <f t="shared" si="971"/>
        <v>2.9355573059815145E-3</v>
      </c>
      <c r="AG663" s="13">
        <f t="shared" si="972"/>
        <v>5.4542560931770381E-4</v>
      </c>
      <c r="AH663" s="13">
        <f t="shared" si="973"/>
        <v>6.2255093164106533E-4</v>
      </c>
      <c r="AI663" s="13">
        <f t="shared" si="974"/>
        <v>8.1450623628630974E-4</v>
      </c>
      <c r="AJ663" s="13">
        <f t="shared" si="975"/>
        <v>5.3282420379686154E-4</v>
      </c>
      <c r="AK663" s="13">
        <f t="shared" si="976"/>
        <v>2.3237115486161793E-4</v>
      </c>
      <c r="AL663" s="13">
        <f t="shared" si="977"/>
        <v>2.2171112554707121E-6</v>
      </c>
      <c r="AM663" s="13">
        <f t="shared" si="978"/>
        <v>4.944673792426804E-3</v>
      </c>
      <c r="AN663" s="13">
        <f t="shared" si="979"/>
        <v>2.7561564313014855E-3</v>
      </c>
      <c r="AO663" s="13">
        <f t="shared" si="980"/>
        <v>7.6813947620155251E-4</v>
      </c>
      <c r="AP663" s="13">
        <f t="shared" si="981"/>
        <v>1.4272006919930722E-4</v>
      </c>
      <c r="AQ663" s="13">
        <f t="shared" si="982"/>
        <v>1.9888007435491831E-5</v>
      </c>
      <c r="AR663" s="13">
        <f t="shared" si="983"/>
        <v>6.9401858487944072E-5</v>
      </c>
      <c r="AS663" s="13">
        <f t="shared" si="984"/>
        <v>9.0800999043210882E-5</v>
      </c>
      <c r="AT663" s="13">
        <f t="shared" si="985"/>
        <v>5.9399140072577504E-5</v>
      </c>
      <c r="AU663" s="13">
        <f t="shared" si="986"/>
        <v>2.5904691787826667E-5</v>
      </c>
      <c r="AV663" s="13">
        <f t="shared" si="987"/>
        <v>8.4730147919948063E-6</v>
      </c>
      <c r="AW663" s="13">
        <f t="shared" si="988"/>
        <v>4.4912861911914512E-8</v>
      </c>
      <c r="AX663" s="13">
        <f t="shared" si="989"/>
        <v>1.0782163717155829E-3</v>
      </c>
      <c r="AY663" s="13">
        <f t="shared" si="990"/>
        <v>6.0099677187804045E-4</v>
      </c>
      <c r="AZ663" s="13">
        <f t="shared" si="991"/>
        <v>1.674975122261933E-4</v>
      </c>
      <c r="BA663" s="13">
        <f t="shared" si="992"/>
        <v>3.1120984243441753E-5</v>
      </c>
      <c r="BB663" s="13">
        <f t="shared" si="993"/>
        <v>4.3367016951838623E-6</v>
      </c>
      <c r="BC663" s="13">
        <f t="shared" si="994"/>
        <v>4.8345467343562864E-7</v>
      </c>
      <c r="BD663" s="13">
        <f t="shared" si="995"/>
        <v>6.4474215639458367E-6</v>
      </c>
      <c r="BE663" s="13">
        <f t="shared" si="996"/>
        <v>8.4353983022042507E-6</v>
      </c>
      <c r="BF663" s="13">
        <f t="shared" si="997"/>
        <v>5.5181706214726529E-6</v>
      </c>
      <c r="BG663" s="13">
        <f t="shared" si="998"/>
        <v>2.4065417278302045E-6</v>
      </c>
      <c r="BH663" s="13">
        <f t="shared" si="999"/>
        <v>7.8714172029022937E-7</v>
      </c>
      <c r="BI663" s="13">
        <f t="shared" si="1000"/>
        <v>2.0596928136545572E-7</v>
      </c>
      <c r="BJ663" s="14">
        <f t="shared" si="1001"/>
        <v>0.55119843525126844</v>
      </c>
      <c r="BK663" s="14">
        <f t="shared" si="1002"/>
        <v>0.29058584864450909</v>
      </c>
      <c r="BL663" s="14">
        <f t="shared" si="1003"/>
        <v>0.15392804483352093</v>
      </c>
      <c r="BM663" s="14">
        <f t="shared" si="1004"/>
        <v>0.28661754566648695</v>
      </c>
      <c r="BN663" s="14">
        <f t="shared" si="1005"/>
        <v>0.71296137338126597</v>
      </c>
    </row>
    <row r="664" spans="1:66" x14ac:dyDescent="0.25">
      <c r="A664" t="s">
        <v>343</v>
      </c>
      <c r="B664" t="s">
        <v>180</v>
      </c>
      <c r="C664" t="s">
        <v>178</v>
      </c>
      <c r="D664" s="11">
        <v>44436</v>
      </c>
      <c r="E664" s="10">
        <f>VLOOKUP(A664,home!$A$2:$E$405,3,FALSE)</f>
        <v>1.3151999999999999</v>
      </c>
      <c r="F664" s="10">
        <f>VLOOKUP(B664,home!$B$2:$E$405,3,FALSE)</f>
        <v>0.71560000000000001</v>
      </c>
      <c r="G664" s="10">
        <f>VLOOKUP(C664,away!$B$2:$E$405,4,FALSE)</f>
        <v>0.95040000000000002</v>
      </c>
      <c r="H664" s="10">
        <f>VLOOKUP(A664,away!$A$2:$E$405,3,FALSE)</f>
        <v>1.1212</v>
      </c>
      <c r="I664" s="10">
        <f>VLOOKUP(C664,away!$B$2:$E$405,3,FALSE)</f>
        <v>1.0590999999999999</v>
      </c>
      <c r="J664" s="10">
        <f>VLOOKUP(B664,home!$B$2:$E$405,4,FALSE)</f>
        <v>1.3116000000000001</v>
      </c>
      <c r="K664" s="12">
        <f t="shared" si="950"/>
        <v>0.89447572684800003</v>
      </c>
      <c r="L664" s="12">
        <f t="shared" si="951"/>
        <v>1.5574763658720001</v>
      </c>
      <c r="M664" s="13">
        <f t="shared" si="952"/>
        <v>8.612529772846568E-2</v>
      </c>
      <c r="N664" s="13">
        <f t="shared" si="953"/>
        <v>7.7036988285669739E-2</v>
      </c>
      <c r="O664" s="13">
        <f t="shared" si="954"/>
        <v>0.13413811571577475</v>
      </c>
      <c r="P664" s="13">
        <f t="shared" si="955"/>
        <v>0.11998328855288873</v>
      </c>
      <c r="Q664" s="13">
        <f t="shared" si="956"/>
        <v>3.4453858045502647E-2</v>
      </c>
      <c r="R664" s="13">
        <f t="shared" si="957"/>
        <v>0.10445847249496137</v>
      </c>
      <c r="S664" s="13">
        <f t="shared" si="958"/>
        <v>4.1787923849486097E-2</v>
      </c>
      <c r="T664" s="13">
        <f t="shared" si="959"/>
        <v>5.3661069618979228E-2</v>
      </c>
      <c r="U664" s="13">
        <f t="shared" si="960"/>
        <v>9.3435568110362383E-2</v>
      </c>
      <c r="V664" s="13">
        <f t="shared" si="961"/>
        <v>6.4684214710662574E-3</v>
      </c>
      <c r="W664" s="13">
        <f t="shared" si="962"/>
        <v>1.0272713239322934E-2</v>
      </c>
      <c r="X664" s="13">
        <f t="shared" si="963"/>
        <v>1.5999508083625862E-2</v>
      </c>
      <c r="Y664" s="13">
        <f t="shared" si="964"/>
        <v>1.2459427852912654E-2</v>
      </c>
      <c r="Z664" s="13">
        <f t="shared" si="965"/>
        <v>5.4230534041997562E-2</v>
      </c>
      <c r="AA664" s="13">
        <f t="shared" si="966"/>
        <v>4.8507896354570972E-2</v>
      </c>
      <c r="AB664" s="13">
        <f t="shared" si="967"/>
        <v>2.169456792481116E-2</v>
      </c>
      <c r="AC664" s="13">
        <f t="shared" si="968"/>
        <v>5.63207399795823E-4</v>
      </c>
      <c r="AD664" s="13">
        <f t="shared" si="969"/>
        <v>2.2971731603611133E-3</v>
      </c>
      <c r="AE664" s="13">
        <f t="shared" si="970"/>
        <v>3.5777929055779236E-3</v>
      </c>
      <c r="AF664" s="13">
        <f t="shared" si="971"/>
        <v>2.7861639462110656E-3</v>
      </c>
      <c r="AG664" s="13">
        <f t="shared" si="972"/>
        <v>1.4464614992228E-3</v>
      </c>
      <c r="AH664" s="13">
        <f t="shared" si="973"/>
        <v>2.1115693769757044E-2</v>
      </c>
      <c r="AI664" s="13">
        <f t="shared" si="974"/>
        <v>1.8887475532603216E-2</v>
      </c>
      <c r="AJ664" s="13">
        <f t="shared" si="975"/>
        <v>8.4471942026745385E-3</v>
      </c>
      <c r="AK664" s="13">
        <f t="shared" si="976"/>
        <v>2.5186033914211736E-3</v>
      </c>
      <c r="AL664" s="13">
        <f t="shared" si="977"/>
        <v>3.1384727947356497E-5</v>
      </c>
      <c r="AM664" s="13">
        <f t="shared" si="978"/>
        <v>4.1095312646194495E-4</v>
      </c>
      <c r="AN664" s="13">
        <f t="shared" si="979"/>
        <v>6.4004978194568643E-4</v>
      </c>
      <c r="AO664" s="13">
        <f t="shared" si="980"/>
        <v>4.9843120418096708E-4</v>
      </c>
      <c r="AP664" s="13">
        <f t="shared" si="981"/>
        <v>2.5876494017499247E-4</v>
      </c>
      <c r="AQ664" s="13">
        <f t="shared" si="982"/>
        <v>1.0075506965970821E-4</v>
      </c>
      <c r="AR664" s="13">
        <f t="shared" si="983"/>
        <v>6.5774387990774437E-3</v>
      </c>
      <c r="AS664" s="13">
        <f t="shared" si="984"/>
        <v>5.8833593506030322E-3</v>
      </c>
      <c r="AT664" s="13">
        <f t="shared" si="985"/>
        <v>2.6312610657193121E-3</v>
      </c>
      <c r="AU664" s="13">
        <f t="shared" si="986"/>
        <v>7.8453305142870842E-4</v>
      </c>
      <c r="AV664" s="13">
        <f t="shared" si="987"/>
        <v>1.7543644285324334E-4</v>
      </c>
      <c r="AW664" s="13">
        <f t="shared" si="988"/>
        <v>1.214523416199525E-6</v>
      </c>
      <c r="AX664" s="13">
        <f t="shared" si="989"/>
        <v>6.1264599415417667E-5</v>
      </c>
      <c r="AY664" s="13">
        <f t="shared" si="990"/>
        <v>9.5418165654128571E-5</v>
      </c>
      <c r="AZ664" s="13">
        <f t="shared" si="991"/>
        <v>7.4305768940582365E-5</v>
      </c>
      <c r="BA664" s="13">
        <f t="shared" si="992"/>
        <v>3.8576492990967579E-5</v>
      </c>
      <c r="BB664" s="13">
        <f t="shared" si="993"/>
        <v>1.5020494027914719E-5</v>
      </c>
      <c r="BC664" s="13">
        <f t="shared" si="994"/>
        <v>4.678812890439738E-6</v>
      </c>
      <c r="BD664" s="13">
        <f t="shared" si="995"/>
        <v>1.7073675795887713E-3</v>
      </c>
      <c r="BE664" s="13">
        <f t="shared" si="996"/>
        <v>1.5271988567493765E-3</v>
      </c>
      <c r="BF664" s="13">
        <f t="shared" si="997"/>
        <v>6.8302115371616655E-4</v>
      </c>
      <c r="BG664" s="13">
        <f t="shared" si="998"/>
        <v>2.0364861430760924E-4</v>
      </c>
      <c r="BH664" s="13">
        <f t="shared" si="999"/>
        <v>4.5539685576096699E-5</v>
      </c>
      <c r="BI664" s="13">
        <f t="shared" si="1000"/>
        <v>8.1468286712216973E-6</v>
      </c>
      <c r="BJ664" s="14">
        <f t="shared" si="1001"/>
        <v>0.21618937509372865</v>
      </c>
      <c r="BK664" s="14">
        <f t="shared" si="1002"/>
        <v>0.25505494189530403</v>
      </c>
      <c r="BL664" s="14">
        <f t="shared" si="1003"/>
        <v>0.47343053892522763</v>
      </c>
      <c r="BM664" s="14">
        <f t="shared" si="1004"/>
        <v>0.44261516549075713</v>
      </c>
      <c r="BN664" s="14">
        <f t="shared" si="1005"/>
        <v>0.55619602082326292</v>
      </c>
    </row>
    <row r="665" spans="1:66" x14ac:dyDescent="0.25">
      <c r="A665" t="s">
        <v>343</v>
      </c>
      <c r="B665" t="s">
        <v>188</v>
      </c>
      <c r="C665" t="s">
        <v>186</v>
      </c>
      <c r="D665" s="11">
        <v>44436</v>
      </c>
      <c r="E665" s="10">
        <f>VLOOKUP(A665,home!$A$2:$E$405,3,FALSE)</f>
        <v>1.3151999999999999</v>
      </c>
      <c r="F665" s="10">
        <f>VLOOKUP(B665,home!$B$2:$E$405,3,FALSE)</f>
        <v>0.76029999999999998</v>
      </c>
      <c r="G665" s="10">
        <f>VLOOKUP(C665,away!$B$2:$E$405,4,FALSE)</f>
        <v>1.4732000000000001</v>
      </c>
      <c r="H665" s="10">
        <f>VLOOKUP(A665,away!$A$2:$E$405,3,FALSE)</f>
        <v>1.1212</v>
      </c>
      <c r="I665" s="10">
        <f>VLOOKUP(C665,away!$B$2:$E$405,3,FALSE)</f>
        <v>0.50170000000000003</v>
      </c>
      <c r="J665" s="10">
        <f>VLOOKUP(B665,home!$B$2:$E$405,4,FALSE)</f>
        <v>0.89190000000000003</v>
      </c>
      <c r="K665" s="12">
        <f t="shared" si="950"/>
        <v>1.473121272192</v>
      </c>
      <c r="L665" s="12">
        <f t="shared" si="951"/>
        <v>0.501699137076</v>
      </c>
      <c r="M665" s="13">
        <f t="shared" si="952"/>
        <v>0.1387862347264508</v>
      </c>
      <c r="N665" s="13">
        <f t="shared" si="953"/>
        <v>0.2044489546629667</v>
      </c>
      <c r="O665" s="13">
        <f t="shared" si="954"/>
        <v>6.962893420028754E-2</v>
      </c>
      <c r="P665" s="13">
        <f t="shared" si="955"/>
        <v>0.10257186413050064</v>
      </c>
      <c r="Q665" s="13">
        <f t="shared" si="956"/>
        <v>0.15058905209571705</v>
      </c>
      <c r="R665" s="13">
        <f t="shared" si="957"/>
        <v>1.7466388101902919E-2</v>
      </c>
      <c r="S665" s="13">
        <f t="shared" si="958"/>
        <v>1.8951784613118996E-2</v>
      </c>
      <c r="T665" s="13">
        <f t="shared" si="959"/>
        <v>7.5550397489514046E-2</v>
      </c>
      <c r="U665" s="13">
        <f t="shared" si="960"/>
        <v>2.5730107861274439E-2</v>
      </c>
      <c r="V665" s="13">
        <f t="shared" si="961"/>
        <v>1.5562861677159224E-3</v>
      </c>
      <c r="W665" s="13">
        <f t="shared" si="962"/>
        <v>7.3945312000476715E-2</v>
      </c>
      <c r="X665" s="13">
        <f t="shared" si="963"/>
        <v>3.7098299221454752E-2</v>
      </c>
      <c r="Y665" s="13">
        <f t="shared" si="964"/>
        <v>9.3060923531955442E-3</v>
      </c>
      <c r="Z665" s="13">
        <f t="shared" si="965"/>
        <v>2.9209572795197364E-3</v>
      </c>
      <c r="AA665" s="13">
        <f t="shared" si="966"/>
        <v>4.3029243036245965E-3</v>
      </c>
      <c r="AB665" s="13">
        <f t="shared" si="967"/>
        <v>3.1693646621506716E-3</v>
      </c>
      <c r="AC665" s="13">
        <f t="shared" si="968"/>
        <v>7.1887160521435118E-5</v>
      </c>
      <c r="AD665" s="13">
        <f t="shared" si="969"/>
        <v>2.7232603021694144E-2</v>
      </c>
      <c r="AE665" s="13">
        <f t="shared" si="970"/>
        <v>1.3662573436317221E-2</v>
      </c>
      <c r="AF665" s="13">
        <f t="shared" si="971"/>
        <v>3.4272506516189144E-3</v>
      </c>
      <c r="AG665" s="13">
        <f t="shared" si="972"/>
        <v>5.7314956482012265E-4</v>
      </c>
      <c r="AH665" s="13">
        <f t="shared" si="973"/>
        <v>3.6636043664272809E-4</v>
      </c>
      <c r="AI665" s="13">
        <f t="shared" si="974"/>
        <v>5.3969335250795213E-4</v>
      </c>
      <c r="AJ665" s="13">
        <f t="shared" si="975"/>
        <v>3.9751687902004007E-4</v>
      </c>
      <c r="AK665" s="13">
        <f t="shared" si="976"/>
        <v>1.9519685684659833E-4</v>
      </c>
      <c r="AL665" s="13">
        <f t="shared" si="977"/>
        <v>2.1251675503022572E-6</v>
      </c>
      <c r="AM665" s="13">
        <f t="shared" si="978"/>
        <v>8.0233853616835538E-3</v>
      </c>
      <c r="AN665" s="13">
        <f t="shared" si="979"/>
        <v>4.0253255123848487E-3</v>
      </c>
      <c r="AO665" s="13">
        <f t="shared" si="980"/>
        <v>1.009751168006743E-3</v>
      </c>
      <c r="AP665" s="13">
        <f t="shared" si="981"/>
        <v>1.6886376321682202E-4</v>
      </c>
      <c r="AQ665" s="13">
        <f t="shared" si="982"/>
        <v>2.11797010723214E-5</v>
      </c>
      <c r="AR665" s="13">
        <f t="shared" si="983"/>
        <v>3.6760542984488671E-5</v>
      </c>
      <c r="AS665" s="13">
        <f t="shared" si="984"/>
        <v>5.415273784777865E-5</v>
      </c>
      <c r="AT665" s="13">
        <f t="shared" si="985"/>
        <v>3.9886775035499785E-5</v>
      </c>
      <c r="AU665" s="13">
        <f t="shared" si="986"/>
        <v>1.9586018927977189E-5</v>
      </c>
      <c r="AV665" s="13">
        <f t="shared" si="987"/>
        <v>7.2131452800895834E-6</v>
      </c>
      <c r="AW665" s="13">
        <f t="shared" si="988"/>
        <v>4.3628725871080644E-8</v>
      </c>
      <c r="AX665" s="13">
        <f t="shared" si="989"/>
        <v>1.9699032752149926E-3</v>
      </c>
      <c r="AY665" s="13">
        <f t="shared" si="990"/>
        <v>9.8829877329854789E-4</v>
      </c>
      <c r="AZ665" s="13">
        <f t="shared" si="991"/>
        <v>2.4791432086857537E-4</v>
      </c>
      <c r="BA665" s="13">
        <f t="shared" si="992"/>
        <v>4.1459466949515611E-5</v>
      </c>
      <c r="BB665" s="13">
        <f t="shared" si="993"/>
        <v>5.2000446980507317E-6</v>
      </c>
      <c r="BC665" s="13">
        <f t="shared" si="994"/>
        <v>5.2177158755373655E-7</v>
      </c>
      <c r="BD665" s="13">
        <f t="shared" si="995"/>
        <v>3.073788782293858E-6</v>
      </c>
      <c r="BE665" s="13">
        <f t="shared" si="996"/>
        <v>4.5280636414222261E-6</v>
      </c>
      <c r="BF665" s="13">
        <f t="shared" si="997"/>
        <v>3.3351934360091257E-6</v>
      </c>
      <c r="BG665" s="13">
        <f t="shared" si="998"/>
        <v>1.6377147991533911E-6</v>
      </c>
      <c r="BH665" s="13">
        <f t="shared" si="999"/>
        <v>6.0313812710412695E-7</v>
      </c>
      <c r="BI665" s="13">
        <f t="shared" si="1000"/>
        <v>1.776991210214263E-7</v>
      </c>
      <c r="BJ665" s="14">
        <f t="shared" si="1001"/>
        <v>0.61233548765675683</v>
      </c>
      <c r="BK665" s="14">
        <f t="shared" si="1002"/>
        <v>0.26292848073915659</v>
      </c>
      <c r="BL665" s="14">
        <f t="shared" si="1003"/>
        <v>0.12196744147224033</v>
      </c>
      <c r="BM665" s="14">
        <f t="shared" si="1004"/>
        <v>0.31567268408527521</v>
      </c>
      <c r="BN665" s="14">
        <f t="shared" si="1005"/>
        <v>0.68349142791782569</v>
      </c>
    </row>
    <row r="666" spans="1:66" x14ac:dyDescent="0.25">
      <c r="A666" t="s">
        <v>343</v>
      </c>
      <c r="B666" t="s">
        <v>195</v>
      </c>
      <c r="C666" t="s">
        <v>182</v>
      </c>
      <c r="D666" s="11">
        <v>44436</v>
      </c>
      <c r="E666" s="10">
        <f>VLOOKUP(A666,home!$A$2:$E$405,3,FALSE)</f>
        <v>1.3151999999999999</v>
      </c>
      <c r="F666" s="10">
        <f>VLOOKUP(B666,home!$B$2:$E$405,3,FALSE)</f>
        <v>1.7583</v>
      </c>
      <c r="G666" s="10">
        <f>VLOOKUP(C666,away!$B$2:$E$405,4,FALSE)</f>
        <v>0.67090000000000005</v>
      </c>
      <c r="H666" s="10">
        <f>VLOOKUP(A666,away!$A$2:$E$405,3,FALSE)</f>
        <v>1.1212</v>
      </c>
      <c r="I666" s="10">
        <f>VLOOKUP(C666,away!$B$2:$E$405,3,FALSE)</f>
        <v>1.3116000000000001</v>
      </c>
      <c r="J666" s="10">
        <f>VLOOKUP(B666,home!$B$2:$E$405,4,FALSE)</f>
        <v>0.55740000000000001</v>
      </c>
      <c r="K666" s="12">
        <f t="shared" si="950"/>
        <v>1.5514670917440001</v>
      </c>
      <c r="L666" s="12">
        <f t="shared" si="951"/>
        <v>0.81969344380800002</v>
      </c>
      <c r="M666" s="13">
        <f t="shared" si="952"/>
        <v>9.3372301499360461E-2</v>
      </c>
      <c r="N666" s="13">
        <f t="shared" si="953"/>
        <v>0.1448640530566567</v>
      </c>
      <c r="O666" s="13">
        <f t="shared" si="954"/>
        <v>7.6536663372289662E-2</v>
      </c>
      <c r="P666" s="13">
        <f t="shared" si="955"/>
        <v>0.11874411453399576</v>
      </c>
      <c r="Q666" s="13">
        <f t="shared" si="956"/>
        <v>0.11237590554702986</v>
      </c>
      <c r="R666" s="13">
        <f t="shared" si="957"/>
        <v>3.1368300588602863E-2</v>
      </c>
      <c r="S666" s="13">
        <f t="shared" si="958"/>
        <v>3.7752536110934577E-2</v>
      </c>
      <c r="T666" s="13">
        <f t="shared" si="959"/>
        <v>9.2113793018887447E-2</v>
      </c>
      <c r="U666" s="13">
        <f t="shared" si="960"/>
        <v>4.8666886087151286E-2</v>
      </c>
      <c r="V666" s="13">
        <f t="shared" si="961"/>
        <v>5.3345483021789951E-3</v>
      </c>
      <c r="W666" s="13">
        <f t="shared" si="962"/>
        <v>5.8115839787049629E-2</v>
      </c>
      <c r="X666" s="13">
        <f t="shared" si="963"/>
        <v>4.7637172854840697E-2</v>
      </c>
      <c r="Y666" s="13">
        <f t="shared" si="964"/>
        <v>1.9523939135330671E-2</v>
      </c>
      <c r="Z666" s="13">
        <f t="shared" si="965"/>
        <v>8.5707967786254648E-3</v>
      </c>
      <c r="AA666" s="13">
        <f t="shared" si="966"/>
        <v>1.3297309152062894E-2</v>
      </c>
      <c r="AB666" s="13">
        <f t="shared" si="967"/>
        <v>1.0315168779085948E-2</v>
      </c>
      <c r="AC666" s="13">
        <f t="shared" si="968"/>
        <v>4.2400570378559602E-4</v>
      </c>
      <c r="AD666" s="13">
        <f t="shared" si="969"/>
        <v>2.2541203234668534E-2</v>
      </c>
      <c r="AE666" s="13">
        <f t="shared" si="970"/>
        <v>1.8476876507001479E-2</v>
      </c>
      <c r="AF666" s="13">
        <f t="shared" si="971"/>
        <v>7.5726872674195863E-3</v>
      </c>
      <c r="AG666" s="13">
        <f t="shared" si="972"/>
        <v>2.0690940350373849E-3</v>
      </c>
      <c r="AH666" s="13">
        <f t="shared" si="973"/>
        <v>1.7563564819125044E-3</v>
      </c>
      <c r="AI666" s="13">
        <f t="shared" si="974"/>
        <v>2.7249292830585168E-3</v>
      </c>
      <c r="AJ666" s="13">
        <f t="shared" si="975"/>
        <v>2.1138190549974305E-3</v>
      </c>
      <c r="AK666" s="13">
        <f t="shared" si="976"/>
        <v>1.0931735672433046E-3</v>
      </c>
      <c r="AL666" s="13">
        <f t="shared" si="977"/>
        <v>2.1568786907851516E-5</v>
      </c>
      <c r="AM666" s="13">
        <f t="shared" si="978"/>
        <v>6.9943870053803215E-3</v>
      </c>
      <c r="AN666" s="13">
        <f t="shared" si="979"/>
        <v>5.7332531717661202E-3</v>
      </c>
      <c r="AO666" s="13">
        <f t="shared" si="980"/>
        <v>2.3497550182940549E-3</v>
      </c>
      <c r="AP666" s="13">
        <f t="shared" si="981"/>
        <v>6.420262610168613E-4</v>
      </c>
      <c r="AQ666" s="13">
        <f t="shared" si="982"/>
        <v>1.315661792270212E-4</v>
      </c>
      <c r="AR666" s="13">
        <f t="shared" si="983"/>
        <v>2.8793477864267291E-4</v>
      </c>
      <c r="AS666" s="13">
        <f t="shared" si="984"/>
        <v>4.467213336327001E-4</v>
      </c>
      <c r="AT666" s="13">
        <f t="shared" si="985"/>
        <v>3.4653672415556325E-4</v>
      </c>
      <c r="AU666" s="13">
        <f t="shared" si="986"/>
        <v>1.7921344120270816E-4</v>
      </c>
      <c r="AV666" s="13">
        <f t="shared" si="987"/>
        <v>6.9510939106050008E-5</v>
      </c>
      <c r="AW666" s="13">
        <f t="shared" si="988"/>
        <v>7.6193381579214015E-7</v>
      </c>
      <c r="AX666" s="13">
        <f t="shared" si="989"/>
        <v>1.808593544294905E-3</v>
      </c>
      <c r="AY666" s="13">
        <f t="shared" si="990"/>
        <v>1.4824922707720072E-3</v>
      </c>
      <c r="AZ666" s="13">
        <f t="shared" si="991"/>
        <v>6.0759459742392428E-4</v>
      </c>
      <c r="BA666" s="13">
        <f t="shared" si="992"/>
        <v>1.6601376933385065E-4</v>
      </c>
      <c r="BB666" s="13">
        <f t="shared" si="993"/>
        <v>3.4020099576202735E-5</v>
      </c>
      <c r="BC666" s="13">
        <f t="shared" si="994"/>
        <v>5.5772105160617413E-6</v>
      </c>
      <c r="BD666" s="13">
        <f t="shared" si="995"/>
        <v>3.9336375049617777E-5</v>
      </c>
      <c r="BE666" s="13">
        <f t="shared" si="996"/>
        <v>6.1029091397981734E-5</v>
      </c>
      <c r="BF666" s="13">
        <f t="shared" si="997"/>
        <v>4.7342313471502751E-5</v>
      </c>
      <c r="BG666" s="13">
        <f t="shared" si="998"/>
        <v>2.4483347132688391E-5</v>
      </c>
      <c r="BH666" s="13">
        <f t="shared" si="999"/>
        <v>9.4962768430277166E-6</v>
      </c>
      <c r="BI666" s="13">
        <f t="shared" si="1000"/>
        <v>2.9466322032096185E-6</v>
      </c>
      <c r="BJ666" s="14">
        <f t="shared" si="1001"/>
        <v>0.54524584357152328</v>
      </c>
      <c r="BK666" s="14">
        <f t="shared" si="1002"/>
        <v>0.25713156720793523</v>
      </c>
      <c r="BL666" s="14">
        <f t="shared" si="1003"/>
        <v>0.18938715761924207</v>
      </c>
      <c r="BM666" s="14">
        <f t="shared" si="1004"/>
        <v>0.42159229624243461</v>
      </c>
      <c r="BN666" s="14">
        <f t="shared" si="1005"/>
        <v>0.57726133859793527</v>
      </c>
    </row>
    <row r="667" spans="1:66" x14ac:dyDescent="0.25">
      <c r="A667" t="s">
        <v>344</v>
      </c>
      <c r="B667" t="s">
        <v>205</v>
      </c>
      <c r="C667" t="s">
        <v>197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344</v>
      </c>
      <c r="B668" t="s">
        <v>209</v>
      </c>
      <c r="C668" t="s">
        <v>210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344</v>
      </c>
      <c r="B669" t="s">
        <v>201</v>
      </c>
      <c r="C669" t="s">
        <v>206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344</v>
      </c>
      <c r="B670" t="s">
        <v>203</v>
      </c>
      <c r="C670" t="s">
        <v>207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345</v>
      </c>
      <c r="B671" t="s">
        <v>220</v>
      </c>
      <c r="C671" t="s">
        <v>219</v>
      </c>
      <c r="D671" s="11">
        <v>44436</v>
      </c>
      <c r="E671" s="10">
        <f>VLOOKUP(A671,home!$A$2:$E$405,3,FALSE)</f>
        <v>1.8438000000000001</v>
      </c>
      <c r="F671" s="10">
        <f>VLOOKUP(B671,home!$B$2:$E$405,3,FALSE)</f>
        <v>0.8135</v>
      </c>
      <c r="G671" s="10">
        <f>VLOOKUP(C671,away!$B$2:$E$405,4,FALSE)</f>
        <v>0.94910000000000005</v>
      </c>
      <c r="H671" s="10">
        <f>VLOOKUP(A671,away!$A$2:$E$405,3,FALSE)</f>
        <v>1.2188000000000001</v>
      </c>
      <c r="I671" s="10">
        <f>VLOOKUP(C671,away!$B$2:$E$405,3,FALSE)</f>
        <v>1.3674999999999999</v>
      </c>
      <c r="J671" s="10">
        <f>VLOOKUP(B671,home!$B$2:$E$405,4,FALSE)</f>
        <v>1.0256000000000001</v>
      </c>
      <c r="K671" s="12">
        <f t="shared" si="950"/>
        <v>1.4235847968300002</v>
      </c>
      <c r="L671" s="12">
        <f t="shared" si="951"/>
        <v>1.7093767504000001</v>
      </c>
      <c r="M671" s="13">
        <f t="shared" si="952"/>
        <v>4.3588516461470897E-2</v>
      </c>
      <c r="N671" s="13">
        <f t="shared" si="953"/>
        <v>6.205194935092416E-2</v>
      </c>
      <c r="O671" s="13">
        <f t="shared" si="954"/>
        <v>7.4509196623666049E-2</v>
      </c>
      <c r="P671" s="13">
        <f t="shared" si="955"/>
        <v>0.10607015953746815</v>
      </c>
      <c r="Q671" s="13">
        <f t="shared" si="956"/>
        <v>4.4168105854820422E-2</v>
      </c>
      <c r="R671" s="13">
        <f t="shared" si="957"/>
        <v>6.3682144199738458E-2</v>
      </c>
      <c r="S671" s="13">
        <f t="shared" si="958"/>
        <v>6.4528915283506558E-2</v>
      </c>
      <c r="T671" s="13">
        <f t="shared" si="959"/>
        <v>7.5499933257436161E-2</v>
      </c>
      <c r="U671" s="13">
        <f t="shared" si="960"/>
        <v>9.0656932312283445E-2</v>
      </c>
      <c r="V671" s="13">
        <f t="shared" si="961"/>
        <v>1.7447491257247982E-2</v>
      </c>
      <c r="W671" s="13">
        <f t="shared" si="962"/>
        <v>2.0959014666566824E-2</v>
      </c>
      <c r="X671" s="13">
        <f t="shared" si="963"/>
        <v>3.5826852382321944E-2</v>
      </c>
      <c r="Y671" s="13">
        <f t="shared" si="964"/>
        <v>3.0620794251176992E-2</v>
      </c>
      <c r="Z671" s="13">
        <f t="shared" si="965"/>
        <v>3.6285592236884393E-2</v>
      </c>
      <c r="AA671" s="13">
        <f t="shared" si="966"/>
        <v>5.1655617452401298E-2</v>
      </c>
      <c r="AB671" s="13">
        <f t="shared" si="967"/>
        <v>3.6768075838052458E-2</v>
      </c>
      <c r="AC671" s="13">
        <f t="shared" si="968"/>
        <v>2.6535919483815242E-3</v>
      </c>
      <c r="AD671" s="13">
        <f t="shared" si="969"/>
        <v>7.4592336589653831E-3</v>
      </c>
      <c r="AE671" s="13">
        <f t="shared" si="970"/>
        <v>1.275064059243655E-2</v>
      </c>
      <c r="AF671" s="13">
        <f t="shared" si="971"/>
        <v>1.0897824290708761E-2</v>
      </c>
      <c r="AG671" s="13">
        <f t="shared" si="972"/>
        <v>6.2094958241606449E-3</v>
      </c>
      <c r="AH671" s="13">
        <f t="shared" si="973"/>
        <v>1.5506436936056233E-2</v>
      </c>
      <c r="AI671" s="13">
        <f t="shared" si="974"/>
        <v>2.2074727875172822E-2</v>
      </c>
      <c r="AJ671" s="13">
        <f t="shared" si="975"/>
        <v>1.5712623498627724E-2</v>
      </c>
      <c r="AK671" s="13">
        <f t="shared" si="976"/>
        <v>7.4560839769867437E-3</v>
      </c>
      <c r="AL671" s="13">
        <f t="shared" si="977"/>
        <v>2.582945639464148E-4</v>
      </c>
      <c r="AM671" s="13">
        <f t="shared" si="978"/>
        <v>2.1237703265811446E-3</v>
      </c>
      <c r="AN671" s="13">
        <f t="shared" si="979"/>
        <v>3.630323619447224E-3</v>
      </c>
      <c r="AO671" s="13">
        <f t="shared" si="980"/>
        <v>3.1027953957555314E-3</v>
      </c>
      <c r="AP671" s="13">
        <f t="shared" si="981"/>
        <v>1.7679487702508914E-3</v>
      </c>
      <c r="AQ671" s="13">
        <f t="shared" si="982"/>
        <v>7.5552263094128642E-4</v>
      </c>
      <c r="AR671" s="13">
        <f t="shared" si="983"/>
        <v>5.3012685560076649E-3</v>
      </c>
      <c r="AS671" s="13">
        <f t="shared" si="984"/>
        <v>7.5468053202454389E-3</v>
      </c>
      <c r="AT671" s="13">
        <f t="shared" si="985"/>
        <v>5.371758659268585E-3</v>
      </c>
      <c r="AU671" s="13">
        <f t="shared" si="986"/>
        <v>2.5490513198582207E-3</v>
      </c>
      <c r="AV671" s="13">
        <f t="shared" si="987"/>
        <v>9.0719767632240237E-4</v>
      </c>
      <c r="AW671" s="13">
        <f t="shared" si="988"/>
        <v>1.7459584305927542E-5</v>
      </c>
      <c r="AX671" s="13">
        <f t="shared" si="989"/>
        <v>5.0389452481326778E-4</v>
      </c>
      <c r="AY671" s="13">
        <f t="shared" si="990"/>
        <v>8.6134558536965597E-4</v>
      </c>
      <c r="AZ671" s="13">
        <f t="shared" si="991"/>
        <v>7.3618205884528416E-4</v>
      </c>
      <c r="BA671" s="13">
        <f t="shared" si="992"/>
        <v>4.1947083181724466E-4</v>
      </c>
      <c r="BB671" s="13">
        <f t="shared" si="993"/>
        <v>1.7925842184483669E-4</v>
      </c>
      <c r="BC671" s="13">
        <f t="shared" si="994"/>
        <v>6.128403572299183E-5</v>
      </c>
      <c r="BD671" s="13">
        <f t="shared" si="995"/>
        <v>1.5103108695443464E-3</v>
      </c>
      <c r="BE671" s="13">
        <f t="shared" si="996"/>
        <v>2.1500555923704293E-3</v>
      </c>
      <c r="BF671" s="13">
        <f t="shared" si="997"/>
        <v>1.5303932268189318E-3</v>
      </c>
      <c r="BG671" s="13">
        <f t="shared" si="998"/>
        <v>7.2621484362367904E-4</v>
      </c>
      <c r="BH671" s="13">
        <f t="shared" si="999"/>
        <v>2.5845710265373645E-4</v>
      </c>
      <c r="BI671" s="13">
        <f t="shared" si="1000"/>
        <v>7.3587120394117905E-5</v>
      </c>
      <c r="BJ671" s="14">
        <f t="shared" si="1001"/>
        <v>0.32058564033090714</v>
      </c>
      <c r="BK671" s="14">
        <f t="shared" si="1002"/>
        <v>0.2354083146373912</v>
      </c>
      <c r="BL671" s="14">
        <f t="shared" si="1003"/>
        <v>0.40594693900009277</v>
      </c>
      <c r="BM671" s="14">
        <f t="shared" si="1004"/>
        <v>0.60331252817612357</v>
      </c>
      <c r="BN671" s="14">
        <f t="shared" si="1005"/>
        <v>0.39407007202808814</v>
      </c>
    </row>
    <row r="672" spans="1:66" x14ac:dyDescent="0.25">
      <c r="A672" t="s">
        <v>345</v>
      </c>
      <c r="B672" t="s">
        <v>216</v>
      </c>
      <c r="C672" t="s">
        <v>217</v>
      </c>
      <c r="D672" s="11">
        <v>44436</v>
      </c>
      <c r="E672" s="10">
        <f>VLOOKUP(A672,home!$A$2:$E$405,3,FALSE)</f>
        <v>1.8438000000000001</v>
      </c>
      <c r="F672" s="10">
        <f>VLOOKUP(B672,home!$B$2:$E$405,3,FALSE)</f>
        <v>0.72309999999999997</v>
      </c>
      <c r="G672" s="10">
        <f>VLOOKUP(C672,away!$B$2:$E$405,4,FALSE)</f>
        <v>1.1298999999999999</v>
      </c>
      <c r="H672" s="10">
        <f>VLOOKUP(A672,away!$A$2:$E$405,3,FALSE)</f>
        <v>1.2188000000000001</v>
      </c>
      <c r="I672" s="10">
        <f>VLOOKUP(C672,away!$B$2:$E$405,3,FALSE)</f>
        <v>0.95720000000000005</v>
      </c>
      <c r="J672" s="10">
        <f>VLOOKUP(B672,home!$B$2:$E$405,4,FALSE)</f>
        <v>1.3674999999999999</v>
      </c>
      <c r="K672" s="12">
        <f t="shared" si="950"/>
        <v>1.506441186222</v>
      </c>
      <c r="L672" s="12">
        <f t="shared" si="951"/>
        <v>1.5953738548</v>
      </c>
      <c r="M672" s="13">
        <f t="shared" si="952"/>
        <v>4.4967510402789318E-2</v>
      </c>
      <c r="N672" s="13">
        <f t="shared" si="953"/>
        <v>6.7740909712628056E-2</v>
      </c>
      <c r="O672" s="13">
        <f t="shared" si="954"/>
        <v>7.1739990412057086E-2</v>
      </c>
      <c r="P672" s="13">
        <f t="shared" si="955"/>
        <v>0.10807207625589418</v>
      </c>
      <c r="Q672" s="13">
        <f t="shared" si="956"/>
        <v>5.1023848191624421E-2</v>
      </c>
      <c r="R672" s="13">
        <f t="shared" si="957"/>
        <v>5.7226052523499299E-2</v>
      </c>
      <c r="S672" s="13">
        <f t="shared" si="958"/>
        <v>6.4933401702928925E-2</v>
      </c>
      <c r="T672" s="13">
        <f t="shared" si="959"/>
        <v>8.1402113376201859E-2</v>
      </c>
      <c r="U672" s="13">
        <f t="shared" si="960"/>
        <v>8.6207682446302752E-2</v>
      </c>
      <c r="V672" s="13">
        <f t="shared" si="961"/>
        <v>1.733964880059579E-2</v>
      </c>
      <c r="W672" s="13">
        <f t="shared" si="962"/>
        <v>2.5621475465133974E-2</v>
      </c>
      <c r="X672" s="13">
        <f t="shared" si="963"/>
        <v>4.0875832078474408E-2</v>
      </c>
      <c r="Y672" s="13">
        <f t="shared" si="964"/>
        <v>3.2606116895596615E-2</v>
      </c>
      <c r="Z672" s="13">
        <f t="shared" si="965"/>
        <v>3.0432316003134105E-2</v>
      </c>
      <c r="AA672" s="13">
        <f t="shared" si="966"/>
        <v>4.5844494219244095E-2</v>
      </c>
      <c r="AB672" s="13">
        <f t="shared" si="967"/>
        <v>3.4531017126692855E-2</v>
      </c>
      <c r="AC672" s="13">
        <f t="shared" si="968"/>
        <v>2.604563593029398E-3</v>
      </c>
      <c r="AD672" s="13">
        <f t="shared" si="969"/>
        <v>9.6493114731135733E-3</v>
      </c>
      <c r="AE672" s="13">
        <f t="shared" si="970"/>
        <v>1.5394259241027067E-2</v>
      </c>
      <c r="AF672" s="13">
        <f t="shared" si="971"/>
        <v>1.227979935357394E-2</v>
      </c>
      <c r="AG672" s="13">
        <f t="shared" si="972"/>
        <v>6.5302902769606005E-3</v>
      </c>
      <c r="AH672" s="13">
        <f t="shared" si="973"/>
        <v>1.2137730323102947E-2</v>
      </c>
      <c r="AI672" s="13">
        <f t="shared" si="974"/>
        <v>1.8284776865977941E-2</v>
      </c>
      <c r="AJ672" s="13">
        <f t="shared" si="975"/>
        <v>1.3772470475894199E-2</v>
      </c>
      <c r="AK672" s="13">
        <f t="shared" si="976"/>
        <v>6.9158055869711745E-3</v>
      </c>
      <c r="AL672" s="13">
        <f t="shared" si="977"/>
        <v>2.5038574981615079E-4</v>
      </c>
      <c r="AM672" s="13">
        <f t="shared" si="978"/>
        <v>2.9072240443565535E-3</v>
      </c>
      <c r="AN672" s="13">
        <f t="shared" si="979"/>
        <v>4.6381092304123607E-3</v>
      </c>
      <c r="AO672" s="13">
        <f t="shared" si="980"/>
        <v>3.6997591009532154E-3</v>
      </c>
      <c r="AP672" s="13">
        <f t="shared" si="981"/>
        <v>1.9674996462397043E-3</v>
      </c>
      <c r="AQ672" s="13">
        <f t="shared" si="982"/>
        <v>7.8472437373476817E-4</v>
      </c>
      <c r="AR672" s="13">
        <f t="shared" si="983"/>
        <v>3.8728435228183224E-3</v>
      </c>
      <c r="AS672" s="13">
        <f t="shared" si="984"/>
        <v>5.834210990566622E-3</v>
      </c>
      <c r="AT672" s="13">
        <f t="shared" si="985"/>
        <v>4.3944478626493071E-3</v>
      </c>
      <c r="AU672" s="13">
        <f t="shared" si="986"/>
        <v>2.2066590836667178E-3</v>
      </c>
      <c r="AV672" s="13">
        <f t="shared" si="987"/>
        <v>8.3105053189661048E-4</v>
      </c>
      <c r="AW672" s="13">
        <f t="shared" si="988"/>
        <v>1.6715591870378099E-5</v>
      </c>
      <c r="AX672" s="13">
        <f t="shared" si="989"/>
        <v>7.2992700633226762E-4</v>
      </c>
      <c r="AY672" s="13">
        <f t="shared" si="990"/>
        <v>1.1645064618149338E-3</v>
      </c>
      <c r="AZ672" s="13">
        <f t="shared" si="991"/>
        <v>9.2891158146260011E-4</v>
      </c>
      <c r="BA672" s="13">
        <f t="shared" si="992"/>
        <v>4.9398708349545077E-4</v>
      </c>
      <c r="BB672" s="13">
        <f t="shared" si="993"/>
        <v>1.9702351940438666E-4</v>
      </c>
      <c r="BC672" s="13">
        <f t="shared" si="994"/>
        <v>6.2865234327687844E-5</v>
      </c>
      <c r="BD672" s="13">
        <f t="shared" si="995"/>
        <v>1.029772216672646E-3</v>
      </c>
      <c r="BE672" s="13">
        <f t="shared" si="996"/>
        <v>1.5512912796227991E-3</v>
      </c>
      <c r="BF672" s="13">
        <f t="shared" si="997"/>
        <v>1.1684645377254071E-3</v>
      </c>
      <c r="BG672" s="13">
        <f t="shared" si="998"/>
        <v>5.8674103475646756E-4</v>
      </c>
      <c r="BH672" s="13">
        <f t="shared" si="999"/>
        <v>2.2097271510091419E-4</v>
      </c>
      <c r="BI672" s="13">
        <f t="shared" si="1000"/>
        <v>6.6576479811863453E-5</v>
      </c>
      <c r="BJ672" s="14">
        <f t="shared" si="1001"/>
        <v>0.36069849334686849</v>
      </c>
      <c r="BK672" s="14">
        <f t="shared" si="1002"/>
        <v>0.23933209296686872</v>
      </c>
      <c r="BL672" s="14">
        <f t="shared" si="1003"/>
        <v>0.36842305023503008</v>
      </c>
      <c r="BM672" s="14">
        <f t="shared" si="1004"/>
        <v>0.59696777418346436</v>
      </c>
      <c r="BN672" s="14">
        <f t="shared" si="1005"/>
        <v>0.40077038749849236</v>
      </c>
    </row>
    <row r="673" spans="1:66" x14ac:dyDescent="0.25">
      <c r="A673" t="s">
        <v>346</v>
      </c>
      <c r="B673" t="s">
        <v>320</v>
      </c>
      <c r="C673" t="s">
        <v>231</v>
      </c>
      <c r="D673" s="11">
        <v>44436</v>
      </c>
      <c r="E673" s="10">
        <f>VLOOKUP(A673,home!$A$2:$E$405,3,FALSE)</f>
        <v>1.619</v>
      </c>
      <c r="F673" s="10">
        <f>VLOOKUP(B673,home!$B$2:$E$405,3,FALSE)</f>
        <v>0.8236</v>
      </c>
      <c r="G673" s="10">
        <f>VLOOKUP(C673,away!$B$2:$E$405,4,FALSE)</f>
        <v>0.97060000000000002</v>
      </c>
      <c r="H673" s="10">
        <f>VLOOKUP(A673,away!$A$2:$E$405,3,FALSE)</f>
        <v>1.181</v>
      </c>
      <c r="I673" s="10">
        <f>VLOOKUP(C673,away!$B$2:$E$405,3,FALSE)</f>
        <v>1.0887</v>
      </c>
      <c r="J673" s="10">
        <f>VLOOKUP(B673,home!$B$2:$E$405,4,FALSE)</f>
        <v>1.5524</v>
      </c>
      <c r="K673" s="12">
        <f t="shared" si="950"/>
        <v>1.29420619304</v>
      </c>
      <c r="L673" s="12">
        <f t="shared" si="951"/>
        <v>1.9960055962800001</v>
      </c>
      <c r="M673" s="13">
        <f t="shared" si="952"/>
        <v>3.7245960264231243E-2</v>
      </c>
      <c r="N673" s="13">
        <f t="shared" si="953"/>
        <v>4.8203952439689821E-2</v>
      </c>
      <c r="O673" s="13">
        <f t="shared" si="954"/>
        <v>7.4343145126228069E-2</v>
      </c>
      <c r="P673" s="13">
        <f t="shared" si="955"/>
        <v>9.6215358832435857E-2</v>
      </c>
      <c r="Q673" s="13">
        <f t="shared" si="956"/>
        <v>3.1192926888226103E-2</v>
      </c>
      <c r="R673" s="13">
        <f t="shared" si="957"/>
        <v>7.4194666858503733E-2</v>
      </c>
      <c r="S673" s="13">
        <f t="shared" si="958"/>
        <v>6.2136908335698328E-2</v>
      </c>
      <c r="T673" s="13">
        <f t="shared" si="959"/>
        <v>6.2261256633252188E-2</v>
      </c>
      <c r="U673" s="13">
        <f t="shared" si="960"/>
        <v>9.6023197338815161E-2</v>
      </c>
      <c r="V673" s="13">
        <f t="shared" si="961"/>
        <v>1.7834969035998613E-2</v>
      </c>
      <c r="W673" s="13">
        <f t="shared" si="962"/>
        <v>1.3456693052595387E-2</v>
      </c>
      <c r="X673" s="13">
        <f t="shared" si="963"/>
        <v>2.6859634640402589E-2</v>
      </c>
      <c r="Y673" s="13">
        <f t="shared" si="964"/>
        <v>2.680599052813986E-2</v>
      </c>
      <c r="Z673" s="13">
        <f t="shared" si="965"/>
        <v>4.9364323421234563E-2</v>
      </c>
      <c r="AA673" s="13">
        <f t="shared" si="966"/>
        <v>6.3887613086991285E-2</v>
      </c>
      <c r="AB673" s="13">
        <f t="shared" si="967"/>
        <v>4.1341872257863746E-2</v>
      </c>
      <c r="AC673" s="13">
        <f t="shared" si="968"/>
        <v>2.8795034639164784E-3</v>
      </c>
      <c r="AD673" s="13">
        <f t="shared" si="969"/>
        <v>4.3539338716268236E-3</v>
      </c>
      <c r="AE673" s="13">
        <f t="shared" si="970"/>
        <v>8.6904763736001863E-3</v>
      </c>
      <c r="AF673" s="13">
        <f t="shared" si="971"/>
        <v>8.6731197380225476E-3</v>
      </c>
      <c r="AG673" s="13">
        <f t="shared" si="972"/>
        <v>5.7705318447665108E-3</v>
      </c>
      <c r="AH673" s="13">
        <f t="shared" si="973"/>
        <v>2.4632866451340028E-2</v>
      </c>
      <c r="AI673" s="13">
        <f t="shared" si="974"/>
        <v>3.1880008313651509E-2</v>
      </c>
      <c r="AJ673" s="13">
        <f t="shared" si="975"/>
        <v>2.062965209684724E-2</v>
      </c>
      <c r="AK673" s="13">
        <f t="shared" si="976"/>
        <v>8.8996745013334416E-3</v>
      </c>
      <c r="AL673" s="13">
        <f t="shared" si="977"/>
        <v>2.975382640957498E-4</v>
      </c>
      <c r="AM673" s="13">
        <f t="shared" si="978"/>
        <v>1.1269776361492122E-3</v>
      </c>
      <c r="AN673" s="13">
        <f t="shared" si="979"/>
        <v>2.2494536686362334E-3</v>
      </c>
      <c r="AO673" s="13">
        <f t="shared" si="980"/>
        <v>2.2449610555852497E-3</v>
      </c>
      <c r="AP673" s="13">
        <f t="shared" si="981"/>
        <v>1.4936516101262715E-3</v>
      </c>
      <c r="AQ673" s="13">
        <f t="shared" si="982"/>
        <v>7.4533424317616795E-4</v>
      </c>
      <c r="AR673" s="13">
        <f t="shared" si="983"/>
        <v>9.8334678578585067E-3</v>
      </c>
      <c r="AS673" s="13">
        <f t="shared" si="984"/>
        <v>1.2726535000700262E-2</v>
      </c>
      <c r="AT673" s="13">
        <f t="shared" si="985"/>
        <v>8.2353802069233019E-3</v>
      </c>
      <c r="AU673" s="13">
        <f t="shared" si="986"/>
        <v>3.5527600219463916E-3</v>
      </c>
      <c r="AV673" s="13">
        <f t="shared" si="987"/>
        <v>1.1495010056969865E-3</v>
      </c>
      <c r="AW673" s="13">
        <f t="shared" si="988"/>
        <v>2.1350377212619458E-5</v>
      </c>
      <c r="AX673" s="13">
        <f t="shared" si="989"/>
        <v>2.4309023935364805E-4</v>
      </c>
      <c r="AY673" s="13">
        <f t="shared" si="990"/>
        <v>4.8520947815092625E-4</v>
      </c>
      <c r="AZ673" s="13">
        <f t="shared" si="991"/>
        <v>4.8424041687867366E-4</v>
      </c>
      <c r="BA673" s="13">
        <f t="shared" si="992"/>
        <v>3.221821940115976E-4</v>
      </c>
      <c r="BB673" s="13">
        <f t="shared" si="993"/>
        <v>1.6076936556722946E-4</v>
      </c>
      <c r="BC673" s="13">
        <f t="shared" si="994"/>
        <v>6.4179310676515001E-5</v>
      </c>
      <c r="BD673" s="13">
        <f t="shared" si="995"/>
        <v>3.2712761458541825E-3</v>
      </c>
      <c r="BE673" s="13">
        <f t="shared" si="996"/>
        <v>4.2337058471085048E-3</v>
      </c>
      <c r="BF673" s="13">
        <f t="shared" si="997"/>
        <v>2.7396441634187441E-3</v>
      </c>
      <c r="BG673" s="13">
        <f t="shared" si="998"/>
        <v>1.1818881476741427E-3</v>
      </c>
      <c r="BH673" s="13">
        <f t="shared" si="999"/>
        <v>3.8240174005011243E-4</v>
      </c>
      <c r="BI673" s="13">
        <f t="shared" si="1000"/>
        <v>9.8981340040425579E-5</v>
      </c>
      <c r="BJ673" s="14">
        <f t="shared" si="1001"/>
        <v>0.2458885652286337</v>
      </c>
      <c r="BK673" s="14">
        <f t="shared" si="1002"/>
        <v>0.21709544767452715</v>
      </c>
      <c r="BL673" s="14">
        <f t="shared" si="1003"/>
        <v>0.48323823750884592</v>
      </c>
      <c r="BM673" s="14">
        <f t="shared" si="1004"/>
        <v>0.63372670432298794</v>
      </c>
      <c r="BN673" s="14">
        <f t="shared" si="1005"/>
        <v>0.36139601040931485</v>
      </c>
    </row>
    <row r="674" spans="1:66" x14ac:dyDescent="0.25">
      <c r="A674" t="s">
        <v>346</v>
      </c>
      <c r="B674" t="s">
        <v>235</v>
      </c>
      <c r="C674" t="s">
        <v>321</v>
      </c>
      <c r="D674" s="11">
        <v>44436</v>
      </c>
      <c r="E674" s="10">
        <f>VLOOKUP(A674,home!$A$2:$E$405,3,FALSE)</f>
        <v>1.619</v>
      </c>
      <c r="F674" s="10">
        <f>VLOOKUP(B674,home!$B$2:$E$405,3,FALSE)</f>
        <v>1.1324000000000001</v>
      </c>
      <c r="G674" s="10">
        <f>VLOOKUP(C674,away!$B$2:$E$405,4,FALSE)</f>
        <v>0.72060000000000002</v>
      </c>
      <c r="H674" s="10">
        <f>VLOOKUP(A674,away!$A$2:$E$405,3,FALSE)</f>
        <v>1.181</v>
      </c>
      <c r="I674" s="10">
        <f>VLOOKUP(C674,away!$B$2:$E$405,3,FALSE)</f>
        <v>0.7056</v>
      </c>
      <c r="J674" s="10">
        <f>VLOOKUP(B674,home!$B$2:$E$405,4,FALSE)</f>
        <v>0.5645</v>
      </c>
      <c r="K674" s="12">
        <f t="shared" si="950"/>
        <v>1.3211160453600002</v>
      </c>
      <c r="L674" s="12">
        <f t="shared" si="951"/>
        <v>0.47040552720000001</v>
      </c>
      <c r="M674" s="13">
        <f t="shared" si="952"/>
        <v>0.16670632082795189</v>
      </c>
      <c r="N674" s="13">
        <f t="shared" si="953"/>
        <v>0.22023839530873923</v>
      </c>
      <c r="O674" s="13">
        <f t="shared" si="954"/>
        <v>7.8419574736645042E-2</v>
      </c>
      <c r="P674" s="13">
        <f t="shared" si="955"/>
        <v>0.10360135845488946</v>
      </c>
      <c r="Q674" s="13">
        <f t="shared" si="956"/>
        <v>0.14548023892335701</v>
      </c>
      <c r="R674" s="13">
        <f t="shared" si="957"/>
        <v>1.8444500698395653E-2</v>
      </c>
      <c r="S674" s="13">
        <f t="shared" si="958"/>
        <v>1.609603256252003E-2</v>
      </c>
      <c r="T674" s="13">
        <f t="shared" si="959"/>
        <v>6.8434708487923712E-2</v>
      </c>
      <c r="U674" s="13">
        <f t="shared" si="960"/>
        <v>2.4367325821304225E-2</v>
      </c>
      <c r="V674" s="13">
        <f t="shared" si="961"/>
        <v>1.1114494512326767E-3</v>
      </c>
      <c r="W674" s="13">
        <f t="shared" si="962"/>
        <v>6.4065425974817791E-2</v>
      </c>
      <c r="X674" s="13">
        <f t="shared" si="963"/>
        <v>3.0136730480976731E-2</v>
      </c>
      <c r="Y674" s="13">
        <f t="shared" si="964"/>
        <v>7.0882422949940837E-3</v>
      </c>
      <c r="Z674" s="13">
        <f t="shared" si="965"/>
        <v>2.8921316916565255E-3</v>
      </c>
      <c r="AA674" s="13">
        <f t="shared" si="966"/>
        <v>3.8208415831415959E-3</v>
      </c>
      <c r="AB674" s="13">
        <f t="shared" si="967"/>
        <v>2.5238875611335344E-3</v>
      </c>
      <c r="AC674" s="13">
        <f t="shared" si="968"/>
        <v>4.3170106129510584E-5</v>
      </c>
      <c r="AD674" s="13">
        <f t="shared" si="969"/>
        <v>2.1159465552038785E-2</v>
      </c>
      <c r="AE674" s="13">
        <f t="shared" si="970"/>
        <v>9.9535295482770427E-3</v>
      </c>
      <c r="AF674" s="13">
        <f t="shared" si="971"/>
        <v>2.3410976573290197E-3</v>
      </c>
      <c r="AG674" s="13">
        <f t="shared" si="972"/>
        <v>3.6708842590751418E-4</v>
      </c>
      <c r="AH674" s="13">
        <f t="shared" si="973"/>
        <v>3.4011868328637891E-4</v>
      </c>
      <c r="AI674" s="13">
        <f t="shared" si="974"/>
        <v>4.4933624981635125E-4</v>
      </c>
      <c r="AJ674" s="13">
        <f t="shared" si="975"/>
        <v>2.9681266469713558E-4</v>
      </c>
      <c r="AK674" s="13">
        <f t="shared" si="976"/>
        <v>1.3070799126581447E-4</v>
      </c>
      <c r="AL674" s="13">
        <f t="shared" si="977"/>
        <v>1.0731402666548777E-6</v>
      </c>
      <c r="AM674" s="13">
        <f t="shared" si="978"/>
        <v>5.590821890408125E-3</v>
      </c>
      <c r="AN674" s="13">
        <f t="shared" si="979"/>
        <v>2.6299535188387341E-3</v>
      </c>
      <c r="AO674" s="13">
        <f t="shared" si="980"/>
        <v>6.185723357704149E-4</v>
      </c>
      <c r="AP674" s="13">
        <f t="shared" si="981"/>
        <v>9.6993281906472488E-5</v>
      </c>
      <c r="AQ674" s="13">
        <f t="shared" si="982"/>
        <v>1.1406543977518103E-5</v>
      </c>
      <c r="AR674" s="13">
        <f t="shared" si="983"/>
        <v>3.1998741704379786E-5</v>
      </c>
      <c r="AS674" s="13">
        <f t="shared" si="984"/>
        <v>4.2274051096986331E-5</v>
      </c>
      <c r="AT674" s="13">
        <f t="shared" si="985"/>
        <v>2.7924463603298585E-5</v>
      </c>
      <c r="AU674" s="13">
        <f t="shared" si="986"/>
        <v>1.2297152308129693E-5</v>
      </c>
      <c r="AV674" s="13">
        <f t="shared" si="987"/>
        <v>4.0614913066264762E-6</v>
      </c>
      <c r="AW674" s="13">
        <f t="shared" si="988"/>
        <v>1.852539058672406E-8</v>
      </c>
      <c r="AX674" s="13">
        <f t="shared" si="989"/>
        <v>1.2310207510280154E-3</v>
      </c>
      <c r="AY674" s="13">
        <f t="shared" si="990"/>
        <v>5.7907896538147345E-4</v>
      </c>
      <c r="AZ674" s="13">
        <f t="shared" si="991"/>
        <v>1.3620097300035127E-4</v>
      </c>
      <c r="BA674" s="13">
        <f t="shared" si="992"/>
        <v>2.1356563503127735E-5</v>
      </c>
      <c r="BB674" s="13">
        <f t="shared" si="993"/>
        <v>2.5115613784672701E-6</v>
      </c>
      <c r="BC674" s="13">
        <f t="shared" si="994"/>
        <v>2.3629047086661102E-7</v>
      </c>
      <c r="BD674" s="13">
        <f t="shared" si="995"/>
        <v>2.508730826864232E-6</v>
      </c>
      <c r="BE674" s="13">
        <f t="shared" si="996"/>
        <v>3.3143245488595973E-6</v>
      </c>
      <c r="BF674" s="13">
        <f t="shared" si="997"/>
        <v>2.1893036705144793E-6</v>
      </c>
      <c r="BG674" s="13">
        <f t="shared" si="998"/>
        <v>9.6410806909407397E-7</v>
      </c>
      <c r="BH674" s="13">
        <f t="shared" si="999"/>
        <v>3.1842465988530727E-7</v>
      </c>
      <c r="BI674" s="13">
        <f t="shared" si="1000"/>
        <v>8.4135185482556021E-8</v>
      </c>
      <c r="BJ674" s="14">
        <f t="shared" si="1001"/>
        <v>0.58018307533002433</v>
      </c>
      <c r="BK674" s="14">
        <f t="shared" si="1002"/>
        <v>0.28813848350837168</v>
      </c>
      <c r="BL674" s="14">
        <f t="shared" si="1003"/>
        <v>0.1289210409166659</v>
      </c>
      <c r="BM674" s="14">
        <f t="shared" si="1004"/>
        <v>0.26666528205674916</v>
      </c>
      <c r="BN674" s="14">
        <f t="shared" si="1005"/>
        <v>0.73289038894997838</v>
      </c>
    </row>
    <row r="675" spans="1:66" x14ac:dyDescent="0.25">
      <c r="A675" t="s">
        <v>346</v>
      </c>
      <c r="B675" t="s">
        <v>234</v>
      </c>
      <c r="C675" t="s">
        <v>238</v>
      </c>
      <c r="D675" s="11">
        <v>44436</v>
      </c>
      <c r="E675" s="10">
        <f>VLOOKUP(A675,home!$A$2:$E$405,3,FALSE)</f>
        <v>1.619</v>
      </c>
      <c r="F675" s="10">
        <f>VLOOKUP(B675,home!$B$2:$E$405,3,FALSE)</f>
        <v>1.5883</v>
      </c>
      <c r="G675" s="10">
        <f>VLOOKUP(C675,away!$B$2:$E$405,4,FALSE)</f>
        <v>0.61770000000000003</v>
      </c>
      <c r="H675" s="10">
        <f>VLOOKUP(A675,away!$A$2:$E$405,3,FALSE)</f>
        <v>1.181</v>
      </c>
      <c r="I675" s="10">
        <f>VLOOKUP(C675,away!$B$2:$E$405,3,FALSE)</f>
        <v>0.5645</v>
      </c>
      <c r="J675" s="10">
        <f>VLOOKUP(B675,home!$B$2:$E$405,4,FALSE)</f>
        <v>0.2419</v>
      </c>
      <c r="K675" s="12">
        <f t="shared" si="950"/>
        <v>1.58838942129</v>
      </c>
      <c r="L675" s="12">
        <f t="shared" si="951"/>
        <v>0.16126856155000002</v>
      </c>
      <c r="M675" s="13">
        <f t="shared" si="952"/>
        <v>0.17383338728589248</v>
      </c>
      <c r="N675" s="13">
        <f t="shared" si="953"/>
        <v>0.27611511343191919</v>
      </c>
      <c r="O675" s="13">
        <f t="shared" si="954"/>
        <v>2.8033860316959945E-2</v>
      </c>
      <c r="P675" s="13">
        <f t="shared" si="955"/>
        <v>4.45286871653807E-2</v>
      </c>
      <c r="Q675" s="13">
        <f t="shared" si="956"/>
        <v>0.21928916261677447</v>
      </c>
      <c r="R675" s="13">
        <f t="shared" si="957"/>
        <v>2.2604901640048791E-3</v>
      </c>
      <c r="S675" s="13">
        <f t="shared" si="958"/>
        <v>2.8515868148668005E-3</v>
      </c>
      <c r="T675" s="13">
        <f t="shared" si="959"/>
        <v>3.5364447818711259E-2</v>
      </c>
      <c r="U675" s="13">
        <f t="shared" si="960"/>
        <v>3.5905386634354471E-3</v>
      </c>
      <c r="V675" s="13">
        <f t="shared" si="961"/>
        <v>8.1161634895638807E-5</v>
      </c>
      <c r="W675" s="13">
        <f t="shared" si="962"/>
        <v>0.11610552870134233</v>
      </c>
      <c r="X675" s="13">
        <f t="shared" si="963"/>
        <v>1.872417160166772E-2</v>
      </c>
      <c r="Y675" s="13">
        <f t="shared" si="964"/>
        <v>1.5098101102081567E-3</v>
      </c>
      <c r="Z675" s="13">
        <f t="shared" si="965"/>
        <v>1.2151533238233016E-4</v>
      </c>
      <c r="AA675" s="13">
        <f t="shared" si="966"/>
        <v>1.9301366848063138E-4</v>
      </c>
      <c r="AB675" s="13">
        <f t="shared" si="967"/>
        <v>1.5329043458950503E-4</v>
      </c>
      <c r="AC675" s="13">
        <f t="shared" si="968"/>
        <v>1.2993839627579002E-6</v>
      </c>
      <c r="AD675" s="13">
        <f t="shared" si="969"/>
        <v>4.6105198385623672E-2</v>
      </c>
      <c r="AE675" s="13">
        <f t="shared" si="970"/>
        <v>7.4353190236269131E-3</v>
      </c>
      <c r="AF675" s="13">
        <f t="shared" si="971"/>
        <v>5.9954160180283151E-4</v>
      </c>
      <c r="AG675" s="13">
        <f t="shared" si="972"/>
        <v>3.222907057070851E-5</v>
      </c>
      <c r="AH675" s="13">
        <f t="shared" si="973"/>
        <v>4.8991507148921317E-6</v>
      </c>
      <c r="AI675" s="13">
        <f t="shared" si="974"/>
        <v>7.7817591688400024E-6</v>
      </c>
      <c r="AJ675" s="13">
        <f t="shared" si="975"/>
        <v>6.1802319714059623E-6</v>
      </c>
      <c r="AK675" s="13">
        <f t="shared" si="976"/>
        <v>3.2722050281664901E-6</v>
      </c>
      <c r="AL675" s="13">
        <f t="shared" si="977"/>
        <v>1.3313866315036677E-8</v>
      </c>
      <c r="AM675" s="13">
        <f t="shared" si="978"/>
        <v>1.4646601876440291E-2</v>
      </c>
      <c r="AN675" s="13">
        <f t="shared" si="979"/>
        <v>2.3620364162090569E-3</v>
      </c>
      <c r="AO675" s="13">
        <f t="shared" si="980"/>
        <v>1.9046110758537589E-4</v>
      </c>
      <c r="AP675" s="13">
        <f t="shared" si="981"/>
        <v>1.0238462950504456E-5</v>
      </c>
      <c r="AQ675" s="13">
        <f t="shared" si="982"/>
        <v>4.1278554812770576E-7</v>
      </c>
      <c r="AR675" s="13">
        <f t="shared" si="983"/>
        <v>1.5801579772146162E-7</v>
      </c>
      <c r="AS675" s="13">
        <f t="shared" si="984"/>
        <v>2.509906214974701E-7</v>
      </c>
      <c r="AT675" s="13">
        <f t="shared" si="985"/>
        <v>1.9933542401479203E-7</v>
      </c>
      <c r="AU675" s="13">
        <f t="shared" si="986"/>
        <v>1.055407595978174E-7</v>
      </c>
      <c r="AV675" s="13">
        <f t="shared" si="987"/>
        <v>4.1909956515021061E-8</v>
      </c>
      <c r="AW675" s="13">
        <f t="shared" si="988"/>
        <v>9.4734548434292072E-11</v>
      </c>
      <c r="AX675" s="13">
        <f t="shared" si="989"/>
        <v>3.8774179130640005E-3</v>
      </c>
      <c r="AY675" s="13">
        <f t="shared" si="990"/>
        <v>6.2530560936803438E-4</v>
      </c>
      <c r="AZ675" s="13">
        <f t="shared" si="991"/>
        <v>5.0421068075964568E-5</v>
      </c>
      <c r="BA675" s="13">
        <f t="shared" si="992"/>
        <v>2.7104443734751442E-6</v>
      </c>
      <c r="BB675" s="13">
        <f t="shared" si="993"/>
        <v>1.0927736631790691E-7</v>
      </c>
      <c r="BC675" s="13">
        <f t="shared" si="994"/>
        <v>3.524600735212253E-9</v>
      </c>
      <c r="BD675" s="13">
        <f t="shared" si="995"/>
        <v>4.2471634001193132E-9</v>
      </c>
      <c r="BE675" s="13">
        <f t="shared" si="996"/>
        <v>6.7461494152395845E-9</v>
      </c>
      <c r="BF675" s="13">
        <f t="shared" si="997"/>
        <v>5.3577561828041392E-9</v>
      </c>
      <c r="BG675" s="13">
        <f t="shared" si="998"/>
        <v>2.8367344142057278E-9</v>
      </c>
      <c r="BH675" s="13">
        <f t="shared" si="999"/>
        <v>1.1264597336334162E-9</v>
      </c>
      <c r="BI675" s="13">
        <f t="shared" si="1000"/>
        <v>3.5785134488249404E-10</v>
      </c>
      <c r="BJ675" s="14">
        <f t="shared" si="1001"/>
        <v>0.74304624084782878</v>
      </c>
      <c r="BK675" s="14">
        <f t="shared" si="1002"/>
        <v>0.22192144120823271</v>
      </c>
      <c r="BL675" s="14">
        <f t="shared" si="1003"/>
        <v>3.4254103059027548E-2</v>
      </c>
      <c r="BM675" s="14">
        <f t="shared" si="1004"/>
        <v>0.25465729395190662</v>
      </c>
      <c r="BN675" s="14">
        <f t="shared" si="1005"/>
        <v>0.74406070098093158</v>
      </c>
    </row>
    <row r="676" spans="1:66" x14ac:dyDescent="0.25">
      <c r="A676" t="s">
        <v>346</v>
      </c>
      <c r="B676" t="s">
        <v>232</v>
      </c>
      <c r="C676" t="s">
        <v>237</v>
      </c>
      <c r="D676" s="11">
        <v>44436</v>
      </c>
      <c r="E676" s="10">
        <f>VLOOKUP(A676,home!$A$2:$E$405,3,FALSE)</f>
        <v>1.619</v>
      </c>
      <c r="F676" s="10">
        <f>VLOOKUP(B676,home!$B$2:$E$405,3,FALSE)</f>
        <v>0.72060000000000002</v>
      </c>
      <c r="G676" s="10">
        <f>VLOOKUP(C676,away!$B$2:$E$405,4,FALSE)</f>
        <v>0.37059999999999998</v>
      </c>
      <c r="H676" s="10">
        <f>VLOOKUP(A676,away!$A$2:$E$405,3,FALSE)</f>
        <v>1.181</v>
      </c>
      <c r="I676" s="10">
        <f>VLOOKUP(C676,away!$B$2:$E$405,3,FALSE)</f>
        <v>0.6774</v>
      </c>
      <c r="J676" s="10">
        <f>VLOOKUP(B676,home!$B$2:$E$405,4,FALSE)</f>
        <v>0.9879</v>
      </c>
      <c r="K676" s="12">
        <f t="shared" si="950"/>
        <v>0.43236100884000001</v>
      </c>
      <c r="L676" s="12">
        <f t="shared" si="951"/>
        <v>0.79032928625999999</v>
      </c>
      <c r="M676" s="13">
        <f t="shared" si="952"/>
        <v>0.29443697808699154</v>
      </c>
      <c r="N676" s="13">
        <f t="shared" si="953"/>
        <v>0.12730306888549264</v>
      </c>
      <c r="O676" s="13">
        <f t="shared" si="954"/>
        <v>0.23270216674004326</v>
      </c>
      <c r="P676" s="13">
        <f t="shared" si="955"/>
        <v>0.10061134357097899</v>
      </c>
      <c r="Q676" s="13">
        <f t="shared" si="956"/>
        <v>2.7520441645879801E-2</v>
      </c>
      <c r="R676" s="13">
        <f t="shared" si="957"/>
        <v>9.1955668675406943E-2</v>
      </c>
      <c r="S676" s="13">
        <f t="shared" si="958"/>
        <v>8.5949143692193065E-3</v>
      </c>
      <c r="T676" s="13">
        <f t="shared" si="959"/>
        <v>2.175021100354816E-2</v>
      </c>
      <c r="U676" s="13">
        <f t="shared" si="960"/>
        <v>3.975804567705573E-2</v>
      </c>
      <c r="V676" s="13">
        <f t="shared" si="961"/>
        <v>3.2632747579731979E-4</v>
      </c>
      <c r="W676" s="13">
        <f t="shared" si="962"/>
        <v>3.9662553045783141E-3</v>
      </c>
      <c r="X676" s="13">
        <f t="shared" si="963"/>
        <v>3.1346477239923174E-3</v>
      </c>
      <c r="Y676" s="13">
        <f t="shared" si="964"/>
        <v>1.2387019491896909E-3</v>
      </c>
      <c r="Z676" s="13">
        <f t="shared" si="965"/>
        <v>2.4225085997265142E-2</v>
      </c>
      <c r="AA676" s="13">
        <f t="shared" si="966"/>
        <v>1.0473982621013313E-2</v>
      </c>
      <c r="AB676" s="13">
        <f t="shared" si="967"/>
        <v>2.2642708462969714E-3</v>
      </c>
      <c r="AC676" s="13">
        <f t="shared" si="968"/>
        <v>6.9692854981674042E-6</v>
      </c>
      <c r="AD676" s="13">
        <f t="shared" si="969"/>
        <v>4.2871353620112029E-4</v>
      </c>
      <c r="AE676" s="13">
        <f t="shared" si="970"/>
        <v>3.3882486307583199E-4</v>
      </c>
      <c r="AF676" s="13">
        <f t="shared" si="971"/>
        <v>1.3389160610093227E-4</v>
      </c>
      <c r="AG676" s="13">
        <f t="shared" si="972"/>
        <v>3.5272819161984959E-5</v>
      </c>
      <c r="AH676" s="13">
        <f t="shared" si="973"/>
        <v>4.786448731451419E-3</v>
      </c>
      <c r="AI676" s="13">
        <f t="shared" si="974"/>
        <v>2.0694738022912734E-3</v>
      </c>
      <c r="AJ676" s="13">
        <f t="shared" si="975"/>
        <v>4.4737989046330279E-4</v>
      </c>
      <c r="AK676" s="13">
        <f t="shared" si="976"/>
        <v>6.4476540258480785E-5</v>
      </c>
      <c r="AL676" s="13">
        <f t="shared" si="977"/>
        <v>9.5258303798131769E-8</v>
      </c>
      <c r="AM676" s="13">
        <f t="shared" si="978"/>
        <v>3.7071803403056055E-5</v>
      </c>
      <c r="AN676" s="13">
        <f t="shared" si="979"/>
        <v>2.9298931923908326E-5</v>
      </c>
      <c r="AO676" s="13">
        <f t="shared" si="980"/>
        <v>1.1577901977801398E-5</v>
      </c>
      <c r="AP676" s="13">
        <f t="shared" si="981"/>
        <v>3.050118335501341E-6</v>
      </c>
      <c r="AQ676" s="13">
        <f t="shared" si="982"/>
        <v>6.0264946177632837E-7</v>
      </c>
      <c r="AR676" s="13">
        <f t="shared" si="983"/>
        <v>7.5657412192961667E-4</v>
      </c>
      <c r="AS676" s="13">
        <f t="shared" si="984"/>
        <v>3.2711315061972619E-4</v>
      </c>
      <c r="AT676" s="13">
        <f t="shared" si="985"/>
        <v>7.0715485903387828E-5</v>
      </c>
      <c r="AU676" s="13">
        <f t="shared" si="986"/>
        <v>1.0191539608599856E-5</v>
      </c>
      <c r="AV676" s="13">
        <f t="shared" si="987"/>
        <v>1.1016060867017628E-6</v>
      </c>
      <c r="AW676" s="13">
        <f t="shared" si="988"/>
        <v>9.0418009103452239E-10</v>
      </c>
      <c r="AX676" s="13">
        <f t="shared" si="989"/>
        <v>2.6714003864772428E-6</v>
      </c>
      <c r="AY676" s="13">
        <f t="shared" si="990"/>
        <v>2.1112859607592472E-6</v>
      </c>
      <c r="AZ676" s="13">
        <f t="shared" si="991"/>
        <v>8.3430556322880706E-7</v>
      </c>
      <c r="BA676" s="13">
        <f t="shared" si="992"/>
        <v>2.1979204010312348E-7</v>
      </c>
      <c r="BB676" s="13">
        <f t="shared" si="993"/>
        <v>4.3427021545082714E-8</v>
      </c>
      <c r="BC676" s="13">
        <f t="shared" si="994"/>
        <v>6.8643293884245737E-9</v>
      </c>
      <c r="BD676" s="13">
        <f t="shared" si="995"/>
        <v>9.9657114297903334E-5</v>
      </c>
      <c r="BE676" s="13">
        <f t="shared" si="996"/>
        <v>4.3087850475924667E-5</v>
      </c>
      <c r="BF676" s="13">
        <f t="shared" si="997"/>
        <v>9.314753250258931E-6</v>
      </c>
      <c r="BG676" s="13">
        <f t="shared" si="998"/>
        <v>1.3424453707925402E-6</v>
      </c>
      <c r="BH676" s="13">
        <f t="shared" si="999"/>
        <v>1.4510525870711262E-7</v>
      </c>
      <c r="BI676" s="13">
        <f t="shared" si="1000"/>
        <v>1.2547571208519285E-8</v>
      </c>
      <c r="BJ676" s="14">
        <f t="shared" si="1001"/>
        <v>0.18593751781762433</v>
      </c>
      <c r="BK676" s="14">
        <f t="shared" si="1002"/>
        <v>0.40397873933274991</v>
      </c>
      <c r="BL676" s="14">
        <f t="shared" si="1003"/>
        <v>0.38584116924465345</v>
      </c>
      <c r="BM676" s="14">
        <f t="shared" si="1004"/>
        <v>0.12545073440571902</v>
      </c>
      <c r="BN676" s="14">
        <f t="shared" si="1005"/>
        <v>0.87452966760479323</v>
      </c>
    </row>
    <row r="677" spans="1:66" x14ac:dyDescent="0.25">
      <c r="A677" t="s">
        <v>347</v>
      </c>
      <c r="B677" t="s">
        <v>249</v>
      </c>
      <c r="C677" t="s">
        <v>250</v>
      </c>
      <c r="D677" s="11">
        <v>44436</v>
      </c>
      <c r="E677" s="10">
        <f>VLOOKUP(A677,home!$A$2:$E$405,3,FALSE)</f>
        <v>1.2816000000000001</v>
      </c>
      <c r="F677" s="10">
        <f>VLOOKUP(B677,home!$B$2:$E$405,3,FALSE)</f>
        <v>1.1147</v>
      </c>
      <c r="G677" s="10">
        <f>VLOOKUP(C677,away!$B$2:$E$405,4,FALSE)</f>
        <v>0.33439999999999998</v>
      </c>
      <c r="H677" s="10">
        <f>VLOOKUP(A677,away!$A$2:$E$405,3,FALSE)</f>
        <v>0.83499999999999996</v>
      </c>
      <c r="I677" s="10">
        <f>VLOOKUP(C677,away!$B$2:$E$405,3,FALSE)</f>
        <v>1.5398000000000001</v>
      </c>
      <c r="J677" s="10">
        <f>VLOOKUP(B677,home!$B$2:$E$405,4,FALSE)</f>
        <v>1.8819999999999999</v>
      </c>
      <c r="K677" s="12">
        <f t="shared" si="950"/>
        <v>0.47772367948799999</v>
      </c>
      <c r="L677" s="12">
        <f t="shared" si="951"/>
        <v>2.419749506</v>
      </c>
      <c r="M677" s="13">
        <f t="shared" si="952"/>
        <v>5.5162429331282195E-2</v>
      </c>
      <c r="N677" s="13">
        <f t="shared" si="953"/>
        <v>2.6352398709636904E-2</v>
      </c>
      <c r="O677" s="13">
        <f t="shared" si="954"/>
        <v>0.13347926112413</v>
      </c>
      <c r="P677" s="13">
        <f t="shared" si="955"/>
        <v>6.3766203759558923E-2</v>
      </c>
      <c r="Q677" s="13">
        <f t="shared" si="956"/>
        <v>6.2945824374512835E-3</v>
      </c>
      <c r="R677" s="13">
        <f t="shared" si="957"/>
        <v>0.16149318808317931</v>
      </c>
      <c r="S677" s="13">
        <f t="shared" si="958"/>
        <v>1.8427980743406631E-2</v>
      </c>
      <c r="T677" s="13">
        <f t="shared" si="959"/>
        <v>1.5231312743499018E-2</v>
      </c>
      <c r="U677" s="13">
        <f t="shared" si="960"/>
        <v>7.7149120023344051E-2</v>
      </c>
      <c r="V677" s="13">
        <f t="shared" si="961"/>
        <v>2.3669136749746196E-3</v>
      </c>
      <c r="W677" s="13">
        <f t="shared" si="962"/>
        <v>1.0023570276199239E-3</v>
      </c>
      <c r="X677" s="13">
        <f t="shared" si="963"/>
        <v>2.4254529224189392E-3</v>
      </c>
      <c r="Y677" s="13">
        <f t="shared" si="964"/>
        <v>2.9344942554247427E-3</v>
      </c>
      <c r="Z677" s="13">
        <f t="shared" si="965"/>
        <v>0.13025768736221274</v>
      </c>
      <c r="AA677" s="13">
        <f t="shared" si="966"/>
        <v>6.2227181688273819E-2</v>
      </c>
      <c r="AB677" s="13">
        <f t="shared" si="967"/>
        <v>1.4863699100145235E-2</v>
      </c>
      <c r="AC677" s="13">
        <f t="shared" si="968"/>
        <v>1.7100531728454812E-4</v>
      </c>
      <c r="AD677" s="13">
        <f t="shared" si="969"/>
        <v>1.1971242184881119E-4</v>
      </c>
      <c r="AE677" s="13">
        <f t="shared" si="970"/>
        <v>2.8967407363072442E-4</v>
      </c>
      <c r="AF677" s="13">
        <f t="shared" si="971"/>
        <v>3.5046934828447663E-4</v>
      </c>
      <c r="AG677" s="13">
        <f t="shared" si="972"/>
        <v>2.8268267745983473E-4</v>
      </c>
      <c r="AH677" s="13">
        <f t="shared" si="973"/>
        <v>7.8797743661854186E-2</v>
      </c>
      <c r="AI677" s="13">
        <f t="shared" si="974"/>
        <v>3.7643548037493209E-2</v>
      </c>
      <c r="AJ677" s="13">
        <f t="shared" si="975"/>
        <v>8.9916071387272697E-3</v>
      </c>
      <c r="AK677" s="13">
        <f t="shared" si="976"/>
        <v>1.4318345489411201E-3</v>
      </c>
      <c r="AL677" s="13">
        <f t="shared" si="977"/>
        <v>7.9070918653328752E-6</v>
      </c>
      <c r="AM677" s="13">
        <f t="shared" si="978"/>
        <v>1.1437891729206747E-5</v>
      </c>
      <c r="AN677" s="13">
        <f t="shared" si="979"/>
        <v>2.7676832861429509E-5</v>
      </c>
      <c r="AO677" s="13">
        <f t="shared" si="980"/>
        <v>3.3485501322044318E-5</v>
      </c>
      <c r="AP677" s="13">
        <f t="shared" si="981"/>
        <v>2.7008841760726362E-5</v>
      </c>
      <c r="AQ677" s="13">
        <f t="shared" si="982"/>
        <v>1.6338657877037445E-5</v>
      </c>
      <c r="AR677" s="13">
        <f t="shared" si="983"/>
        <v>3.8134160259937266E-2</v>
      </c>
      <c r="AS677" s="13">
        <f t="shared" si="984"/>
        <v>1.8217591353562296E-2</v>
      </c>
      <c r="AT677" s="13">
        <f t="shared" si="985"/>
        <v>4.3514873864162777E-3</v>
      </c>
      <c r="AU677" s="13">
        <f t="shared" si="986"/>
        <v>6.9293618849480181E-4</v>
      </c>
      <c r="AV677" s="13">
        <f t="shared" si="987"/>
        <v>8.2758006404531727E-5</v>
      </c>
      <c r="AW677" s="13">
        <f t="shared" si="988"/>
        <v>2.5389927586115424E-7</v>
      </c>
      <c r="AX677" s="13">
        <f t="shared" si="989"/>
        <v>9.1069195374366819E-7</v>
      </c>
      <c r="AY677" s="13">
        <f t="shared" si="990"/>
        <v>2.2036464051894157E-6</v>
      </c>
      <c r="AZ677" s="13">
        <f t="shared" si="991"/>
        <v>2.6661361501778827E-6</v>
      </c>
      <c r="BA677" s="13">
        <f t="shared" si="992"/>
        <v>2.1504605441072246E-6</v>
      </c>
      <c r="BB677" s="13">
        <f t="shared" si="993"/>
        <v>1.300893959818987E-6</v>
      </c>
      <c r="BC677" s="13">
        <f t="shared" si="994"/>
        <v>6.2956750332607564E-7</v>
      </c>
      <c r="BD677" s="13">
        <f t="shared" si="995"/>
        <v>1.5379185908451342E-2</v>
      </c>
      <c r="BE677" s="13">
        <f t="shared" si="996"/>
        <v>7.3470012797153747E-3</v>
      </c>
      <c r="BF677" s="13">
        <f t="shared" si="997"/>
        <v>1.7549182422743369E-3</v>
      </c>
      <c r="BG677" s="13">
        <f t="shared" si="998"/>
        <v>2.7945533329996999E-4</v>
      </c>
      <c r="BH677" s="13">
        <f t="shared" si="999"/>
        <v>3.3375607519151757E-5</v>
      </c>
      <c r="BI677" s="13">
        <f t="shared" si="1000"/>
        <v>3.1888636058393085E-6</v>
      </c>
      <c r="BJ677" s="14">
        <f t="shared" si="1001"/>
        <v>5.5408945739341471E-2</v>
      </c>
      <c r="BK677" s="14">
        <f t="shared" si="1002"/>
        <v>0.13990464356477744</v>
      </c>
      <c r="BL677" s="14">
        <f t="shared" si="1003"/>
        <v>0.66235324183576938</v>
      </c>
      <c r="BM677" s="14">
        <f t="shared" si="1004"/>
        <v>0.54137450530973308</v>
      </c>
      <c r="BN677" s="14">
        <f t="shared" si="1005"/>
        <v>0.44654806344523862</v>
      </c>
    </row>
    <row r="678" spans="1:66" x14ac:dyDescent="0.25">
      <c r="A678" t="s">
        <v>347</v>
      </c>
      <c r="B678" t="s">
        <v>323</v>
      </c>
      <c r="C678" t="s">
        <v>258</v>
      </c>
      <c r="D678" s="11">
        <v>44436</v>
      </c>
      <c r="E678" s="10">
        <f>VLOOKUP(A678,home!$A$2:$E$405,3,FALSE)</f>
        <v>1.2816000000000001</v>
      </c>
      <c r="F678" s="10">
        <f>VLOOKUP(B678,home!$B$2:$E$405,3,FALSE)</f>
        <v>0.66879999999999995</v>
      </c>
      <c r="G678" s="10">
        <f>VLOOKUP(C678,away!$B$2:$E$405,4,FALSE)</f>
        <v>0.9103</v>
      </c>
      <c r="H678" s="10">
        <f>VLOOKUP(A678,away!$A$2:$E$405,3,FALSE)</f>
        <v>0.83499999999999996</v>
      </c>
      <c r="I678" s="10">
        <f>VLOOKUP(C678,away!$B$2:$E$405,3,FALSE)</f>
        <v>1.1976</v>
      </c>
      <c r="J678" s="10">
        <f>VLOOKUP(B678,home!$B$2:$E$405,4,FALSE)</f>
        <v>0.85540000000000005</v>
      </c>
      <c r="K678" s="12">
        <f t="shared" si="950"/>
        <v>0.780249153024</v>
      </c>
      <c r="L678" s="12">
        <f t="shared" si="951"/>
        <v>0.85539657840000005</v>
      </c>
      <c r="M678" s="13">
        <f t="shared" si="952"/>
        <v>0.19482652506265888</v>
      </c>
      <c r="N678" s="13">
        <f t="shared" si="953"/>
        <v>0.15201323116674867</v>
      </c>
      <c r="O678" s="13">
        <f t="shared" si="954"/>
        <v>0.16665394292016028</v>
      </c>
      <c r="P678" s="13">
        <f t="shared" si="955"/>
        <v>0.13003159781156506</v>
      </c>
      <c r="Q678" s="13">
        <f t="shared" si="956"/>
        <v>5.9304097433148587E-2</v>
      </c>
      <c r="R678" s="13">
        <f t="shared" si="957"/>
        <v>7.1277606275386984E-2</v>
      </c>
      <c r="S678" s="13">
        <f t="shared" si="958"/>
        <v>2.169650208562553E-2</v>
      </c>
      <c r="T678" s="13">
        <f t="shared" si="959"/>
        <v>5.0728522029415531E-2</v>
      </c>
      <c r="U678" s="13">
        <f t="shared" si="960"/>
        <v>5.5614291925948835E-2</v>
      </c>
      <c r="V678" s="13">
        <f t="shared" si="961"/>
        <v>1.6089703004640184E-3</v>
      </c>
      <c r="W678" s="13">
        <f t="shared" si="962"/>
        <v>1.5423990597688985E-2</v>
      </c>
      <c r="X678" s="13">
        <f t="shared" si="963"/>
        <v>1.319362878253693E-2</v>
      </c>
      <c r="Y678" s="13">
        <f t="shared" si="964"/>
        <v>5.6428924586309232E-3</v>
      </c>
      <c r="Z678" s="13">
        <f t="shared" si="965"/>
        <v>2.0323540174836136E-2</v>
      </c>
      <c r="AA678" s="13">
        <f t="shared" si="966"/>
        <v>1.585742500786513E-2</v>
      </c>
      <c r="AB678" s="13">
        <f t="shared" si="967"/>
        <v>6.1863712157641812E-3</v>
      </c>
      <c r="AC678" s="13">
        <f t="shared" si="968"/>
        <v>6.7116431827430597E-5</v>
      </c>
      <c r="AD678" s="13">
        <f t="shared" si="969"/>
        <v>3.0086389000242423E-3</v>
      </c>
      <c r="AE678" s="13">
        <f t="shared" si="970"/>
        <v>2.5735794207218769E-3</v>
      </c>
      <c r="AF678" s="13">
        <f t="shared" si="971"/>
        <v>1.1007155153630736E-3</v>
      </c>
      <c r="AG678" s="13">
        <f t="shared" si="972"/>
        <v>3.1384942854445529E-4</v>
      </c>
      <c r="AH678" s="13">
        <f t="shared" si="973"/>
        <v>4.3461716816324426E-3</v>
      </c>
      <c r="AI678" s="13">
        <f t="shared" si="974"/>
        <v>3.3910967734906063E-3</v>
      </c>
      <c r="AJ678" s="13">
        <f t="shared" si="975"/>
        <v>1.3229501926692324E-3</v>
      </c>
      <c r="AK678" s="13">
        <f t="shared" si="976"/>
        <v>3.4407692244103536E-4</v>
      </c>
      <c r="AL678" s="13">
        <f t="shared" si="977"/>
        <v>1.791800550181754E-6</v>
      </c>
      <c r="AM678" s="13">
        <f t="shared" si="978"/>
        <v>4.6949759069979499E-4</v>
      </c>
      <c r="AN678" s="13">
        <f t="shared" si="979"/>
        <v>4.0160663265164834E-4</v>
      </c>
      <c r="AO678" s="13">
        <f t="shared" si="980"/>
        <v>1.7176646971648284E-4</v>
      </c>
      <c r="AP678" s="13">
        <f t="shared" si="981"/>
        <v>4.8976150159775551E-5</v>
      </c>
      <c r="AQ678" s="13">
        <f t="shared" si="982"/>
        <v>1.0473507817469156E-5</v>
      </c>
      <c r="AR678" s="13">
        <f t="shared" si="983"/>
        <v>7.4354007712147327E-4</v>
      </c>
      <c r="AS678" s="13">
        <f t="shared" si="984"/>
        <v>5.8014651541342908E-4</v>
      </c>
      <c r="AT678" s="13">
        <f t="shared" si="985"/>
        <v>2.2632941364057648E-4</v>
      </c>
      <c r="AU678" s="13">
        <f t="shared" si="986"/>
        <v>5.8864444432492785E-5</v>
      </c>
      <c r="AV678" s="13">
        <f t="shared" si="987"/>
        <v>1.1482233227920202E-5</v>
      </c>
      <c r="AW678" s="13">
        <f t="shared" si="988"/>
        <v>3.3219108986092685E-8</v>
      </c>
      <c r="AX678" s="13">
        <f t="shared" si="989"/>
        <v>6.1054182915053901E-5</v>
      </c>
      <c r="AY678" s="13">
        <f t="shared" si="990"/>
        <v>5.2225539162544847E-5</v>
      </c>
      <c r="AZ678" s="13">
        <f t="shared" si="991"/>
        <v>2.2336773752368029E-5</v>
      </c>
      <c r="BA678" s="13">
        <f t="shared" si="992"/>
        <v>6.3689332800901808E-6</v>
      </c>
      <c r="BB678" s="13">
        <f t="shared" si="993"/>
        <v>1.3619909339617575E-6</v>
      </c>
      <c r="BC678" s="13">
        <f t="shared" si="994"/>
        <v>2.3300847694454163E-7</v>
      </c>
      <c r="BD678" s="13">
        <f t="shared" si="995"/>
        <v>1.0600360631216334E-4</v>
      </c>
      <c r="BE678" s="13">
        <f t="shared" si="996"/>
        <v>8.2709224042554972E-5</v>
      </c>
      <c r="BF678" s="13">
        <f t="shared" si="997"/>
        <v>3.2266901003237886E-5</v>
      </c>
      <c r="BG678" s="13">
        <f t="shared" si="998"/>
        <v>8.3920740594952056E-6</v>
      </c>
      <c r="BH678" s="13">
        <f t="shared" si="999"/>
        <v>1.6369771692589539E-6</v>
      </c>
      <c r="BI678" s="13">
        <f t="shared" si="1000"/>
        <v>2.5545000996678488E-7</v>
      </c>
      <c r="BJ678" s="14">
        <f t="shared" si="1001"/>
        <v>0.30454904651238951</v>
      </c>
      <c r="BK678" s="14">
        <f t="shared" si="1002"/>
        <v>0.34828472903185365</v>
      </c>
      <c r="BL678" s="14">
        <f t="shared" si="1003"/>
        <v>0.32684555983179142</v>
      </c>
      <c r="BM678" s="14">
        <f t="shared" si="1004"/>
        <v>0.22584368256114851</v>
      </c>
      <c r="BN678" s="14">
        <f t="shared" si="1005"/>
        <v>0.77410700066966842</v>
      </c>
    </row>
    <row r="679" spans="1:66" x14ac:dyDescent="0.25">
      <c r="A679" t="s">
        <v>349</v>
      </c>
      <c r="B679" t="s">
        <v>274</v>
      </c>
      <c r="C679" t="s">
        <v>286</v>
      </c>
      <c r="D679" s="11">
        <v>44436</v>
      </c>
      <c r="E679" s="10">
        <f>VLOOKUP(A679,home!$A$2:$E$405,3,FALSE)</f>
        <v>1.53</v>
      </c>
      <c r="F679" s="10">
        <f>VLOOKUP(B679,home!$B$2:$E$405,3,FALSE)</f>
        <v>1.1061000000000001</v>
      </c>
      <c r="G679" s="10">
        <f>VLOOKUP(C679,away!$B$2:$E$405,4,FALSE)</f>
        <v>1.5586</v>
      </c>
      <c r="H679" s="10">
        <f>VLOOKUP(A679,away!$A$2:$E$405,3,FALSE)</f>
        <v>1.075</v>
      </c>
      <c r="I679" s="10">
        <f>VLOOKUP(C679,away!$B$2:$E$405,3,FALSE)</f>
        <v>0.57250000000000001</v>
      </c>
      <c r="J679" s="10">
        <f>VLOOKUP(B679,home!$B$2:$E$405,4,FALSE)</f>
        <v>0.42930000000000001</v>
      </c>
      <c r="K679" s="12">
        <f t="shared" si="950"/>
        <v>2.6376702138000003</v>
      </c>
      <c r="L679" s="12">
        <f t="shared" si="951"/>
        <v>0.26420731874999998</v>
      </c>
      <c r="M679" s="13">
        <f t="shared" si="952"/>
        <v>5.4920009091038315E-2</v>
      </c>
      <c r="N679" s="13">
        <f t="shared" si="953"/>
        <v>0.14486087212105697</v>
      </c>
      <c r="O679" s="13">
        <f t="shared" si="954"/>
        <v>1.4510268347668857E-2</v>
      </c>
      <c r="P679" s="13">
        <f t="shared" si="955"/>
        <v>3.8273302614891085E-2</v>
      </c>
      <c r="Q679" s="13">
        <f t="shared" si="956"/>
        <v>0.1910476037694015</v>
      </c>
      <c r="R679" s="13">
        <f t="shared" si="957"/>
        <v>1.9168595472402906E-3</v>
      </c>
      <c r="S679" s="13">
        <f t="shared" si="958"/>
        <v>6.6680874479774022E-3</v>
      </c>
      <c r="T679" s="13">
        <f t="shared" si="959"/>
        <v>5.0476175145525964E-2</v>
      </c>
      <c r="U679" s="13">
        <f t="shared" si="960"/>
        <v>5.0560433317938681E-3</v>
      </c>
      <c r="V679" s="13">
        <f t="shared" si="961"/>
        <v>5.1632614411574256E-4</v>
      </c>
      <c r="W679" s="13">
        <f t="shared" si="962"/>
        <v>0.16797352462680498</v>
      </c>
      <c r="X679" s="13">
        <f t="shared" si="963"/>
        <v>4.4379834562635237E-2</v>
      </c>
      <c r="Y679" s="13">
        <f t="shared" si="964"/>
        <v>5.8627385481812167E-3</v>
      </c>
      <c r="Z679" s="13">
        <f t="shared" si="965"/>
        <v>1.6881610713223211E-4</v>
      </c>
      <c r="AA679" s="13">
        <f t="shared" si="966"/>
        <v>4.4528121739235835E-4</v>
      </c>
      <c r="AB679" s="13">
        <f t="shared" si="967"/>
        <v>5.8725250194021337E-4</v>
      </c>
      <c r="AC679" s="13">
        <f t="shared" si="968"/>
        <v>2.2488965188630014E-5</v>
      </c>
      <c r="AD679" s="13">
        <f t="shared" si="969"/>
        <v>0.11076469065378107</v>
      </c>
      <c r="AE679" s="13">
        <f t="shared" si="970"/>
        <v>2.9264841929808678E-2</v>
      </c>
      <c r="AF679" s="13">
        <f t="shared" si="971"/>
        <v>3.865992709958663E-3</v>
      </c>
      <c r="AG679" s="13">
        <f t="shared" si="972"/>
        <v>3.4047452273507507E-4</v>
      </c>
      <c r="AH679" s="13">
        <f t="shared" si="973"/>
        <v>1.1150612756804945E-5</v>
      </c>
      <c r="AI679" s="13">
        <f t="shared" si="974"/>
        <v>2.9411639134242706E-5</v>
      </c>
      <c r="AJ679" s="13">
        <f t="shared" si="975"/>
        <v>3.8789102241713221E-5</v>
      </c>
      <c r="AK679" s="13">
        <f t="shared" si="976"/>
        <v>3.4104286534336592E-5</v>
      </c>
      <c r="AL679" s="13">
        <f t="shared" si="977"/>
        <v>6.26894994670086E-7</v>
      </c>
      <c r="AM679" s="13">
        <f t="shared" si="978"/>
        <v>5.8432145055649948E-2</v>
      </c>
      <c r="AN679" s="13">
        <f t="shared" si="979"/>
        <v>1.5438200373964341E-2</v>
      </c>
      <c r="AO679" s="13">
        <f t="shared" si="980"/>
        <v>2.0394427635651827E-3</v>
      </c>
      <c r="AP679" s="13">
        <f t="shared" si="981"/>
        <v>1.7961190143521579E-4</v>
      </c>
      <c r="AQ679" s="13">
        <f t="shared" si="982"/>
        <v>1.1863694723446905E-5</v>
      </c>
      <c r="AR679" s="13">
        <f t="shared" si="983"/>
        <v>5.8921469977899616E-7</v>
      </c>
      <c r="AS679" s="13">
        <f t="shared" si="984"/>
        <v>1.5541540631401674E-6</v>
      </c>
      <c r="AT679" s="13">
        <f t="shared" si="985"/>
        <v>2.0496729400005333E-6</v>
      </c>
      <c r="AU679" s="13">
        <f t="shared" si="986"/>
        <v>1.8021204206237604E-6</v>
      </c>
      <c r="AV679" s="13">
        <f t="shared" si="987"/>
        <v>1.188349838790005E-6</v>
      </c>
      <c r="AW679" s="13">
        <f t="shared" si="988"/>
        <v>1.213549904259449E-8</v>
      </c>
      <c r="AX679" s="13">
        <f t="shared" si="989"/>
        <v>2.5687454756954803E-2</v>
      </c>
      <c r="AY679" s="13">
        <f t="shared" si="990"/>
        <v>6.786813546846961E-3</v>
      </c>
      <c r="AZ679" s="13">
        <f t="shared" si="991"/>
        <v>8.9656290503430645E-4</v>
      </c>
      <c r="BA679" s="13">
        <f t="shared" si="992"/>
        <v>7.8959493743275026E-5</v>
      </c>
      <c r="BB679" s="13">
        <f t="shared" si="993"/>
        <v>5.2154190329420214E-6</v>
      </c>
      <c r="BC679" s="13">
        <f t="shared" si="994"/>
        <v>2.7559037577026596E-7</v>
      </c>
      <c r="BD679" s="13">
        <f t="shared" si="995"/>
        <v>2.5945805999449135E-8</v>
      </c>
      <c r="BE679" s="13">
        <f t="shared" si="996"/>
        <v>6.8436479657780318E-8</v>
      </c>
      <c r="BF679" s="13">
        <f t="shared" si="997"/>
        <v>9.0256431965328443E-8</v>
      </c>
      <c r="BG679" s="13">
        <f t="shared" si="998"/>
        <v>7.9355567399604327E-8</v>
      </c>
      <c r="BH679" s="13">
        <f t="shared" si="999"/>
        <v>5.2328454107283667E-8</v>
      </c>
      <c r="BI679" s="13">
        <f t="shared" si="1000"/>
        <v>2.7605040946596496E-8</v>
      </c>
      <c r="BJ679" s="14">
        <f t="shared" si="1001"/>
        <v>0.85839329409121556</v>
      </c>
      <c r="BK679" s="14">
        <f t="shared" si="1002"/>
        <v>0.1071876547050528</v>
      </c>
      <c r="BL679" s="14">
        <f t="shared" si="1003"/>
        <v>2.2636688026445091E-2</v>
      </c>
      <c r="BM679" s="14">
        <f t="shared" si="1004"/>
        <v>0.53607073602720079</v>
      </c>
      <c r="BN679" s="14">
        <f t="shared" si="1005"/>
        <v>0.44552891549129703</v>
      </c>
    </row>
    <row r="680" spans="1:66" x14ac:dyDescent="0.25">
      <c r="A680" t="s">
        <v>349</v>
      </c>
      <c r="B680" t="s">
        <v>275</v>
      </c>
      <c r="C680" t="s">
        <v>284</v>
      </c>
      <c r="D680" s="11">
        <v>44436</v>
      </c>
      <c r="E680" s="10">
        <f>VLOOKUP(A680,home!$A$2:$E$405,3,FALSE)</f>
        <v>1.53</v>
      </c>
      <c r="F680" s="10">
        <f>VLOOKUP(B680,home!$B$2:$E$405,3,FALSE)</f>
        <v>0.98040000000000005</v>
      </c>
      <c r="G680" s="10">
        <f>VLOOKUP(C680,away!$B$2:$E$405,4,FALSE)</f>
        <v>0.8044</v>
      </c>
      <c r="H680" s="10">
        <f>VLOOKUP(A680,away!$A$2:$E$405,3,FALSE)</f>
        <v>1.075</v>
      </c>
      <c r="I680" s="10">
        <f>VLOOKUP(C680,away!$B$2:$E$405,3,FALSE)</f>
        <v>0.93020000000000003</v>
      </c>
      <c r="J680" s="10">
        <f>VLOOKUP(B680,home!$B$2:$E$405,4,FALSE)</f>
        <v>1.2403</v>
      </c>
      <c r="K680" s="12">
        <f t="shared" si="950"/>
        <v>1.2066096528000001</v>
      </c>
      <c r="L680" s="12">
        <f t="shared" si="951"/>
        <v>1.2402565895</v>
      </c>
      <c r="M680" s="13">
        <f t="shared" si="952"/>
        <v>8.6564433853861616E-2</v>
      </c>
      <c r="N680" s="13">
        <f t="shared" si="953"/>
        <v>0.10444948147723651</v>
      </c>
      <c r="O680" s="13">
        <f t="shared" si="954"/>
        <v>0.10736210950358874</v>
      </c>
      <c r="P680" s="13">
        <f t="shared" si="955"/>
        <v>0.12954415767200075</v>
      </c>
      <c r="Q680" s="13">
        <f t="shared" si="956"/>
        <v>6.3014876290194213E-2</v>
      </c>
      <c r="R680" s="13">
        <f t="shared" si="957"/>
        <v>6.6578281887223256E-2</v>
      </c>
      <c r="S680" s="13">
        <f t="shared" si="958"/>
        <v>4.8465888471237256E-2</v>
      </c>
      <c r="T680" s="13">
        <f t="shared" si="959"/>
        <v>7.8154615555440676E-2</v>
      </c>
      <c r="U680" s="13">
        <f t="shared" si="960"/>
        <v>8.0333997591962969E-2</v>
      </c>
      <c r="V680" s="13">
        <f t="shared" si="961"/>
        <v>8.0588302433138425E-3</v>
      </c>
      <c r="W680" s="13">
        <f t="shared" si="962"/>
        <v>2.5344786000582063E-2</v>
      </c>
      <c r="X680" s="13">
        <f t="shared" si="963"/>
        <v>3.1434037846689251E-2</v>
      </c>
      <c r="Y680" s="13">
        <f t="shared" si="964"/>
        <v>1.9493136286974369E-2</v>
      </c>
      <c r="Z680" s="13">
        <f t="shared" si="965"/>
        <v>2.7524717609405717E-2</v>
      </c>
      <c r="AA680" s="13">
        <f t="shared" si="966"/>
        <v>3.3211589958103076E-2</v>
      </c>
      <c r="AB680" s="13">
        <f t="shared" si="967"/>
        <v>2.0036712514141367E-2</v>
      </c>
      <c r="AC680" s="13">
        <f t="shared" si="968"/>
        <v>7.5375527310542038E-4</v>
      </c>
      <c r="AD680" s="13">
        <f t="shared" si="969"/>
        <v>7.6453158591131571E-3</v>
      </c>
      <c r="AE680" s="13">
        <f t="shared" si="970"/>
        <v>9.4821533730739451E-3</v>
      </c>
      <c r="AF680" s="13">
        <f t="shared" si="971"/>
        <v>5.880151601802306E-3</v>
      </c>
      <c r="AG680" s="13">
        <f t="shared" si="972"/>
        <v>2.4309655904647641E-3</v>
      </c>
      <c r="AH680" s="13">
        <f t="shared" si="973"/>
        <v>8.5344280972980309E-3</v>
      </c>
      <c r="AI680" s="13">
        <f t="shared" si="974"/>
        <v>1.0297723323327341E-2</v>
      </c>
      <c r="AJ680" s="13">
        <f t="shared" si="975"/>
        <v>6.2126661818952354E-3</v>
      </c>
      <c r="AK680" s="13">
        <f t="shared" si="976"/>
        <v>2.49875432823297E-3</v>
      </c>
      <c r="AL680" s="13">
        <f t="shared" si="977"/>
        <v>4.5119958670377037E-5</v>
      </c>
      <c r="AM680" s="13">
        <f t="shared" si="978"/>
        <v>1.8449823828621721E-3</v>
      </c>
      <c r="AN680" s="13">
        <f t="shared" si="979"/>
        <v>2.2882515578562202E-3</v>
      </c>
      <c r="AO680" s="13">
        <f t="shared" si="980"/>
        <v>1.4190095365324089E-3</v>
      </c>
      <c r="AP680" s="13">
        <f t="shared" si="981"/>
        <v>5.8664530941588723E-4</v>
      </c>
      <c r="AQ680" s="13">
        <f t="shared" si="982"/>
        <v>1.818976776755801E-4</v>
      </c>
      <c r="AR680" s="13">
        <f t="shared" si="983"/>
        <v>2.1169761370575654E-3</v>
      </c>
      <c r="AS680" s="13">
        <f t="shared" si="984"/>
        <v>2.5543638417209135E-3</v>
      </c>
      <c r="AT680" s="13">
        <f t="shared" si="985"/>
        <v>1.5410600340918736E-3</v>
      </c>
      <c r="AU680" s="13">
        <f t="shared" si="986"/>
        <v>6.1981930422651721E-4</v>
      </c>
      <c r="AV680" s="13">
        <f t="shared" si="987"/>
        <v>1.8696998886787389E-4</v>
      </c>
      <c r="AW680" s="13">
        <f t="shared" si="988"/>
        <v>1.8756185999029857E-6</v>
      </c>
      <c r="AX680" s="13">
        <f t="shared" si="989"/>
        <v>3.7102892540124004E-4</v>
      </c>
      <c r="AY680" s="13">
        <f t="shared" si="990"/>
        <v>4.6017106962399184E-4</v>
      </c>
      <c r="AZ680" s="13">
        <f t="shared" si="991"/>
        <v>2.8536510069920959E-4</v>
      </c>
      <c r="BA680" s="13">
        <f t="shared" si="992"/>
        <v>1.1797531551850861E-4</v>
      </c>
      <c r="BB680" s="13">
        <f t="shared" si="993"/>
        <v>3.657991561754297E-5</v>
      </c>
      <c r="BC680" s="13">
        <f t="shared" si="994"/>
        <v>9.0736962776023226E-6</v>
      </c>
      <c r="BD680" s="13">
        <f t="shared" si="995"/>
        <v>4.3759893396665053E-4</v>
      </c>
      <c r="BE680" s="13">
        <f t="shared" si="996"/>
        <v>5.2801109777915022E-4</v>
      </c>
      <c r="BF680" s="13">
        <f t="shared" si="997"/>
        <v>3.1855164368292378E-4</v>
      </c>
      <c r="BG680" s="13">
        <f t="shared" si="998"/>
        <v>1.2812249606104065E-4</v>
      </c>
      <c r="BH680" s="13">
        <f t="shared" si="999"/>
        <v>3.8648460122020414E-5</v>
      </c>
      <c r="BI680" s="13">
        <f t="shared" si="1000"/>
        <v>9.3267210098171398E-6</v>
      </c>
      <c r="BJ680" s="14">
        <f t="shared" si="1001"/>
        <v>0.3549305003690516</v>
      </c>
      <c r="BK680" s="14">
        <f t="shared" si="1002"/>
        <v>0.27389235654181321</v>
      </c>
      <c r="BL680" s="14">
        <f t="shared" si="1003"/>
        <v>0.34354571204435946</v>
      </c>
      <c r="BM680" s="14">
        <f t="shared" si="1004"/>
        <v>0.44192165042950082</v>
      </c>
      <c r="BN680" s="14">
        <f t="shared" si="1005"/>
        <v>0.55751334068410507</v>
      </c>
    </row>
    <row r="681" spans="1:66" x14ac:dyDescent="0.25">
      <c r="A681" t="s">
        <v>349</v>
      </c>
      <c r="B681" t="s">
        <v>289</v>
      </c>
      <c r="C681" t="s">
        <v>280</v>
      </c>
      <c r="D681" s="11">
        <v>44436</v>
      </c>
      <c r="E681" s="10">
        <f>VLOOKUP(A681,home!$A$2:$E$405,3,FALSE)</f>
        <v>1.53</v>
      </c>
      <c r="F681" s="10">
        <f>VLOOKUP(B681,home!$B$2:$E$405,3,FALSE)</f>
        <v>0.65359999999999996</v>
      </c>
      <c r="G681" s="10">
        <f>VLOOKUP(C681,away!$B$2:$E$405,4,FALSE)</f>
        <v>0.8044</v>
      </c>
      <c r="H681" s="10">
        <f>VLOOKUP(A681,away!$A$2:$E$405,3,FALSE)</f>
        <v>1.075</v>
      </c>
      <c r="I681" s="10">
        <f>VLOOKUP(C681,away!$B$2:$E$405,3,FALSE)</f>
        <v>0.78710000000000002</v>
      </c>
      <c r="J681" s="10">
        <f>VLOOKUP(B681,home!$B$2:$E$405,4,FALSE)</f>
        <v>1.0078</v>
      </c>
      <c r="K681" s="12">
        <f t="shared" si="950"/>
        <v>0.80440643519999999</v>
      </c>
      <c r="L681" s="12">
        <f t="shared" si="951"/>
        <v>0.85273233349999999</v>
      </c>
      <c r="M681" s="13">
        <f t="shared" si="952"/>
        <v>0.19068379074569003</v>
      </c>
      <c r="N681" s="13">
        <f t="shared" si="953"/>
        <v>0.15338726836416328</v>
      </c>
      <c r="O681" s="13">
        <f t="shared" si="954"/>
        <v>0.16260223384319797</v>
      </c>
      <c r="P681" s="13">
        <f t="shared" si="955"/>
        <v>0.13079828328136367</v>
      </c>
      <c r="Q681" s="13">
        <f t="shared" si="956"/>
        <v>6.1692852874941154E-2</v>
      </c>
      <c r="R681" s="13">
        <f t="shared" si="957"/>
        <v>6.932809114871144E-2</v>
      </c>
      <c r="S681" s="13">
        <f t="shared" si="958"/>
        <v>2.2430054020911253E-2</v>
      </c>
      <c r="T681" s="13">
        <f t="shared" si="959"/>
        <v>5.2607490392320752E-2</v>
      </c>
      <c r="U681" s="13">
        <f t="shared" si="960"/>
        <v>5.5767962660155643E-2</v>
      </c>
      <c r="V681" s="13">
        <f t="shared" si="961"/>
        <v>1.7095274435292075E-3</v>
      </c>
      <c r="W681" s="13">
        <f t="shared" si="962"/>
        <v>1.6542042619483163E-2</v>
      </c>
      <c r="X681" s="13">
        <f t="shared" si="963"/>
        <v>1.4105934603768329E-2</v>
      </c>
      <c r="Y681" s="13">
        <f t="shared" si="964"/>
        <v>6.014293265434882E-3</v>
      </c>
      <c r="Z681" s="13">
        <f t="shared" si="965"/>
        <v>1.9706101647447134E-2</v>
      </c>
      <c r="AA681" s="13">
        <f t="shared" si="966"/>
        <v>1.5851714977911796E-2</v>
      </c>
      <c r="AB681" s="13">
        <f t="shared" si="967"/>
        <v>6.3756107685942372E-3</v>
      </c>
      <c r="AC681" s="13">
        <f t="shared" si="968"/>
        <v>7.3289939184648789E-5</v>
      </c>
      <c r="AD681" s="13">
        <f t="shared" si="969"/>
        <v>3.32663138361623E-3</v>
      </c>
      <c r="AE681" s="13">
        <f t="shared" si="970"/>
        <v>2.8367261424454013E-3</v>
      </c>
      <c r="AF681" s="13">
        <f t="shared" si="971"/>
        <v>1.2094840514739601E-3</v>
      </c>
      <c r="AG681" s="13">
        <f t="shared" si="972"/>
        <v>3.4378871918147477E-4</v>
      </c>
      <c r="AH681" s="13">
        <f t="shared" si="973"/>
        <v>4.2010075105039469E-3</v>
      </c>
      <c r="AI681" s="13">
        <f t="shared" si="974"/>
        <v>3.3793174757729065E-3</v>
      </c>
      <c r="AJ681" s="13">
        <f t="shared" si="975"/>
        <v>1.3591723620477729E-3</v>
      </c>
      <c r="AK681" s="13">
        <f t="shared" si="976"/>
        <v>3.6444233152573756E-4</v>
      </c>
      <c r="AL681" s="13">
        <f t="shared" si="977"/>
        <v>2.0109099341186214E-6</v>
      </c>
      <c r="AM681" s="13">
        <f t="shared" si="978"/>
        <v>5.3519273850383521E-4</v>
      </c>
      <c r="AN681" s="13">
        <f t="shared" si="979"/>
        <v>4.5637615277663068E-4</v>
      </c>
      <c r="AO681" s="13">
        <f t="shared" si="980"/>
        <v>1.9458335085548439E-4</v>
      </c>
      <c r="AP681" s="13">
        <f t="shared" si="981"/>
        <v>5.5309171611748814E-5</v>
      </c>
      <c r="AQ681" s="13">
        <f t="shared" si="982"/>
        <v>1.1790979743109628E-5</v>
      </c>
      <c r="AR681" s="13">
        <f t="shared" si="983"/>
        <v>7.1646698749661141E-4</v>
      </c>
      <c r="AS681" s="13">
        <f t="shared" si="984"/>
        <v>5.7633065535063217E-4</v>
      </c>
      <c r="AT681" s="13">
        <f t="shared" si="985"/>
        <v>2.318020439835409E-4</v>
      </c>
      <c r="AU681" s="13">
        <f t="shared" si="986"/>
        <v>6.2154351957624572E-5</v>
      </c>
      <c r="AV681" s="13">
        <f t="shared" si="987"/>
        <v>1.2499340172599733E-5</v>
      </c>
      <c r="AW681" s="13">
        <f t="shared" si="988"/>
        <v>3.8315843060792028E-8</v>
      </c>
      <c r="AX681" s="13">
        <f t="shared" si="989"/>
        <v>7.1752080487465949E-5</v>
      </c>
      <c r="AY681" s="13">
        <f t="shared" si="990"/>
        <v>6.1185319027556655E-5</v>
      </c>
      <c r="AZ681" s="13">
        <f t="shared" si="991"/>
        <v>2.6087349935155166E-5</v>
      </c>
      <c r="BA681" s="13">
        <f t="shared" si="992"/>
        <v>7.4151755950119807E-6</v>
      </c>
      <c r="BB681" s="13">
        <f t="shared" si="993"/>
        <v>1.580789997111704E-6</v>
      </c>
      <c r="BC681" s="13">
        <f t="shared" si="994"/>
        <v>2.6959814860210441E-7</v>
      </c>
      <c r="BD681" s="13">
        <f t="shared" si="995"/>
        <v>1.0182576102061676E-4</v>
      </c>
      <c r="BE681" s="13">
        <f t="shared" si="996"/>
        <v>8.1909297434121445E-5</v>
      </c>
      <c r="BF681" s="13">
        <f t="shared" si="997"/>
        <v>3.2944182979359063E-5</v>
      </c>
      <c r="BG681" s="13">
        <f t="shared" si="998"/>
        <v>8.8335042636675807E-6</v>
      </c>
      <c r="BH681" s="13">
        <f t="shared" si="999"/>
        <v>1.7764319187652098E-6</v>
      </c>
      <c r="BI681" s="13">
        <f t="shared" si="1000"/>
        <v>2.8579465342988374E-7</v>
      </c>
      <c r="BJ681" s="14">
        <f t="shared" si="1001"/>
        <v>0.3134880551235103</v>
      </c>
      <c r="BK681" s="14">
        <f t="shared" si="1002"/>
        <v>0.34575814165964047</v>
      </c>
      <c r="BL681" s="14">
        <f t="shared" si="1003"/>
        <v>0.32105638142965248</v>
      </c>
      <c r="BM681" s="14">
        <f t="shared" si="1004"/>
        <v>0.23145501259899834</v>
      </c>
      <c r="BN681" s="14">
        <f t="shared" si="1005"/>
        <v>0.76849252025806758</v>
      </c>
    </row>
    <row r="682" spans="1:66" s="10" customFormat="1" x14ac:dyDescent="0.25">
      <c r="A682" t="s">
        <v>357</v>
      </c>
      <c r="B682" t="s">
        <v>331</v>
      </c>
      <c r="C682" t="s">
        <v>333</v>
      </c>
      <c r="D682" s="11">
        <v>44436</v>
      </c>
      <c r="E682" s="10">
        <f>VLOOKUP(A682,home!$A$2:$E$405,3,FALSE)</f>
        <v>1.9630000000000001</v>
      </c>
      <c r="F682" s="10">
        <f>VLOOKUP(B682,home!$B$2:$E$405,3,FALSE)</f>
        <v>0.81510000000000005</v>
      </c>
      <c r="G682" s="10">
        <f>VLOOKUP(C682,away!$B$2:$E$405,4,FALSE)</f>
        <v>1.1887000000000001</v>
      </c>
      <c r="H682" s="10">
        <f>VLOOKUP(A682,away!$A$2:$E$405,3,FALSE)</f>
        <v>1.5185</v>
      </c>
      <c r="I682" s="10">
        <f>VLOOKUP(C682,away!$B$2:$E$405,3,FALSE)</f>
        <v>1.3170999999999999</v>
      </c>
      <c r="J682" s="10">
        <f>VLOOKUP(B682,home!$B$2:$E$405,4,FALSE)</f>
        <v>1.1854</v>
      </c>
      <c r="K682" s="12">
        <f t="shared" si="950"/>
        <v>1.9019690933100004</v>
      </c>
      <c r="L682" s="12">
        <f t="shared" si="951"/>
        <v>2.3708193812899996</v>
      </c>
      <c r="M682" s="13">
        <f t="shared" si="952"/>
        <v>1.3942849613972916E-2</v>
      </c>
      <c r="N682" s="13">
        <f t="shared" si="953"/>
        <v>2.6518869038445754E-2</v>
      </c>
      <c r="O682" s="13">
        <f t="shared" si="954"/>
        <v>3.3055978095218777E-2</v>
      </c>
      <c r="P682" s="13">
        <f t="shared" si="955"/>
        <v>6.2871448686238479E-2</v>
      </c>
      <c r="Q682" s="13">
        <f t="shared" si="956"/>
        <v>2.5219034650329663E-2</v>
      </c>
      <c r="R682" s="13">
        <f t="shared" si="957"/>
        <v>3.9184876767821196E-2</v>
      </c>
      <c r="S682" s="13">
        <f t="shared" si="958"/>
        <v>7.0875380021760012E-2</v>
      </c>
      <c r="T682" s="13">
        <f t="shared" si="959"/>
        <v>5.9789776126425623E-2</v>
      </c>
      <c r="U682" s="13">
        <f t="shared" si="960"/>
        <v>7.4528424537556953E-2</v>
      </c>
      <c r="V682" s="13">
        <f t="shared" si="961"/>
        <v>3.5510338764052372E-2</v>
      </c>
      <c r="W682" s="13">
        <f t="shared" si="962"/>
        <v>1.5988608156013658E-2</v>
      </c>
      <c r="X682" s="13">
        <f t="shared" si="963"/>
        <v>3.790610209612854E-2</v>
      </c>
      <c r="Y682" s="13">
        <f t="shared" si="964"/>
        <v>4.4934260759329527E-2</v>
      </c>
      <c r="Z682" s="13">
        <f t="shared" si="965"/>
        <v>3.0966755098203569E-2</v>
      </c>
      <c r="AA682" s="13">
        <f t="shared" si="966"/>
        <v>5.8897811116883067E-2</v>
      </c>
      <c r="AB682" s="13">
        <f t="shared" si="967"/>
        <v>5.6010908203960888E-2</v>
      </c>
      <c r="AC682" s="13">
        <f t="shared" si="968"/>
        <v>1.0007757126624535E-2</v>
      </c>
      <c r="AD682" s="13">
        <f t="shared" si="969"/>
        <v>7.6024596394455458E-3</v>
      </c>
      <c r="AE682" s="13">
        <f t="shared" si="970"/>
        <v>1.802405865867248E-2</v>
      </c>
      <c r="AF682" s="13">
        <f t="shared" si="971"/>
        <v>2.1365893798744283E-2</v>
      </c>
      <c r="AG682" s="13">
        <f t="shared" si="972"/>
        <v>1.6884891705548917E-2</v>
      </c>
      <c r="AH682" s="13">
        <f t="shared" si="973"/>
        <v>1.8354145790620485E-2</v>
      </c>
      <c r="AI682" s="13">
        <f t="shared" si="974"/>
        <v>3.4909018027866001E-2</v>
      </c>
      <c r="AJ682" s="13">
        <f t="shared" si="975"/>
        <v>3.3197936683401388E-2</v>
      </c>
      <c r="AK682" s="13">
        <f t="shared" si="976"/>
        <v>2.1047149844497241E-2</v>
      </c>
      <c r="AL682" s="13">
        <f t="shared" si="977"/>
        <v>1.8050892208443614E-3</v>
      </c>
      <c r="AM682" s="13">
        <f t="shared" si="978"/>
        <v>2.8919286534724231E-3</v>
      </c>
      <c r="AN682" s="13">
        <f t="shared" si="979"/>
        <v>6.856240500960311E-3</v>
      </c>
      <c r="AO682" s="13">
        <f t="shared" si="980"/>
        <v>8.1274539312310833E-3</v>
      </c>
      <c r="AP682" s="13">
        <f t="shared" si="981"/>
        <v>6.4229084335680831E-3</v>
      </c>
      <c r="AQ682" s="13">
        <f t="shared" si="982"/>
        <v>3.8068889496385518E-3</v>
      </c>
      <c r="AR682" s="13">
        <f t="shared" si="983"/>
        <v>8.7028729134850605E-3</v>
      </c>
      <c r="AS682" s="13">
        <f t="shared" si="984"/>
        <v>1.6552595304453341E-2</v>
      </c>
      <c r="AT682" s="13">
        <f t="shared" si="985"/>
        <v>1.5741262341569248E-2</v>
      </c>
      <c r="AU682" s="13">
        <f t="shared" si="986"/>
        <v>9.9797981544497705E-3</v>
      </c>
      <c r="AV682" s="13">
        <f t="shared" si="987"/>
        <v>4.7453169118089125E-3</v>
      </c>
      <c r="AW682" s="13">
        <f t="shared" si="988"/>
        <v>2.2609871619680536E-4</v>
      </c>
      <c r="AX682" s="13">
        <f t="shared" si="989"/>
        <v>9.1672648649369199E-4</v>
      </c>
      <c r="AY682" s="13">
        <f t="shared" si="990"/>
        <v>2.1733929215211299E-3</v>
      </c>
      <c r="AZ682" s="13">
        <f t="shared" si="991"/>
        <v>2.5763610307503958E-3</v>
      </c>
      <c r="BA682" s="13">
        <f t="shared" si="992"/>
        <v>2.0360288883011059E-3</v>
      </c>
      <c r="BB682" s="13">
        <f t="shared" si="993"/>
        <v>1.2067641873126488E-3</v>
      </c>
      <c r="BC682" s="13">
        <f t="shared" si="994"/>
        <v>5.7220398478550051E-4</v>
      </c>
      <c r="BD682" s="13">
        <f t="shared" si="995"/>
        <v>3.4388232960323563E-3</v>
      </c>
      <c r="BE682" s="13">
        <f t="shared" si="996"/>
        <v>6.5405356264079673E-3</v>
      </c>
      <c r="BF682" s="13">
        <f t="shared" si="997"/>
        <v>6.2199483075604601E-3</v>
      </c>
      <c r="BG682" s="13">
        <f t="shared" si="998"/>
        <v>3.9433831476552786E-3</v>
      </c>
      <c r="BH682" s="13">
        <f t="shared" si="999"/>
        <v>1.875048217479962E-3</v>
      </c>
      <c r="BI682" s="13">
        <f t="shared" si="1000"/>
        <v>7.1325675162257907E-4</v>
      </c>
      <c r="BJ682" s="14">
        <f t="shared" si="1001"/>
        <v>0.31182085259711895</v>
      </c>
      <c r="BK682" s="14">
        <f t="shared" si="1002"/>
        <v>0.1971862563550138</v>
      </c>
      <c r="BL682" s="14">
        <f t="shared" si="1003"/>
        <v>0.44763909004035096</v>
      </c>
      <c r="BM682" s="14">
        <f t="shared" si="1004"/>
        <v>0.7848726030333365</v>
      </c>
      <c r="BN682" s="14">
        <f t="shared" si="1005"/>
        <v>0.20079305685202678</v>
      </c>
    </row>
    <row r="683" spans="1:66" x14ac:dyDescent="0.25">
      <c r="A683" t="s">
        <v>357</v>
      </c>
      <c r="B683" t="s">
        <v>336</v>
      </c>
      <c r="C683" t="s">
        <v>332</v>
      </c>
      <c r="D683" s="11">
        <v>44436</v>
      </c>
      <c r="E683" s="10">
        <f>VLOOKUP(A683,home!$A$2:$E$405,3,FALSE)</f>
        <v>1.9630000000000001</v>
      </c>
      <c r="F683" s="10">
        <f>VLOOKUP(B683,home!$B$2:$E$405,3,FALSE)</f>
        <v>0.61129999999999995</v>
      </c>
      <c r="G683" s="10">
        <f>VLOOKUP(C683,away!$B$2:$E$405,4,FALSE)</f>
        <v>0.81510000000000005</v>
      </c>
      <c r="H683" s="10">
        <f>VLOOKUP(A683,away!$A$2:$E$405,3,FALSE)</f>
        <v>1.5185</v>
      </c>
      <c r="I683" s="10">
        <f>VLOOKUP(C683,away!$B$2:$E$405,3,FALSE)</f>
        <v>0.92200000000000004</v>
      </c>
      <c r="J683" s="10">
        <f>VLOOKUP(B683,home!$B$2:$E$405,4,FALSE)</f>
        <v>0.7903</v>
      </c>
      <c r="K683" s="12">
        <f t="shared" si="950"/>
        <v>0.9781052466900001</v>
      </c>
      <c r="L683" s="12">
        <f t="shared" si="951"/>
        <v>1.1064650471000002</v>
      </c>
      <c r="M683" s="13">
        <f t="shared" si="952"/>
        <v>0.12436054718540077</v>
      </c>
      <c r="N683" s="13">
        <f t="shared" si="953"/>
        <v>0.12163770368327981</v>
      </c>
      <c r="O683" s="13">
        <f t="shared" si="954"/>
        <v>0.13760059869887625</v>
      </c>
      <c r="P683" s="13">
        <f t="shared" si="955"/>
        <v>0.13458786753505605</v>
      </c>
      <c r="Q683" s="13">
        <f t="shared" si="956"/>
        <v>5.948723808396976E-2</v>
      </c>
      <c r="R683" s="13">
        <f t="shared" si="957"/>
        <v>7.6125126460170181E-2</v>
      </c>
      <c r="S683" s="13">
        <f t="shared" si="958"/>
        <v>3.6414068805577487E-2</v>
      </c>
      <c r="T683" s="13">
        <f t="shared" si="959"/>
        <v>6.5820549688428515E-2</v>
      </c>
      <c r="U683" s="13">
        <f t="shared" si="960"/>
        <v>7.4458385595632198E-2</v>
      </c>
      <c r="V683" s="13">
        <f t="shared" si="961"/>
        <v>4.378748351500066E-3</v>
      </c>
      <c r="W683" s="13">
        <f t="shared" si="962"/>
        <v>1.9394926560342671E-2</v>
      </c>
      <c r="X683" s="13">
        <f t="shared" si="963"/>
        <v>2.1459808330090594E-2</v>
      </c>
      <c r="Y683" s="13">
        <f t="shared" si="964"/>
        <v>1.1872263917355335E-2</v>
      </c>
      <c r="Z683" s="13">
        <f t="shared" si="965"/>
        <v>2.807659721141521E-2</v>
      </c>
      <c r="AA683" s="13">
        <f t="shared" si="966"/>
        <v>2.7461867041687044E-2</v>
      </c>
      <c r="AB683" s="13">
        <f t="shared" si="967"/>
        <v>1.3430298118688642E-2</v>
      </c>
      <c r="AC683" s="13">
        <f t="shared" si="968"/>
        <v>2.9617833812602216E-4</v>
      </c>
      <c r="AD683" s="13">
        <f t="shared" si="969"/>
        <v>4.7425698569595999E-3</v>
      </c>
      <c r="AE683" s="13">
        <f t="shared" si="970"/>
        <v>5.2474877801558448E-3</v>
      </c>
      <c r="AF683" s="13">
        <f t="shared" si="971"/>
        <v>2.9030809069134065E-3</v>
      </c>
      <c r="AG683" s="13">
        <f t="shared" si="972"/>
        <v>1.0707191841343507E-3</v>
      </c>
      <c r="AH683" s="13">
        <f t="shared" si="973"/>
        <v>7.7664433639840691E-3</v>
      </c>
      <c r="AI683" s="13">
        <f t="shared" si="974"/>
        <v>7.5963990024335527E-3</v>
      </c>
      <c r="AJ683" s="13">
        <f t="shared" si="975"/>
        <v>3.7150388601154697E-3</v>
      </c>
      <c r="AK683" s="13">
        <f t="shared" si="976"/>
        <v>1.2112330002453928E-3</v>
      </c>
      <c r="AL683" s="13">
        <f t="shared" si="977"/>
        <v>1.2821433112233106E-5</v>
      </c>
      <c r="AM683" s="13">
        <f t="shared" si="978"/>
        <v>9.2774649197720595E-4</v>
      </c>
      <c r="AN683" s="13">
        <f t="shared" si="979"/>
        <v>1.0265190659424191E-3</v>
      </c>
      <c r="AO683" s="13">
        <f t="shared" si="980"/>
        <v>5.6790373332351359E-4</v>
      </c>
      <c r="AP683" s="13">
        <f t="shared" si="981"/>
        <v>2.0945521034668903E-4</v>
      </c>
      <c r="AQ683" s="13">
        <f t="shared" si="982"/>
        <v>5.7938717295397456E-5</v>
      </c>
      <c r="AR683" s="13">
        <f t="shared" si="983"/>
        <v>1.7186596245060231E-3</v>
      </c>
      <c r="AS683" s="13">
        <f t="shared" si="984"/>
        <v>1.6810299960036065E-3</v>
      </c>
      <c r="AT683" s="13">
        <f t="shared" si="985"/>
        <v>8.2211212946719863E-4</v>
      </c>
      <c r="AU683" s="13">
        <f t="shared" si="986"/>
        <v>2.6803739573311858E-4</v>
      </c>
      <c r="AV683" s="13">
        <f t="shared" si="987"/>
        <v>6.5542195768921761E-5</v>
      </c>
      <c r="AW683" s="13">
        <f t="shared" si="988"/>
        <v>3.8544051067056198E-7</v>
      </c>
      <c r="AX683" s="13">
        <f t="shared" si="989"/>
        <v>1.5123895190019115E-4</v>
      </c>
      <c r="AY683" s="13">
        <f t="shared" si="990"/>
        <v>1.6734061403759964E-4</v>
      </c>
      <c r="AZ683" s="13">
        <f t="shared" si="991"/>
        <v>9.2578270196427834E-5</v>
      </c>
      <c r="BA683" s="13">
        <f t="shared" si="992"/>
        <v>3.4144873364442341E-5</v>
      </c>
      <c r="BB683" s="13">
        <f t="shared" si="993"/>
        <v>9.4450272288528142E-6</v>
      </c>
      <c r="BC683" s="13">
        <f t="shared" si="994"/>
        <v>2.0901184995266821E-6</v>
      </c>
      <c r="BD683" s="13">
        <f t="shared" si="995"/>
        <v>3.1693946706298759E-4</v>
      </c>
      <c r="BE683" s="13">
        <f t="shared" si="996"/>
        <v>3.1000015561744065E-4</v>
      </c>
      <c r="BF683" s="13">
        <f t="shared" si="997"/>
        <v>1.5160638934206758E-4</v>
      </c>
      <c r="BG683" s="13">
        <f t="shared" si="998"/>
        <v>4.9429001615734406E-5</v>
      </c>
      <c r="BH683" s="13">
        <f t="shared" si="999"/>
        <v>1.2086691454749576E-5</v>
      </c>
      <c r="BI683" s="13">
        <f t="shared" si="1000"/>
        <v>2.3644112654027509E-6</v>
      </c>
      <c r="BJ683" s="14">
        <f t="shared" si="1001"/>
        <v>0.31688274906574215</v>
      </c>
      <c r="BK683" s="14">
        <f t="shared" si="1002"/>
        <v>0.30021757226281021</v>
      </c>
      <c r="BL683" s="14">
        <f t="shared" si="1003"/>
        <v>0.35476319759967007</v>
      </c>
      <c r="BM683" s="14">
        <f t="shared" si="1004"/>
        <v>0.34597407931935775</v>
      </c>
      <c r="BN683" s="14">
        <f t="shared" si="1005"/>
        <v>0.65379908164675282</v>
      </c>
    </row>
    <row r="684" spans="1:66" x14ac:dyDescent="0.25">
      <c r="A684" t="s">
        <v>290</v>
      </c>
      <c r="B684" t="s">
        <v>294</v>
      </c>
      <c r="C684" t="s">
        <v>316</v>
      </c>
      <c r="D684" s="11">
        <v>44436</v>
      </c>
      <c r="E684" s="10">
        <f>VLOOKUP(A684,home!$A$2:$E$405,3,FALSE)</f>
        <v>1.6512</v>
      </c>
      <c r="F684" s="10">
        <f>VLOOKUP(B684,home!$B$2:$E$405,3,FALSE)</f>
        <v>1.0901000000000001</v>
      </c>
      <c r="G684" s="10">
        <f>VLOOKUP(C684,away!$B$2:$E$405,4,FALSE)</f>
        <v>1.4382999999999999</v>
      </c>
      <c r="H684" s="10">
        <f>VLOOKUP(A684,away!$A$2:$E$405,3,FALSE)</f>
        <v>1.1418999999999999</v>
      </c>
      <c r="I684" s="10">
        <f>VLOOKUP(C684,away!$B$2:$E$405,3,FALSE)</f>
        <v>0.76629999999999998</v>
      </c>
      <c r="J684" s="10">
        <f>VLOOKUP(B684,home!$B$2:$E$405,4,FALSE)</f>
        <v>1.226</v>
      </c>
      <c r="K684" s="12">
        <f t="shared" si="950"/>
        <v>2.588901338496</v>
      </c>
      <c r="L684" s="12">
        <f t="shared" si="951"/>
        <v>1.0727965512199999</v>
      </c>
      <c r="M684" s="13">
        <f t="shared" si="952"/>
        <v>2.5688858827874899E-2</v>
      </c>
      <c r="N684" s="13">
        <f t="shared" si="953"/>
        <v>6.650592100392011E-2</v>
      </c>
      <c r="O684" s="13">
        <f t="shared" si="954"/>
        <v>2.7558919155321642E-2</v>
      </c>
      <c r="P684" s="13">
        <f t="shared" si="955"/>
        <v>7.1347322688715242E-2</v>
      </c>
      <c r="Q684" s="13">
        <f t="shared" si="956"/>
        <v>8.6088633952479024E-2</v>
      </c>
      <c r="R684" s="13">
        <f t="shared" si="957"/>
        <v>1.4782556712589923E-2</v>
      </c>
      <c r="S684" s="13">
        <f t="shared" si="958"/>
        <v>4.9539379006241037E-2</v>
      </c>
      <c r="T684" s="13">
        <f t="shared" si="959"/>
        <v>9.2355589603460478E-2</v>
      </c>
      <c r="U684" s="13">
        <f t="shared" si="960"/>
        <v>3.8270580859617077E-2</v>
      </c>
      <c r="V684" s="13">
        <f t="shared" si="961"/>
        <v>1.5287656556310401E-2</v>
      </c>
      <c r="W684" s="13">
        <f t="shared" si="962"/>
        <v>7.4291659889621706E-2</v>
      </c>
      <c r="X684" s="13">
        <f t="shared" si="963"/>
        <v>7.969983651399537E-2</v>
      </c>
      <c r="Y684" s="13">
        <f t="shared" si="964"/>
        <v>4.2750854872506024E-2</v>
      </c>
      <c r="Z684" s="13">
        <f t="shared" si="965"/>
        <v>5.2862252864935106E-3</v>
      </c>
      <c r="AA684" s="13">
        <f t="shared" si="966"/>
        <v>1.368551571979445E-2</v>
      </c>
      <c r="AB684" s="13">
        <f t="shared" si="967"/>
        <v>1.7715224982491954E-2</v>
      </c>
      <c r="AC684" s="13">
        <f t="shared" si="968"/>
        <v>2.6537120936007195E-3</v>
      </c>
      <c r="AD684" s="13">
        <f t="shared" si="969"/>
        <v>4.8083444431832816E-2</v>
      </c>
      <c r="AE684" s="13">
        <f t="shared" si="970"/>
        <v>5.1583753357248754E-2</v>
      </c>
      <c r="AF684" s="13">
        <f t="shared" si="971"/>
        <v>2.7669436350319775E-2</v>
      </c>
      <c r="AG684" s="13">
        <f t="shared" si="972"/>
        <v>9.8945586302747884E-3</v>
      </c>
      <c r="AH684" s="13">
        <f t="shared" si="973"/>
        <v>1.4177610640805484E-3</v>
      </c>
      <c r="AI684" s="13">
        <f t="shared" si="974"/>
        <v>3.6704435164656452E-3</v>
      </c>
      <c r="AJ684" s="13">
        <f t="shared" si="975"/>
        <v>4.7512080663259376E-3</v>
      </c>
      <c r="AK684" s="13">
        <f t="shared" si="976"/>
        <v>4.1001363074614043E-3</v>
      </c>
      <c r="AL684" s="13">
        <f t="shared" si="977"/>
        <v>2.9481302277176982E-4</v>
      </c>
      <c r="AM684" s="13">
        <f t="shared" si="978"/>
        <v>2.4896658729813986E-2</v>
      </c>
      <c r="AN684" s="13">
        <f t="shared" si="979"/>
        <v>2.6709049622245747E-2</v>
      </c>
      <c r="AO684" s="13">
        <f t="shared" si="980"/>
        <v>1.4326688160554539E-2</v>
      </c>
      <c r="AP684" s="13">
        <f t="shared" si="981"/>
        <v>5.1232072163491056E-3</v>
      </c>
      <c r="AQ684" s="13">
        <f t="shared" si="982"/>
        <v>1.374039758221184E-3</v>
      </c>
      <c r="AR684" s="13">
        <f t="shared" si="983"/>
        <v>3.0419383599992203E-4</v>
      </c>
      <c r="AS684" s="13">
        <f t="shared" si="984"/>
        <v>7.8752782918243083E-4</v>
      </c>
      <c r="AT684" s="13">
        <f t="shared" si="985"/>
        <v>1.0194159255366225E-3</v>
      </c>
      <c r="AU684" s="13">
        <f t="shared" si="986"/>
        <v>8.7972241803530016E-4</v>
      </c>
      <c r="AV684" s="13">
        <f t="shared" si="987"/>
        <v>5.6937863638913165E-4</v>
      </c>
      <c r="AW684" s="13">
        <f t="shared" si="988"/>
        <v>2.2744533393801405E-5</v>
      </c>
      <c r="AX684" s="13">
        <f t="shared" si="989"/>
        <v>1.0742498851615599E-2</v>
      </c>
      <c r="AY684" s="13">
        <f t="shared" si="990"/>
        <v>1.1524515719498024E-2</v>
      </c>
      <c r="AZ684" s="13">
        <f t="shared" si="991"/>
        <v>6.1817303591790778E-3</v>
      </c>
      <c r="BA684" s="13">
        <f t="shared" si="992"/>
        <v>2.210579669966429E-3</v>
      </c>
      <c r="BB684" s="13">
        <f t="shared" si="993"/>
        <v>5.9287556153425766E-4</v>
      </c>
      <c r="BC684" s="13">
        <f t="shared" si="994"/>
        <v>1.2720697154331451E-4</v>
      </c>
      <c r="BD684" s="13">
        <f t="shared" si="995"/>
        <v>5.4389683027183075E-5</v>
      </c>
      <c r="BE684" s="13">
        <f t="shared" si="996"/>
        <v>1.4080952318944743E-4</v>
      </c>
      <c r="BF684" s="13">
        <f t="shared" si="997"/>
        <v>1.8227098152907205E-4</v>
      </c>
      <c r="BG684" s="13">
        <f t="shared" si="998"/>
        <v>1.572938626831981E-4</v>
      </c>
      <c r="BH684" s="13">
        <f t="shared" si="999"/>
        <v>1.0180457290943441E-4</v>
      </c>
      <c r="BI684" s="13">
        <f t="shared" si="1000"/>
        <v>5.2712399014049638E-5</v>
      </c>
      <c r="BJ684" s="14">
        <f t="shared" si="1001"/>
        <v>0.68273273922618005</v>
      </c>
      <c r="BK684" s="14">
        <f t="shared" si="1002"/>
        <v>0.17633625791501209</v>
      </c>
      <c r="BL684" s="14">
        <f t="shared" si="1003"/>
        <v>0.13020186605164435</v>
      </c>
      <c r="BM684" s="14">
        <f t="shared" si="1004"/>
        <v>0.69108310495232483</v>
      </c>
      <c r="BN684" s="14">
        <f t="shared" si="1005"/>
        <v>0.29197221234090087</v>
      </c>
    </row>
    <row r="685" spans="1:66" x14ac:dyDescent="0.25">
      <c r="A685" t="s">
        <v>290</v>
      </c>
      <c r="B685" t="s">
        <v>309</v>
      </c>
      <c r="C685" t="s">
        <v>301</v>
      </c>
      <c r="D685" s="11">
        <v>44436</v>
      </c>
      <c r="E685" s="10">
        <f>VLOOKUP(A685,home!$A$2:$E$405,3,FALSE)</f>
        <v>1.6512</v>
      </c>
      <c r="F685" s="10">
        <f>VLOOKUP(B685,home!$B$2:$E$405,3,FALSE)</f>
        <v>1.0598000000000001</v>
      </c>
      <c r="G685" s="10">
        <f>VLOOKUP(C685,away!$B$2:$E$405,4,FALSE)</f>
        <v>0.68130000000000002</v>
      </c>
      <c r="H685" s="10">
        <f>VLOOKUP(A685,away!$A$2:$E$405,3,FALSE)</f>
        <v>1.1418999999999999</v>
      </c>
      <c r="I685" s="10">
        <f>VLOOKUP(C685,away!$B$2:$E$405,3,FALSE)</f>
        <v>0.49259999999999998</v>
      </c>
      <c r="J685" s="10">
        <f>VLOOKUP(B685,home!$B$2:$E$405,4,FALSE)</f>
        <v>0.93049999999999999</v>
      </c>
      <c r="K685" s="12">
        <f t="shared" si="950"/>
        <v>1.1922353210880001</v>
      </c>
      <c r="L685" s="12">
        <f t="shared" si="951"/>
        <v>0.52340619416999989</v>
      </c>
      <c r="M685" s="13">
        <f t="shared" si="952"/>
        <v>0.17984830826376996</v>
      </c>
      <c r="N685" s="13">
        <f t="shared" si="953"/>
        <v>0.2144215055499894</v>
      </c>
      <c r="O685" s="13">
        <f t="shared" si="954"/>
        <v>9.4133718556252771E-2</v>
      </c>
      <c r="P685" s="13">
        <f t="shared" si="955"/>
        <v>0.11222954416812146</v>
      </c>
      <c r="Q685" s="13">
        <f t="shared" si="956"/>
        <v>0.12782044625878206</v>
      </c>
      <c r="R685" s="13">
        <f t="shared" si="957"/>
        <v>2.4635085686299081E-2</v>
      </c>
      <c r="S685" s="13">
        <f t="shared" si="958"/>
        <v>1.7508464085343942E-2</v>
      </c>
      <c r="T685" s="13">
        <f t="shared" si="959"/>
        <v>6.6902013313420119E-2</v>
      </c>
      <c r="U685" s="13">
        <f t="shared" si="960"/>
        <v>2.9370819293235179E-2</v>
      </c>
      <c r="V685" s="13">
        <f t="shared" si="961"/>
        <v>1.2139656051453017E-3</v>
      </c>
      <c r="W685" s="13">
        <f t="shared" si="962"/>
        <v>5.0797350262316826E-2</v>
      </c>
      <c r="X685" s="13">
        <f t="shared" si="963"/>
        <v>2.6587647774719694E-2</v>
      </c>
      <c r="Y685" s="13">
        <f t="shared" si="964"/>
        <v>6.9580697668492507E-3</v>
      </c>
      <c r="Z685" s="13">
        <f t="shared" si="965"/>
        <v>4.2980521473725474E-3</v>
      </c>
      <c r="AA685" s="13">
        <f t="shared" si="966"/>
        <v>5.1242895819756775E-3</v>
      </c>
      <c r="AB685" s="13">
        <f t="shared" si="967"/>
        <v>3.054679517557334E-3</v>
      </c>
      <c r="AC685" s="13">
        <f t="shared" si="968"/>
        <v>4.7346430380866406E-5</v>
      </c>
      <c r="AD685" s="13">
        <f t="shared" si="969"/>
        <v>1.514059880010323E-2</v>
      </c>
      <c r="AE685" s="13">
        <f t="shared" si="970"/>
        <v>7.9246831954168998E-3</v>
      </c>
      <c r="AF685" s="13">
        <f t="shared" si="971"/>
        <v>2.0739141356580565E-3</v>
      </c>
      <c r="AG685" s="13">
        <f t="shared" si="972"/>
        <v>3.6183316826004938E-4</v>
      </c>
      <c r="AH685" s="13">
        <f t="shared" si="973"/>
        <v>5.6240677920011502E-4</v>
      </c>
      <c r="AI685" s="13">
        <f t="shared" si="974"/>
        <v>6.7052122698171715E-4</v>
      </c>
      <c r="AJ685" s="13">
        <f t="shared" si="975"/>
        <v>3.9970954517343384E-4</v>
      </c>
      <c r="AK685" s="13">
        <f t="shared" si="976"/>
        <v>1.5884927931059578E-4</v>
      </c>
      <c r="AL685" s="13">
        <f t="shared" si="977"/>
        <v>1.1818111275951902E-6</v>
      </c>
      <c r="AM685" s="13">
        <f t="shared" si="978"/>
        <v>3.6102313343811311E-3</v>
      </c>
      <c r="AN685" s="13">
        <f t="shared" si="979"/>
        <v>1.8896174428017082E-3</v>
      </c>
      <c r="AO685" s="13">
        <f t="shared" si="980"/>
        <v>4.9451873708704472E-4</v>
      </c>
      <c r="AP685" s="13">
        <f t="shared" si="981"/>
        <v>8.6278056708161634E-5</v>
      </c>
      <c r="AQ685" s="13">
        <f t="shared" si="982"/>
        <v>1.1289617325500575E-5</v>
      </c>
      <c r="AR685" s="13">
        <f t="shared" si="983"/>
        <v>5.8873438375307961E-5</v>
      </c>
      <c r="AS685" s="13">
        <f t="shared" si="984"/>
        <v>7.0190992704939874E-5</v>
      </c>
      <c r="AT685" s="13">
        <f t="shared" si="985"/>
        <v>4.1842090362529745E-5</v>
      </c>
      <c r="AU685" s="13">
        <f t="shared" si="986"/>
        <v>1.6628539346121256E-5</v>
      </c>
      <c r="AV685" s="13">
        <f t="shared" si="987"/>
        <v>4.9562829866368309E-6</v>
      </c>
      <c r="AW685" s="13">
        <f t="shared" si="988"/>
        <v>2.0485492812009302E-8</v>
      </c>
      <c r="AX685" s="13">
        <f t="shared" si="989"/>
        <v>7.1737421902464088E-4</v>
      </c>
      <c r="AY685" s="13">
        <f t="shared" si="990"/>
        <v>3.7547810977536322E-4</v>
      </c>
      <c r="AZ685" s="13">
        <f t="shared" si="991"/>
        <v>9.8263784215834148E-5</v>
      </c>
      <c r="BA685" s="13">
        <f t="shared" si="992"/>
        <v>1.7143957773717288E-5</v>
      </c>
      <c r="BB685" s="13">
        <f t="shared" si="993"/>
        <v>2.2433134228381369E-6</v>
      </c>
      <c r="BC685" s="13">
        <f t="shared" si="994"/>
        <v>2.3483282819563712E-7</v>
      </c>
      <c r="BD685" s="13">
        <f t="shared" si="995"/>
        <v>5.1357870529536584E-6</v>
      </c>
      <c r="BE685" s="13">
        <f t="shared" si="996"/>
        <v>6.1230667261177982E-6</v>
      </c>
      <c r="BF685" s="13">
        <f t="shared" si="997"/>
        <v>3.650068212128153E-6</v>
      </c>
      <c r="BG685" s="13">
        <f t="shared" si="998"/>
        <v>1.4505800822932368E-6</v>
      </c>
      <c r="BH685" s="13">
        <f t="shared" si="999"/>
        <v>4.3235820254418381E-7</v>
      </c>
      <c r="BI685" s="13">
        <f t="shared" si="1000"/>
        <v>1.0309454408705908E-7</v>
      </c>
      <c r="BJ685" s="14">
        <f t="shared" si="1001"/>
        <v>0.52629073563085971</v>
      </c>
      <c r="BK685" s="14">
        <f t="shared" si="1002"/>
        <v>0.31122428847366446</v>
      </c>
      <c r="BL685" s="14">
        <f t="shared" si="1003"/>
        <v>0.15831946576458153</v>
      </c>
      <c r="BM685" s="14">
        <f t="shared" si="1004"/>
        <v>0.24666847590898106</v>
      </c>
      <c r="BN685" s="14">
        <f t="shared" si="1005"/>
        <v>0.75308860848321479</v>
      </c>
    </row>
    <row r="686" spans="1:66" x14ac:dyDescent="0.25">
      <c r="A686" t="s">
        <v>290</v>
      </c>
      <c r="B686" t="s">
        <v>291</v>
      </c>
      <c r="C686" t="s">
        <v>305</v>
      </c>
      <c r="D686" s="11">
        <v>44436</v>
      </c>
      <c r="E686" s="10">
        <f>VLOOKUP(A686,home!$A$2:$E$405,3,FALSE)</f>
        <v>1.6512</v>
      </c>
      <c r="F686" s="10">
        <f>VLOOKUP(B686,home!$B$2:$E$405,3,FALSE)</f>
        <v>0.90839999999999999</v>
      </c>
      <c r="G686" s="10">
        <f>VLOOKUP(C686,away!$B$2:$E$405,4,FALSE)</f>
        <v>0.52990000000000004</v>
      </c>
      <c r="H686" s="10">
        <f>VLOOKUP(A686,away!$A$2:$E$405,3,FALSE)</f>
        <v>1.1418999999999999</v>
      </c>
      <c r="I686" s="10">
        <f>VLOOKUP(C686,away!$B$2:$E$405,3,FALSE)</f>
        <v>1.0399</v>
      </c>
      <c r="J686" s="10">
        <f>VLOOKUP(B686,home!$B$2:$E$405,4,FALSE)</f>
        <v>0.71150000000000002</v>
      </c>
      <c r="K686" s="12">
        <f t="shared" si="950"/>
        <v>0.79482354739200012</v>
      </c>
      <c r="L686" s="12">
        <f t="shared" si="951"/>
        <v>0.84487907781500005</v>
      </c>
      <c r="M686" s="13">
        <f t="shared" si="952"/>
        <v>0.1940377356436635</v>
      </c>
      <c r="N686" s="13">
        <f t="shared" si="953"/>
        <v>0.15422576137220781</v>
      </c>
      <c r="O686" s="13">
        <f t="shared" si="954"/>
        <v>0.16393842315192919</v>
      </c>
      <c r="P686" s="13">
        <f t="shared" si="955"/>
        <v>0.13030211904346717</v>
      </c>
      <c r="Q686" s="13">
        <f t="shared" si="956"/>
        <v>6.129113337654514E-2</v>
      </c>
      <c r="R686" s="13">
        <f t="shared" si="957"/>
        <v>6.9254071885523585E-2</v>
      </c>
      <c r="S686" s="13">
        <f t="shared" si="958"/>
        <v>2.1875438520883837E-2</v>
      </c>
      <c r="T686" s="13">
        <f t="shared" si="959"/>
        <v>5.178359624541163E-2</v>
      </c>
      <c r="U686" s="13">
        <f t="shared" si="960"/>
        <v>5.5044767087392449E-2</v>
      </c>
      <c r="V686" s="13">
        <f t="shared" si="961"/>
        <v>1.632223171448144E-3</v>
      </c>
      <c r="W686" s="13">
        <f t="shared" si="962"/>
        <v>1.6238545351340609E-2</v>
      </c>
      <c r="X686" s="13">
        <f t="shared" si="963"/>
        <v>1.3719607221497711E-2</v>
      </c>
      <c r="Y686" s="13">
        <f t="shared" si="964"/>
        <v>5.7957045486414999E-3</v>
      </c>
      <c r="Z686" s="13">
        <f t="shared" si="965"/>
        <v>1.9503772129858297E-2</v>
      </c>
      <c r="AA686" s="13">
        <f t="shared" si="966"/>
        <v>1.5502057351779201E-2</v>
      </c>
      <c r="AB686" s="13">
        <f t="shared" si="967"/>
        <v>6.1607001081076885E-3</v>
      </c>
      <c r="AC686" s="13">
        <f t="shared" si="968"/>
        <v>6.8505404788284688E-5</v>
      </c>
      <c r="AD686" s="13">
        <f t="shared" si="969"/>
        <v>3.2266945551596036E-3</v>
      </c>
      <c r="AE686" s="13">
        <f t="shared" si="970"/>
        <v>2.7261667201539277E-3</v>
      </c>
      <c r="AF686" s="13">
        <f t="shared" si="971"/>
        <v>1.1516406122467969E-3</v>
      </c>
      <c r="AG686" s="13">
        <f t="shared" si="972"/>
        <v>3.243323528164586E-4</v>
      </c>
      <c r="AH686" s="13">
        <f t="shared" si="973"/>
        <v>4.1195822527471436E-3</v>
      </c>
      <c r="AI686" s="13">
        <f t="shared" si="974"/>
        <v>3.2743409799016127E-3</v>
      </c>
      <c r="AJ686" s="13">
        <f t="shared" si="975"/>
        <v>1.3012616565081985E-3</v>
      </c>
      <c r="AK686" s="13">
        <f t="shared" si="976"/>
        <v>3.4475780197034555E-4</v>
      </c>
      <c r="AL686" s="13">
        <f t="shared" si="977"/>
        <v>1.8401367919973416E-6</v>
      </c>
      <c r="AM686" s="13">
        <f t="shared" si="978"/>
        <v>5.1293056253648168E-4</v>
      </c>
      <c r="AN686" s="13">
        <f t="shared" si="979"/>
        <v>4.3336430065895183E-4</v>
      </c>
      <c r="AO686" s="13">
        <f t="shared" si="980"/>
        <v>1.8307021534933881E-4</v>
      </c>
      <c r="AP686" s="13">
        <f t="shared" si="981"/>
        <v>5.1557398239914286E-5</v>
      </c>
      <c r="AQ686" s="13">
        <f t="shared" si="982"/>
        <v>1.088994176986987E-5</v>
      </c>
      <c r="AR686" s="13">
        <f t="shared" si="983"/>
        <v>6.961097709368096E-4</v>
      </c>
      <c r="AS686" s="13">
        <f t="shared" si="984"/>
        <v>5.5328443751022772E-4</v>
      </c>
      <c r="AT686" s="13">
        <f t="shared" si="985"/>
        <v>2.1988174966933329E-4</v>
      </c>
      <c r="AU686" s="13">
        <f t="shared" si="986"/>
        <v>5.8255730759646409E-5</v>
      </c>
      <c r="AV686" s="13">
        <f t="shared" si="987"/>
        <v>1.1575756644573853E-5</v>
      </c>
      <c r="AW686" s="13">
        <f t="shared" si="988"/>
        <v>3.4325185157602054E-8</v>
      </c>
      <c r="AX686" s="13">
        <f t="shared" si="989"/>
        <v>6.7948214880170088E-5</v>
      </c>
      <c r="AY686" s="13">
        <f t="shared" si="990"/>
        <v>5.7408025127133565E-5</v>
      </c>
      <c r="AZ686" s="13">
        <f t="shared" si="991"/>
        <v>2.4251419664296473E-5</v>
      </c>
      <c r="BA686" s="13">
        <f t="shared" si="992"/>
        <v>6.8298390272251215E-6</v>
      </c>
      <c r="BB686" s="13">
        <f t="shared" si="993"/>
        <v>1.4425970247367143E-6</v>
      </c>
      <c r="BC686" s="13">
        <f t="shared" si="994"/>
        <v>2.4376400878364364E-7</v>
      </c>
      <c r="BD686" s="13">
        <f t="shared" si="995"/>
        <v>9.8021430221183726E-5</v>
      </c>
      <c r="BE686" s="13">
        <f t="shared" si="996"/>
        <v>7.7909740888838672E-5</v>
      </c>
      <c r="BF686" s="13">
        <f t="shared" si="997"/>
        <v>3.0962248314829147E-5</v>
      </c>
      <c r="BG686" s="13">
        <f t="shared" si="998"/>
        <v>8.2031746802748268E-6</v>
      </c>
      <c r="BH686" s="13">
        <f t="shared" si="999"/>
        <v>1.6300190998130686E-6</v>
      </c>
      <c r="BI686" s="13">
        <f t="shared" si="1000"/>
        <v>2.5911551264602761E-7</v>
      </c>
      <c r="BJ686" s="14">
        <f t="shared" si="1001"/>
        <v>0.31183311863430807</v>
      </c>
      <c r="BK686" s="14">
        <f t="shared" si="1002"/>
        <v>0.34797526994617012</v>
      </c>
      <c r="BL686" s="14">
        <f t="shared" si="1003"/>
        <v>0.32069605545009761</v>
      </c>
      <c r="BM686" s="14">
        <f t="shared" si="1004"/>
        <v>0.22690159798715576</v>
      </c>
      <c r="BN686" s="14">
        <f t="shared" si="1005"/>
        <v>0.77304924447333645</v>
      </c>
    </row>
    <row r="687" spans="1:66" x14ac:dyDescent="0.25">
      <c r="A687" t="s">
        <v>290</v>
      </c>
      <c r="B687" t="s">
        <v>308</v>
      </c>
      <c r="C687" t="s">
        <v>293</v>
      </c>
      <c r="D687" s="11">
        <v>44436</v>
      </c>
      <c r="E687" s="10">
        <f>VLOOKUP(A687,home!$A$2:$E$405,3,FALSE)</f>
        <v>1.6512</v>
      </c>
      <c r="F687" s="10">
        <f>VLOOKUP(B687,home!$B$2:$E$405,3,FALSE)</f>
        <v>0.72670000000000001</v>
      </c>
      <c r="G687" s="10">
        <f>VLOOKUP(C687,away!$B$2:$E$405,4,FALSE)</f>
        <v>1.2868999999999999</v>
      </c>
      <c r="H687" s="10">
        <f>VLOOKUP(A687,away!$A$2:$E$405,3,FALSE)</f>
        <v>1.1418999999999999</v>
      </c>
      <c r="I687" s="10">
        <f>VLOOKUP(C687,away!$B$2:$E$405,3,FALSE)</f>
        <v>0.71150000000000002</v>
      </c>
      <c r="J687" s="10">
        <f>VLOOKUP(B687,home!$B$2:$E$405,4,FALSE)</f>
        <v>0.64219999999999999</v>
      </c>
      <c r="K687" s="12">
        <f t="shared" si="950"/>
        <v>1.5441861077759997</v>
      </c>
      <c r="L687" s="12">
        <f t="shared" si="951"/>
        <v>0.52176300006999998</v>
      </c>
      <c r="M687" s="13">
        <f t="shared" si="952"/>
        <v>0.12669798343465391</v>
      </c>
      <c r="N687" s="13">
        <f t="shared" si="953"/>
        <v>0.19564526590302633</v>
      </c>
      <c r="O687" s="13">
        <f t="shared" si="954"/>
        <v>6.6106319939684202E-2</v>
      </c>
      <c r="P687" s="13">
        <f t="shared" si="955"/>
        <v>0.1020804608870559</v>
      </c>
      <c r="Q687" s="13">
        <f t="shared" si="956"/>
        <v>0.15105635082979738</v>
      </c>
      <c r="R687" s="13">
        <f t="shared" si="957"/>
        <v>1.7245915907658439E-2</v>
      </c>
      <c r="S687" s="13">
        <f t="shared" si="958"/>
        <v>2.0561535812225872E-2</v>
      </c>
      <c r="T687" s="13">
        <f t="shared" si="959"/>
        <v>7.8815614788581512E-2</v>
      </c>
      <c r="U687" s="13">
        <f t="shared" si="960"/>
        <v>2.6630903760479285E-2</v>
      </c>
      <c r="V687" s="13">
        <f t="shared" si="961"/>
        <v>1.8407124962825669E-3</v>
      </c>
      <c r="W687" s="13">
        <f t="shared" si="962"/>
        <v>7.7753039480903577E-2</v>
      </c>
      <c r="X687" s="13">
        <f t="shared" si="963"/>
        <v>4.0568659144117405E-2</v>
      </c>
      <c r="Y687" s="13">
        <f t="shared" si="964"/>
        <v>1.0583612651925966E-2</v>
      </c>
      <c r="Z687" s="13">
        <f t="shared" si="965"/>
        <v>2.9994269409782683E-3</v>
      </c>
      <c r="AA687" s="13">
        <f t="shared" si="966"/>
        <v>4.631673413547705E-3</v>
      </c>
      <c r="AB687" s="13">
        <f t="shared" si="967"/>
        <v>3.576082870477905E-3</v>
      </c>
      <c r="AC687" s="13">
        <f t="shared" si="968"/>
        <v>9.2691283874103542E-5</v>
      </c>
      <c r="AD687" s="13">
        <f t="shared" si="969"/>
        <v>3.001629085094254E-2</v>
      </c>
      <c r="AE687" s="13">
        <f t="shared" si="970"/>
        <v>1.5661389965361473E-2</v>
      </c>
      <c r="AF687" s="13">
        <f t="shared" si="971"/>
        <v>4.0857669067965964E-3</v>
      </c>
      <c r="AG687" s="13">
        <f t="shared" si="972"/>
        <v>7.1060066629230543E-4</v>
      </c>
      <c r="AH687" s="13">
        <f t="shared" si="973"/>
        <v>3.9124749980390101E-4</v>
      </c>
      <c r="AI687" s="13">
        <f t="shared" si="974"/>
        <v>6.041589538992771E-4</v>
      </c>
      <c r="AJ687" s="13">
        <f t="shared" si="975"/>
        <v>4.6646693174987221E-4</v>
      </c>
      <c r="AK687" s="13">
        <f t="shared" si="976"/>
        <v>2.401039185816827E-4</v>
      </c>
      <c r="AL687" s="13">
        <f t="shared" si="977"/>
        <v>2.9872516425524801E-6</v>
      </c>
      <c r="AM687" s="13">
        <f t="shared" si="978"/>
        <v>9.2701478677978625E-3</v>
      </c>
      <c r="AN687" s="13">
        <f t="shared" si="979"/>
        <v>4.8368201625947262E-3</v>
      </c>
      <c r="AO687" s="13">
        <f t="shared" si="980"/>
        <v>1.2618368994172446E-3</v>
      </c>
      <c r="AP687" s="13">
        <f t="shared" si="981"/>
        <v>2.1945993541298944E-4</v>
      </c>
      <c r="AQ687" s="13">
        <f t="shared" si="982"/>
        <v>2.8626518574062448E-5</v>
      </c>
      <c r="AR687" s="13">
        <f t="shared" si="983"/>
        <v>4.0827693853514019E-5</v>
      </c>
      <c r="AS687" s="13">
        <f t="shared" si="984"/>
        <v>6.3045557661127918E-5</v>
      </c>
      <c r="AT687" s="13">
        <f t="shared" si="985"/>
        <v>4.8677037148652246E-5</v>
      </c>
      <c r="AU687" s="13">
        <f t="shared" si="986"/>
        <v>2.5055468177548355E-5</v>
      </c>
      <c r="AV687" s="13">
        <f t="shared" si="987"/>
        <v>9.6725764708984554E-6</v>
      </c>
      <c r="AW687" s="13">
        <f t="shared" si="988"/>
        <v>6.6856282991242613E-8</v>
      </c>
      <c r="AX687" s="13">
        <f t="shared" si="989"/>
        <v>2.3858055924137925E-3</v>
      </c>
      <c r="AY687" s="13">
        <f t="shared" si="990"/>
        <v>1.244825083481604E-3</v>
      </c>
      <c r="AZ687" s="13">
        <f t="shared" si="991"/>
        <v>3.2475183505987489E-4</v>
      </c>
      <c r="BA687" s="13">
        <f t="shared" si="992"/>
        <v>5.6481163913026039E-5</v>
      </c>
      <c r="BB687" s="13">
        <f t="shared" si="993"/>
        <v>7.3674453826764715E-6</v>
      </c>
      <c r="BC687" s="13">
        <f t="shared" si="994"/>
        <v>7.6881208114342887E-7</v>
      </c>
      <c r="BD687" s="13">
        <f t="shared" si="995"/>
        <v>3.5503966718248286E-6</v>
      </c>
      <c r="BE687" s="13">
        <f t="shared" si="996"/>
        <v>5.4824732177260455E-6</v>
      </c>
      <c r="BF687" s="13">
        <f t="shared" si="997"/>
        <v>4.232979489533272E-6</v>
      </c>
      <c r="BG687" s="13">
        <f t="shared" si="998"/>
        <v>2.178836040746007E-6</v>
      </c>
      <c r="BH687" s="13">
        <f t="shared" si="999"/>
        <v>8.4113208631041175E-7</v>
      </c>
      <c r="BI687" s="13">
        <f t="shared" si="1000"/>
        <v>2.5977289649703621E-7</v>
      </c>
      <c r="BJ687" s="14">
        <f t="shared" si="1001"/>
        <v>0.62453348250387397</v>
      </c>
      <c r="BK687" s="14">
        <f t="shared" si="1002"/>
        <v>0.25252119624921654</v>
      </c>
      <c r="BL687" s="14">
        <f t="shared" si="1003"/>
        <v>0.12009669711959665</v>
      </c>
      <c r="BM687" s="14">
        <f t="shared" si="1004"/>
        <v>0.34007374768459075</v>
      </c>
      <c r="BN687" s="14">
        <f t="shared" si="1005"/>
        <v>0.65883229690187617</v>
      </c>
    </row>
    <row r="688" spans="1:66" x14ac:dyDescent="0.25">
      <c r="A688" t="s">
        <v>338</v>
      </c>
      <c r="B688" t="s">
        <v>84</v>
      </c>
      <c r="C688" t="s">
        <v>78</v>
      </c>
      <c r="D688" s="11">
        <v>44437</v>
      </c>
      <c r="E688" s="10">
        <f>VLOOKUP(A688,home!$A$2:$E$405,3,FALSE)</f>
        <v>1.3033999999999999</v>
      </c>
      <c r="F688" s="10">
        <f>VLOOKUP(B688,home!$B$2:$E$405,3,FALSE)</f>
        <v>0.76719999999999999</v>
      </c>
      <c r="G688" s="10">
        <f>VLOOKUP(C688,away!$B$2:$E$405,4,FALSE)</f>
        <v>1.1082000000000001</v>
      </c>
      <c r="H688" s="10">
        <f>VLOOKUP(A688,away!$A$2:$E$405,3,FALSE)</f>
        <v>1.0085</v>
      </c>
      <c r="I688" s="10">
        <f>VLOOKUP(C688,away!$B$2:$E$405,3,FALSE)</f>
        <v>0.7712</v>
      </c>
      <c r="J688" s="10">
        <f>VLOOKUP(B688,home!$B$2:$E$405,4,FALSE)</f>
        <v>0.69410000000000005</v>
      </c>
      <c r="K688" s="12">
        <f t="shared" si="950"/>
        <v>1.1081650695359999</v>
      </c>
      <c r="L688" s="12">
        <f t="shared" si="951"/>
        <v>0.53983988432000007</v>
      </c>
      <c r="M688" s="13">
        <f t="shared" si="952"/>
        <v>0.19243343950409736</v>
      </c>
      <c r="N688" s="13">
        <f t="shared" si="953"/>
        <v>0.21324801586910969</v>
      </c>
      <c r="O688" s="13">
        <f t="shared" si="954"/>
        <v>0.10388324572119166</v>
      </c>
      <c r="P688" s="13">
        <f t="shared" si="955"/>
        <v>0.11511978421824973</v>
      </c>
      <c r="Q688" s="13">
        <f t="shared" si="956"/>
        <v>0.11815700116700301</v>
      </c>
      <c r="R688" s="13">
        <f t="shared" si="957"/>
        <v>2.8040159676457125E-2</v>
      </c>
      <c r="S688" s="13">
        <f t="shared" si="958"/>
        <v>1.7217076138908542E-2</v>
      </c>
      <c r="T688" s="13">
        <f t="shared" si="959"/>
        <v>6.3785861841593017E-2</v>
      </c>
      <c r="U688" s="13">
        <f t="shared" si="960"/>
        <v>3.1073125497661652E-2</v>
      </c>
      <c r="V688" s="13">
        <f t="shared" si="961"/>
        <v>1.1444223087029323E-3</v>
      </c>
      <c r="W688" s="13">
        <f t="shared" si="962"/>
        <v>4.3645820471465688E-2</v>
      </c>
      <c r="X688" s="13">
        <f t="shared" si="963"/>
        <v>2.3561754674367528E-2</v>
      </c>
      <c r="Y688" s="13">
        <f t="shared" si="964"/>
        <v>6.3597874588933942E-3</v>
      </c>
      <c r="Z688" s="13">
        <f t="shared" si="965"/>
        <v>5.0457321853509809E-3</v>
      </c>
      <c r="AA688" s="13">
        <f t="shared" si="966"/>
        <v>5.5915041580395031E-3</v>
      </c>
      <c r="AB688" s="13">
        <f t="shared" si="967"/>
        <v>3.0981547970523405E-3</v>
      </c>
      <c r="AC688" s="13">
        <f t="shared" si="968"/>
        <v>4.2789356664030985E-5</v>
      </c>
      <c r="AD688" s="13">
        <f t="shared" si="969"/>
        <v>1.2091693419429393E-2</v>
      </c>
      <c r="AE688" s="13">
        <f t="shared" si="970"/>
        <v>6.5275783767776699E-3</v>
      </c>
      <c r="AF688" s="13">
        <f t="shared" si="971"/>
        <v>1.7619235779046958E-3</v>
      </c>
      <c r="AG688" s="13">
        <f t="shared" si="972"/>
        <v>3.1705220682558385E-4</v>
      </c>
      <c r="AH688" s="13">
        <f t="shared" si="973"/>
        <v>6.8097186981239371E-4</v>
      </c>
      <c r="AI688" s="13">
        <f t="shared" si="974"/>
        <v>7.546292394627112E-4</v>
      </c>
      <c r="AJ688" s="13">
        <f t="shared" si="975"/>
        <v>4.1812688181154718E-4</v>
      </c>
      <c r="AK688" s="13">
        <f t="shared" si="976"/>
        <v>1.544512016858546E-4</v>
      </c>
      <c r="AL688" s="13">
        <f t="shared" si="977"/>
        <v>1.0239179882031033E-6</v>
      </c>
      <c r="AM688" s="13">
        <f t="shared" si="978"/>
        <v>2.6799184557899933E-3</v>
      </c>
      <c r="AN688" s="13">
        <f t="shared" si="979"/>
        <v>1.4467268691607034E-3</v>
      </c>
      <c r="AO688" s="13">
        <f t="shared" si="980"/>
        <v>3.9050043284517502E-4</v>
      </c>
      <c r="AP688" s="13">
        <f t="shared" si="981"/>
        <v>7.026923616468308E-5</v>
      </c>
      <c r="AQ688" s="13">
        <f t="shared" si="982"/>
        <v>9.4835340805993197E-6</v>
      </c>
      <c r="AR688" s="13">
        <f t="shared" si="983"/>
        <v>7.3523155084939378E-5</v>
      </c>
      <c r="AS688" s="13">
        <f t="shared" si="984"/>
        <v>8.1475792267207963E-5</v>
      </c>
      <c r="AT688" s="13">
        <f t="shared" si="985"/>
        <v>4.514431350164561E-5</v>
      </c>
      <c r="AU688" s="13">
        <f t="shared" si="986"/>
        <v>1.6675783770235354E-5</v>
      </c>
      <c r="AV688" s="13">
        <f t="shared" si="987"/>
        <v>4.6198802703275436E-6</v>
      </c>
      <c r="AW688" s="13">
        <f t="shared" si="988"/>
        <v>1.7015005604432162E-8</v>
      </c>
      <c r="AX688" s="13">
        <f t="shared" si="989"/>
        <v>4.9496533698522097E-4</v>
      </c>
      <c r="AY688" s="13">
        <f t="shared" si="990"/>
        <v>2.6720203026051157E-4</v>
      </c>
      <c r="AZ688" s="13">
        <f t="shared" si="991"/>
        <v>7.2123156552951863E-5</v>
      </c>
      <c r="BA688" s="13">
        <f t="shared" si="992"/>
        <v>1.2978318830112929E-5</v>
      </c>
      <c r="BB688" s="13">
        <f t="shared" si="993"/>
        <v>1.7515535339790606E-6</v>
      </c>
      <c r="BC688" s="13">
        <f t="shared" si="994"/>
        <v>1.8911169143270874E-7</v>
      </c>
      <c r="BD688" s="13">
        <f t="shared" si="995"/>
        <v>6.6151219226491789E-6</v>
      </c>
      <c r="BE688" s="13">
        <f t="shared" si="996"/>
        <v>7.3306470454016453E-6</v>
      </c>
      <c r="BF688" s="13">
        <f t="shared" si="997"/>
        <v>4.0617834964056941E-6</v>
      </c>
      <c r="BG688" s="13">
        <f t="shared" si="998"/>
        <v>1.5003755302448637E-6</v>
      </c>
      <c r="BH688" s="13">
        <f t="shared" si="999"/>
        <v>4.1566593845097834E-7</v>
      </c>
      <c r="BI688" s="13">
        <f t="shared" si="1000"/>
        <v>9.2125294717455019E-8</v>
      </c>
      <c r="BJ688" s="14">
        <f t="shared" si="1001"/>
        <v>0.49490259709926515</v>
      </c>
      <c r="BK688" s="14">
        <f t="shared" si="1002"/>
        <v>0.32622573747487132</v>
      </c>
      <c r="BL688" s="14">
        <f t="shared" si="1003"/>
        <v>0.17393582368729701</v>
      </c>
      <c r="BM688" s="14">
        <f t="shared" si="1004"/>
        <v>0.22896105927542088</v>
      </c>
      <c r="BN688" s="14">
        <f t="shared" si="1005"/>
        <v>0.77088164615610855</v>
      </c>
    </row>
    <row r="689" spans="1:66" x14ac:dyDescent="0.25">
      <c r="A689" t="s">
        <v>338</v>
      </c>
      <c r="B689" t="s">
        <v>73</v>
      </c>
      <c r="C689" t="s">
        <v>79</v>
      </c>
      <c r="D689" s="11">
        <v>44437</v>
      </c>
      <c r="E689" s="10">
        <f>VLOOKUP(A689,home!$A$2:$E$405,3,FALSE)</f>
        <v>1.3033999999999999</v>
      </c>
      <c r="F689" s="10">
        <f>VLOOKUP(B689,home!$B$2:$E$405,3,FALSE)</f>
        <v>0.42620000000000002</v>
      </c>
      <c r="G689" s="10">
        <f>VLOOKUP(C689,away!$B$2:$E$405,4,FALSE)</f>
        <v>0.68200000000000005</v>
      </c>
      <c r="H689" s="10">
        <f>VLOOKUP(A689,away!$A$2:$E$405,3,FALSE)</f>
        <v>1.0085</v>
      </c>
      <c r="I689" s="10">
        <f>VLOOKUP(C689,away!$B$2:$E$405,3,FALSE)</f>
        <v>0.7712</v>
      </c>
      <c r="J689" s="10">
        <f>VLOOKUP(B689,home!$B$2:$E$405,4,FALSE)</f>
        <v>0.7712</v>
      </c>
      <c r="K689" s="12">
        <f t="shared" si="950"/>
        <v>0.37885719256</v>
      </c>
      <c r="L689" s="12">
        <f t="shared" si="951"/>
        <v>0.59980481023999999</v>
      </c>
      <c r="M689" s="13">
        <f t="shared" si="952"/>
        <v>0.37581360014848958</v>
      </c>
      <c r="N689" s="13">
        <f t="shared" si="953"/>
        <v>0.14237968547812319</v>
      </c>
      <c r="O689" s="13">
        <f t="shared" si="954"/>
        <v>0.22541480512267598</v>
      </c>
      <c r="P689" s="13">
        <f t="shared" si="955"/>
        <v>8.5400020230236545E-2</v>
      </c>
      <c r="Q689" s="13">
        <f t="shared" si="956"/>
        <v>2.697078395890877E-2</v>
      </c>
      <c r="R689" s="13">
        <f t="shared" si="957"/>
        <v>6.7602442205946633E-2</v>
      </c>
      <c r="S689" s="13">
        <f t="shared" si="958"/>
        <v>4.8515829738753286E-3</v>
      </c>
      <c r="T689" s="13">
        <f t="shared" si="959"/>
        <v>1.6177205954497308E-2</v>
      </c>
      <c r="U689" s="13">
        <f t="shared" si="960"/>
        <v>2.5611671464344597E-2</v>
      </c>
      <c r="V689" s="13">
        <f t="shared" si="961"/>
        <v>1.2249727700526663E-4</v>
      </c>
      <c r="W689" s="13">
        <f t="shared" si="962"/>
        <v>3.4060251639381539E-3</v>
      </c>
      <c r="X689" s="13">
        <f t="shared" si="963"/>
        <v>2.0429502771285887E-3</v>
      </c>
      <c r="Y689" s="13">
        <f t="shared" si="964"/>
        <v>6.126857016514344E-4</v>
      </c>
      <c r="Z689" s="13">
        <f t="shared" si="965"/>
        <v>1.351609000636613E-2</v>
      </c>
      <c r="AA689" s="13">
        <f t="shared" si="966"/>
        <v>5.1206679142001459E-3</v>
      </c>
      <c r="AB689" s="13">
        <f t="shared" si="967"/>
        <v>9.7000093500296887E-4</v>
      </c>
      <c r="AC689" s="13">
        <f t="shared" si="968"/>
        <v>1.7397703825555494E-6</v>
      </c>
      <c r="AD689" s="13">
        <f t="shared" si="969"/>
        <v>3.2259928284958064E-4</v>
      </c>
      <c r="AE689" s="13">
        <f t="shared" si="970"/>
        <v>1.9349660163315275E-4</v>
      </c>
      <c r="AF689" s="13">
        <f t="shared" si="971"/>
        <v>5.8030096212329036E-5</v>
      </c>
      <c r="AG689" s="13">
        <f t="shared" si="972"/>
        <v>1.1602243615614989E-5</v>
      </c>
      <c r="AH689" s="13">
        <f t="shared" si="973"/>
        <v>2.0267539503637986E-3</v>
      </c>
      <c r="AI689" s="13">
        <f t="shared" si="974"/>
        <v>7.6785031164471854E-4</v>
      </c>
      <c r="AJ689" s="13">
        <f t="shared" si="975"/>
        <v>1.4545280668801954E-4</v>
      </c>
      <c r="AK689" s="13">
        <f t="shared" si="976"/>
        <v>1.8368613997265162E-5</v>
      </c>
      <c r="AL689" s="13">
        <f t="shared" si="977"/>
        <v>1.5813842373719907E-8</v>
      </c>
      <c r="AM689" s="13">
        <f t="shared" si="978"/>
        <v>2.4443811724452299E-5</v>
      </c>
      <c r="AN689" s="13">
        <f t="shared" si="979"/>
        <v>1.4661515852927397E-5</v>
      </c>
      <c r="AO689" s="13">
        <f t="shared" si="980"/>
        <v>4.3970238669979348E-6</v>
      </c>
      <c r="AP689" s="13">
        <f t="shared" si="981"/>
        <v>8.7911868872181586E-7</v>
      </c>
      <c r="AQ689" s="13">
        <f t="shared" si="982"/>
        <v>1.3182490456680655E-7</v>
      </c>
      <c r="AR689" s="13">
        <f t="shared" si="983"/>
        <v>2.431313537202258E-4</v>
      </c>
      <c r="AS689" s="13">
        <f t="shared" si="984"/>
        <v>9.2112062093757072E-5</v>
      </c>
      <c r="AT689" s="13">
        <f t="shared" si="985"/>
        <v>1.7448658622876597E-5</v>
      </c>
      <c r="AU689" s="13">
        <f t="shared" si="986"/>
        <v>2.2035166066002881E-6</v>
      </c>
      <c r="AV689" s="13">
        <f t="shared" si="987"/>
        <v>2.0870452883398075E-7</v>
      </c>
      <c r="AW689" s="13">
        <f t="shared" si="988"/>
        <v>9.9820648240085551E-11</v>
      </c>
      <c r="AX689" s="13">
        <f t="shared" si="989"/>
        <v>1.543452314231868E-6</v>
      </c>
      <c r="AY689" s="13">
        <f t="shared" si="990"/>
        <v>9.2577012245233426E-7</v>
      </c>
      <c r="AZ689" s="13">
        <f t="shared" si="991"/>
        <v>2.7764068631169197E-7</v>
      </c>
      <c r="BA689" s="13">
        <f t="shared" si="992"/>
        <v>5.5510073056029263E-8</v>
      </c>
      <c r="BB689" s="13">
        <f t="shared" si="993"/>
        <v>8.3238022089450406E-9</v>
      </c>
      <c r="BC689" s="13">
        <f t="shared" si="994"/>
        <v>9.9853132088231484E-10</v>
      </c>
      <c r="BD689" s="13">
        <f t="shared" si="995"/>
        <v>2.4305225913592387E-5</v>
      </c>
      <c r="BE689" s="13">
        <f t="shared" si="996"/>
        <v>9.2082096541601746E-6</v>
      </c>
      <c r="BF689" s="13">
        <f t="shared" si="997"/>
        <v>1.7442982290395058E-6</v>
      </c>
      <c r="BG689" s="13">
        <f t="shared" si="998"/>
        <v>2.2027997668042909E-7</v>
      </c>
      <c r="BH689" s="13">
        <f t="shared" si="999"/>
        <v>2.0863663385582403E-8</v>
      </c>
      <c r="BI689" s="13">
        <f t="shared" si="1000"/>
        <v>1.580869787355723E-9</v>
      </c>
      <c r="BJ689" s="14">
        <f t="shared" si="1001"/>
        <v>0.19222238974912539</v>
      </c>
      <c r="BK689" s="14">
        <f t="shared" si="1002"/>
        <v>0.46619038198395407</v>
      </c>
      <c r="BL689" s="14">
        <f t="shared" si="1003"/>
        <v>0.3280686180787431</v>
      </c>
      <c r="BM689" s="14">
        <f t="shared" si="1004"/>
        <v>7.6415217003506133E-2</v>
      </c>
      <c r="BN689" s="14">
        <f t="shared" si="1005"/>
        <v>0.92358133714438062</v>
      </c>
    </row>
    <row r="690" spans="1:66" x14ac:dyDescent="0.25">
      <c r="A690" t="s">
        <v>338</v>
      </c>
      <c r="B690" t="s">
        <v>71</v>
      </c>
      <c r="C690" t="s">
        <v>85</v>
      </c>
      <c r="D690" s="11">
        <v>44437</v>
      </c>
      <c r="E690" s="10">
        <f>VLOOKUP(A690,home!$A$2:$E$405,3,FALSE)</f>
        <v>1.3033999999999999</v>
      </c>
      <c r="F690" s="10">
        <f>VLOOKUP(B690,home!$B$2:$E$405,3,FALSE)</f>
        <v>0.92069999999999996</v>
      </c>
      <c r="G690" s="10">
        <f>VLOOKUP(C690,away!$B$2:$E$405,4,FALSE)</f>
        <v>1.3426</v>
      </c>
      <c r="H690" s="10">
        <f>VLOOKUP(A690,away!$A$2:$E$405,3,FALSE)</f>
        <v>1.0085</v>
      </c>
      <c r="I690" s="10">
        <f>VLOOKUP(C690,away!$B$2:$E$405,3,FALSE)</f>
        <v>1.8592</v>
      </c>
      <c r="J690" s="10">
        <f>VLOOKUP(B690,home!$B$2:$E$405,4,FALSE)</f>
        <v>1.6857</v>
      </c>
      <c r="K690" s="12">
        <f t="shared" si="950"/>
        <v>1.6111742141879999</v>
      </c>
      <c r="L690" s="12">
        <f t="shared" si="951"/>
        <v>3.1606928942399999</v>
      </c>
      <c r="M690" s="13">
        <f t="shared" si="952"/>
        <v>8.4645611431892823E-3</v>
      </c>
      <c r="N690" s="13">
        <f t="shared" si="953"/>
        <v>1.3637882648324268E-2</v>
      </c>
      <c r="O690" s="13">
        <f t="shared" si="954"/>
        <v>2.6753878258138377E-2</v>
      </c>
      <c r="P690" s="13">
        <f t="shared" si="955"/>
        <v>4.3105158779037506E-2</v>
      </c>
      <c r="Q690" s="13">
        <f t="shared" si="956"/>
        <v>1.098650242955101E-2</v>
      </c>
      <c r="R690" s="13">
        <f t="shared" si="957"/>
        <v>4.2280396451930005E-2</v>
      </c>
      <c r="S690" s="13">
        <f t="shared" si="958"/>
        <v>5.4877467417819271E-2</v>
      </c>
      <c r="T690" s="13">
        <f t="shared" si="959"/>
        <v>3.4724960161632373E-2</v>
      </c>
      <c r="U690" s="13">
        <f t="shared" si="960"/>
        <v>6.8121084528995415E-2</v>
      </c>
      <c r="V690" s="13">
        <f t="shared" si="961"/>
        <v>3.105105452697236E-2</v>
      </c>
      <c r="W690" s="13">
        <f t="shared" si="962"/>
        <v>5.9003898062021335E-3</v>
      </c>
      <c r="X690" s="13">
        <f t="shared" si="963"/>
        <v>1.8649320133709211E-2</v>
      </c>
      <c r="Y690" s="13">
        <f t="shared" si="964"/>
        <v>2.9472386814510844E-2</v>
      </c>
      <c r="Z690" s="13">
        <f t="shared" si="965"/>
        <v>4.4545116210421752E-2</v>
      </c>
      <c r="AA690" s="13">
        <f t="shared" si="966"/>
        <v>7.1769942606239395E-2</v>
      </c>
      <c r="AB690" s="13">
        <f t="shared" si="967"/>
        <v>5.7816940440462823E-2</v>
      </c>
      <c r="AC690" s="13">
        <f t="shared" si="968"/>
        <v>9.8828265650742105E-3</v>
      </c>
      <c r="AD690" s="13">
        <f t="shared" si="969"/>
        <v>2.3766389773526523E-3</v>
      </c>
      <c r="AE690" s="13">
        <f t="shared" si="970"/>
        <v>7.5118259278923486E-3</v>
      </c>
      <c r="AF690" s="13">
        <f t="shared" si="971"/>
        <v>1.1871287416528573E-2</v>
      </c>
      <c r="AG690" s="13">
        <f t="shared" si="972"/>
        <v>1.250716459430086E-2</v>
      </c>
      <c r="AH690" s="13">
        <f t="shared" si="973"/>
        <v>3.5198358069843769E-2</v>
      </c>
      <c r="AI690" s="13">
        <f t="shared" si="974"/>
        <v>5.671068690388837E-2</v>
      </c>
      <c r="AJ690" s="13">
        <f t="shared" si="975"/>
        <v>4.5685398204217034E-2</v>
      </c>
      <c r="AK690" s="13">
        <f t="shared" si="976"/>
        <v>2.453571185051508E-2</v>
      </c>
      <c r="AL690" s="13">
        <f t="shared" si="977"/>
        <v>2.013102870033518E-3</v>
      </c>
      <c r="AM690" s="13">
        <f t="shared" si="978"/>
        <v>7.6583588734894603E-4</v>
      </c>
      <c r="AN690" s="13">
        <f t="shared" si="979"/>
        <v>2.4205720472977987E-3</v>
      </c>
      <c r="AO690" s="13">
        <f t="shared" si="980"/>
        <v>3.8253424349450615E-3</v>
      </c>
      <c r="AP690" s="13">
        <f t="shared" si="981"/>
        <v>4.0302442173885313E-3</v>
      </c>
      <c r="AQ690" s="13">
        <f t="shared" si="982"/>
        <v>3.1845910649879452E-3</v>
      </c>
      <c r="AR690" s="13">
        <f t="shared" si="983"/>
        <v>2.2250240048054069E-2</v>
      </c>
      <c r="AS690" s="13">
        <f t="shared" si="984"/>
        <v>3.5849013024917872E-2</v>
      </c>
      <c r="AT690" s="13">
        <f t="shared" si="985"/>
        <v>2.8879502694918725E-2</v>
      </c>
      <c r="AU690" s="13">
        <f t="shared" si="986"/>
        <v>1.5509970020208633E-2</v>
      </c>
      <c r="AV690" s="13">
        <f t="shared" si="987"/>
        <v>6.2473159398472719E-3</v>
      </c>
      <c r="AW690" s="13">
        <f t="shared" si="988"/>
        <v>2.8476608855640265E-4</v>
      </c>
      <c r="AX690" s="13">
        <f t="shared" si="989"/>
        <v>2.0564917233273453E-4</v>
      </c>
      <c r="AY690" s="13">
        <f t="shared" si="990"/>
        <v>6.4999387769841121E-4</v>
      </c>
      <c r="AZ690" s="13">
        <f t="shared" si="991"/>
        <v>1.0272155152704363E-3</v>
      </c>
      <c r="BA690" s="13">
        <f t="shared" si="992"/>
        <v>1.0822375933227824E-3</v>
      </c>
      <c r="BB690" s="13">
        <f t="shared" si="993"/>
        <v>8.551551677736793E-4</v>
      </c>
      <c r="BC690" s="13">
        <f t="shared" si="994"/>
        <v>5.4057657245097667E-4</v>
      </c>
      <c r="BD690" s="13">
        <f t="shared" si="995"/>
        <v>1.1721029269169793E-2</v>
      </c>
      <c r="BE690" s="13">
        <f t="shared" si="996"/>
        <v>1.8884620122229186E-2</v>
      </c>
      <c r="BF690" s="13">
        <f t="shared" si="997"/>
        <v>1.5213206492835755E-2</v>
      </c>
      <c r="BG690" s="13">
        <f t="shared" si="998"/>
        <v>8.1703753387914746E-3</v>
      </c>
      <c r="BH690" s="13">
        <f t="shared" si="999"/>
        <v>3.290974516524593E-3</v>
      </c>
      <c r="BI690" s="13">
        <f t="shared" si="1000"/>
        <v>1.0604666561148484E-3</v>
      </c>
      <c r="BJ690" s="14">
        <f t="shared" si="1001"/>
        <v>0.16622577246082157</v>
      </c>
      <c r="BK690" s="14">
        <f t="shared" si="1002"/>
        <v>0.15004416517982455</v>
      </c>
      <c r="BL690" s="14">
        <f t="shared" si="1003"/>
        <v>0.59594911143784246</v>
      </c>
      <c r="BM690" s="14">
        <f t="shared" si="1004"/>
        <v>0.81117055778959779</v>
      </c>
      <c r="BN690" s="14">
        <f t="shared" si="1005"/>
        <v>0.14522837971017044</v>
      </c>
    </row>
    <row r="691" spans="1:66" x14ac:dyDescent="0.25">
      <c r="A691" t="s">
        <v>338</v>
      </c>
      <c r="B691" t="s">
        <v>77</v>
      </c>
      <c r="C691" t="s">
        <v>91</v>
      </c>
      <c r="D691" s="11">
        <v>44437</v>
      </c>
      <c r="E691" s="10">
        <f>VLOOKUP(A691,home!$A$2:$E$405,3,FALSE)</f>
        <v>1.3033999999999999</v>
      </c>
      <c r="F691" s="10">
        <f>VLOOKUP(B691,home!$B$2:$E$405,3,FALSE)</f>
        <v>1.1082000000000001</v>
      </c>
      <c r="G691" s="10">
        <f>VLOOKUP(C691,away!$B$2:$E$405,4,FALSE)</f>
        <v>1.2786999999999999</v>
      </c>
      <c r="H691" s="10">
        <f>VLOOKUP(A691,away!$A$2:$E$405,3,FALSE)</f>
        <v>1.0085</v>
      </c>
      <c r="I691" s="10">
        <f>VLOOKUP(C691,away!$B$2:$E$405,3,FALSE)</f>
        <v>1.3221000000000001</v>
      </c>
      <c r="J691" s="10">
        <f>VLOOKUP(B691,home!$B$2:$E$405,4,FALSE)</f>
        <v>1.873</v>
      </c>
      <c r="K691" s="12">
        <f t="shared" si="950"/>
        <v>1.8469899301559998</v>
      </c>
      <c r="L691" s="12">
        <f t="shared" si="951"/>
        <v>2.4973417930499999</v>
      </c>
      <c r="M691" s="13">
        <f t="shared" si="952"/>
        <v>1.2980179702856457E-2</v>
      </c>
      <c r="N691" s="13">
        <f t="shared" si="953"/>
        <v>2.3974261202791173E-2</v>
      </c>
      <c r="O691" s="13">
        <f t="shared" si="954"/>
        <v>3.2415945253242755E-2</v>
      </c>
      <c r="P691" s="13">
        <f t="shared" si="955"/>
        <v>5.9871924459227545E-2</v>
      </c>
      <c r="Q691" s="13">
        <f t="shared" si="956"/>
        <v>2.2140109512242483E-2</v>
      </c>
      <c r="R691" s="13">
        <f t="shared" si="957"/>
        <v>4.0476847421071958E-2</v>
      </c>
      <c r="S691" s="13">
        <f t="shared" si="958"/>
        <v>6.9040787965027245E-2</v>
      </c>
      <c r="T691" s="13">
        <f t="shared" si="959"/>
        <v>5.5291420787626992E-2</v>
      </c>
      <c r="U691" s="13">
        <f t="shared" si="960"/>
        <v>7.4760329591180757E-2</v>
      </c>
      <c r="V691" s="13">
        <f t="shared" si="961"/>
        <v>3.5383903564036735E-2</v>
      </c>
      <c r="W691" s="13">
        <f t="shared" si="962"/>
        <v>1.3630853107220979E-2</v>
      </c>
      <c r="X691" s="13">
        <f t="shared" si="963"/>
        <v>3.4040899139588396E-2</v>
      </c>
      <c r="Y691" s="13">
        <f t="shared" si="964"/>
        <v>4.2505880047146956E-2</v>
      </c>
      <c r="Z691" s="13">
        <f t="shared" si="965"/>
        <v>3.3694840905183703E-2</v>
      </c>
      <c r="AA691" s="13">
        <f t="shared" si="966"/>
        <v>6.223403185008277E-2</v>
      </c>
      <c r="AB691" s="13">
        <f t="shared" si="967"/>
        <v>5.7472815070055326E-2</v>
      </c>
      <c r="AC691" s="13">
        <f t="shared" si="968"/>
        <v>1.020066001470879E-2</v>
      </c>
      <c r="AD691" s="13">
        <f t="shared" si="969"/>
        <v>6.2940121071181909E-3</v>
      </c>
      <c r="AE691" s="13">
        <f t="shared" si="970"/>
        <v>1.5718299481068947E-2</v>
      </c>
      <c r="AF691" s="13">
        <f t="shared" si="971"/>
        <v>1.9626983104874811E-2</v>
      </c>
      <c r="AG691" s="13">
        <f t="shared" si="972"/>
        <v>1.6338428393096707E-2</v>
      </c>
      <c r="AH691" s="13">
        <f t="shared" si="973"/>
        <v>2.1036883600671491E-2</v>
      </c>
      <c r="AI691" s="13">
        <f t="shared" si="974"/>
        <v>3.8854912172304135E-2</v>
      </c>
      <c r="AJ691" s="13">
        <f t="shared" si="975"/>
        <v>3.5882315759670762E-2</v>
      </c>
      <c r="AK691" s="13">
        <f t="shared" si="976"/>
        <v>2.2091425292929949E-2</v>
      </c>
      <c r="AL691" s="13">
        <f t="shared" si="977"/>
        <v>1.8820483531534077E-3</v>
      </c>
      <c r="AM691" s="13">
        <f t="shared" si="978"/>
        <v>2.3249953964254479E-3</v>
      </c>
      <c r="AN691" s="13">
        <f t="shared" si="979"/>
        <v>5.8063081721421222E-3</v>
      </c>
      <c r="AO691" s="13">
        <f t="shared" si="980"/>
        <v>7.2501680308091404E-3</v>
      </c>
      <c r="AP691" s="13">
        <f t="shared" si="981"/>
        <v>6.0353825433248952E-3</v>
      </c>
      <c r="AQ691" s="13">
        <f t="shared" si="982"/>
        <v>3.7681032656224161E-3</v>
      </c>
      <c r="AR691" s="13">
        <f t="shared" si="983"/>
        <v>1.0507257722297009E-2</v>
      </c>
      <c r="AS691" s="13">
        <f t="shared" si="984"/>
        <v>1.9406799206636443E-2</v>
      </c>
      <c r="AT691" s="13">
        <f t="shared" si="985"/>
        <v>1.792208135560848E-2</v>
      </c>
      <c r="AU691" s="13">
        <f t="shared" si="986"/>
        <v>1.1033967930415152E-2</v>
      </c>
      <c r="AV691" s="13">
        <f t="shared" si="987"/>
        <v>5.0949069142852549E-3</v>
      </c>
      <c r="AW691" s="13">
        <f t="shared" si="988"/>
        <v>2.4114085091470769E-4</v>
      </c>
      <c r="AX691" s="13">
        <f t="shared" si="989"/>
        <v>7.1570718080947633E-4</v>
      </c>
      <c r="AY691" s="13">
        <f t="shared" si="990"/>
        <v>1.7873654542214976E-3</v>
      </c>
      <c r="AZ691" s="13">
        <f t="shared" si="991"/>
        <v>2.2318312241405721E-3</v>
      </c>
      <c r="BA691" s="13">
        <f t="shared" si="992"/>
        <v>1.8578817970267309E-3</v>
      </c>
      <c r="BB691" s="13">
        <f t="shared" si="993"/>
        <v>1.1599414645654231E-3</v>
      </c>
      <c r="BC691" s="13">
        <f t="shared" si="994"/>
        <v>5.7935405939017097E-4</v>
      </c>
      <c r="BD691" s="13">
        <f t="shared" si="995"/>
        <v>4.3733689733732794E-3</v>
      </c>
      <c r="BE691" s="13">
        <f t="shared" si="996"/>
        <v>8.0775684546771295E-3</v>
      </c>
      <c r="BF691" s="13">
        <f t="shared" si="997"/>
        <v>7.4595937979672101E-3</v>
      </c>
      <c r="BG691" s="13">
        <f t="shared" si="998"/>
        <v>4.5925982092998629E-3</v>
      </c>
      <c r="BH691" s="13">
        <f t="shared" si="999"/>
        <v>2.1206206614573305E-3</v>
      </c>
      <c r="BI691" s="13">
        <f t="shared" si="1000"/>
        <v>7.8335300147848864E-4</v>
      </c>
      <c r="BJ691" s="14">
        <f t="shared" si="1001"/>
        <v>0.28307818547125357</v>
      </c>
      <c r="BK691" s="14">
        <f t="shared" si="1002"/>
        <v>0.1911468695132317</v>
      </c>
      <c r="BL691" s="14">
        <f t="shared" si="1003"/>
        <v>0.47659762223870561</v>
      </c>
      <c r="BM691" s="14">
        <f t="shared" si="1004"/>
        <v>0.79111202597363539</v>
      </c>
      <c r="BN691" s="14">
        <f t="shared" si="1005"/>
        <v>0.19185926755143237</v>
      </c>
    </row>
    <row r="692" spans="1:66" x14ac:dyDescent="0.25">
      <c r="A692" t="s">
        <v>338</v>
      </c>
      <c r="B692" t="s">
        <v>96</v>
      </c>
      <c r="C692" t="s">
        <v>82</v>
      </c>
      <c r="D692" s="11">
        <v>44437</v>
      </c>
      <c r="E692" s="10">
        <f>VLOOKUP(A692,home!$A$2:$E$405,3,FALSE)</f>
        <v>1.3033999999999999</v>
      </c>
      <c r="F692" s="10">
        <f>VLOOKUP(B692,home!$B$2:$E$405,3,FALSE)</f>
        <v>1.5344</v>
      </c>
      <c r="G692" s="10">
        <f>VLOOKUP(C692,away!$B$2:$E$405,4,FALSE)</f>
        <v>1.1508</v>
      </c>
      <c r="H692" s="10">
        <f>VLOOKUP(A692,away!$A$2:$E$405,3,FALSE)</f>
        <v>1.0085</v>
      </c>
      <c r="I692" s="10">
        <f>VLOOKUP(C692,away!$B$2:$E$405,3,FALSE)</f>
        <v>1.4874000000000001</v>
      </c>
      <c r="J692" s="10">
        <f>VLOOKUP(B692,home!$B$2:$E$405,4,FALSE)</f>
        <v>0.69410000000000005</v>
      </c>
      <c r="K692" s="12">
        <f t="shared" si="950"/>
        <v>2.3015274535680001</v>
      </c>
      <c r="L692" s="12">
        <f t="shared" si="951"/>
        <v>1.04117977689</v>
      </c>
      <c r="M692" s="13">
        <f t="shared" si="952"/>
        <v>3.534115145365363E-2</v>
      </c>
      <c r="N692" s="13">
        <f t="shared" si="953"/>
        <v>8.1338630311288462E-2</v>
      </c>
      <c r="O692" s="13">
        <f t="shared" si="954"/>
        <v>3.6796492185550783E-2</v>
      </c>
      <c r="P692" s="13">
        <f t="shared" si="955"/>
        <v>8.4688136960045513E-2</v>
      </c>
      <c r="Q692" s="13">
        <f t="shared" si="956"/>
        <v>9.3601545348524356E-2</v>
      </c>
      <c r="R692" s="13">
        <f t="shared" si="957"/>
        <v>1.9155881762043192E-2</v>
      </c>
      <c r="S692" s="13">
        <f t="shared" si="958"/>
        <v>5.0734626962910999E-2</v>
      </c>
      <c r="T692" s="13">
        <f t="shared" si="959"/>
        <v>9.7456036102535809E-2</v>
      </c>
      <c r="U692" s="13">
        <f t="shared" si="960"/>
        <v>4.4087787772644965E-2</v>
      </c>
      <c r="V692" s="13">
        <f t="shared" si="961"/>
        <v>1.3508397938138654E-2</v>
      </c>
      <c r="W692" s="13">
        <f t="shared" si="962"/>
        <v>7.1808842105339651E-2</v>
      </c>
      <c r="X692" s="13">
        <f t="shared" si="963"/>
        <v>7.4765914201966779E-2</v>
      </c>
      <c r="Y692" s="13">
        <f t="shared" si="964"/>
        <v>3.892237893389032E-2</v>
      </c>
      <c r="Z692" s="13">
        <f t="shared" si="965"/>
        <v>6.6482388997117841E-3</v>
      </c>
      <c r="AA692" s="13">
        <f t="shared" si="966"/>
        <v>1.5301104345565386E-2</v>
      </c>
      <c r="AB692" s="13">
        <f t="shared" si="967"/>
        <v>1.7607955860613686E-2</v>
      </c>
      <c r="AC692" s="13">
        <f t="shared" si="968"/>
        <v>2.023139116229923E-3</v>
      </c>
      <c r="AD692" s="13">
        <f t="shared" si="969"/>
        <v>4.1317505378592238E-2</v>
      </c>
      <c r="AE692" s="13">
        <f t="shared" si="970"/>
        <v>4.3018951031734046E-2</v>
      </c>
      <c r="AF692" s="13">
        <f t="shared" si="971"/>
        <v>2.239523091863134E-2</v>
      </c>
      <c r="AG692" s="13">
        <f t="shared" si="972"/>
        <v>7.7724871770868693E-3</v>
      </c>
      <c r="AH692" s="13">
        <f t="shared" si="973"/>
        <v>1.7305029735783333E-3</v>
      </c>
      <c r="AI692" s="13">
        <f t="shared" si="974"/>
        <v>3.982800102171594E-3</v>
      </c>
      <c r="AJ692" s="13">
        <f t="shared" si="975"/>
        <v>4.5832618886106806E-3</v>
      </c>
      <c r="AK692" s="13">
        <f t="shared" si="976"/>
        <v>3.5161676878431346E-3</v>
      </c>
      <c r="AL692" s="13">
        <f t="shared" si="977"/>
        <v>1.9392224137257662E-4</v>
      </c>
      <c r="AM692" s="13">
        <f t="shared" si="978"/>
        <v>1.9018674588354705E-2</v>
      </c>
      <c r="AN692" s="13">
        <f t="shared" si="979"/>
        <v>1.9801859364646665E-2</v>
      </c>
      <c r="AO692" s="13">
        <f t="shared" si="980"/>
        <v>1.0308647757644984E-2</v>
      </c>
      <c r="AP692" s="13">
        <f t="shared" si="981"/>
        <v>3.5777185241141346E-3</v>
      </c>
      <c r="AQ692" s="13">
        <f t="shared" si="982"/>
        <v>9.3126204367809356E-4</v>
      </c>
      <c r="AR692" s="13">
        <f t="shared" si="983"/>
        <v>3.6035293998755425E-4</v>
      </c>
      <c r="AS692" s="13">
        <f t="shared" si="984"/>
        <v>8.2936218435529811E-4</v>
      </c>
      <c r="AT692" s="13">
        <f t="shared" si="985"/>
        <v>9.5439991812242193E-4</v>
      </c>
      <c r="AU692" s="13">
        <f t="shared" si="986"/>
        <v>7.3219253774726859E-4</v>
      </c>
      <c r="AV692" s="13">
        <f t="shared" si="987"/>
        <v>4.2129030673074069E-4</v>
      </c>
      <c r="AW692" s="13">
        <f t="shared" si="988"/>
        <v>1.2908239216144998E-5</v>
      </c>
      <c r="AX692" s="13">
        <f t="shared" si="989"/>
        <v>7.295333615929077E-3</v>
      </c>
      <c r="AY692" s="13">
        <f t="shared" si="990"/>
        <v>7.5957538265711538E-3</v>
      </c>
      <c r="AZ692" s="13">
        <f t="shared" si="991"/>
        <v>3.9542726372303579E-3</v>
      </c>
      <c r="BA692" s="13">
        <f t="shared" si="992"/>
        <v>1.3723695673979121E-3</v>
      </c>
      <c r="BB692" s="13">
        <f t="shared" si="993"/>
        <v>3.5722085999849592E-4</v>
      </c>
      <c r="BC692" s="13">
        <f t="shared" si="994"/>
        <v>7.4386227062737606E-5</v>
      </c>
      <c r="BD692" s="13">
        <f t="shared" si="995"/>
        <v>6.2532032276316199E-5</v>
      </c>
      <c r="BE692" s="13">
        <f t="shared" si="996"/>
        <v>1.4391918901134201E-4</v>
      </c>
      <c r="BF692" s="13">
        <f t="shared" si="997"/>
        <v>1.6561698230242288E-4</v>
      </c>
      <c r="BG692" s="13">
        <f t="shared" si="998"/>
        <v>1.2705734384870396E-4</v>
      </c>
      <c r="BH692" s="13">
        <f t="shared" si="999"/>
        <v>7.3106491261305359E-5</v>
      </c>
      <c r="BI692" s="13">
        <f t="shared" si="1000"/>
        <v>3.3651319334384667E-5</v>
      </c>
      <c r="BJ692" s="14">
        <f t="shared" si="1001"/>
        <v>0.64668502052221821</v>
      </c>
      <c r="BK692" s="14">
        <f t="shared" si="1002"/>
        <v>0.19408512849892245</v>
      </c>
      <c r="BL692" s="14">
        <f t="shared" si="1003"/>
        <v>0.15066543582359951</v>
      </c>
      <c r="BM692" s="14">
        <f t="shared" si="1004"/>
        <v>0.63957914013599115</v>
      </c>
      <c r="BN692" s="14">
        <f t="shared" si="1005"/>
        <v>0.35092183802110594</v>
      </c>
    </row>
    <row r="693" spans="1:66" x14ac:dyDescent="0.25">
      <c r="A693" t="s">
        <v>350</v>
      </c>
      <c r="B693" t="s">
        <v>98</v>
      </c>
      <c r="C693" t="s">
        <v>106</v>
      </c>
      <c r="D693" s="11">
        <v>44437</v>
      </c>
      <c r="E693" s="10">
        <f>VLOOKUP(A693,home!$A$2:$E$405,3,FALSE)</f>
        <v>1.6667000000000001</v>
      </c>
      <c r="F693" s="10">
        <f>VLOOKUP(B693,home!$B$2:$E$405,3,FALSE)</f>
        <v>0.8</v>
      </c>
      <c r="G693" s="10">
        <f>VLOOKUP(C693,away!$B$2:$E$405,4,FALSE)</f>
        <v>1</v>
      </c>
      <c r="H693" s="10">
        <f>VLOOKUP(A693,away!$A$2:$E$405,3,FALSE)</f>
        <v>1.3193999999999999</v>
      </c>
      <c r="I693" s="10">
        <f>VLOOKUP(C693,away!$B$2:$E$405,3,FALSE)</f>
        <v>1.7685</v>
      </c>
      <c r="J693" s="10">
        <f>VLOOKUP(B693,home!$B$2:$E$405,4,FALSE)</f>
        <v>0.50529999999999997</v>
      </c>
      <c r="K693" s="12">
        <f t="shared" si="950"/>
        <v>1.3333600000000001</v>
      </c>
      <c r="L693" s="12">
        <f t="shared" si="951"/>
        <v>1.1790462521699998</v>
      </c>
      <c r="M693" s="13">
        <f t="shared" si="952"/>
        <v>8.1072922448834725E-2</v>
      </c>
      <c r="N693" s="13">
        <f t="shared" si="953"/>
        <v>0.10809939187637828</v>
      </c>
      <c r="O693" s="13">
        <f t="shared" si="954"/>
        <v>9.558872536576761E-2</v>
      </c>
      <c r="P693" s="13">
        <f t="shared" si="955"/>
        <v>0.12745418285369992</v>
      </c>
      <c r="Q693" s="13">
        <f t="shared" si="956"/>
        <v>7.2067702576143894E-2</v>
      </c>
      <c r="R693" s="13">
        <f t="shared" si="957"/>
        <v>5.6351764196107872E-2</v>
      </c>
      <c r="S693" s="13">
        <f t="shared" si="958"/>
        <v>5.0092460701525725E-2</v>
      </c>
      <c r="T693" s="13">
        <f t="shared" si="959"/>
        <v>8.4971154624904691E-2</v>
      </c>
      <c r="U693" s="13">
        <f t="shared" si="960"/>
        <v>7.5137188308522396E-2</v>
      </c>
      <c r="V693" s="13">
        <f t="shared" si="961"/>
        <v>8.7500013746174728E-3</v>
      </c>
      <c r="W693" s="13">
        <f t="shared" si="962"/>
        <v>3.2030730635642414E-2</v>
      </c>
      <c r="X693" s="13">
        <f t="shared" si="963"/>
        <v>3.7765712910220982E-2</v>
      </c>
      <c r="Y693" s="13">
        <f t="shared" si="964"/>
        <v>2.226376113366212E-2</v>
      </c>
      <c r="Z693" s="13">
        <f t="shared" si="965"/>
        <v>2.2147112126196182E-2</v>
      </c>
      <c r="AA693" s="13">
        <f t="shared" si="966"/>
        <v>2.9530073424584941E-2</v>
      </c>
      <c r="AB693" s="13">
        <f t="shared" si="967"/>
        <v>1.9687109350702295E-2</v>
      </c>
      <c r="AC693" s="13">
        <f t="shared" si="968"/>
        <v>8.5973855502930179E-4</v>
      </c>
      <c r="AD693" s="13">
        <f t="shared" si="969"/>
        <v>1.0677123750085043E-2</v>
      </c>
      <c r="AE693" s="13">
        <f t="shared" si="970"/>
        <v>1.2588822741493063E-2</v>
      </c>
      <c r="AF693" s="13">
        <f t="shared" si="971"/>
        <v>7.4214021362949316E-3</v>
      </c>
      <c r="AG693" s="13">
        <f t="shared" si="972"/>
        <v>2.9167254582149883E-3</v>
      </c>
      <c r="AH693" s="13">
        <f t="shared" si="973"/>
        <v>6.5281173871950902E-3</v>
      </c>
      <c r="AI693" s="13">
        <f t="shared" si="974"/>
        <v>8.7043305993904467E-3</v>
      </c>
      <c r="AJ693" s="13">
        <f t="shared" si="975"/>
        <v>5.8030031240016242E-3</v>
      </c>
      <c r="AK693" s="13">
        <f t="shared" si="976"/>
        <v>2.5791640818062693E-3</v>
      </c>
      <c r="AL693" s="13">
        <f t="shared" si="977"/>
        <v>5.4063562377801148E-5</v>
      </c>
      <c r="AM693" s="13">
        <f t="shared" si="978"/>
        <v>2.8472899446826778E-3</v>
      </c>
      <c r="AN693" s="13">
        <f t="shared" si="979"/>
        <v>3.3570865381194366E-3</v>
      </c>
      <c r="AO693" s="13">
        <f t="shared" si="980"/>
        <v>1.9790801504900413E-3</v>
      </c>
      <c r="AP693" s="13">
        <f t="shared" si="981"/>
        <v>7.7780901139310713E-4</v>
      </c>
      <c r="AQ693" s="13">
        <f t="shared" si="982"/>
        <v>2.292681999467739E-4</v>
      </c>
      <c r="AR693" s="13">
        <f t="shared" si="983"/>
        <v>1.5393904678196355E-3</v>
      </c>
      <c r="AS693" s="13">
        <f t="shared" si="984"/>
        <v>2.0525616741719891E-3</v>
      </c>
      <c r="AT693" s="13">
        <f t="shared" si="985"/>
        <v>1.3684018169369822E-3</v>
      </c>
      <c r="AU693" s="13">
        <f t="shared" si="986"/>
        <v>6.0819074887703166E-4</v>
      </c>
      <c r="AV693" s="13">
        <f t="shared" si="987"/>
        <v>2.0273430423066975E-4</v>
      </c>
      <c r="AW693" s="13">
        <f t="shared" si="988"/>
        <v>2.3609153877524987E-6</v>
      </c>
      <c r="AX693" s="13">
        <f t="shared" si="989"/>
        <v>6.3274375344034956E-4</v>
      </c>
      <c r="AY693" s="13">
        <f t="shared" si="990"/>
        <v>7.4603415107782247E-4</v>
      </c>
      <c r="AZ693" s="13">
        <f t="shared" si="991"/>
        <v>4.3980438490956718E-4</v>
      </c>
      <c r="BA693" s="13">
        <f t="shared" si="992"/>
        <v>1.7284990390518566E-4</v>
      </c>
      <c r="BB693" s="13">
        <f t="shared" si="993"/>
        <v>5.0949507846838438E-5</v>
      </c>
      <c r="BC693" s="13">
        <f t="shared" si="994"/>
        <v>1.2014365255344163E-5</v>
      </c>
      <c r="BD693" s="13">
        <f t="shared" si="995"/>
        <v>3.0250209361816054E-4</v>
      </c>
      <c r="BE693" s="13">
        <f t="shared" si="996"/>
        <v>4.0334419154671055E-4</v>
      </c>
      <c r="BF693" s="13">
        <f t="shared" si="997"/>
        <v>2.6890150562036106E-4</v>
      </c>
      <c r="BG693" s="13">
        <f t="shared" si="998"/>
        <v>1.1951417051132158E-4</v>
      </c>
      <c r="BH693" s="13">
        <f t="shared" si="999"/>
        <v>3.9838853598243935E-5</v>
      </c>
      <c r="BI693" s="13">
        <f t="shared" si="1000"/>
        <v>1.0623906766750903E-5</v>
      </c>
      <c r="BJ693" s="14">
        <f t="shared" si="1001"/>
        <v>0.40204745775410766</v>
      </c>
      <c r="BK693" s="14">
        <f t="shared" si="1002"/>
        <v>0.26902940364716277</v>
      </c>
      <c r="BL693" s="14">
        <f t="shared" si="1003"/>
        <v>0.30682547957177642</v>
      </c>
      <c r="BM693" s="14">
        <f t="shared" si="1004"/>
        <v>0.4586710905466207</v>
      </c>
      <c r="BN693" s="14">
        <f t="shared" si="1005"/>
        <v>0.54063468931693226</v>
      </c>
    </row>
    <row r="694" spans="1:66" x14ac:dyDescent="0.25">
      <c r="A694" t="s">
        <v>350</v>
      </c>
      <c r="B694" t="s">
        <v>100</v>
      </c>
      <c r="C694" t="s">
        <v>103</v>
      </c>
      <c r="D694" s="11">
        <v>44437</v>
      </c>
      <c r="E694" s="10">
        <f>VLOOKUP(A694,home!$A$2:$E$405,3,FALSE)</f>
        <v>1.6667000000000001</v>
      </c>
      <c r="F694" s="10">
        <f>VLOOKUP(B694,home!$B$2:$E$405,3,FALSE)</f>
        <v>0.9</v>
      </c>
      <c r="G694" s="10">
        <f>VLOOKUP(C694,away!$B$2:$E$405,4,FALSE)</f>
        <v>0.8</v>
      </c>
      <c r="H694" s="10">
        <f>VLOOKUP(A694,away!$A$2:$E$405,3,FALSE)</f>
        <v>1.3193999999999999</v>
      </c>
      <c r="I694" s="10">
        <f>VLOOKUP(C694,away!$B$2:$E$405,3,FALSE)</f>
        <v>0.63160000000000005</v>
      </c>
      <c r="J694" s="10">
        <f>VLOOKUP(B694,home!$B$2:$E$405,4,FALSE)</f>
        <v>0.75790000000000002</v>
      </c>
      <c r="K694" s="12">
        <f t="shared" si="950"/>
        <v>1.2000240000000002</v>
      </c>
      <c r="L694" s="12">
        <f t="shared" si="951"/>
        <v>0.63158311101599995</v>
      </c>
      <c r="M694" s="13">
        <f t="shared" si="952"/>
        <v>0.16015597241090243</v>
      </c>
      <c r="N694" s="13">
        <f t="shared" si="953"/>
        <v>0.1921910106364208</v>
      </c>
      <c r="O694" s="13">
        <f t="shared" si="954"/>
        <v>0.10115180730307041</v>
      </c>
      <c r="P694" s="13">
        <f t="shared" si="955"/>
        <v>0.12138459640705979</v>
      </c>
      <c r="Q694" s="13">
        <f t="shared" si="956"/>
        <v>0.11531691267398018</v>
      </c>
      <c r="R694" s="13">
        <f t="shared" si="957"/>
        <v>3.1942886570682068E-2</v>
      </c>
      <c r="S694" s="13">
        <f t="shared" si="958"/>
        <v>2.2999798295223892E-2</v>
      </c>
      <c r="T694" s="13">
        <f t="shared" si="959"/>
        <v>7.2832214459392794E-2</v>
      </c>
      <c r="U694" s="13">
        <f t="shared" si="960"/>
        <v>3.8332230514096184E-2</v>
      </c>
      <c r="V694" s="13">
        <f t="shared" si="961"/>
        <v>1.9368766247628265E-3</v>
      </c>
      <c r="W694" s="13">
        <f t="shared" si="962"/>
        <v>4.6127687604893448E-2</v>
      </c>
      <c r="X694" s="13">
        <f t="shared" si="963"/>
        <v>2.9133468441472781E-2</v>
      </c>
      <c r="Y694" s="13">
        <f t="shared" si="964"/>
        <v>9.2001033164759161E-3</v>
      </c>
      <c r="Z694" s="13">
        <f t="shared" si="965"/>
        <v>6.724862558380864E-3</v>
      </c>
      <c r="AA694" s="13">
        <f t="shared" si="966"/>
        <v>8.0699964667584386E-3</v>
      </c>
      <c r="AB694" s="13">
        <f t="shared" si="967"/>
        <v>4.8420947200126675E-3</v>
      </c>
      <c r="AC694" s="13">
        <f t="shared" si="968"/>
        <v>9.1749227271987205E-5</v>
      </c>
      <c r="AD694" s="13">
        <f t="shared" si="969"/>
        <v>1.3838583047593677E-2</v>
      </c>
      <c r="AE694" s="13">
        <f t="shared" si="970"/>
        <v>8.7402153332524907E-3</v>
      </c>
      <c r="AF694" s="13">
        <f t="shared" si="971"/>
        <v>2.7600861955626764E-3</v>
      </c>
      <c r="AG694" s="13">
        <f t="shared" si="972"/>
        <v>5.8107460868859703E-4</v>
      </c>
      <c r="AH694" s="13">
        <f t="shared" si="973"/>
        <v>1.0618274039443005E-3</v>
      </c>
      <c r="AI694" s="13">
        <f t="shared" si="974"/>
        <v>1.2742183685908555E-3</v>
      </c>
      <c r="AJ694" s="13">
        <f t="shared" si="975"/>
        <v>7.6454631177493677E-4</v>
      </c>
      <c r="AK694" s="13">
        <f t="shared" si="976"/>
        <v>3.0582464108046877E-4</v>
      </c>
      <c r="AL694" s="13">
        <f t="shared" si="977"/>
        <v>2.7815242242721726E-6</v>
      </c>
      <c r="AM694" s="13">
        <f t="shared" si="978"/>
        <v>3.3213263566211114E-3</v>
      </c>
      <c r="AN694" s="13">
        <f t="shared" si="979"/>
        <v>2.0976936330141978E-3</v>
      </c>
      <c r="AO694" s="13">
        <f t="shared" si="980"/>
        <v>6.624339353487811E-4</v>
      </c>
      <c r="AP694" s="13">
        <f t="shared" si="981"/>
        <v>1.3946069524338502E-4</v>
      </c>
      <c r="AQ694" s="13">
        <f t="shared" si="982"/>
        <v>2.2020254941567839E-5</v>
      </c>
      <c r="AR694" s="13">
        <f t="shared" si="983"/>
        <v>1.3412645102903686E-4</v>
      </c>
      <c r="AS694" s="13">
        <f t="shared" si="984"/>
        <v>1.6095496026966892E-4</v>
      </c>
      <c r="AT694" s="13">
        <f t="shared" si="985"/>
        <v>9.6574907621324642E-5</v>
      </c>
      <c r="AU694" s="13">
        <f t="shared" si="986"/>
        <v>3.863073564779082E-5</v>
      </c>
      <c r="AV694" s="13">
        <f t="shared" si="987"/>
        <v>1.1589452478751142E-5</v>
      </c>
      <c r="AW694" s="13">
        <f t="shared" si="988"/>
        <v>5.8559961940221342E-8</v>
      </c>
      <c r="AX694" s="13">
        <f t="shared" si="989"/>
        <v>6.6427855662964778E-4</v>
      </c>
      <c r="AY694" s="13">
        <f t="shared" si="990"/>
        <v>4.1954711737737099E-4</v>
      </c>
      <c r="AZ694" s="13">
        <f t="shared" si="991"/>
        <v>1.3248943680549741E-4</v>
      </c>
      <c r="BA694" s="13">
        <f t="shared" si="992"/>
        <v>2.7892696891457932E-5</v>
      </c>
      <c r="BB694" s="13">
        <f t="shared" si="993"/>
        <v>4.404139069333327E-6</v>
      </c>
      <c r="BC694" s="13">
        <f t="shared" si="994"/>
        <v>5.5631597095133075E-7</v>
      </c>
      <c r="BD694" s="13">
        <f t="shared" si="995"/>
        <v>1.411866686840904E-5</v>
      </c>
      <c r="BE694" s="13">
        <f t="shared" si="996"/>
        <v>1.6942739090095692E-5</v>
      </c>
      <c r="BF694" s="13">
        <f t="shared" si="997"/>
        <v>1.0165846766926501E-5</v>
      </c>
      <c r="BG694" s="13">
        <f t="shared" si="998"/>
        <v>4.0664200335447344E-6</v>
      </c>
      <c r="BH694" s="13">
        <f t="shared" si="999"/>
        <v>1.2199504085836227E-6</v>
      </c>
      <c r="BI694" s="13">
        <f t="shared" si="1000"/>
        <v>2.9279395382203071E-7</v>
      </c>
      <c r="BJ694" s="14">
        <f t="shared" si="1001"/>
        <v>0.49821345945564671</v>
      </c>
      <c r="BK694" s="14">
        <f t="shared" si="1002"/>
        <v>0.30699132160682258</v>
      </c>
      <c r="BL694" s="14">
        <f t="shared" si="1003"/>
        <v>0.18823411522417827</v>
      </c>
      <c r="BM694" s="14">
        <f t="shared" si="1004"/>
        <v>0.27760108428549729</v>
      </c>
      <c r="BN694" s="14">
        <f t="shared" si="1005"/>
        <v>0.72214318600211569</v>
      </c>
    </row>
    <row r="695" spans="1:66" x14ac:dyDescent="0.25">
      <c r="A695" t="s">
        <v>350</v>
      </c>
      <c r="B695" t="s">
        <v>104</v>
      </c>
      <c r="C695" t="s">
        <v>102</v>
      </c>
      <c r="D695" s="11">
        <v>44437</v>
      </c>
      <c r="E695" s="10">
        <f>VLOOKUP(A695,home!$A$2:$E$405,3,FALSE)</f>
        <v>1.6667000000000001</v>
      </c>
      <c r="F695" s="10">
        <f>VLOOKUP(B695,home!$B$2:$E$405,3,FALSE)</f>
        <v>1.08</v>
      </c>
      <c r="G695" s="10">
        <f>VLOOKUP(C695,away!$B$2:$E$405,4,FALSE)</f>
        <v>0.72</v>
      </c>
      <c r="H695" s="10">
        <f>VLOOKUP(A695,away!$A$2:$E$405,3,FALSE)</f>
        <v>1.3193999999999999</v>
      </c>
      <c r="I695" s="10">
        <f>VLOOKUP(C695,away!$B$2:$E$405,3,FALSE)</f>
        <v>0.60629999999999995</v>
      </c>
      <c r="J695" s="10">
        <f>VLOOKUP(B695,home!$B$2:$E$405,4,FALSE)</f>
        <v>0.90949999999999998</v>
      </c>
      <c r="K695" s="12">
        <f t="shared" si="950"/>
        <v>1.2960259200000002</v>
      </c>
      <c r="L695" s="12">
        <f t="shared" si="951"/>
        <v>0.72755654408999992</v>
      </c>
      <c r="M695" s="13">
        <f t="shared" si="952"/>
        <v>0.13218108187787805</v>
      </c>
      <c r="N695" s="13">
        <f t="shared" si="953"/>
        <v>0.17131010824737228</v>
      </c>
      <c r="O695" s="13">
        <f t="shared" si="954"/>
        <v>9.6169211125146273E-2</v>
      </c>
      <c r="P695" s="13">
        <f t="shared" si="955"/>
        <v>0.12463779032414196</v>
      </c>
      <c r="Q695" s="13">
        <f t="shared" si="956"/>
        <v>0.11101117032330016</v>
      </c>
      <c r="R695" s="13">
        <f t="shared" si="957"/>
        <v>3.4984269447036496E-2</v>
      </c>
      <c r="S695" s="13">
        <f t="shared" si="958"/>
        <v>2.9381244570303101E-2</v>
      </c>
      <c r="T695" s="13">
        <f t="shared" si="959"/>
        <v>8.0766903435806614E-2</v>
      </c>
      <c r="U695" s="13">
        <f t="shared" si="960"/>
        <v>4.5340519995623378E-2</v>
      </c>
      <c r="V695" s="13">
        <f t="shared" si="961"/>
        <v>3.078279977899394E-3</v>
      </c>
      <c r="W695" s="13">
        <f t="shared" si="962"/>
        <v>4.7957784716177267E-2</v>
      </c>
      <c r="X695" s="13">
        <f t="shared" si="963"/>
        <v>3.4892000110314146E-2</v>
      </c>
      <c r="Y695" s="13">
        <f t="shared" si="964"/>
        <v>1.2692951508324028E-2</v>
      </c>
      <c r="Z695" s="13">
        <f t="shared" si="965"/>
        <v>8.4843447254664139E-3</v>
      </c>
      <c r="AA695" s="13">
        <f t="shared" si="966"/>
        <v>1.0995930678419761E-2</v>
      </c>
      <c r="AB695" s="13">
        <f t="shared" si="967"/>
        <v>7.1255055868775993E-3</v>
      </c>
      <c r="AC695" s="13">
        <f t="shared" si="968"/>
        <v>1.8141307032825877E-4</v>
      </c>
      <c r="AD695" s="13">
        <f t="shared" si="969"/>
        <v>1.5538633014486405E-2</v>
      </c>
      <c r="AE695" s="13">
        <f t="shared" si="970"/>
        <v>1.1305234135902507E-2</v>
      </c>
      <c r="AF695" s="13">
        <f t="shared" si="971"/>
        <v>4.1125985390227616E-3</v>
      </c>
      <c r="AG695" s="13">
        <f t="shared" si="972"/>
        <v>9.9738266009366115E-4</v>
      </c>
      <c r="AH695" s="13">
        <f t="shared" si="973"/>
        <v>1.5432101318321408E-3</v>
      </c>
      <c r="AI695" s="13">
        <f t="shared" si="974"/>
        <v>2.0000403308610723E-3</v>
      </c>
      <c r="AJ695" s="13">
        <f t="shared" si="975"/>
        <v>1.2960520549206631E-3</v>
      </c>
      <c r="AK695" s="13">
        <f t="shared" si="976"/>
        <v>5.5990568561548103E-4</v>
      </c>
      <c r="AL695" s="13">
        <f t="shared" si="977"/>
        <v>6.8424085808353474E-6</v>
      </c>
      <c r="AM695" s="13">
        <f t="shared" si="978"/>
        <v>4.0276942296284188E-3</v>
      </c>
      <c r="AN695" s="13">
        <f t="shared" si="979"/>
        <v>2.9303752943596871E-3</v>
      </c>
      <c r="AO695" s="13">
        <f t="shared" si="980"/>
        <v>1.066006861025525E-3</v>
      </c>
      <c r="AP695" s="13">
        <f t="shared" si="981"/>
        <v>2.5852675592798663E-4</v>
      </c>
      <c r="AQ695" s="13">
        <f t="shared" si="982"/>
        <v>4.7023208274441205E-5</v>
      </c>
      <c r="AR695" s="13">
        <f t="shared" si="983"/>
        <v>2.2455452606409316E-4</v>
      </c>
      <c r="AS695" s="13">
        <f t="shared" si="984"/>
        <v>2.910284862323804E-4</v>
      </c>
      <c r="AT695" s="13">
        <f t="shared" si="985"/>
        <v>1.8859023080776413E-4</v>
      </c>
      <c r="AU695" s="13">
        <f t="shared" si="986"/>
        <v>8.1472609128548283E-5</v>
      </c>
      <c r="AV695" s="13">
        <f t="shared" si="987"/>
        <v>2.6397653300156816E-5</v>
      </c>
      <c r="AW695" s="13">
        <f t="shared" si="988"/>
        <v>1.7922019338385672E-7</v>
      </c>
      <c r="AX695" s="13">
        <f t="shared" si="989"/>
        <v>8.6999935323881048E-4</v>
      </c>
      <c r="AY695" s="13">
        <f t="shared" si="990"/>
        <v>6.3297372280296407E-4</v>
      </c>
      <c r="AZ695" s="13">
        <f t="shared" si="991"/>
        <v>2.3026208713115303E-4</v>
      </c>
      <c r="BA695" s="13">
        <f t="shared" si="992"/>
        <v>5.5842896116030716E-5</v>
      </c>
      <c r="BB695" s="13">
        <f t="shared" si="993"/>
        <v>1.0157216127539045E-5</v>
      </c>
      <c r="BC695" s="13">
        <f t="shared" si="994"/>
        <v>1.4779898126655042E-6</v>
      </c>
      <c r="BD695" s="13">
        <f t="shared" si="995"/>
        <v>2.7229352490493228E-5</v>
      </c>
      <c r="BE695" s="13">
        <f t="shared" si="996"/>
        <v>3.5289946612495787E-5</v>
      </c>
      <c r="BF695" s="13">
        <f t="shared" si="997"/>
        <v>2.2868342762605376E-5</v>
      </c>
      <c r="BG695" s="13">
        <f t="shared" si="998"/>
        <v>9.8793216559269928E-6</v>
      </c>
      <c r="BH695" s="13">
        <f t="shared" si="999"/>
        <v>3.200964234524678E-6</v>
      </c>
      <c r="BI695" s="13">
        <f t="shared" si="1000"/>
        <v>8.2970652338738747E-7</v>
      </c>
      <c r="BJ695" s="14">
        <f t="shared" si="1001"/>
        <v>0.50071510630524496</v>
      </c>
      <c r="BK695" s="14">
        <f t="shared" si="1002"/>
        <v>0.29009962595193461</v>
      </c>
      <c r="BL695" s="14">
        <f t="shared" si="1003"/>
        <v>0.20092598617614524</v>
      </c>
      <c r="BM695" s="14">
        <f t="shared" si="1004"/>
        <v>0.32929863731130632</v>
      </c>
      <c r="BN695" s="14">
        <f t="shared" si="1005"/>
        <v>0.67029363134487518</v>
      </c>
    </row>
    <row r="696" spans="1:66" x14ac:dyDescent="0.25">
      <c r="A696" t="s">
        <v>339</v>
      </c>
      <c r="B696" t="s">
        <v>122</v>
      </c>
      <c r="C696" t="s">
        <v>117</v>
      </c>
      <c r="D696" s="11">
        <v>44437</v>
      </c>
      <c r="E696" s="10">
        <f>VLOOKUP(A696,home!$A$2:$E$405,3,FALSE)</f>
        <v>1.2199</v>
      </c>
      <c r="F696" s="10">
        <f>VLOOKUP(B696,home!$B$2:$E$405,3,FALSE)</f>
        <v>0.94589999999999996</v>
      </c>
      <c r="G696" s="10">
        <f>VLOOKUP(C696,away!$B$2:$E$405,4,FALSE)</f>
        <v>0.60109999999999997</v>
      </c>
      <c r="H696" s="10">
        <f>VLOOKUP(A696,away!$A$2:$E$405,3,FALSE)</f>
        <v>1.0142</v>
      </c>
      <c r="I696" s="10">
        <f>VLOOKUP(C696,away!$B$2:$E$405,3,FALSE)</f>
        <v>0.85450000000000004</v>
      </c>
      <c r="J696" s="10">
        <f>VLOOKUP(B696,home!$B$2:$E$405,4,FALSE)</f>
        <v>0.98599999999999999</v>
      </c>
      <c r="K696" s="12">
        <f t="shared" si="950"/>
        <v>0.69361133975099987</v>
      </c>
      <c r="L696" s="12">
        <f t="shared" si="951"/>
        <v>0.85450102540000006</v>
      </c>
      <c r="M696" s="13">
        <f t="shared" si="952"/>
        <v>0.21264899887411889</v>
      </c>
      <c r="N696" s="13">
        <f t="shared" si="953"/>
        <v>0.14749575700578646</v>
      </c>
      <c r="O696" s="13">
        <f t="shared" si="954"/>
        <v>0.18170878758821807</v>
      </c>
      <c r="P696" s="13">
        <f t="shared" si="955"/>
        <v>0.12603527560359379</v>
      </c>
      <c r="Q696" s="13">
        <f t="shared" si="956"/>
        <v>5.1152364812185741E-2</v>
      </c>
      <c r="R696" s="13">
        <f t="shared" si="957"/>
        <v>7.7635172659161575E-2</v>
      </c>
      <c r="S696" s="13">
        <f t="shared" si="958"/>
        <v>1.8675012321451332E-2</v>
      </c>
      <c r="T696" s="13">
        <f t="shared" si="959"/>
        <v>4.3709748183647597E-2</v>
      </c>
      <c r="U696" s="13">
        <f t="shared" si="960"/>
        <v>5.3848636119921252E-2</v>
      </c>
      <c r="V696" s="13">
        <f t="shared" si="961"/>
        <v>1.2298358835955909E-3</v>
      </c>
      <c r="W696" s="13">
        <f t="shared" si="962"/>
        <v>1.1826620096270685E-2</v>
      </c>
      <c r="X696" s="13">
        <f t="shared" si="963"/>
        <v>1.0105858999279549E-2</v>
      </c>
      <c r="Y696" s="13">
        <f t="shared" si="964"/>
        <v>4.3177334387160963E-3</v>
      </c>
      <c r="Z696" s="13">
        <f t="shared" si="965"/>
        <v>2.211311154811987E-2</v>
      </c>
      <c r="AA696" s="13">
        <f t="shared" si="966"/>
        <v>1.5337904926954729E-2</v>
      </c>
      <c r="AB696" s="13">
        <f t="shared" si="967"/>
        <v>5.3192723926792657E-3</v>
      </c>
      <c r="AC696" s="13">
        <f t="shared" si="968"/>
        <v>4.5557087429528635E-5</v>
      </c>
      <c r="AD696" s="13">
        <f t="shared" si="969"/>
        <v>2.0507694524251018E-3</v>
      </c>
      <c r="AE696" s="13">
        <f t="shared" si="970"/>
        <v>1.7523845999562462E-3</v>
      </c>
      <c r="AF696" s="13">
        <f t="shared" si="971"/>
        <v>7.4870721877889066E-4</v>
      </c>
      <c r="AG696" s="13">
        <f t="shared" si="972"/>
        <v>2.1325702872364809E-4</v>
      </c>
      <c r="AH696" s="13">
        <f t="shared" si="973"/>
        <v>4.7239191231632522E-3</v>
      </c>
      <c r="AI696" s="13">
        <f t="shared" si="974"/>
        <v>3.276563871892632E-3</v>
      </c>
      <c r="AJ696" s="13">
        <f t="shared" si="975"/>
        <v>1.136330928481586E-3</v>
      </c>
      <c r="AK696" s="13">
        <f t="shared" si="976"/>
        <v>2.6272400590153684E-4</v>
      </c>
      <c r="AL696" s="13">
        <f t="shared" si="977"/>
        <v>1.0800521235045391E-6</v>
      </c>
      <c r="AM696" s="13">
        <f t="shared" si="978"/>
        <v>2.8448738948339989E-4</v>
      </c>
      <c r="AN696" s="13">
        <f t="shared" si="979"/>
        <v>2.4309476602693439E-4</v>
      </c>
      <c r="AO696" s="13">
        <f t="shared" si="980"/>
        <v>1.0386236341969427E-4</v>
      </c>
      <c r="AP696" s="13">
        <f t="shared" si="981"/>
        <v>2.9583498680865405E-5</v>
      </c>
      <c r="AQ696" s="13">
        <f t="shared" si="982"/>
        <v>6.3197824894297586E-6</v>
      </c>
      <c r="AR696" s="13">
        <f t="shared" si="983"/>
        <v>8.0731874692993393E-4</v>
      </c>
      <c r="AS696" s="13">
        <f t="shared" si="984"/>
        <v>5.5996543766416993E-4</v>
      </c>
      <c r="AT696" s="13">
        <f t="shared" si="985"/>
        <v>1.9419918871624995E-4</v>
      </c>
      <c r="AU696" s="13">
        <f t="shared" si="986"/>
        <v>4.4899586488011793E-5</v>
      </c>
      <c r="AV696" s="13">
        <f t="shared" si="987"/>
        <v>7.7857155845539371E-6</v>
      </c>
      <c r="AW696" s="13">
        <f t="shared" si="988"/>
        <v>1.7781606174815504E-8</v>
      </c>
      <c r="AX696" s="13">
        <f t="shared" si="989"/>
        <v>3.2887279893640924E-5</v>
      </c>
      <c r="AY696" s="13">
        <f t="shared" si="990"/>
        <v>2.8102214391732973E-5</v>
      </c>
      <c r="AZ696" s="13">
        <f t="shared" si="991"/>
        <v>1.2006685506873232E-5</v>
      </c>
      <c r="BA696" s="13">
        <f t="shared" si="992"/>
        <v>3.4199083590928323E-6</v>
      </c>
      <c r="BB696" s="13">
        <f t="shared" si="993"/>
        <v>7.305787999047141E-7</v>
      </c>
      <c r="BC696" s="13">
        <f t="shared" si="994"/>
        <v>1.2485606673081597E-7</v>
      </c>
      <c r="BD696" s="13">
        <f t="shared" si="995"/>
        <v>1.1497578284604522E-4</v>
      </c>
      <c r="BE696" s="13">
        <f t="shared" si="996"/>
        <v>7.974850677876546E-5</v>
      </c>
      <c r="BF696" s="13">
        <f t="shared" si="997"/>
        <v>2.7657234314980602E-5</v>
      </c>
      <c r="BG696" s="13">
        <f t="shared" si="998"/>
        <v>6.394457115673674E-6</v>
      </c>
      <c r="BH696" s="13">
        <f t="shared" si="999"/>
        <v>1.1088169917456827E-6</v>
      </c>
      <c r="BI696" s="13">
        <f t="shared" si="1000"/>
        <v>1.5381760783667928E-7</v>
      </c>
      <c r="BJ696" s="14">
        <f t="shared" si="1001"/>
        <v>0.27411782015888836</v>
      </c>
      <c r="BK696" s="14">
        <f t="shared" si="1002"/>
        <v>0.35866386203670442</v>
      </c>
      <c r="BL696" s="14">
        <f t="shared" si="1003"/>
        <v>0.34509351890741191</v>
      </c>
      <c r="BM696" s="14">
        <f t="shared" si="1004"/>
        <v>0.20328387167527442</v>
      </c>
      <c r="BN696" s="14">
        <f t="shared" si="1005"/>
        <v>0.79667635654306446</v>
      </c>
    </row>
    <row r="697" spans="1:66" x14ac:dyDescent="0.25">
      <c r="A697" t="s">
        <v>339</v>
      </c>
      <c r="B697" t="s">
        <v>125</v>
      </c>
      <c r="C697" t="s">
        <v>110</v>
      </c>
      <c r="D697" s="11">
        <v>44437</v>
      </c>
      <c r="E697" s="10">
        <f>VLOOKUP(A697,home!$A$2:$E$405,3,FALSE)</f>
        <v>1.2199</v>
      </c>
      <c r="F697" s="10">
        <f>VLOOKUP(B697,home!$B$2:$E$405,3,FALSE)</f>
        <v>1.4209000000000001</v>
      </c>
      <c r="G697" s="10">
        <f>VLOOKUP(C697,away!$B$2:$E$405,4,FALSE)</f>
        <v>1.093</v>
      </c>
      <c r="H697" s="10">
        <f>VLOOKUP(A697,away!$A$2:$E$405,3,FALSE)</f>
        <v>1.0142</v>
      </c>
      <c r="I697" s="10">
        <f>VLOOKUP(C697,away!$B$2:$E$405,3,FALSE)</f>
        <v>1.0517000000000001</v>
      </c>
      <c r="J697" s="10">
        <f>VLOOKUP(B697,home!$B$2:$E$405,4,FALSE)</f>
        <v>1.4460999999999999</v>
      </c>
      <c r="K697" s="12">
        <f t="shared" si="950"/>
        <v>1.8945580096299999</v>
      </c>
      <c r="L697" s="12">
        <f t="shared" si="951"/>
        <v>1.5424596298540001</v>
      </c>
      <c r="M697" s="13">
        <f t="shared" si="952"/>
        <v>3.2160456520466056E-2</v>
      </c>
      <c r="N697" s="13">
        <f t="shared" si="953"/>
        <v>6.0929850494206322E-2</v>
      </c>
      <c r="O697" s="13">
        <f t="shared" si="954"/>
        <v>4.9606205860493732E-2</v>
      </c>
      <c r="P697" s="13">
        <f t="shared" si="955"/>
        <v>9.3981834640353035E-2</v>
      </c>
      <c r="Q697" s="13">
        <f t="shared" si="956"/>
        <v>5.7717568139678502E-2</v>
      </c>
      <c r="R697" s="13">
        <f t="shared" si="957"/>
        <v>3.8257784965019255E-2</v>
      </c>
      <c r="S697" s="13">
        <f t="shared" si="958"/>
        <v>6.8660291223989978E-2</v>
      </c>
      <c r="T697" s="13">
        <f t="shared" si="959"/>
        <v>8.9027018788801524E-2</v>
      </c>
      <c r="U697" s="13">
        <f t="shared" si="960"/>
        <v>7.2481592936179423E-2</v>
      </c>
      <c r="V697" s="13">
        <f t="shared" si="961"/>
        <v>2.2293838231864052E-2</v>
      </c>
      <c r="W697" s="13">
        <f t="shared" si="962"/>
        <v>3.64497603384644E-2</v>
      </c>
      <c r="X697" s="13">
        <f t="shared" si="963"/>
        <v>5.6222283839934807E-2</v>
      </c>
      <c r="Y697" s="13">
        <f t="shared" si="964"/>
        <v>4.33603015606462E-2</v>
      </c>
      <c r="Z697" s="13">
        <f t="shared" si="965"/>
        <v>1.9670362945392511E-2</v>
      </c>
      <c r="AA697" s="13">
        <f t="shared" si="966"/>
        <v>3.7266643670522542E-2</v>
      </c>
      <c r="AB697" s="13">
        <f t="shared" si="967"/>
        <v>3.5301909129007811E-2</v>
      </c>
      <c r="AC697" s="13">
        <f t="shared" si="968"/>
        <v>4.0718012990434548E-3</v>
      </c>
      <c r="AD697" s="13">
        <f t="shared" si="969"/>
        <v>1.7264046349582906E-2</v>
      </c>
      <c r="AE697" s="13">
        <f t="shared" si="970"/>
        <v>2.6629094542159951E-2</v>
      </c>
      <c r="AF697" s="13">
        <f t="shared" si="971"/>
        <v>2.0537151655423611E-2</v>
      </c>
      <c r="AG697" s="13">
        <f t="shared" si="972"/>
        <v>1.055924244689339E-2</v>
      </c>
      <c r="AH697" s="13">
        <f t="shared" si="973"/>
        <v>7.5851851869609905E-3</v>
      </c>
      <c r="AI697" s="13">
        <f t="shared" si="974"/>
        <v>1.4370573350483773E-2</v>
      </c>
      <c r="AJ697" s="13">
        <f t="shared" si="975"/>
        <v>1.361294242206723E-2</v>
      </c>
      <c r="AK697" s="13">
        <f t="shared" si="976"/>
        <v>8.5968363667864936E-3</v>
      </c>
      <c r="AL697" s="13">
        <f t="shared" si="977"/>
        <v>4.759576172453302E-4</v>
      </c>
      <c r="AM697" s="13">
        <f t="shared" si="978"/>
        <v>6.5415474580451721E-3</v>
      </c>
      <c r="AN697" s="13">
        <f t="shared" si="979"/>
        <v>1.0090072870808729E-2</v>
      </c>
      <c r="AO697" s="13">
        <f t="shared" si="980"/>
        <v>7.7817650327537628E-3</v>
      </c>
      <c r="AP697" s="13">
        <f t="shared" si="981"/>
        <v>4.00101947067739E-3</v>
      </c>
      <c r="AQ697" s="13">
        <f t="shared" si="982"/>
        <v>1.5428527529449234E-3</v>
      </c>
      <c r="AR697" s="13">
        <f t="shared" si="983"/>
        <v>2.3399683871707785E-3</v>
      </c>
      <c r="AS697" s="13">
        <f t="shared" si="984"/>
        <v>4.4332058501953915E-3</v>
      </c>
      <c r="AT697" s="13">
        <f t="shared" si="985"/>
        <v>4.1994828259131261E-3</v>
      </c>
      <c r="AU697" s="13">
        <f t="shared" si="986"/>
        <v>2.65205460804578E-3</v>
      </c>
      <c r="AV697" s="13">
        <f t="shared" si="987"/>
        <v>1.2561178249123207E-3</v>
      </c>
      <c r="AW697" s="13">
        <f t="shared" si="988"/>
        <v>3.8635585193903892E-5</v>
      </c>
      <c r="AX697" s="13">
        <f t="shared" si="989"/>
        <v>2.0655568553357082E-3</v>
      </c>
      <c r="AY697" s="13">
        <f t="shared" si="990"/>
        <v>3.1860380625235085E-3</v>
      </c>
      <c r="AZ697" s="13">
        <f t="shared" si="991"/>
        <v>2.4571675453103838E-3</v>
      </c>
      <c r="BA697" s="13">
        <f t="shared" si="992"/>
        <v>1.2633605808095724E-3</v>
      </c>
      <c r="BB697" s="13">
        <f t="shared" si="993"/>
        <v>4.871706734619167E-4</v>
      </c>
      <c r="BC697" s="13">
        <f t="shared" si="994"/>
        <v>1.5028821933275838E-4</v>
      </c>
      <c r="BD697" s="13">
        <f t="shared" si="995"/>
        <v>6.0155112872425031E-4</v>
      </c>
      <c r="BE697" s="13">
        <f t="shared" si="996"/>
        <v>1.1396735091264956E-3</v>
      </c>
      <c r="BF697" s="13">
        <f t="shared" si="997"/>
        <v>1.0795887875393656E-3</v>
      </c>
      <c r="BG697" s="13">
        <f t="shared" si="998"/>
        <v>6.8178119484648173E-4</v>
      </c>
      <c r="BH697" s="13">
        <f t="shared" si="999"/>
        <v>3.2291850587787843E-4</v>
      </c>
      <c r="BI697" s="13">
        <f t="shared" si="1000"/>
        <v>1.2235756835373736E-4</v>
      </c>
      <c r="BJ697" s="14">
        <f t="shared" si="1001"/>
        <v>0.45826315767779541</v>
      </c>
      <c r="BK697" s="14">
        <f t="shared" si="1002"/>
        <v>0.22483021759548541</v>
      </c>
      <c r="BL697" s="14">
        <f t="shared" si="1003"/>
        <v>0.29590837407822684</v>
      </c>
      <c r="BM697" s="14">
        <f t="shared" si="1004"/>
        <v>0.6628710091993536</v>
      </c>
      <c r="BN697" s="14">
        <f t="shared" si="1005"/>
        <v>0.33265370062021687</v>
      </c>
    </row>
    <row r="698" spans="1:66" x14ac:dyDescent="0.25">
      <c r="A698" t="s">
        <v>339</v>
      </c>
      <c r="B698" t="s">
        <v>109</v>
      </c>
      <c r="C698" t="s">
        <v>115</v>
      </c>
      <c r="D698" s="11">
        <v>44437</v>
      </c>
      <c r="E698" s="10">
        <f>VLOOKUP(A698,home!$A$2:$E$405,3,FALSE)</f>
        <v>1.2199</v>
      </c>
      <c r="F698" s="10">
        <f>VLOOKUP(B698,home!$B$2:$E$405,3,FALSE)</f>
        <v>0.7026</v>
      </c>
      <c r="G698" s="10">
        <f>VLOOKUP(C698,away!$B$2:$E$405,4,FALSE)</f>
        <v>1.054</v>
      </c>
      <c r="H698" s="10">
        <f>VLOOKUP(A698,away!$A$2:$E$405,3,FALSE)</f>
        <v>1.0142</v>
      </c>
      <c r="I698" s="10">
        <f>VLOOKUP(C698,away!$B$2:$E$405,3,FALSE)</f>
        <v>0.56340000000000001</v>
      </c>
      <c r="J698" s="10">
        <f>VLOOKUP(B698,home!$B$2:$E$405,4,FALSE)</f>
        <v>0.63390000000000002</v>
      </c>
      <c r="K698" s="12">
        <f t="shared" si="950"/>
        <v>0.90338523396000003</v>
      </c>
      <c r="L698" s="12">
        <f t="shared" si="951"/>
        <v>0.362210637492</v>
      </c>
      <c r="M698" s="13">
        <f t="shared" si="952"/>
        <v>0.28207116789770537</v>
      </c>
      <c r="N698" s="13">
        <f t="shared" si="953"/>
        <v>0.25481892800463901</v>
      </c>
      <c r="O698" s="13">
        <f t="shared" si="954"/>
        <v>0.10216917754234081</v>
      </c>
      <c r="P698" s="13">
        <f t="shared" si="955"/>
        <v>9.2298126357588328E-2</v>
      </c>
      <c r="Q698" s="13">
        <f t="shared" si="956"/>
        <v>0.1150998284464536</v>
      </c>
      <c r="R698" s="13">
        <f t="shared" si="957"/>
        <v>1.8503381464822295E-2</v>
      </c>
      <c r="S698" s="13">
        <f t="shared" si="958"/>
        <v>7.5503499636400129E-3</v>
      </c>
      <c r="T698" s="13">
        <f t="shared" si="959"/>
        <v>4.1690382236809792E-2</v>
      </c>
      <c r="U698" s="13">
        <f t="shared" si="960"/>
        <v>1.6715681593649615E-2</v>
      </c>
      <c r="V698" s="13">
        <f t="shared" si="961"/>
        <v>2.7451037354310801E-4</v>
      </c>
      <c r="W698" s="13">
        <f t="shared" si="962"/>
        <v>3.4659828483285124E-2</v>
      </c>
      <c r="X698" s="13">
        <f t="shared" si="963"/>
        <v>1.2554158570294082E-2</v>
      </c>
      <c r="Y698" s="13">
        <f t="shared" si="964"/>
        <v>2.2736248894609373E-3</v>
      </c>
      <c r="Z698" s="13">
        <f t="shared" si="965"/>
        <v>2.2340405320436466E-3</v>
      </c>
      <c r="AA698" s="13">
        <f t="shared" si="966"/>
        <v>2.0181992287163727E-3</v>
      </c>
      <c r="AB698" s="13">
        <f t="shared" si="967"/>
        <v>9.1160569120591587E-4</v>
      </c>
      <c r="AC698" s="13">
        <f t="shared" si="968"/>
        <v>5.6140072141605475E-6</v>
      </c>
      <c r="AD698" s="13">
        <f t="shared" si="969"/>
        <v>7.827794315846499E-3</v>
      </c>
      <c r="AE698" s="13">
        <f t="shared" si="970"/>
        <v>2.8353103692990139E-3</v>
      </c>
      <c r="AF698" s="13">
        <f t="shared" si="971"/>
        <v>5.1348978817573681E-4</v>
      </c>
      <c r="AG698" s="13">
        <f t="shared" si="972"/>
        <v>6.1997154506921888E-5</v>
      </c>
      <c r="AH698" s="13">
        <f t="shared" si="973"/>
        <v>2.0229831132362398E-4</v>
      </c>
      <c r="AI698" s="13">
        <f t="shared" si="974"/>
        <v>1.8275330730480494E-4</v>
      </c>
      <c r="AJ698" s="13">
        <f t="shared" si="975"/>
        <v>8.2548319638257495E-5</v>
      </c>
      <c r="AK698" s="13">
        <f t="shared" si="976"/>
        <v>2.4857644349804042E-5</v>
      </c>
      <c r="AL698" s="13">
        <f t="shared" si="977"/>
        <v>7.3479661333258636E-8</v>
      </c>
      <c r="AM698" s="13">
        <f t="shared" si="978"/>
        <v>1.4143027598823501E-3</v>
      </c>
      <c r="AN698" s="13">
        <f t="shared" si="979"/>
        <v>5.1227550426368091E-4</v>
      </c>
      <c r="AO698" s="13">
        <f t="shared" si="980"/>
        <v>9.2775818485441809E-5</v>
      </c>
      <c r="AP698" s="13">
        <f t="shared" si="981"/>
        <v>1.1201462785817985E-5</v>
      </c>
      <c r="AQ698" s="13">
        <f t="shared" si="982"/>
        <v>1.0143222441235114E-6</v>
      </c>
      <c r="AR698" s="13">
        <f t="shared" si="983"/>
        <v>1.4654920061616987E-5</v>
      </c>
      <c r="AS698" s="13">
        <f t="shared" si="984"/>
        <v>1.323903838852896E-5</v>
      </c>
      <c r="AT698" s="13">
        <f t="shared" si="985"/>
        <v>5.9799758960133282E-6</v>
      </c>
      <c r="AU698" s="13">
        <f t="shared" si="986"/>
        <v>1.8007406412983872E-6</v>
      </c>
      <c r="AV698" s="13">
        <f t="shared" si="987"/>
        <v>4.0669062638515593E-7</v>
      </c>
      <c r="AW698" s="13">
        <f t="shared" si="988"/>
        <v>6.6788060744039682E-10</v>
      </c>
      <c r="AX698" s="13">
        <f t="shared" si="989"/>
        <v>2.1294337160443166E-4</v>
      </c>
      <c r="AY698" s="13">
        <f t="shared" si="990"/>
        <v>7.7130354378537042E-5</v>
      </c>
      <c r="AZ698" s="13">
        <f t="shared" si="991"/>
        <v>1.3968717414716884E-5</v>
      </c>
      <c r="BA698" s="13">
        <f t="shared" si="992"/>
        <v>1.6865393465767349E-6</v>
      </c>
      <c r="BB698" s="13">
        <f t="shared" si="993"/>
        <v>1.5272062296972502E-7</v>
      </c>
      <c r="BC698" s="13">
        <f t="shared" si="994"/>
        <v>1.1063406840807899E-8</v>
      </c>
      <c r="BD698" s="13">
        <f t="shared" si="995"/>
        <v>8.846946563187644E-7</v>
      </c>
      <c r="BE698" s="13">
        <f t="shared" si="996"/>
        <v>7.9922008908168874E-7</v>
      </c>
      <c r="BF698" s="13">
        <f t="shared" si="997"/>
        <v>3.6100181358029674E-7</v>
      </c>
      <c r="BG698" s="13">
        <f t="shared" si="998"/>
        <v>1.0870790260707358E-7</v>
      </c>
      <c r="BH698" s="13">
        <f t="shared" si="999"/>
        <v>2.4551278507498009E-8</v>
      </c>
      <c r="BI698" s="13">
        <f t="shared" si="1000"/>
        <v>4.435852495702643E-9</v>
      </c>
      <c r="BJ698" s="14">
        <f t="shared" si="1001"/>
        <v>0.47467280489320629</v>
      </c>
      <c r="BK698" s="14">
        <f t="shared" si="1002"/>
        <v>0.38227697243373088</v>
      </c>
      <c r="BL698" s="14">
        <f t="shared" si="1003"/>
        <v>0.14084876708055794</v>
      </c>
      <c r="BM698" s="14">
        <f t="shared" si="1004"/>
        <v>0.13499484553949129</v>
      </c>
      <c r="BN698" s="14">
        <f t="shared" si="1005"/>
        <v>0.86496060971354949</v>
      </c>
    </row>
    <row r="699" spans="1:66" x14ac:dyDescent="0.25">
      <c r="A699" t="s">
        <v>339</v>
      </c>
      <c r="B699" t="s">
        <v>124</v>
      </c>
      <c r="C699" t="s">
        <v>127</v>
      </c>
      <c r="D699" s="11">
        <v>44437</v>
      </c>
      <c r="E699" s="10">
        <f>VLOOKUP(A699,home!$A$2:$E$405,3,FALSE)</f>
        <v>1.2199</v>
      </c>
      <c r="F699" s="10">
        <f>VLOOKUP(B699,home!$B$2:$E$405,3,FALSE)</f>
        <v>0.81969999999999998</v>
      </c>
      <c r="G699" s="10">
        <f>VLOOKUP(C699,away!$B$2:$E$405,4,FALSE)</f>
        <v>1.0383</v>
      </c>
      <c r="H699" s="10">
        <f>VLOOKUP(A699,away!$A$2:$E$405,3,FALSE)</f>
        <v>1.0142</v>
      </c>
      <c r="I699" s="10">
        <f>VLOOKUP(C699,away!$B$2:$E$405,3,FALSE)</f>
        <v>0.72309999999999997</v>
      </c>
      <c r="J699" s="10">
        <f>VLOOKUP(B699,home!$B$2:$E$405,4,FALSE)</f>
        <v>0.98599999999999999</v>
      </c>
      <c r="K699" s="12">
        <f t="shared" si="950"/>
        <v>1.038250192749</v>
      </c>
      <c r="L699" s="12">
        <f t="shared" si="951"/>
        <v>0.72310086772000004</v>
      </c>
      <c r="M699" s="13">
        <f t="shared" si="952"/>
        <v>0.17181257776023709</v>
      </c>
      <c r="N699" s="13">
        <f t="shared" si="953"/>
        <v>0.17838444197626868</v>
      </c>
      <c r="O699" s="13">
        <f t="shared" si="954"/>
        <v>0.12423782406363743</v>
      </c>
      <c r="P699" s="13">
        <f t="shared" si="955"/>
        <v>0.12898994478078787</v>
      </c>
      <c r="Q699" s="13">
        <f t="shared" si="956"/>
        <v>9.2603840632641876E-2</v>
      </c>
      <c r="R699" s="13">
        <f t="shared" si="957"/>
        <v>4.4918239192030446E-2</v>
      </c>
      <c r="S699" s="13">
        <f t="shared" si="958"/>
        <v>2.421011032988727E-2</v>
      </c>
      <c r="T699" s="13">
        <f t="shared" si="959"/>
        <v>6.6961917515667935E-2</v>
      </c>
      <c r="U699" s="13">
        <f t="shared" si="960"/>
        <v>4.6636370499071288E-2</v>
      </c>
      <c r="V699" s="13">
        <f t="shared" si="961"/>
        <v>2.0195525685920306E-3</v>
      </c>
      <c r="W699" s="13">
        <f t="shared" si="962"/>
        <v>3.2048651795379371E-2</v>
      </c>
      <c r="X699" s="13">
        <f t="shared" si="963"/>
        <v>2.3174407922494963E-2</v>
      </c>
      <c r="Y699" s="13">
        <f t="shared" si="964"/>
        <v>8.3787172388266728E-3</v>
      </c>
      <c r="Z699" s="13">
        <f t="shared" si="965"/>
        <v>1.0826805912070581E-2</v>
      </c>
      <c r="AA699" s="13">
        <f t="shared" si="966"/>
        <v>1.124093332506329E-2</v>
      </c>
      <c r="AB699" s="13">
        <f t="shared" si="967"/>
        <v>5.8354505957128096E-3</v>
      </c>
      <c r="AC699" s="13">
        <f t="shared" si="968"/>
        <v>9.4762406840534282E-5</v>
      </c>
      <c r="AD699" s="13">
        <f t="shared" si="969"/>
        <v>8.318629725974554E-3</v>
      </c>
      <c r="AE699" s="13">
        <f t="shared" si="970"/>
        <v>6.0152083730935866E-3</v>
      </c>
      <c r="AF699" s="13">
        <f t="shared" si="971"/>
        <v>2.1748011970502902E-3</v>
      </c>
      <c r="AG699" s="13">
        <f t="shared" si="972"/>
        <v>5.2420021090185344E-4</v>
      </c>
      <c r="AH699" s="13">
        <f t="shared" si="973"/>
        <v>1.9572181874135653E-3</v>
      </c>
      <c r="AI699" s="13">
        <f t="shared" si="974"/>
        <v>2.0320821603339824E-3</v>
      </c>
      <c r="AJ699" s="13">
        <f t="shared" si="975"/>
        <v>1.0549048473242806E-3</v>
      </c>
      <c r="AK699" s="13">
        <f t="shared" si="976"/>
        <v>3.6508505368876298E-4</v>
      </c>
      <c r="AL699" s="13">
        <f t="shared" si="977"/>
        <v>2.8457515241317728E-6</v>
      </c>
      <c r="AM699" s="13">
        <f t="shared" si="978"/>
        <v>1.7273637832801289E-3</v>
      </c>
      <c r="AN699" s="13">
        <f t="shared" si="979"/>
        <v>1.2490582505579632E-3</v>
      </c>
      <c r="AO699" s="13">
        <f t="shared" si="980"/>
        <v>4.515975524056441E-4</v>
      </c>
      <c r="AP699" s="13">
        <f t="shared" si="981"/>
        <v>1.0885019400158318E-4</v>
      </c>
      <c r="AQ699" s="13">
        <f t="shared" si="982"/>
        <v>1.9677417433508781E-5</v>
      </c>
      <c r="AR699" s="13">
        <f t="shared" si="983"/>
        <v>2.8305323392722309E-4</v>
      </c>
      <c r="AS699" s="13">
        <f t="shared" si="984"/>
        <v>2.9388007468316709E-4</v>
      </c>
      <c r="AT699" s="13">
        <f t="shared" si="985"/>
        <v>1.5256052209244438E-4</v>
      </c>
      <c r="AU699" s="13">
        <f t="shared" si="986"/>
        <v>5.2798663822789487E-5</v>
      </c>
      <c r="AV699" s="13">
        <f t="shared" si="987"/>
        <v>1.3704555722725209E-5</v>
      </c>
      <c r="AW699" s="13">
        <f t="shared" si="988"/>
        <v>5.9346536651674962E-8</v>
      </c>
      <c r="AX699" s="13">
        <f t="shared" si="989"/>
        <v>2.989059634897058E-4</v>
      </c>
      <c r="AY699" s="13">
        <f t="shared" si="990"/>
        <v>2.1613916156608892E-4</v>
      </c>
      <c r="AZ699" s="13">
        <f t="shared" si="991"/>
        <v>7.8145207638356058E-5</v>
      </c>
      <c r="BA699" s="13">
        <f t="shared" si="992"/>
        <v>1.8835622483818287E-5</v>
      </c>
      <c r="BB699" s="13">
        <f t="shared" si="993"/>
        <v>3.405013740523836E-6</v>
      </c>
      <c r="BC699" s="13">
        <f t="shared" si="994"/>
        <v>4.9243367807426194E-7</v>
      </c>
      <c r="BD699" s="13">
        <f t="shared" si="995"/>
        <v>3.411267317728784E-5</v>
      </c>
      <c r="BE699" s="13">
        <f t="shared" si="996"/>
        <v>3.5417489501502737E-5</v>
      </c>
      <c r="BF699" s="13">
        <f t="shared" si="997"/>
        <v>1.8386107650810449E-5</v>
      </c>
      <c r="BG699" s="13">
        <f t="shared" si="998"/>
        <v>6.3631266041192712E-6</v>
      </c>
      <c r="BH699" s="13">
        <f t="shared" si="999"/>
        <v>1.6516293558032806E-6</v>
      </c>
      <c r="BI699" s="13">
        <f t="shared" si="1000"/>
        <v>3.4296089940253269E-7</v>
      </c>
      <c r="BJ699" s="14">
        <f t="shared" si="1001"/>
        <v>0.42275728718857525</v>
      </c>
      <c r="BK699" s="14">
        <f t="shared" si="1002"/>
        <v>0.32734593275943508</v>
      </c>
      <c r="BL699" s="14">
        <f t="shared" si="1003"/>
        <v>0.23917037896171317</v>
      </c>
      <c r="BM699" s="14">
        <f t="shared" si="1004"/>
        <v>0.25893745660116113</v>
      </c>
      <c r="BN699" s="14">
        <f t="shared" si="1005"/>
        <v>0.74094686840560331</v>
      </c>
    </row>
    <row r="700" spans="1:66" x14ac:dyDescent="0.25">
      <c r="A700" t="s">
        <v>339</v>
      </c>
      <c r="B700" t="s">
        <v>112</v>
      </c>
      <c r="C700" t="s">
        <v>123</v>
      </c>
      <c r="D700" s="11">
        <v>44437</v>
      </c>
      <c r="E700" s="10">
        <f>VLOOKUP(A700,home!$A$2:$E$405,3,FALSE)</f>
        <v>1.2199</v>
      </c>
      <c r="F700" s="10">
        <f>VLOOKUP(B700,home!$B$2:$E$405,3,FALSE)</f>
        <v>0.71040000000000003</v>
      </c>
      <c r="G700" s="10">
        <f>VLOOKUP(C700,away!$B$2:$E$405,4,FALSE)</f>
        <v>0.81969999999999998</v>
      </c>
      <c r="H700" s="10">
        <f>VLOOKUP(A700,away!$A$2:$E$405,3,FALSE)</f>
        <v>1.0142</v>
      </c>
      <c r="I700" s="10">
        <f>VLOOKUP(C700,away!$B$2:$E$405,3,FALSE)</f>
        <v>0.98599999999999999</v>
      </c>
      <c r="J700" s="10">
        <f>VLOOKUP(B700,home!$B$2:$E$405,4,FALSE)</f>
        <v>0.78879999999999995</v>
      </c>
      <c r="K700" s="12">
        <f t="shared" si="950"/>
        <v>0.710365922112</v>
      </c>
      <c r="L700" s="12">
        <f t="shared" si="951"/>
        <v>0.78880094655999999</v>
      </c>
      <c r="M700" s="13">
        <f t="shared" si="952"/>
        <v>0.22331613433477437</v>
      </c>
      <c r="N700" s="13">
        <f t="shared" si="953"/>
        <v>0.15863617168920927</v>
      </c>
      <c r="O700" s="13">
        <f t="shared" si="954"/>
        <v>0.17615197814539016</v>
      </c>
      <c r="P700" s="13">
        <f t="shared" si="955"/>
        <v>0.12513236238710293</v>
      </c>
      <c r="Q700" s="13">
        <f t="shared" si="956"/>
        <v>5.6344865191161331E-2</v>
      </c>
      <c r="R700" s="13">
        <f t="shared" si="957"/>
        <v>6.94744235497501E-2</v>
      </c>
      <c r="S700" s="13">
        <f t="shared" si="958"/>
        <v>1.7529082888726819E-2</v>
      </c>
      <c r="T700" s="13">
        <f t="shared" si="959"/>
        <v>4.4444882996583661E-2</v>
      </c>
      <c r="U700" s="13">
        <f t="shared" si="960"/>
        <v>4.935226294811787E-2</v>
      </c>
      <c r="V700" s="13">
        <f t="shared" si="961"/>
        <v>1.09135546484345E-3</v>
      </c>
      <c r="W700" s="13">
        <f t="shared" si="962"/>
        <v>1.3341824039265222E-2</v>
      </c>
      <c r="X700" s="13">
        <f t="shared" si="963"/>
        <v>1.0524043431009369E-2</v>
      </c>
      <c r="Y700" s="13">
        <f t="shared" si="964"/>
        <v>4.1506877100093709E-3</v>
      </c>
      <c r="Z700" s="13">
        <f t="shared" si="965"/>
        <v>1.8267163685917742E-2</v>
      </c>
      <c r="AA700" s="13">
        <f t="shared" si="966"/>
        <v>1.2976370576117797E-2</v>
      </c>
      <c r="AB700" s="13">
        <f t="shared" si="967"/>
        <v>4.6089857249854713E-3</v>
      </c>
      <c r="AC700" s="13">
        <f t="shared" si="968"/>
        <v>3.8220449209463548E-5</v>
      </c>
      <c r="AD700" s="13">
        <f t="shared" si="969"/>
        <v>2.3693942840771714E-3</v>
      </c>
      <c r="AE700" s="13">
        <f t="shared" si="970"/>
        <v>1.8689804540539265E-3</v>
      </c>
      <c r="AF700" s="13">
        <f t="shared" si="971"/>
        <v>7.3712677562993794E-4</v>
      </c>
      <c r="AG700" s="13">
        <f t="shared" si="972"/>
        <v>1.9381543278387193E-4</v>
      </c>
      <c r="AH700" s="13">
        <f t="shared" si="973"/>
        <v>3.602289001604593E-3</v>
      </c>
      <c r="AI700" s="13">
        <f t="shared" si="974"/>
        <v>2.5589433483387621E-3</v>
      </c>
      <c r="AJ700" s="13">
        <f t="shared" si="975"/>
        <v>9.0889307563751678E-4</v>
      </c>
      <c r="AK700" s="13">
        <f t="shared" si="976"/>
        <v>2.1521555592548552E-4</v>
      </c>
      <c r="AL700" s="13">
        <f t="shared" si="977"/>
        <v>8.566537505806569E-7</v>
      </c>
      <c r="AM700" s="13">
        <f t="shared" si="978"/>
        <v>3.3662739109107645E-4</v>
      </c>
      <c r="AN700" s="13">
        <f t="shared" si="979"/>
        <v>2.6553200473066439E-4</v>
      </c>
      <c r="AO700" s="13">
        <f t="shared" si="980"/>
        <v>1.0472594833676125E-4</v>
      </c>
      <c r="AP700" s="13">
        <f t="shared" si="981"/>
        <v>2.7535975725810308E-5</v>
      </c>
      <c r="AQ700" s="13">
        <f t="shared" si="982"/>
        <v>5.4301009292430876E-6</v>
      </c>
      <c r="AR700" s="13">
        <f t="shared" si="983"/>
        <v>5.6829779484967625E-4</v>
      </c>
      <c r="AS700" s="13">
        <f t="shared" si="984"/>
        <v>4.0369938707260643E-4</v>
      </c>
      <c r="AT700" s="13">
        <f t="shared" si="985"/>
        <v>1.4338714367694063E-4</v>
      </c>
      <c r="AU700" s="13">
        <f t="shared" si="986"/>
        <v>3.3952446845691928E-5</v>
      </c>
      <c r="AV700" s="13">
        <f t="shared" si="987"/>
        <v>6.0296653028746519E-6</v>
      </c>
      <c r="AW700" s="13">
        <f t="shared" si="988"/>
        <v>1.3333751658737548E-8</v>
      </c>
      <c r="AX700" s="13">
        <f t="shared" si="989"/>
        <v>3.9854771180094882E-5</v>
      </c>
      <c r="AY700" s="13">
        <f t="shared" si="990"/>
        <v>3.1437481231791054E-5</v>
      </c>
      <c r="AZ700" s="13">
        <f t="shared" si="991"/>
        <v>1.239895747654951E-5</v>
      </c>
      <c r="BA700" s="13">
        <f t="shared" si="992"/>
        <v>3.2601031312864809E-6</v>
      </c>
      <c r="BB700" s="13">
        <f t="shared" si="993"/>
        <v>6.4289310896049884E-7</v>
      </c>
      <c r="BC700" s="13">
        <f t="shared" si="994"/>
        <v>1.0142293857698857E-7</v>
      </c>
      <c r="BD700" s="13">
        <f t="shared" si="995"/>
        <v>7.4712306417564186E-5</v>
      </c>
      <c r="BE700" s="13">
        <f t="shared" si="996"/>
        <v>5.3073076441427269E-5</v>
      </c>
      <c r="BF700" s="13">
        <f t="shared" si="997"/>
        <v>1.885065244281757E-5</v>
      </c>
      <c r="BG700" s="13">
        <f t="shared" si="998"/>
        <v>4.4636203683183109E-6</v>
      </c>
      <c r="BH700" s="13">
        <f t="shared" si="999"/>
        <v>7.9270094972458544E-7</v>
      </c>
      <c r="BI700" s="13">
        <f t="shared" si="1000"/>
        <v>1.1262154822203267E-7</v>
      </c>
      <c r="BJ700" s="14">
        <f t="shared" si="1001"/>
        <v>0.29343933905366393</v>
      </c>
      <c r="BK700" s="14">
        <f t="shared" si="1002"/>
        <v>0.36713944965963946</v>
      </c>
      <c r="BL700" s="14">
        <f t="shared" si="1003"/>
        <v>0.32115673334178368</v>
      </c>
      <c r="BM700" s="14">
        <f t="shared" si="1004"/>
        <v>0.19091532629613645</v>
      </c>
      <c r="BN700" s="14">
        <f t="shared" si="1005"/>
        <v>0.80905593529738817</v>
      </c>
    </row>
    <row r="701" spans="1:66" x14ac:dyDescent="0.25">
      <c r="A701" t="s">
        <v>341</v>
      </c>
      <c r="B701" t="s">
        <v>318</v>
      </c>
      <c r="C701" t="s">
        <v>152</v>
      </c>
      <c r="D701" s="11">
        <v>44437</v>
      </c>
      <c r="E701" s="10">
        <f>VLOOKUP(A701,home!$A$2:$E$405,3,FALSE)</f>
        <v>1.5127999999999999</v>
      </c>
      <c r="F701" s="10">
        <f>VLOOKUP(B701,home!$B$2:$E$405,3,FALSE)</f>
        <v>1.0387999999999999</v>
      </c>
      <c r="G701" s="10">
        <f>VLOOKUP(C701,away!$B$2:$E$405,4,FALSE)</f>
        <v>0.66100000000000003</v>
      </c>
      <c r="H701" s="10">
        <f>VLOOKUP(A701,away!$A$2:$E$405,3,FALSE)</f>
        <v>1.2179</v>
      </c>
      <c r="I701" s="10">
        <f>VLOOKUP(C701,away!$B$2:$E$405,3,FALSE)</f>
        <v>1.2316</v>
      </c>
      <c r="J701" s="10">
        <f>VLOOKUP(B701,home!$B$2:$E$405,4,FALSE)</f>
        <v>0.70379999999999998</v>
      </c>
      <c r="K701" s="12">
        <f t="shared" si="950"/>
        <v>1.03875927904</v>
      </c>
      <c r="L701" s="12">
        <f t="shared" si="951"/>
        <v>1.055675817432</v>
      </c>
      <c r="M701" s="13">
        <f t="shared" si="952"/>
        <v>0.12313978610933952</v>
      </c>
      <c r="N701" s="13">
        <f t="shared" si="953"/>
        <v>0.12791259544007733</v>
      </c>
      <c r="O701" s="13">
        <f t="shared" si="954"/>
        <v>0.12999569435937866</v>
      </c>
      <c r="P701" s="13">
        <f t="shared" si="955"/>
        <v>0.13503423375105236</v>
      </c>
      <c r="Q701" s="13">
        <f t="shared" si="956"/>
        <v>6.6435197709734953E-2</v>
      </c>
      <c r="R701" s="13">
        <f t="shared" si="957"/>
        <v>6.8616655452738734E-2</v>
      </c>
      <c r="S701" s="13">
        <f t="shared" si="958"/>
        <v>3.7019400595155953E-2</v>
      </c>
      <c r="T701" s="13">
        <f t="shared" si="959"/>
        <v>7.0134031648480991E-2</v>
      </c>
      <c r="U701" s="13">
        <f t="shared" si="960"/>
        <v>7.1276187548222972E-2</v>
      </c>
      <c r="V701" s="13">
        <f t="shared" si="961"/>
        <v>4.5105797161568663E-3</v>
      </c>
      <c r="W701" s="13">
        <f t="shared" si="962"/>
        <v>2.3003392691948048E-2</v>
      </c>
      <c r="X701" s="13">
        <f t="shared" si="963"/>
        <v>2.4284125383781555E-2</v>
      </c>
      <c r="Y701" s="13">
        <f t="shared" si="964"/>
        <v>1.2818081957572384E-2</v>
      </c>
      <c r="Z701" s="13">
        <f t="shared" si="965"/>
        <v>2.4145647944839959E-2</v>
      </c>
      <c r="AA701" s="13">
        <f t="shared" si="966"/>
        <v>2.5081515851135612E-2</v>
      </c>
      <c r="AB701" s="13">
        <f t="shared" si="967"/>
        <v>1.3026828661377979E-2</v>
      </c>
      <c r="AC701" s="13">
        <f t="shared" si="968"/>
        <v>3.091418982993536E-4</v>
      </c>
      <c r="AD701" s="13">
        <f t="shared" si="969"/>
        <v>5.9737469020404894E-3</v>
      </c>
      <c r="AE701" s="13">
        <f t="shared" si="970"/>
        <v>6.3063401439434723E-3</v>
      </c>
      <c r="AF701" s="13">
        <f t="shared" si="971"/>
        <v>3.3287253932308804E-3</v>
      </c>
      <c r="AG701" s="13">
        <f t="shared" si="972"/>
        <v>1.1713516335018887E-3</v>
      </c>
      <c r="AH701" s="13">
        <f t="shared" si="973"/>
        <v>6.3724941578985513E-3</v>
      </c>
      <c r="AI701" s="13">
        <f t="shared" si="974"/>
        <v>6.6194874371453116E-3</v>
      </c>
      <c r="AJ701" s="13">
        <f t="shared" si="975"/>
        <v>3.4380269989117002E-3</v>
      </c>
      <c r="AK701" s="13">
        <f t="shared" si="976"/>
        <v>1.1904274822365243E-3</v>
      </c>
      <c r="AL701" s="13">
        <f t="shared" si="977"/>
        <v>1.3560114298114041E-5</v>
      </c>
      <c r="AM701" s="13">
        <f t="shared" si="978"/>
        <v>1.2410570050262028E-3</v>
      </c>
      <c r="AN701" s="13">
        <f t="shared" si="979"/>
        <v>1.3101538682607466E-3</v>
      </c>
      <c r="AO701" s="13">
        <f t="shared" si="980"/>
        <v>6.9154887791893021E-4</v>
      </c>
      <c r="AP701" s="13">
        <f t="shared" si="981"/>
        <v>2.4335047566374969E-4</v>
      </c>
      <c r="AQ701" s="13">
        <f t="shared" si="982"/>
        <v>6.422480307969873E-5</v>
      </c>
      <c r="AR701" s="13">
        <f t="shared" si="983"/>
        <v>1.3454575958440401E-3</v>
      </c>
      <c r="AS701" s="13">
        <f t="shared" si="984"/>
        <v>1.3976065622378468E-3</v>
      </c>
      <c r="AT701" s="13">
        <f t="shared" si="985"/>
        <v>7.2588839248587925E-4</v>
      </c>
      <c r="AU701" s="13">
        <f t="shared" si="986"/>
        <v>2.5134110108071219E-4</v>
      </c>
      <c r="AV701" s="13">
        <f t="shared" si="987"/>
        <v>6.5270725237930085E-5</v>
      </c>
      <c r="AW701" s="13">
        <f t="shared" si="988"/>
        <v>4.1305353084137472E-7</v>
      </c>
      <c r="AX701" s="13">
        <f t="shared" si="989"/>
        <v>2.1485991329809321E-4</v>
      </c>
      <c r="AY701" s="13">
        <f t="shared" si="990"/>
        <v>2.2682241460433321E-4</v>
      </c>
      <c r="AZ701" s="13">
        <f t="shared" si="991"/>
        <v>1.1972546897466472E-4</v>
      </c>
      <c r="BA701" s="13">
        <f t="shared" si="992"/>
        <v>4.2130427442419585E-5</v>
      </c>
      <c r="BB701" s="13">
        <f t="shared" si="993"/>
        <v>1.1119018357258962E-5</v>
      </c>
      <c r="BC701" s="13">
        <f t="shared" si="994"/>
        <v>2.3476157586681548E-6</v>
      </c>
      <c r="BD701" s="13">
        <f t="shared" si="995"/>
        <v>2.3672784121879167E-4</v>
      </c>
      <c r="BE701" s="13">
        <f t="shared" si="996"/>
        <v>2.4590324167312764E-4</v>
      </c>
      <c r="BF701" s="13">
        <f t="shared" si="997"/>
        <v>1.2771713701698845E-4</v>
      </c>
      <c r="BG701" s="13">
        <f t="shared" si="998"/>
        <v>4.4222453722939948E-5</v>
      </c>
      <c r="BH701" s="13">
        <f t="shared" si="999"/>
        <v>1.1484121036655217E-5</v>
      </c>
      <c r="BI701" s="13">
        <f t="shared" si="1000"/>
        <v>2.3858474576888146E-6</v>
      </c>
      <c r="BJ701" s="14">
        <f t="shared" si="1001"/>
        <v>0.34553492879269682</v>
      </c>
      <c r="BK701" s="14">
        <f t="shared" si="1002"/>
        <v>0.30025352459890647</v>
      </c>
      <c r="BL701" s="14">
        <f t="shared" si="1003"/>
        <v>0.33007132296805863</v>
      </c>
      <c r="BM701" s="14">
        <f t="shared" si="1004"/>
        <v>0.3486448521211068</v>
      </c>
      <c r="BN701" s="14">
        <f t="shared" si="1005"/>
        <v>0.65113416282232162</v>
      </c>
    </row>
    <row r="702" spans="1:66" x14ac:dyDescent="0.25">
      <c r="A702" t="s">
        <v>341</v>
      </c>
      <c r="B702" t="s">
        <v>153</v>
      </c>
      <c r="C702" t="s">
        <v>319</v>
      </c>
      <c r="D702" s="11">
        <v>44437</v>
      </c>
      <c r="E702" s="10">
        <f>VLOOKUP(A702,home!$A$2:$E$405,3,FALSE)</f>
        <v>1.5127999999999999</v>
      </c>
      <c r="F702" s="10">
        <f>VLOOKUP(B702,home!$B$2:$E$405,3,FALSE)</f>
        <v>0.55089999999999995</v>
      </c>
      <c r="G702" s="10">
        <f>VLOOKUP(C702,away!$B$2:$E$405,4,FALSE)</f>
        <v>1.1332</v>
      </c>
      <c r="H702" s="10">
        <f>VLOOKUP(A702,away!$A$2:$E$405,3,FALSE)</f>
        <v>1.2179</v>
      </c>
      <c r="I702" s="10">
        <f>VLOOKUP(C702,away!$B$2:$E$405,3,FALSE)</f>
        <v>1.5248999999999999</v>
      </c>
      <c r="J702" s="10">
        <f>VLOOKUP(B702,home!$B$2:$E$405,4,FALSE)</f>
        <v>0.95789999999999997</v>
      </c>
      <c r="K702" s="12">
        <f t="shared" si="950"/>
        <v>0.94441060246399988</v>
      </c>
      <c r="L702" s="12">
        <f t="shared" si="951"/>
        <v>1.778988612609</v>
      </c>
      <c r="M702" s="13">
        <f t="shared" si="952"/>
        <v>6.5651212117665517E-2</v>
      </c>
      <c r="N702" s="13">
        <f t="shared" si="953"/>
        <v>6.2001700788536333E-2</v>
      </c>
      <c r="O702" s="13">
        <f t="shared" si="954"/>
        <v>0.11679275876130493</v>
      </c>
      <c r="P702" s="13">
        <f t="shared" si="955"/>
        <v>0.11030031966519657</v>
      </c>
      <c r="Q702" s="13">
        <f t="shared" si="956"/>
        <v>2.9277531797747128E-2</v>
      </c>
      <c r="R702" s="13">
        <f t="shared" si="957"/>
        <v>0.10388649393577579</v>
      </c>
      <c r="S702" s="13">
        <f t="shared" si="958"/>
        <v>4.6328773398880134E-2</v>
      </c>
      <c r="T702" s="13">
        <f t="shared" si="959"/>
        <v>5.208439567349004E-2</v>
      </c>
      <c r="U702" s="13">
        <f t="shared" si="960"/>
        <v>9.8111506325758657E-2</v>
      </c>
      <c r="V702" s="13">
        <f t="shared" si="961"/>
        <v>8.6485303685621944E-3</v>
      </c>
      <c r="W702" s="13">
        <f t="shared" si="962"/>
        <v>9.2166704812564285E-3</v>
      </c>
      <c r="X702" s="13">
        <f t="shared" si="963"/>
        <v>1.6396351832324695E-2</v>
      </c>
      <c r="Y702" s="13">
        <f t="shared" si="964"/>
        <v>1.4584461599018177E-2</v>
      </c>
      <c r="Z702" s="13">
        <f t="shared" si="965"/>
        <v>6.1604296571873017E-2</v>
      </c>
      <c r="AA702" s="13">
        <f t="shared" si="966"/>
        <v>5.8179750839813506E-2</v>
      </c>
      <c r="AB702" s="13">
        <f t="shared" si="967"/>
        <v>2.747278677091684E-2</v>
      </c>
      <c r="AC702" s="13">
        <f t="shared" si="968"/>
        <v>9.0814742172700574E-4</v>
      </c>
      <c r="AD702" s="13">
        <f t="shared" si="969"/>
        <v>2.1760803304788864E-3</v>
      </c>
      <c r="AE702" s="13">
        <f t="shared" si="970"/>
        <v>3.8712221280443678E-3</v>
      </c>
      <c r="AF702" s="13">
        <f t="shared" si="971"/>
        <v>3.4434300413354558E-3</v>
      </c>
      <c r="AG702" s="13">
        <f t="shared" si="972"/>
        <v>2.0419409439505049E-3</v>
      </c>
      <c r="AH702" s="13">
        <f t="shared" si="973"/>
        <v>2.7398335522287456E-2</v>
      </c>
      <c r="AI702" s="13">
        <f t="shared" si="974"/>
        <v>2.5875278557114301E-2</v>
      </c>
      <c r="AJ702" s="13">
        <f t="shared" si="975"/>
        <v>1.2218443705524069E-2</v>
      </c>
      <c r="AK702" s="13">
        <f t="shared" si="976"/>
        <v>3.8464092603688179E-3</v>
      </c>
      <c r="AL702" s="13">
        <f t="shared" si="977"/>
        <v>6.103098339758403E-5</v>
      </c>
      <c r="AM702" s="13">
        <f t="shared" si="978"/>
        <v>4.1102266718352515E-4</v>
      </c>
      <c r="AN702" s="13">
        <f t="shared" si="979"/>
        <v>7.3120464444367003E-4</v>
      </c>
      <c r="AO702" s="13">
        <f t="shared" si="980"/>
        <v>6.5040236797605101E-4</v>
      </c>
      <c r="AP702" s="13">
        <f t="shared" si="981"/>
        <v>3.856861354144411E-4</v>
      </c>
      <c r="AQ702" s="13">
        <f t="shared" si="982"/>
        <v>1.7153281073586598E-4</v>
      </c>
      <c r="AR702" s="13">
        <f t="shared" si="983"/>
        <v>9.7482653797180008E-3</v>
      </c>
      <c r="AS702" s="13">
        <f t="shared" si="984"/>
        <v>9.2063651802384277E-3</v>
      </c>
      <c r="AT702" s="13">
        <f t="shared" si="985"/>
        <v>4.3472944431862826E-3</v>
      </c>
      <c r="AU702" s="13">
        <f t="shared" si="986"/>
        <v>1.3685436547259855E-3</v>
      </c>
      <c r="AV702" s="13">
        <f t="shared" si="987"/>
        <v>3.2311678436451298E-4</v>
      </c>
      <c r="AW702" s="13">
        <f t="shared" si="988"/>
        <v>2.8482748118147827E-6</v>
      </c>
      <c r="AX702" s="13">
        <f t="shared" si="989"/>
        <v>6.4695694123525479E-5</v>
      </c>
      <c r="AY702" s="13">
        <f t="shared" si="990"/>
        <v>1.1509290313058681E-4</v>
      </c>
      <c r="AZ702" s="13">
        <f t="shared" si="991"/>
        <v>1.0237448203071236E-4</v>
      </c>
      <c r="BA702" s="13">
        <f t="shared" si="992"/>
        <v>6.0707679251460661E-5</v>
      </c>
      <c r="BB702" s="13">
        <f t="shared" si="993"/>
        <v>2.6999567521567064E-5</v>
      </c>
      <c r="BC702" s="13">
        <f t="shared" si="994"/>
        <v>9.6063846332471131E-6</v>
      </c>
      <c r="BD702" s="13">
        <f t="shared" si="995"/>
        <v>2.8903421838681448E-3</v>
      </c>
      <c r="BE702" s="13">
        <f t="shared" si="996"/>
        <v>2.7296698031940275E-3</v>
      </c>
      <c r="BF702" s="13">
        <f t="shared" si="997"/>
        <v>1.2889645516811297E-3</v>
      </c>
      <c r="BG702" s="13">
        <f t="shared" si="998"/>
        <v>4.0577059626930516E-4</v>
      </c>
      <c r="BH702" s="13">
        <f t="shared" si="999"/>
        <v>9.5803513321217717E-5</v>
      </c>
      <c r="BI702" s="13">
        <f t="shared" si="1000"/>
        <v>1.809557074677182E-5</v>
      </c>
      <c r="BJ702" s="14">
        <f t="shared" si="1001"/>
        <v>0.19782311095262664</v>
      </c>
      <c r="BK702" s="14">
        <f t="shared" si="1002"/>
        <v>0.23201310685855961</v>
      </c>
      <c r="BL702" s="14">
        <f t="shared" si="1003"/>
        <v>0.50620399534017813</v>
      </c>
      <c r="BM702" s="14">
        <f t="shared" si="1004"/>
        <v>0.50962224802869238</v>
      </c>
      <c r="BN702" s="14">
        <f t="shared" si="1005"/>
        <v>0.48791001706622628</v>
      </c>
    </row>
    <row r="703" spans="1:66" x14ac:dyDescent="0.25">
      <c r="A703" t="s">
        <v>341</v>
      </c>
      <c r="B703" t="s">
        <v>154</v>
      </c>
      <c r="C703" t="s">
        <v>148</v>
      </c>
      <c r="D703" s="11">
        <v>44437</v>
      </c>
      <c r="E703" s="10">
        <f>VLOOKUP(A703,home!$A$2:$E$405,3,FALSE)</f>
        <v>1.5127999999999999</v>
      </c>
      <c r="F703" s="10">
        <f>VLOOKUP(B703,home!$B$2:$E$405,3,FALSE)</f>
        <v>0.66100000000000003</v>
      </c>
      <c r="G703" s="10">
        <f>VLOOKUP(C703,away!$B$2:$E$405,4,FALSE)</f>
        <v>0.47220000000000001</v>
      </c>
      <c r="H703" s="10">
        <f>VLOOKUP(A703,away!$A$2:$E$405,3,FALSE)</f>
        <v>1.2179</v>
      </c>
      <c r="I703" s="10">
        <f>VLOOKUP(C703,away!$B$2:$E$405,3,FALSE)</f>
        <v>2.1114000000000002</v>
      </c>
      <c r="J703" s="10">
        <f>VLOOKUP(B703,home!$B$2:$E$405,4,FALSE)</f>
        <v>1.6422000000000001</v>
      </c>
      <c r="K703" s="12">
        <f t="shared" si="950"/>
        <v>0.47218148976000002</v>
      </c>
      <c r="L703" s="12">
        <f t="shared" si="951"/>
        <v>4.2228747013320005</v>
      </c>
      <c r="M703" s="13">
        <f t="shared" si="952"/>
        <v>9.1403537470014611E-3</v>
      </c>
      <c r="N703" s="13">
        <f t="shared" si="953"/>
        <v>4.315905849192548E-3</v>
      </c>
      <c r="O703" s="13">
        <f t="shared" si="954"/>
        <v>3.8598568599437624E-2</v>
      </c>
      <c r="P703" s="13">
        <f t="shared" si="955"/>
        <v>1.8225529623886016E-2</v>
      </c>
      <c r="Q703" s="13">
        <f t="shared" si="956"/>
        <v>1.0189454267678173E-3</v>
      </c>
      <c r="R703" s="13">
        <f t="shared" si="957"/>
        <v>8.1498459423096484E-2</v>
      </c>
      <c r="S703" s="13">
        <f t="shared" si="958"/>
        <v>9.0852591503943914E-3</v>
      </c>
      <c r="T703" s="13">
        <f t="shared" si="959"/>
        <v>4.3028788647357548E-3</v>
      </c>
      <c r="U703" s="13">
        <f t="shared" si="960"/>
        <v>3.8482063983542605E-2</v>
      </c>
      <c r="V703" s="13">
        <f t="shared" si="961"/>
        <v>2.0128525580012575E-3</v>
      </c>
      <c r="W703" s="13">
        <f t="shared" si="962"/>
        <v>1.6037572319845567E-4</v>
      </c>
      <c r="X703" s="13">
        <f t="shared" si="963"/>
        <v>6.7724658420258209E-4</v>
      </c>
      <c r="Y703" s="13">
        <f t="shared" si="964"/>
        <v>1.4299637334962987E-3</v>
      </c>
      <c r="Z703" s="13">
        <f t="shared" si="965"/>
        <v>0.11471926083177554</v>
      </c>
      <c r="AA703" s="13">
        <f t="shared" si="966"/>
        <v>5.4168311483713795E-2</v>
      </c>
      <c r="AB703" s="13">
        <f t="shared" si="967"/>
        <v>1.2788637007081844E-2</v>
      </c>
      <c r="AC703" s="13">
        <f t="shared" si="968"/>
        <v>2.5084712897737593E-4</v>
      </c>
      <c r="AD703" s="13">
        <f t="shared" si="969"/>
        <v>1.8931611975296047E-5</v>
      </c>
      <c r="AE703" s="13">
        <f t="shared" si="970"/>
        <v>7.9945825265911606E-5</v>
      </c>
      <c r="AF703" s="13">
        <f t="shared" si="971"/>
        <v>1.6880060149626345E-4</v>
      </c>
      <c r="AG703" s="13">
        <f t="shared" si="972"/>
        <v>2.3760792987606512E-4</v>
      </c>
      <c r="AH703" s="13">
        <f t="shared" si="973"/>
        <v>0.12111126608050303</v>
      </c>
      <c r="AI703" s="13">
        <f t="shared" si="974"/>
        <v>5.7186498044611678E-2</v>
      </c>
      <c r="AJ703" s="13">
        <f t="shared" si="975"/>
        <v>1.350120292043103E-2</v>
      </c>
      <c r="AK703" s="13">
        <f t="shared" si="976"/>
        <v>2.125006036173729E-3</v>
      </c>
      <c r="AL703" s="13">
        <f t="shared" si="977"/>
        <v>2.0007198437998008E-5</v>
      </c>
      <c r="AM703" s="13">
        <f t="shared" si="978"/>
        <v>1.7878313492107096E-6</v>
      </c>
      <c r="AN703" s="13">
        <f t="shared" si="979"/>
        <v>7.5497877748301618E-6</v>
      </c>
      <c r="AO703" s="13">
        <f t="shared" si="980"/>
        <v>1.594090389737796E-5</v>
      </c>
      <c r="AP703" s="13">
        <f t="shared" si="981"/>
        <v>2.2438813261534021E-5</v>
      </c>
      <c r="AQ703" s="13">
        <f t="shared" si="982"/>
        <v>2.3689074212511258E-5</v>
      </c>
      <c r="AR703" s="13">
        <f t="shared" si="983"/>
        <v>0.10228754031552889</v>
      </c>
      <c r="AS703" s="13">
        <f t="shared" si="984"/>
        <v>4.8298283170072495E-2</v>
      </c>
      <c r="AT703" s="13">
        <f t="shared" si="985"/>
        <v>1.1402777650047581E-2</v>
      </c>
      <c r="AU703" s="13">
        <f t="shared" si="986"/>
        <v>1.7947268460671662E-3</v>
      </c>
      <c r="AV703" s="13">
        <f t="shared" si="987"/>
        <v>2.1185919897206515E-4</v>
      </c>
      <c r="AW703" s="13">
        <f t="shared" si="988"/>
        <v>1.1081560769957465E-6</v>
      </c>
      <c r="AX703" s="13">
        <f t="shared" si="989"/>
        <v>1.4069681165165716E-7</v>
      </c>
      <c r="AY703" s="13">
        <f t="shared" si="990"/>
        <v>5.9414500648185645E-7</v>
      </c>
      <c r="AZ703" s="13">
        <f t="shared" si="991"/>
        <v>1.2544999583974849E-6</v>
      </c>
      <c r="BA703" s="13">
        <f t="shared" si="992"/>
        <v>1.7658653790462615E-6</v>
      </c>
      <c r="BB703" s="13">
        <f t="shared" si="993"/>
        <v>1.8642570587831258E-6</v>
      </c>
      <c r="BC703" s="13">
        <f t="shared" si="994"/>
        <v>1.5745047940629726E-6</v>
      </c>
      <c r="BD703" s="13">
        <f t="shared" si="995"/>
        <v>7.1991244376654009E-2</v>
      </c>
      <c r="BE703" s="13">
        <f t="shared" si="996"/>
        <v>3.3992933019444713E-2</v>
      </c>
      <c r="BF703" s="13">
        <f t="shared" si="997"/>
        <v>8.0254168772166488E-3</v>
      </c>
      <c r="BG703" s="13">
        <f t="shared" si="998"/>
        <v>1.2631510990097348E-3</v>
      </c>
      <c r="BH703" s="13">
        <f t="shared" si="999"/>
        <v>1.4910914193059943E-4</v>
      </c>
      <c r="BI703" s="13">
        <f t="shared" si="1000"/>
        <v>1.408131535472515E-5</v>
      </c>
      <c r="BJ703" s="14">
        <f t="shared" si="1001"/>
        <v>1.2489202529710879E-2</v>
      </c>
      <c r="BK703" s="14">
        <f t="shared" si="1002"/>
        <v>3.8735443551704982E-2</v>
      </c>
      <c r="BL703" s="14">
        <f t="shared" si="1003"/>
        <v>0.69889113658889057</v>
      </c>
      <c r="BM703" s="14">
        <f t="shared" si="1004"/>
        <v>0.71203779484377061</v>
      </c>
      <c r="BN703" s="14">
        <f t="shared" si="1005"/>
        <v>0.15279776266938194</v>
      </c>
    </row>
    <row r="704" spans="1:66" x14ac:dyDescent="0.25">
      <c r="A704" t="s">
        <v>341</v>
      </c>
      <c r="B704" t="s">
        <v>146</v>
      </c>
      <c r="C704" t="s">
        <v>151</v>
      </c>
      <c r="D704" s="11">
        <v>44437</v>
      </c>
      <c r="E704" s="10">
        <f>VLOOKUP(A704,home!$A$2:$E$405,3,FALSE)</f>
        <v>1.5127999999999999</v>
      </c>
      <c r="F704" s="10">
        <f>VLOOKUP(B704,home!$B$2:$E$405,3,FALSE)</f>
        <v>0.75549999999999995</v>
      </c>
      <c r="G704" s="10">
        <f>VLOOKUP(C704,away!$B$2:$E$405,4,FALSE)</f>
        <v>1.0387999999999999</v>
      </c>
      <c r="H704" s="10">
        <f>VLOOKUP(A704,away!$A$2:$E$405,3,FALSE)</f>
        <v>1.2179</v>
      </c>
      <c r="I704" s="10">
        <f>VLOOKUP(C704,away!$B$2:$E$405,3,FALSE)</f>
        <v>0.93840000000000001</v>
      </c>
      <c r="J704" s="10">
        <f>VLOOKUP(B704,home!$B$2:$E$405,4,FALSE)</f>
        <v>0.93840000000000001</v>
      </c>
      <c r="K704" s="12">
        <f t="shared" si="950"/>
        <v>1.1872657115199998</v>
      </c>
      <c r="L704" s="12">
        <f t="shared" si="951"/>
        <v>1.0724761146240001</v>
      </c>
      <c r="M704" s="13">
        <f t="shared" si="952"/>
        <v>0.10437742879976399</v>
      </c>
      <c r="N704" s="13">
        <f t="shared" si="953"/>
        <v>0.1239237422705799</v>
      </c>
      <c r="O704" s="13">
        <f t="shared" si="954"/>
        <v>0.11194229929361409</v>
      </c>
      <c r="P704" s="13">
        <f t="shared" si="955"/>
        <v>0.13290525362001748</v>
      </c>
      <c r="Q704" s="13">
        <f t="shared" si="956"/>
        <v>7.356520502055057E-2</v>
      </c>
      <c r="R704" s="13">
        <f t="shared" si="957"/>
        <v>6.0027721104246076E-2</v>
      </c>
      <c r="S704" s="13">
        <f t="shared" si="958"/>
        <v>4.2307533925000057E-2</v>
      </c>
      <c r="T704" s="13">
        <f t="shared" si="959"/>
        <v>7.8896925251958058E-2</v>
      </c>
      <c r="U704" s="13">
        <f t="shared" si="960"/>
        <v>7.1268855007756829E-2</v>
      </c>
      <c r="V704" s="13">
        <f t="shared" si="961"/>
        <v>5.9856422461757614E-3</v>
      </c>
      <c r="W704" s="13">
        <f t="shared" si="962"/>
        <v>2.9113815160612885E-2</v>
      </c>
      <c r="X704" s="13">
        <f t="shared" si="963"/>
        <v>3.1223871365335415E-2</v>
      </c>
      <c r="Y704" s="13">
        <f t="shared" si="964"/>
        <v>1.6743428122707245E-2</v>
      </c>
      <c r="Z704" s="13">
        <f t="shared" si="965"/>
        <v>2.1459432366538311E-2</v>
      </c>
      <c r="AA704" s="13">
        <f t="shared" si="966"/>
        <v>2.5478048237473419E-2</v>
      </c>
      <c r="AB704" s="13">
        <f t="shared" si="967"/>
        <v>1.5124606534402379E-2</v>
      </c>
      <c r="AC704" s="13">
        <f t="shared" si="968"/>
        <v>4.7635017332914005E-4</v>
      </c>
      <c r="AD704" s="13">
        <f t="shared" si="969"/>
        <v>8.6414586179317052E-3</v>
      </c>
      <c r="AE704" s="13">
        <f t="shared" si="970"/>
        <v>9.267757963243476E-3</v>
      </c>
      <c r="AF704" s="13">
        <f t="shared" si="971"/>
        <v>4.9697245258474992E-3</v>
      </c>
      <c r="AG704" s="13">
        <f t="shared" si="972"/>
        <v>1.7766369500775089E-3</v>
      </c>
      <c r="AH704" s="13">
        <f t="shared" si="973"/>
        <v>5.7536821616253784E-3</v>
      </c>
      <c r="AI704" s="13">
        <f t="shared" si="974"/>
        <v>6.8311495454820856E-3</v>
      </c>
      <c r="AJ704" s="13">
        <f t="shared" si="975"/>
        <v>4.0551948128081557E-3</v>
      </c>
      <c r="AK704" s="13">
        <f t="shared" si="976"/>
        <v>1.6048645849269631E-3</v>
      </c>
      <c r="AL704" s="13">
        <f t="shared" si="977"/>
        <v>2.426173601946086E-5</v>
      </c>
      <c r="AM704" s="13">
        <f t="shared" si="978"/>
        <v>2.0519415029178621E-3</v>
      </c>
      <c r="AN704" s="13">
        <f t="shared" si="979"/>
        <v>2.20065825048508E-3</v>
      </c>
      <c r="AO704" s="13">
        <f t="shared" si="980"/>
        <v>1.1800767050477439E-3</v>
      </c>
      <c r="AP704" s="13">
        <f t="shared" si="981"/>
        <v>4.2186802652929882E-4</v>
      </c>
      <c r="AQ704" s="13">
        <f t="shared" si="982"/>
        <v>1.1311084549405924E-4</v>
      </c>
      <c r="AR704" s="13">
        <f t="shared" si="983"/>
        <v>1.2341373378962814E-3</v>
      </c>
      <c r="AS704" s="13">
        <f t="shared" si="984"/>
        <v>1.4652489445908269E-3</v>
      </c>
      <c r="AT704" s="13">
        <f t="shared" si="985"/>
        <v>8.6981991537677847E-4</v>
      </c>
      <c r="AU704" s="13">
        <f t="shared" si="986"/>
        <v>3.4423578690802575E-4</v>
      </c>
      <c r="AV704" s="13">
        <f t="shared" si="987"/>
        <v>1.0217483661850107E-4</v>
      </c>
      <c r="AW704" s="13">
        <f t="shared" si="988"/>
        <v>8.581336384501216E-7</v>
      </c>
      <c r="AX704" s="13">
        <f t="shared" si="989"/>
        <v>4.060332980765324E-4</v>
      </c>
      <c r="AY704" s="13">
        <f t="shared" si="990"/>
        <v>4.3546101392908797E-4</v>
      </c>
      <c r="AZ704" s="13">
        <f t="shared" si="991"/>
        <v>2.3351076814444788E-4</v>
      </c>
      <c r="BA704" s="13">
        <f t="shared" si="992"/>
        <v>8.3478240447474393E-5</v>
      </c>
      <c r="BB704" s="13">
        <f t="shared" si="993"/>
        <v>2.2382104742688847E-5</v>
      </c>
      <c r="BC704" s="13">
        <f t="shared" si="994"/>
        <v>4.8008545463092697E-6</v>
      </c>
      <c r="BD704" s="13">
        <f t="shared" si="995"/>
        <v>2.2059713617656831E-4</v>
      </c>
      <c r="BE704" s="13">
        <f t="shared" si="996"/>
        <v>2.6190741584194765E-4</v>
      </c>
      <c r="BF704" s="13">
        <f t="shared" si="997"/>
        <v>1.5547684721097725E-4</v>
      </c>
      <c r="BG704" s="13">
        <f t="shared" si="998"/>
        <v>6.1530776542942418E-5</v>
      </c>
      <c r="BH704" s="13">
        <f t="shared" si="999"/>
        <v>1.8263345298158662E-5</v>
      </c>
      <c r="BI704" s="13">
        <f t="shared" si="1000"/>
        <v>4.3366887300307531E-6</v>
      </c>
      <c r="BJ704" s="14">
        <f t="shared" si="1001"/>
        <v>0.38527588685920483</v>
      </c>
      <c r="BK704" s="14">
        <f t="shared" si="1002"/>
        <v>0.28651193151423499</v>
      </c>
      <c r="BL704" s="14">
        <f t="shared" si="1003"/>
        <v>0.30682415031352628</v>
      </c>
      <c r="BM704" s="14">
        <f t="shared" si="1004"/>
        <v>0.39289514806444159</v>
      </c>
      <c r="BN704" s="14">
        <f t="shared" si="1005"/>
        <v>0.60674165010877201</v>
      </c>
    </row>
    <row r="705" spans="1:66" x14ac:dyDescent="0.25">
      <c r="A705" t="s">
        <v>341</v>
      </c>
      <c r="B705" t="s">
        <v>147</v>
      </c>
      <c r="C705" t="s">
        <v>149</v>
      </c>
      <c r="D705" s="11">
        <v>44437</v>
      </c>
      <c r="E705" s="10">
        <f>VLOOKUP(A705,home!$A$2:$E$405,3,FALSE)</f>
        <v>1.5127999999999999</v>
      </c>
      <c r="F705" s="10">
        <f>VLOOKUP(B705,home!$B$2:$E$405,3,FALSE)</f>
        <v>1.0387999999999999</v>
      </c>
      <c r="G705" s="10">
        <f>VLOOKUP(C705,away!$B$2:$E$405,4,FALSE)</f>
        <v>0.44069999999999998</v>
      </c>
      <c r="H705" s="10">
        <f>VLOOKUP(A705,away!$A$2:$E$405,3,FALSE)</f>
        <v>1.2179</v>
      </c>
      <c r="I705" s="10">
        <f>VLOOKUP(C705,away!$B$2:$E$405,3,FALSE)</f>
        <v>1.0948</v>
      </c>
      <c r="J705" s="10">
        <f>VLOOKUP(B705,home!$B$2:$E$405,4,FALSE)</f>
        <v>0.82110000000000005</v>
      </c>
      <c r="K705" s="12">
        <f t="shared" si="950"/>
        <v>0.69255856924799997</v>
      </c>
      <c r="L705" s="12">
        <f t="shared" si="951"/>
        <v>1.0948193670120001</v>
      </c>
      <c r="M705" s="13">
        <f t="shared" si="952"/>
        <v>0.1673985243197203</v>
      </c>
      <c r="N705" s="13">
        <f t="shared" si="953"/>
        <v>0.11593328249709201</v>
      </c>
      <c r="O705" s="13">
        <f t="shared" si="954"/>
        <v>0.18327114643445905</v>
      </c>
      <c r="P705" s="13">
        <f t="shared" si="955"/>
        <v>0.12692600295908965</v>
      </c>
      <c r="Q705" s="13">
        <f t="shared" si="956"/>
        <v>4.0145294127205106E-2</v>
      </c>
      <c r="R705" s="13">
        <f t="shared" si="957"/>
        <v>0.10032440026546902</v>
      </c>
      <c r="S705" s="13">
        <f t="shared" si="958"/>
        <v>2.4059665837318521E-2</v>
      </c>
      <c r="T705" s="13">
        <f t="shared" si="959"/>
        <v>4.3951845504857256E-2</v>
      </c>
      <c r="U705" s="13">
        <f t="shared" si="960"/>
        <v>6.9480523108516892E-2</v>
      </c>
      <c r="V705" s="13">
        <f t="shared" si="961"/>
        <v>2.0269641163022487E-3</v>
      </c>
      <c r="W705" s="13">
        <f t="shared" si="962"/>
        <v>9.2676558209257714E-3</v>
      </c>
      <c r="X705" s="13">
        <f t="shared" si="963"/>
        <v>1.0146409079551031E-2</v>
      </c>
      <c r="Y705" s="13">
        <f t="shared" si="964"/>
        <v>5.5542425829594351E-3</v>
      </c>
      <c r="Z705" s="13">
        <f t="shared" si="965"/>
        <v>3.6612365464833117E-2</v>
      </c>
      <c r="AA705" s="13">
        <f t="shared" si="966"/>
        <v>2.5356207443109707E-2</v>
      </c>
      <c r="AB705" s="13">
        <f t="shared" si="967"/>
        <v>8.7803293741777703E-3</v>
      </c>
      <c r="AC705" s="13">
        <f t="shared" si="968"/>
        <v>9.6056123578921974E-5</v>
      </c>
      <c r="AD705" s="13">
        <f t="shared" si="969"/>
        <v>1.6045986139058123E-3</v>
      </c>
      <c r="AE705" s="13">
        <f t="shared" si="970"/>
        <v>1.7567456387846939E-3</v>
      </c>
      <c r="AF705" s="13">
        <f t="shared" si="971"/>
        <v>9.6165957412767521E-4</v>
      </c>
      <c r="AG705" s="13">
        <f t="shared" si="972"/>
        <v>3.509478420758304E-4</v>
      </c>
      <c r="AH705" s="13">
        <f t="shared" si="973"/>
        <v>1.0020981695755148E-2</v>
      </c>
      <c r="AI705" s="13">
        <f t="shared" si="974"/>
        <v>6.9401167456725815E-3</v>
      </c>
      <c r="AJ705" s="13">
        <f t="shared" si="975"/>
        <v>2.4032186618985437E-3</v>
      </c>
      <c r="AK705" s="13">
        <f t="shared" si="976"/>
        <v>5.5478989269151639E-4</v>
      </c>
      <c r="AL705" s="13">
        <f t="shared" si="977"/>
        <v>2.9132920675766476E-6</v>
      </c>
      <c r="AM705" s="13">
        <f t="shared" si="978"/>
        <v>2.222557040527867E-4</v>
      </c>
      <c r="AN705" s="13">
        <f t="shared" si="979"/>
        <v>2.4332984922587831E-4</v>
      </c>
      <c r="AO705" s="13">
        <f t="shared" si="980"/>
        <v>1.3320111575230076E-4</v>
      </c>
      <c r="AP705" s="13">
        <f t="shared" si="981"/>
        <v>4.8610387077742035E-5</v>
      </c>
      <c r="AQ705" s="13">
        <f t="shared" si="982"/>
        <v>1.3304898302665456E-5</v>
      </c>
      <c r="AR705" s="13">
        <f t="shared" si="983"/>
        <v>2.1942329673970994E-3</v>
      </c>
      <c r="AS705" s="13">
        <f t="shared" si="984"/>
        <v>1.5196348444973284E-3</v>
      </c>
      <c r="AT705" s="13">
        <f t="shared" si="985"/>
        <v>5.2621806684223819E-4</v>
      </c>
      <c r="AU705" s="13">
        <f t="shared" si="986"/>
        <v>1.2147894382823634E-4</v>
      </c>
      <c r="AV705" s="13">
        <f t="shared" si="987"/>
        <v>2.1032820882860372E-5</v>
      </c>
      <c r="AW705" s="13">
        <f t="shared" si="988"/>
        <v>6.1359315225052794E-8</v>
      </c>
      <c r="AX705" s="13">
        <f t="shared" si="989"/>
        <v>2.5654182067667473E-5</v>
      </c>
      <c r="AY705" s="13">
        <f t="shared" si="990"/>
        <v>2.8086695372534306E-5</v>
      </c>
      <c r="AZ705" s="13">
        <f t="shared" si="991"/>
        <v>1.5374929024608438E-5</v>
      </c>
      <c r="BA705" s="13">
        <f t="shared" si="992"/>
        <v>5.6109233541920814E-6</v>
      </c>
      <c r="BB705" s="13">
        <f t="shared" si="993"/>
        <v>1.5357368887473551E-6</v>
      </c>
      <c r="BC705" s="13">
        <f t="shared" si="994"/>
        <v>3.3627089768707173E-7</v>
      </c>
      <c r="BD705" s="13">
        <f t="shared" si="995"/>
        <v>4.0038145807375899E-4</v>
      </c>
      <c r="BE705" s="13">
        <f t="shared" si="996"/>
        <v>2.7728760975699059E-4</v>
      </c>
      <c r="BF705" s="13">
        <f t="shared" si="997"/>
        <v>9.6018955141749561E-5</v>
      </c>
      <c r="BG705" s="13">
        <f t="shared" si="998"/>
        <v>2.2166250064552664E-5</v>
      </c>
      <c r="BH705" s="13">
        <f t="shared" si="999"/>
        <v>3.8378566075749939E-6</v>
      </c>
      <c r="BI705" s="13">
        <f t="shared" si="1000"/>
        <v>5.3158809622422417E-7</v>
      </c>
      <c r="BJ705" s="14">
        <f t="shared" si="1001"/>
        <v>0.23040998197350146</v>
      </c>
      <c r="BK705" s="14">
        <f t="shared" si="1002"/>
        <v>0.32053821334344978</v>
      </c>
      <c r="BL705" s="14">
        <f t="shared" si="1003"/>
        <v>0.4123145349829388</v>
      </c>
      <c r="BM705" s="14">
        <f t="shared" si="1004"/>
        <v>0.26584841982563079</v>
      </c>
      <c r="BN705" s="14">
        <f t="shared" si="1005"/>
        <v>0.73399865060303515</v>
      </c>
    </row>
    <row r="706" spans="1:66" x14ac:dyDescent="0.25">
      <c r="A706" t="s">
        <v>351</v>
      </c>
      <c r="B706" t="s">
        <v>158</v>
      </c>
      <c r="C706" t="s">
        <v>163</v>
      </c>
      <c r="D706" s="11">
        <v>44437</v>
      </c>
      <c r="E706" s="10">
        <f>VLOOKUP(A706,home!$A$2:$E$405,3,FALSE)</f>
        <v>1.3077000000000001</v>
      </c>
      <c r="F706" s="10">
        <f>VLOOKUP(B706,home!$B$2:$E$405,3,FALSE)</f>
        <v>1.2017</v>
      </c>
      <c r="G706" s="10">
        <f>VLOOKUP(C706,away!$B$2:$E$405,4,FALSE)</f>
        <v>0.76470000000000005</v>
      </c>
      <c r="H706" s="10">
        <f>VLOOKUP(A706,away!$A$2:$E$405,3,FALSE)</f>
        <v>1.1667000000000001</v>
      </c>
      <c r="I706" s="10">
        <f>VLOOKUP(C706,away!$B$2:$E$405,3,FALSE)</f>
        <v>1.6483000000000001</v>
      </c>
      <c r="J706" s="10">
        <f>VLOOKUP(B706,home!$B$2:$E$405,4,FALSE)</f>
        <v>0.73470000000000002</v>
      </c>
      <c r="K706" s="12">
        <f t="shared" ref="K706:K755" si="1006">E706*F706*G706</f>
        <v>1.2016978249230001</v>
      </c>
      <c r="L706" s="12">
        <f t="shared" ref="L706:L755" si="1007">H706*I706*J706</f>
        <v>1.4128807118670001</v>
      </c>
      <c r="M706" s="13">
        <f t="shared" ref="M706:M755" si="1008">_xlfn.POISSON.DIST(0,K706,FALSE) * _xlfn.POISSON.DIST(0,L706,FALSE)</f>
        <v>7.3198632726430082E-2</v>
      </c>
      <c r="N706" s="13">
        <f t="shared" ref="N706:N755" si="1009">_xlfn.POISSON.DIST(1,K706,FALSE) * _xlfn.POISSON.DIST(0,L706,FALSE)</f>
        <v>8.7962637734688556E-2</v>
      </c>
      <c r="O706" s="13">
        <f t="shared" ref="O706:O755" si="1010">_xlfn.POISSON.DIST(0,K706,FALSE) * _xlfn.POISSON.DIST(1,L706,FALSE)</f>
        <v>0.10342093631420962</v>
      </c>
      <c r="P706" s="13">
        <f t="shared" ref="P706:P755" si="1011">_xlfn.POISSON.DIST(1,K706,FALSE) * _xlfn.POISSON.DIST(1,L706,FALSE)</f>
        <v>0.12428071422028582</v>
      </c>
      <c r="Q706" s="13">
        <f t="shared" ref="Q706:Q755" si="1012">_xlfn.POISSON.DIST(2,K706,FALSE) * _xlfn.POISSON.DIST(0,L706,FALSE)</f>
        <v>5.2852255220132538E-2</v>
      </c>
      <c r="R706" s="13">
        <f t="shared" ref="R706:R755" si="1013">_xlfn.POISSON.DIST(0,K706,FALSE) * _xlfn.POISSON.DIST(2,L706,FALSE)</f>
        <v>7.306072306078612E-2</v>
      </c>
      <c r="S706" s="13">
        <f t="shared" ref="S706:S755" si="1014">_xlfn.POISSON.DIST(2,K706,FALSE) * _xlfn.POISSON.DIST(2,L706,FALSE)</f>
        <v>5.2752679086338079E-2</v>
      </c>
      <c r="T706" s="13">
        <f t="shared" ref="T706:T755" si="1015">_xlfn.POISSON.DIST(2,K706,FALSE) * _xlfn.POISSON.DIST(1,L706,FALSE)</f>
        <v>7.4673931979197236E-2</v>
      </c>
      <c r="U706" s="13">
        <f t="shared" ref="U706:U755" si="1016">_xlfn.POISSON.DIST(1,K706,FALSE) * _xlfn.POISSON.DIST(2,L706,FALSE)</f>
        <v>8.7796911989448348E-2</v>
      </c>
      <c r="V706" s="13">
        <f t="shared" ref="V706:V755" si="1017">_xlfn.POISSON.DIST(3,K706,FALSE) * _xlfn.POISSON.DIST(3,L706,FALSE)</f>
        <v>9.9518261926289635E-3</v>
      </c>
      <c r="W706" s="13">
        <f t="shared" ref="W706:W755" si="1018">_xlfn.POISSON.DIST(3,K706,FALSE) * _xlfn.POISSON.DIST(0,L706,FALSE)</f>
        <v>2.1170813380102852E-2</v>
      </c>
      <c r="X706" s="13">
        <f t="shared" ref="X706:X755" si="1019">_xlfn.POISSON.DIST(3,K706,FALSE) * _xlfn.POISSON.DIST(1,L706,FALSE)</f>
        <v>2.9911833879283128E-2</v>
      </c>
      <c r="Y706" s="13">
        <f t="shared" ref="Y706:Y755" si="1020">_xlfn.POISSON.DIST(3,K706,FALSE) * _xlfn.POISSON.DIST(2,L706,FALSE)</f>
        <v>2.1130926572304507E-2</v>
      </c>
      <c r="Z706" s="13">
        <f t="shared" ref="Z706:Z755" si="1021">_xlfn.POISSON.DIST(0,K706,FALSE) * _xlfn.POISSON.DIST(3,L706,FALSE)</f>
        <v>3.4408695469213733E-2</v>
      </c>
      <c r="AA706" s="13">
        <f t="shared" ref="AA706:AA755" si="1022">_xlfn.POISSON.DIST(1,K706,FALSE) * _xlfn.POISSON.DIST(3,L706,FALSE)</f>
        <v>4.1348854503792026E-2</v>
      </c>
      <c r="AB706" s="13">
        <f t="shared" ref="AB706:AB755" si="1023">_xlfn.POISSON.DIST(2,K706,FALSE) * _xlfn.POISSON.DIST(3,L706,FALSE)</f>
        <v>2.4844414260132244E-2</v>
      </c>
      <c r="AC706" s="13">
        <f t="shared" ref="AC706:AC755" si="1024">_xlfn.POISSON.DIST(4,K706,FALSE) * _xlfn.POISSON.DIST(4,L706,FALSE)</f>
        <v>1.056047788179427E-3</v>
      </c>
      <c r="AD706" s="13">
        <f t="shared" ref="AD706:AD755" si="1025">_xlfn.POISSON.DIST(4,K706,FALSE) * _xlfn.POISSON.DIST(0,L706,FALSE)</f>
        <v>6.3602300976800851E-3</v>
      </c>
      <c r="AE706" s="13">
        <f t="shared" ref="AE706:AE755" si="1026">_xlfn.POISSON.DIST(4,K706,FALSE) * _xlfn.POISSON.DIST(1,L706,FALSE)</f>
        <v>8.9862464280481575E-3</v>
      </c>
      <c r="AF706" s="13">
        <f t="shared" ref="AF706:AF755" si="1027">_xlfn.POISSON.DIST(4,K706,FALSE) * _xlfn.POISSON.DIST(2,L706,FALSE)</f>
        <v>6.3482471251364858E-3</v>
      </c>
      <c r="AG706" s="13">
        <f t="shared" ref="AG706:AG755" si="1028">_xlfn.POISSON.DIST(4,K706,FALSE) * _xlfn.POISSON.DIST(3,L706,FALSE)</f>
        <v>2.9897719724234907E-3</v>
      </c>
      <c r="AH706" s="13">
        <f t="shared" ref="AH706:AH755" si="1029">_xlfn.POISSON.DIST(0,K706,FALSE) * _xlfn.POISSON.DIST(4,L706,FALSE)</f>
        <v>1.2153845537239385E-2</v>
      </c>
      <c r="AI706" s="13">
        <f t="shared" ref="AI706:AI755" si="1030">_xlfn.POISSON.DIST(1,K706,FALSE) * _xlfn.POISSON.DIST(4,L706,FALSE)</f>
        <v>1.4605249746550678E-2</v>
      </c>
      <c r="AJ706" s="13">
        <f t="shared" ref="AJ706:AJ755" si="1031">_xlfn.POISSON.DIST(2,K706,FALSE) * _xlfn.POISSON.DIST(4,L706,FALSE)</f>
        <v>8.775548426443576E-3</v>
      </c>
      <c r="AK706" s="13">
        <f t="shared" ref="AK706:AK755" si="1032">_xlfn.POISSON.DIST(3,K706,FALSE) * _xlfn.POISSON.DIST(4,L706,FALSE)</f>
        <v>3.5151858188545676E-3</v>
      </c>
      <c r="AL706" s="13">
        <f t="shared" ref="AL706:AL755" si="1033">_xlfn.POISSON.DIST(5,K706,FALSE) * _xlfn.POISSON.DIST(5,L706,FALSE)</f>
        <v>7.1720669349771869E-5</v>
      </c>
      <c r="AM706" s="13">
        <f t="shared" ref="AM706:AM755" si="1034">_xlfn.POISSON.DIST(5,K706,FALSE) * _xlfn.POISSON.DIST(0,L706,FALSE)</f>
        <v>1.5286149348783908E-3</v>
      </c>
      <c r="AN706" s="13">
        <f t="shared" ref="AN706:AN755" si="1035">_xlfn.POISSON.DIST(5,K706,FALSE) * _xlfn.POISSON.DIST(1,L706,FALSE)</f>
        <v>2.1597505573615087E-3</v>
      </c>
      <c r="AO706" s="13">
        <f t="shared" ref="AO706:AO755" si="1036">_xlfn.POISSON.DIST(5,K706,FALSE) * _xlfn.POISSON.DIST(2,L706,FALSE)</f>
        <v>1.5257349524700398E-3</v>
      </c>
      <c r="AP706" s="13">
        <f t="shared" ref="AP706:AP755" si="1037">_xlfn.POISSON.DIST(5,K706,FALSE) * _xlfn.POISSON.DIST(3,L706,FALSE)</f>
        <v>7.1856049525541093E-4</v>
      </c>
      <c r="AQ706" s="13">
        <f t="shared" ref="AQ706:AQ755" si="1038">_xlfn.POISSON.DIST(5,K706,FALSE) * _xlfn.POISSON.DIST(4,L706,FALSE)</f>
        <v>2.5381006601399238E-4</v>
      </c>
      <c r="AR706" s="13">
        <f t="shared" ref="AR706:AR755" si="1039">_xlfn.POISSON.DIST(0,K706,FALSE) * _xlfn.POISSON.DIST(5,L706,FALSE)</f>
        <v>3.4343867869152636E-3</v>
      </c>
      <c r="AS706" s="13">
        <f t="shared" ref="AS706:AS755" si="1040">_xlfn.POISSON.DIST(1,K706,FALSE) * _xlfn.POISSON.DIST(5,L706,FALSE)</f>
        <v>4.1270951317803634E-3</v>
      </c>
      <c r="AT706" s="13">
        <f t="shared" ref="AT706:AT755" si="1041">_xlfn.POISSON.DIST(2,K706,FALSE) * _xlfn.POISSON.DIST(5,L706,FALSE)</f>
        <v>2.4797606215553828E-3</v>
      </c>
      <c r="AU706" s="13">
        <f t="shared" ref="AU706:AU755" si="1042">_xlfn.POISSON.DIST(3,K706,FALSE) * _xlfn.POISSON.DIST(5,L706,FALSE)</f>
        <v>9.933076484176036E-4</v>
      </c>
      <c r="AV706" s="13">
        <f t="shared" ref="AV706:AV755" si="1043">_xlfn.POISSON.DIST(4,K706,FALSE) * _xlfn.POISSON.DIST(5,L706,FALSE)</f>
        <v>2.9841391014570352E-4</v>
      </c>
      <c r="AW706" s="13">
        <f t="shared" ref="AW706:AW755" si="1044">_xlfn.POISSON.DIST(6,K706,FALSE) * _xlfn.POISSON.DIST(6,L706,FALSE)</f>
        <v>3.3825373808019008E-6</v>
      </c>
      <c r="AX706" s="13">
        <f t="shared" ref="AX706:AX755" si="1045">_xlfn.POISSON.DIST(6,K706,FALSE) * _xlfn.POISSON.DIST(0,L706,FALSE)</f>
        <v>3.0615554039802913E-4</v>
      </c>
      <c r="AY706" s="13">
        <f t="shared" ref="AY706:AY755" si="1046">_xlfn.POISSON.DIST(6,K706,FALSE) * _xlfn.POISSON.DIST(1,L706,FALSE)</f>
        <v>4.3256125785959347E-4</v>
      </c>
      <c r="AZ706" s="13">
        <f t="shared" ref="AZ706:AZ755" si="1047">_xlfn.POISSON.DIST(6,K706,FALSE) * _xlfn.POISSON.DIST(2,L706,FALSE)</f>
        <v>3.0557872896537383E-4</v>
      </c>
      <c r="BA706" s="13">
        <f t="shared" ref="BA706:BA755" si="1048">_xlfn.POISSON.DIST(6,K706,FALSE) * _xlfn.POISSON.DIST(3,L706,FALSE)</f>
        <v>1.4391543070400343E-4</v>
      </c>
      <c r="BB706" s="13">
        <f t="shared" ref="BB706:BB755" si="1049">_xlfn.POISSON.DIST(6,K706,FALSE) * _xlfn.POISSON.DIST(4,L706,FALSE)</f>
        <v>5.083383404542959E-5</v>
      </c>
      <c r="BC706" s="13">
        <f t="shared" ref="BC706:BC755" si="1050">_xlfn.POISSON.DIST(6,K706,FALSE) * _xlfn.POISSON.DIST(5,L706,FALSE)</f>
        <v>1.4364428726607081E-5</v>
      </c>
      <c r="BD706" s="13">
        <f t="shared" ref="BD706:BD755" si="1051">_xlfn.POISSON.DIST(0,K706,FALSE) * _xlfn.POISSON.DIST(6,L706,FALSE)</f>
        <v>8.0872980805390981E-4</v>
      </c>
      <c r="BE706" s="13">
        <f t="shared" ref="BE706:BE755" si="1052">_xlfn.POISSON.DIST(1,K706,FALSE) * _xlfn.POISSON.DIST(6,L706,FALSE)</f>
        <v>9.7184885128877871E-4</v>
      </c>
      <c r="BF706" s="13">
        <f t="shared" ref="BF706:BF755" si="1053">_xlfn.POISSON.DIST(2,K706,FALSE) * _xlfn.POISSON.DIST(6,L706,FALSE)</f>
        <v>5.8393432537382091E-4</v>
      </c>
      <c r="BG706" s="13">
        <f t="shared" ref="BG706:BG755" si="1054">_xlfn.POISSON.DIST(3,K706,FALSE) * _xlfn.POISSON.DIST(6,L706,FALSE)</f>
        <v>2.339042028998667E-4</v>
      </c>
      <c r="BH706" s="13">
        <f t="shared" ref="BH706:BH755" si="1055">_xlfn.POISSON.DIST(4,K706,FALSE) * _xlfn.POISSON.DIST(6,L706,FALSE)</f>
        <v>7.0270542966279458E-5</v>
      </c>
      <c r="BI706" s="13">
        <f t="shared" ref="BI706:BI755" si="1056">_xlfn.POISSON.DIST(5,K706,FALSE) * _xlfn.POISSON.DIST(6,L706,FALSE)</f>
        <v>1.6888791727747241E-5</v>
      </c>
      <c r="BJ706" s="14">
        <f t="shared" ref="BJ706:BJ755" si="1057">SUM(N706,Q706,T706,W706,X706,Y706,AD706,AE706,AF706,AG706,AM706,AN706,AO706,AP706,AQ706,AX706,AY706,AZ706,BA706,BB706,BC706)</f>
        <v>0.31982677461567555</v>
      </c>
      <c r="BK706" s="14">
        <f t="shared" ref="BK706:BK755" si="1058">SUM(M706,P706,S706,V706,AC706,AL706,AY706)</f>
        <v>0.2617441819410718</v>
      </c>
      <c r="BL706" s="14">
        <f t="shared" ref="BL706:BL755" si="1059">SUM(O706,R706,U706,AA706,AB706,AH706,AI706,AJ706,AK706,AR706,AS706,AT706,AU706,AV706,BD706,BE706,BF706,BG706,BH706,BI706)</f>
        <v>0.38354021027858121</v>
      </c>
      <c r="BM706" s="14">
        <f t="shared" ref="BM706:BM755" si="1060">SUM(S706:BI706)</f>
        <v>0.48431478430753067</v>
      </c>
      <c r="BN706" s="14">
        <f t="shared" ref="BN706:BN755" si="1061">SUM(M706:R706)</f>
        <v>0.51477589927653278</v>
      </c>
    </row>
    <row r="707" spans="1:66" x14ac:dyDescent="0.25">
      <c r="A707" t="s">
        <v>351</v>
      </c>
      <c r="B707" t="s">
        <v>165</v>
      </c>
      <c r="C707" t="s">
        <v>160</v>
      </c>
      <c r="D707" s="11">
        <v>44437</v>
      </c>
      <c r="E707" s="10">
        <f>VLOOKUP(A707,home!$A$2:$E$405,3,FALSE)</f>
        <v>1.3077000000000001</v>
      </c>
      <c r="F707" s="10">
        <f>VLOOKUP(B707,home!$B$2:$E$405,3,FALSE)</f>
        <v>0.82350000000000001</v>
      </c>
      <c r="G707" s="10">
        <f>VLOOKUP(C707,away!$B$2:$E$405,4,FALSE)</f>
        <v>1.2941</v>
      </c>
      <c r="H707" s="10">
        <f>VLOOKUP(A707,away!$A$2:$E$405,3,FALSE)</f>
        <v>1.1667000000000001</v>
      </c>
      <c r="I707" s="10">
        <f>VLOOKUP(C707,away!$B$2:$E$405,3,FALSE)</f>
        <v>0.72529999999999994</v>
      </c>
      <c r="J707" s="10">
        <f>VLOOKUP(B707,home!$B$2:$E$405,4,FALSE)</f>
        <v>1.3846000000000001</v>
      </c>
      <c r="K707" s="12">
        <f t="shared" si="1006"/>
        <v>1.3936045783950002</v>
      </c>
      <c r="L707" s="12">
        <f t="shared" si="1007"/>
        <v>1.171658918346</v>
      </c>
      <c r="M707" s="13">
        <f t="shared" si="1008"/>
        <v>7.6898916158239503E-2</v>
      </c>
      <c r="N707" s="13">
        <f t="shared" si="1009"/>
        <v>0.10716668163173583</v>
      </c>
      <c r="O707" s="13">
        <f t="shared" si="1010"/>
        <v>9.0099300927942647E-2</v>
      </c>
      <c r="P707" s="13">
        <f t="shared" si="1011"/>
        <v>0.12556279828336975</v>
      </c>
      <c r="Q707" s="13">
        <f t="shared" si="1012"/>
        <v>7.4673989086693218E-2</v>
      </c>
      <c r="R707" s="13">
        <f t="shared" si="1013"/>
        <v>5.2782824734482023E-2</v>
      </c>
      <c r="S707" s="13">
        <f t="shared" si="1014"/>
        <v>5.1255651901216427E-2</v>
      </c>
      <c r="T707" s="13">
        <f t="shared" si="1015"/>
        <v>8.7492445281895995E-2</v>
      </c>
      <c r="U707" s="13">
        <f t="shared" si="1016"/>
        <v>7.3558386210595003E-2</v>
      </c>
      <c r="V707" s="13">
        <f t="shared" si="1017"/>
        <v>9.2990807529887923E-3</v>
      </c>
      <c r="W707" s="13">
        <f t="shared" si="1018"/>
        <v>3.468867102607797E-2</v>
      </c>
      <c r="X707" s="13">
        <f t="shared" si="1019"/>
        <v>4.0643290773274748E-2</v>
      </c>
      <c r="Y707" s="13">
        <f t="shared" si="1020"/>
        <v>2.381003705271853E-2</v>
      </c>
      <c r="Z707" s="13">
        <f t="shared" si="1021"/>
        <v>2.0614489111883239E-2</v>
      </c>
      <c r="AA707" s="13">
        <f t="shared" si="1022"/>
        <v>2.8728446407594359E-2</v>
      </c>
      <c r="AB707" s="13">
        <f t="shared" si="1023"/>
        <v>2.0018047221899451E-2</v>
      </c>
      <c r="AC707" s="13">
        <f t="shared" si="1024"/>
        <v>9.4898818080024988E-4</v>
      </c>
      <c r="AD707" s="13">
        <f t="shared" si="1025"/>
        <v>1.2085572690095069E-2</v>
      </c>
      <c r="AE707" s="13">
        <f t="shared" si="1026"/>
        <v>1.4160169025668745E-2</v>
      </c>
      <c r="AF707" s="13">
        <f t="shared" si="1027"/>
        <v>8.2954441621057879E-3</v>
      </c>
      <c r="AG707" s="13">
        <f t="shared" si="1028"/>
        <v>3.2398103780575034E-3</v>
      </c>
      <c r="AH707" s="13">
        <f t="shared" si="1029"/>
        <v>6.0382875037711271E-3</v>
      </c>
      <c r="AI707" s="13">
        <f t="shared" si="1030"/>
        <v>8.4149851109207585E-3</v>
      </c>
      <c r="AJ707" s="13">
        <f t="shared" si="1031"/>
        <v>5.8635808888524649E-3</v>
      </c>
      <c r="AK707" s="13">
        <f t="shared" si="1032"/>
        <v>2.7238377241647392E-3</v>
      </c>
      <c r="AL707" s="13">
        <f t="shared" si="1033"/>
        <v>6.198142573241269E-5</v>
      </c>
      <c r="AM707" s="13">
        <f t="shared" si="1034"/>
        <v>3.3685018866884131E-3</v>
      </c>
      <c r="AN707" s="13">
        <f t="shared" si="1035"/>
        <v>3.9467352770038069E-3</v>
      </c>
      <c r="AO707" s="13">
        <f t="shared" si="1036"/>
        <v>2.3121137928261404E-3</v>
      </c>
      <c r="AP707" s="13">
        <f t="shared" si="1037"/>
        <v>9.030029151985146E-4</v>
      </c>
      <c r="AQ707" s="13">
        <f t="shared" si="1038"/>
        <v>2.6450285472119411E-4</v>
      </c>
      <c r="AR707" s="13">
        <f t="shared" si="1039"/>
        <v>1.4149626810661294E-3</v>
      </c>
      <c r="AS707" s="13">
        <f t="shared" si="1040"/>
        <v>1.9718984705918222E-3</v>
      </c>
      <c r="AT707" s="13">
        <f t="shared" si="1041"/>
        <v>1.3740233683734312E-3</v>
      </c>
      <c r="AU707" s="13">
        <f t="shared" si="1042"/>
        <v>6.3828175232897764E-4</v>
      </c>
      <c r="AV707" s="13">
        <f t="shared" si="1043"/>
        <v>2.223780930879118E-4</v>
      </c>
      <c r="AW707" s="13">
        <f t="shared" si="1044"/>
        <v>2.8112523287280845E-6</v>
      </c>
      <c r="AX707" s="13">
        <f t="shared" si="1045"/>
        <v>7.8239327527019459E-4</v>
      </c>
      <c r="AY707" s="13">
        <f t="shared" si="1046"/>
        <v>9.1669805862426047E-4</v>
      </c>
      <c r="AZ707" s="13">
        <f t="shared" si="1047"/>
        <v>5.3702872790878961E-4</v>
      </c>
      <c r="BA707" s="13">
        <f t="shared" si="1048"/>
        <v>2.0973816615411364E-4</v>
      </c>
      <c r="BB707" s="13">
        <f t="shared" si="1049"/>
        <v>6.1435398223000606E-5</v>
      </c>
      <c r="BC707" s="13">
        <f t="shared" si="1050"/>
        <v>1.439626644602333E-5</v>
      </c>
      <c r="BD707" s="13">
        <f t="shared" si="1051"/>
        <v>2.7630894073298284E-4</v>
      </c>
      <c r="BE707" s="13">
        <f t="shared" si="1052"/>
        <v>3.8506540485695761E-4</v>
      </c>
      <c r="BF707" s="13">
        <f t="shared" si="1053"/>
        <v>2.6831445559509027E-4</v>
      </c>
      <c r="BG707" s="13">
        <f t="shared" si="1054"/>
        <v>1.2464141792229322E-4</v>
      </c>
      <c r="BH707" s="13">
        <f t="shared" si="1055"/>
        <v>4.3425212668538133E-5</v>
      </c>
      <c r="BI707" s="13">
        <f t="shared" si="1056"/>
        <v>1.2103515038530261E-5</v>
      </c>
      <c r="BJ707" s="14">
        <f t="shared" si="1057"/>
        <v>0.41957265772738789</v>
      </c>
      <c r="BK707" s="14">
        <f t="shared" si="1058"/>
        <v>0.26494411476097146</v>
      </c>
      <c r="BL707" s="14">
        <f t="shared" si="1059"/>
        <v>0.29495910004248521</v>
      </c>
      <c r="BM707" s="14">
        <f t="shared" si="1060"/>
        <v>0.4719919640139692</v>
      </c>
      <c r="BN707" s="14">
        <f t="shared" si="1061"/>
        <v>0.52718451082246298</v>
      </c>
    </row>
    <row r="708" spans="1:66" x14ac:dyDescent="0.25">
      <c r="A708" t="s">
        <v>343</v>
      </c>
      <c r="B708" t="s">
        <v>185</v>
      </c>
      <c r="C708" t="s">
        <v>189</v>
      </c>
      <c r="D708" s="11">
        <v>44437</v>
      </c>
      <c r="E708" s="10">
        <f>VLOOKUP(A708,home!$A$2:$E$405,3,FALSE)</f>
        <v>1.3151999999999999</v>
      </c>
      <c r="F708" s="10">
        <f>VLOOKUP(B708,home!$B$2:$E$405,3,FALSE)</f>
        <v>0.89449999999999996</v>
      </c>
      <c r="G708" s="10">
        <f>VLOOKUP(C708,away!$B$2:$E$405,4,FALSE)</f>
        <v>0.98399999999999999</v>
      </c>
      <c r="H708" s="10">
        <f>VLOOKUP(A708,away!$A$2:$E$405,3,FALSE)</f>
        <v>1.1212</v>
      </c>
      <c r="I708" s="10">
        <f>VLOOKUP(C708,away!$B$2:$E$405,3,FALSE)</f>
        <v>0.99680000000000002</v>
      </c>
      <c r="J708" s="10">
        <f>VLOOKUP(B708,home!$B$2:$E$405,4,FALSE)</f>
        <v>0.68200000000000005</v>
      </c>
      <c r="K708" s="12">
        <f t="shared" si="1006"/>
        <v>1.1576232575999998</v>
      </c>
      <c r="L708" s="12">
        <f t="shared" si="1007"/>
        <v>0.76221149312000003</v>
      </c>
      <c r="M708" s="13">
        <f t="shared" si="1008"/>
        <v>0.1466311908271174</v>
      </c>
      <c r="N708" s="13">
        <f t="shared" si="1009"/>
        <v>0.16974367679105487</v>
      </c>
      <c r="O708" s="13">
        <f t="shared" si="1010"/>
        <v>0.11176397889830081</v>
      </c>
      <c r="P708" s="13">
        <f t="shared" si="1011"/>
        <v>0.12938058133458863</v>
      </c>
      <c r="Q708" s="13">
        <f t="shared" si="1012"/>
        <v>9.8249614041931208E-2</v>
      </c>
      <c r="R708" s="13">
        <f t="shared" si="1013"/>
        <v>4.2593894616553017E-2</v>
      </c>
      <c r="S708" s="13">
        <f t="shared" si="1014"/>
        <v>2.8539860332670083E-2</v>
      </c>
      <c r="T708" s="13">
        <f t="shared" si="1015"/>
        <v>7.4886985017364099E-2</v>
      </c>
      <c r="U708" s="13">
        <f t="shared" si="1016"/>
        <v>4.9307683039885197E-2</v>
      </c>
      <c r="V708" s="13">
        <f t="shared" si="1017"/>
        <v>2.798028092886303E-3</v>
      </c>
      <c r="W708" s="13">
        <f t="shared" si="1018"/>
        <v>3.7912012755054368E-2</v>
      </c>
      <c r="X708" s="13">
        <f t="shared" si="1019"/>
        <v>2.889697184921447E-2</v>
      </c>
      <c r="Y708" s="13">
        <f t="shared" si="1020"/>
        <v>1.1012802029918185E-2</v>
      </c>
      <c r="Z708" s="13">
        <f t="shared" si="1021"/>
        <v>1.0821852004492937E-2</v>
      </c>
      <c r="AA708" s="13">
        <f t="shared" si="1022"/>
        <v>1.2527627570706201E-2</v>
      </c>
      <c r="AB708" s="13">
        <f t="shared" si="1023"/>
        <v>7.2511365192002419E-3</v>
      </c>
      <c r="AC708" s="13">
        <f t="shared" si="1024"/>
        <v>1.5430316156052429E-4</v>
      </c>
      <c r="AD708" s="13">
        <f t="shared" si="1025"/>
        <v>1.0971956926919699E-2</v>
      </c>
      <c r="AE708" s="13">
        <f t="shared" si="1026"/>
        <v>8.3629516717157893E-3</v>
      </c>
      <c r="AF708" s="13">
        <f t="shared" si="1027"/>
        <v>3.1871689402944462E-3</v>
      </c>
      <c r="AG708" s="13">
        <f t="shared" si="1028"/>
        <v>8.0976559893583945E-4</v>
      </c>
      <c r="AH708" s="13">
        <f t="shared" si="1029"/>
        <v>2.0621349936670564E-3</v>
      </c>
      <c r="AI708" s="13">
        <f t="shared" si="1030"/>
        <v>2.3871754289798127E-3</v>
      </c>
      <c r="AJ708" s="13">
        <f t="shared" si="1031"/>
        <v>1.3817248982791437E-3</v>
      </c>
      <c r="AK708" s="13">
        <f t="shared" si="1032"/>
        <v>5.331722926176436E-4</v>
      </c>
      <c r="AL708" s="13">
        <f t="shared" si="1033"/>
        <v>5.4459989397490538E-6</v>
      </c>
      <c r="AM708" s="13">
        <f t="shared" si="1034"/>
        <v>2.5402785039975299E-3</v>
      </c>
      <c r="AN708" s="13">
        <f t="shared" si="1035"/>
        <v>1.9362294714725969E-3</v>
      </c>
      <c r="AO708" s="13">
        <f t="shared" si="1036"/>
        <v>7.3790817823703831E-4</v>
      </c>
      <c r="AP708" s="13">
        <f t="shared" si="1037"/>
        <v>1.8748069810650404E-4</v>
      </c>
      <c r="AQ708" s="13">
        <f t="shared" si="1038"/>
        <v>3.5724985708734598E-5</v>
      </c>
      <c r="AR708" s="13">
        <f t="shared" si="1039"/>
        <v>3.1435659850759386E-4</v>
      </c>
      <c r="AS708" s="13">
        <f t="shared" si="1040"/>
        <v>3.6390650961241601E-4</v>
      </c>
      <c r="AT708" s="13">
        <f t="shared" si="1041"/>
        <v>2.1063331955968533E-4</v>
      </c>
      <c r="AU708" s="13">
        <f t="shared" si="1042"/>
        <v>8.1278009849261574E-5</v>
      </c>
      <c r="AV708" s="13">
        <f t="shared" si="1043"/>
        <v>2.3522328633236773E-5</v>
      </c>
      <c r="AW708" s="13">
        <f t="shared" si="1044"/>
        <v>1.3348048877628515E-7</v>
      </c>
      <c r="AX708" s="13">
        <f t="shared" si="1045"/>
        <v>4.901142461681457E-4</v>
      </c>
      <c r="AY708" s="13">
        <f t="shared" si="1046"/>
        <v>3.7357071137120553E-4</v>
      </c>
      <c r="AZ708" s="13">
        <f t="shared" si="1047"/>
        <v>1.4236994485007358E-4</v>
      </c>
      <c r="BA708" s="13">
        <f t="shared" si="1048"/>
        <v>3.6172002746528887E-5</v>
      </c>
      <c r="BB708" s="13">
        <f t="shared" si="1049"/>
        <v>6.8926790556431293E-6</v>
      </c>
      <c r="BC708" s="13">
        <f t="shared" si="1050"/>
        <v>1.0507358389197407E-6</v>
      </c>
      <c r="BD708" s="13">
        <f t="shared" si="1051"/>
        <v>3.9934368720099559E-5</v>
      </c>
      <c r="BE708" s="13">
        <f t="shared" si="1052"/>
        <v>4.622895400796119E-5</v>
      </c>
      <c r="BF708" s="13">
        <f t="shared" si="1053"/>
        <v>2.6757856167068297E-5</v>
      </c>
      <c r="BG708" s="13">
        <f t="shared" si="1054"/>
        <v>1.0325172207504616E-5</v>
      </c>
      <c r="BH708" s="13">
        <f t="shared" si="1055"/>
        <v>2.9881648715331198E-6</v>
      </c>
      <c r="BI708" s="13">
        <f t="shared" si="1056"/>
        <v>6.9183383056601017E-7</v>
      </c>
      <c r="BJ708" s="14">
        <f t="shared" si="1057"/>
        <v>0.45052169777995588</v>
      </c>
      <c r="BK708" s="14">
        <f t="shared" si="1058"/>
        <v>0.30788298045913393</v>
      </c>
      <c r="BL708" s="14">
        <f t="shared" si="1059"/>
        <v>0.23092915137415601</v>
      </c>
      <c r="BM708" s="14">
        <f t="shared" si="1060"/>
        <v>0.30141930787731031</v>
      </c>
      <c r="BN708" s="14">
        <f t="shared" si="1061"/>
        <v>0.69836293650954595</v>
      </c>
    </row>
    <row r="709" spans="1:66" x14ac:dyDescent="0.25">
      <c r="A709" t="s">
        <v>343</v>
      </c>
      <c r="B709" t="s">
        <v>177</v>
      </c>
      <c r="C709" t="s">
        <v>191</v>
      </c>
      <c r="D709" s="11">
        <v>44437</v>
      </c>
      <c r="E709" s="10">
        <f>VLOOKUP(A709,home!$A$2:$E$405,3,FALSE)</f>
        <v>1.3151999999999999</v>
      </c>
      <c r="F709" s="10">
        <f>VLOOKUP(B709,home!$B$2:$E$405,3,FALSE)</f>
        <v>1.0455000000000001</v>
      </c>
      <c r="G709" s="10">
        <f>VLOOKUP(C709,away!$B$2:$E$405,4,FALSE)</f>
        <v>1.4256</v>
      </c>
      <c r="H709" s="10">
        <f>VLOOKUP(A709,away!$A$2:$E$405,3,FALSE)</f>
        <v>1.1212</v>
      </c>
      <c r="I709" s="10">
        <f>VLOOKUP(C709,away!$B$2:$E$405,3,FALSE)</f>
        <v>0.72470000000000001</v>
      </c>
      <c r="J709" s="10">
        <f>VLOOKUP(B709,home!$B$2:$E$405,4,FALSE)</f>
        <v>0.83620000000000005</v>
      </c>
      <c r="K709" s="12">
        <f t="shared" si="1006"/>
        <v>1.9602593049600001</v>
      </c>
      <c r="L709" s="12">
        <f t="shared" si="1007"/>
        <v>0.67944062976800002</v>
      </c>
      <c r="M709" s="13">
        <f t="shared" si="1008"/>
        <v>7.1382685808121765E-2</v>
      </c>
      <c r="N709" s="13">
        <f t="shared" si="1009"/>
        <v>0.13992857406840681</v>
      </c>
      <c r="O709" s="13">
        <f t="shared" si="1010"/>
        <v>4.8500297000001531E-2</v>
      </c>
      <c r="P709" s="13">
        <f t="shared" si="1011"/>
        <v>9.5073158487576567E-2</v>
      </c>
      <c r="Q709" s="13">
        <f t="shared" si="1012"/>
        <v>0.13714814467368958</v>
      </c>
      <c r="R709" s="13">
        <f t="shared" si="1013"/>
        <v>1.6476536168808037E-2</v>
      </c>
      <c r="S709" s="13">
        <f t="shared" si="1014"/>
        <v>3.1656505224182202E-2</v>
      </c>
      <c r="T709" s="13">
        <f t="shared" si="1015"/>
        <v>9.318402178860441E-2</v>
      </c>
      <c r="U709" s="13">
        <f t="shared" si="1016"/>
        <v>3.2298283338415945E-2</v>
      </c>
      <c r="V709" s="13">
        <f t="shared" si="1017"/>
        <v>4.68474004160176E-3</v>
      </c>
      <c r="W709" s="13">
        <f t="shared" si="1018"/>
        <v>8.961530891820009E-2</v>
      </c>
      <c r="X709" s="13">
        <f t="shared" si="1019"/>
        <v>6.0888281928235734E-2</v>
      </c>
      <c r="Y709" s="13">
        <f t="shared" si="1020"/>
        <v>2.0684986309406007E-2</v>
      </c>
      <c r="Z709" s="13">
        <f t="shared" si="1021"/>
        <v>3.7316093703100555E-3</v>
      </c>
      <c r="AA709" s="13">
        <f t="shared" si="1022"/>
        <v>7.3149219906262115E-3</v>
      </c>
      <c r="AB709" s="13">
        <f t="shared" si="1023"/>
        <v>7.1695719485907819E-3</v>
      </c>
      <c r="AC709" s="13">
        <f t="shared" si="1024"/>
        <v>3.8996941923487446E-4</v>
      </c>
      <c r="AD709" s="13">
        <f t="shared" si="1025"/>
        <v>4.3917310793441654E-2</v>
      </c>
      <c r="AE709" s="13">
        <f t="shared" si="1026"/>
        <v>2.983920530321298E-2</v>
      </c>
      <c r="AF709" s="13">
        <f t="shared" si="1027"/>
        <v>1.0136984221495835E-2</v>
      </c>
      <c r="AG709" s="13">
        <f t="shared" si="1028"/>
        <v>2.2958263144671372E-3</v>
      </c>
      <c r="AH709" s="13">
        <f t="shared" si="1029"/>
        <v>6.3385175515290847E-4</v>
      </c>
      <c r="AI709" s="13">
        <f t="shared" si="1030"/>
        <v>1.2425138010037163E-3</v>
      </c>
      <c r="AJ709" s="13">
        <f t="shared" si="1031"/>
        <v>1.2178246199793768E-3</v>
      </c>
      <c r="AK709" s="13">
        <f t="shared" si="1032"/>
        <v>7.9575068104131646E-4</v>
      </c>
      <c r="AL709" s="13">
        <f t="shared" si="1033"/>
        <v>2.0775695943907463E-5</v>
      </c>
      <c r="AM709" s="13">
        <f t="shared" si="1034"/>
        <v>1.7217863426332844E-2</v>
      </c>
      <c r="AN709" s="13">
        <f t="shared" si="1035"/>
        <v>1.1698515969647001E-2</v>
      </c>
      <c r="AO709" s="13">
        <f t="shared" si="1036"/>
        <v>3.9742235288839816E-3</v>
      </c>
      <c r="AP709" s="13">
        <f t="shared" si="1037"/>
        <v>9.0008297910124547E-4</v>
      </c>
      <c r="AQ709" s="13">
        <f t="shared" si="1038"/>
        <v>1.5288823654100193E-4</v>
      </c>
      <c r="AR709" s="13">
        <f t="shared" si="1039"/>
        <v>8.6132927140128852E-5</v>
      </c>
      <c r="AS709" s="13">
        <f t="shared" si="1040"/>
        <v>1.688428718898793E-4</v>
      </c>
      <c r="AT709" s="13">
        <f t="shared" si="1041"/>
        <v>1.6548790534915263E-4</v>
      </c>
      <c r="AU709" s="13">
        <f t="shared" si="1042"/>
        <v>1.081330687730054E-4</v>
      </c>
      <c r="AV709" s="13">
        <f t="shared" si="1043"/>
        <v>5.2992213559040871E-5</v>
      </c>
      <c r="AW709" s="13">
        <f t="shared" si="1044"/>
        <v>7.6863139180488002E-7</v>
      </c>
      <c r="AX709" s="13">
        <f t="shared" si="1045"/>
        <v>5.6252461654999033E-3</v>
      </c>
      <c r="AY709" s="13">
        <f t="shared" si="1046"/>
        <v>3.8220207972872815E-3</v>
      </c>
      <c r="AZ709" s="13">
        <f t="shared" si="1047"/>
        <v>1.298418108747632E-3</v>
      </c>
      <c r="BA709" s="13">
        <f t="shared" si="1048"/>
        <v>2.9406600583655558E-4</v>
      </c>
      <c r="BB709" s="13">
        <f t="shared" si="1049"/>
        <v>4.9950098049737418E-5</v>
      </c>
      <c r="BC709" s="13">
        <f t="shared" si="1050"/>
        <v>6.7876252151773887E-6</v>
      </c>
      <c r="BD709" s="13">
        <f t="shared" si="1051"/>
        <v>9.7537017099750667E-6</v>
      </c>
      <c r="BE709" s="13">
        <f t="shared" si="1052"/>
        <v>1.9119784534782883E-5</v>
      </c>
      <c r="BF709" s="13">
        <f t="shared" si="1053"/>
        <v>1.8739867771569233E-5</v>
      </c>
      <c r="BG709" s="13">
        <f t="shared" si="1054"/>
        <v>1.2245000057646205E-5</v>
      </c>
      <c r="BH709" s="13">
        <f t="shared" si="1055"/>
        <v>6.0008438255591775E-6</v>
      </c>
      <c r="BI709" s="13">
        <f t="shared" si="1056"/>
        <v>2.3526419893328279E-6</v>
      </c>
      <c r="BJ709" s="14">
        <f t="shared" si="1057"/>
        <v>0.67267870726030254</v>
      </c>
      <c r="BK709" s="14">
        <f t="shared" si="1058"/>
        <v>0.20702985547394837</v>
      </c>
      <c r="BL709" s="14">
        <f t="shared" si="1059"/>
        <v>0.1162993521302199</v>
      </c>
      <c r="BM709" s="14">
        <f t="shared" si="1060"/>
        <v>0.48740887586228115</v>
      </c>
      <c r="BN709" s="14">
        <f t="shared" si="1061"/>
        <v>0.50850939620660429</v>
      </c>
    </row>
    <row r="710" spans="1:66" x14ac:dyDescent="0.25">
      <c r="A710" t="s">
        <v>343</v>
      </c>
      <c r="B710" t="s">
        <v>183</v>
      </c>
      <c r="C710" t="s">
        <v>196</v>
      </c>
      <c r="D710" s="11">
        <v>44437</v>
      </c>
      <c r="E710" s="10">
        <f>VLOOKUP(A710,home!$A$2:$E$405,3,FALSE)</f>
        <v>1.3151999999999999</v>
      </c>
      <c r="F710" s="10">
        <f>VLOOKUP(B710,home!$B$2:$E$405,3,FALSE)</f>
        <v>0.85540000000000005</v>
      </c>
      <c r="G710" s="10">
        <f>VLOOKUP(C710,away!$B$2:$E$405,4,FALSE)</f>
        <v>1.9232</v>
      </c>
      <c r="H710" s="10">
        <f>VLOOKUP(A710,away!$A$2:$E$405,3,FALSE)</f>
        <v>1.1212</v>
      </c>
      <c r="I710" s="10">
        <f>VLOOKUP(C710,away!$B$2:$E$405,3,FALSE)</f>
        <v>0.52459999999999996</v>
      </c>
      <c r="J710" s="10">
        <f>VLOOKUP(B710,home!$B$2:$E$405,4,FALSE)</f>
        <v>1.4493</v>
      </c>
      <c r="K710" s="12">
        <f t="shared" si="1006"/>
        <v>2.1636424642559997</v>
      </c>
      <c r="L710" s="12">
        <f t="shared" si="1007"/>
        <v>0.85245147693599987</v>
      </c>
      <c r="M710" s="13">
        <f t="shared" si="1008"/>
        <v>4.8992211563338633E-2</v>
      </c>
      <c r="N710" s="13">
        <f t="shared" si="1009"/>
        <v>0.10600162935625328</v>
      </c>
      <c r="O710" s="13">
        <f t="shared" si="1010"/>
        <v>4.1763483105528992E-2</v>
      </c>
      <c r="P710" s="13">
        <f t="shared" si="1011"/>
        <v>9.0361245502360563E-2</v>
      </c>
      <c r="Q710" s="13">
        <f t="shared" si="1012"/>
        <v>0.1146748132777575</v>
      </c>
      <c r="R710" s="13">
        <f t="shared" si="1013"/>
        <v>1.780067142764993E-2</v>
      </c>
      <c r="S710" s="13">
        <f t="shared" si="1014"/>
        <v>4.1665575140355286E-2</v>
      </c>
      <c r="T710" s="13">
        <f t="shared" si="1015"/>
        <v>9.7754713945984395E-2</v>
      </c>
      <c r="U710" s="13">
        <f t="shared" si="1016"/>
        <v>3.8514288593131857E-2</v>
      </c>
      <c r="V710" s="13">
        <f t="shared" si="1017"/>
        <v>8.5386661904804286E-3</v>
      </c>
      <c r="W710" s="13">
        <f t="shared" si="1018"/>
        <v>8.2705098529461285E-2</v>
      </c>
      <c r="X710" s="13">
        <f t="shared" si="1019"/>
        <v>7.0502083391576667E-2</v>
      </c>
      <c r="Y710" s="13">
        <f t="shared" si="1020"/>
        <v>3.0049802557107274E-2</v>
      </c>
      <c r="Z710" s="13">
        <f t="shared" si="1021"/>
        <v>5.0580695496508796E-3</v>
      </c>
      <c r="AA710" s="13">
        <f t="shared" si="1022"/>
        <v>1.0943854064784863E-2</v>
      </c>
      <c r="AB710" s="13">
        <f t="shared" si="1023"/>
        <v>1.1839293688594581E-2</v>
      </c>
      <c r="AC710" s="13">
        <f t="shared" si="1024"/>
        <v>9.8429485942781616E-4</v>
      </c>
      <c r="AD710" s="13">
        <f t="shared" si="1025"/>
        <v>4.4736065797204724E-2</v>
      </c>
      <c r="AE710" s="13">
        <f t="shared" si="1026"/>
        <v>3.8135325361133239E-2</v>
      </c>
      <c r="AF710" s="13">
        <f t="shared" si="1027"/>
        <v>1.6254257213766457E-2</v>
      </c>
      <c r="AG710" s="13">
        <f t="shared" si="1028"/>
        <v>4.6186551894576156E-3</v>
      </c>
      <c r="AH710" s="13">
        <f t="shared" si="1029"/>
        <v>1.0779397145112247E-3</v>
      </c>
      <c r="AI710" s="13">
        <f t="shared" si="1030"/>
        <v>2.3322761402244751E-3</v>
      </c>
      <c r="AJ710" s="13">
        <f t="shared" si="1031"/>
        <v>2.523105847680378E-3</v>
      </c>
      <c r="AK710" s="13">
        <f t="shared" si="1032"/>
        <v>1.8196996512846318E-3</v>
      </c>
      <c r="AL710" s="13">
        <f t="shared" si="1033"/>
        <v>7.2617345983233504E-5</v>
      </c>
      <c r="AM710" s="13">
        <f t="shared" si="1034"/>
        <v>1.9358570328516508E-2</v>
      </c>
      <c r="AN710" s="13">
        <f t="shared" si="1035"/>
        <v>1.6502241867913322E-2</v>
      </c>
      <c r="AO710" s="13">
        <f t="shared" si="1036"/>
        <v>7.0336802265289012E-3</v>
      </c>
      <c r="AP710" s="13">
        <f t="shared" si="1037"/>
        <v>1.9986236991333668E-3</v>
      </c>
      <c r="AQ710" s="13">
        <f t="shared" si="1038"/>
        <v>4.2593243104138245E-4</v>
      </c>
      <c r="AR710" s="13">
        <f t="shared" si="1039"/>
        <v>1.8377826033661278E-4</v>
      </c>
      <c r="AS710" s="13">
        <f t="shared" si="1040"/>
        <v>3.9763044807138956E-4</v>
      </c>
      <c r="AT710" s="13">
        <f t="shared" si="1041"/>
        <v>4.3016506126419937E-4</v>
      </c>
      <c r="AU710" s="13">
        <f t="shared" si="1042"/>
        <v>3.1024113106350179E-4</v>
      </c>
      <c r="AV710" s="13">
        <f t="shared" si="1043"/>
        <v>1.6781272133195092E-4</v>
      </c>
      <c r="AW710" s="13">
        <f t="shared" si="1044"/>
        <v>3.7204291246474374E-6</v>
      </c>
      <c r="AX710" s="13">
        <f t="shared" si="1045"/>
        <v>6.980837468344098E-3</v>
      </c>
      <c r="AY710" s="13">
        <f t="shared" si="1046"/>
        <v>5.9508252101400927E-3</v>
      </c>
      <c r="AZ710" s="13">
        <f t="shared" si="1047"/>
        <v>2.5363948696859517E-3</v>
      </c>
      <c r="BA710" s="13">
        <f t="shared" si="1048"/>
        <v>7.2071785091889422E-4</v>
      </c>
      <c r="BB710" s="13">
        <f t="shared" si="1049"/>
        <v>1.5359424911748777E-4</v>
      </c>
      <c r="BC710" s="13">
        <f t="shared" si="1050"/>
        <v>2.6186328901815678E-5</v>
      </c>
      <c r="BD710" s="13">
        <f t="shared" si="1051"/>
        <v>2.6110341575445699E-5</v>
      </c>
      <c r="BE710" s="13">
        <f t="shared" si="1052"/>
        <v>5.6493443788863212E-5</v>
      </c>
      <c r="BF710" s="13">
        <f t="shared" si="1053"/>
        <v>6.111580696682191E-5</v>
      </c>
      <c r="BG710" s="13">
        <f t="shared" si="1054"/>
        <v>4.4077585063562848E-5</v>
      </c>
      <c r="BH710" s="13">
        <f t="shared" si="1055"/>
        <v>2.3842033691345144E-5</v>
      </c>
      <c r="BI710" s="13">
        <f t="shared" si="1056"/>
        <v>1.0317127305763312E-5</v>
      </c>
      <c r="BJ710" s="14">
        <f t="shared" si="1057"/>
        <v>0.66712004914994438</v>
      </c>
      <c r="BK710" s="14">
        <f t="shared" si="1058"/>
        <v>0.19656543581208605</v>
      </c>
      <c r="BL710" s="14">
        <f t="shared" si="1059"/>
        <v>0.13032619619385044</v>
      </c>
      <c r="BM710" s="14">
        <f t="shared" si="1060"/>
        <v>0.57352859169162718</v>
      </c>
      <c r="BN710" s="14">
        <f t="shared" si="1061"/>
        <v>0.41959405423288881</v>
      </c>
    </row>
    <row r="711" spans="1:66" x14ac:dyDescent="0.25">
      <c r="A711" t="s">
        <v>343</v>
      </c>
      <c r="B711" t="s">
        <v>190</v>
      </c>
      <c r="C711" t="s">
        <v>192</v>
      </c>
      <c r="D711" s="11">
        <v>44437</v>
      </c>
      <c r="E711" s="10">
        <f>VLOOKUP(A711,home!$A$2:$E$405,3,FALSE)</f>
        <v>1.3151999999999999</v>
      </c>
      <c r="F711" s="10">
        <f>VLOOKUP(B711,home!$B$2:$E$405,3,FALSE)</f>
        <v>0.58140000000000003</v>
      </c>
      <c r="G711" s="10">
        <f>VLOOKUP(C711,away!$B$2:$E$405,4,FALSE)</f>
        <v>0.90290000000000004</v>
      </c>
      <c r="H711" s="10">
        <f>VLOOKUP(A711,away!$A$2:$E$405,3,FALSE)</f>
        <v>1.1212</v>
      </c>
      <c r="I711" s="10">
        <f>VLOOKUP(C711,away!$B$2:$E$405,3,FALSE)</f>
        <v>0.89190000000000003</v>
      </c>
      <c r="J711" s="10">
        <f>VLOOKUP(B711,home!$B$2:$E$405,4,FALSE)</f>
        <v>0.73450000000000004</v>
      </c>
      <c r="K711" s="12">
        <f t="shared" si="1006"/>
        <v>0.69040905811200004</v>
      </c>
      <c r="L711" s="12">
        <f t="shared" si="1007"/>
        <v>0.7344987366600001</v>
      </c>
      <c r="M711" s="13">
        <f t="shared" si="1008"/>
        <v>0.24053064036843752</v>
      </c>
      <c r="N711" s="13">
        <f t="shared" si="1009"/>
        <v>0.16606453286384915</v>
      </c>
      <c r="O711" s="13">
        <f t="shared" si="1010"/>
        <v>0.17666945147863816</v>
      </c>
      <c r="P711" s="13">
        <f t="shared" si="1011"/>
        <v>0.12197418959253024</v>
      </c>
      <c r="Q711" s="13">
        <f t="shared" si="1012"/>
        <v>5.7326228860169678E-2</v>
      </c>
      <c r="R711" s="13">
        <f t="shared" si="1013"/>
        <v>6.4881744458737442E-2</v>
      </c>
      <c r="S711" s="13">
        <f t="shared" si="1014"/>
        <v>1.5463417575371377E-2</v>
      </c>
      <c r="T711" s="13">
        <f t="shared" si="1015"/>
        <v>4.2106042675276664E-2</v>
      </c>
      <c r="U711" s="13">
        <f t="shared" si="1016"/>
        <v>4.4794944080420396E-2</v>
      </c>
      <c r="V711" s="13">
        <f t="shared" si="1017"/>
        <v>8.7128554331081633E-4</v>
      </c>
      <c r="W711" s="13">
        <f t="shared" si="1018"/>
        <v>1.3192849224154236E-2</v>
      </c>
      <c r="X711" s="13">
        <f t="shared" si="1019"/>
        <v>9.6901310880871481E-3</v>
      </c>
      <c r="Y711" s="13">
        <f t="shared" si="1020"/>
        <v>3.5586945211349007E-3</v>
      </c>
      <c r="Z711" s="13">
        <f t="shared" si="1021"/>
        <v>1.5885186445746543E-2</v>
      </c>
      <c r="AA711" s="13">
        <f t="shared" si="1022"/>
        <v>1.0967276611941378E-2</v>
      </c>
      <c r="AB711" s="13">
        <f t="shared" si="1023"/>
        <v>3.7859535578521068E-3</v>
      </c>
      <c r="AC711" s="13">
        <f t="shared" si="1024"/>
        <v>2.7614555646173712E-5</v>
      </c>
      <c r="AD711" s="13">
        <f t="shared" si="1025"/>
        <v>2.2771156516654891E-3</v>
      </c>
      <c r="AE711" s="13">
        <f t="shared" si="1026"/>
        <v>1.6725385693770142E-3</v>
      </c>
      <c r="AF711" s="13">
        <f t="shared" si="1027"/>
        <v>6.1423873311127039E-4</v>
      </c>
      <c r="AG711" s="13">
        <f t="shared" si="1028"/>
        <v>1.503858578259557E-4</v>
      </c>
      <c r="AH711" s="13">
        <f t="shared" si="1029"/>
        <v>2.9169123440023481E-3</v>
      </c>
      <c r="AI711" s="13">
        <f t="shared" si="1030"/>
        <v>2.0138627040179272E-3</v>
      </c>
      <c r="AJ711" s="13">
        <f t="shared" si="1031"/>
        <v>6.9519452632395133E-4</v>
      </c>
      <c r="AK711" s="13">
        <f t="shared" si="1032"/>
        <v>1.599895327079791E-4</v>
      </c>
      <c r="AL711" s="13">
        <f t="shared" si="1033"/>
        <v>5.6013870677606297E-7</v>
      </c>
      <c r="AM711" s="13">
        <f t="shared" si="1034"/>
        <v>3.1442825445569274E-4</v>
      </c>
      <c r="AN711" s="13">
        <f t="shared" si="1035"/>
        <v>2.3094715566791536E-4</v>
      </c>
      <c r="AO711" s="13">
        <f t="shared" si="1036"/>
        <v>8.4815197036652097E-5</v>
      </c>
      <c r="AP711" s="13">
        <f t="shared" si="1037"/>
        <v>2.0765551690996653E-5</v>
      </c>
      <c r="AQ711" s="13">
        <f t="shared" si="1038"/>
        <v>3.8130678707712422E-6</v>
      </c>
      <c r="AR711" s="13">
        <f t="shared" si="1039"/>
        <v>4.2849368632353696E-4</v>
      </c>
      <c r="AS711" s="13">
        <f t="shared" si="1040"/>
        <v>2.9583592238157194E-4</v>
      </c>
      <c r="AT711" s="13">
        <f t="shared" si="1041"/>
        <v>1.021239002635779E-4</v>
      </c>
      <c r="AU711" s="13">
        <f t="shared" si="1042"/>
        <v>2.3502421930566891E-5</v>
      </c>
      <c r="AV711" s="13">
        <f t="shared" si="1043"/>
        <v>4.0565712471083743E-6</v>
      </c>
      <c r="AW711" s="13">
        <f t="shared" si="1044"/>
        <v>7.8902473383390878E-9</v>
      </c>
      <c r="AX711" s="13">
        <f t="shared" si="1045"/>
        <v>3.6180685833759178E-5</v>
      </c>
      <c r="AY711" s="13">
        <f t="shared" si="1046"/>
        <v>2.6574668036388475E-5</v>
      </c>
      <c r="AZ711" s="13">
        <f t="shared" si="1047"/>
        <v>9.759530049943108E-6</v>
      </c>
      <c r="BA711" s="13">
        <f t="shared" si="1048"/>
        <v>2.3894541640261741E-6</v>
      </c>
      <c r="BB711" s="13">
        <f t="shared" si="1049"/>
        <v>4.3876276619605035E-7</v>
      </c>
      <c r="BC711" s="13">
        <f t="shared" si="1050"/>
        <v>6.4454139492889217E-8</v>
      </c>
      <c r="BD711" s="13">
        <f t="shared" si="1051"/>
        <v>5.2454678545237355E-5</v>
      </c>
      <c r="BE711" s="13">
        <f t="shared" si="1052"/>
        <v>3.6215185207985055E-5</v>
      </c>
      <c r="BF711" s="13">
        <f t="shared" si="1053"/>
        <v>1.2501645954398299E-5</v>
      </c>
      <c r="BG711" s="13">
        <f t="shared" si="1054"/>
        <v>2.8770832027419422E-6</v>
      </c>
      <c r="BH711" s="13">
        <f t="shared" si="1055"/>
        <v>4.9659107602873015E-7</v>
      </c>
      <c r="BI711" s="13">
        <f t="shared" si="1056"/>
        <v>6.8570195413564052E-8</v>
      </c>
      <c r="BJ711" s="14">
        <f t="shared" si="1057"/>
        <v>0.29738293482636335</v>
      </c>
      <c r="BK711" s="14">
        <f t="shared" si="1058"/>
        <v>0.37889428244203932</v>
      </c>
      <c r="BL711" s="14">
        <f t="shared" si="1059"/>
        <v>0.30784395555096988</v>
      </c>
      <c r="BM711" s="14">
        <f t="shared" si="1060"/>
        <v>0.17253300486496781</v>
      </c>
      <c r="BN711" s="14">
        <f t="shared" si="1061"/>
        <v>0.82744678762236212</v>
      </c>
    </row>
    <row r="712" spans="1:66" x14ac:dyDescent="0.25">
      <c r="A712" t="s">
        <v>343</v>
      </c>
      <c r="B712" t="s">
        <v>193</v>
      </c>
      <c r="C712" t="s">
        <v>187</v>
      </c>
      <c r="D712" s="11">
        <v>44437</v>
      </c>
      <c r="E712" s="10">
        <f>VLOOKUP(A712,home!$A$2:$E$405,3,FALSE)</f>
        <v>1.3151999999999999</v>
      </c>
      <c r="F712" s="10">
        <f>VLOOKUP(B712,home!$B$2:$E$405,3,FALSE)</f>
        <v>0.52270000000000005</v>
      </c>
      <c r="G712" s="10">
        <f>VLOOKUP(C712,away!$B$2:$E$405,4,FALSE)</f>
        <v>0.8498</v>
      </c>
      <c r="H712" s="10">
        <f>VLOOKUP(A712,away!$A$2:$E$405,3,FALSE)</f>
        <v>1.1212</v>
      </c>
      <c r="I712" s="10">
        <f>VLOOKUP(C712,away!$B$2:$E$405,3,FALSE)</f>
        <v>0.68200000000000005</v>
      </c>
      <c r="J712" s="10">
        <f>VLOOKUP(B712,home!$B$2:$E$405,4,FALSE)</f>
        <v>1.0590999999999999</v>
      </c>
      <c r="K712" s="12">
        <f t="shared" si="1006"/>
        <v>0.58419929299200002</v>
      </c>
      <c r="L712" s="12">
        <f t="shared" si="1007"/>
        <v>0.80984971144000006</v>
      </c>
      <c r="M712" s="13">
        <f t="shared" si="1008"/>
        <v>0.24806883659113058</v>
      </c>
      <c r="N712" s="13">
        <f t="shared" si="1009"/>
        <v>0.14492163894988647</v>
      </c>
      <c r="O712" s="13">
        <f t="shared" si="1010"/>
        <v>0.20089847573058361</v>
      </c>
      <c r="P712" s="13">
        <f t="shared" si="1011"/>
        <v>0.11736474748497741</v>
      </c>
      <c r="Q712" s="13">
        <f t="shared" si="1012"/>
        <v>4.233155950688277E-2</v>
      </c>
      <c r="R712" s="13">
        <f t="shared" si="1013"/>
        <v>8.1348786299574483E-2</v>
      </c>
      <c r="S712" s="13">
        <f t="shared" si="1014"/>
        <v>1.3881715395509094E-2</v>
      </c>
      <c r="T712" s="13">
        <f t="shared" si="1015"/>
        <v>3.4282201251454203E-2</v>
      </c>
      <c r="U712" s="13">
        <f t="shared" si="1016"/>
        <v>4.7523903441968704E-2</v>
      </c>
      <c r="V712" s="13">
        <f t="shared" si="1017"/>
        <v>7.2973652727491029E-4</v>
      </c>
      <c r="W712" s="13">
        <f t="shared" si="1018"/>
        <v>8.2433557117232333E-3</v>
      </c>
      <c r="X712" s="13">
        <f t="shared" si="1019"/>
        <v>6.6758792444363358E-3</v>
      </c>
      <c r="Y712" s="13">
        <f t="shared" si="1020"/>
        <v>2.7032294398575255E-3</v>
      </c>
      <c r="Z712" s="13">
        <f t="shared" si="1021"/>
        <v>2.1960097036901549E-2</v>
      </c>
      <c r="AA712" s="13">
        <f t="shared" si="1022"/>
        <v>1.2829073162993598E-2</v>
      </c>
      <c r="AB712" s="13">
        <f t="shared" si="1023"/>
        <v>3.7473677357817499E-3</v>
      </c>
      <c r="AC712" s="13">
        <f t="shared" si="1024"/>
        <v>2.157801853285224E-5</v>
      </c>
      <c r="AD712" s="13">
        <f t="shared" si="1025"/>
        <v>1.203940644667569E-3</v>
      </c>
      <c r="AE712" s="13">
        <f t="shared" si="1026"/>
        <v>9.7501098367491843E-4</v>
      </c>
      <c r="AF712" s="13">
        <f t="shared" si="1027"/>
        <v>3.9480618188998158E-4</v>
      </c>
      <c r="AG712" s="13">
        <f t="shared" si="1028"/>
        <v>1.0657789082610996E-4</v>
      </c>
      <c r="AH712" s="13">
        <f t="shared" si="1029"/>
        <v>4.4460945621322794E-3</v>
      </c>
      <c r="AI712" s="13">
        <f t="shared" si="1030"/>
        <v>2.5974052997732532E-3</v>
      </c>
      <c r="AJ712" s="13">
        <f t="shared" si="1031"/>
        <v>7.5870116987060399E-4</v>
      </c>
      <c r="AK712" s="13">
        <f t="shared" si="1032"/>
        <v>1.4774422901020343E-4</v>
      </c>
      <c r="AL712" s="13">
        <f t="shared" si="1033"/>
        <v>4.083541860614206E-7</v>
      </c>
      <c r="AM712" s="13">
        <f t="shared" si="1034"/>
        <v>1.4066825468382534E-4</v>
      </c>
      <c r="AN712" s="13">
        <f t="shared" si="1035"/>
        <v>1.1392014546446439E-4</v>
      </c>
      <c r="AO712" s="13">
        <f t="shared" si="1036"/>
        <v>4.6129098465799647E-5</v>
      </c>
      <c r="AP712" s="13">
        <f t="shared" si="1037"/>
        <v>1.2452545693838402E-5</v>
      </c>
      <c r="AQ712" s="13">
        <f t="shared" si="1038"/>
        <v>2.5211726342121108E-6</v>
      </c>
      <c r="AR712" s="13">
        <f t="shared" si="1039"/>
        <v>7.2013367963555603E-4</v>
      </c>
      <c r="AS712" s="13">
        <f t="shared" si="1040"/>
        <v>4.2070158650281923E-4</v>
      </c>
      <c r="AT712" s="13">
        <f t="shared" si="1041"/>
        <v>1.2288678469777985E-4</v>
      </c>
      <c r="AU712" s="13">
        <f t="shared" si="1042"/>
        <v>2.3930124246167709E-5</v>
      </c>
      <c r="AV712" s="13">
        <f t="shared" si="1043"/>
        <v>3.4949904164554724E-6</v>
      </c>
      <c r="AW712" s="13">
        <f t="shared" si="1044"/>
        <v>5.3666091895789252E-9</v>
      </c>
      <c r="AX712" s="13">
        <f t="shared" si="1045"/>
        <v>1.3696382488784893E-5</v>
      </c>
      <c r="AY712" s="13">
        <f t="shared" si="1046"/>
        <v>1.1092011406314315E-5</v>
      </c>
      <c r="AZ712" s="13">
        <f t="shared" si="1047"/>
        <v>4.4914311183464173E-6</v>
      </c>
      <c r="BA712" s="13">
        <f t="shared" si="1048"/>
        <v>1.212461398381828E-6</v>
      </c>
      <c r="BB712" s="13">
        <f t="shared" si="1049"/>
        <v>2.4547787840291555E-7</v>
      </c>
      <c r="BC712" s="13">
        <f t="shared" si="1050"/>
        <v>3.9760037797900922E-8</v>
      </c>
      <c r="BD712" s="13">
        <f t="shared" si="1051"/>
        <v>9.7200008775180064E-5</v>
      </c>
      <c r="BE712" s="13">
        <f t="shared" si="1052"/>
        <v>5.678417640527639E-5</v>
      </c>
      <c r="BF712" s="13">
        <f t="shared" si="1053"/>
        <v>1.6586637854547735E-5</v>
      </c>
      <c r="BG712" s="13">
        <f t="shared" si="1054"/>
        <v>3.2299673692470445E-6</v>
      </c>
      <c r="BH712" s="13">
        <f t="shared" si="1055"/>
        <v>4.7173616337533826E-7</v>
      </c>
      <c r="BI712" s="13">
        <f t="shared" si="1056"/>
        <v>5.5117586624526257E-8</v>
      </c>
      <c r="BJ712" s="14">
        <f t="shared" si="1057"/>
        <v>0.24218466854656928</v>
      </c>
      <c r="BK712" s="14">
        <f t="shared" si="1058"/>
        <v>0.38007811438301725</v>
      </c>
      <c r="BL712" s="14">
        <f t="shared" si="1059"/>
        <v>0.3557630264413415</v>
      </c>
      <c r="BM712" s="14">
        <f t="shared" si="1060"/>
        <v>0.1650407751999971</v>
      </c>
      <c r="BN712" s="14">
        <f t="shared" si="1061"/>
        <v>0.83493404456303533</v>
      </c>
    </row>
    <row r="713" spans="1:66" x14ac:dyDescent="0.25">
      <c r="A713" t="s">
        <v>344</v>
      </c>
      <c r="B713" t="s">
        <v>213</v>
      </c>
      <c r="C713" t="s">
        <v>198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344</v>
      </c>
      <c r="B714" t="s">
        <v>200</v>
      </c>
      <c r="C714" t="s">
        <v>199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344</v>
      </c>
      <c r="B715" t="s">
        <v>212</v>
      </c>
      <c r="C715" t="s">
        <v>214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345</v>
      </c>
      <c r="B716" t="s">
        <v>218</v>
      </c>
      <c r="C716" t="s">
        <v>221</v>
      </c>
      <c r="D716" s="11">
        <v>44437</v>
      </c>
      <c r="E716" s="10">
        <f>VLOOKUP(A716,home!$A$2:$E$405,3,FALSE)</f>
        <v>1.8438000000000001</v>
      </c>
      <c r="F716" s="10">
        <f>VLOOKUP(B716,home!$B$2:$E$405,3,FALSE)</f>
        <v>0.99429999999999996</v>
      </c>
      <c r="G716" s="10">
        <f>VLOOKUP(C716,away!$B$2:$E$405,4,FALSE)</f>
        <v>0.67789999999999995</v>
      </c>
      <c r="H716" s="10">
        <f>VLOOKUP(A716,away!$A$2:$E$405,3,FALSE)</f>
        <v>1.2188000000000001</v>
      </c>
      <c r="I716" s="10">
        <f>VLOOKUP(C716,away!$B$2:$E$405,3,FALSE)</f>
        <v>1.4358</v>
      </c>
      <c r="J716" s="10">
        <f>VLOOKUP(B716,home!$B$2:$E$405,4,FALSE)</f>
        <v>0.75209999999999999</v>
      </c>
      <c r="K716" s="12">
        <f t="shared" si="1006"/>
        <v>1.242787521486</v>
      </c>
      <c r="L716" s="12">
        <f t="shared" si="1007"/>
        <v>1.3161396813840001</v>
      </c>
      <c r="M716" s="13">
        <f t="shared" si="1008"/>
        <v>7.7387717247663371E-2</v>
      </c>
      <c r="N716" s="13">
        <f t="shared" si="1009"/>
        <v>9.6176489311682919E-2</v>
      </c>
      <c r="O716" s="13">
        <f t="shared" si="1010"/>
        <v>0.10185304552137477</v>
      </c>
      <c r="P716" s="13">
        <f t="shared" si="1011"/>
        <v>0.12658169399931007</v>
      </c>
      <c r="Q716" s="13">
        <f t="shared" si="1012"/>
        <v>5.9763470388445615E-2</v>
      </c>
      <c r="R716" s="13">
        <f t="shared" si="1013"/>
        <v>6.7026417440246122E-2</v>
      </c>
      <c r="S716" s="13">
        <f t="shared" si="1014"/>
        <v>5.1761848732586727E-2</v>
      </c>
      <c r="T716" s="13">
        <f t="shared" si="1015"/>
        <v>7.8657074875450955E-2</v>
      </c>
      <c r="U716" s="13">
        <f t="shared" si="1016"/>
        <v>8.3299595204649468E-2</v>
      </c>
      <c r="V716" s="13">
        <f t="shared" si="1017"/>
        <v>9.407324759788175E-3</v>
      </c>
      <c r="W716" s="13">
        <f t="shared" si="1018"/>
        <v>2.475776507981943E-2</v>
      </c>
      <c r="X716" s="13">
        <f t="shared" si="1019"/>
        <v>3.2584677043933474E-2</v>
      </c>
      <c r="Y716" s="13">
        <f t="shared" si="1020"/>
        <v>2.1442993231301572E-2</v>
      </c>
      <c r="Z716" s="13">
        <f t="shared" si="1021"/>
        <v>2.9405375898038842E-2</v>
      </c>
      <c r="AA716" s="13">
        <f t="shared" si="1022"/>
        <v>3.654463423068785E-2</v>
      </c>
      <c r="AB716" s="13">
        <f t="shared" si="1023"/>
        <v>2.2708607699584504E-2</v>
      </c>
      <c r="AC716" s="13">
        <f t="shared" si="1024"/>
        <v>9.6171196997317694E-4</v>
      </c>
      <c r="AD716" s="13">
        <f t="shared" si="1025"/>
        <v>7.6921603752703608E-3</v>
      </c>
      <c r="AE716" s="13">
        <f t="shared" si="1026"/>
        <v>1.0123957505462964E-2</v>
      </c>
      <c r="AF716" s="13">
        <f t="shared" si="1027"/>
        <v>6.6622711027925913E-3</v>
      </c>
      <c r="AG716" s="13">
        <f t="shared" si="1028"/>
        <v>2.9228264555077577E-3</v>
      </c>
      <c r="AH716" s="13">
        <f t="shared" si="1029"/>
        <v>9.6753955163554027E-3</v>
      </c>
      <c r="AI716" s="13">
        <f t="shared" si="1030"/>
        <v>1.2024460813168087E-2</v>
      </c>
      <c r="AJ716" s="13">
        <f t="shared" si="1031"/>
        <v>7.4719249256013521E-3</v>
      </c>
      <c r="AK716" s="13">
        <f t="shared" si="1032"/>
        <v>3.0953383530058567E-3</v>
      </c>
      <c r="AL716" s="13">
        <f t="shared" si="1033"/>
        <v>6.2922197283080543E-5</v>
      </c>
      <c r="AM716" s="13">
        <f t="shared" si="1034"/>
        <v>1.9119441855310123E-3</v>
      </c>
      <c r="AN716" s="13">
        <f t="shared" si="1035"/>
        <v>2.5163856111687782E-3</v>
      </c>
      <c r="AO716" s="13">
        <f t="shared" si="1036"/>
        <v>1.655957478261479E-3</v>
      </c>
      <c r="AP716" s="13">
        <f t="shared" si="1037"/>
        <v>7.2649044927483846E-4</v>
      </c>
      <c r="AQ716" s="13">
        <f t="shared" si="1038"/>
        <v>2.3904072710927634E-4</v>
      </c>
      <c r="AR716" s="13">
        <f t="shared" si="1039"/>
        <v>2.5468343944320365E-3</v>
      </c>
      <c r="AS716" s="13">
        <f t="shared" si="1040"/>
        <v>3.1651740046914883E-3</v>
      </c>
      <c r="AT716" s="13">
        <f t="shared" si="1041"/>
        <v>1.9668193781812266E-3</v>
      </c>
      <c r="AU716" s="13">
        <f t="shared" si="1042"/>
        <v>8.1477952674016089E-4</v>
      </c>
      <c r="AV716" s="13">
        <f t="shared" si="1043"/>
        <v>2.5314945714873525E-4</v>
      </c>
      <c r="AW716" s="13">
        <f t="shared" si="1044"/>
        <v>2.8589084380440107E-6</v>
      </c>
      <c r="AX716" s="13">
        <f t="shared" si="1045"/>
        <v>3.960233959259426E-4</v>
      </c>
      <c r="AY716" s="13">
        <f t="shared" si="1046"/>
        <v>5.2122210613457986E-4</v>
      </c>
      <c r="AZ716" s="13">
        <f t="shared" si="1047"/>
        <v>3.4300054834913172E-4</v>
      </c>
      <c r="BA716" s="13">
        <f t="shared" si="1048"/>
        <v>1.5047887747292121E-4</v>
      </c>
      <c r="BB716" s="13">
        <f t="shared" si="1049"/>
        <v>4.9512805463058138E-5</v>
      </c>
      <c r="BC716" s="13">
        <f t="shared" si="1050"/>
        <v>1.3033153601315464E-5</v>
      </c>
      <c r="BD716" s="13">
        <f t="shared" si="1051"/>
        <v>5.5866496807093207E-4</v>
      </c>
      <c r="BE716" s="13">
        <f t="shared" si="1052"/>
        <v>6.9430185100992901E-4</v>
      </c>
      <c r="BF716" s="13">
        <f t="shared" si="1053"/>
        <v>4.3143483828988604E-4</v>
      </c>
      <c r="BG716" s="13">
        <f t="shared" si="1054"/>
        <v>1.7872727778700024E-4</v>
      </c>
      <c r="BH716" s="13">
        <f t="shared" si="1055"/>
        <v>5.5530007645711489E-5</v>
      </c>
      <c r="BI716" s="13">
        <f t="shared" si="1056"/>
        <v>1.3802400114022466E-5</v>
      </c>
      <c r="BJ716" s="14">
        <f t="shared" si="1057"/>
        <v>0.34930677470796001</v>
      </c>
      <c r="BK716" s="14">
        <f t="shared" si="1058"/>
        <v>0.26668444101273919</v>
      </c>
      <c r="BL716" s="14">
        <f t="shared" si="1059"/>
        <v>0.35437863780878437</v>
      </c>
      <c r="BM716" s="14">
        <f t="shared" si="1060"/>
        <v>0.47046803232110307</v>
      </c>
      <c r="BN716" s="14">
        <f t="shared" si="1061"/>
        <v>0.52878883390872278</v>
      </c>
    </row>
    <row r="717" spans="1:66" x14ac:dyDescent="0.25">
      <c r="A717" t="s">
        <v>345</v>
      </c>
      <c r="B717" t="s">
        <v>222</v>
      </c>
      <c r="C717" t="s">
        <v>227</v>
      </c>
      <c r="D717" s="11">
        <v>44437</v>
      </c>
      <c r="E717" s="10">
        <f>VLOOKUP(A717,home!$A$2:$E$405,3,FALSE)</f>
        <v>1.8438000000000001</v>
      </c>
      <c r="F717" s="10">
        <f>VLOOKUP(B717,home!$B$2:$E$405,3,FALSE)</f>
        <v>1.0847</v>
      </c>
      <c r="G717" s="10">
        <f>VLOOKUP(C717,away!$B$2:$E$405,4,FALSE)</f>
        <v>1.0847</v>
      </c>
      <c r="H717" s="10">
        <f>VLOOKUP(A717,away!$A$2:$E$405,3,FALSE)</f>
        <v>1.2188000000000001</v>
      </c>
      <c r="I717" s="10">
        <f>VLOOKUP(C717,away!$B$2:$E$405,3,FALSE)</f>
        <v>0.41020000000000001</v>
      </c>
      <c r="J717" s="10">
        <f>VLOOKUP(B717,home!$B$2:$E$405,4,FALSE)</f>
        <v>1.4918</v>
      </c>
      <c r="K717" s="12">
        <f t="shared" si="1006"/>
        <v>2.1693673071420001</v>
      </c>
      <c r="L717" s="12">
        <f t="shared" si="1007"/>
        <v>0.74582803556800015</v>
      </c>
      <c r="M717" s="13">
        <f t="shared" si="1008"/>
        <v>5.4193443704770902E-2</v>
      </c>
      <c r="N717" s="13">
        <f t="shared" si="1009"/>
        <v>0.11756548503457043</v>
      </c>
      <c r="O717" s="13">
        <f t="shared" si="1010"/>
        <v>4.0418989658994285E-2</v>
      </c>
      <c r="P717" s="13">
        <f t="shared" si="1011"/>
        <v>8.7683634753932788E-2</v>
      </c>
      <c r="Q717" s="13">
        <f t="shared" si="1012"/>
        <v>0.1275213598411446</v>
      </c>
      <c r="R717" s="13">
        <f t="shared" si="1013"/>
        <v>1.507280782850551E-2</v>
      </c>
      <c r="S717" s="13">
        <f t="shared" si="1014"/>
        <v>3.546748129508627E-2</v>
      </c>
      <c r="T717" s="13">
        <f t="shared" si="1015"/>
        <v>9.5109005303280952E-2</v>
      </c>
      <c r="U717" s="13">
        <f t="shared" si="1016"/>
        <v>3.2698456529993855E-2</v>
      </c>
      <c r="V717" s="13">
        <f t="shared" si="1017"/>
        <v>6.3761662808064536E-3</v>
      </c>
      <c r="W717" s="13">
        <f t="shared" si="1018"/>
        <v>9.2213556333889959E-2</v>
      </c>
      <c r="X717" s="13">
        <f t="shared" si="1019"/>
        <v>6.8775455573244271E-2</v>
      </c>
      <c r="Y717" s="13">
        <f t="shared" si="1020"/>
        <v>2.5647331462743519E-2</v>
      </c>
      <c r="Z717" s="13">
        <f t="shared" si="1021"/>
        <v>3.7472408844094122E-3</v>
      </c>
      <c r="AA717" s="13">
        <f t="shared" si="1022"/>
        <v>8.1291418666236542E-3</v>
      </c>
      <c r="AB717" s="13">
        <f t="shared" si="1023"/>
        <v>8.8175473002863256E-3</v>
      </c>
      <c r="AC717" s="13">
        <f t="shared" si="1024"/>
        <v>6.4477983529509064E-4</v>
      </c>
      <c r="AD717" s="13">
        <f t="shared" si="1025"/>
        <v>5.0011268596509513E-2</v>
      </c>
      <c r="AE717" s="13">
        <f t="shared" si="1026"/>
        <v>3.7299806213598311E-2</v>
      </c>
      <c r="AF717" s="13">
        <f t="shared" si="1027"/>
        <v>1.3909620597677556E-2</v>
      </c>
      <c r="AG717" s="13">
        <f t="shared" si="1028"/>
        <v>3.4580616686206806E-3</v>
      </c>
      <c r="AH717" s="13">
        <f t="shared" si="1029"/>
        <v>6.9869932690479176E-4</v>
      </c>
      <c r="AI717" s="13">
        <f t="shared" si="1030"/>
        <v>1.5157354773093763E-3</v>
      </c>
      <c r="AJ717" s="13">
        <f t="shared" si="1031"/>
        <v>1.6440934953751182E-3</v>
      </c>
      <c r="AK717" s="13">
        <f t="shared" si="1032"/>
        <v>1.1888808929171996E-3</v>
      </c>
      <c r="AL717" s="13">
        <f t="shared" si="1033"/>
        <v>4.1729505054308603E-5</v>
      </c>
      <c r="AM717" s="13">
        <f t="shared" si="1034"/>
        <v>2.1698562216393016E-2</v>
      </c>
      <c r="AN717" s="13">
        <f t="shared" si="1035"/>
        <v>1.6183396032502434E-2</v>
      </c>
      <c r="AO717" s="13">
        <f t="shared" si="1036"/>
        <v>6.0350152358701285E-3</v>
      </c>
      <c r="AP717" s="13">
        <f t="shared" si="1037"/>
        <v>1.5003611859973228E-3</v>
      </c>
      <c r="AQ717" s="13">
        <f t="shared" si="1038"/>
        <v>2.7975285899871453E-4</v>
      </c>
      <c r="AR717" s="13">
        <f t="shared" si="1039"/>
        <v>1.0422190928761698E-4</v>
      </c>
      <c r="AS717" s="13">
        <f t="shared" si="1040"/>
        <v>2.2609560269647549E-4</v>
      </c>
      <c r="AT717" s="13">
        <f t="shared" si="1041"/>
        <v>2.4524220438915031E-4</v>
      </c>
      <c r="AU717" s="13">
        <f t="shared" si="1042"/>
        <v>1.7734014017775301E-4</v>
      </c>
      <c r="AV717" s="13">
        <f t="shared" si="1043"/>
        <v>9.6178975586399249E-5</v>
      </c>
      <c r="AW717" s="13">
        <f t="shared" si="1044"/>
        <v>1.875480393069859E-6</v>
      </c>
      <c r="AX717" s="13">
        <f t="shared" si="1045"/>
        <v>7.8453585807049461E-3</v>
      </c>
      <c r="AY717" s="13">
        <f t="shared" si="1046"/>
        <v>5.8512883785737241E-3</v>
      </c>
      <c r="AZ717" s="13">
        <f t="shared" si="1047"/>
        <v>2.1820274584667546E-3</v>
      </c>
      <c r="BA717" s="13">
        <f t="shared" si="1048"/>
        <v>5.4247241763456517E-4</v>
      </c>
      <c r="BB717" s="13">
        <f t="shared" si="1049"/>
        <v>1.0114778439855285E-4</v>
      </c>
      <c r="BC717" s="13">
        <f t="shared" si="1050"/>
        <v>1.508777066800566E-5</v>
      </c>
      <c r="BD717" s="13">
        <f t="shared" si="1051"/>
        <v>1.2955270311188279E-5</v>
      </c>
      <c r="BE717" s="13">
        <f t="shared" si="1052"/>
        <v>2.8104739868279223E-5</v>
      </c>
      <c r="BF717" s="13">
        <f t="shared" si="1053"/>
        <v>3.0484751922987658E-5</v>
      </c>
      <c r="BG717" s="13">
        <f t="shared" si="1054"/>
        <v>2.2044208062687882E-5</v>
      </c>
      <c r="BH717" s="13">
        <f t="shared" si="1055"/>
        <v>1.1955496070757799E-5</v>
      </c>
      <c r="BI717" s="13">
        <f t="shared" si="1056"/>
        <v>5.187172463313319E-6</v>
      </c>
      <c r="BJ717" s="14">
        <f t="shared" si="1057"/>
        <v>0.69374542054548793</v>
      </c>
      <c r="BK717" s="14">
        <f t="shared" si="1058"/>
        <v>0.19025852375351954</v>
      </c>
      <c r="BL717" s="14">
        <f t="shared" si="1059"/>
        <v>0.11114416284774672</v>
      </c>
      <c r="BM717" s="14">
        <f t="shared" si="1060"/>
        <v>0.5505902143110647</v>
      </c>
      <c r="BN717" s="14">
        <f t="shared" si="1061"/>
        <v>0.44245572082191853</v>
      </c>
    </row>
    <row r="718" spans="1:66" x14ac:dyDescent="0.25">
      <c r="A718" t="s">
        <v>345</v>
      </c>
      <c r="B718" t="s">
        <v>225</v>
      </c>
      <c r="C718" t="s">
        <v>224</v>
      </c>
      <c r="D718" s="11">
        <v>44437</v>
      </c>
      <c r="E718" s="10">
        <f>VLOOKUP(A718,home!$A$2:$E$405,3,FALSE)</f>
        <v>1.8438000000000001</v>
      </c>
      <c r="F718" s="10">
        <f>VLOOKUP(B718,home!$B$2:$E$405,3,FALSE)</f>
        <v>0.72309999999999997</v>
      </c>
      <c r="G718" s="10">
        <f>VLOOKUP(C718,away!$B$2:$E$405,4,FALSE)</f>
        <v>1.3311999999999999</v>
      </c>
      <c r="H718" s="10">
        <f>VLOOKUP(A718,away!$A$2:$E$405,3,FALSE)</f>
        <v>1.2188000000000001</v>
      </c>
      <c r="I718" s="10">
        <f>VLOOKUP(C718,away!$B$2:$E$405,3,FALSE)</f>
        <v>1.0442</v>
      </c>
      <c r="J718" s="10">
        <f>VLOOKUP(B718,home!$B$2:$E$405,4,FALSE)</f>
        <v>0.75209999999999999</v>
      </c>
      <c r="K718" s="12">
        <f t="shared" si="1006"/>
        <v>1.774824769536</v>
      </c>
      <c r="L718" s="12">
        <f t="shared" si="1007"/>
        <v>0.95717582901600007</v>
      </c>
      <c r="M718" s="13">
        <f t="shared" si="1008"/>
        <v>6.5088942481326656E-2</v>
      </c>
      <c r="N718" s="13">
        <f t="shared" si="1009"/>
        <v>0.11552146733876253</v>
      </c>
      <c r="O718" s="13">
        <f t="shared" si="1010"/>
        <v>6.2301562479338567E-2</v>
      </c>
      <c r="P718" s="13">
        <f t="shared" si="1011"/>
        <v>0.11057435626912478</v>
      </c>
      <c r="Q718" s="13">
        <f t="shared" si="1012"/>
        <v>0.1025151808229899</v>
      </c>
      <c r="R718" s="13">
        <f t="shared" si="1013"/>
        <v>2.9816774857576511E-2</v>
      </c>
      <c r="S718" s="13">
        <f t="shared" si="1014"/>
        <v>4.6961464567653141E-2</v>
      </c>
      <c r="T718" s="13">
        <f t="shared" si="1015"/>
        <v>9.8125053190970479E-2</v>
      </c>
      <c r="U718" s="13">
        <f t="shared" si="1016"/>
        <v>5.2919550564905028E-2</v>
      </c>
      <c r="V718" s="13">
        <f t="shared" si="1017"/>
        <v>8.8643384064015385E-3</v>
      </c>
      <c r="W718" s="13">
        <f t="shared" si="1018"/>
        <v>6.0648827392701471E-2</v>
      </c>
      <c r="X718" s="13">
        <f t="shared" si="1019"/>
        <v>5.8051591638457314E-2</v>
      </c>
      <c r="Y718" s="13">
        <f t="shared" si="1020"/>
        <v>2.778279017611934E-2</v>
      </c>
      <c r="Z718" s="13">
        <f t="shared" si="1021"/>
        <v>9.5132987309614093E-3</v>
      </c>
      <c r="AA718" s="13">
        <f t="shared" si="1022"/>
        <v>1.6884438227705703E-2</v>
      </c>
      <c r="AB718" s="13">
        <f t="shared" si="1023"/>
        <v>1.4983459593116304E-2</v>
      </c>
      <c r="AC718" s="13">
        <f t="shared" si="1024"/>
        <v>9.4118186176623847E-4</v>
      </c>
      <c r="AD718" s="13">
        <f t="shared" si="1025"/>
        <v>2.6910260274970024E-2</v>
      </c>
      <c r="AE718" s="13">
        <f t="shared" si="1026"/>
        <v>2.5757850687730764E-2</v>
      </c>
      <c r="AF718" s="13">
        <f t="shared" si="1027"/>
        <v>1.232739604284952E-2</v>
      </c>
      <c r="AG718" s="13">
        <f t="shared" si="1028"/>
        <v>3.9331618423076829E-3</v>
      </c>
      <c r="AH718" s="13">
        <f t="shared" si="1029"/>
        <v>2.2764748998712115E-3</v>
      </c>
      <c r="AI718" s="13">
        <f t="shared" si="1030"/>
        <v>4.0403440395184115E-3</v>
      </c>
      <c r="AJ718" s="13">
        <f t="shared" si="1031"/>
        <v>3.5854513393922087E-3</v>
      </c>
      <c r="AK718" s="13">
        <f t="shared" si="1032"/>
        <v>2.1211826157064399E-3</v>
      </c>
      <c r="AL718" s="13">
        <f t="shared" si="1033"/>
        <v>6.3955919103669617E-5</v>
      </c>
      <c r="AM718" s="13">
        <f t="shared" si="1034"/>
        <v>9.5521992981354928E-3</v>
      </c>
      <c r="AN718" s="13">
        <f t="shared" si="1035"/>
        <v>9.1431342821188932E-3</v>
      </c>
      <c r="AO718" s="13">
        <f t="shared" si="1036"/>
        <v>4.3757935681458813E-3</v>
      </c>
      <c r="AP718" s="13">
        <f t="shared" si="1037"/>
        <v>1.3961346120643051E-3</v>
      </c>
      <c r="AQ718" s="13">
        <f t="shared" si="1038"/>
        <v>3.3408657618014563E-4</v>
      </c>
      <c r="AR718" s="13">
        <f t="shared" si="1039"/>
        <v>4.3579734990366873E-4</v>
      </c>
      <c r="AS718" s="13">
        <f t="shared" si="1040"/>
        <v>7.734639311071784E-4</v>
      </c>
      <c r="AT718" s="13">
        <f t="shared" si="1041"/>
        <v>6.8638147163585332E-4</v>
      </c>
      <c r="AU718" s="13">
        <f t="shared" si="1042"/>
        <v>4.06068945736628E-4</v>
      </c>
      <c r="AV718" s="13">
        <f t="shared" si="1043"/>
        <v>1.8017530575818443E-4</v>
      </c>
      <c r="AW718" s="13">
        <f t="shared" si="1044"/>
        <v>3.018043172453914E-6</v>
      </c>
      <c r="AX718" s="13">
        <f t="shared" si="1045"/>
        <v>2.8255799863125433E-3</v>
      </c>
      <c r="AY718" s="13">
        <f t="shared" si="1046"/>
        <v>2.7045768658497263E-3</v>
      </c>
      <c r="AZ718" s="13">
        <f t="shared" si="1047"/>
        <v>1.2943778018536035E-3</v>
      </c>
      <c r="BA718" s="13">
        <f t="shared" si="1048"/>
        <v>4.1298238184971032E-4</v>
      </c>
      <c r="BB718" s="13">
        <f t="shared" si="1049"/>
        <v>9.8824188428999672E-5</v>
      </c>
      <c r="BC718" s="13">
        <f t="shared" si="1050"/>
        <v>1.8918424897272241E-5</v>
      </c>
      <c r="BD718" s="13">
        <f t="shared" si="1051"/>
        <v>6.9522448279503297E-5</v>
      </c>
      <c r="BE718" s="13">
        <f t="shared" si="1052"/>
        <v>1.2339016324524791E-4</v>
      </c>
      <c r="BF718" s="13">
        <f t="shared" si="1053"/>
        <v>1.0949795902237829E-4</v>
      </c>
      <c r="BG718" s="13">
        <f t="shared" si="1054"/>
        <v>6.4779896628851648E-5</v>
      </c>
      <c r="BH718" s="13">
        <f t="shared" si="1055"/>
        <v>2.8743241276216897E-5</v>
      </c>
      <c r="BI718" s="13">
        <f t="shared" si="1056"/>
        <v>1.0202843314755862E-5</v>
      </c>
      <c r="BJ718" s="14">
        <f t="shared" si="1057"/>
        <v>0.56373018739369551</v>
      </c>
      <c r="BK718" s="14">
        <f t="shared" si="1058"/>
        <v>0.23519881637122578</v>
      </c>
      <c r="BL718" s="14">
        <f t="shared" si="1059"/>
        <v>0.19181726217303882</v>
      </c>
      <c r="BM718" s="14">
        <f t="shared" si="1060"/>
        <v>0.51173972159712544</v>
      </c>
      <c r="BN718" s="14">
        <f t="shared" si="1061"/>
        <v>0.48581828424911894</v>
      </c>
    </row>
    <row r="719" spans="1:66" x14ac:dyDescent="0.25">
      <c r="A719" t="s">
        <v>345</v>
      </c>
      <c r="B719" t="s">
        <v>228</v>
      </c>
      <c r="C719" t="s">
        <v>215</v>
      </c>
      <c r="D719" s="11">
        <v>44437</v>
      </c>
      <c r="E719" s="10">
        <f>VLOOKUP(A719,home!$A$2:$E$405,3,FALSE)</f>
        <v>1.8438000000000001</v>
      </c>
      <c r="F719" s="10">
        <f>VLOOKUP(B719,home!$B$2:$E$405,3,FALSE)</f>
        <v>0.67789999999999995</v>
      </c>
      <c r="G719" s="10">
        <f>VLOOKUP(C719,away!$B$2:$E$405,4,FALSE)</f>
        <v>0.45200000000000001</v>
      </c>
      <c r="H719" s="10">
        <f>VLOOKUP(A719,away!$A$2:$E$405,3,FALSE)</f>
        <v>1.2188000000000001</v>
      </c>
      <c r="I719" s="10">
        <f>VLOOKUP(C719,away!$B$2:$E$405,3,FALSE)</f>
        <v>1.3674999999999999</v>
      </c>
      <c r="J719" s="10">
        <f>VLOOKUP(B719,home!$B$2:$E$405,4,FALSE)</f>
        <v>1.2306999999999999</v>
      </c>
      <c r="K719" s="12">
        <f t="shared" si="1006"/>
        <v>0.56496023303999998</v>
      </c>
      <c r="L719" s="12">
        <f t="shared" si="1007"/>
        <v>2.0512187662999999</v>
      </c>
      <c r="M719" s="13">
        <f t="shared" si="1008"/>
        <v>7.3081574754477227E-2</v>
      </c>
      <c r="N719" s="13">
        <f t="shared" si="1009"/>
        <v>4.1288183504219624E-2</v>
      </c>
      <c r="O719" s="13">
        <f t="shared" si="1010"/>
        <v>0.14990629760713994</v>
      </c>
      <c r="P719" s="13">
        <f t="shared" si="1011"/>
        <v>8.4691096830293369E-2</v>
      </c>
      <c r="Q719" s="13">
        <f t="shared" si="1012"/>
        <v>1.1663090887171101E-2</v>
      </c>
      <c r="R719" s="13">
        <f t="shared" si="1013"/>
        <v>0.15374530541915915</v>
      </c>
      <c r="S719" s="13">
        <f t="shared" si="1014"/>
        <v>2.4536218282155704E-2</v>
      </c>
      <c r="T719" s="13">
        <f t="shared" si="1015"/>
        <v>2.3923550900827872E-2</v>
      </c>
      <c r="U719" s="13">
        <f t="shared" si="1016"/>
        <v>8.685998357841411E-2</v>
      </c>
      <c r="V719" s="13">
        <f t="shared" si="1017"/>
        <v>3.1593299000533936E-3</v>
      </c>
      <c r="W719" s="13">
        <f t="shared" si="1018"/>
        <v>2.196394181860962E-3</v>
      </c>
      <c r="X719" s="13">
        <f t="shared" si="1019"/>
        <v>4.5052849640253387E-3</v>
      </c>
      <c r="Y719" s="13">
        <f t="shared" si="1020"/>
        <v>4.6206625328689983E-3</v>
      </c>
      <c r="Z719" s="13">
        <f t="shared" si="1021"/>
        <v>0.10512175190210145</v>
      </c>
      <c r="AA719" s="13">
        <f t="shared" si="1022"/>
        <v>5.9389609452184286E-2</v>
      </c>
      <c r="AB719" s="13">
        <f t="shared" si="1023"/>
        <v>1.6776383798130311E-2</v>
      </c>
      <c r="AC719" s="13">
        <f t="shared" si="1024"/>
        <v>2.2882572948719799E-4</v>
      </c>
      <c r="AD719" s="13">
        <f t="shared" si="1025"/>
        <v>3.1021884220796728E-4</v>
      </c>
      <c r="AE719" s="13">
        <f t="shared" si="1026"/>
        <v>6.3632671079684087E-4</v>
      </c>
      <c r="AF719" s="13">
        <f t="shared" si="1027"/>
        <v>6.5262264534221646E-4</v>
      </c>
      <c r="AG719" s="13">
        <f t="shared" si="1028"/>
        <v>4.4622393914610126E-4</v>
      </c>
      <c r="AH719" s="13">
        <f t="shared" si="1029"/>
        <v>5.3906927561980796E-2</v>
      </c>
      <c r="AI719" s="13">
        <f t="shared" si="1030"/>
        <v>3.0455270357887063E-2</v>
      </c>
      <c r="AJ719" s="13">
        <f t="shared" si="1031"/>
        <v>8.6030083193440396E-3</v>
      </c>
      <c r="AK719" s="13">
        <f t="shared" si="1032"/>
        <v>1.6201191949805557E-3</v>
      </c>
      <c r="AL719" s="13">
        <f t="shared" si="1033"/>
        <v>1.0607052230808998E-5</v>
      </c>
      <c r="AM719" s="13">
        <f t="shared" si="1034"/>
        <v>3.5052261877442429E-5</v>
      </c>
      <c r="AN719" s="13">
        <f t="shared" si="1035"/>
        <v>7.1899857364271969E-5</v>
      </c>
      <c r="AO719" s="13">
        <f t="shared" si="1036"/>
        <v>7.3741168359943971E-5</v>
      </c>
      <c r="AP719" s="13">
        <f t="shared" si="1037"/>
        <v>5.0419756129601626E-5</v>
      </c>
      <c r="AQ719" s="13">
        <f t="shared" si="1038"/>
        <v>2.585548749132707E-5</v>
      </c>
      <c r="AR719" s="13">
        <f t="shared" si="1039"/>
        <v>2.2114980289741942E-2</v>
      </c>
      <c r="AS719" s="13">
        <f t="shared" si="1040"/>
        <v>1.2494084418167611E-2</v>
      </c>
      <c r="AT719" s="13">
        <f t="shared" si="1041"/>
        <v>3.5293304222547028E-3</v>
      </c>
      <c r="AU719" s="13">
        <f t="shared" si="1042"/>
        <v>6.6464377927739286E-4</v>
      </c>
      <c r="AV719" s="13">
        <f t="shared" si="1043"/>
        <v>9.3874326107285547E-5</v>
      </c>
      <c r="AW719" s="13">
        <f t="shared" si="1044"/>
        <v>3.4144602969026374E-7</v>
      </c>
      <c r="AX719" s="13">
        <f t="shared" si="1045"/>
        <v>3.3005223398098307E-6</v>
      </c>
      <c r="AY719" s="13">
        <f t="shared" si="1046"/>
        <v>6.7700933620103076E-6</v>
      </c>
      <c r="AZ719" s="13">
        <f t="shared" si="1047"/>
        <v>6.9434712768793024E-6</v>
      </c>
      <c r="BA719" s="13">
        <f t="shared" si="1048"/>
        <v>4.747526195466617E-6</v>
      </c>
      <c r="BB719" s="13">
        <f t="shared" si="1049"/>
        <v>2.4345537064104912E-6</v>
      </c>
      <c r="BC719" s="13">
        <f t="shared" si="1050"/>
        <v>9.9876045003088385E-7</v>
      </c>
      <c r="BD719" s="13">
        <f t="shared" si="1051"/>
        <v>7.5604437644455468E-3</v>
      </c>
      <c r="BE719" s="13">
        <f t="shared" si="1052"/>
        <v>4.2713500710469697E-3</v>
      </c>
      <c r="BF719" s="13">
        <f t="shared" si="1053"/>
        <v>1.2065714657670582E-3</v>
      </c>
      <c r="BG719" s="13">
        <f t="shared" si="1054"/>
        <v>2.272216321597239E-4</v>
      </c>
      <c r="BH719" s="13">
        <f t="shared" si="1055"/>
        <v>3.209279656417169E-5</v>
      </c>
      <c r="BI719" s="13">
        <f t="shared" si="1056"/>
        <v>3.6262307651599493E-6</v>
      </c>
      <c r="BJ719" s="14">
        <f t="shared" si="1057"/>
        <v>9.052472256702021E-2</v>
      </c>
      <c r="BK719" s="14">
        <f t="shared" si="1058"/>
        <v>0.1857144226420597</v>
      </c>
      <c r="BL719" s="14">
        <f t="shared" si="1059"/>
        <v>0.61346112448551771</v>
      </c>
      <c r="BM719" s="14">
        <f t="shared" si="1060"/>
        <v>0.48044004394690654</v>
      </c>
      <c r="BN719" s="14">
        <f t="shared" si="1061"/>
        <v>0.51437554900246041</v>
      </c>
    </row>
    <row r="720" spans="1:66" x14ac:dyDescent="0.25">
      <c r="A720" t="s">
        <v>345</v>
      </c>
      <c r="B720" t="s">
        <v>230</v>
      </c>
      <c r="C720" t="s">
        <v>223</v>
      </c>
      <c r="D720" s="11">
        <v>44437</v>
      </c>
      <c r="E720" s="10">
        <f>VLOOKUP(A720,home!$A$2:$E$405,3,FALSE)</f>
        <v>1.8438000000000001</v>
      </c>
      <c r="F720" s="10">
        <f>VLOOKUP(B720,home!$B$2:$E$405,3,FALSE)</f>
        <v>1.3107</v>
      </c>
      <c r="G720" s="10">
        <f>VLOOKUP(C720,away!$B$2:$E$405,4,FALSE)</f>
        <v>0.72309999999999997</v>
      </c>
      <c r="H720" s="10">
        <f>VLOOKUP(A720,away!$A$2:$E$405,3,FALSE)</f>
        <v>1.2188000000000001</v>
      </c>
      <c r="I720" s="10">
        <f>VLOOKUP(C720,away!$B$2:$E$405,3,FALSE)</f>
        <v>1.1623000000000001</v>
      </c>
      <c r="J720" s="10">
        <f>VLOOKUP(B720,home!$B$2:$E$405,4,FALSE)</f>
        <v>1.2306999999999999</v>
      </c>
      <c r="K720" s="12">
        <f t="shared" si="1006"/>
        <v>1.7474931080459999</v>
      </c>
      <c r="L720" s="12">
        <f t="shared" si="1007"/>
        <v>1.7434234530680002</v>
      </c>
      <c r="M720" s="13">
        <f t="shared" si="1008"/>
        <v>3.0472929065580495E-2</v>
      </c>
      <c r="N720" s="13">
        <f t="shared" si="1009"/>
        <v>5.3251233524076541E-2</v>
      </c>
      <c r="O720" s="13">
        <f t="shared" si="1010"/>
        <v>5.312721921661058E-2</v>
      </c>
      <c r="P720" s="13">
        <f t="shared" si="1011"/>
        <v>9.2839449430675985E-2</v>
      </c>
      <c r="Q720" s="13">
        <f t="shared" si="1012"/>
        <v>4.6528081789135943E-2</v>
      </c>
      <c r="R720" s="13">
        <f t="shared" si="1013"/>
        <v>4.6311619989261914E-2</v>
      </c>
      <c r="S720" s="13">
        <f t="shared" si="1014"/>
        <v>7.0711641733239919E-2</v>
      </c>
      <c r="T720" s="13">
        <f t="shared" si="1015"/>
        <v>8.1118149017445726E-2</v>
      </c>
      <c r="U720" s="13">
        <f t="shared" si="1016"/>
        <v>8.0929236753680564E-2</v>
      </c>
      <c r="V720" s="13">
        <f t="shared" si="1017"/>
        <v>2.3936837230641647E-2</v>
      </c>
      <c r="W720" s="13">
        <f t="shared" si="1018"/>
        <v>2.7102500752371875E-2</v>
      </c>
      <c r="X720" s="13">
        <f t="shared" si="1019"/>
        <v>4.7251135448478247E-2</v>
      </c>
      <c r="Y720" s="13">
        <f t="shared" si="1020"/>
        <v>4.1189368862484872E-2</v>
      </c>
      <c r="Z720" s="13">
        <f t="shared" si="1021"/>
        <v>2.6913588146284011E-2</v>
      </c>
      <c r="AA720" s="13">
        <f t="shared" si="1022"/>
        <v>4.7031309798419824E-2</v>
      </c>
      <c r="AB720" s="13">
        <f t="shared" si="1023"/>
        <v>4.1093444867557484E-2</v>
      </c>
      <c r="AC720" s="13">
        <f t="shared" si="1024"/>
        <v>4.5579036413391808E-3</v>
      </c>
      <c r="AD720" s="13">
        <f t="shared" si="1025"/>
        <v>1.1840358318895348E-2</v>
      </c>
      <c r="AE720" s="13">
        <f t="shared" si="1026"/>
        <v>2.0642758385890952E-2</v>
      </c>
      <c r="AF720" s="13">
        <f t="shared" si="1027"/>
        <v>1.799453455298921E-2</v>
      </c>
      <c r="AG720" s="13">
        <f t="shared" si="1028"/>
        <v>1.0457364522241299E-2</v>
      </c>
      <c r="AH720" s="13">
        <f t="shared" si="1029"/>
        <v>1.1730445195111117E-2</v>
      </c>
      <c r="AI720" s="13">
        <f t="shared" si="1030"/>
        <v>2.0498872132767992E-2</v>
      </c>
      <c r="AJ720" s="13">
        <f t="shared" si="1031"/>
        <v>1.7910818887364142E-2</v>
      </c>
      <c r="AK720" s="13">
        <f t="shared" si="1032"/>
        <v>1.0433010855042982E-2</v>
      </c>
      <c r="AL720" s="13">
        <f t="shared" si="1033"/>
        <v>5.5544810111208946E-4</v>
      </c>
      <c r="AM720" s="13">
        <f t="shared" si="1034"/>
        <v>4.1381889118129456E-3</v>
      </c>
      <c r="AN720" s="13">
        <f t="shared" si="1035"/>
        <v>7.2146156020806351E-3</v>
      </c>
      <c r="AO720" s="13">
        <f t="shared" si="1036"/>
        <v>6.2890650227688458E-3</v>
      </c>
      <c r="AP720" s="13">
        <f t="shared" si="1037"/>
        <v>3.6548344861882806E-3</v>
      </c>
      <c r="AQ720" s="13">
        <f t="shared" si="1038"/>
        <v>1.5929810400755959E-3</v>
      </c>
      <c r="AR720" s="13">
        <f t="shared" si="1039"/>
        <v>4.0902266536171081E-3</v>
      </c>
      <c r="AS720" s="13">
        <f t="shared" si="1040"/>
        <v>7.1476428875419497E-3</v>
      </c>
      <c r="AT720" s="13">
        <f t="shared" si="1041"/>
        <v>6.2452283423767851E-3</v>
      </c>
      <c r="AU720" s="13">
        <f t="shared" si="1042"/>
        <v>3.6378311621589905E-3</v>
      </c>
      <c r="AV720" s="13">
        <f t="shared" si="1043"/>
        <v>1.5892712210269521E-3</v>
      </c>
      <c r="AW720" s="13">
        <f t="shared" si="1044"/>
        <v>4.7006654281013181E-5</v>
      </c>
      <c r="AX720" s="13">
        <f t="shared" si="1045"/>
        <v>1.2052427671975831E-3</v>
      </c>
      <c r="AY720" s="13">
        <f t="shared" si="1046"/>
        <v>2.1012485069728422E-3</v>
      </c>
      <c r="AZ720" s="13">
        <f t="shared" si="1047"/>
        <v>1.8316829638902864E-3</v>
      </c>
      <c r="BA720" s="13">
        <f t="shared" si="1048"/>
        <v>1.0644663459438107E-3</v>
      </c>
      <c r="BB720" s="13">
        <f t="shared" si="1049"/>
        <v>4.6395389813000881E-4</v>
      </c>
      <c r="BC720" s="13">
        <f t="shared" si="1050"/>
        <v>1.6177362142843571E-4</v>
      </c>
      <c r="BD720" s="13">
        <f t="shared" si="1051"/>
        <v>1.1884995127133195E-3</v>
      </c>
      <c r="BE720" s="13">
        <f t="shared" si="1052"/>
        <v>2.076894707382555E-3</v>
      </c>
      <c r="BF720" s="13">
        <f t="shared" si="1053"/>
        <v>1.8146795936441148E-3</v>
      </c>
      <c r="BG720" s="13">
        <f t="shared" si="1054"/>
        <v>1.0570466944016016E-3</v>
      </c>
      <c r="BH720" s="13">
        <f t="shared" si="1055"/>
        <v>4.617954533374014E-4</v>
      </c>
      <c r="BI720" s="13">
        <f t="shared" si="1056"/>
        <v>1.6139687440681728E-4</v>
      </c>
      <c r="BJ720" s="14">
        <f t="shared" si="1057"/>
        <v>0.38709353834049937</v>
      </c>
      <c r="BK720" s="14">
        <f t="shared" si="1058"/>
        <v>0.22517545770956215</v>
      </c>
      <c r="BL720" s="14">
        <f t="shared" si="1059"/>
        <v>0.3585364907984242</v>
      </c>
      <c r="BM720" s="14">
        <f t="shared" si="1060"/>
        <v>0.67313430012673636</v>
      </c>
      <c r="BN720" s="14">
        <f t="shared" si="1061"/>
        <v>0.32253053301534146</v>
      </c>
    </row>
    <row r="721" spans="1:66" x14ac:dyDescent="0.25">
      <c r="A721" t="s">
        <v>345</v>
      </c>
      <c r="B721" t="s">
        <v>229</v>
      </c>
      <c r="C721" t="s">
        <v>226</v>
      </c>
      <c r="D721" s="11">
        <v>44437</v>
      </c>
      <c r="E721" s="10">
        <f>VLOOKUP(A721,home!$A$2:$E$405,3,FALSE)</f>
        <v>1.8438000000000001</v>
      </c>
      <c r="F721" s="10">
        <f>VLOOKUP(B721,home!$B$2:$E$405,3,FALSE)</f>
        <v>1.0395000000000001</v>
      </c>
      <c r="G721" s="10">
        <f>VLOOKUP(C721,away!$B$2:$E$405,4,FALSE)</f>
        <v>1.2655000000000001</v>
      </c>
      <c r="H721" s="10">
        <f>VLOOKUP(A721,away!$A$2:$E$405,3,FALSE)</f>
        <v>1.2188000000000001</v>
      </c>
      <c r="I721" s="10">
        <f>VLOOKUP(C721,away!$B$2:$E$405,3,FALSE)</f>
        <v>1.0940000000000001</v>
      </c>
      <c r="J721" s="10">
        <f>VLOOKUP(B721,home!$B$2:$E$405,4,FALSE)</f>
        <v>0.88890000000000002</v>
      </c>
      <c r="K721" s="12">
        <f t="shared" si="1006"/>
        <v>2.4254953915500006</v>
      </c>
      <c r="L721" s="12">
        <f t="shared" si="1007"/>
        <v>1.1852301040800004</v>
      </c>
      <c r="M721" s="13">
        <f t="shared" si="1008"/>
        <v>2.7032227987231473E-2</v>
      </c>
      <c r="N721" s="13">
        <f t="shared" si="1009"/>
        <v>6.5566544406358881E-2</v>
      </c>
      <c r="O721" s="13">
        <f t="shared" si="1010"/>
        <v>3.2039410390820658E-2</v>
      </c>
      <c r="P721" s="13">
        <f t="shared" si="1011"/>
        <v>7.7711442250914711E-2</v>
      </c>
      <c r="Q721" s="13">
        <f t="shared" si="1012"/>
        <v>7.9515675648740985E-2</v>
      </c>
      <c r="R721" s="13">
        <f t="shared" si="1013"/>
        <v>1.898703685608711E-2</v>
      </c>
      <c r="S721" s="13">
        <f t="shared" si="1014"/>
        <v>5.5850633728468248E-2</v>
      </c>
      <c r="T721" s="13">
        <f t="shared" si="1015"/>
        <v>9.4244372525148834E-2</v>
      </c>
      <c r="U721" s="13">
        <f t="shared" si="1016"/>
        <v>4.6052970393629294E-2</v>
      </c>
      <c r="V721" s="13">
        <f t="shared" si="1017"/>
        <v>1.7839748333470431E-2</v>
      </c>
      <c r="W721" s="13">
        <f t="shared" si="1018"/>
        <v>6.4288301614001953E-2</v>
      </c>
      <c r="X721" s="13">
        <f t="shared" si="1019"/>
        <v>7.6196430413090002E-2</v>
      </c>
      <c r="Y721" s="13">
        <f t="shared" si="1020"/>
        <v>4.5155151574515592E-2</v>
      </c>
      <c r="Z721" s="13">
        <f t="shared" si="1021"/>
        <v>7.5013358897036411E-3</v>
      </c>
      <c r="AA721" s="13">
        <f t="shared" si="1022"/>
        <v>1.8194455630944802E-2</v>
      </c>
      <c r="AB721" s="13">
        <f t="shared" si="1023"/>
        <v>2.2065284142308794E-2</v>
      </c>
      <c r="AC721" s="13">
        <f t="shared" si="1024"/>
        <v>3.205323505525924E-3</v>
      </c>
      <c r="AD721" s="13">
        <f t="shared" si="1025"/>
        <v>3.8982744823834549E-2</v>
      </c>
      <c r="AE721" s="13">
        <f t="shared" si="1026"/>
        <v>4.6203522704877528E-2</v>
      </c>
      <c r="AF721" s="13">
        <f t="shared" si="1027"/>
        <v>2.738090301218233E-2</v>
      </c>
      <c r="AG721" s="13">
        <f t="shared" si="1028"/>
        <v>1.0817556842311083E-2</v>
      </c>
      <c r="AH721" s="13">
        <f t="shared" si="1029"/>
        <v>2.2227022793231241E-3</v>
      </c>
      <c r="AI721" s="13">
        <f t="shared" si="1030"/>
        <v>5.3911541352859192E-3</v>
      </c>
      <c r="AJ721" s="13">
        <f t="shared" si="1031"/>
        <v>6.5381097551358638E-3</v>
      </c>
      <c r="AK721" s="13">
        <f t="shared" si="1032"/>
        <v>5.2860516935100471E-3</v>
      </c>
      <c r="AL721" s="13">
        <f t="shared" si="1033"/>
        <v>3.6858273407997861E-4</v>
      </c>
      <c r="AM721" s="13">
        <f t="shared" si="1034"/>
        <v>1.8910493584036063E-2</v>
      </c>
      <c r="AN721" s="13">
        <f t="shared" si="1035"/>
        <v>2.2413286278811246E-2</v>
      </c>
      <c r="AO721" s="13">
        <f t="shared" si="1036"/>
        <v>1.328245081450515E-2</v>
      </c>
      <c r="AP721" s="13">
        <f t="shared" si="1037"/>
        <v>5.24758685377114E-3</v>
      </c>
      <c r="AQ721" s="13">
        <f t="shared" si="1038"/>
        <v>1.5548994782160039E-3</v>
      </c>
      <c r="AR721" s="13">
        <f t="shared" si="1039"/>
        <v>5.2688273077220013E-4</v>
      </c>
      <c r="AS721" s="13">
        <f t="shared" si="1040"/>
        <v>1.2779516353752512E-3</v>
      </c>
      <c r="AT721" s="13">
        <f t="shared" si="1041"/>
        <v>1.5498329011132295E-3</v>
      </c>
      <c r="AU721" s="13">
        <f t="shared" si="1042"/>
        <v>1.2530375197742354E-3</v>
      </c>
      <c r="AV721" s="13">
        <f t="shared" si="1043"/>
        <v>7.5980918241291264E-4</v>
      </c>
      <c r="AW721" s="13">
        <f t="shared" si="1044"/>
        <v>2.9433073436629703E-5</v>
      </c>
      <c r="AX721" s="13">
        <f t="shared" si="1045"/>
        <v>7.6445525066692168E-3</v>
      </c>
      <c r="AY721" s="13">
        <f t="shared" si="1046"/>
        <v>9.0605537631245851E-3</v>
      </c>
      <c r="AZ721" s="13">
        <f t="shared" si="1047"/>
        <v>5.3694205398452958E-3</v>
      </c>
      <c r="BA721" s="13">
        <f t="shared" si="1048"/>
        <v>2.1213329550967101E-3</v>
      </c>
      <c r="BB721" s="13">
        <f t="shared" si="1049"/>
        <v>6.2856691978940263E-4</v>
      </c>
      <c r="BC721" s="13">
        <f t="shared" si="1050"/>
        <v>1.4899928715264783E-4</v>
      </c>
      <c r="BD721" s="13">
        <f t="shared" si="1051"/>
        <v>1.0407954563851468E-4</v>
      </c>
      <c r="BE721" s="13">
        <f t="shared" si="1052"/>
        <v>2.5244445830083532E-4</v>
      </c>
      <c r="BF721" s="13">
        <f t="shared" si="1053"/>
        <v>3.0615143511550624E-4</v>
      </c>
      <c r="BG721" s="13">
        <f t="shared" si="1054"/>
        <v>2.475229649963598E-4</v>
      </c>
      <c r="BH721" s="13">
        <f t="shared" si="1055"/>
        <v>1.5009145272536572E-4</v>
      </c>
      <c r="BI721" s="13">
        <f t="shared" si="1056"/>
        <v>7.280922537928384E-5</v>
      </c>
      <c r="BJ721" s="14">
        <f t="shared" si="1057"/>
        <v>0.63473334654607916</v>
      </c>
      <c r="BK721" s="14">
        <f t="shared" si="1058"/>
        <v>0.19106851230281535</v>
      </c>
      <c r="BL721" s="14">
        <f t="shared" si="1059"/>
        <v>0.16327778832864931</v>
      </c>
      <c r="BM721" s="14">
        <f t="shared" si="1060"/>
        <v>0.68669752483740565</v>
      </c>
      <c r="BN721" s="14">
        <f t="shared" si="1061"/>
        <v>0.30085233754015378</v>
      </c>
    </row>
    <row r="722" spans="1:66" x14ac:dyDescent="0.25">
      <c r="A722" t="s">
        <v>346</v>
      </c>
      <c r="B722" t="s">
        <v>244</v>
      </c>
      <c r="C722" t="s">
        <v>239</v>
      </c>
      <c r="D722" s="11">
        <v>44437</v>
      </c>
      <c r="E722" s="10">
        <f>VLOOKUP(A722,home!$A$2:$E$405,3,FALSE)</f>
        <v>1.619</v>
      </c>
      <c r="F722" s="10">
        <f>VLOOKUP(B722,home!$B$2:$E$405,3,FALSE)</f>
        <v>1.2353000000000001</v>
      </c>
      <c r="G722" s="10">
        <f>VLOOKUP(C722,away!$B$2:$E$405,4,FALSE)</f>
        <v>0.88239999999999996</v>
      </c>
      <c r="H722" s="10">
        <f>VLOOKUP(A722,away!$A$2:$E$405,3,FALSE)</f>
        <v>1.181</v>
      </c>
      <c r="I722" s="10">
        <f>VLOOKUP(C722,away!$B$2:$E$405,3,FALSE)</f>
        <v>1.6935</v>
      </c>
      <c r="J722" s="10">
        <f>VLOOKUP(B722,home!$B$2:$E$405,4,FALSE)</f>
        <v>0.16930000000000001</v>
      </c>
      <c r="K722" s="12">
        <f t="shared" si="1006"/>
        <v>1.7647564976800001</v>
      </c>
      <c r="L722" s="12">
        <f t="shared" si="1007"/>
        <v>0.33860397855000002</v>
      </c>
      <c r="M722" s="13">
        <f t="shared" si="1008"/>
        <v>0.12204560700076361</v>
      </c>
      <c r="N722" s="13">
        <f t="shared" si="1009"/>
        <v>0.21538077796789726</v>
      </c>
      <c r="O722" s="13">
        <f t="shared" si="1010"/>
        <v>4.1325128095008289E-2</v>
      </c>
      <c r="P722" s="13">
        <f t="shared" si="1011"/>
        <v>7.2928788323124202E-2</v>
      </c>
      <c r="Q722" s="13">
        <f t="shared" si="1012"/>
        <v>0.19004731369711012</v>
      </c>
      <c r="R722" s="13">
        <f t="shared" si="1013"/>
        <v>6.9964263935290939E-3</v>
      </c>
      <c r="S722" s="13">
        <f t="shared" si="1014"/>
        <v>1.0894714478018411E-2</v>
      </c>
      <c r="T722" s="13">
        <f t="shared" si="1015"/>
        <v>6.4350776530581383E-2</v>
      </c>
      <c r="U722" s="13">
        <f t="shared" si="1016"/>
        <v>1.2346988938520317E-2</v>
      </c>
      <c r="V722" s="13">
        <f t="shared" si="1017"/>
        <v>7.2335283827618666E-4</v>
      </c>
      <c r="W722" s="13">
        <f t="shared" si="1018"/>
        <v>0.11179574390453478</v>
      </c>
      <c r="X722" s="13">
        <f t="shared" si="1019"/>
        <v>3.7854483671032384E-2</v>
      </c>
      <c r="Y722" s="13">
        <f t="shared" si="1020"/>
        <v>6.4088393884837872E-3</v>
      </c>
      <c r="Z722" s="13">
        <f t="shared" si="1021"/>
        <v>7.8967260416039332E-4</v>
      </c>
      <c r="AA722" s="13">
        <f t="shared" si="1022"/>
        <v>1.3935798592319406E-3</v>
      </c>
      <c r="AB722" s="13">
        <f t="shared" si="1023"/>
        <v>1.2296645558077738E-3</v>
      </c>
      <c r="AC722" s="13">
        <f t="shared" si="1024"/>
        <v>2.7015129488256107E-5</v>
      </c>
      <c r="AD722" s="13">
        <f t="shared" si="1025"/>
        <v>4.9323066367124267E-2</v>
      </c>
      <c r="AE722" s="13">
        <f t="shared" si="1026"/>
        <v>1.670098650619397E-2</v>
      </c>
      <c r="AF722" s="13">
        <f t="shared" si="1027"/>
        <v>2.8275102383535709E-3</v>
      </c>
      <c r="AG722" s="13">
        <f t="shared" si="1028"/>
        <v>3.1913540536579276E-4</v>
      </c>
      <c r="AH722" s="13">
        <f t="shared" si="1029"/>
        <v>6.6846571380162101E-5</v>
      </c>
      <c r="AI722" s="13">
        <f t="shared" si="1030"/>
        <v>1.1796792119077099E-4</v>
      </c>
      <c r="AJ722" s="13">
        <f t="shared" si="1031"/>
        <v>1.0409232771960767E-4</v>
      </c>
      <c r="AK722" s="13">
        <f t="shared" si="1032"/>
        <v>6.1232537233937877E-5</v>
      </c>
      <c r="AL722" s="13">
        <f t="shared" si="1033"/>
        <v>6.4571948417889195E-7</v>
      </c>
      <c r="AM722" s="13">
        <f t="shared" si="1034"/>
        <v>1.7408640371376877E-2</v>
      </c>
      <c r="AN722" s="13">
        <f t="shared" si="1035"/>
        <v>5.8946348908943602E-3</v>
      </c>
      <c r="AO722" s="13">
        <f t="shared" si="1036"/>
        <v>9.9797341307823772E-4</v>
      </c>
      <c r="AP722" s="13">
        <f t="shared" si="1037"/>
        <v>1.1263925605180465E-4</v>
      </c>
      <c r="AQ722" s="13">
        <f t="shared" si="1038"/>
        <v>9.5350250600133035E-6</v>
      </c>
      <c r="AR722" s="13">
        <f t="shared" si="1039"/>
        <v>4.5269030043498942E-6</v>
      </c>
      <c r="AS722" s="13">
        <f t="shared" si="1040"/>
        <v>7.988881491293589E-6</v>
      </c>
      <c r="AT722" s="13">
        <f t="shared" si="1041"/>
        <v>7.0492152604779274E-6</v>
      </c>
      <c r="AU722" s="13">
        <f t="shared" si="1042"/>
        <v>4.1467161448244787E-6</v>
      </c>
      <c r="AV722" s="13">
        <f t="shared" si="1043"/>
        <v>1.8294860651533902E-6</v>
      </c>
      <c r="AW722" s="13">
        <f t="shared" si="1044"/>
        <v>1.0718110661675459E-8</v>
      </c>
      <c r="AX722" s="13">
        <f t="shared" si="1045"/>
        <v>5.1203352018602882E-3</v>
      </c>
      <c r="AY722" s="13">
        <f t="shared" si="1046"/>
        <v>1.7337658708595108E-3</v>
      </c>
      <c r="AZ722" s="13">
        <f t="shared" si="1047"/>
        <v>2.9353001087361794E-4</v>
      </c>
      <c r="BA722" s="13">
        <f t="shared" si="1048"/>
        <v>3.3130143168543938E-5</v>
      </c>
      <c r="BB722" s="13">
        <f t="shared" si="1049"/>
        <v>2.8044995717000196E-6</v>
      </c>
      <c r="BC722" s="13">
        <f t="shared" si="1050"/>
        <v>1.8992294256387971E-7</v>
      </c>
      <c r="BD722" s="13">
        <f t="shared" si="1051"/>
        <v>2.5547122796380348E-7</v>
      </c>
      <c r="BE722" s="13">
        <f t="shared" si="1052"/>
        <v>4.5084450951941069E-7</v>
      </c>
      <c r="BF722" s="13">
        <f t="shared" si="1053"/>
        <v>3.9781538880886643E-7</v>
      </c>
      <c r="BG722" s="13">
        <f t="shared" si="1054"/>
        <v>2.3401576409251422E-7</v>
      </c>
      <c r="BH722" s="13">
        <f t="shared" si="1055"/>
        <v>1.0324521006045366E-7</v>
      </c>
      <c r="BI722" s="13">
        <f t="shared" si="1056"/>
        <v>3.6440531061704406E-8</v>
      </c>
      <c r="BJ722" s="14">
        <f t="shared" si="1057"/>
        <v>0.72661581228241479</v>
      </c>
      <c r="BK722" s="14">
        <f t="shared" si="1058"/>
        <v>0.20835388936001437</v>
      </c>
      <c r="BL722" s="14">
        <f t="shared" si="1059"/>
        <v>6.3668946234219495E-2</v>
      </c>
      <c r="BM722" s="14">
        <f t="shared" si="1060"/>
        <v>0.34897052385062755</v>
      </c>
      <c r="BN722" s="14">
        <f t="shared" si="1061"/>
        <v>0.64872404147743246</v>
      </c>
    </row>
    <row r="723" spans="1:66" x14ac:dyDescent="0.25">
      <c r="A723" t="s">
        <v>346</v>
      </c>
      <c r="B723" t="s">
        <v>245</v>
      </c>
      <c r="C723" t="s">
        <v>240</v>
      </c>
      <c r="D723" s="11">
        <v>44437</v>
      </c>
      <c r="E723" s="10">
        <f>VLOOKUP(A723,home!$A$2:$E$405,3,FALSE)</f>
        <v>1.619</v>
      </c>
      <c r="F723" s="10">
        <f>VLOOKUP(B723,home!$B$2:$E$405,3,FALSE)</f>
        <v>0.92649999999999999</v>
      </c>
      <c r="G723" s="10">
        <f>VLOOKUP(C723,away!$B$2:$E$405,4,FALSE)</f>
        <v>0.8236</v>
      </c>
      <c r="H723" s="10">
        <f>VLOOKUP(A723,away!$A$2:$E$405,3,FALSE)</f>
        <v>1.181</v>
      </c>
      <c r="I723" s="10">
        <f>VLOOKUP(C723,away!$B$2:$E$405,3,FALSE)</f>
        <v>1.6935</v>
      </c>
      <c r="J723" s="10">
        <f>VLOOKUP(B723,home!$B$2:$E$405,4,FALSE)</f>
        <v>0.9879</v>
      </c>
      <c r="K723" s="12">
        <f t="shared" si="1006"/>
        <v>1.2354028826000001</v>
      </c>
      <c r="L723" s="12">
        <f t="shared" si="1007"/>
        <v>1.9758232156500002</v>
      </c>
      <c r="M723" s="13">
        <f t="shared" si="1008"/>
        <v>4.0307162421118273E-2</v>
      </c>
      <c r="N723" s="13">
        <f t="shared" si="1009"/>
        <v>4.9795584644475921E-2</v>
      </c>
      <c r="O723" s="13">
        <f t="shared" si="1010"/>
        <v>7.9639827268620761E-2</v>
      </c>
      <c r="P723" s="13">
        <f t="shared" si="1011"/>
        <v>9.8387272177420187E-2</v>
      </c>
      <c r="Q723" s="13">
        <f t="shared" si="1012"/>
        <v>3.075880440526893E-2</v>
      </c>
      <c r="R723" s="13">
        <f t="shared" si="1013"/>
        <v>7.8677109803848441E-2</v>
      </c>
      <c r="S723" s="13">
        <f t="shared" si="1014"/>
        <v>6.0039300369120363E-2</v>
      </c>
      <c r="T723" s="13">
        <f t="shared" si="1015"/>
        <v>6.0773959829567847E-2</v>
      </c>
      <c r="U723" s="13">
        <f t="shared" si="1016"/>
        <v>9.7197928246311099E-2</v>
      </c>
      <c r="V723" s="13">
        <f t="shared" si="1017"/>
        <v>1.6283576835530899E-2</v>
      </c>
      <c r="W723" s="13">
        <f t="shared" si="1018"/>
        <v>1.2666505209199602E-2</v>
      </c>
      <c r="X723" s="13">
        <f t="shared" si="1019"/>
        <v>2.5026775053488236E-2</v>
      </c>
      <c r="Y723" s="13">
        <f t="shared" si="1020"/>
        <v>2.4724241581766171E-2</v>
      </c>
      <c r="Z723" s="13">
        <f t="shared" si="1021"/>
        <v>5.1817353363562677E-2</v>
      </c>
      <c r="AA723" s="13">
        <f t="shared" si="1022"/>
        <v>6.4015307714048147E-2</v>
      </c>
      <c r="AB723" s="13">
        <f t="shared" si="1023"/>
        <v>3.9542347840230557E-2</v>
      </c>
      <c r="AC723" s="13">
        <f t="shared" si="1024"/>
        <v>2.4841997828466628E-3</v>
      </c>
      <c r="AD723" s="13">
        <f t="shared" si="1025"/>
        <v>3.9120592619782809E-3</v>
      </c>
      <c r="AE723" s="13">
        <f t="shared" si="1026"/>
        <v>7.7295375108152936E-3</v>
      </c>
      <c r="AF723" s="13">
        <f t="shared" si="1027"/>
        <v>7.636099830053188E-3</v>
      </c>
      <c r="AG723" s="13">
        <f t="shared" si="1028"/>
        <v>5.0291944404133714E-3</v>
      </c>
      <c r="AH723" s="13">
        <f t="shared" si="1029"/>
        <v>2.5595482437316693E-2</v>
      </c>
      <c r="AI723" s="13">
        <f t="shared" si="1030"/>
        <v>3.1620732784598718E-2</v>
      </c>
      <c r="AJ723" s="13">
        <f t="shared" si="1031"/>
        <v>1.9532172216008795E-2</v>
      </c>
      <c r="AK723" s="13">
        <f t="shared" si="1032"/>
        <v>8.04336728636563E-3</v>
      </c>
      <c r="AL723" s="13">
        <f t="shared" si="1033"/>
        <v>2.4255107578594119E-4</v>
      </c>
      <c r="AM723" s="13">
        <f t="shared" si="1034"/>
        <v>9.6659385782999873E-4</v>
      </c>
      <c r="AN723" s="13">
        <f t="shared" si="1035"/>
        <v>1.9098185844052071E-3</v>
      </c>
      <c r="AO723" s="13">
        <f t="shared" si="1036"/>
        <v>1.8867319483738144E-3</v>
      </c>
      <c r="AP723" s="13">
        <f t="shared" si="1037"/>
        <v>1.2426162617685138E-3</v>
      </c>
      <c r="AQ723" s="13">
        <f t="shared" si="1038"/>
        <v>6.137975145366119E-4</v>
      </c>
      <c r="AR723" s="13">
        <f t="shared" si="1039"/>
        <v>1.0114429683082432E-2</v>
      </c>
      <c r="AS723" s="13">
        <f t="shared" si="1040"/>
        <v>1.2495395586335044E-2</v>
      </c>
      <c r="AT723" s="13">
        <f t="shared" si="1041"/>
        <v>7.7184238632928169E-3</v>
      </c>
      <c r="AU723" s="13">
        <f t="shared" si="1042"/>
        <v>3.1784543632801905E-3</v>
      </c>
      <c r="AV723" s="13">
        <f t="shared" si="1043"/>
        <v>9.816679206522249E-4</v>
      </c>
      <c r="AW723" s="13">
        <f t="shared" si="1044"/>
        <v>1.6445890670023618E-5</v>
      </c>
      <c r="AX723" s="13">
        <f t="shared" si="1045"/>
        <v>1.990221397111057E-4</v>
      </c>
      <c r="AY723" s="13">
        <f t="shared" si="1046"/>
        <v>3.9323256406954046E-4</v>
      </c>
      <c r="AZ723" s="13">
        <f t="shared" si="1047"/>
        <v>3.884790146190872E-4</v>
      </c>
      <c r="BA723" s="13">
        <f t="shared" si="1048"/>
        <v>2.5585528529240952E-4</v>
      </c>
      <c r="BB723" s="13">
        <f t="shared" si="1049"/>
        <v>1.263812031318742E-4</v>
      </c>
      <c r="BC723" s="13">
        <f t="shared" si="1050"/>
        <v>4.9941383033947105E-5</v>
      </c>
      <c r="BD723" s="13">
        <f t="shared" si="1051"/>
        <v>3.3307208301489566E-3</v>
      </c>
      <c r="BE723" s="13">
        <f t="shared" si="1052"/>
        <v>4.1147821147018869E-3</v>
      </c>
      <c r="BF723" s="13">
        <f t="shared" si="1053"/>
        <v>2.5417068428868175E-3</v>
      </c>
      <c r="BG723" s="13">
        <f t="shared" si="1054"/>
        <v>1.046677320142173E-3</v>
      </c>
      <c r="BH723" s="13">
        <f t="shared" si="1055"/>
        <v>3.232670446139213E-4</v>
      </c>
      <c r="BI723" s="13">
        <f t="shared" si="1056"/>
        <v>7.9873007753124178E-5</v>
      </c>
      <c r="BJ723" s="14">
        <f t="shared" si="1057"/>
        <v>0.2360852315237989</v>
      </c>
      <c r="BK723" s="14">
        <f t="shared" si="1058"/>
        <v>0.21813729522589187</v>
      </c>
      <c r="BL723" s="14">
        <f t="shared" si="1059"/>
        <v>0.48978967417423847</v>
      </c>
      <c r="BM723" s="14">
        <f t="shared" si="1060"/>
        <v>0.6178870068933402</v>
      </c>
      <c r="BN723" s="14">
        <f t="shared" si="1061"/>
        <v>0.37756576072075254</v>
      </c>
    </row>
    <row r="724" spans="1:66" x14ac:dyDescent="0.25">
      <c r="A724" t="s">
        <v>346</v>
      </c>
      <c r="B724" t="s">
        <v>243</v>
      </c>
      <c r="C724" t="s">
        <v>236</v>
      </c>
      <c r="D724" s="11">
        <v>44437</v>
      </c>
      <c r="E724" s="10">
        <f>VLOOKUP(A724,home!$A$2:$E$405,3,FALSE)</f>
        <v>1.619</v>
      </c>
      <c r="F724" s="10">
        <f>VLOOKUP(B724,home!$B$2:$E$405,3,FALSE)</f>
        <v>0.72060000000000002</v>
      </c>
      <c r="G724" s="10">
        <f>VLOOKUP(C724,away!$B$2:$E$405,4,FALSE)</f>
        <v>1.2353000000000001</v>
      </c>
      <c r="H724" s="10">
        <f>VLOOKUP(A724,away!$A$2:$E$405,3,FALSE)</f>
        <v>1.181</v>
      </c>
      <c r="I724" s="10">
        <f>VLOOKUP(C724,away!$B$2:$E$405,3,FALSE)</f>
        <v>0.7056</v>
      </c>
      <c r="J724" s="10">
        <f>VLOOKUP(B724,home!$B$2:$E$405,4,FALSE)</f>
        <v>1.4112</v>
      </c>
      <c r="K724" s="12">
        <f t="shared" si="1006"/>
        <v>1.4411644744200003</v>
      </c>
      <c r="L724" s="12">
        <f t="shared" si="1007"/>
        <v>1.17597215232</v>
      </c>
      <c r="M724" s="13">
        <f t="shared" si="1008"/>
        <v>7.3011623335100834E-2</v>
      </c>
      <c r="N724" s="13">
        <f t="shared" si="1009"/>
        <v>0.1052217577702816</v>
      </c>
      <c r="O724" s="13">
        <f t="shared" si="1010"/>
        <v>8.585963583775566E-2</v>
      </c>
      <c r="P724" s="13">
        <f t="shared" si="1011"/>
        <v>0.12373785695601174</v>
      </c>
      <c r="Q724" s="13">
        <f t="shared" si="1012"/>
        <v>7.5820929617278252E-2</v>
      </c>
      <c r="R724" s="13">
        <f t="shared" si="1013"/>
        <v>5.0484270376768468E-2</v>
      </c>
      <c r="S724" s="13">
        <f t="shared" si="1014"/>
        <v>5.2426779958697128E-2</v>
      </c>
      <c r="T724" s="13">
        <f t="shared" si="1015"/>
        <v>8.9163301792933941E-2</v>
      </c>
      <c r="U724" s="13">
        <f t="shared" si="1016"/>
        <v>7.2756136984012718E-2</v>
      </c>
      <c r="V724" s="13">
        <f t="shared" si="1017"/>
        <v>9.8723662873656057E-3</v>
      </c>
      <c r="W724" s="13">
        <f t="shared" si="1018"/>
        <v>3.6423476727306885E-2</v>
      </c>
      <c r="X724" s="13">
        <f t="shared" si="1019"/>
        <v>4.2832994321988505E-2</v>
      </c>
      <c r="Y724" s="13">
        <f t="shared" si="1020"/>
        <v>2.5185204261569585E-2</v>
      </c>
      <c r="Z724" s="13">
        <f t="shared" si="1021"/>
        <v>1.9789365364424411E-2</v>
      </c>
      <c r="AA724" s="13">
        <f t="shared" si="1022"/>
        <v>2.851973033452606E-2</v>
      </c>
      <c r="AB724" s="13">
        <f t="shared" si="1023"/>
        <v>2.0550811089078698E-2</v>
      </c>
      <c r="AC724" s="13">
        <f t="shared" si="1024"/>
        <v>1.0457114494947419E-3</v>
      </c>
      <c r="AD724" s="13">
        <f t="shared" si="1025"/>
        <v>1.3123055173564588E-2</v>
      </c>
      <c r="AE724" s="13">
        <f t="shared" si="1026"/>
        <v>1.5432347437470859E-2</v>
      </c>
      <c r="AF724" s="13">
        <f t="shared" si="1027"/>
        <v>9.0740054156963224E-3</v>
      </c>
      <c r="AG724" s="13">
        <f t="shared" si="1028"/>
        <v>3.5569258929532463E-3</v>
      </c>
      <c r="AH724" s="13">
        <f t="shared" si="1029"/>
        <v>5.8179356451622593E-3</v>
      </c>
      <c r="AI724" s="13">
        <f t="shared" si="1030"/>
        <v>8.3846021662696522E-3</v>
      </c>
      <c r="AJ724" s="13">
        <f t="shared" si="1031"/>
        <v>6.0417953870864011E-3</v>
      </c>
      <c r="AK724" s="13">
        <f t="shared" si="1032"/>
        <v>2.9024069578611851E-3</v>
      </c>
      <c r="AL724" s="13">
        <f t="shared" si="1033"/>
        <v>7.0889585983297548E-5</v>
      </c>
      <c r="AM724" s="13">
        <f t="shared" si="1034"/>
        <v>3.7824961823989755E-3</v>
      </c>
      <c r="AN724" s="13">
        <f t="shared" si="1035"/>
        <v>4.4481101767579068E-3</v>
      </c>
      <c r="AO724" s="13">
        <f t="shared" si="1036"/>
        <v>2.6154268491592456E-3</v>
      </c>
      <c r="AP724" s="13">
        <f t="shared" si="1037"/>
        <v>1.0252230470137714E-3</v>
      </c>
      <c r="AQ724" s="13">
        <f t="shared" si="1038"/>
        <v>3.0140843830121338E-4</v>
      </c>
      <c r="AR724" s="13">
        <f t="shared" si="1039"/>
        <v>1.3683460605401418E-3</v>
      </c>
      <c r="AS724" s="13">
        <f t="shared" si="1040"/>
        <v>1.9720117311630113E-3</v>
      </c>
      <c r="AT724" s="13">
        <f t="shared" si="1041"/>
        <v>1.4209966250458084E-3</v>
      </c>
      <c r="AU724" s="13">
        <f t="shared" si="1042"/>
        <v>6.8262995142891224E-4</v>
      </c>
      <c r="AV724" s="13">
        <f t="shared" si="1043"/>
        <v>2.4594550879359972E-4</v>
      </c>
      <c r="AW724" s="13">
        <f t="shared" si="1044"/>
        <v>3.3372637006228736E-6</v>
      </c>
      <c r="AX724" s="13">
        <f t="shared" si="1045"/>
        <v>9.0853318711711119E-4</v>
      </c>
      <c r="AY724" s="13">
        <f t="shared" si="1046"/>
        <v>1.0684097275082585E-3</v>
      </c>
      <c r="AZ724" s="13">
        <f t="shared" si="1047"/>
        <v>6.2821004340875579E-4</v>
      </c>
      <c r="BA724" s="13">
        <f t="shared" si="1048"/>
        <v>2.4625250561881171E-4</v>
      </c>
      <c r="BB724" s="13">
        <f t="shared" si="1049"/>
        <v>7.239652226168674E-5</v>
      </c>
      <c r="BC724" s="13">
        <f t="shared" si="1050"/>
        <v>1.7027258820911705E-5</v>
      </c>
      <c r="BD724" s="13">
        <f t="shared" si="1051"/>
        <v>2.681894769886639E-4</v>
      </c>
      <c r="BE724" s="13">
        <f t="shared" si="1052"/>
        <v>3.865051466493425E-4</v>
      </c>
      <c r="BF724" s="13">
        <f t="shared" si="1053"/>
        <v>2.7850874326576248E-4</v>
      </c>
      <c r="BG724" s="13">
        <f t="shared" si="1054"/>
        <v>1.337923022033258E-4</v>
      </c>
      <c r="BH724" s="13">
        <f t="shared" si="1055"/>
        <v>4.8204178221574476E-5</v>
      </c>
      <c r="BI724" s="13">
        <f t="shared" si="1056"/>
        <v>1.3894029834308685E-5</v>
      </c>
      <c r="BJ724" s="14">
        <f t="shared" si="1057"/>
        <v>0.43094749234941032</v>
      </c>
      <c r="BK724" s="14">
        <f t="shared" si="1058"/>
        <v>0.26123363730016158</v>
      </c>
      <c r="BL724" s="14">
        <f t="shared" si="1059"/>
        <v>0.28813634853265557</v>
      </c>
      <c r="BM724" s="14">
        <f t="shared" si="1060"/>
        <v>0.4849056971896476</v>
      </c>
      <c r="BN724" s="14">
        <f t="shared" si="1061"/>
        <v>0.5141360738931966</v>
      </c>
    </row>
    <row r="725" spans="1:66" x14ac:dyDescent="0.25">
      <c r="A725" t="s">
        <v>347</v>
      </c>
      <c r="B725" t="s">
        <v>257</v>
      </c>
      <c r="C725" t="s">
        <v>251</v>
      </c>
      <c r="D725" s="11">
        <v>44437</v>
      </c>
      <c r="E725" s="10">
        <f>VLOOKUP(A725,home!$A$2:$E$405,3,FALSE)</f>
        <v>1.2816000000000001</v>
      </c>
      <c r="F725" s="10">
        <f>VLOOKUP(B725,home!$B$2:$E$405,3,FALSE)</f>
        <v>0.78029999999999999</v>
      </c>
      <c r="G725" s="10">
        <f>VLOOKUP(C725,away!$B$2:$E$405,4,FALSE)</f>
        <v>0.55730000000000002</v>
      </c>
      <c r="H725" s="10">
        <f>VLOOKUP(A725,away!$A$2:$E$405,3,FALSE)</f>
        <v>0.83499999999999996</v>
      </c>
      <c r="I725" s="10">
        <f>VLOOKUP(C725,away!$B$2:$E$405,3,FALSE)</f>
        <v>1.5398000000000001</v>
      </c>
      <c r="J725" s="10">
        <f>VLOOKUP(B725,home!$B$2:$E$405,4,FALSE)</f>
        <v>1.5398000000000001</v>
      </c>
      <c r="K725" s="12">
        <f t="shared" si="1006"/>
        <v>0.55731810110400004</v>
      </c>
      <c r="L725" s="12">
        <f t="shared" si="1007"/>
        <v>1.9797716734000002</v>
      </c>
      <c r="M725" s="13">
        <f t="shared" si="1008"/>
        <v>7.9096253098374841E-2</v>
      </c>
      <c r="N725" s="13">
        <f t="shared" si="1009"/>
        <v>4.4081773581227647E-2</v>
      </c>
      <c r="O725" s="13">
        <f t="shared" si="1010"/>
        <v>0.15659252135623949</v>
      </c>
      <c r="P725" s="13">
        <f t="shared" si="1011"/>
        <v>8.7271846649346979E-2</v>
      </c>
      <c r="Q725" s="13">
        <f t="shared" si="1012"/>
        <v>1.2283785172793134E-2</v>
      </c>
      <c r="R725" s="13">
        <f t="shared" si="1013"/>
        <v>0.15500871902368379</v>
      </c>
      <c r="S725" s="13">
        <f t="shared" si="1014"/>
        <v>2.4073122680395423E-2</v>
      </c>
      <c r="T725" s="13">
        <f t="shared" si="1015"/>
        <v>2.4319089927226773E-2</v>
      </c>
      <c r="U725" s="13">
        <f t="shared" si="1016"/>
        <v>8.638916494084295E-2</v>
      </c>
      <c r="V725" s="13">
        <f t="shared" si="1017"/>
        <v>2.9512647757036731E-3</v>
      </c>
      <c r="W725" s="13">
        <f t="shared" si="1018"/>
        <v>2.2819919422901805E-3</v>
      </c>
      <c r="X725" s="13">
        <f t="shared" si="1019"/>
        <v>4.5178230062731476E-3</v>
      </c>
      <c r="Y725" s="13">
        <f t="shared" si="1020"/>
        <v>4.4721290066272049E-3</v>
      </c>
      <c r="Z725" s="13">
        <f t="shared" si="1021"/>
        <v>0.10229395701770294</v>
      </c>
      <c r="AA725" s="13">
        <f t="shared" si="1022"/>
        <v>5.7010273879520401E-2</v>
      </c>
      <c r="AB725" s="13">
        <f t="shared" si="1023"/>
        <v>1.5886428790976643E-2</v>
      </c>
      <c r="AC725" s="13">
        <f t="shared" si="1024"/>
        <v>2.0351969660188185E-4</v>
      </c>
      <c r="AD725" s="13">
        <f t="shared" si="1025"/>
        <v>3.1794885400294797E-4</v>
      </c>
      <c r="AE725" s="13">
        <f t="shared" si="1026"/>
        <v>6.2946613474502869E-4</v>
      </c>
      <c r="AF725" s="13">
        <f t="shared" si="1027"/>
        <v>6.2309961146639781E-4</v>
      </c>
      <c r="AG725" s="13">
        <f t="shared" si="1028"/>
        <v>4.1119832016257331E-4</v>
      </c>
      <c r="AH725" s="13">
        <f t="shared" si="1029"/>
        <v>5.06296696159114E-2</v>
      </c>
      <c r="AI725" s="13">
        <f t="shared" si="1030"/>
        <v>2.8216831329862628E-2</v>
      </c>
      <c r="AJ725" s="13">
        <f t="shared" si="1031"/>
        <v>7.8628754279654479E-3</v>
      </c>
      <c r="AK725" s="13">
        <f t="shared" si="1032"/>
        <v>1.4607076009103353E-3</v>
      </c>
      <c r="AL725" s="13">
        <f t="shared" si="1033"/>
        <v>8.9822407794060193E-6</v>
      </c>
      <c r="AM725" s="13">
        <f t="shared" si="1034"/>
        <v>3.5439730312223183E-5</v>
      </c>
      <c r="AN725" s="13">
        <f t="shared" si="1035"/>
        <v>7.0162574185074809E-5</v>
      </c>
      <c r="AO725" s="13">
        <f t="shared" si="1036"/>
        <v>6.9452938452218616E-5</v>
      </c>
      <c r="AP725" s="13">
        <f t="shared" si="1037"/>
        <v>4.5833653394032001E-5</v>
      </c>
      <c r="AQ725" s="13">
        <f t="shared" si="1038"/>
        <v>2.2685042169484603E-5</v>
      </c>
      <c r="AR725" s="13">
        <f t="shared" si="1039"/>
        <v>2.004703714783641E-2</v>
      </c>
      <c r="AS725" s="13">
        <f t="shared" si="1040"/>
        <v>1.1172576675993537E-2</v>
      </c>
      <c r="AT725" s="13">
        <f t="shared" si="1041"/>
        <v>3.1133396087517796E-3</v>
      </c>
      <c r="AU725" s="13">
        <f t="shared" si="1042"/>
        <v>5.7837350628047086E-4</v>
      </c>
      <c r="AV725" s="13">
        <f t="shared" si="1043"/>
        <v>8.0584506062273588E-5</v>
      </c>
      <c r="AW725" s="13">
        <f t="shared" si="1044"/>
        <v>2.7529634575345657E-7</v>
      </c>
      <c r="AX725" s="13">
        <f t="shared" si="1045"/>
        <v>3.2918672002076817E-6</v>
      </c>
      <c r="AY725" s="13">
        <f t="shared" si="1046"/>
        <v>6.5171454355657354E-6</v>
      </c>
      <c r="AZ725" s="13">
        <f t="shared" si="1047"/>
        <v>6.4512299623805764E-6</v>
      </c>
      <c r="BA725" s="13">
        <f t="shared" si="1048"/>
        <v>4.2573207793701364E-6</v>
      </c>
      <c r="BB725" s="13">
        <f t="shared" si="1049"/>
        <v>2.1071307708935534E-6</v>
      </c>
      <c r="BC725" s="13">
        <f t="shared" si="1050"/>
        <v>8.343275624729125E-7</v>
      </c>
      <c r="BD725" s="13">
        <f t="shared" si="1051"/>
        <v>6.6147593801473359E-3</v>
      </c>
      <c r="BE725" s="13">
        <f t="shared" si="1052"/>
        <v>3.6865251370035855E-3</v>
      </c>
      <c r="BF725" s="13">
        <f t="shared" si="1053"/>
        <v>1.0272835945135011E-3</v>
      </c>
      <c r="BG725" s="13">
        <f t="shared" si="1054"/>
        <v>1.9084124739651869E-4</v>
      </c>
      <c r="BH725" s="13">
        <f t="shared" si="1055"/>
        <v>2.6589820402836614E-5</v>
      </c>
      <c r="BI725" s="13">
        <f t="shared" si="1056"/>
        <v>2.96379764312106E-6</v>
      </c>
      <c r="BJ725" s="14">
        <f t="shared" si="1057"/>
        <v>9.4205338517038953E-2</v>
      </c>
      <c r="BK725" s="14">
        <f t="shared" si="1058"/>
        <v>0.19361150628663776</v>
      </c>
      <c r="BL725" s="14">
        <f t="shared" si="1059"/>
        <v>0.60559806638794456</v>
      </c>
      <c r="BM725" s="14">
        <f t="shared" si="1060"/>
        <v>0.46136772747856841</v>
      </c>
      <c r="BN725" s="14">
        <f t="shared" si="1061"/>
        <v>0.53433489888166585</v>
      </c>
    </row>
    <row r="726" spans="1:66" x14ac:dyDescent="0.25">
      <c r="A726" t="s">
        <v>347</v>
      </c>
      <c r="B726" t="s">
        <v>247</v>
      </c>
      <c r="C726" t="s">
        <v>252</v>
      </c>
      <c r="D726" s="11">
        <v>44437</v>
      </c>
      <c r="E726" s="10">
        <f>VLOOKUP(A726,home!$A$2:$E$405,3,FALSE)</f>
        <v>1.2816000000000001</v>
      </c>
      <c r="F726" s="10">
        <f>VLOOKUP(B726,home!$B$2:$E$405,3,FALSE)</f>
        <v>1.5605</v>
      </c>
      <c r="G726" s="10">
        <f>VLOOKUP(C726,away!$B$2:$E$405,4,FALSE)</f>
        <v>0.78029999999999999</v>
      </c>
      <c r="H726" s="10">
        <f>VLOOKUP(A726,away!$A$2:$E$405,3,FALSE)</f>
        <v>0.83499999999999996</v>
      </c>
      <c r="I726" s="10">
        <f>VLOOKUP(C726,away!$B$2:$E$405,3,FALSE)</f>
        <v>0.7984</v>
      </c>
      <c r="J726" s="10">
        <f>VLOOKUP(B726,home!$B$2:$E$405,4,FALSE)</f>
        <v>0.68430000000000002</v>
      </c>
      <c r="K726" s="12">
        <f t="shared" si="1006"/>
        <v>1.5605506850400002</v>
      </c>
      <c r="L726" s="12">
        <f t="shared" si="1007"/>
        <v>0.45619817519999994</v>
      </c>
      <c r="M726" s="13">
        <f t="shared" si="1008"/>
        <v>0.13308744837555672</v>
      </c>
      <c r="N726" s="13">
        <f t="shared" si="1009"/>
        <v>0.20768970873270068</v>
      </c>
      <c r="O726" s="13">
        <f t="shared" si="1010"/>
        <v>6.0714251090953179E-2</v>
      </c>
      <c r="P726" s="13">
        <f t="shared" si="1011"/>
        <v>9.4747666131677538E-2</v>
      </c>
      <c r="Q726" s="13">
        <f t="shared" si="1012"/>
        <v>0.16205515861928713</v>
      </c>
      <c r="R726" s="13">
        <f t="shared" si="1013"/>
        <v>1.3848865278163723E-2</v>
      </c>
      <c r="S726" s="13">
        <f t="shared" si="1014"/>
        <v>1.6863198496501881E-2</v>
      </c>
      <c r="T726" s="13">
        <f t="shared" si="1015"/>
        <v>7.3929267643865329E-2</v>
      </c>
      <c r="U726" s="13">
        <f t="shared" si="1016"/>
        <v>2.1611856196865068E-2</v>
      </c>
      <c r="V726" s="13">
        <f t="shared" si="1017"/>
        <v>1.3339171771481607E-3</v>
      </c>
      <c r="W726" s="13">
        <f t="shared" si="1018"/>
        <v>8.4298429599198157E-2</v>
      </c>
      <c r="X726" s="13">
        <f t="shared" si="1019"/>
        <v>3.8456789755379861E-2</v>
      </c>
      <c r="Y726" s="13">
        <f t="shared" si="1020"/>
        <v>8.7719586552271727E-3</v>
      </c>
      <c r="Z726" s="13">
        <f t="shared" si="1021"/>
        <v>2.1059423561629771E-3</v>
      </c>
      <c r="AA726" s="13">
        <f t="shared" si="1022"/>
        <v>3.2864297865648853E-3</v>
      </c>
      <c r="AB726" s="13">
        <f t="shared" si="1023"/>
        <v>2.5643201273798477E-3</v>
      </c>
      <c r="AC726" s="13">
        <f t="shared" si="1024"/>
        <v>5.9352676046081255E-5</v>
      </c>
      <c r="AD726" s="13">
        <f t="shared" si="1025"/>
        <v>3.2887993014706234E-2</v>
      </c>
      <c r="AE726" s="13">
        <f t="shared" si="1026"/>
        <v>1.5003442399299328E-2</v>
      </c>
      <c r="AF726" s="13">
        <f t="shared" si="1027"/>
        <v>3.4222715221393315E-3</v>
      </c>
      <c r="AG726" s="13">
        <f t="shared" si="1028"/>
        <v>5.2041134114629646E-4</v>
      </c>
      <c r="AH726" s="13">
        <f t="shared" si="1029"/>
        <v>2.4018176498948456E-4</v>
      </c>
      <c r="AI726" s="13">
        <f t="shared" si="1030"/>
        <v>3.7481581788845637E-4</v>
      </c>
      <c r="AJ726" s="13">
        <f t="shared" si="1031"/>
        <v>2.9245954068482939E-4</v>
      </c>
      <c r="AK726" s="13">
        <f t="shared" si="1032"/>
        <v>1.5213264552073146E-4</v>
      </c>
      <c r="AL726" s="13">
        <f t="shared" si="1033"/>
        <v>1.6901751750974448E-6</v>
      </c>
      <c r="AM726" s="13">
        <f t="shared" si="1034"/>
        <v>1.02646760057381E-2</v>
      </c>
      <c r="AN726" s="13">
        <f t="shared" si="1035"/>
        <v>4.6827264628369449E-3</v>
      </c>
      <c r="AO726" s="13">
        <f t="shared" si="1036"/>
        <v>1.0681256336534824E-3</v>
      </c>
      <c r="AP726" s="13">
        <f t="shared" si="1037"/>
        <v>1.6242565498568746E-4</v>
      </c>
      <c r="AQ726" s="13">
        <f t="shared" si="1038"/>
        <v>1.8524571852533843E-5</v>
      </c>
      <c r="AR726" s="13">
        <f t="shared" si="1039"/>
        <v>2.1914096580903621E-5</v>
      </c>
      <c r="AS726" s="13">
        <f t="shared" si="1040"/>
        <v>3.4198058431361868E-5</v>
      </c>
      <c r="AT726" s="13">
        <f t="shared" si="1041"/>
        <v>2.6683901756049865E-5</v>
      </c>
      <c r="AU726" s="13">
        <f t="shared" si="1042"/>
        <v>1.388052705498123E-5</v>
      </c>
      <c r="AV726" s="13">
        <f t="shared" si="1043"/>
        <v>5.4153165010918049E-6</v>
      </c>
      <c r="AW726" s="13">
        <f t="shared" si="1044"/>
        <v>3.3424170671411588E-8</v>
      </c>
      <c r="AX726" s="13">
        <f t="shared" si="1045"/>
        <v>2.6697578620780405E-3</v>
      </c>
      <c r="AY726" s="13">
        <f t="shared" si="1046"/>
        <v>1.2179386649058552E-3</v>
      </c>
      <c r="AZ726" s="13">
        <f t="shared" si="1047"/>
        <v>2.778106982177877E-4</v>
      </c>
      <c r="BA726" s="13">
        <f t="shared" si="1048"/>
        <v>4.2245577859330881E-5</v>
      </c>
      <c r="BB726" s="13">
        <f t="shared" si="1049"/>
        <v>4.8180888824240651E-6</v>
      </c>
      <c r="BC726" s="13">
        <f t="shared" si="1050"/>
        <v>4.3960067122265324E-7</v>
      </c>
      <c r="BD726" s="13">
        <f t="shared" si="1051"/>
        <v>1.6661951452274651E-6</v>
      </c>
      <c r="BE726" s="13">
        <f t="shared" si="1052"/>
        <v>2.6001819752950428E-6</v>
      </c>
      <c r="BF726" s="13">
        <f t="shared" si="1053"/>
        <v>2.0288578813876706E-6</v>
      </c>
      <c r="BG726" s="13">
        <f t="shared" si="1054"/>
        <v>1.0553785188827776E-6</v>
      </c>
      <c r="BH726" s="13">
        <f t="shared" si="1055"/>
        <v>4.1174291765475499E-7</v>
      </c>
      <c r="BI726" s="13">
        <f t="shared" si="1056"/>
        <v>1.2850913844129911E-7</v>
      </c>
      <c r="BJ726" s="14">
        <f t="shared" si="1057"/>
        <v>0.64744492010463084</v>
      </c>
      <c r="BK726" s="14">
        <f t="shared" si="1058"/>
        <v>0.24731121169701134</v>
      </c>
      <c r="BL726" s="14">
        <f t="shared" si="1059"/>
        <v>0.10319529501491148</v>
      </c>
      <c r="BM726" s="14">
        <f t="shared" si="1060"/>
        <v>0.32669636570364252</v>
      </c>
      <c r="BN726" s="14">
        <f t="shared" si="1061"/>
        <v>0.67214309822833895</v>
      </c>
    </row>
    <row r="727" spans="1:66" s="10" customFormat="1" x14ac:dyDescent="0.25">
      <c r="A727" t="s">
        <v>349</v>
      </c>
      <c r="B727" t="s">
        <v>279</v>
      </c>
      <c r="C727" t="s">
        <v>278</v>
      </c>
      <c r="D727" s="11">
        <v>44437</v>
      </c>
      <c r="E727" s="10">
        <f>VLOOKUP(A727,home!$A$2:$E$405,3,FALSE)</f>
        <v>1.53</v>
      </c>
      <c r="F727" s="10">
        <f>VLOOKUP(B727,home!$B$2:$E$405,3,FALSE)</f>
        <v>1.4160999999999999</v>
      </c>
      <c r="G727" s="10">
        <f>VLOOKUP(C727,away!$B$2:$E$405,4,FALSE)</f>
        <v>0.98040000000000005</v>
      </c>
      <c r="H727" s="10">
        <f>VLOOKUP(A727,away!$A$2:$E$405,3,FALSE)</f>
        <v>1.075</v>
      </c>
      <c r="I727" s="10">
        <f>VLOOKUP(C727,away!$B$2:$E$405,3,FALSE)</f>
        <v>1.0078</v>
      </c>
      <c r="J727" s="10">
        <f>VLOOKUP(B727,home!$B$2:$E$405,4,FALSE)</f>
        <v>1.2403</v>
      </c>
      <c r="K727" s="12">
        <f t="shared" si="1006"/>
        <v>2.1241669932000002</v>
      </c>
      <c r="L727" s="12">
        <f t="shared" si="1007"/>
        <v>1.3437224155</v>
      </c>
      <c r="M727" s="13">
        <f t="shared" si="1008"/>
        <v>3.1182775350935658E-2</v>
      </c>
      <c r="N727" s="13">
        <f t="shared" si="1009"/>
        <v>6.6237422156828082E-2</v>
      </c>
      <c r="O727" s="13">
        <f t="shared" si="1010"/>
        <v>4.1900994216553133E-2</v>
      </c>
      <c r="P727" s="13">
        <f t="shared" si="1011"/>
        <v>8.900470889706627E-2</v>
      </c>
      <c r="Q727" s="13">
        <f t="shared" si="1012"/>
        <v>7.0349672930094309E-2</v>
      </c>
      <c r="R727" s="13">
        <f t="shared" si="1013"/>
        <v>2.8151652580259159E-2</v>
      </c>
      <c r="S727" s="13">
        <f t="shared" si="1014"/>
        <v>6.3511330507771885E-2</v>
      </c>
      <c r="T727" s="13">
        <f t="shared" si="1015"/>
        <v>9.4530432439261292E-2</v>
      </c>
      <c r="U727" s="13">
        <f t="shared" si="1016"/>
        <v>5.9798811215020134E-2</v>
      </c>
      <c r="V727" s="13">
        <f t="shared" si="1017"/>
        <v>2.0142200728489976E-2</v>
      </c>
      <c r="W727" s="13">
        <f t="shared" si="1018"/>
        <v>4.9811484406840634E-2</v>
      </c>
      <c r="X727" s="13">
        <f t="shared" si="1019"/>
        <v>6.6932808146800485E-2</v>
      </c>
      <c r="Y727" s="13">
        <f t="shared" si="1020"/>
        <v>4.496955731960843E-2</v>
      </c>
      <c r="Z727" s="13">
        <f t="shared" si="1021"/>
        <v>1.2609335535154212E-2</v>
      </c>
      <c r="AA727" s="13">
        <f t="shared" si="1022"/>
        <v>2.6784334349958441E-2</v>
      </c>
      <c r="AB727" s="13">
        <f t="shared" si="1023"/>
        <v>2.8447199480507356E-2</v>
      </c>
      <c r="AC727" s="13">
        <f t="shared" si="1024"/>
        <v>3.5932311432546496E-3</v>
      </c>
      <c r="AD727" s="13">
        <f t="shared" si="1025"/>
        <v>2.6451977764826846E-2</v>
      </c>
      <c r="AE727" s="13">
        <f t="shared" si="1026"/>
        <v>3.5544115456905424E-2</v>
      </c>
      <c r="AF727" s="13">
        <f t="shared" si="1027"/>
        <v>2.3880712339281927E-2</v>
      </c>
      <c r="AG727" s="13">
        <f t="shared" si="1028"/>
        <v>1.0696349489466853E-2</v>
      </c>
      <c r="AH727" s="13">
        <f t="shared" si="1029"/>
        <v>4.2358617007868526E-3</v>
      </c>
      <c r="AI727" s="13">
        <f t="shared" si="1030"/>
        <v>8.9976776125714475E-3</v>
      </c>
      <c r="AJ727" s="13">
        <f t="shared" si="1031"/>
        <v>9.5562849000394266E-3</v>
      </c>
      <c r="AK727" s="13">
        <f t="shared" si="1032"/>
        <v>6.7663816540931053E-3</v>
      </c>
      <c r="AL727" s="13">
        <f t="shared" si="1033"/>
        <v>4.1024506421383163E-4</v>
      </c>
      <c r="AM727" s="13">
        <f t="shared" si="1034"/>
        <v>1.1237683614581094E-2</v>
      </c>
      <c r="AN727" s="13">
        <f t="shared" si="1035"/>
        <v>1.5100327371209681E-2</v>
      </c>
      <c r="AO727" s="13">
        <f t="shared" si="1036"/>
        <v>1.0145324185041322E-2</v>
      </c>
      <c r="AP727" s="13">
        <f t="shared" si="1037"/>
        <v>4.5441665066514305E-3</v>
      </c>
      <c r="AQ727" s="13">
        <f t="shared" si="1038"/>
        <v>1.5265245986879649E-3</v>
      </c>
      <c r="AR727" s="13">
        <f t="shared" si="1039"/>
        <v>1.1383644632610484E-3</v>
      </c>
      <c r="AS727" s="13">
        <f t="shared" si="1040"/>
        <v>2.4180762190909536E-3</v>
      </c>
      <c r="AT727" s="13">
        <f t="shared" si="1041"/>
        <v>2.5681988458174281E-3</v>
      </c>
      <c r="AU727" s="13">
        <f t="shared" si="1042"/>
        <v>1.8184277400865728E-3</v>
      </c>
      <c r="AV727" s="13">
        <f t="shared" si="1043"/>
        <v>9.6566104625279189E-4</v>
      </c>
      <c r="AW727" s="13">
        <f t="shared" si="1044"/>
        <v>3.2526630938144558E-5</v>
      </c>
      <c r="AX727" s="13">
        <f t="shared" si="1045"/>
        <v>3.9784527690196079E-3</v>
      </c>
      <c r="AY727" s="13">
        <f t="shared" si="1046"/>
        <v>5.3459361647396923E-3</v>
      </c>
      <c r="AZ727" s="13">
        <f t="shared" si="1047"/>
        <v>3.5917271281964134E-3</v>
      </c>
      <c r="BA727" s="13">
        <f t="shared" si="1048"/>
        <v>1.608761417505654E-3</v>
      </c>
      <c r="BB727" s="13">
        <f t="shared" si="1049"/>
        <v>5.404321944734755E-4</v>
      </c>
      <c r="BC727" s="13">
        <f t="shared" si="1050"/>
        <v>1.4523817075437273E-4</v>
      </c>
      <c r="BD727" s="13">
        <f t="shared" si="1051"/>
        <v>2.5494097438208304E-4</v>
      </c>
      <c r="BE727" s="13">
        <f t="shared" si="1052"/>
        <v>5.4153720299666768E-4</v>
      </c>
      <c r="BF727" s="13">
        <f t="shared" si="1053"/>
        <v>5.7515772609768498E-4</v>
      </c>
      <c r="BG727" s="13">
        <f t="shared" si="1054"/>
        <v>4.0724368588688966E-4</v>
      </c>
      <c r="BH727" s="13">
        <f t="shared" si="1055"/>
        <v>2.1626339893750999E-4</v>
      </c>
      <c r="BI727" s="13">
        <f t="shared" si="1056"/>
        <v>9.1875914772060493E-5</v>
      </c>
      <c r="BJ727" s="14">
        <f t="shared" si="1057"/>
        <v>0.54716910657077511</v>
      </c>
      <c r="BK727" s="14">
        <f t="shared" si="1058"/>
        <v>0.21319042785647199</v>
      </c>
      <c r="BL727" s="14">
        <f t="shared" si="1059"/>
        <v>0.22563494492737071</v>
      </c>
      <c r="BM727" s="14">
        <f t="shared" si="1060"/>
        <v>0.66646317922423393</v>
      </c>
      <c r="BN727" s="14">
        <f t="shared" si="1061"/>
        <v>0.32682722613173659</v>
      </c>
    </row>
    <row r="728" spans="1:66" x14ac:dyDescent="0.25">
      <c r="A728" t="s">
        <v>349</v>
      </c>
      <c r="B728" t="s">
        <v>285</v>
      </c>
      <c r="C728" t="s">
        <v>287</v>
      </c>
      <c r="D728" s="11">
        <v>44437</v>
      </c>
      <c r="E728" s="10">
        <f>VLOOKUP(A728,home!$A$2:$E$405,3,FALSE)</f>
        <v>1.53</v>
      </c>
      <c r="F728" s="10">
        <f>VLOOKUP(B728,home!$B$2:$E$405,3,FALSE)</f>
        <v>1.2526999999999999</v>
      </c>
      <c r="G728" s="10">
        <f>VLOOKUP(C728,away!$B$2:$E$405,4,FALSE)</f>
        <v>1.4160999999999999</v>
      </c>
      <c r="H728" s="10">
        <f>VLOOKUP(A728,away!$A$2:$E$405,3,FALSE)</f>
        <v>1.075</v>
      </c>
      <c r="I728" s="10">
        <f>VLOOKUP(C728,away!$B$2:$E$405,3,FALSE)</f>
        <v>0.46510000000000001</v>
      </c>
      <c r="J728" s="10">
        <f>VLOOKUP(B728,home!$B$2:$E$405,4,FALSE)</f>
        <v>0.93020000000000003</v>
      </c>
      <c r="K728" s="12">
        <f t="shared" si="1006"/>
        <v>2.7141411591</v>
      </c>
      <c r="L728" s="12">
        <f t="shared" si="1007"/>
        <v>0.46508372149999999</v>
      </c>
      <c r="M728" s="13">
        <f t="shared" si="1008"/>
        <v>4.1617901464988137E-2</v>
      </c>
      <c r="N728" s="13">
        <f t="shared" si="1009"/>
        <v>0.11295685932149251</v>
      </c>
      <c r="O728" s="13">
        <f t="shared" si="1010"/>
        <v>1.9355808494356981E-2</v>
      </c>
      <c r="P728" s="13">
        <f t="shared" si="1011"/>
        <v>5.2534396502191695E-2</v>
      </c>
      <c r="Q728" s="13">
        <f t="shared" si="1012"/>
        <v>0.15329043054356567</v>
      </c>
      <c r="R728" s="13">
        <f t="shared" si="1013"/>
        <v>4.5010357235984282E-3</v>
      </c>
      <c r="S728" s="13">
        <f t="shared" si="1014"/>
        <v>1.6578579882092798E-2</v>
      </c>
      <c r="T728" s="13">
        <f t="shared" si="1015"/>
        <v>7.1292883907538782E-2</v>
      </c>
      <c r="U728" s="13">
        <f t="shared" si="1016"/>
        <v>1.2216446315997947E-2</v>
      </c>
      <c r="V728" s="13">
        <f t="shared" si="1017"/>
        <v>2.3252432201609774E-3</v>
      </c>
      <c r="W728" s="13">
        <f t="shared" si="1018"/>
        <v>0.13868395561148381</v>
      </c>
      <c r="X728" s="13">
        <f t="shared" si="1019"/>
        <v>6.4499650188129684E-2</v>
      </c>
      <c r="Y728" s="13">
        <f t="shared" si="1020"/>
        <v>1.4998868672471764E-2</v>
      </c>
      <c r="Z728" s="13">
        <f t="shared" si="1021"/>
        <v>6.977861483118675E-4</v>
      </c>
      <c r="AA728" s="13">
        <f t="shared" si="1022"/>
        <v>1.8938901053830966E-3</v>
      </c>
      <c r="AB728" s="13">
        <f t="shared" si="1023"/>
        <v>2.5701425429162498E-3</v>
      </c>
      <c r="AC728" s="13">
        <f t="shared" si="1024"/>
        <v>1.834475745292192E-4</v>
      </c>
      <c r="AD728" s="13">
        <f t="shared" si="1025"/>
        <v>9.4101958007981393E-2</v>
      </c>
      <c r="AE728" s="13">
        <f t="shared" si="1026"/>
        <v>4.3765288830788708E-2</v>
      </c>
      <c r="AF728" s="13">
        <f t="shared" si="1027"/>
        <v>1.0177261700972797E-2</v>
      </c>
      <c r="AG728" s="13">
        <f t="shared" si="1028"/>
        <v>1.5777595821892829E-3</v>
      </c>
      <c r="AH728" s="13">
        <f t="shared" si="1029"/>
        <v>8.1132244667008558E-5</v>
      </c>
      <c r="AI728" s="13">
        <f t="shared" si="1030"/>
        <v>2.2020436458089943E-4</v>
      </c>
      <c r="AJ728" s="13">
        <f t="shared" si="1031"/>
        <v>2.9883286466124073E-4</v>
      </c>
      <c r="AK728" s="13">
        <f t="shared" si="1032"/>
        <v>2.7035819255627778E-4</v>
      </c>
      <c r="AL728" s="13">
        <f t="shared" si="1033"/>
        <v>9.2626559998859435E-6</v>
      </c>
      <c r="AM728" s="13">
        <f t="shared" si="1034"/>
        <v>5.1081199476272404E-2</v>
      </c>
      <c r="AN728" s="13">
        <f t="shared" si="1035"/>
        <v>2.3757034351108618E-2</v>
      </c>
      <c r="AO728" s="13">
        <f t="shared" si="1036"/>
        <v>5.5245049739084664E-3</v>
      </c>
      <c r="AP728" s="13">
        <f t="shared" si="1037"/>
        <v>8.5645244423687001E-4</v>
      </c>
      <c r="AQ728" s="13">
        <f t="shared" si="1038"/>
        <v>9.9580522513363677E-5</v>
      </c>
      <c r="AR728" s="13">
        <f t="shared" si="1039"/>
        <v>7.5466572566761754E-6</v>
      </c>
      <c r="AS728" s="13">
        <f t="shared" si="1040"/>
        <v>2.0482693073965503E-5</v>
      </c>
      <c r="AT728" s="13">
        <f t="shared" si="1041"/>
        <v>2.779646016063114E-5</v>
      </c>
      <c r="AU728" s="13">
        <f t="shared" si="1042"/>
        <v>2.514783886641746E-5</v>
      </c>
      <c r="AV728" s="13">
        <f t="shared" si="1043"/>
        <v>1.7063696132439578E-5</v>
      </c>
      <c r="AW728" s="13">
        <f t="shared" si="1044"/>
        <v>3.2478547948009377E-7</v>
      </c>
      <c r="AX728" s="13">
        <f t="shared" si="1045"/>
        <v>2.3106930992458058E-2</v>
      </c>
      <c r="AY728" s="13">
        <f t="shared" si="1046"/>
        <v>1.0746657458416081E-2</v>
      </c>
      <c r="AZ728" s="13">
        <f t="shared" si="1047"/>
        <v>2.4990477222229411E-3</v>
      </c>
      <c r="BA728" s="13">
        <f t="shared" si="1048"/>
        <v>3.8742213828584789E-4</v>
      </c>
      <c r="BB728" s="13">
        <f t="shared" si="1049"/>
        <v>4.5045932466367439E-5</v>
      </c>
      <c r="BC728" s="13">
        <f t="shared" si="1050"/>
        <v>4.1900259819791691E-6</v>
      </c>
      <c r="BD728" s="13">
        <f t="shared" si="1051"/>
        <v>5.8497124030332237E-7</v>
      </c>
      <c r="BE728" s="13">
        <f t="shared" si="1052"/>
        <v>1.5876945201970242E-6</v>
      </c>
      <c r="BF728" s="13">
        <f t="shared" si="1053"/>
        <v>2.1546135226721348E-6</v>
      </c>
      <c r="BG728" s="13">
        <f t="shared" si="1054"/>
        <v>1.9493084146126275E-6</v>
      </c>
      <c r="BH728" s="13">
        <f t="shared" si="1055"/>
        <v>1.3226745499700251E-6</v>
      </c>
      <c r="BI728" s="13">
        <f t="shared" si="1056"/>
        <v>7.1798508723354261E-7</v>
      </c>
      <c r="BJ728" s="14">
        <f t="shared" si="1057"/>
        <v>0.82345298240448528</v>
      </c>
      <c r="BK728" s="14">
        <f t="shared" si="1058"/>
        <v>0.12399548875837879</v>
      </c>
      <c r="BL728" s="14">
        <f t="shared" si="1059"/>
        <v>4.1514205441543238E-2</v>
      </c>
      <c r="BM728" s="14">
        <f t="shared" si="1060"/>
        <v>0.59465769802958923</v>
      </c>
      <c r="BN728" s="14">
        <f t="shared" si="1061"/>
        <v>0.38425643205019339</v>
      </c>
    </row>
    <row r="729" spans="1:66" x14ac:dyDescent="0.25">
      <c r="A729" t="s">
        <v>349</v>
      </c>
      <c r="B729" t="s">
        <v>288</v>
      </c>
      <c r="C729" t="s">
        <v>276</v>
      </c>
      <c r="D729" s="11">
        <v>44437</v>
      </c>
      <c r="E729" s="10">
        <f>VLOOKUP(A729,home!$A$2:$E$405,3,FALSE)</f>
        <v>1.53</v>
      </c>
      <c r="F729" s="10">
        <f>VLOOKUP(B729,home!$B$2:$E$405,3,FALSE)</f>
        <v>0.70809999999999995</v>
      </c>
      <c r="G729" s="10">
        <f>VLOOKUP(C729,away!$B$2:$E$405,4,FALSE)</f>
        <v>0.59909999999999997</v>
      </c>
      <c r="H729" s="10">
        <f>VLOOKUP(A729,away!$A$2:$E$405,3,FALSE)</f>
        <v>1.075</v>
      </c>
      <c r="I729" s="10">
        <f>VLOOKUP(C729,away!$B$2:$E$405,3,FALSE)</f>
        <v>1.0078</v>
      </c>
      <c r="J729" s="10">
        <f>VLOOKUP(B729,home!$B$2:$E$405,4,FALSE)</f>
        <v>1.0078</v>
      </c>
      <c r="K729" s="12">
        <f t="shared" si="1006"/>
        <v>0.64906074629999999</v>
      </c>
      <c r="L729" s="12">
        <f t="shared" si="1007"/>
        <v>1.0918354030000001</v>
      </c>
      <c r="M729" s="13">
        <f t="shared" si="1008"/>
        <v>0.17536317859057454</v>
      </c>
      <c r="N729" s="13">
        <f t="shared" si="1009"/>
        <v>0.1138213555695385</v>
      </c>
      <c r="O729" s="13">
        <f t="shared" si="1010"/>
        <v>0.19146772676780094</v>
      </c>
      <c r="P729" s="13">
        <f t="shared" si="1011"/>
        <v>0.12427418562827337</v>
      </c>
      <c r="Q729" s="13">
        <f t="shared" si="1012"/>
        <v>3.6938486995421155E-2</v>
      </c>
      <c r="R729" s="13">
        <f t="shared" si="1013"/>
        <v>0.10452562130850791</v>
      </c>
      <c r="S729" s="13">
        <f t="shared" si="1014"/>
        <v>2.2017269157780645E-2</v>
      </c>
      <c r="T729" s="13">
        <f t="shared" si="1015"/>
        <v>4.0330747834855921E-2</v>
      </c>
      <c r="U729" s="13">
        <f t="shared" si="1016"/>
        <v>6.7843477773971331E-2</v>
      </c>
      <c r="V729" s="13">
        <f t="shared" si="1017"/>
        <v>1.7336581248969187E-3</v>
      </c>
      <c r="W729" s="13">
        <f t="shared" si="1018"/>
        <v>7.9917739788136332E-3</v>
      </c>
      <c r="X729" s="13">
        <f t="shared" si="1019"/>
        <v>8.7257017628428971E-3</v>
      </c>
      <c r="Y729" s="13">
        <f t="shared" si="1020"/>
        <v>4.7635150503456923E-3</v>
      </c>
      <c r="Z729" s="13">
        <f t="shared" si="1021"/>
        <v>3.8041591288400053E-2</v>
      </c>
      <c r="AA729" s="13">
        <f t="shared" si="1022"/>
        <v>2.4691303632088522E-2</v>
      </c>
      <c r="AB729" s="13">
        <f t="shared" si="1023"/>
        <v>8.0130779812816362E-3</v>
      </c>
      <c r="AC729" s="13">
        <f t="shared" si="1024"/>
        <v>7.6786698239977616E-5</v>
      </c>
      <c r="AD729" s="13">
        <f t="shared" si="1025"/>
        <v>1.2967866957374241E-3</v>
      </c>
      <c r="AE729" s="13">
        <f t="shared" si="1026"/>
        <v>1.4158776245455089E-3</v>
      </c>
      <c r="AF729" s="13">
        <f t="shared" si="1027"/>
        <v>7.729526583971643E-4</v>
      </c>
      <c r="AG729" s="13">
        <f t="shared" si="1028"/>
        <v>2.8131235909366315E-4</v>
      </c>
      <c r="AH729" s="13">
        <f t="shared" si="1029"/>
        <v>1.0383789038782891E-2</v>
      </c>
      <c r="AI729" s="13">
        <f t="shared" si="1030"/>
        <v>6.7397098629341842E-3</v>
      </c>
      <c r="AJ729" s="13">
        <f t="shared" si="1031"/>
        <v>2.1872405567407655E-3</v>
      </c>
      <c r="AK729" s="13">
        <f t="shared" si="1032"/>
        <v>4.7321732936526293E-4</v>
      </c>
      <c r="AL729" s="13">
        <f t="shared" si="1033"/>
        <v>2.1766495036307674E-6</v>
      </c>
      <c r="AM729" s="13">
        <f t="shared" si="1034"/>
        <v>1.6833866810544873E-4</v>
      </c>
      <c r="AN729" s="13">
        <f t="shared" si="1035"/>
        <v>1.8379811753139588E-4</v>
      </c>
      <c r="AO729" s="13">
        <f t="shared" si="1036"/>
        <v>1.0033864586276649E-4</v>
      </c>
      <c r="AP729" s="13">
        <f t="shared" si="1037"/>
        <v>3.6517761947349327E-5</v>
      </c>
      <c r="AQ729" s="13">
        <f t="shared" si="1038"/>
        <v>9.9678463331105538E-6</v>
      </c>
      <c r="AR729" s="13">
        <f t="shared" si="1039"/>
        <v>2.2674776979653005E-3</v>
      </c>
      <c r="AS729" s="13">
        <f t="shared" si="1040"/>
        <v>1.4717307668599641E-3</v>
      </c>
      <c r="AT729" s="13">
        <f t="shared" si="1041"/>
        <v>4.7762133494539972E-4</v>
      </c>
      <c r="AU729" s="13">
        <f t="shared" si="1042"/>
        <v>1.0333508670282114E-4</v>
      </c>
      <c r="AV729" s="13">
        <f t="shared" si="1043"/>
        <v>1.6767687123577072E-5</v>
      </c>
      <c r="AW729" s="13">
        <f t="shared" si="1044"/>
        <v>4.2847799038792104E-8</v>
      </c>
      <c r="AX729" s="13">
        <f t="shared" si="1045"/>
        <v>1.8210336925278421E-5</v>
      </c>
      <c r="AY729" s="13">
        <f t="shared" si="1046"/>
        <v>1.9882690555577148E-5</v>
      </c>
      <c r="AZ729" s="13">
        <f t="shared" si="1047"/>
        <v>1.0854312727736434E-5</v>
      </c>
      <c r="BA729" s="13">
        <f t="shared" si="1048"/>
        <v>3.9503743037920478E-6</v>
      </c>
      <c r="BB729" s="13">
        <f t="shared" si="1049"/>
        <v>1.0782896299954089E-6</v>
      </c>
      <c r="BC729" s="13">
        <f t="shared" si="1050"/>
        <v>2.3546295854335165E-7</v>
      </c>
      <c r="BD729" s="13">
        <f t="shared" si="1051"/>
        <v>4.1261873769190931E-4</v>
      </c>
      <c r="BE729" s="13">
        <f t="shared" si="1052"/>
        <v>2.6781462582367463E-4</v>
      </c>
      <c r="BF729" s="13">
        <f t="shared" si="1053"/>
        <v>8.6913980453584734E-5</v>
      </c>
      <c r="BG729" s="13">
        <f t="shared" si="1054"/>
        <v>1.8804151005702441E-5</v>
      </c>
      <c r="BH729" s="13">
        <f t="shared" si="1055"/>
        <v>3.0512590713247802E-6</v>
      </c>
      <c r="BI729" s="13">
        <f t="shared" si="1056"/>
        <v>3.9609049799774139E-7</v>
      </c>
      <c r="BJ729" s="14">
        <f t="shared" si="1057"/>
        <v>0.21689168303647255</v>
      </c>
      <c r="BK729" s="14">
        <f t="shared" si="1058"/>
        <v>0.32348713753982461</v>
      </c>
      <c r="BL729" s="14">
        <f t="shared" si="1059"/>
        <v>0.42145169566961466</v>
      </c>
      <c r="BM729" s="14">
        <f t="shared" si="1060"/>
        <v>0.25346171283143887</v>
      </c>
      <c r="BN729" s="14">
        <f t="shared" si="1061"/>
        <v>0.74639055486011641</v>
      </c>
    </row>
    <row r="730" spans="1:66" x14ac:dyDescent="0.25">
      <c r="A730" t="s">
        <v>349</v>
      </c>
      <c r="B730" t="s">
        <v>281</v>
      </c>
      <c r="C730" t="s">
        <v>283</v>
      </c>
      <c r="D730" s="11">
        <v>44437</v>
      </c>
      <c r="E730" s="10">
        <f>VLOOKUP(A730,home!$A$2:$E$405,3,FALSE)</f>
        <v>1.53</v>
      </c>
      <c r="F730" s="10">
        <f>VLOOKUP(B730,home!$B$2:$E$405,3,FALSE)</f>
        <v>1.3574999999999999</v>
      </c>
      <c r="G730" s="10">
        <f>VLOOKUP(C730,away!$B$2:$E$405,4,FALSE)</f>
        <v>0.65359999999999996</v>
      </c>
      <c r="H730" s="10">
        <f>VLOOKUP(A730,away!$A$2:$E$405,3,FALSE)</f>
        <v>1.075</v>
      </c>
      <c r="I730" s="10">
        <f>VLOOKUP(C730,away!$B$2:$E$405,3,FALSE)</f>
        <v>1.6278999999999999</v>
      </c>
      <c r="J730" s="10">
        <f>VLOOKUP(B730,home!$B$2:$E$405,4,FALSE)</f>
        <v>1.0018</v>
      </c>
      <c r="K730" s="12">
        <f t="shared" si="1006"/>
        <v>1.3575108599999999</v>
      </c>
      <c r="L730" s="12">
        <f t="shared" si="1007"/>
        <v>1.7531424864999998</v>
      </c>
      <c r="M730" s="13">
        <f t="shared" si="1008"/>
        <v>4.4571824979352213E-2</v>
      </c>
      <c r="N730" s="13">
        <f t="shared" si="1009"/>
        <v>6.0506736459489903E-2</v>
      </c>
      <c r="O730" s="13">
        <f t="shared" si="1010"/>
        <v>7.814076007214435E-2</v>
      </c>
      <c r="P730" s="13">
        <f t="shared" si="1011"/>
        <v>0.10607693040659033</v>
      </c>
      <c r="Q730" s="13">
        <f t="shared" si="1012"/>
        <v>4.106927592345775E-2</v>
      </c>
      <c r="R730" s="13">
        <f t="shared" si="1013"/>
        <v>6.8495943204939527E-2</v>
      </c>
      <c r="S730" s="13">
        <f t="shared" si="1014"/>
        <v>6.3113385920910883E-2</v>
      </c>
      <c r="T730" s="13">
        <f t="shared" si="1015"/>
        <v>7.2000292511205294E-2</v>
      </c>
      <c r="U730" s="13">
        <f t="shared" si="1016"/>
        <v>9.298398676664861E-2</v>
      </c>
      <c r="V730" s="13">
        <f t="shared" si="1017"/>
        <v>1.6689352894415362E-2</v>
      </c>
      <c r="W730" s="13">
        <f t="shared" si="1018"/>
        <v>1.8583996026143471E-2</v>
      </c>
      <c r="X730" s="13">
        <f t="shared" si="1019"/>
        <v>3.2580393002379283E-2</v>
      </c>
      <c r="Y730" s="13">
        <f t="shared" si="1020"/>
        <v>2.8559035599669207E-2</v>
      </c>
      <c r="Z730" s="13">
        <f t="shared" si="1021"/>
        <v>4.0027716061823482E-2</v>
      </c>
      <c r="AA730" s="13">
        <f t="shared" si="1022"/>
        <v>5.4338059254921807E-2</v>
      </c>
      <c r="AB730" s="13">
        <f t="shared" si="1023"/>
        <v>3.6882252774939929E-2</v>
      </c>
      <c r="AC730" s="13">
        <f t="shared" si="1024"/>
        <v>2.4824473284581101E-3</v>
      </c>
      <c r="AD730" s="13">
        <f t="shared" si="1025"/>
        <v>6.3069941069216501E-3</v>
      </c>
      <c r="AE730" s="13">
        <f t="shared" si="1026"/>
        <v>1.1057059330949469E-2</v>
      </c>
      <c r="AF730" s="13">
        <f t="shared" si="1027"/>
        <v>9.6923002444193867E-3</v>
      </c>
      <c r="AG730" s="13">
        <f t="shared" si="1028"/>
        <v>5.66399445013532E-3</v>
      </c>
      <c r="AH730" s="13">
        <f t="shared" si="1029"/>
        <v>1.7543572416385309E-2</v>
      </c>
      <c r="AI730" s="13">
        <f t="shared" si="1030"/>
        <v>2.3815590078439499E-2</v>
      </c>
      <c r="AJ730" s="13">
        <f t="shared" si="1031"/>
        <v>1.6164961084394937E-2</v>
      </c>
      <c r="AK730" s="13">
        <f t="shared" si="1032"/>
        <v>7.3147034078478324E-3</v>
      </c>
      <c r="AL730" s="13">
        <f t="shared" si="1033"/>
        <v>2.3632004533883353E-4</v>
      </c>
      <c r="AM730" s="13">
        <f t="shared" si="1034"/>
        <v>1.7123625988204288E-3</v>
      </c>
      <c r="AN730" s="13">
        <f t="shared" si="1035"/>
        <v>3.0020156242856486E-3</v>
      </c>
      <c r="AO730" s="13">
        <f t="shared" si="1036"/>
        <v>2.6314805680359957E-3</v>
      </c>
      <c r="AP730" s="13">
        <f t="shared" si="1037"/>
        <v>1.5377867954076857E-3</v>
      </c>
      <c r="AQ730" s="13">
        <f t="shared" si="1038"/>
        <v>6.7398984155197454E-4</v>
      </c>
      <c r="AR730" s="13">
        <f t="shared" si="1039"/>
        <v>6.1512764336309001E-3</v>
      </c>
      <c r="AS730" s="13">
        <f t="shared" si="1040"/>
        <v>8.3504245615160164E-3</v>
      </c>
      <c r="AT730" s="13">
        <f t="shared" si="1041"/>
        <v>5.6678960139343653E-3</v>
      </c>
      <c r="AU730" s="13">
        <f t="shared" si="1042"/>
        <v>2.5647434640888702E-3</v>
      </c>
      <c r="AV730" s="13">
        <f t="shared" si="1043"/>
        <v>8.7041677640366515E-4</v>
      </c>
      <c r="AW730" s="13">
        <f t="shared" si="1044"/>
        <v>1.5622789742363069E-5</v>
      </c>
      <c r="AX730" s="13">
        <f t="shared" si="1045"/>
        <v>3.8742513735942543E-4</v>
      </c>
      <c r="AY730" s="13">
        <f t="shared" si="1046"/>
        <v>6.7921146864290713E-4</v>
      </c>
      <c r="AZ730" s="13">
        <f t="shared" si="1047"/>
        <v>5.9537724149797148E-4</v>
      </c>
      <c r="BA730" s="13">
        <f t="shared" si="1048"/>
        <v>3.4792704585508816E-4</v>
      </c>
      <c r="BB730" s="13">
        <f t="shared" si="1049"/>
        <v>1.5249142157274727E-4</v>
      </c>
      <c r="BC730" s="13">
        <f t="shared" si="1050"/>
        <v>5.3467837997193082E-5</v>
      </c>
      <c r="BD730" s="13">
        <f t="shared" si="1051"/>
        <v>1.7973440103340908E-3</v>
      </c>
      <c r="BE730" s="13">
        <f t="shared" si="1052"/>
        <v>2.4399140131844805E-3</v>
      </c>
      <c r="BF730" s="13">
        <f t="shared" si="1053"/>
        <v>1.6561048851820577E-3</v>
      </c>
      <c r="BG730" s="13">
        <f t="shared" si="1054"/>
        <v>7.4939345564456537E-4</v>
      </c>
      <c r="BH730" s="13">
        <f t="shared" si="1055"/>
        <v>2.5432743861260641E-4</v>
      </c>
      <c r="BI730" s="13">
        <f t="shared" si="1056"/>
        <v>6.9050451982519321E-5</v>
      </c>
      <c r="BJ730" s="14">
        <f t="shared" si="1057"/>
        <v>0.29779361323579767</v>
      </c>
      <c r="BK730" s="14">
        <f t="shared" si="1058"/>
        <v>0.23384947304370868</v>
      </c>
      <c r="BL730" s="14">
        <f t="shared" si="1059"/>
        <v>0.42625072056517588</v>
      </c>
      <c r="BM730" s="14">
        <f t="shared" si="1060"/>
        <v>0.59839646318163109</v>
      </c>
      <c r="BN730" s="14">
        <f t="shared" si="1061"/>
        <v>0.39886147104597408</v>
      </c>
    </row>
    <row r="731" spans="1:66" x14ac:dyDescent="0.25">
      <c r="A731" t="s">
        <v>349</v>
      </c>
      <c r="B731" t="s">
        <v>282</v>
      </c>
      <c r="C731" t="s">
        <v>277</v>
      </c>
      <c r="D731" s="11">
        <v>44437</v>
      </c>
      <c r="E731" s="10">
        <f>VLOOKUP(A731,home!$A$2:$E$405,3,FALSE)</f>
        <v>1.53</v>
      </c>
      <c r="F731" s="10">
        <f>VLOOKUP(B731,home!$B$2:$E$405,3,FALSE)</f>
        <v>0.85470000000000002</v>
      </c>
      <c r="G731" s="10">
        <f>VLOOKUP(C731,away!$B$2:$E$405,4,FALSE)</f>
        <v>0.70809999999999995</v>
      </c>
      <c r="H731" s="10">
        <f>VLOOKUP(A731,away!$A$2:$E$405,3,FALSE)</f>
        <v>1.075</v>
      </c>
      <c r="I731" s="10">
        <f>VLOOKUP(C731,away!$B$2:$E$405,3,FALSE)</f>
        <v>1.4729000000000001</v>
      </c>
      <c r="J731" s="10">
        <f>VLOOKUP(B731,home!$B$2:$E$405,4,FALSE)</f>
        <v>1.0018</v>
      </c>
      <c r="K731" s="12">
        <f t="shared" si="1006"/>
        <v>0.92597599709999989</v>
      </c>
      <c r="L731" s="12">
        <f t="shared" si="1007"/>
        <v>1.5862175615</v>
      </c>
      <c r="M731" s="13">
        <f t="shared" si="1008"/>
        <v>8.1090167972081642E-2</v>
      </c>
      <c r="N731" s="13">
        <f t="shared" si="1009"/>
        <v>7.5087549142954776E-2</v>
      </c>
      <c r="O731" s="13">
        <f t="shared" si="1010"/>
        <v>0.12862664850230074</v>
      </c>
      <c r="P731" s="13">
        <f t="shared" si="1011"/>
        <v>0.11910518910054914</v>
      </c>
      <c r="Q731" s="13">
        <f t="shared" si="1012"/>
        <v>3.4764634093721394E-2</v>
      </c>
      <c r="R731" s="13">
        <f t="shared" si="1013"/>
        <v>0.1020149243656186</v>
      </c>
      <c r="S731" s="13">
        <f t="shared" si="1014"/>
        <v>4.3735407218423984E-2</v>
      </c>
      <c r="T731" s="13">
        <f t="shared" si="1015"/>
        <v>5.5144273118582512E-2</v>
      </c>
      <c r="U731" s="13">
        <f t="shared" si="1016"/>
        <v>9.4463371308534744E-2</v>
      </c>
      <c r="V731" s="13">
        <f t="shared" si="1017"/>
        <v>7.1376154846586552E-3</v>
      </c>
      <c r="W731" s="13">
        <f t="shared" si="1018"/>
        <v>1.0730405572916775E-2</v>
      </c>
      <c r="X731" s="13">
        <f t="shared" si="1019"/>
        <v>1.7020757761778055E-2</v>
      </c>
      <c r="Y731" s="13">
        <f t="shared" si="1020"/>
        <v>1.3499312435884897E-2</v>
      </c>
      <c r="Z731" s="13">
        <f t="shared" si="1021"/>
        <v>5.3939288187946154E-2</v>
      </c>
      <c r="AA731" s="13">
        <f t="shared" si="1022"/>
        <v>4.994648616269768E-2</v>
      </c>
      <c r="AB731" s="13">
        <f t="shared" si="1023"/>
        <v>2.3124623663072667E-2</v>
      </c>
      <c r="AC731" s="13">
        <f t="shared" si="1024"/>
        <v>6.5523282853474727E-4</v>
      </c>
      <c r="AD731" s="13">
        <f t="shared" si="1025"/>
        <v>2.4840244999172513E-3</v>
      </c>
      <c r="AE731" s="13">
        <f t="shared" si="1026"/>
        <v>3.9402032849649993E-3</v>
      </c>
      <c r="AF731" s="13">
        <f t="shared" si="1027"/>
        <v>3.1250098232457365E-3</v>
      </c>
      <c r="AG731" s="13">
        <f t="shared" si="1028"/>
        <v>1.6523151538307993E-3</v>
      </c>
      <c r="AH731" s="13">
        <f t="shared" si="1029"/>
        <v>2.1389861544632432E-2</v>
      </c>
      <c r="AI731" s="13">
        <f t="shared" si="1030"/>
        <v>1.9806498371621961E-2</v>
      </c>
      <c r="AJ731" s="13">
        <f t="shared" si="1031"/>
        <v>9.1701710393610834E-3</v>
      </c>
      <c r="AK731" s="13">
        <f t="shared" si="1032"/>
        <v>2.8304527572499743E-3</v>
      </c>
      <c r="AL731" s="13">
        <f t="shared" si="1033"/>
        <v>3.8496223105315301E-5</v>
      </c>
      <c r="AM731" s="13">
        <f t="shared" si="1034"/>
        <v>4.6002941262634112E-4</v>
      </c>
      <c r="AN731" s="13">
        <f t="shared" si="1035"/>
        <v>7.2970673311443211E-4</v>
      </c>
      <c r="AO731" s="13">
        <f t="shared" si="1036"/>
        <v>5.7873681740545305E-4</v>
      </c>
      <c r="AP731" s="13">
        <f t="shared" si="1037"/>
        <v>3.0600083441838287E-4</v>
      </c>
      <c r="AQ731" s="13">
        <f t="shared" si="1038"/>
        <v>1.2134597434702319E-4</v>
      </c>
      <c r="AR731" s="13">
        <f t="shared" si="1039"/>
        <v>6.7857948040298908E-3</v>
      </c>
      <c r="AS731" s="13">
        <f t="shared" si="1040"/>
        <v>6.2834831097775753E-3</v>
      </c>
      <c r="AT731" s="13">
        <f t="shared" si="1041"/>
        <v>2.9091772689186493E-3</v>
      </c>
      <c r="AU731" s="13">
        <f t="shared" si="1042"/>
        <v>8.9794277410920045E-4</v>
      </c>
      <c r="AV731" s="13">
        <f t="shared" si="1043"/>
        <v>2.078683638986267E-4</v>
      </c>
      <c r="AW731" s="13">
        <f t="shared" si="1044"/>
        <v>1.5706452483974061E-6</v>
      </c>
      <c r="AX731" s="13">
        <f t="shared" si="1045"/>
        <v>7.0996032342000561E-5</v>
      </c>
      <c r="AY731" s="13">
        <f t="shared" si="1046"/>
        <v>1.1261515329770326E-4</v>
      </c>
      <c r="AZ731" s="13">
        <f t="shared" si="1047"/>
        <v>8.9316066925915801E-5</v>
      </c>
      <c r="BA731" s="13">
        <f t="shared" si="1048"/>
        <v>4.722490462733232E-5</v>
      </c>
      <c r="BB731" s="13">
        <f t="shared" si="1049"/>
        <v>1.8727243265009294E-5</v>
      </c>
      <c r="BC731" s="13">
        <f t="shared" si="1050"/>
        <v>5.9410964290880629E-6</v>
      </c>
      <c r="BD731" s="13">
        <f t="shared" si="1051"/>
        <v>1.7939578144812798E-3</v>
      </c>
      <c r="BE731" s="13">
        <f t="shared" si="1052"/>
        <v>1.6611618760196394E-3</v>
      </c>
      <c r="BF731" s="13">
        <f t="shared" si="1053"/>
        <v>7.6909801224589599E-4</v>
      </c>
      <c r="BG731" s="13">
        <f t="shared" si="1054"/>
        <v>2.3738876625234052E-4</v>
      </c>
      <c r="BH731" s="13">
        <f t="shared" si="1055"/>
        <v>5.4954074882712454E-5</v>
      </c>
      <c r="BI731" s="13">
        <f t="shared" si="1056"/>
        <v>1.0177230856845546E-5</v>
      </c>
      <c r="BJ731" s="14">
        <f t="shared" si="1057"/>
        <v>0.21998912515659585</v>
      </c>
      <c r="BK731" s="14">
        <f t="shared" si="1058"/>
        <v>0.25187472398065114</v>
      </c>
      <c r="BL731" s="14">
        <f t="shared" si="1059"/>
        <v>0.47298404181056247</v>
      </c>
      <c r="BM731" s="14">
        <f t="shared" si="1060"/>
        <v>0.4579870214504802</v>
      </c>
      <c r="BN731" s="14">
        <f t="shared" si="1061"/>
        <v>0.54068911317722623</v>
      </c>
    </row>
    <row r="732" spans="1:66" x14ac:dyDescent="0.25">
      <c r="A732" t="s">
        <v>357</v>
      </c>
      <c r="B732" t="s">
        <v>328</v>
      </c>
      <c r="C732" t="s">
        <v>330</v>
      </c>
      <c r="D732" s="11">
        <v>44437</v>
      </c>
      <c r="E732" s="10">
        <f>VLOOKUP(A732,home!$A$2:$E$405,3,FALSE)</f>
        <v>1.9630000000000001</v>
      </c>
      <c r="F732" s="10">
        <f>VLOOKUP(B732,home!$B$2:$E$405,3,FALSE)</f>
        <v>0.84899999999999998</v>
      </c>
      <c r="G732" s="10">
        <f>VLOOKUP(C732,away!$B$2:$E$405,4,FALSE)</f>
        <v>1.1037999999999999</v>
      </c>
      <c r="H732" s="10">
        <f>VLOOKUP(A732,away!$A$2:$E$405,3,FALSE)</f>
        <v>1.5185</v>
      </c>
      <c r="I732" s="10">
        <f>VLOOKUP(C732,away!$B$2:$E$405,3,FALSE)</f>
        <v>0.65849999999999997</v>
      </c>
      <c r="J732" s="10">
        <f>VLOOKUP(B732,home!$B$2:$E$405,4,FALSE)</f>
        <v>1.3170999999999999</v>
      </c>
      <c r="K732" s="12">
        <f t="shared" si="1006"/>
        <v>1.8395787305999998</v>
      </c>
      <c r="L732" s="12">
        <f t="shared" si="1007"/>
        <v>1.3170107664749999</v>
      </c>
      <c r="M732" s="13">
        <f t="shared" si="1008"/>
        <v>4.2570681213445843E-2</v>
      </c>
      <c r="N732" s="13">
        <f t="shared" si="1009"/>
        <v>7.8312119707407951E-2</v>
      </c>
      <c r="O732" s="13">
        <f t="shared" si="1010"/>
        <v>5.6066045494283193E-2</v>
      </c>
      <c r="P732" s="13">
        <f t="shared" si="1011"/>
        <v>0.10313790480013529</v>
      </c>
      <c r="Q732" s="13">
        <f t="shared" si="1012"/>
        <v>7.2030654880974404E-2</v>
      </c>
      <c r="R732" s="13">
        <f t="shared" si="1013"/>
        <v>3.6919792774824066E-2</v>
      </c>
      <c r="S732" s="13">
        <f t="shared" si="1014"/>
        <v>6.2469210635992672E-2</v>
      </c>
      <c r="T732" s="13">
        <f t="shared" si="1015"/>
        <v>9.4865147994488294E-2</v>
      </c>
      <c r="U732" s="13">
        <f t="shared" si="1016"/>
        <v>6.7916865526725892E-2</v>
      </c>
      <c r="V732" s="13">
        <f t="shared" si="1017"/>
        <v>1.6816329705127427E-2</v>
      </c>
      <c r="W732" s="13">
        <f t="shared" si="1018"/>
        <v>4.4168686890076525E-2</v>
      </c>
      <c r="X732" s="13">
        <f t="shared" si="1019"/>
        <v>5.8170636175293965E-2</v>
      </c>
      <c r="Y732" s="13">
        <f t="shared" si="1020"/>
        <v>3.8305677067781138E-2</v>
      </c>
      <c r="Z732" s="13">
        <f t="shared" si="1021"/>
        <v>1.6207921526823075E-2</v>
      </c>
      <c r="AA732" s="13">
        <f t="shared" si="1022"/>
        <v>2.9815747707977597E-2</v>
      </c>
      <c r="AB732" s="13">
        <f t="shared" si="1023"/>
        <v>2.742420766026565E-2</v>
      </c>
      <c r="AC732" s="13">
        <f t="shared" si="1024"/>
        <v>2.5463549131369582E-3</v>
      </c>
      <c r="AD732" s="13">
        <f t="shared" si="1025"/>
        <v>2.0312944240378959E-2</v>
      </c>
      <c r="AE732" s="13">
        <f t="shared" si="1026"/>
        <v>2.6752366263385431E-2</v>
      </c>
      <c r="AF732" s="13">
        <f t="shared" si="1027"/>
        <v>1.7616577198780591E-2</v>
      </c>
      <c r="AG732" s="13">
        <f t="shared" si="1028"/>
        <v>7.7337406130773461E-3</v>
      </c>
      <c r="AH732" s="13">
        <f t="shared" si="1029"/>
        <v>5.3365017882519772E-3</v>
      </c>
      <c r="AI732" s="13">
        <f t="shared" si="1030"/>
        <v>9.8169151854772003E-3</v>
      </c>
      <c r="AJ732" s="13">
        <f t="shared" si="1031"/>
        <v>9.0294941876540077E-3</v>
      </c>
      <c r="AK732" s="13">
        <f t="shared" si="1032"/>
        <v>5.5368218185615457E-3</v>
      </c>
      <c r="AL732" s="13">
        <f t="shared" si="1033"/>
        <v>2.4676674474781657E-4</v>
      </c>
      <c r="AM732" s="13">
        <f t="shared" si="1034"/>
        <v>7.473452036092983E-3</v>
      </c>
      <c r="AN732" s="13">
        <f t="shared" si="1035"/>
        <v>9.8426167942689685E-3</v>
      </c>
      <c r="AO732" s="13">
        <f t="shared" si="1036"/>
        <v>6.4814161441699419E-3</v>
      </c>
      <c r="AP732" s="13">
        <f t="shared" si="1037"/>
        <v>2.8453649479588988E-3</v>
      </c>
      <c r="AQ732" s="13">
        <f t="shared" si="1038"/>
        <v>9.3684406775311187E-4</v>
      </c>
      <c r="AR732" s="13">
        <f t="shared" si="1039"/>
        <v>1.4056460620881892E-3</v>
      </c>
      <c r="AS732" s="13">
        <f t="shared" si="1040"/>
        <v>2.5857965985690793E-3</v>
      </c>
      <c r="AT732" s="13">
        <f t="shared" si="1041"/>
        <v>2.3783882121927529E-3</v>
      </c>
      <c r="AU732" s="13">
        <f t="shared" si="1042"/>
        <v>1.4584107894198492E-3</v>
      </c>
      <c r="AV732" s="13">
        <f t="shared" si="1043"/>
        <v>6.7071536717357757E-4</v>
      </c>
      <c r="AW732" s="13">
        <f t="shared" si="1044"/>
        <v>1.6607024875504734E-5</v>
      </c>
      <c r="AX732" s="13">
        <f t="shared" si="1045"/>
        <v>2.2913339016259852E-3</v>
      </c>
      <c r="AY732" s="13">
        <f t="shared" si="1046"/>
        <v>3.0177114180305908E-3</v>
      </c>
      <c r="AZ732" s="13">
        <f t="shared" si="1047"/>
        <v>1.9871792138304143E-3</v>
      </c>
      <c r="BA732" s="13">
        <f t="shared" si="1048"/>
        <v>8.7237880650999403E-4</v>
      </c>
      <c r="BB732" s="13">
        <f t="shared" si="1049"/>
        <v>2.8723307015456826E-4</v>
      </c>
      <c r="BC732" s="13">
        <f t="shared" si="1050"/>
        <v>7.5657809176247082E-5</v>
      </c>
      <c r="BD732" s="13">
        <f t="shared" si="1051"/>
        <v>3.085418329372217E-4</v>
      </c>
      <c r="BE732" s="13">
        <f t="shared" si="1052"/>
        <v>5.6758699337165145E-4</v>
      </c>
      <c r="BF732" s="13">
        <f t="shared" si="1053"/>
        <v>5.2206048038584663E-4</v>
      </c>
      <c r="BG732" s="13">
        <f t="shared" si="1054"/>
        <v>3.2012378526820735E-4</v>
      </c>
      <c r="BH732" s="13">
        <f t="shared" si="1055"/>
        <v>1.4722322663463896E-4</v>
      </c>
      <c r="BI732" s="13">
        <f t="shared" si="1056"/>
        <v>5.4165743273477062E-5</v>
      </c>
      <c r="BJ732" s="14">
        <f t="shared" si="1057"/>
        <v>0.49437973924121625</v>
      </c>
      <c r="BK732" s="14">
        <f t="shared" si="1058"/>
        <v>0.2308049594306166</v>
      </c>
      <c r="BL732" s="14">
        <f t="shared" si="1059"/>
        <v>0.25828105123533557</v>
      </c>
      <c r="BM732" s="14">
        <f t="shared" si="1060"/>
        <v>0.60763536816976571</v>
      </c>
      <c r="BN732" s="14">
        <f t="shared" si="1061"/>
        <v>0.38903719887107069</v>
      </c>
    </row>
    <row r="733" spans="1:66" x14ac:dyDescent="0.25">
      <c r="A733" t="s">
        <v>357</v>
      </c>
      <c r="B733" t="s">
        <v>335</v>
      </c>
      <c r="C733" t="s">
        <v>329</v>
      </c>
      <c r="D733" s="11">
        <v>44437</v>
      </c>
      <c r="E733" s="10">
        <f>VLOOKUP(A733,home!$A$2:$E$405,3,FALSE)</f>
        <v>1.9630000000000001</v>
      </c>
      <c r="F733" s="10">
        <f>VLOOKUP(B733,home!$B$2:$E$405,3,FALSE)</f>
        <v>1.5283</v>
      </c>
      <c r="G733" s="10">
        <f>VLOOKUP(C733,away!$B$2:$E$405,4,FALSE)</f>
        <v>0.61129999999999995</v>
      </c>
      <c r="H733" s="10">
        <f>VLOOKUP(A733,away!$A$2:$E$405,3,FALSE)</f>
        <v>1.5185</v>
      </c>
      <c r="I733" s="10">
        <f>VLOOKUP(C733,away!$B$2:$E$405,3,FALSE)</f>
        <v>2.2391000000000001</v>
      </c>
      <c r="J733" s="10">
        <f>VLOOKUP(B733,home!$B$2:$E$405,4,FALSE)</f>
        <v>0.54879999999999995</v>
      </c>
      <c r="K733" s="12">
        <f t="shared" si="1006"/>
        <v>1.8339323377699999</v>
      </c>
      <c r="L733" s="12">
        <f t="shared" si="1007"/>
        <v>1.8659602544799998</v>
      </c>
      <c r="M733" s="13">
        <f t="shared" si="1008"/>
        <v>2.4726182111305298E-2</v>
      </c>
      <c r="N733" s="13">
        <f t="shared" si="1009"/>
        <v>4.5346144963512879E-2</v>
      </c>
      <c r="O733" s="13">
        <f t="shared" si="1010"/>
        <v>4.6138073064730049E-2</v>
      </c>
      <c r="P733" s="13">
        <f t="shared" si="1011"/>
        <v>8.4614104195803438E-2</v>
      </c>
      <c r="Q733" s="13">
        <f t="shared" si="1012"/>
        <v>4.1580880820896247E-2</v>
      </c>
      <c r="R733" s="13">
        <f t="shared" si="1013"/>
        <v>4.304590527854027E-2</v>
      </c>
      <c r="S733" s="13">
        <f t="shared" si="1014"/>
        <v>7.2388314910784402E-2</v>
      </c>
      <c r="T733" s="13">
        <f t="shared" si="1015"/>
        <v>7.7588270958062103E-2</v>
      </c>
      <c r="U733" s="13">
        <f t="shared" si="1016"/>
        <v>7.8943277698899333E-2</v>
      </c>
      <c r="V733" s="13">
        <f t="shared" si="1017"/>
        <v>2.7524006706951057E-2</v>
      </c>
      <c r="W733" s="13">
        <f t="shared" si="1018"/>
        <v>2.5418840656800664E-2</v>
      </c>
      <c r="X733" s="13">
        <f t="shared" si="1019"/>
        <v>4.7430546380550331E-2</v>
      </c>
      <c r="Y733" s="13">
        <f t="shared" si="1020"/>
        <v>4.4251757197188581E-2</v>
      </c>
      <c r="Z733" s="13">
        <f t="shared" si="1021"/>
        <v>2.677398278928899E-2</v>
      </c>
      <c r="AA733" s="13">
        <f t="shared" si="1022"/>
        <v>4.9101672848174502E-2</v>
      </c>
      <c r="AB733" s="13">
        <f t="shared" si="1023"/>
        <v>4.502457283743521E-2</v>
      </c>
      <c r="AC733" s="13">
        <f t="shared" si="1024"/>
        <v>5.8867740905780615E-3</v>
      </c>
      <c r="AD733" s="13">
        <f t="shared" si="1025"/>
        <v>1.165410846728239E-2</v>
      </c>
      <c r="AE733" s="13">
        <f t="shared" si="1026"/>
        <v>2.1746103201347764E-2</v>
      </c>
      <c r="AF733" s="13">
        <f t="shared" si="1027"/>
        <v>2.0288682131767613E-2</v>
      </c>
      <c r="AG733" s="13">
        <f t="shared" si="1028"/>
        <v>1.2619291491218975E-2</v>
      </c>
      <c r="AH733" s="13">
        <f t="shared" si="1029"/>
        <v>1.2489796934736201E-2</v>
      </c>
      <c r="AI733" s="13">
        <f t="shared" si="1030"/>
        <v>2.2905442490793338E-2</v>
      </c>
      <c r="AJ733" s="13">
        <f t="shared" si="1031"/>
        <v>2.1003515847398464E-2</v>
      </c>
      <c r="AK733" s="13">
        <f t="shared" si="1032"/>
        <v>1.28396756398029E-2</v>
      </c>
      <c r="AL733" s="13">
        <f t="shared" si="1033"/>
        <v>8.0579219878767301E-4</v>
      </c>
      <c r="AM733" s="13">
        <f t="shared" si="1034"/>
        <v>4.2745692772056696E-3</v>
      </c>
      <c r="AN733" s="13">
        <f t="shared" si="1035"/>
        <v>7.9761763762870776E-3</v>
      </c>
      <c r="AO733" s="13">
        <f t="shared" si="1036"/>
        <v>7.4416140504370027E-3</v>
      </c>
      <c r="AP733" s="13">
        <f t="shared" si="1037"/>
        <v>4.6285853490984578E-3</v>
      </c>
      <c r="AQ733" s="13">
        <f t="shared" si="1038"/>
        <v>2.1591890739715383E-3</v>
      </c>
      <c r="AR733" s="13">
        <f t="shared" si="1039"/>
        <v>4.6610929333487745E-3</v>
      </c>
      <c r="AS733" s="13">
        <f t="shared" si="1040"/>
        <v>8.5481290598195432E-3</v>
      </c>
      <c r="AT733" s="13">
        <f t="shared" si="1041"/>
        <v>7.8383451551172663E-3</v>
      </c>
      <c r="AU733" s="13">
        <f t="shared" si="1042"/>
        <v>4.7916648848574522E-3</v>
      </c>
      <c r="AV733" s="13">
        <f t="shared" si="1043"/>
        <v>2.1968972960242608E-3</v>
      </c>
      <c r="AW733" s="13">
        <f t="shared" si="1044"/>
        <v>7.6596029038578274E-5</v>
      </c>
      <c r="AX733" s="13">
        <f t="shared" si="1045"/>
        <v>1.3065451379176017E-3</v>
      </c>
      <c r="AY733" s="13">
        <f t="shared" si="1046"/>
        <v>2.4379612980383342E-3</v>
      </c>
      <c r="AZ733" s="13">
        <f t="shared" si="1047"/>
        <v>2.2745694420500014E-3</v>
      </c>
      <c r="BA733" s="13">
        <f t="shared" si="1048"/>
        <v>1.4147520583066839E-3</v>
      </c>
      <c r="BB733" s="13">
        <f t="shared" si="1049"/>
        <v>6.5996777768601066E-4</v>
      </c>
      <c r="BC733" s="13">
        <f t="shared" si="1050"/>
        <v>2.4629472847991754E-4</v>
      </c>
      <c r="BD733" s="13">
        <f t="shared" si="1051"/>
        <v>1.4495690260110687E-3</v>
      </c>
      <c r="BE733" s="13">
        <f t="shared" si="1052"/>
        <v>2.658411512631461E-3</v>
      </c>
      <c r="BF733" s="13">
        <f t="shared" si="1053"/>
        <v>2.4376734200574489E-3</v>
      </c>
      <c r="BG733" s="13">
        <f t="shared" si="1054"/>
        <v>1.4901760379885825E-3</v>
      </c>
      <c r="BH733" s="13">
        <f t="shared" si="1055"/>
        <v>6.8322050625930922E-4</v>
      </c>
      <c r="BI733" s="13">
        <f t="shared" si="1056"/>
        <v>2.5059603605130762E-4</v>
      </c>
      <c r="BJ733" s="14">
        <f t="shared" si="1057"/>
        <v>0.38274485083810589</v>
      </c>
      <c r="BK733" s="14">
        <f t="shared" si="1058"/>
        <v>0.21838313551224825</v>
      </c>
      <c r="BL733" s="14">
        <f t="shared" si="1059"/>
        <v>0.36849770850867669</v>
      </c>
      <c r="BM733" s="14">
        <f t="shared" si="1060"/>
        <v>0.70858702194453194</v>
      </c>
      <c r="BN733" s="14">
        <f t="shared" si="1061"/>
        <v>0.28545129043478817</v>
      </c>
    </row>
    <row r="734" spans="1:66" x14ac:dyDescent="0.25">
      <c r="A734" t="s">
        <v>357</v>
      </c>
      <c r="B734" t="s">
        <v>334</v>
      </c>
      <c r="C734" t="s">
        <v>337</v>
      </c>
      <c r="D734" s="11">
        <v>44437</v>
      </c>
      <c r="E734" s="10">
        <f>VLOOKUP(A734,home!$A$2:$E$405,3,FALSE)</f>
        <v>1.9630000000000001</v>
      </c>
      <c r="F734" s="10">
        <f>VLOOKUP(B734,home!$B$2:$E$405,3,FALSE)</f>
        <v>1.2736000000000001</v>
      </c>
      <c r="G734" s="10">
        <f>VLOOKUP(C734,away!$B$2:$E$405,4,FALSE)</f>
        <v>1.1207</v>
      </c>
      <c r="H734" s="10">
        <f>VLOOKUP(A734,away!$A$2:$E$405,3,FALSE)</f>
        <v>1.5185</v>
      </c>
      <c r="I734" s="10">
        <f>VLOOKUP(C734,away!$B$2:$E$405,3,FALSE)</f>
        <v>0.92200000000000004</v>
      </c>
      <c r="J734" s="10">
        <f>VLOOKUP(B734,home!$B$2:$E$405,4,FALSE)</f>
        <v>1.0975999999999999</v>
      </c>
      <c r="K734" s="12">
        <f t="shared" si="1006"/>
        <v>2.8018360697600007</v>
      </c>
      <c r="L734" s="12">
        <f t="shared" si="1007"/>
        <v>1.5367025632</v>
      </c>
      <c r="M734" s="13">
        <f t="shared" si="1008"/>
        <v>1.3055593283216923E-2</v>
      </c>
      <c r="N734" s="13">
        <f t="shared" si="1009"/>
        <v>3.6579632173033574E-2</v>
      </c>
      <c r="O734" s="13">
        <f t="shared" si="1010"/>
        <v>2.0062563662416152E-2</v>
      </c>
      <c r="P734" s="13">
        <f t="shared" si="1011"/>
        <v>5.6212014521213882E-2</v>
      </c>
      <c r="Q734" s="13">
        <f t="shared" si="1012"/>
        <v>5.1245066420479428E-2</v>
      </c>
      <c r="R734" s="13">
        <f t="shared" si="1013"/>
        <v>1.5415096502199042E-2</v>
      </c>
      <c r="S734" s="13">
        <f t="shared" si="1014"/>
        <v>6.0506453211036725E-2</v>
      </c>
      <c r="T734" s="13">
        <f t="shared" si="1015"/>
        <v>7.874842491970499E-2</v>
      </c>
      <c r="U734" s="13">
        <f t="shared" si="1016"/>
        <v>4.3190573398692506E-2</v>
      </c>
      <c r="V734" s="13">
        <f t="shared" si="1017"/>
        <v>2.8946211045704762E-2</v>
      </c>
      <c r="W734" s="13">
        <f t="shared" si="1018"/>
        <v>4.7860091831382089E-2</v>
      </c>
      <c r="X734" s="13">
        <f t="shared" si="1019"/>
        <v>7.3546725792272241E-2</v>
      </c>
      <c r="Y734" s="13">
        <f t="shared" si="1020"/>
        <v>5.6509721019976165E-2</v>
      </c>
      <c r="Z734" s="13">
        <f t="shared" si="1021"/>
        <v>7.8961394356348736E-3</v>
      </c>
      <c r="AA734" s="13">
        <f t="shared" si="1022"/>
        <v>2.2123688282616169E-2</v>
      </c>
      <c r="AB734" s="13">
        <f t="shared" si="1023"/>
        <v>3.0993473913180334E-2</v>
      </c>
      <c r="AC734" s="13">
        <f t="shared" si="1024"/>
        <v>7.789404894983594E-3</v>
      </c>
      <c r="AD734" s="13">
        <f t="shared" si="1025"/>
        <v>3.352403289879808E-2</v>
      </c>
      <c r="AE734" s="13">
        <f t="shared" si="1026"/>
        <v>5.1516467284384138E-2</v>
      </c>
      <c r="AF734" s="13">
        <f t="shared" si="1027"/>
        <v>3.9582743661461028E-2</v>
      </c>
      <c r="AG734" s="13">
        <f t="shared" si="1028"/>
        <v>2.0275634547685238E-2</v>
      </c>
      <c r="AH734" s="13">
        <f t="shared" si="1029"/>
        <v>3.0335044275311778E-3</v>
      </c>
      <c r="AI734" s="13">
        <f t="shared" si="1030"/>
        <v>8.4993821228335174E-3</v>
      </c>
      <c r="AJ734" s="13">
        <f t="shared" si="1031"/>
        <v>1.1906937701214136E-2</v>
      </c>
      <c r="AK734" s="13">
        <f t="shared" si="1032"/>
        <v>1.1120429177215663E-2</v>
      </c>
      <c r="AL734" s="13">
        <f t="shared" si="1033"/>
        <v>1.341518938496047E-3</v>
      </c>
      <c r="AM734" s="13">
        <f t="shared" si="1034"/>
        <v>1.8785768915934666E-2</v>
      </c>
      <c r="AN734" s="13">
        <f t="shared" si="1035"/>
        <v>2.8868139244799688E-2</v>
      </c>
      <c r="AO734" s="13">
        <f t="shared" si="1036"/>
        <v>2.2180871786149099E-2</v>
      </c>
      <c r="AP734" s="13">
        <f t="shared" si="1037"/>
        <v>1.1361800842595294E-2</v>
      </c>
      <c r="AQ734" s="13">
        <f t="shared" si="1038"/>
        <v>4.3649271193460272E-3</v>
      </c>
      <c r="AR734" s="13">
        <f t="shared" si="1039"/>
        <v>9.3231880585314237E-4</v>
      </c>
      <c r="AS734" s="13">
        <f t="shared" si="1040"/>
        <v>2.6122044587549059E-3</v>
      </c>
      <c r="AT734" s="13">
        <f t="shared" si="1041"/>
        <v>3.6594843370636979E-3</v>
      </c>
      <c r="AU734" s="13">
        <f t="shared" si="1042"/>
        <v>3.4177584041022776E-3</v>
      </c>
      <c r="AV734" s="13">
        <f t="shared" si="1043"/>
        <v>2.3939996935847846E-3</v>
      </c>
      <c r="AW734" s="13">
        <f t="shared" si="1044"/>
        <v>1.6044524284078044E-4</v>
      </c>
      <c r="AX734" s="13">
        <f t="shared" si="1045"/>
        <v>8.7724408244736693E-3</v>
      </c>
      <c r="AY734" s="13">
        <f t="shared" si="1046"/>
        <v>1.348063230048901E-2</v>
      </c>
      <c r="AZ734" s="13">
        <f t="shared" si="1047"/>
        <v>1.035786110485909E-2</v>
      </c>
      <c r="BA734" s="13">
        <f t="shared" si="1048"/>
        <v>5.3056505697021824E-3</v>
      </c>
      <c r="BB734" s="13">
        <f t="shared" si="1049"/>
        <v>2.0383017074762206E-3</v>
      </c>
      <c r="BC734" s="13">
        <f t="shared" si="1050"/>
        <v>6.2645269169072932E-4</v>
      </c>
      <c r="BD734" s="13">
        <f t="shared" si="1051"/>
        <v>2.3878278311234775E-4</v>
      </c>
      <c r="BE734" s="13">
        <f t="shared" si="1052"/>
        <v>6.6903021456185508E-4</v>
      </c>
      <c r="BF734" s="13">
        <f t="shared" si="1053"/>
        <v>9.3725649345933906E-4</v>
      </c>
      <c r="BG734" s="13">
        <f t="shared" si="1054"/>
        <v>8.7534634999705146E-4</v>
      </c>
      <c r="BH734" s="13">
        <f t="shared" si="1055"/>
        <v>6.1314424423862513E-4</v>
      </c>
      <c r="BI734" s="13">
        <f t="shared" si="1056"/>
        <v>3.4358593189470294E-4</v>
      </c>
      <c r="BJ734" s="14">
        <f t="shared" si="1057"/>
        <v>0.61553138765669257</v>
      </c>
      <c r="BK734" s="14">
        <f t="shared" si="1058"/>
        <v>0.18133182819514096</v>
      </c>
      <c r="BL734" s="14">
        <f t="shared" si="1059"/>
        <v>0.18303856090452142</v>
      </c>
      <c r="BM734" s="14">
        <f t="shared" si="1060"/>
        <v>0.78190776257178252</v>
      </c>
      <c r="BN734" s="14">
        <f t="shared" si="1061"/>
        <v>0.19256996656255901</v>
      </c>
    </row>
    <row r="735" spans="1:66" x14ac:dyDescent="0.25">
      <c r="A735" t="s">
        <v>290</v>
      </c>
      <c r="B735" t="s">
        <v>302</v>
      </c>
      <c r="C735" t="s">
        <v>303</v>
      </c>
      <c r="D735" s="11">
        <v>44437</v>
      </c>
      <c r="E735" s="10">
        <f>VLOOKUP(A735,home!$A$2:$E$405,3,FALSE)</f>
        <v>1.6512</v>
      </c>
      <c r="F735" s="10">
        <f>VLOOKUP(B735,home!$B$2:$E$405,3,FALSE)</f>
        <v>1.2491000000000001</v>
      </c>
      <c r="G735" s="10">
        <f>VLOOKUP(C735,away!$B$2:$E$405,4,FALSE)</f>
        <v>1.1734</v>
      </c>
      <c r="H735" s="10">
        <f>VLOOKUP(A735,away!$A$2:$E$405,3,FALSE)</f>
        <v>1.1418999999999999</v>
      </c>
      <c r="I735" s="10">
        <f>VLOOKUP(C735,away!$B$2:$E$405,3,FALSE)</f>
        <v>1.0947</v>
      </c>
      <c r="J735" s="10">
        <f>VLOOKUP(B735,home!$B$2:$E$405,4,FALSE)</f>
        <v>1.2040999999999999</v>
      </c>
      <c r="K735" s="12">
        <f t="shared" si="1006"/>
        <v>2.4201538337280004</v>
      </c>
      <c r="L735" s="12">
        <f t="shared" si="1007"/>
        <v>1.505170671513</v>
      </c>
      <c r="M735" s="13">
        <f t="shared" si="1008"/>
        <v>1.9735731483956551E-2</v>
      </c>
      <c r="N735" s="13">
        <f t="shared" si="1009"/>
        <v>4.776350621232385E-2</v>
      </c>
      <c r="O735" s="13">
        <f t="shared" si="1010"/>
        <v>2.9705644210507136E-2</v>
      </c>
      <c r="P735" s="13">
        <f t="shared" si="1011"/>
        <v>7.1892228719418819E-2</v>
      </c>
      <c r="Q735" s="13">
        <f t="shared" si="1012"/>
        <v>5.7797516336023376E-2</v>
      </c>
      <c r="R735" s="13">
        <f t="shared" si="1013"/>
        <v>2.2356032222027651E-2</v>
      </c>
      <c r="S735" s="13">
        <f t="shared" si="1014"/>
        <v>6.5471256467574707E-2</v>
      </c>
      <c r="T735" s="13">
        <f t="shared" si="1015"/>
        <v>8.699512647527588E-2</v>
      </c>
      <c r="U735" s="13">
        <f t="shared" si="1016"/>
        <v>5.4105037089086927E-2</v>
      </c>
      <c r="V735" s="13">
        <f t="shared" si="1017"/>
        <v>2.6499451562095162E-2</v>
      </c>
      <c r="W735" s="13">
        <f t="shared" si="1018"/>
        <v>4.6626293580194565E-2</v>
      </c>
      <c r="X735" s="13">
        <f t="shared" si="1019"/>
        <v>7.0180529618263737E-2</v>
      </c>
      <c r="Y735" s="13">
        <f t="shared" si="1020"/>
        <v>5.281683744633002E-2</v>
      </c>
      <c r="Z735" s="13">
        <f t="shared" si="1021"/>
        <v>1.1216548010665205E-2</v>
      </c>
      <c r="AA735" s="13">
        <f t="shared" si="1022"/>
        <v>2.7145771669205569E-2</v>
      </c>
      <c r="AB735" s="13">
        <f t="shared" si="1023"/>
        <v>3.2848471687366404E-2</v>
      </c>
      <c r="AC735" s="13">
        <f t="shared" si="1024"/>
        <v>6.033170832146482E-3</v>
      </c>
      <c r="AD735" s="13">
        <f t="shared" si="1025"/>
        <v>2.8210700790158787E-2</v>
      </c>
      <c r="AE735" s="13">
        <f t="shared" si="1026"/>
        <v>4.2461919452175617E-2</v>
      </c>
      <c r="AF735" s="13">
        <f t="shared" si="1027"/>
        <v>3.1956217907781054E-2</v>
      </c>
      <c r="AG735" s="13">
        <f t="shared" si="1028"/>
        <v>1.6033187322423516E-2</v>
      </c>
      <c r="AH735" s="13">
        <f t="shared" si="1029"/>
        <v>4.2207047753176881E-3</v>
      </c>
      <c r="AI735" s="13">
        <f t="shared" si="1030"/>
        <v>1.0214754843019182E-2</v>
      </c>
      <c r="AJ735" s="13">
        <f t="shared" si="1031"/>
        <v>1.2360639046962267E-2</v>
      </c>
      <c r="AK735" s="13">
        <f t="shared" si="1032"/>
        <v>9.9715493256112495E-3</v>
      </c>
      <c r="AL735" s="13">
        <f t="shared" si="1033"/>
        <v>8.7909201180730008E-4</v>
      </c>
      <c r="AM735" s="13">
        <f t="shared" si="1034"/>
        <v>1.3654847133891257E-2</v>
      </c>
      <c r="AN735" s="13">
        <f t="shared" si="1035"/>
        <v>2.0552875429926464E-2</v>
      </c>
      <c r="AO735" s="13">
        <f t="shared" si="1036"/>
        <v>1.5467792656192733E-2</v>
      </c>
      <c r="AP735" s="13">
        <f t="shared" si="1037"/>
        <v>7.7605559530484853E-3</v>
      </c>
      <c r="AQ735" s="13">
        <f t="shared" si="1038"/>
        <v>2.9202403037910502E-3</v>
      </c>
      <c r="AR735" s="13">
        <f t="shared" si="1039"/>
        <v>1.2705762081846096E-3</v>
      </c>
      <c r="AS735" s="13">
        <f t="shared" si="1040"/>
        <v>3.0749898812815687E-3</v>
      </c>
      <c r="AT735" s="13">
        <f t="shared" si="1041"/>
        <v>3.7209742749291998E-3</v>
      </c>
      <c r="AU735" s="13">
        <f t="shared" si="1042"/>
        <v>3.0017767188910563E-3</v>
      </c>
      <c r="AV735" s="13">
        <f t="shared" si="1043"/>
        <v>1.8161903585549122E-3</v>
      </c>
      <c r="AW735" s="13">
        <f t="shared" si="1044"/>
        <v>8.8952990374675618E-5</v>
      </c>
      <c r="AX735" s="13">
        <f t="shared" si="1045"/>
        <v>5.5078051066761282E-3</v>
      </c>
      <c r="AY735" s="13">
        <f t="shared" si="1046"/>
        <v>8.2901867109784373E-3</v>
      </c>
      <c r="AZ735" s="13">
        <f t="shared" si="1047"/>
        <v>6.2390729493657831E-3</v>
      </c>
      <c r="BA735" s="13">
        <f t="shared" si="1048"/>
        <v>3.1302898736051618E-3</v>
      </c>
      <c r="BB735" s="13">
        <f t="shared" si="1049"/>
        <v>1.1779051277711566E-3</v>
      </c>
      <c r="BC735" s="13">
        <f t="shared" si="1050"/>
        <v>3.5458965042918343E-4</v>
      </c>
      <c r="BD735" s="13">
        <f t="shared" si="1051"/>
        <v>3.1873900741361151E-4</v>
      </c>
      <c r="BE735" s="13">
        <f t="shared" si="1052"/>
        <v>7.7139743075070946E-4</v>
      </c>
      <c r="BF735" s="13">
        <f t="shared" si="1053"/>
        <v>9.3345022467962978E-4</v>
      </c>
      <c r="BG735" s="13">
        <f t="shared" si="1054"/>
        <v>7.5303104661755653E-4</v>
      </c>
      <c r="BH735" s="13">
        <f t="shared" si="1055"/>
        <v>4.5561274359692203E-4</v>
      </c>
      <c r="BI735" s="13">
        <f t="shared" si="1056"/>
        <v>2.2053058562228456E-4</v>
      </c>
      <c r="BJ735" s="14">
        <f t="shared" si="1057"/>
        <v>0.56589799603662638</v>
      </c>
      <c r="BK735" s="14">
        <f t="shared" si="1058"/>
        <v>0.19880111778797746</v>
      </c>
      <c r="BL735" s="14">
        <f t="shared" si="1059"/>
        <v>0.21926587334962619</v>
      </c>
      <c r="BM735" s="14">
        <f t="shared" si="1060"/>
        <v>0.7377296422800339</v>
      </c>
      <c r="BN735" s="14">
        <f t="shared" si="1061"/>
        <v>0.24925065918425737</v>
      </c>
    </row>
    <row r="736" spans="1:66" x14ac:dyDescent="0.25">
      <c r="A736" t="s">
        <v>290</v>
      </c>
      <c r="B736" t="s">
        <v>307</v>
      </c>
      <c r="C736" t="s">
        <v>306</v>
      </c>
      <c r="D736" s="11">
        <v>44437</v>
      </c>
      <c r="E736" s="10">
        <f>VLOOKUP(A736,home!$A$2:$E$405,3,FALSE)</f>
        <v>1.6512</v>
      </c>
      <c r="F736" s="10">
        <f>VLOOKUP(B736,home!$B$2:$E$405,3,FALSE)</f>
        <v>1.3626</v>
      </c>
      <c r="G736" s="10">
        <f>VLOOKUP(C736,away!$B$2:$E$405,4,FALSE)</f>
        <v>0.81940000000000002</v>
      </c>
      <c r="H736" s="10">
        <f>VLOOKUP(A736,away!$A$2:$E$405,3,FALSE)</f>
        <v>1.1418999999999999</v>
      </c>
      <c r="I736" s="10">
        <f>VLOOKUP(C736,away!$B$2:$E$405,3,FALSE)</f>
        <v>1.7515000000000001</v>
      </c>
      <c r="J736" s="10">
        <f>VLOOKUP(B736,home!$B$2:$E$405,4,FALSE)</f>
        <v>0.65680000000000005</v>
      </c>
      <c r="K736" s="12">
        <f t="shared" si="1006"/>
        <v>1.843588643328</v>
      </c>
      <c r="L736" s="12">
        <f t="shared" si="1007"/>
        <v>1.31362485988</v>
      </c>
      <c r="M736" s="13">
        <f t="shared" si="1008"/>
        <v>4.2544125133722667E-2</v>
      </c>
      <c r="N736" s="13">
        <f t="shared" si="1009"/>
        <v>7.8433865936856431E-2</v>
      </c>
      <c r="O736" s="13">
        <f t="shared" si="1010"/>
        <v>5.5887020417503618E-2</v>
      </c>
      <c r="P736" s="13">
        <f t="shared" si="1011"/>
        <v>0.10303267615114972</v>
      </c>
      <c r="Q736" s="13">
        <f t="shared" si="1012"/>
        <v>7.2299892246749708E-2</v>
      </c>
      <c r="R736" s="13">
        <f t="shared" si="1013"/>
        <v>3.6707289682526956E-2</v>
      </c>
      <c r="S736" s="13">
        <f t="shared" si="1014"/>
        <v>6.2380718380627406E-2</v>
      </c>
      <c r="T736" s="13">
        <f t="shared" si="1015"/>
        <v>9.4974935821975665E-2</v>
      </c>
      <c r="U736" s="13">
        <f t="shared" si="1016"/>
        <v>6.7673142386057747E-2</v>
      </c>
      <c r="V736" s="13">
        <f t="shared" si="1017"/>
        <v>1.6785846419675843E-2</v>
      </c>
      <c r="W736" s="13">
        <f t="shared" si="1018"/>
        <v>4.4430420086648631E-2</v>
      </c>
      <c r="X736" s="13">
        <f t="shared" si="1019"/>
        <v>5.8364904360733334E-2</v>
      </c>
      <c r="Y736" s="13">
        <f t="shared" si="1020"/>
        <v>3.8334794656388976E-2</v>
      </c>
      <c r="Z736" s="13">
        <f t="shared" si="1021"/>
        <v>1.6073202755261341E-2</v>
      </c>
      <c r="AA736" s="13">
        <f t="shared" si="1022"/>
        <v>2.9632374061508128E-2</v>
      </c>
      <c r="AB736" s="13">
        <f t="shared" si="1023"/>
        <v>2.73149541473218E-2</v>
      </c>
      <c r="AC736" s="13">
        <f t="shared" si="1024"/>
        <v>2.5407307598953794E-3</v>
      </c>
      <c r="AD736" s="13">
        <f t="shared" si="1025"/>
        <v>2.0477854472509407E-2</v>
      </c>
      <c r="AE736" s="13">
        <f t="shared" si="1026"/>
        <v>2.6900218712093197E-2</v>
      </c>
      <c r="AF736" s="13">
        <f t="shared" si="1027"/>
        <v>1.7668398018207396E-2</v>
      </c>
      <c r="AG736" s="13">
        <f t="shared" si="1028"/>
        <v>7.7365489569905842E-3</v>
      </c>
      <c r="AH736" s="13">
        <f t="shared" si="1029"/>
        <v>5.2785396793007533E-3</v>
      </c>
      <c r="AI736" s="13">
        <f t="shared" si="1030"/>
        <v>9.7314558061150913E-3</v>
      </c>
      <c r="AJ736" s="13">
        <f t="shared" si="1031"/>
        <v>8.9704007036010558E-3</v>
      </c>
      <c r="AK736" s="13">
        <f t="shared" si="1032"/>
        <v>5.5125762877534703E-3</v>
      </c>
      <c r="AL736" s="13">
        <f t="shared" si="1033"/>
        <v>2.4612403122523373E-4</v>
      </c>
      <c r="AM736" s="13">
        <f t="shared" si="1034"/>
        <v>7.5505479890483696E-3</v>
      </c>
      <c r="AN736" s="13">
        <f t="shared" si="1035"/>
        <v>9.9185875441308788E-3</v>
      </c>
      <c r="AO736" s="13">
        <f t="shared" si="1036"/>
        <v>6.5146515864332212E-3</v>
      </c>
      <c r="AP736" s="13">
        <f t="shared" si="1037"/>
        <v>2.8526027591317857E-3</v>
      </c>
      <c r="AQ736" s="13">
        <f t="shared" si="1038"/>
        <v>9.3681247493944853E-4</v>
      </c>
      <c r="AR736" s="13">
        <f t="shared" si="1039"/>
        <v>1.386804189318494E-3</v>
      </c>
      <c r="AS736" s="13">
        <f t="shared" si="1040"/>
        <v>2.5566964539472689E-3</v>
      </c>
      <c r="AT736" s="13">
        <f t="shared" si="1041"/>
        <v>2.3567482734670776E-3</v>
      </c>
      <c r="AU736" s="13">
        <f t="shared" si="1042"/>
        <v>1.448291450715592E-3</v>
      </c>
      <c r="AV736" s="13">
        <f t="shared" si="1043"/>
        <v>6.6751341769207451E-4</v>
      </c>
      <c r="AW736" s="13">
        <f t="shared" si="1044"/>
        <v>1.6557200267916834E-5</v>
      </c>
      <c r="AX736" s="13">
        <f t="shared" si="1045"/>
        <v>2.3200174205854403E-3</v>
      </c>
      <c r="AY736" s="13">
        <f t="shared" si="1046"/>
        <v>3.0476325590357077E-3</v>
      </c>
      <c r="AZ736" s="13">
        <f t="shared" si="1047"/>
        <v>2.0017229466645042E-3</v>
      </c>
      <c r="BA736" s="13">
        <f t="shared" si="1048"/>
        <v>8.7650434177691315E-4</v>
      </c>
      <c r="BB736" s="13">
        <f t="shared" si="1049"/>
        <v>2.8784947328772733E-4</v>
      </c>
      <c r="BC736" s="13">
        <f t="shared" si="1050"/>
        <v>7.5625244802824491E-5</v>
      </c>
      <c r="BD736" s="13">
        <f t="shared" si="1051"/>
        <v>3.0362340981241723E-4</v>
      </c>
      <c r="BE736" s="13">
        <f t="shared" si="1052"/>
        <v>5.5975667017869554E-4</v>
      </c>
      <c r="BF736" s="13">
        <f t="shared" si="1053"/>
        <v>5.1598052008427022E-4</v>
      </c>
      <c r="BG736" s="13">
        <f t="shared" si="1054"/>
        <v>3.170852756686119E-4</v>
      </c>
      <c r="BH736" s="13">
        <f t="shared" si="1055"/>
        <v>1.4614370329729518E-4</v>
      </c>
      <c r="BI736" s="13">
        <f t="shared" si="1056"/>
        <v>5.388577433855806E-5</v>
      </c>
      <c r="BJ736" s="14">
        <f t="shared" si="1057"/>
        <v>0.49600438760899024</v>
      </c>
      <c r="BK736" s="14">
        <f t="shared" si="1058"/>
        <v>0.23057785343533196</v>
      </c>
      <c r="BL736" s="14">
        <f t="shared" si="1059"/>
        <v>0.25702028231020901</v>
      </c>
      <c r="BM736" s="14">
        <f t="shared" si="1060"/>
        <v>0.60773978118251581</v>
      </c>
      <c r="BN736" s="14">
        <f t="shared" si="1061"/>
        <v>0.38890486956850912</v>
      </c>
    </row>
    <row r="737" spans="1:66" x14ac:dyDescent="0.25">
      <c r="A737" t="s">
        <v>290</v>
      </c>
      <c r="B737" t="s">
        <v>297</v>
      </c>
      <c r="C737" t="s">
        <v>310</v>
      </c>
      <c r="D737" s="11">
        <v>44437</v>
      </c>
      <c r="E737" s="10">
        <f>VLOOKUP(A737,home!$A$2:$E$405,3,FALSE)</f>
        <v>1.6512</v>
      </c>
      <c r="F737" s="10">
        <f>VLOOKUP(B737,home!$B$2:$E$405,3,FALSE)</f>
        <v>1.1734</v>
      </c>
      <c r="G737" s="10">
        <f>VLOOKUP(C737,away!$B$2:$E$405,4,FALSE)</f>
        <v>0.90839999999999999</v>
      </c>
      <c r="H737" s="10">
        <f>VLOOKUP(A737,away!$A$2:$E$405,3,FALSE)</f>
        <v>1.1418999999999999</v>
      </c>
      <c r="I737" s="10">
        <f>VLOOKUP(C737,away!$B$2:$E$405,3,FALSE)</f>
        <v>1.2040999999999999</v>
      </c>
      <c r="J737" s="10">
        <f>VLOOKUP(B737,home!$B$2:$E$405,4,FALSE)</f>
        <v>0.76629999999999998</v>
      </c>
      <c r="K737" s="12">
        <f t="shared" si="1006"/>
        <v>1.7600414238719999</v>
      </c>
      <c r="L737" s="12">
        <f t="shared" si="1007"/>
        <v>1.0536332196769997</v>
      </c>
      <c r="M737" s="13">
        <f t="shared" si="1008"/>
        <v>5.998416648219887E-2</v>
      </c>
      <c r="N737" s="13">
        <f t="shared" si="1009"/>
        <v>0.10557461778510439</v>
      </c>
      <c r="O737" s="13">
        <f t="shared" si="1010"/>
        <v>6.3201310460280366E-2</v>
      </c>
      <c r="P737" s="13">
        <f t="shared" si="1011"/>
        <v>0.11123692445308817</v>
      </c>
      <c r="Q737" s="13">
        <f t="shared" si="1012"/>
        <v>9.2907850305618656E-2</v>
      </c>
      <c r="R737" s="13">
        <f t="shared" si="1013"/>
        <v>3.3295500114035419E-2</v>
      </c>
      <c r="S737" s="13">
        <f t="shared" si="1014"/>
        <v>5.1570498047405974E-2</v>
      </c>
      <c r="T737" s="13">
        <f t="shared" si="1015"/>
        <v>9.7890797450777708E-2</v>
      </c>
      <c r="U737" s="13">
        <f t="shared" si="1016"/>
        <v>5.8601459429237238E-2</v>
      </c>
      <c r="V737" s="13">
        <f t="shared" si="1017"/>
        <v>1.0626033004911255E-2</v>
      </c>
      <c r="W737" s="13">
        <f t="shared" si="1018"/>
        <v>5.4507221713595885E-2</v>
      </c>
      <c r="X737" s="13">
        <f t="shared" si="1019"/>
        <v>5.7430619509744103E-2</v>
      </c>
      <c r="Y737" s="13">
        <f t="shared" si="1020"/>
        <v>3.0255404271048197E-2</v>
      </c>
      <c r="Z737" s="13">
        <f t="shared" si="1021"/>
        <v>1.1693748328635685E-2</v>
      </c>
      <c r="AA737" s="13">
        <f t="shared" si="1022"/>
        <v>2.0581481458732769E-2</v>
      </c>
      <c r="AB737" s="13">
        <f t="shared" si="1023"/>
        <v>1.8112129966011598E-2</v>
      </c>
      <c r="AC737" s="13">
        <f t="shared" si="1024"/>
        <v>1.23158253661209E-3</v>
      </c>
      <c r="AD737" s="13">
        <f t="shared" si="1025"/>
        <v>2.3983742029026017E-2</v>
      </c>
      <c r="AE737" s="13">
        <f t="shared" si="1026"/>
        <v>2.5270067333945261E-2</v>
      </c>
      <c r="AF737" s="13">
        <f t="shared" si="1027"/>
        <v>1.3312691203259661E-2</v>
      </c>
      <c r="AG737" s="13">
        <f t="shared" si="1028"/>
        <v>4.675564565018716E-3</v>
      </c>
      <c r="AH737" s="13">
        <f t="shared" si="1029"/>
        <v>3.0802304253982372E-3</v>
      </c>
      <c r="AI737" s="13">
        <f t="shared" si="1030"/>
        <v>5.4213331437717692E-3</v>
      </c>
      <c r="AJ737" s="13">
        <f t="shared" si="1031"/>
        <v>4.7708854528242658E-3</v>
      </c>
      <c r="AK737" s="13">
        <f t="shared" si="1032"/>
        <v>2.7989853418396767E-3</v>
      </c>
      <c r="AL737" s="13">
        <f t="shared" si="1033"/>
        <v>9.1355743768494529E-5</v>
      </c>
      <c r="AM737" s="13">
        <f t="shared" si="1034"/>
        <v>8.442475894109144E-3</v>
      </c>
      <c r="AN737" s="13">
        <f t="shared" si="1035"/>
        <v>8.8952730583556749E-3</v>
      </c>
      <c r="AO737" s="13">
        <f t="shared" si="1036"/>
        <v>4.6861775961906807E-3</v>
      </c>
      <c r="AP737" s="13">
        <f t="shared" si="1037"/>
        <v>1.6458374628842034E-3</v>
      </c>
      <c r="AQ737" s="13">
        <f t="shared" si="1038"/>
        <v>4.3352725627092691E-4</v>
      </c>
      <c r="AR737" s="13">
        <f t="shared" si="1039"/>
        <v>6.4908662009187997E-4</v>
      </c>
      <c r="AS737" s="13">
        <f t="shared" si="1040"/>
        <v>1.1424193390427763E-3</v>
      </c>
      <c r="AT737" s="13">
        <f t="shared" si="1041"/>
        <v>1.0053526800738787E-3</v>
      </c>
      <c r="AU737" s="13">
        <f t="shared" si="1042"/>
        <v>5.8982078751025342E-4</v>
      </c>
      <c r="AV737" s="13">
        <f t="shared" si="1043"/>
        <v>2.5952725466971263E-4</v>
      </c>
      <c r="AW737" s="13">
        <f t="shared" si="1044"/>
        <v>4.7059325836832196E-6</v>
      </c>
      <c r="AX737" s="13">
        <f t="shared" si="1045"/>
        <v>2.4765178822788165E-3</v>
      </c>
      <c r="AY737" s="13">
        <f t="shared" si="1046"/>
        <v>2.6093415098930946E-3</v>
      </c>
      <c r="AZ737" s="13">
        <f t="shared" si="1047"/>
        <v>1.3746444481527525E-3</v>
      </c>
      <c r="BA737" s="13">
        <f t="shared" si="1048"/>
        <v>4.8279035193943238E-4</v>
      </c>
      <c r="BB737" s="13">
        <f t="shared" si="1049"/>
        <v>1.2717098823573399E-4</v>
      </c>
      <c r="BC737" s="13">
        <f t="shared" si="1050"/>
        <v>2.6798315556864459E-5</v>
      </c>
      <c r="BD737" s="13">
        <f t="shared" si="1051"/>
        <v>1.1398320422944481E-4</v>
      </c>
      <c r="BE737" s="13">
        <f t="shared" si="1052"/>
        <v>2.00615161069485E-4</v>
      </c>
      <c r="BF737" s="13">
        <f t="shared" si="1053"/>
        <v>1.7654549686952351E-4</v>
      </c>
      <c r="BG737" s="13">
        <f t="shared" si="1054"/>
        <v>1.0357579589614194E-4</v>
      </c>
      <c r="BH737" s="13">
        <f t="shared" si="1055"/>
        <v>4.5574422821930315E-5</v>
      </c>
      <c r="BI737" s="13">
        <f t="shared" si="1056"/>
        <v>1.6042574407130977E-5</v>
      </c>
      <c r="BJ737" s="14">
        <f t="shared" si="1057"/>
        <v>0.53700913093100588</v>
      </c>
      <c r="BK737" s="14">
        <f t="shared" si="1058"/>
        <v>0.23734990177787796</v>
      </c>
      <c r="BL737" s="14">
        <f t="shared" si="1059"/>
        <v>0.21416585912881347</v>
      </c>
      <c r="BM737" s="14">
        <f t="shared" si="1060"/>
        <v>0.53141363498869776</v>
      </c>
      <c r="BN737" s="14">
        <f t="shared" si="1061"/>
        <v>0.4662003696003259</v>
      </c>
    </row>
    <row r="738" spans="1:66" x14ac:dyDescent="0.25">
      <c r="A738" t="s">
        <v>290</v>
      </c>
      <c r="B738" t="s">
        <v>300</v>
      </c>
      <c r="C738" t="s">
        <v>304</v>
      </c>
      <c r="D738" s="11">
        <v>44437</v>
      </c>
      <c r="E738" s="10">
        <f>VLOOKUP(A738,home!$A$2:$E$405,3,FALSE)</f>
        <v>1.6512</v>
      </c>
      <c r="F738" s="10">
        <f>VLOOKUP(B738,home!$B$2:$E$405,3,FALSE)</f>
        <v>0.79490000000000005</v>
      </c>
      <c r="G738" s="10">
        <f>VLOOKUP(C738,away!$B$2:$E$405,4,FALSE)</f>
        <v>1.022</v>
      </c>
      <c r="H738" s="10">
        <f>VLOOKUP(A738,away!$A$2:$E$405,3,FALSE)</f>
        <v>1.1418999999999999</v>
      </c>
      <c r="I738" s="10">
        <f>VLOOKUP(C738,away!$B$2:$E$405,3,FALSE)</f>
        <v>0.82099999999999995</v>
      </c>
      <c r="J738" s="10">
        <f>VLOOKUP(B738,home!$B$2:$E$405,4,FALSE)</f>
        <v>1.1494</v>
      </c>
      <c r="K738" s="12">
        <f t="shared" si="1006"/>
        <v>1.3414147353600001</v>
      </c>
      <c r="L738" s="12">
        <f t="shared" si="1007"/>
        <v>1.0775623850599998</v>
      </c>
      <c r="M738" s="13">
        <f t="shared" si="1008"/>
        <v>8.9012620100543255E-2</v>
      </c>
      <c r="N738" s="13">
        <f t="shared" si="1009"/>
        <v>0.11940284023587047</v>
      </c>
      <c r="O738" s="13">
        <f t="shared" si="1010"/>
        <v>9.5916651215981058E-2</v>
      </c>
      <c r="P738" s="13">
        <f t="shared" si="1011"/>
        <v>0.12866400930750269</v>
      </c>
      <c r="Q738" s="13">
        <f t="shared" si="1012"/>
        <v>8.0084364668116303E-2</v>
      </c>
      <c r="R738" s="13">
        <f t="shared" si="1013"/>
        <v>5.1678087725630338E-2</v>
      </c>
      <c r="S738" s="13">
        <f t="shared" si="1014"/>
        <v>4.6494607372477813E-2</v>
      </c>
      <c r="T738" s="13">
        <f t="shared" si="1015"/>
        <v>8.6295898997790166E-2</v>
      </c>
      <c r="U738" s="13">
        <f t="shared" si="1016"/>
        <v>6.9321748370387293E-2</v>
      </c>
      <c r="V738" s="13">
        <f t="shared" si="1017"/>
        <v>7.4673338941078212E-3</v>
      </c>
      <c r="W738" s="13">
        <f t="shared" si="1018"/>
        <v>3.5808782279251654E-2</v>
      </c>
      <c r="X738" s="13">
        <f t="shared" si="1019"/>
        <v>3.8586196838924662E-2</v>
      </c>
      <c r="Y738" s="13">
        <f t="shared" si="1020"/>
        <v>2.0789517148073141E-2</v>
      </c>
      <c r="Z738" s="13">
        <f t="shared" si="1021"/>
        <v>1.8562121154990046E-2</v>
      </c>
      <c r="AA738" s="13">
        <f t="shared" si="1022"/>
        <v>2.4899502836841236E-2</v>
      </c>
      <c r="AB738" s="13">
        <f t="shared" si="1023"/>
        <v>1.6700280004238482E-2</v>
      </c>
      <c r="AC738" s="13">
        <f t="shared" si="1024"/>
        <v>6.7460737348850307E-4</v>
      </c>
      <c r="AD738" s="13">
        <f t="shared" si="1025"/>
        <v>1.2008607051171554E-2</v>
      </c>
      <c r="AE738" s="13">
        <f t="shared" si="1026"/>
        <v>1.294002325530875E-2</v>
      </c>
      <c r="AF738" s="13">
        <f t="shared" si="1027"/>
        <v>6.9718411608611797E-3</v>
      </c>
      <c r="AG738" s="13">
        <f t="shared" si="1028"/>
        <v>2.5041979298523506E-3</v>
      </c>
      <c r="AH738" s="13">
        <f t="shared" si="1029"/>
        <v>5.0004608858859366E-3</v>
      </c>
      <c r="AI738" s="13">
        <f t="shared" si="1030"/>
        <v>6.7076919159187167E-3</v>
      </c>
      <c r="AJ738" s="13">
        <f t="shared" si="1031"/>
        <v>4.4988983881342594E-3</v>
      </c>
      <c r="AK738" s="13">
        <f t="shared" si="1032"/>
        <v>2.0116295302435492E-3</v>
      </c>
      <c r="AL738" s="13">
        <f t="shared" si="1033"/>
        <v>3.9004666656657579E-5</v>
      </c>
      <c r="AM738" s="13">
        <f t="shared" si="1034"/>
        <v>3.2217044899179037E-3</v>
      </c>
      <c r="AN738" s="13">
        <f t="shared" si="1035"/>
        <v>3.471587574114446E-3</v>
      </c>
      <c r="AO738" s="13">
        <f t="shared" si="1036"/>
        <v>1.8704260931537106E-3</v>
      </c>
      <c r="AP738" s="13">
        <f t="shared" si="1037"/>
        <v>6.7183360067239013E-4</v>
      </c>
      <c r="AQ738" s="13">
        <f t="shared" si="1038"/>
        <v>1.8098565427599698E-4</v>
      </c>
      <c r="AR738" s="13">
        <f t="shared" si="1039"/>
        <v>1.0776617117188982E-3</v>
      </c>
      <c r="AS738" s="13">
        <f t="shared" si="1040"/>
        <v>1.4455912998330108E-3</v>
      </c>
      <c r="AT738" s="13">
        <f t="shared" si="1041"/>
        <v>9.6956873545210858E-4</v>
      </c>
      <c r="AU738" s="13">
        <f t="shared" si="1042"/>
        <v>4.3353126289327331E-4</v>
      </c>
      <c r="AV738" s="13">
        <f t="shared" si="1043"/>
        <v>1.4538630607106672E-4</v>
      </c>
      <c r="AW738" s="13">
        <f t="shared" si="1044"/>
        <v>1.566100273846199E-6</v>
      </c>
      <c r="AX738" s="13">
        <f t="shared" si="1045"/>
        <v>7.202736459585577E-4</v>
      </c>
      <c r="AY738" s="13">
        <f t="shared" si="1046"/>
        <v>7.7613978783496514E-4</v>
      </c>
      <c r="AZ738" s="13">
        <f t="shared" si="1047"/>
        <v>4.1816952045970363E-4</v>
      </c>
      <c r="BA738" s="13">
        <f t="shared" si="1048"/>
        <v>1.5020124860865158E-4</v>
      </c>
      <c r="BB738" s="13">
        <f t="shared" si="1049"/>
        <v>4.046280392243213E-5</v>
      </c>
      <c r="BC738" s="13">
        <f t="shared" si="1050"/>
        <v>8.7202391001742193E-6</v>
      </c>
      <c r="BD738" s="13">
        <f t="shared" si="1051"/>
        <v>1.9354128739460958E-4</v>
      </c>
      <c r="BE738" s="13">
        <f t="shared" si="1052"/>
        <v>2.5961913481167397E-4</v>
      </c>
      <c r="BF738" s="13">
        <f t="shared" si="1053"/>
        <v>1.7412846650889695E-4</v>
      </c>
      <c r="BG738" s="13">
        <f t="shared" si="1054"/>
        <v>7.7859496940224865E-5</v>
      </c>
      <c r="BH738" s="13">
        <f t="shared" si="1055"/>
        <v>2.6110469120833623E-5</v>
      </c>
      <c r="BI738" s="13">
        <f t="shared" si="1056"/>
        <v>7.0049936051696965E-6</v>
      </c>
      <c r="BJ738" s="14">
        <f t="shared" si="1057"/>
        <v>0.42692277422323927</v>
      </c>
      <c r="BK738" s="14">
        <f t="shared" si="1058"/>
        <v>0.27312832250261171</v>
      </c>
      <c r="BL738" s="14">
        <f t="shared" si="1059"/>
        <v>0.28154495403761065</v>
      </c>
      <c r="BM738" s="14">
        <f t="shared" si="1060"/>
        <v>0.43462502497724631</v>
      </c>
      <c r="BN738" s="14">
        <f t="shared" si="1061"/>
        <v>0.56475857325364409</v>
      </c>
    </row>
    <row r="739" spans="1:66" x14ac:dyDescent="0.25">
      <c r="A739" t="s">
        <v>290</v>
      </c>
      <c r="B739" t="s">
        <v>315</v>
      </c>
      <c r="C739" t="s">
        <v>295</v>
      </c>
      <c r="D739" s="11">
        <v>44437</v>
      </c>
      <c r="E739" s="10">
        <f>VLOOKUP(A739,home!$A$2:$E$405,3,FALSE)</f>
        <v>1.6512</v>
      </c>
      <c r="F739" s="10">
        <f>VLOOKUP(B739,home!$B$2:$E$405,3,FALSE)</f>
        <v>1.2112000000000001</v>
      </c>
      <c r="G739" s="10">
        <f>VLOOKUP(C739,away!$B$2:$E$405,4,FALSE)</f>
        <v>0.79490000000000005</v>
      </c>
      <c r="H739" s="10">
        <f>VLOOKUP(A739,away!$A$2:$E$405,3,FALSE)</f>
        <v>1.1418999999999999</v>
      </c>
      <c r="I739" s="10">
        <f>VLOOKUP(C739,away!$B$2:$E$405,3,FALSE)</f>
        <v>1.0399</v>
      </c>
      <c r="J739" s="10">
        <f>VLOOKUP(B739,home!$B$2:$E$405,4,FALSE)</f>
        <v>0.87570000000000003</v>
      </c>
      <c r="K739" s="12">
        <f t="shared" si="1006"/>
        <v>1.5897470914560003</v>
      </c>
      <c r="L739" s="12">
        <f t="shared" si="1007"/>
        <v>1.0398603070170001</v>
      </c>
      <c r="M739" s="13">
        <f t="shared" si="1008"/>
        <v>7.2106765908773296E-2</v>
      </c>
      <c r="N739" s="13">
        <f t="shared" si="1009"/>
        <v>0.11463152137777104</v>
      </c>
      <c r="O739" s="13">
        <f t="shared" si="1010"/>
        <v>7.498096373589995E-2</v>
      </c>
      <c r="P739" s="13">
        <f t="shared" si="1011"/>
        <v>0.11920076901371479</v>
      </c>
      <c r="Q739" s="13">
        <f t="shared" si="1012"/>
        <v>9.1117563849743927E-2</v>
      </c>
      <c r="R739" s="13">
        <f t="shared" si="1013"/>
        <v>3.8984863985421732E-2</v>
      </c>
      <c r="S739" s="13">
        <f t="shared" si="1014"/>
        <v>4.9263141795311709E-2</v>
      </c>
      <c r="T739" s="13">
        <f t="shared" si="1015"/>
        <v>9.4749537919435828E-2</v>
      </c>
      <c r="U739" s="13">
        <f t="shared" si="1016"/>
        <v>6.1976074131631975E-2</v>
      </c>
      <c r="V739" s="13">
        <f t="shared" si="1017"/>
        <v>9.0486259615238322E-3</v>
      </c>
      <c r="W739" s="13">
        <f t="shared" si="1018"/>
        <v>4.8284627370228921E-2</v>
      </c>
      <c r="X739" s="13">
        <f t="shared" si="1019"/>
        <v>5.020926744140769E-2</v>
      </c>
      <c r="Y739" s="13">
        <f t="shared" si="1020"/>
        <v>2.6105312128360432E-2</v>
      </c>
      <c r="Z739" s="13">
        <f t="shared" si="1021"/>
        <v>1.3512937544298878E-2</v>
      </c>
      <c r="AA739" s="13">
        <f t="shared" si="1022"/>
        <v>2.148215315807573E-2</v>
      </c>
      <c r="AB739" s="13">
        <f t="shared" si="1023"/>
        <v>1.7075595250631615E-2</v>
      </c>
      <c r="AC739" s="13">
        <f t="shared" si="1024"/>
        <v>9.3490114930382595E-4</v>
      </c>
      <c r="AD739" s="13">
        <f t="shared" si="1025"/>
        <v>1.9190086480964562E-2</v>
      </c>
      <c r="AE739" s="13">
        <f t="shared" si="1026"/>
        <v>1.995500921977859E-2</v>
      </c>
      <c r="AF739" s="13">
        <f t="shared" si="1027"/>
        <v>1.0375211006903015E-2</v>
      </c>
      <c r="AG739" s="13">
        <f t="shared" si="1028"/>
        <v>3.596256701001443E-3</v>
      </c>
      <c r="AH739" s="13">
        <f t="shared" si="1029"/>
        <v>3.5128918458790441E-3</v>
      </c>
      <c r="AI739" s="13">
        <f t="shared" si="1030"/>
        <v>5.5846095945857105E-3</v>
      </c>
      <c r="AJ739" s="13">
        <f t="shared" si="1031"/>
        <v>4.4390584299549545E-3</v>
      </c>
      <c r="AK739" s="13">
        <f t="shared" si="1032"/>
        <v>2.352326742608042E-3</v>
      </c>
      <c r="AL739" s="13">
        <f t="shared" si="1033"/>
        <v>6.1819960745327355E-5</v>
      </c>
      <c r="AM739" s="13">
        <f t="shared" si="1034"/>
        <v>6.1014768335805047E-3</v>
      </c>
      <c r="AN739" s="13">
        <f t="shared" si="1035"/>
        <v>6.3446835734241366E-3</v>
      </c>
      <c r="AO739" s="13">
        <f t="shared" si="1036"/>
        <v>3.2987923042932694E-3</v>
      </c>
      <c r="AP739" s="13">
        <f t="shared" si="1037"/>
        <v>1.143427726109239E-3</v>
      </c>
      <c r="AQ739" s="13">
        <f t="shared" si="1038"/>
        <v>2.9725127658092581E-4</v>
      </c>
      <c r="AR739" s="13">
        <f t="shared" si="1039"/>
        <v>7.3058335867465999E-4</v>
      </c>
      <c r="AS739" s="13">
        <f t="shared" si="1040"/>
        <v>1.1614427695191966E-3</v>
      </c>
      <c r="AT739" s="13">
        <f t="shared" si="1041"/>
        <v>9.2320013236787252E-4</v>
      </c>
      <c r="AU739" s="13">
        <f t="shared" si="1042"/>
        <v>4.8921824175453981E-4</v>
      </c>
      <c r="AV739" s="13">
        <f t="shared" si="1043"/>
        <v>1.9443331922912459E-4</v>
      </c>
      <c r="AW739" s="13">
        <f t="shared" si="1044"/>
        <v>2.8387638371949563E-6</v>
      </c>
      <c r="AX739" s="13">
        <f t="shared" si="1045"/>
        <v>1.6166341749617955E-3</v>
      </c>
      <c r="AY739" s="13">
        <f t="shared" si="1046"/>
        <v>1.6810737095099473E-3</v>
      </c>
      <c r="AZ739" s="13">
        <f t="shared" si="1047"/>
        <v>8.7404091184461043E-4</v>
      </c>
      <c r="BA739" s="13">
        <f t="shared" si="1048"/>
        <v>3.0296015031205177E-4</v>
      </c>
      <c r="BB739" s="13">
        <f t="shared" si="1049"/>
        <v>7.8759058729351646E-5</v>
      </c>
      <c r="BC739" s="13">
        <f t="shared" si="1050"/>
        <v>1.6379683798134713E-5</v>
      </c>
      <c r="BD739" s="13">
        <f t="shared" si="1051"/>
        <v>1.2661743927549045E-4</v>
      </c>
      <c r="BE739" s="13">
        <f t="shared" si="1052"/>
        <v>2.0128970581581769E-4</v>
      </c>
      <c r="BF739" s="13">
        <f t="shared" si="1053"/>
        <v>1.599998621803651E-4</v>
      </c>
      <c r="BG739" s="13">
        <f t="shared" si="1054"/>
        <v>8.4786438511532083E-5</v>
      </c>
      <c r="BH739" s="13">
        <f t="shared" si="1055"/>
        <v>3.3697248504655302E-5</v>
      </c>
      <c r="BI739" s="13">
        <f t="shared" si="1056"/>
        <v>1.0714020560069163E-5</v>
      </c>
      <c r="BJ739" s="14">
        <f t="shared" si="1057"/>
        <v>0.49996987289873934</v>
      </c>
      <c r="BK739" s="14">
        <f t="shared" si="1058"/>
        <v>0.25229709749888274</v>
      </c>
      <c r="BL739" s="14">
        <f t="shared" si="1059"/>
        <v>0.23450451941108214</v>
      </c>
      <c r="BM739" s="14">
        <f t="shared" si="1060"/>
        <v>0.48758374453600561</v>
      </c>
      <c r="BN739" s="14">
        <f t="shared" si="1061"/>
        <v>0.51102244787132478</v>
      </c>
    </row>
    <row r="740" spans="1:66" x14ac:dyDescent="0.25">
      <c r="A740" t="s">
        <v>338</v>
      </c>
      <c r="B740" t="s">
        <v>76</v>
      </c>
      <c r="C740" t="s">
        <v>89</v>
      </c>
      <c r="D740" s="11">
        <v>44438</v>
      </c>
      <c r="E740" s="10">
        <f>VLOOKUP(A740,home!$A$2:$E$405,3,FALSE)</f>
        <v>1.3033999999999999</v>
      </c>
      <c r="F740" s="10">
        <f>VLOOKUP(B740,home!$B$2:$E$405,3,FALSE)</f>
        <v>0.86309999999999998</v>
      </c>
      <c r="G740" s="10">
        <f>VLOOKUP(C740,away!$B$2:$E$405,4,FALSE)</f>
        <v>0.61380000000000001</v>
      </c>
      <c r="H740" s="10">
        <f>VLOOKUP(A740,away!$A$2:$E$405,3,FALSE)</f>
        <v>1.0085</v>
      </c>
      <c r="I740" s="10">
        <f>VLOOKUP(C740,away!$B$2:$E$405,3,FALSE)</f>
        <v>0.99160000000000004</v>
      </c>
      <c r="J740" s="10">
        <f>VLOOKUP(B740,home!$B$2:$E$405,4,FALSE)</f>
        <v>0.74370000000000003</v>
      </c>
      <c r="K740" s="12">
        <f t="shared" si="1006"/>
        <v>0.69050323465199992</v>
      </c>
      <c r="L740" s="12">
        <f t="shared" si="1007"/>
        <v>0.74372126982000009</v>
      </c>
      <c r="M740" s="13">
        <f t="shared" si="1008"/>
        <v>0.23830009303363464</v>
      </c>
      <c r="N740" s="13">
        <f t="shared" si="1009"/>
        <v>0.16454698505759721</v>
      </c>
      <c r="O740" s="13">
        <f t="shared" si="1010"/>
        <v>0.1772288477891989</v>
      </c>
      <c r="P740" s="13">
        <f t="shared" si="1011"/>
        <v>0.12237709267208878</v>
      </c>
      <c r="Q740" s="13">
        <f t="shared" si="1012"/>
        <v>5.6810112717252587E-2</v>
      </c>
      <c r="R740" s="13">
        <f t="shared" si="1013"/>
        <v>6.5904431863259255E-2</v>
      </c>
      <c r="S740" s="13">
        <f t="shared" si="1014"/>
        <v>1.5711442471782012E-2</v>
      </c>
      <c r="T740" s="13">
        <f t="shared" si="1015"/>
        <v>4.2250889168692428E-2</v>
      </c>
      <c r="U740" s="13">
        <f t="shared" si="1016"/>
        <v>4.5507223379482847E-2</v>
      </c>
      <c r="V740" s="13">
        <f t="shared" si="1017"/>
        <v>8.9649829847577862E-4</v>
      </c>
      <c r="W740" s="13">
        <f t="shared" si="1018"/>
        <v>1.3075855530735876E-2</v>
      </c>
      <c r="X740" s="13">
        <f t="shared" si="1019"/>
        <v>9.7247918793017564E-3</v>
      </c>
      <c r="Y740" s="13">
        <f t="shared" si="1020"/>
        <v>3.6162672826047636E-3</v>
      </c>
      <c r="Z740" s="13">
        <f t="shared" si="1021"/>
        <v>1.6338175917369618E-2</v>
      </c>
      <c r="AA740" s="13">
        <f t="shared" si="1022"/>
        <v>1.1281563319257126E-2</v>
      </c>
      <c r="AB740" s="13">
        <f t="shared" si="1023"/>
        <v>3.8949779819391992E-3</v>
      </c>
      <c r="AC740" s="13">
        <f t="shared" si="1024"/>
        <v>2.8774342352400812E-5</v>
      </c>
      <c r="AD740" s="13">
        <f t="shared" si="1025"/>
        <v>2.2572301349538413E-3</v>
      </c>
      <c r="AE740" s="13">
        <f t="shared" si="1026"/>
        <v>1.6787500622438411E-3</v>
      </c>
      <c r="AF740" s="13">
        <f t="shared" si="1027"/>
        <v>6.2426106400119679E-4</v>
      </c>
      <c r="AG740" s="13">
        <f t="shared" si="1028"/>
        <v>1.5475874373938481E-4</v>
      </c>
      <c r="AH740" s="13">
        <f t="shared" si="1029"/>
        <v>3.0377622349521691E-3</v>
      </c>
      <c r="AI740" s="13">
        <f t="shared" si="1030"/>
        <v>2.0975846493381609E-3</v>
      </c>
      <c r="AJ740" s="13">
        <f t="shared" si="1031"/>
        <v>7.2419449266219061E-4</v>
      </c>
      <c r="AK740" s="13">
        <f t="shared" si="1032"/>
        <v>1.6668621323346887E-4</v>
      </c>
      <c r="AL740" s="13">
        <f t="shared" si="1033"/>
        <v>5.9107326662120152E-7</v>
      </c>
      <c r="AM740" s="13">
        <f t="shared" si="1034"/>
        <v>3.117249419079197E-4</v>
      </c>
      <c r="AN740" s="13">
        <f t="shared" si="1035"/>
        <v>2.3183646963032377E-4</v>
      </c>
      <c r="AO740" s="13">
        <f t="shared" si="1036"/>
        <v>8.6210856792025135E-5</v>
      </c>
      <c r="AP740" s="13">
        <f t="shared" si="1037"/>
        <v>2.137228262854504E-5</v>
      </c>
      <c r="AQ740" s="13">
        <f t="shared" si="1038"/>
        <v>3.9737552938633607E-6</v>
      </c>
      <c r="AR740" s="13">
        <f t="shared" si="1039"/>
        <v>4.518496773579739E-4</v>
      </c>
      <c r="AS740" s="13">
        <f t="shared" si="1040"/>
        <v>3.1200366379214347E-4</v>
      </c>
      <c r="AT740" s="13">
        <f t="shared" si="1041"/>
        <v>1.0771976953587506E-4</v>
      </c>
      <c r="AU740" s="13">
        <f t="shared" si="1042"/>
        <v>2.4793616433496564E-5</v>
      </c>
      <c r="AV740" s="13">
        <f t="shared" si="1043"/>
        <v>4.2800180865125899E-6</v>
      </c>
      <c r="AW740" s="13">
        <f t="shared" si="1044"/>
        <v>8.4316920415189181E-9</v>
      </c>
      <c r="AX740" s="13">
        <f t="shared" si="1045"/>
        <v>3.5874513451520852E-5</v>
      </c>
      <c r="AY740" s="13">
        <f t="shared" si="1046"/>
        <v>2.6680638698339763E-5</v>
      </c>
      <c r="AZ740" s="13">
        <f t="shared" si="1047"/>
        <v>9.9214792461689408E-6</v>
      </c>
      <c r="BA740" s="13">
        <f t="shared" si="1048"/>
        <v>2.4596050478178475E-6</v>
      </c>
      <c r="BB740" s="13">
        <f t="shared" si="1049"/>
        <v>4.5731514735469282E-7</v>
      </c>
      <c r="BC740" s="13">
        <f t="shared" si="1050"/>
        <v>6.8023000419710556E-8</v>
      </c>
      <c r="BD740" s="13">
        <f t="shared" si="1051"/>
        <v>5.6008369302071586E-5</v>
      </c>
      <c r="BE740" s="13">
        <f t="shared" si="1052"/>
        <v>3.8673960170664203E-5</v>
      </c>
      <c r="BF740" s="13">
        <f t="shared" si="1053"/>
        <v>1.3352247297323121E-5</v>
      </c>
      <c r="BG740" s="13">
        <f t="shared" si="1054"/>
        <v>3.0732566495583464E-6</v>
      </c>
      <c r="BH740" s="13">
        <f t="shared" si="1055"/>
        <v>5.3052341435895145E-7</v>
      </c>
      <c r="BI740" s="13">
        <f t="shared" si="1056"/>
        <v>7.3265626734695873E-8</v>
      </c>
      <c r="BJ740" s="14">
        <f t="shared" si="1057"/>
        <v>0.29547048152196703</v>
      </c>
      <c r="BK740" s="14">
        <f t="shared" si="1058"/>
        <v>0.37734117253029853</v>
      </c>
      <c r="BL740" s="14">
        <f t="shared" si="1059"/>
        <v>0.31085563029099</v>
      </c>
      <c r="BM740" s="14">
        <f t="shared" si="1060"/>
        <v>0.1748112249205877</v>
      </c>
      <c r="BN740" s="14">
        <f t="shared" si="1061"/>
        <v>0.8251675631330313</v>
      </c>
    </row>
    <row r="741" spans="1:66" x14ac:dyDescent="0.25">
      <c r="A741" t="s">
        <v>338</v>
      </c>
      <c r="B741" t="s">
        <v>86</v>
      </c>
      <c r="C741" t="s">
        <v>74</v>
      </c>
      <c r="D741" s="11">
        <v>44438</v>
      </c>
      <c r="E741" s="10">
        <f>VLOOKUP(A741,home!$A$2:$E$405,3,FALSE)</f>
        <v>1.3033999999999999</v>
      </c>
      <c r="F741" s="10">
        <f>VLOOKUP(B741,home!$B$2:$E$405,3,FALSE)</f>
        <v>1.0229999999999999</v>
      </c>
      <c r="G741" s="10">
        <f>VLOOKUP(C741,away!$B$2:$E$405,4,FALSE)</f>
        <v>1.4492</v>
      </c>
      <c r="H741" s="10">
        <f>VLOOKUP(A741,away!$A$2:$E$405,3,FALSE)</f>
        <v>1.0085</v>
      </c>
      <c r="I741" s="10">
        <f>VLOOKUP(C741,away!$B$2:$E$405,3,FALSE)</f>
        <v>0.7712</v>
      </c>
      <c r="J741" s="10">
        <f>VLOOKUP(B741,home!$B$2:$E$405,4,FALSE)</f>
        <v>1.5424</v>
      </c>
      <c r="K741" s="12">
        <f t="shared" si="1006"/>
        <v>1.9323316874399998</v>
      </c>
      <c r="L741" s="12">
        <f t="shared" si="1007"/>
        <v>1.19960962048</v>
      </c>
      <c r="M741" s="13">
        <f t="shared" si="1008"/>
        <v>4.3633009872533615E-2</v>
      </c>
      <c r="N741" s="13">
        <f t="shared" si="1009"/>
        <v>8.4313447595079041E-2</v>
      </c>
      <c r="O741" s="13">
        <f t="shared" si="1010"/>
        <v>5.2342578413590135E-2</v>
      </c>
      <c r="P741" s="13">
        <f t="shared" si="1011"/>
        <v>0.10114322287089313</v>
      </c>
      <c r="Q741" s="13">
        <f t="shared" si="1012"/>
        <v>8.1460773232641559E-2</v>
      </c>
      <c r="R741" s="13">
        <f t="shared" si="1013"/>
        <v>3.1395330312835756E-2</v>
      </c>
      <c r="S741" s="13">
        <f t="shared" si="1014"/>
        <v>5.8613602193592768E-2</v>
      </c>
      <c r="T741" s="13">
        <f t="shared" si="1015"/>
        <v>9.7721127261616469E-2</v>
      </c>
      <c r="U741" s="13">
        <f t="shared" si="1016"/>
        <v>6.0666191601138092E-2</v>
      </c>
      <c r="V741" s="13">
        <f t="shared" si="1017"/>
        <v>1.5096543361834285E-2</v>
      </c>
      <c r="W741" s="13">
        <f t="shared" si="1018"/>
        <v>5.2469744466932484E-2</v>
      </c>
      <c r="X741" s="13">
        <f t="shared" si="1019"/>
        <v>6.2943210246659442E-2</v>
      </c>
      <c r="Y741" s="13">
        <f t="shared" si="1020"/>
        <v>3.7753640277894004E-2</v>
      </c>
      <c r="Z741" s="13">
        <f t="shared" si="1021"/>
        <v>1.2554046760475045E-2</v>
      </c>
      <c r="AA741" s="13">
        <f t="shared" si="1022"/>
        <v>2.4258582360869405E-2</v>
      </c>
      <c r="AB741" s="13">
        <f t="shared" si="1023"/>
        <v>2.34378136941405E-2</v>
      </c>
      <c r="AC741" s="13">
        <f t="shared" si="1024"/>
        <v>2.1871529351956296E-3</v>
      </c>
      <c r="AD741" s="13">
        <f t="shared" si="1025"/>
        <v>2.534723746633331E-2</v>
      </c>
      <c r="AE741" s="13">
        <f t="shared" si="1026"/>
        <v>3.0406789917204535E-2</v>
      </c>
      <c r="AF741" s="13">
        <f t="shared" si="1027"/>
        <v>1.8238138856296417E-2</v>
      </c>
      <c r="AG741" s="13">
        <f t="shared" si="1028"/>
        <v>7.2928822772210938E-3</v>
      </c>
      <c r="AH741" s="13">
        <f t="shared" si="1029"/>
        <v>3.7649888174554128E-3</v>
      </c>
      <c r="AI741" s="13">
        <f t="shared" si="1030"/>
        <v>7.2752071948263466E-3</v>
      </c>
      <c r="AJ741" s="13">
        <f t="shared" si="1031"/>
        <v>7.0290566976272126E-3</v>
      </c>
      <c r="AK741" s="13">
        <f t="shared" si="1032"/>
        <v>4.5274896632124754E-3</v>
      </c>
      <c r="AL741" s="13">
        <f t="shared" si="1033"/>
        <v>2.0279664173841164E-4</v>
      </c>
      <c r="AM741" s="13">
        <f t="shared" si="1034"/>
        <v>9.7958540290524442E-3</v>
      </c>
      <c r="AN741" s="13">
        <f t="shared" si="1035"/>
        <v>1.1751200734069078E-2</v>
      </c>
      <c r="AO741" s="13">
        <f t="shared" si="1036"/>
        <v>7.0484267263904539E-3</v>
      </c>
      <c r="AP741" s="13">
        <f t="shared" si="1037"/>
        <v>2.8184535034087798E-3</v>
      </c>
      <c r="AQ741" s="13">
        <f t="shared" si="1038"/>
        <v>8.4526098439118371E-4</v>
      </c>
      <c r="AR741" s="13">
        <f t="shared" si="1039"/>
        <v>9.033033612838256E-4</v>
      </c>
      <c r="AS741" s="13">
        <f t="shared" si="1040"/>
        <v>1.7454817083797983E-3</v>
      </c>
      <c r="AT741" s="13">
        <f t="shared" si="1041"/>
        <v>1.686424807474595E-3</v>
      </c>
      <c r="AU741" s="13">
        <f t="shared" si="1042"/>
        <v>1.0862440313226872E-3</v>
      </c>
      <c r="AV741" s="13">
        <f t="shared" si="1043"/>
        <v>5.2474594050434906E-4</v>
      </c>
      <c r="AW741" s="13">
        <f t="shared" si="1044"/>
        <v>1.3058096504316908E-5</v>
      </c>
      <c r="AX741" s="13">
        <f t="shared" si="1045"/>
        <v>3.1548065243124706E-3</v>
      </c>
      <c r="AY741" s="13">
        <f t="shared" si="1046"/>
        <v>3.7845362573183101E-3</v>
      </c>
      <c r="AZ741" s="13">
        <f t="shared" si="1047"/>
        <v>2.2699830516672093E-3</v>
      </c>
      <c r="BA741" s="13">
        <f t="shared" si="1048"/>
        <v>9.0769783570217755E-4</v>
      </c>
      <c r="BB741" s="13">
        <f t="shared" si="1049"/>
        <v>2.7222076404930179E-4</v>
      </c>
      <c r="BC741" s="13">
        <f t="shared" si="1050"/>
        <v>6.5311729489591657E-5</v>
      </c>
      <c r="BD741" s="13">
        <f t="shared" si="1051"/>
        <v>1.8060190040133299E-4</v>
      </c>
      <c r="BE741" s="13">
        <f t="shared" si="1052"/>
        <v>3.4898277495737856E-4</v>
      </c>
      <c r="BF741" s="13">
        <f t="shared" si="1053"/>
        <v>3.3717523721044258E-4</v>
      </c>
      <c r="BG741" s="13">
        <f t="shared" si="1054"/>
        <v>2.171781316939456E-4</v>
      </c>
      <c r="BH741" s="13">
        <f t="shared" si="1055"/>
        <v>1.0491504642280711E-4</v>
      </c>
      <c r="BI741" s="13">
        <f t="shared" si="1056"/>
        <v>4.054613373840574E-5</v>
      </c>
      <c r="BJ741" s="14">
        <f t="shared" si="1057"/>
        <v>0.54066074373772954</v>
      </c>
      <c r="BK741" s="14">
        <f t="shared" si="1058"/>
        <v>0.22466086413310615</v>
      </c>
      <c r="BL741" s="14">
        <f t="shared" si="1059"/>
        <v>0.2218728378290849</v>
      </c>
      <c r="BM741" s="14">
        <f t="shared" si="1060"/>
        <v>0.60168865200200883</v>
      </c>
      <c r="BN741" s="14">
        <f t="shared" si="1061"/>
        <v>0.39428836229757325</v>
      </c>
    </row>
    <row r="742" spans="1:66" x14ac:dyDescent="0.25">
      <c r="A742" t="s">
        <v>338</v>
      </c>
      <c r="B742" t="s">
        <v>95</v>
      </c>
      <c r="C742" t="s">
        <v>72</v>
      </c>
      <c r="D742" s="11">
        <v>44438</v>
      </c>
      <c r="E742" s="10">
        <f>VLOOKUP(A742,home!$A$2:$E$405,3,FALSE)</f>
        <v>1.3033999999999999</v>
      </c>
      <c r="F742" s="10">
        <f>VLOOKUP(B742,home!$B$2:$E$405,3,FALSE)</f>
        <v>0.93769999999999998</v>
      </c>
      <c r="G742" s="10">
        <f>VLOOKUP(C742,away!$B$2:$E$405,4,FALSE)</f>
        <v>0.84389999999999998</v>
      </c>
      <c r="H742" s="10">
        <f>VLOOKUP(A742,away!$A$2:$E$405,3,FALSE)</f>
        <v>1.0085</v>
      </c>
      <c r="I742" s="10">
        <f>VLOOKUP(C742,away!$B$2:$E$405,3,FALSE)</f>
        <v>0.69410000000000005</v>
      </c>
      <c r="J742" s="10">
        <f>VLOOKUP(B742,home!$B$2:$E$405,4,FALSE)</f>
        <v>0.99160000000000004</v>
      </c>
      <c r="K742" s="12">
        <f t="shared" si="1006"/>
        <v>1.031413044102</v>
      </c>
      <c r="L742" s="12">
        <f t="shared" si="1007"/>
        <v>0.69411985125999998</v>
      </c>
      <c r="M742" s="13">
        <f t="shared" si="1008"/>
        <v>0.17807812947404797</v>
      </c>
      <c r="N742" s="13">
        <f t="shared" si="1009"/>
        <v>0.18367210560881794</v>
      </c>
      <c r="O742" s="13">
        <f t="shared" si="1010"/>
        <v>0.12360756474318521</v>
      </c>
      <c r="P742" s="13">
        <f t="shared" si="1011"/>
        <v>0.12749045462580372</v>
      </c>
      <c r="Q742" s="13">
        <f t="shared" si="1012"/>
        <v>9.4720902781307459E-2</v>
      </c>
      <c r="R742" s="13">
        <f t="shared" si="1013"/>
        <v>4.2899232227075257E-2</v>
      </c>
      <c r="S742" s="13">
        <f t="shared" si="1014"/>
        <v>2.2818377625455182E-2</v>
      </c>
      <c r="T742" s="13">
        <f t="shared" si="1015"/>
        <v>6.5747658949774052E-2</v>
      </c>
      <c r="U742" s="13">
        <f t="shared" si="1016"/>
        <v>4.4246827700966315E-2</v>
      </c>
      <c r="V742" s="13">
        <f t="shared" si="1017"/>
        <v>1.815136701754088E-3</v>
      </c>
      <c r="W742" s="13">
        <f t="shared" si="1018"/>
        <v>3.2565458225919303E-2</v>
      </c>
      <c r="X742" s="13">
        <f t="shared" si="1019"/>
        <v>2.2604331019988849E-2</v>
      </c>
      <c r="Y742" s="13">
        <f t="shared" si="1020"/>
        <v>7.8450574427132297E-3</v>
      </c>
      <c r="Z742" s="13">
        <f t="shared" si="1021"/>
        <v>9.9257362308752262E-3</v>
      </c>
      <c r="AA742" s="13">
        <f t="shared" si="1022"/>
        <v>1.0237533820840529E-2</v>
      </c>
      <c r="AB742" s="13">
        <f t="shared" si="1023"/>
        <v>5.2795629611251541E-3</v>
      </c>
      <c r="AC742" s="13">
        <f t="shared" si="1024"/>
        <v>8.1218775993887265E-5</v>
      </c>
      <c r="AD742" s="13">
        <f t="shared" si="1025"/>
        <v>8.397109600342987E-3</v>
      </c>
      <c r="AE742" s="13">
        <f t="shared" si="1026"/>
        <v>5.8286004668039919E-3</v>
      </c>
      <c r="AF742" s="13">
        <f t="shared" si="1027"/>
        <v>2.0228736445359764E-3</v>
      </c>
      <c r="AG742" s="13">
        <f t="shared" si="1028"/>
        <v>4.6803891775436203E-4</v>
      </c>
      <c r="AH742" s="13">
        <f t="shared" si="1029"/>
        <v>1.7224126390552757E-3</v>
      </c>
      <c r="AI742" s="13">
        <f t="shared" si="1030"/>
        <v>1.7765188632477614E-3</v>
      </c>
      <c r="AJ742" s="13">
        <f t="shared" si="1031"/>
        <v>9.1616236432349909E-4</v>
      </c>
      <c r="AK742" s="13">
        <f t="shared" si="1032"/>
        <v>3.1498060435952854E-4</v>
      </c>
      <c r="AL742" s="13">
        <f t="shared" si="1033"/>
        <v>2.3258597125192791E-6</v>
      </c>
      <c r="AM742" s="13">
        <f t="shared" si="1034"/>
        <v>1.732177674909578E-3</v>
      </c>
      <c r="AN742" s="13">
        <f t="shared" si="1035"/>
        <v>1.2023389100641289E-3</v>
      </c>
      <c r="AO742" s="13">
        <f t="shared" si="1036"/>
        <v>4.1728365270891172E-4</v>
      </c>
      <c r="AP742" s="13">
        <f t="shared" si="1037"/>
        <v>9.654828898384644E-5</v>
      </c>
      <c r="AQ742" s="13">
        <f t="shared" si="1038"/>
        <v>1.6754020997218744E-5</v>
      </c>
      <c r="AR742" s="13">
        <f t="shared" si="1039"/>
        <v>2.3911216096587852E-4</v>
      </c>
      <c r="AS742" s="13">
        <f t="shared" si="1040"/>
        <v>2.4662340182362419E-4</v>
      </c>
      <c r="AT742" s="13">
        <f t="shared" si="1041"/>
        <v>1.2718529681084748E-4</v>
      </c>
      <c r="AU742" s="13">
        <f t="shared" si="1042"/>
        <v>4.3726858049564189E-5</v>
      </c>
      <c r="AV742" s="13">
        <f t="shared" si="1043"/>
        <v>1.1275112942479262E-5</v>
      </c>
      <c r="AW742" s="13">
        <f t="shared" si="1044"/>
        <v>4.6253872608972747E-8</v>
      </c>
      <c r="AX742" s="13">
        <f t="shared" si="1045"/>
        <v>2.9776510810066863E-4</v>
      </c>
      <c r="AY742" s="13">
        <f t="shared" si="1046"/>
        <v>2.0668467254525392E-4</v>
      </c>
      <c r="AZ742" s="13">
        <f t="shared" si="1047"/>
        <v>7.1731967082416719E-5</v>
      </c>
      <c r="BA742" s="13">
        <f t="shared" si="1048"/>
        <v>1.6596860773944769E-5</v>
      </c>
      <c r="BB742" s="13">
        <f t="shared" si="1049"/>
        <v>2.8800526329483672E-6</v>
      </c>
      <c r="BC742" s="13">
        <f t="shared" si="1050"/>
        <v>3.9982034104061857E-7</v>
      </c>
      <c r="BD742" s="13">
        <f t="shared" si="1051"/>
        <v>2.7662082934015446E-5</v>
      </c>
      <c r="BE742" s="13">
        <f t="shared" si="1052"/>
        <v>2.8531033165174856E-5</v>
      </c>
      <c r="BF742" s="13">
        <f t="shared" si="1053"/>
        <v>1.4713639884134057E-5</v>
      </c>
      <c r="BG742" s="13">
        <f t="shared" si="1054"/>
        <v>5.0586133675717685E-6</v>
      </c>
      <c r="BH742" s="13">
        <f t="shared" si="1055"/>
        <v>1.3043799530955669E-6</v>
      </c>
      <c r="BI742" s="13">
        <f t="shared" si="1056"/>
        <v>2.6907089961758453E-7</v>
      </c>
      <c r="BJ742" s="14">
        <f t="shared" si="1057"/>
        <v>0.42793329768709809</v>
      </c>
      <c r="BK742" s="14">
        <f t="shared" si="1058"/>
        <v>0.33049232773531256</v>
      </c>
      <c r="BL742" s="14">
        <f t="shared" si="1059"/>
        <v>0.23174625757497452</v>
      </c>
      <c r="BM742" s="14">
        <f t="shared" si="1060"/>
        <v>0.24942259134935024</v>
      </c>
      <c r="BN742" s="14">
        <f t="shared" si="1061"/>
        <v>0.75046838946023742</v>
      </c>
    </row>
    <row r="743" spans="1:66" x14ac:dyDescent="0.25">
      <c r="A743" t="s">
        <v>338</v>
      </c>
      <c r="B743" t="s">
        <v>92</v>
      </c>
      <c r="C743" t="s">
        <v>87</v>
      </c>
      <c r="D743" s="11">
        <v>44438</v>
      </c>
      <c r="E743" s="10">
        <f>VLOOKUP(A743,home!$A$2:$E$405,3,FALSE)</f>
        <v>1.3033999999999999</v>
      </c>
      <c r="F743" s="10">
        <f>VLOOKUP(B743,home!$B$2:$E$405,3,FALSE)</f>
        <v>0.95899999999999996</v>
      </c>
      <c r="G743" s="10">
        <f>VLOOKUP(C743,away!$B$2:$E$405,4,FALSE)</f>
        <v>1.2276</v>
      </c>
      <c r="H743" s="10">
        <f>VLOOKUP(A743,away!$A$2:$E$405,3,FALSE)</f>
        <v>1.0085</v>
      </c>
      <c r="I743" s="10">
        <f>VLOOKUP(C743,away!$B$2:$E$405,3,FALSE)</f>
        <v>0.89239999999999997</v>
      </c>
      <c r="J743" s="10">
        <f>VLOOKUP(B743,home!$B$2:$E$405,4,FALSE)</f>
        <v>1.1154999999999999</v>
      </c>
      <c r="K743" s="12">
        <f t="shared" si="1006"/>
        <v>1.5344516325599999</v>
      </c>
      <c r="L743" s="12">
        <f t="shared" si="1007"/>
        <v>1.0039337137</v>
      </c>
      <c r="M743" s="13">
        <f t="shared" si="1008"/>
        <v>7.8993844579971648E-2</v>
      </c>
      <c r="N743" s="13">
        <f t="shared" si="1009"/>
        <v>0.12121223377792838</v>
      </c>
      <c r="O743" s="13">
        <f t="shared" si="1010"/>
        <v>7.9304583748611532E-2</v>
      </c>
      <c r="P743" s="13">
        <f t="shared" si="1011"/>
        <v>0.12168904800254819</v>
      </c>
      <c r="Q743" s="13">
        <f t="shared" si="1012"/>
        <v>9.2997155003393311E-2</v>
      </c>
      <c r="R743" s="13">
        <f t="shared" si="1013"/>
        <v>3.9808272638088116E-2</v>
      </c>
      <c r="S743" s="13">
        <f t="shared" si="1014"/>
        <v>4.6865121208194145E-2</v>
      </c>
      <c r="T743" s="13">
        <f t="shared" si="1015"/>
        <v>9.3362979186091169E-2</v>
      </c>
      <c r="U743" s="13">
        <f t="shared" si="1016"/>
        <v>6.1083868938907881E-2</v>
      </c>
      <c r="V743" s="13">
        <f t="shared" si="1017"/>
        <v>8.0216826663635603E-3</v>
      </c>
      <c r="W743" s="13">
        <f t="shared" si="1018"/>
        <v>4.7566545439464085E-2</v>
      </c>
      <c r="X743" s="13">
        <f t="shared" si="1019"/>
        <v>4.7753658610920971E-2</v>
      </c>
      <c r="Y743" s="13">
        <f t="shared" si="1020"/>
        <v>2.3970753916011934E-2</v>
      </c>
      <c r="Z743" s="13">
        <f t="shared" si="1021"/>
        <v>1.3321622328512635E-2</v>
      </c>
      <c r="AA743" s="13">
        <f t="shared" si="1022"/>
        <v>2.0441385130333958E-2</v>
      </c>
      <c r="AB743" s="13">
        <f t="shared" si="1023"/>
        <v>1.5683158392514329E-2</v>
      </c>
      <c r="AC743" s="13">
        <f t="shared" si="1024"/>
        <v>7.7233148057195302E-4</v>
      </c>
      <c r="AD743" s="13">
        <f t="shared" si="1025"/>
        <v>1.8247140826206269E-2</v>
      </c>
      <c r="AE743" s="13">
        <f t="shared" si="1026"/>
        <v>1.8318919854060142E-2</v>
      </c>
      <c r="AF743" s="13">
        <f t="shared" si="1027"/>
        <v>9.1954906200296289E-3</v>
      </c>
      <c r="AG743" s="13">
        <f t="shared" si="1028"/>
        <v>3.0772210158199541E-3</v>
      </c>
      <c r="AH743" s="13">
        <f t="shared" si="1029"/>
        <v>3.3435064441931315E-3</v>
      </c>
      <c r="AI743" s="13">
        <f t="shared" si="1030"/>
        <v>5.1304489217670309E-3</v>
      </c>
      <c r="AJ743" s="13">
        <f t="shared" si="1031"/>
        <v>3.9362128618855565E-3</v>
      </c>
      <c r="AK743" s="13">
        <f t="shared" si="1032"/>
        <v>2.0133094173413212E-3</v>
      </c>
      <c r="AL743" s="13">
        <f t="shared" si="1033"/>
        <v>4.7590686648022014E-5</v>
      </c>
      <c r="AM743" s="13">
        <f t="shared" si="1034"/>
        <v>5.5998710060648858E-3</v>
      </c>
      <c r="AN743" s="13">
        <f t="shared" si="1035"/>
        <v>5.6218992953596756E-3</v>
      </c>
      <c r="AO743" s="13">
        <f t="shared" si="1036"/>
        <v>2.8220071188189253E-3</v>
      </c>
      <c r="AP743" s="13">
        <f t="shared" si="1037"/>
        <v>9.4436936229457381E-4</v>
      </c>
      <c r="AQ743" s="13">
        <f t="shared" si="1038"/>
        <v>2.3702106024822299E-4</v>
      </c>
      <c r="AR743" s="13">
        <f t="shared" si="1039"/>
        <v>6.7133176825973887E-4</v>
      </c>
      <c r="AS743" s="13">
        <f t="shared" si="1040"/>
        <v>1.0301261277955477E-3</v>
      </c>
      <c r="AT743" s="13">
        <f t="shared" si="1041"/>
        <v>7.903393592692948E-4</v>
      </c>
      <c r="AU743" s="13">
        <f t="shared" si="1042"/>
        <v>4.0424584003573137E-4</v>
      </c>
      <c r="AV743" s="13">
        <f t="shared" si="1043"/>
        <v>1.550739222996041E-4</v>
      </c>
      <c r="AW743" s="13">
        <f t="shared" si="1044"/>
        <v>2.0364685736587254E-6</v>
      </c>
      <c r="AX743" s="13">
        <f t="shared" si="1045"/>
        <v>1.4321218678969461E-3</v>
      </c>
      <c r="AY743" s="13">
        <f t="shared" si="1046"/>
        <v>1.4377554253087617E-3</v>
      </c>
      <c r="AZ743" s="13">
        <f t="shared" si="1047"/>
        <v>7.2170557176127396E-4</v>
      </c>
      <c r="BA743" s="13">
        <f t="shared" si="1048"/>
        <v>2.4151485161875923E-4</v>
      </c>
      <c r="BB743" s="13">
        <f t="shared" si="1049"/>
        <v>6.0616225474831328E-5</v>
      </c>
      <c r="BC743" s="13">
        <f t="shared" si="1050"/>
        <v>1.2170934470284798E-5</v>
      </c>
      <c r="BD743" s="13">
        <f t="shared" si="1051"/>
        <v>1.1232876587229782E-4</v>
      </c>
      <c r="BE743" s="13">
        <f t="shared" si="1052"/>
        <v>1.7236305817619737E-4</v>
      </c>
      <c r="BF743" s="13">
        <f t="shared" si="1053"/>
        <v>1.3224138800575021E-4</v>
      </c>
      <c r="BG743" s="13">
        <f t="shared" si="1054"/>
        <v>6.7639337905807943E-5</v>
      </c>
      <c r="BH743" s="13">
        <f t="shared" si="1055"/>
        <v>2.5947323118711116E-5</v>
      </c>
      <c r="BI743" s="13">
        <f t="shared" si="1056"/>
        <v>7.9629824640136192E-6</v>
      </c>
      <c r="BJ743" s="14">
        <f t="shared" si="1057"/>
        <v>0.49483315096924296</v>
      </c>
      <c r="BK743" s="14">
        <f t="shared" si="1058"/>
        <v>0.25782737404960626</v>
      </c>
      <c r="BL743" s="14">
        <f t="shared" si="1059"/>
        <v>0.23431434636684553</v>
      </c>
      <c r="BM743" s="14">
        <f t="shared" si="1060"/>
        <v>0.46485563700693122</v>
      </c>
      <c r="BN743" s="14">
        <f t="shared" si="1061"/>
        <v>0.53400513775054126</v>
      </c>
    </row>
    <row r="744" spans="1:66" x14ac:dyDescent="0.25">
      <c r="A744" t="s">
        <v>338</v>
      </c>
      <c r="B744" t="s">
        <v>93</v>
      </c>
      <c r="C744" t="s">
        <v>90</v>
      </c>
      <c r="D744" s="11">
        <v>44438</v>
      </c>
      <c r="E744" s="10">
        <f>VLOOKUP(A744,home!$A$2:$E$405,3,FALSE)</f>
        <v>1.3033999999999999</v>
      </c>
      <c r="F744" s="10">
        <f>VLOOKUP(B744,home!$B$2:$E$405,3,FALSE)</f>
        <v>1.0741000000000001</v>
      </c>
      <c r="G744" s="10">
        <f>VLOOKUP(C744,away!$B$2:$E$405,4,FALSE)</f>
        <v>0.57540000000000002</v>
      </c>
      <c r="H744" s="10">
        <f>VLOOKUP(A744,away!$A$2:$E$405,3,FALSE)</f>
        <v>1.0085</v>
      </c>
      <c r="I744" s="10">
        <f>VLOOKUP(C744,away!$B$2:$E$405,3,FALSE)</f>
        <v>2.1071</v>
      </c>
      <c r="J744" s="10">
        <f>VLOOKUP(B744,home!$B$2:$E$405,4,FALSE)</f>
        <v>1.0907</v>
      </c>
      <c r="K744" s="12">
        <f t="shared" si="1006"/>
        <v>0.80554960827599997</v>
      </c>
      <c r="L744" s="12">
        <f t="shared" si="1007"/>
        <v>2.3177487887449999</v>
      </c>
      <c r="M744" s="13">
        <f t="shared" si="1008"/>
        <v>4.4011760485299888E-2</v>
      </c>
      <c r="N744" s="13">
        <f t="shared" si="1009"/>
        <v>3.545365641847046E-2</v>
      </c>
      <c r="O744" s="13">
        <f t="shared" si="1010"/>
        <v>0.10200820455533886</v>
      </c>
      <c r="P744" s="13">
        <f t="shared" si="1011"/>
        <v>8.2172669220491296E-2</v>
      </c>
      <c r="Q744" s="13">
        <f t="shared" si="1012"/>
        <v>1.4279839519925385E-2</v>
      </c>
      <c r="R744" s="13">
        <f t="shared" si="1013"/>
        <v>0.11821469627509443</v>
      </c>
      <c r="S744" s="13">
        <f t="shared" si="1014"/>
        <v>3.8355359410557954E-2</v>
      </c>
      <c r="T744" s="13">
        <f t="shared" si="1015"/>
        <v>3.3097080750780043E-2</v>
      </c>
      <c r="U744" s="13">
        <f t="shared" si="1016"/>
        <v>9.5227802276868626E-2</v>
      </c>
      <c r="V744" s="13">
        <f t="shared" si="1017"/>
        <v>7.9568688684913836E-3</v>
      </c>
      <c r="W744" s="13">
        <f t="shared" si="1018"/>
        <v>3.8343730438400131E-3</v>
      </c>
      <c r="X744" s="13">
        <f t="shared" si="1019"/>
        <v>8.8871134779566693E-3</v>
      </c>
      <c r="Y744" s="13">
        <f t="shared" si="1020"/>
        <v>1.0299048249486718E-2</v>
      </c>
      <c r="Z744" s="13">
        <f t="shared" si="1021"/>
        <v>9.1330656367819396E-2</v>
      </c>
      <c r="AA744" s="13">
        <f t="shared" si="1022"/>
        <v>7.3571374460686872E-2</v>
      </c>
      <c r="AB744" s="13">
        <f t="shared" si="1023"/>
        <v>2.963269593856661E-2</v>
      </c>
      <c r="AC744" s="13">
        <f t="shared" si="1024"/>
        <v>9.2849778438730004E-4</v>
      </c>
      <c r="AD744" s="13">
        <f t="shared" si="1025"/>
        <v>7.721944258623439E-4</v>
      </c>
      <c r="AE744" s="13">
        <f t="shared" si="1026"/>
        <v>1.7897526952180883E-3</v>
      </c>
      <c r="AF744" s="13">
        <f t="shared" si="1027"/>
        <v>2.0740985707474119E-3</v>
      </c>
      <c r="AG744" s="13">
        <f t="shared" si="1028"/>
        <v>1.6024131500291831E-3</v>
      </c>
      <c r="AH744" s="13">
        <f t="shared" si="1029"/>
        <v>5.2920379542949821E-2</v>
      </c>
      <c r="AI744" s="13">
        <f t="shared" si="1030"/>
        <v>4.2629991010640467E-2</v>
      </c>
      <c r="AJ744" s="13">
        <f t="shared" si="1031"/>
        <v>1.7170286279715414E-2</v>
      </c>
      <c r="AK744" s="13">
        <f t="shared" si="1032"/>
        <v>4.6105057955371769E-3</v>
      </c>
      <c r="AL744" s="13">
        <f t="shared" si="1033"/>
        <v>6.9342503428282759E-5</v>
      </c>
      <c r="AM744" s="13">
        <f t="shared" si="1034"/>
        <v>1.2440818345326439E-4</v>
      </c>
      <c r="AN744" s="13">
        <f t="shared" si="1035"/>
        <v>2.883469165087693E-4</v>
      </c>
      <c r="AO744" s="13">
        <f t="shared" si="1036"/>
        <v>3.3415785823827788E-4</v>
      </c>
      <c r="AP744" s="13">
        <f t="shared" si="1037"/>
        <v>2.58164657060464E-4</v>
      </c>
      <c r="AQ744" s="13">
        <f t="shared" si="1038"/>
        <v>1.4959020529966473E-4</v>
      </c>
      <c r="AR744" s="13">
        <f t="shared" si="1039"/>
        <v>2.4531229117119524E-2</v>
      </c>
      <c r="AS744" s="13">
        <f t="shared" si="1040"/>
        <v>1.9761122005824437E-2</v>
      </c>
      <c r="AT744" s="13">
        <f t="shared" si="1041"/>
        <v>7.9592820454430589E-3</v>
      </c>
      <c r="AU744" s="13">
        <f t="shared" si="1042"/>
        <v>2.137198844621619E-3</v>
      </c>
      <c r="AV744" s="13">
        <f t="shared" si="1043"/>
        <v>4.3040492302321619E-4</v>
      </c>
      <c r="AW744" s="13">
        <f t="shared" si="1044"/>
        <v>3.5962979833261689E-6</v>
      </c>
      <c r="AX744" s="13">
        <f t="shared" si="1045"/>
        <v>1.6702827241184303E-5</v>
      </c>
      <c r="AY744" s="13">
        <f t="shared" si="1046"/>
        <v>3.8712957606871909E-5</v>
      </c>
      <c r="AZ744" s="13">
        <f t="shared" si="1047"/>
        <v>4.4863455301031957E-5</v>
      </c>
      <c r="BA744" s="13">
        <f t="shared" si="1048"/>
        <v>3.4660739727627423E-5</v>
      </c>
      <c r="BB744" s="13">
        <f t="shared" si="1049"/>
        <v>2.0083721880178545E-5</v>
      </c>
      <c r="BC744" s="13">
        <f t="shared" si="1050"/>
        <v>9.3098044122550549E-6</v>
      </c>
      <c r="BD744" s="13">
        <f t="shared" si="1051"/>
        <v>9.4762044287716434E-3</v>
      </c>
      <c r="BE744" s="13">
        <f t="shared" si="1052"/>
        <v>7.6335527655402935E-3</v>
      </c>
      <c r="BF744" s="13">
        <f t="shared" si="1053"/>
        <v>3.0746027200175799E-3</v>
      </c>
      <c r="BG744" s="13">
        <f t="shared" si="1054"/>
        <v>8.2558167223816187E-4</v>
      </c>
      <c r="BH744" s="13">
        <f t="shared" si="1055"/>
        <v>1.6626174816782407E-4</v>
      </c>
      <c r="BI744" s="13">
        <f t="shared" si="1056"/>
        <v>2.678641722157473E-5</v>
      </c>
      <c r="BJ744" s="14">
        <f t="shared" si="1057"/>
        <v>0.1134085716290459</v>
      </c>
      <c r="BK744" s="14">
        <f t="shared" si="1058"/>
        <v>0.173533211230263</v>
      </c>
      <c r="BL744" s="14">
        <f t="shared" si="1059"/>
        <v>0.61200816282338699</v>
      </c>
      <c r="BM744" s="14">
        <f t="shared" si="1060"/>
        <v>0.59410465891627173</v>
      </c>
      <c r="BN744" s="14">
        <f t="shared" si="1061"/>
        <v>0.39614082647462034</v>
      </c>
    </row>
    <row r="745" spans="1:66" x14ac:dyDescent="0.25">
      <c r="A745" t="s">
        <v>339</v>
      </c>
      <c r="B745" t="s">
        <v>114</v>
      </c>
      <c r="C745" t="s">
        <v>111</v>
      </c>
      <c r="D745" s="11">
        <v>44438</v>
      </c>
      <c r="E745" s="10">
        <f>VLOOKUP(A745,home!$A$2:$E$405,3,FALSE)</f>
        <v>1.2199</v>
      </c>
      <c r="F745" s="10">
        <f>VLOOKUP(B745,home!$B$2:$E$405,3,FALSE)</f>
        <v>1.2568999999999999</v>
      </c>
      <c r="G745" s="10">
        <f>VLOOKUP(C745,away!$B$2:$E$405,4,FALSE)</f>
        <v>0.7026</v>
      </c>
      <c r="H745" s="10">
        <f>VLOOKUP(A745,away!$A$2:$E$405,3,FALSE)</f>
        <v>1.0142</v>
      </c>
      <c r="I745" s="10">
        <f>VLOOKUP(C745,away!$B$2:$E$405,3,FALSE)</f>
        <v>1.1269</v>
      </c>
      <c r="J745" s="10">
        <f>VLOOKUP(B745,home!$B$2:$E$405,4,FALSE)</f>
        <v>1.1174999999999999</v>
      </c>
      <c r="K745" s="12">
        <f t="shared" si="1006"/>
        <v>1.0772911770059999</v>
      </c>
      <c r="L745" s="12">
        <f t="shared" si="1007"/>
        <v>1.2771929626499998</v>
      </c>
      <c r="M745" s="13">
        <f t="shared" si="1008"/>
        <v>9.4942470959864245E-2</v>
      </c>
      <c r="N745" s="13">
        <f t="shared" si="1009"/>
        <v>0.1022806862882101</v>
      </c>
      <c r="O745" s="13">
        <f t="shared" si="1010"/>
        <v>0.12125985576654059</v>
      </c>
      <c r="P745" s="13">
        <f t="shared" si="1011"/>
        <v>0.13063217274231428</v>
      </c>
      <c r="Q745" s="13">
        <f t="shared" si="1012"/>
        <v>5.5093040458203645E-2</v>
      </c>
      <c r="R745" s="13">
        <f t="shared" si="1013"/>
        <v>7.7436117218489836E-2</v>
      </c>
      <c r="S745" s="13">
        <f t="shared" si="1014"/>
        <v>4.4934486070495681E-2</v>
      </c>
      <c r="T745" s="13">
        <f t="shared" si="1015"/>
        <v>7.0364443564209428E-2</v>
      </c>
      <c r="U745" s="13">
        <f t="shared" si="1016"/>
        <v>8.3421245861081489E-2</v>
      </c>
      <c r="V745" s="13">
        <f t="shared" si="1017"/>
        <v>6.8695278626259796E-3</v>
      </c>
      <c r="W745" s="13">
        <f t="shared" si="1018"/>
        <v>1.9783748800019128E-2</v>
      </c>
      <c r="X745" s="13">
        <f t="shared" si="1019"/>
        <v>2.5267664742219812E-2</v>
      </c>
      <c r="Y745" s="13">
        <f t="shared" si="1020"/>
        <v>1.6135841795681335E-2</v>
      </c>
      <c r="Z745" s="13">
        <f t="shared" si="1021"/>
        <v>3.2966954655465237E-2</v>
      </c>
      <c r="AA745" s="13">
        <f t="shared" si="1022"/>
        <v>3.5515009383089574E-2</v>
      </c>
      <c r="AB745" s="13">
        <f t="shared" si="1023"/>
        <v>1.9130003129843844E-2</v>
      </c>
      <c r="AC745" s="13">
        <f t="shared" si="1024"/>
        <v>5.9074020123463418E-4</v>
      </c>
      <c r="AD745" s="13">
        <f t="shared" si="1025"/>
        <v>5.3282145075909098E-3</v>
      </c>
      <c r="AE745" s="13">
        <f t="shared" si="1026"/>
        <v>6.8051580725847442E-3</v>
      </c>
      <c r="AF745" s="13">
        <f t="shared" si="1027"/>
        <v>4.3457500000130371E-3</v>
      </c>
      <c r="AG745" s="13">
        <f t="shared" si="1028"/>
        <v>1.8501204391509626E-3</v>
      </c>
      <c r="AH745" s="13">
        <f t="shared" si="1029"/>
        <v>1.0526290621490464E-2</v>
      </c>
      <c r="AI745" s="13">
        <f t="shared" si="1030"/>
        <v>1.1339880013132679E-2</v>
      </c>
      <c r="AJ745" s="13">
        <f t="shared" si="1031"/>
        <v>6.1081763432272573E-3</v>
      </c>
      <c r="AK745" s="13">
        <f t="shared" si="1032"/>
        <v>2.1934281607184991E-3</v>
      </c>
      <c r="AL745" s="13">
        <f t="shared" si="1033"/>
        <v>3.251218352896447E-5</v>
      </c>
      <c r="AM745" s="13">
        <f t="shared" si="1034"/>
        <v>1.1480076956446113E-3</v>
      </c>
      <c r="AN745" s="13">
        <f t="shared" si="1035"/>
        <v>1.4662273499453406E-3</v>
      </c>
      <c r="AO745" s="13">
        <f t="shared" si="1036"/>
        <v>9.3632762649757391E-4</v>
      </c>
      <c r="AP745" s="13">
        <f t="shared" si="1037"/>
        <v>3.9862368509915966E-4</v>
      </c>
      <c r="AQ745" s="13">
        <f t="shared" si="1038"/>
        <v>1.2727984133856408E-4</v>
      </c>
      <c r="AR745" s="13">
        <f t="shared" si="1039"/>
        <v>2.6888208609152585E-3</v>
      </c>
      <c r="AS745" s="13">
        <f t="shared" si="1040"/>
        <v>2.8966429900136848E-3</v>
      </c>
      <c r="AT745" s="13">
        <f t="shared" si="1041"/>
        <v>1.5602639680390104E-3</v>
      </c>
      <c r="AU745" s="13">
        <f t="shared" si="1042"/>
        <v>5.6028620218959917E-4</v>
      </c>
      <c r="AV745" s="13">
        <f t="shared" si="1043"/>
        <v>1.5089784555426369E-4</v>
      </c>
      <c r="AW745" s="13">
        <f t="shared" si="1044"/>
        <v>1.2426054582923107E-6</v>
      </c>
      <c r="AX745" s="13">
        <f t="shared" si="1045"/>
        <v>2.0612309360882141E-4</v>
      </c>
      <c r="AY745" s="13">
        <f t="shared" si="1046"/>
        <v>2.6325896459683388E-4</v>
      </c>
      <c r="AZ745" s="13">
        <f t="shared" si="1047"/>
        <v>1.6811624846880087E-4</v>
      </c>
      <c r="BA745" s="13">
        <f t="shared" si="1048"/>
        <v>7.1572296483823764E-5</v>
      </c>
      <c r="BB745" s="13">
        <f t="shared" si="1049"/>
        <v>2.285290834745976E-5</v>
      </c>
      <c r="BC745" s="13">
        <f t="shared" si="1050"/>
        <v>5.8375147434922001E-6</v>
      </c>
      <c r="BD745" s="13">
        <f t="shared" si="1051"/>
        <v>5.7235718023124758E-4</v>
      </c>
      <c r="BE745" s="13">
        <f t="shared" si="1052"/>
        <v>6.1659534035915595E-4</v>
      </c>
      <c r="BF745" s="13">
        <f t="shared" si="1053"/>
        <v>3.3212635997596508E-4</v>
      </c>
      <c r="BG745" s="13">
        <f t="shared" si="1054"/>
        <v>1.1926559908440862E-4</v>
      </c>
      <c r="BH745" s="13">
        <f t="shared" si="1055"/>
        <v>3.2120944403492059E-5</v>
      </c>
      <c r="BI745" s="13">
        <f t="shared" si="1056"/>
        <v>6.9207220005964499E-6</v>
      </c>
      <c r="BJ745" s="14">
        <f t="shared" si="1057"/>
        <v>0.31206889589265763</v>
      </c>
      <c r="BK745" s="14">
        <f t="shared" si="1058"/>
        <v>0.27826516898466058</v>
      </c>
      <c r="BL745" s="14">
        <f t="shared" si="1059"/>
        <v>0.37646630451038104</v>
      </c>
      <c r="BM745" s="14">
        <f t="shared" si="1060"/>
        <v>0.4178609642504032</v>
      </c>
      <c r="BN745" s="14">
        <f t="shared" si="1061"/>
        <v>0.5816443434336227</v>
      </c>
    </row>
    <row r="746" spans="1:66" x14ac:dyDescent="0.25">
      <c r="A746" t="s">
        <v>339</v>
      </c>
      <c r="B746" t="s">
        <v>120</v>
      </c>
      <c r="C746" t="s">
        <v>113</v>
      </c>
      <c r="D746" s="11">
        <v>44438</v>
      </c>
      <c r="E746" s="10">
        <f>VLOOKUP(A746,home!$A$2:$E$405,3,FALSE)</f>
        <v>1.2199</v>
      </c>
      <c r="F746" s="10">
        <f>VLOOKUP(B746,home!$B$2:$E$405,3,FALSE)</f>
        <v>0.87829999999999997</v>
      </c>
      <c r="G746" s="10">
        <f>VLOOKUP(C746,away!$B$2:$E$405,4,FALSE)</f>
        <v>1.2296</v>
      </c>
      <c r="H746" s="10">
        <f>VLOOKUP(A746,away!$A$2:$E$405,3,FALSE)</f>
        <v>1.0142</v>
      </c>
      <c r="I746" s="10">
        <f>VLOOKUP(C746,away!$B$2:$E$405,3,FALSE)</f>
        <v>0.91559999999999997</v>
      </c>
      <c r="J746" s="10">
        <f>VLOOKUP(B746,home!$B$2:$E$405,4,FALSE)</f>
        <v>0.91559999999999997</v>
      </c>
      <c r="K746" s="12">
        <f t="shared" si="1006"/>
        <v>1.317440373832</v>
      </c>
      <c r="L746" s="12">
        <f t="shared" si="1007"/>
        <v>0.85022755171199993</v>
      </c>
      <c r="M746" s="13">
        <f t="shared" si="1008"/>
        <v>0.11444419833773076</v>
      </c>
      <c r="N746" s="13">
        <f t="shared" si="1009"/>
        <v>0.15077340744096357</v>
      </c>
      <c r="O746" s="13">
        <f t="shared" si="1010"/>
        <v>9.7303610560331349E-2</v>
      </c>
      <c r="P746" s="13">
        <f t="shared" si="1011"/>
        <v>0.12819170507180627</v>
      </c>
      <c r="Q746" s="13">
        <f t="shared" si="1012"/>
        <v>9.9317487131473758E-2</v>
      </c>
      <c r="R746" s="13">
        <f t="shared" si="1013"/>
        <v>4.1365105289724209E-2</v>
      </c>
      <c r="S746" s="13">
        <f t="shared" si="1014"/>
        <v>3.5897654682157838E-2</v>
      </c>
      <c r="T746" s="13">
        <f t="shared" si="1015"/>
        <v>8.4442463925980982E-2</v>
      </c>
      <c r="U746" s="13">
        <f t="shared" si="1016"/>
        <v>5.4496059776494299E-2</v>
      </c>
      <c r="V746" s="13">
        <f t="shared" si="1017"/>
        <v>4.4677586967897254E-3</v>
      </c>
      <c r="W746" s="13">
        <f t="shared" si="1018"/>
        <v>4.3614955791514531E-2</v>
      </c>
      <c r="X746" s="13">
        <f t="shared" si="1019"/>
        <v>3.7082637080646512E-2</v>
      </c>
      <c r="Y746" s="13">
        <f t="shared" si="1020"/>
        <v>1.5764339868051352E-2</v>
      </c>
      <c r="Z746" s="13">
        <f t="shared" si="1021"/>
        <v>1.1723250732263773E-2</v>
      </c>
      <c r="AA746" s="13">
        <f t="shared" si="1022"/>
        <v>1.5444683827239854E-2</v>
      </c>
      <c r="AB746" s="13">
        <f t="shared" si="1023"/>
        <v>1.017372501753796E-2</v>
      </c>
      <c r="AC746" s="13">
        <f t="shared" si="1024"/>
        <v>3.1277776282546423E-4</v>
      </c>
      <c r="AD746" s="13">
        <f t="shared" si="1025"/>
        <v>1.4365025915659772E-2</v>
      </c>
      <c r="AE746" s="13">
        <f t="shared" si="1026"/>
        <v>1.2213540814550838E-2</v>
      </c>
      <c r="AF746" s="13">
        <f t="shared" si="1027"/>
        <v>5.1921444522450714E-3</v>
      </c>
      <c r="AG746" s="13">
        <f t="shared" si="1028"/>
        <v>1.4715014219224571E-3</v>
      </c>
      <c r="AH746" s="13">
        <f t="shared" si="1029"/>
        <v>2.4918576920496338E-3</v>
      </c>
      <c r="AI746" s="13">
        <f t="shared" si="1030"/>
        <v>3.2828739293500144E-3</v>
      </c>
      <c r="AJ746" s="13">
        <f t="shared" si="1031"/>
        <v>2.1624953283631053E-3</v>
      </c>
      <c r="AK746" s="13">
        <f t="shared" si="1032"/>
        <v>9.4965288460288069E-4</v>
      </c>
      <c r="AL746" s="13">
        <f t="shared" si="1033"/>
        <v>1.4013996448056672E-5</v>
      </c>
      <c r="AM746" s="13">
        <f t="shared" si="1034"/>
        <v>3.7850130224866356E-3</v>
      </c>
      <c r="AN746" s="13">
        <f t="shared" si="1035"/>
        <v>3.218122355306849E-3</v>
      </c>
      <c r="AO746" s="13">
        <f t="shared" si="1036"/>
        <v>1.3680681456310982E-3</v>
      </c>
      <c r="AP746" s="13">
        <f t="shared" si="1037"/>
        <v>3.8772307667836827E-4</v>
      </c>
      <c r="AQ746" s="13">
        <f t="shared" si="1038"/>
        <v>8.2413210556623242E-5</v>
      </c>
      <c r="AR746" s="13">
        <f t="shared" si="1039"/>
        <v>4.2372921294521519E-4</v>
      </c>
      <c r="AS746" s="13">
        <f t="shared" si="1040"/>
        <v>5.5823797270608338E-4</v>
      </c>
      <c r="AT746" s="13">
        <f t="shared" si="1041"/>
        <v>3.6772262172456025E-4</v>
      </c>
      <c r="AU746" s="13">
        <f t="shared" si="1042"/>
        <v>1.614842094104292E-4</v>
      </c>
      <c r="AV746" s="13">
        <f t="shared" si="1043"/>
        <v>5.3186454303410235E-5</v>
      </c>
      <c r="AW746" s="13">
        <f t="shared" si="1044"/>
        <v>4.3603931135579896E-7</v>
      </c>
      <c r="AX746" s="13">
        <f t="shared" si="1045"/>
        <v>8.3108816188396371E-4</v>
      </c>
      <c r="AY746" s="13">
        <f t="shared" si="1046"/>
        <v>7.0661405313542872E-4</v>
      </c>
      <c r="AZ746" s="13">
        <f t="shared" si="1047"/>
        <v>3.0039136820131428E-4</v>
      </c>
      <c r="BA746" s="13">
        <f t="shared" si="1048"/>
        <v>8.5133672513740469E-5</v>
      </c>
      <c r="BB746" s="13">
        <f t="shared" si="1049"/>
        <v>1.809574848740218E-5</v>
      </c>
      <c r="BC746" s="13">
        <f t="shared" si="1050"/>
        <v>3.077100786568018E-6</v>
      </c>
      <c r="BD746" s="13">
        <f t="shared" si="1051"/>
        <v>6.00443752185438E-5</v>
      </c>
      <c r="BE746" s="13">
        <f t="shared" si="1052"/>
        <v>7.9104884134427217E-5</v>
      </c>
      <c r="BF746" s="13">
        <f t="shared" si="1053"/>
        <v>5.2107984062998427E-5</v>
      </c>
      <c r="BG746" s="13">
        <f t="shared" si="1054"/>
        <v>2.2883054001196175E-5</v>
      </c>
      <c r="BH746" s="13">
        <f t="shared" si="1055"/>
        <v>7.5367648044384372E-6</v>
      </c>
      <c r="BI746" s="13">
        <f t="shared" si="1056"/>
        <v>1.985847648288647E-6</v>
      </c>
      <c r="BJ746" s="14">
        <f t="shared" si="1057"/>
        <v>0.47502324375867688</v>
      </c>
      <c r="BK746" s="14">
        <f t="shared" si="1058"/>
        <v>0.28403472260089357</v>
      </c>
      <c r="BL746" s="14">
        <f t="shared" si="1059"/>
        <v>0.22945808768665285</v>
      </c>
      <c r="BM746" s="14">
        <f t="shared" si="1060"/>
        <v>0.36813761293263308</v>
      </c>
      <c r="BN746" s="14">
        <f t="shared" si="1061"/>
        <v>0.63139551383202996</v>
      </c>
    </row>
    <row r="747" spans="1:66" x14ac:dyDescent="0.25">
      <c r="A747" t="s">
        <v>344</v>
      </c>
      <c r="B747" t="s">
        <v>211</v>
      </c>
      <c r="C747" t="s">
        <v>204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344</v>
      </c>
      <c r="B748" t="s">
        <v>202</v>
      </c>
      <c r="C748" t="s">
        <v>208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347</v>
      </c>
      <c r="B749" t="s">
        <v>246</v>
      </c>
      <c r="C749" t="s">
        <v>256</v>
      </c>
      <c r="D749" s="11">
        <v>44438</v>
      </c>
      <c r="E749" s="10">
        <f>VLOOKUP(A749,home!$A$2:$E$405,3,FALSE)</f>
        <v>1.2816000000000001</v>
      </c>
      <c r="F749" s="10">
        <f>VLOOKUP(B749,home!$B$2:$E$405,3,FALSE)</f>
        <v>0.5202</v>
      </c>
      <c r="G749" s="10">
        <f>VLOOKUP(C749,away!$B$2:$E$405,4,FALSE)</f>
        <v>1.3375999999999999</v>
      </c>
      <c r="H749" s="10">
        <f>VLOOKUP(A749,away!$A$2:$E$405,3,FALSE)</f>
        <v>0.83499999999999996</v>
      </c>
      <c r="I749" s="10">
        <f>VLOOKUP(C749,away!$B$2:$E$405,3,FALSE)</f>
        <v>0.85540000000000005</v>
      </c>
      <c r="J749" s="10">
        <f>VLOOKUP(B749,home!$B$2:$E$405,4,FALSE)</f>
        <v>1.996</v>
      </c>
      <c r="K749" s="12">
        <f t="shared" si="1006"/>
        <v>0.89176229683199992</v>
      </c>
      <c r="L749" s="12">
        <f t="shared" si="1007"/>
        <v>1.425660964</v>
      </c>
      <c r="M749" s="13">
        <f t="shared" si="1008"/>
        <v>9.8527137529866943E-2</v>
      </c>
      <c r="N749" s="13">
        <f t="shared" si="1009"/>
        <v>8.7862786463916473E-2</v>
      </c>
      <c r="O749" s="13">
        <f t="shared" si="1010"/>
        <v>0.14046629387099069</v>
      </c>
      <c r="P749" s="13">
        <f t="shared" si="1011"/>
        <v>0.12526254484987331</v>
      </c>
      <c r="Q749" s="13">
        <f t="shared" si="1012"/>
        <v>3.917636013156086E-2</v>
      </c>
      <c r="R749" s="13">
        <f t="shared" si="1013"/>
        <v>0.10012865596481195</v>
      </c>
      <c r="S749" s="13">
        <f t="shared" si="1014"/>
        <v>3.9813155886900042E-2</v>
      </c>
      <c r="T749" s="13">
        <f t="shared" si="1015"/>
        <v>5.5852207351172217E-2</v>
      </c>
      <c r="U749" s="13">
        <f t="shared" si="1016"/>
        <v>8.9290960221881821E-2</v>
      </c>
      <c r="V749" s="13">
        <f t="shared" si="1017"/>
        <v>5.6240537152473513E-3</v>
      </c>
      <c r="W749" s="13">
        <f t="shared" si="1018"/>
        <v>1.1645333630812767E-2</v>
      </c>
      <c r="X749" s="13">
        <f t="shared" si="1019"/>
        <v>1.6602297570206148E-2</v>
      </c>
      <c r="Y749" s="13">
        <f t="shared" si="1020"/>
        <v>1.183462377927748E-2</v>
      </c>
      <c r="Z749" s="13">
        <f t="shared" si="1021"/>
        <v>4.7583172062272722E-2</v>
      </c>
      <c r="AA749" s="13">
        <f t="shared" si="1022"/>
        <v>4.2432878808804565E-2</v>
      </c>
      <c r="AB749" s="13">
        <f t="shared" si="1023"/>
        <v>1.892002073386673E-2</v>
      </c>
      <c r="AC749" s="13">
        <f t="shared" si="1024"/>
        <v>4.4688403774208608E-4</v>
      </c>
      <c r="AD749" s="13">
        <f t="shared" si="1025"/>
        <v>2.5962173664971313E-3</v>
      </c>
      <c r="AE749" s="13">
        <f t="shared" si="1026"/>
        <v>3.7013257534738416E-3</v>
      </c>
      <c r="AF749" s="13">
        <f t="shared" si="1027"/>
        <v>2.6384178208877719E-3</v>
      </c>
      <c r="AG749" s="13">
        <f t="shared" si="1028"/>
        <v>1.2538297646538801E-3</v>
      </c>
      <c r="AH749" s="13">
        <f t="shared" si="1029"/>
        <v>1.6959367738119402E-2</v>
      </c>
      <c r="AI749" s="13">
        <f t="shared" si="1030"/>
        <v>1.5123724726963874E-2</v>
      </c>
      <c r="AJ749" s="13">
        <f t="shared" si="1031"/>
        <v>6.7433837495861088E-3</v>
      </c>
      <c r="AK749" s="13">
        <f t="shared" si="1032"/>
        <v>2.0044984603168306E-3</v>
      </c>
      <c r="AL749" s="13">
        <f t="shared" si="1033"/>
        <v>2.2725853292304057E-5</v>
      </c>
      <c r="AM749" s="13">
        <f t="shared" si="1034"/>
        <v>4.6304175236452168E-4</v>
      </c>
      <c r="AN749" s="13">
        <f t="shared" si="1035"/>
        <v>6.6014055104825318E-4</v>
      </c>
      <c r="AO749" s="13">
        <f t="shared" si="1036"/>
        <v>4.7056830719147201E-4</v>
      </c>
      <c r="AP749" s="13">
        <f t="shared" si="1037"/>
        <v>2.2362362215281405E-4</v>
      </c>
      <c r="AQ749" s="13">
        <f t="shared" si="1038"/>
        <v>7.9702867182888178E-5</v>
      </c>
      <c r="AR749" s="13">
        <f t="shared" si="1039"/>
        <v>4.83566171167156E-3</v>
      </c>
      <c r="AS749" s="13">
        <f t="shared" si="1040"/>
        <v>4.3122607947027897E-3</v>
      </c>
      <c r="AT749" s="13">
        <f t="shared" si="1041"/>
        <v>1.9227557954113728E-3</v>
      </c>
      <c r="AU749" s="13">
        <f t="shared" si="1042"/>
        <v>5.7154704145436159E-4</v>
      </c>
      <c r="AV749" s="13">
        <f t="shared" si="1043"/>
        <v>1.2742102560871893E-4</v>
      </c>
      <c r="AW749" s="13">
        <f t="shared" si="1044"/>
        <v>8.0257026096996269E-7</v>
      </c>
      <c r="AX749" s="13">
        <f t="shared" si="1045"/>
        <v>6.8820529436283302E-5</v>
      </c>
      <c r="AY749" s="13">
        <f t="shared" si="1046"/>
        <v>9.8114742339122033E-5</v>
      </c>
      <c r="AZ749" s="13">
        <f t="shared" si="1047"/>
        <v>6.9939179072902173E-5</v>
      </c>
      <c r="BA749" s="13">
        <f t="shared" si="1048"/>
        <v>3.3236519152814113E-5</v>
      </c>
      <c r="BB749" s="13">
        <f t="shared" si="1049"/>
        <v>1.1846001983851361E-5</v>
      </c>
      <c r="BC749" s="13">
        <f t="shared" si="1050"/>
        <v>3.3776765215686879E-6</v>
      </c>
      <c r="BD749" s="13">
        <f t="shared" si="1051"/>
        <v>1.1490023562399261E-3</v>
      </c>
      <c r="BE749" s="13">
        <f t="shared" si="1052"/>
        <v>1.0246369802658962E-3</v>
      </c>
      <c r="BF749" s="13">
        <f t="shared" si="1053"/>
        <v>4.5686631347046009E-4</v>
      </c>
      <c r="BG749" s="13">
        <f t="shared" si="1054"/>
        <v>1.3580538434852866E-4</v>
      </c>
      <c r="BH749" s="13">
        <f t="shared" si="1055"/>
        <v>3.0276530367199109E-5</v>
      </c>
      <c r="BI749" s="13">
        <f t="shared" si="1056"/>
        <v>5.3998936520714557E-6</v>
      </c>
      <c r="BJ749" s="14">
        <f t="shared" si="1057"/>
        <v>0.23534581138090507</v>
      </c>
      <c r="BK749" s="14">
        <f t="shared" si="1058"/>
        <v>0.26979461661526116</v>
      </c>
      <c r="BL749" s="14">
        <f t="shared" si="1059"/>
        <v>0.44664141810253483</v>
      </c>
      <c r="BM749" s="14">
        <f t="shared" si="1060"/>
        <v>0.40784392717787538</v>
      </c>
      <c r="BN749" s="14">
        <f t="shared" si="1061"/>
        <v>0.59142377881102015</v>
      </c>
    </row>
    <row r="750" spans="1:66" x14ac:dyDescent="0.25">
      <c r="A750" t="s">
        <v>347</v>
      </c>
      <c r="B750" t="s">
        <v>255</v>
      </c>
      <c r="C750" t="s">
        <v>259</v>
      </c>
      <c r="D750" s="11">
        <v>44438</v>
      </c>
      <c r="E750" s="10">
        <f>VLOOKUP(A750,home!$A$2:$E$405,3,FALSE)</f>
        <v>1.2816000000000001</v>
      </c>
      <c r="F750" s="10">
        <f>VLOOKUP(B750,home!$B$2:$E$405,3,FALSE)</f>
        <v>0.66879999999999995</v>
      </c>
      <c r="G750" s="10">
        <f>VLOOKUP(C750,away!$B$2:$E$405,4,FALSE)</f>
        <v>0.5202</v>
      </c>
      <c r="H750" s="10">
        <f>VLOOKUP(A750,away!$A$2:$E$405,3,FALSE)</f>
        <v>0.83499999999999996</v>
      </c>
      <c r="I750" s="10">
        <f>VLOOKUP(C750,away!$B$2:$E$405,3,FALSE)</f>
        <v>1.5968</v>
      </c>
      <c r="J750" s="10">
        <f>VLOOKUP(B750,home!$B$2:$E$405,4,FALSE)</f>
        <v>1.1976</v>
      </c>
      <c r="K750" s="12">
        <f t="shared" si="1006"/>
        <v>0.44588114841600002</v>
      </c>
      <c r="L750" s="12">
        <f t="shared" si="1007"/>
        <v>1.5967936127999998</v>
      </c>
      <c r="M750" s="13">
        <f t="shared" si="1008"/>
        <v>0.12968137984646577</v>
      </c>
      <c r="N750" s="13">
        <f t="shared" si="1009"/>
        <v>5.7822482574113668E-2</v>
      </c>
      <c r="O750" s="13">
        <f t="shared" si="1010"/>
        <v>0.20707439903792715</v>
      </c>
      <c r="P750" s="13">
        <f t="shared" si="1011"/>
        <v>9.2330570850583993E-2</v>
      </c>
      <c r="Q750" s="13">
        <f t="shared" si="1012"/>
        <v>1.2890977467204977E-2</v>
      </c>
      <c r="R750" s="13">
        <f t="shared" si="1013"/>
        <v>0.1653275388790803</v>
      </c>
      <c r="S750" s="13">
        <f t="shared" si="1014"/>
        <v>1.6434383879335022E-2</v>
      </c>
      <c r="T750" s="13">
        <f t="shared" si="1015"/>
        <v>2.0584230482381626E-2</v>
      </c>
      <c r="U750" s="13">
        <f t="shared" si="1016"/>
        <v>7.3716432900195195E-2</v>
      </c>
      <c r="V750" s="13">
        <f t="shared" si="1017"/>
        <v>1.3001061584367046E-3</v>
      </c>
      <c r="W750" s="13">
        <f t="shared" si="1018"/>
        <v>1.9159479457607112E-3</v>
      </c>
      <c r="X750" s="13">
        <f t="shared" si="1019"/>
        <v>3.0593734422479841E-3</v>
      </c>
      <c r="Y750" s="13">
        <f t="shared" si="1020"/>
        <v>2.4425939858757654E-3</v>
      </c>
      <c r="Z750" s="13">
        <f t="shared" si="1021"/>
        <v>8.7997986034019662E-2</v>
      </c>
      <c r="AA750" s="13">
        <f t="shared" si="1022"/>
        <v>3.9236643071143808E-2</v>
      </c>
      <c r="AB750" s="13">
        <f t="shared" si="1023"/>
        <v>8.747439736275146E-3</v>
      </c>
      <c r="AC750" s="13">
        <f t="shared" si="1024"/>
        <v>5.7853112719873389E-5</v>
      </c>
      <c r="AD750" s="13">
        <f t="shared" si="1025"/>
        <v>2.1357126759026556E-4</v>
      </c>
      <c r="AE750" s="13">
        <f t="shared" si="1026"/>
        <v>3.4102923596573563E-4</v>
      </c>
      <c r="AF750" s="13">
        <f t="shared" si="1027"/>
        <v>2.7227665288407537E-4</v>
      </c>
      <c r="AG750" s="13">
        <f t="shared" si="1028"/>
        <v>1.4492320674661802E-4</v>
      </c>
      <c r="AH750" s="13">
        <f t="shared" si="1029"/>
        <v>3.5128655509596554E-2</v>
      </c>
      <c r="AI750" s="13">
        <f t="shared" si="1030"/>
        <v>1.5663205260928955E-2</v>
      </c>
      <c r="AJ750" s="13">
        <f t="shared" si="1031"/>
        <v>3.4919639748092683E-3</v>
      </c>
      <c r="AK750" s="13">
        <f t="shared" si="1032"/>
        <v>5.1900030243841886E-4</v>
      </c>
      <c r="AL750" s="13">
        <f t="shared" si="1033"/>
        <v>1.6476107608457626E-6</v>
      </c>
      <c r="AM750" s="13">
        <f t="shared" si="1034"/>
        <v>1.9045480412361705E-5</v>
      </c>
      <c r="AN750" s="13">
        <f t="shared" si="1035"/>
        <v>3.0411701475166674E-5</v>
      </c>
      <c r="AO750" s="13">
        <f t="shared" si="1036"/>
        <v>2.4280605334963244E-5</v>
      </c>
      <c r="AP750" s="13">
        <f t="shared" si="1037"/>
        <v>1.2923705171262298E-5</v>
      </c>
      <c r="AQ750" s="13">
        <f t="shared" si="1038"/>
        <v>5.1591224677954933E-6</v>
      </c>
      <c r="AR750" s="13">
        <f t="shared" si="1039"/>
        <v>1.1218642548795055E-2</v>
      </c>
      <c r="AS750" s="13">
        <f t="shared" si="1040"/>
        <v>5.0021812233253405E-3</v>
      </c>
      <c r="AT750" s="13">
        <f t="shared" si="1041"/>
        <v>1.1151891542206273E-3</v>
      </c>
      <c r="AU750" s="13">
        <f t="shared" si="1042"/>
        <v>1.6574727359498702E-4</v>
      </c>
      <c r="AV750" s="13">
        <f t="shared" si="1043"/>
        <v>1.8475896174338445E-5</v>
      </c>
      <c r="AW750" s="13">
        <f t="shared" si="1044"/>
        <v>3.2585171926883824E-8</v>
      </c>
      <c r="AX750" s="13">
        <f t="shared" si="1045"/>
        <v>1.4153367797330436E-6</v>
      </c>
      <c r="AY750" s="13">
        <f t="shared" si="1046"/>
        <v>2.2600007298386439E-6</v>
      </c>
      <c r="AZ750" s="13">
        <f t="shared" si="1047"/>
        <v>1.8043773651648428E-6</v>
      </c>
      <c r="BA750" s="13">
        <f t="shared" si="1048"/>
        <v>9.6040608392537088E-7</v>
      </c>
      <c r="BB750" s="13">
        <f t="shared" si="1049"/>
        <v>3.8339257512657337E-7</v>
      </c>
      <c r="BC750" s="13">
        <f t="shared" si="1050"/>
        <v>1.2243976303141123E-7</v>
      </c>
      <c r="BD750" s="13">
        <f t="shared" si="1051"/>
        <v>2.9856427943670419E-3</v>
      </c>
      <c r="BE750" s="13">
        <f t="shared" si="1052"/>
        <v>1.3312418379123317E-3</v>
      </c>
      <c r="BF750" s="13">
        <f t="shared" si="1053"/>
        <v>2.9678781975388854E-4</v>
      </c>
      <c r="BG750" s="13">
        <f t="shared" si="1054"/>
        <v>4.411069796924821E-5</v>
      </c>
      <c r="BH750" s="13">
        <f t="shared" si="1055"/>
        <v>4.9170321669899288E-6</v>
      </c>
      <c r="BI750" s="13">
        <f t="shared" si="1056"/>
        <v>4.3848238988317688E-7</v>
      </c>
      <c r="BJ750" s="14">
        <f t="shared" si="1057"/>
        <v>9.9786172828929806E-2</v>
      </c>
      <c r="BK750" s="14">
        <f t="shared" si="1058"/>
        <v>0.23980820145903206</v>
      </c>
      <c r="BL750" s="14">
        <f t="shared" si="1059"/>
        <v>0.57108865343306436</v>
      </c>
      <c r="BM750" s="14">
        <f t="shared" si="1060"/>
        <v>0.33355143768411227</v>
      </c>
      <c r="BN750" s="14">
        <f t="shared" si="1061"/>
        <v>0.66512734865537593</v>
      </c>
    </row>
    <row r="751" spans="1:66" x14ac:dyDescent="0.25">
      <c r="A751" t="s">
        <v>290</v>
      </c>
      <c r="B751" t="s">
        <v>292</v>
      </c>
      <c r="C751" t="s">
        <v>299</v>
      </c>
      <c r="D751" s="11">
        <v>44438</v>
      </c>
      <c r="E751" s="10">
        <f>VLOOKUP(A751,home!$A$2:$E$405,3,FALSE)</f>
        <v>1.6512</v>
      </c>
      <c r="F751" s="10">
        <f>VLOOKUP(B751,home!$B$2:$E$405,3,FALSE)</f>
        <v>0.90839999999999999</v>
      </c>
      <c r="G751" s="10">
        <f>VLOOKUP(C751,away!$B$2:$E$405,4,FALSE)</f>
        <v>1.2868999999999999</v>
      </c>
      <c r="H751" s="10">
        <f>VLOOKUP(A751,away!$A$2:$E$405,3,FALSE)</f>
        <v>1.1418999999999999</v>
      </c>
      <c r="I751" s="10">
        <f>VLOOKUP(C751,away!$B$2:$E$405,3,FALSE)</f>
        <v>1.1494</v>
      </c>
      <c r="J751" s="10">
        <f>VLOOKUP(B751,home!$B$2:$E$405,4,FALSE)</f>
        <v>1.3136000000000001</v>
      </c>
      <c r="K751" s="12">
        <f t="shared" si="1006"/>
        <v>1.9302857579520001</v>
      </c>
      <c r="L751" s="12">
        <f t="shared" si="1007"/>
        <v>1.7240998160960002</v>
      </c>
      <c r="M751" s="13">
        <f t="shared" si="1008"/>
        <v>2.5877392340983383E-2</v>
      </c>
      <c r="N751" s="13">
        <f t="shared" si="1009"/>
        <v>4.9950761888736393E-2</v>
      </c>
      <c r="O751" s="13">
        <f t="shared" si="1010"/>
        <v>4.4615207376133489E-2</v>
      </c>
      <c r="P751" s="13">
        <f t="shared" si="1011"/>
        <v>8.6120099386225515E-2</v>
      </c>
      <c r="Q751" s="13">
        <f t="shared" si="1012"/>
        <v>4.8209622136339718E-2</v>
      </c>
      <c r="R751" s="13">
        <f t="shared" si="1013"/>
        <v>3.8460535416138336E-2</v>
      </c>
      <c r="S751" s="13">
        <f t="shared" si="1014"/>
        <v>7.1652037235482857E-2</v>
      </c>
      <c r="T751" s="13">
        <f t="shared" si="1015"/>
        <v>8.3118200659320962E-2</v>
      </c>
      <c r="U751" s="13">
        <f t="shared" si="1016"/>
        <v>7.4239823756980336E-2</v>
      </c>
      <c r="V751" s="13">
        <f t="shared" si="1017"/>
        <v>2.6495373458873445E-2</v>
      </c>
      <c r="W751" s="13">
        <f t="shared" si="1018"/>
        <v>3.1019449002008002E-2</v>
      </c>
      <c r="X751" s="13">
        <f t="shared" si="1019"/>
        <v>5.3480626319761256E-2</v>
      </c>
      <c r="Y751" s="13">
        <f t="shared" si="1020"/>
        <v>4.6102969001299648E-2</v>
      </c>
      <c r="Z751" s="13">
        <f t="shared" si="1021"/>
        <v>2.2103267345972608E-2</v>
      </c>
      <c r="AA751" s="13">
        <f t="shared" si="1022"/>
        <v>4.266562216213643E-2</v>
      </c>
      <c r="AB751" s="13">
        <f t="shared" si="1023"/>
        <v>4.1178421406866596E-2</v>
      </c>
      <c r="AC751" s="13">
        <f t="shared" si="1024"/>
        <v>5.5110464896504464E-3</v>
      </c>
      <c r="AD751" s="13">
        <f t="shared" si="1025"/>
        <v>1.4969100157023603E-2</v>
      </c>
      <c r="AE751" s="13">
        <f t="shared" si="1026"/>
        <v>2.5808222827847001E-2</v>
      </c>
      <c r="AF751" s="13">
        <f t="shared" si="1027"/>
        <v>2.2247976115627809E-2</v>
      </c>
      <c r="AG751" s="13">
        <f t="shared" si="1028"/>
        <v>1.2785910509820704E-2</v>
      </c>
      <c r="AH751" s="13">
        <f t="shared" si="1029"/>
        <v>9.5270597915780211E-3</v>
      </c>
      <c r="AI751" s="13">
        <f t="shared" si="1030"/>
        <v>1.8389947830840206E-2</v>
      </c>
      <c r="AJ751" s="13">
        <f t="shared" si="1031"/>
        <v>1.7748927193675566E-2</v>
      </c>
      <c r="AK751" s="13">
        <f t="shared" si="1032"/>
        <v>1.1420167126959634E-2</v>
      </c>
      <c r="AL751" s="13">
        <f t="shared" si="1033"/>
        <v>7.3363168151860229E-4</v>
      </c>
      <c r="AM751" s="13">
        <f t="shared" si="1034"/>
        <v>5.7789281684919461E-3</v>
      </c>
      <c r="AN751" s="13">
        <f t="shared" si="1035"/>
        <v>9.9634489925289598E-3</v>
      </c>
      <c r="AO751" s="13">
        <f t="shared" si="1036"/>
        <v>8.5889902878505293E-3</v>
      </c>
      <c r="AP751" s="13">
        <f t="shared" si="1037"/>
        <v>4.9360921919111445E-3</v>
      </c>
      <c r="AQ751" s="13">
        <f t="shared" si="1038"/>
        <v>2.127578910076726E-3</v>
      </c>
      <c r="AR751" s="13">
        <f t="shared" si="1039"/>
        <v>3.285120406919053E-3</v>
      </c>
      <c r="AS751" s="13">
        <f t="shared" si="1040"/>
        <v>6.3412211346333272E-3</v>
      </c>
      <c r="AT751" s="13">
        <f t="shared" si="1041"/>
        <v>6.1201844221034684E-3</v>
      </c>
      <c r="AU751" s="13">
        <f t="shared" si="1042"/>
        <v>3.9379016086753382E-3</v>
      </c>
      <c r="AV751" s="13">
        <f t="shared" si="1043"/>
        <v>1.9003188478605684E-3</v>
      </c>
      <c r="AW751" s="13">
        <f t="shared" si="1044"/>
        <v>6.7820281645358536E-5</v>
      </c>
      <c r="AX751" s="13">
        <f t="shared" si="1045"/>
        <v>1.8591637899779392E-3</v>
      </c>
      <c r="AY751" s="13">
        <f t="shared" si="1046"/>
        <v>3.2053839483933079E-3</v>
      </c>
      <c r="AZ751" s="13">
        <f t="shared" si="1047"/>
        <v>2.7632009379709868E-3</v>
      </c>
      <c r="BA751" s="13">
        <f t="shared" si="1048"/>
        <v>1.5880114096640248E-3</v>
      </c>
      <c r="BB751" s="13">
        <f t="shared" si="1049"/>
        <v>6.8447254484002356E-4</v>
      </c>
      <c r="BC751" s="13">
        <f t="shared" si="1050"/>
        <v>2.3601979773628918E-4</v>
      </c>
      <c r="BD751" s="13">
        <f t="shared" si="1051"/>
        <v>9.4397924823705912E-4</v>
      </c>
      <c r="BE751" s="13">
        <f t="shared" si="1052"/>
        <v>1.8221496986742312E-3</v>
      </c>
      <c r="BF751" s="13">
        <f t="shared" si="1053"/>
        <v>1.7586348061036988E-3</v>
      </c>
      <c r="BG751" s="13">
        <f t="shared" si="1054"/>
        <v>1.1315559065535488E-3</v>
      </c>
      <c r="BH751" s="13">
        <f t="shared" si="1055"/>
        <v>5.4605656268669471E-4</v>
      </c>
      <c r="BI751" s="13">
        <f t="shared" si="1056"/>
        <v>2.1080904119807022E-4</v>
      </c>
      <c r="BJ751" s="14">
        <f t="shared" si="1057"/>
        <v>0.42942412959722692</v>
      </c>
      <c r="BK751" s="14">
        <f t="shared" si="1058"/>
        <v>0.21959496454112759</v>
      </c>
      <c r="BL751" s="14">
        <f t="shared" si="1059"/>
        <v>0.32624364374495368</v>
      </c>
      <c r="BM751" s="14">
        <f t="shared" si="1060"/>
        <v>0.70099482301797622</v>
      </c>
      <c r="BN751" s="14">
        <f t="shared" si="1061"/>
        <v>0.29323361854455687</v>
      </c>
    </row>
    <row r="752" spans="1:66" x14ac:dyDescent="0.25">
      <c r="A752" t="s">
        <v>290</v>
      </c>
      <c r="B752" t="s">
        <v>317</v>
      </c>
      <c r="C752" t="s">
        <v>312</v>
      </c>
      <c r="D752" s="11">
        <v>44438</v>
      </c>
      <c r="E752" s="10">
        <f>VLOOKUP(A752,home!$A$2:$E$405,3,FALSE)</f>
        <v>1.6512</v>
      </c>
      <c r="F752" s="10">
        <f>VLOOKUP(B752,home!$B$2:$E$405,3,FALSE)</f>
        <v>0.90839999999999999</v>
      </c>
      <c r="G752" s="10">
        <f>VLOOKUP(C752,away!$B$2:$E$405,4,FALSE)</f>
        <v>1.2491000000000001</v>
      </c>
      <c r="H752" s="10">
        <f>VLOOKUP(A752,away!$A$2:$E$405,3,FALSE)</f>
        <v>1.1418999999999999</v>
      </c>
      <c r="I752" s="10">
        <f>VLOOKUP(C752,away!$B$2:$E$405,3,FALSE)</f>
        <v>1.3136000000000001</v>
      </c>
      <c r="J752" s="10">
        <f>VLOOKUP(B752,home!$B$2:$E$405,4,FALSE)</f>
        <v>0.87570000000000003</v>
      </c>
      <c r="K752" s="12">
        <f t="shared" si="1006"/>
        <v>1.8735876449280002</v>
      </c>
      <c r="L752" s="12">
        <f t="shared" si="1007"/>
        <v>1.3135498598880002</v>
      </c>
      <c r="M752" s="13">
        <f t="shared" si="1008"/>
        <v>4.1289894061067305E-2</v>
      </c>
      <c r="N752" s="13">
        <f t="shared" si="1009"/>
        <v>7.7360235373201719E-2</v>
      </c>
      <c r="O752" s="13">
        <f t="shared" si="1010"/>
        <v>5.4236334558705336E-2</v>
      </c>
      <c r="P752" s="13">
        <f t="shared" si="1011"/>
        <v>0.10161652633537184</v>
      </c>
      <c r="Q752" s="13">
        <f t="shared" si="1012"/>
        <v>7.2470590601976415E-2</v>
      </c>
      <c r="R752" s="13">
        <f t="shared" si="1013"/>
        <v>3.5621064830213052E-2</v>
      </c>
      <c r="S752" s="13">
        <f t="shared" si="1014"/>
        <v>6.2520858065144236E-2</v>
      </c>
      <c r="T752" s="13">
        <f t="shared" si="1015"/>
        <v>9.519373413122674E-2</v>
      </c>
      <c r="U752" s="13">
        <f t="shared" si="1016"/>
        <v>6.6739186965066491E-2</v>
      </c>
      <c r="V752" s="13">
        <f t="shared" si="1017"/>
        <v>1.7096334115317878E-2</v>
      </c>
      <c r="W752" s="13">
        <f t="shared" si="1018"/>
        <v>4.5260001057499409E-2</v>
      </c>
      <c r="X752" s="13">
        <f t="shared" si="1019"/>
        <v>5.9451268047609092E-2</v>
      </c>
      <c r="Y752" s="13">
        <f t="shared" si="1020"/>
        <v>3.9046102407050441E-2</v>
      </c>
      <c r="Z752" s="13">
        <f t="shared" si="1021"/>
        <v>1.5596681572262582E-2</v>
      </c>
      <c r="AA752" s="13">
        <f t="shared" si="1022"/>
        <v>2.9221749895667389E-2</v>
      </c>
      <c r="AB752" s="13">
        <f t="shared" si="1023"/>
        <v>2.7374754783849261E-2</v>
      </c>
      <c r="AC752" s="13">
        <f t="shared" si="1024"/>
        <v>2.6296841596670593E-3</v>
      </c>
      <c r="AD752" s="13">
        <f t="shared" si="1025"/>
        <v>2.1199644697689785E-2</v>
      </c>
      <c r="AE752" s="13">
        <f t="shared" si="1026"/>
        <v>2.7846790322325805E-2</v>
      </c>
      <c r="AF752" s="13">
        <f t="shared" si="1027"/>
        <v>1.8289073763110793E-2</v>
      </c>
      <c r="AG752" s="13">
        <f t="shared" si="1028"/>
        <v>8.0078700930051629E-3</v>
      </c>
      <c r="AH752" s="13">
        <f t="shared" si="1029"/>
        <v>5.1217547234908159E-3</v>
      </c>
      <c r="AI752" s="13">
        <f t="shared" si="1030"/>
        <v>9.5960563702840191E-3</v>
      </c>
      <c r="AJ752" s="13">
        <f t="shared" si="1031"/>
        <v>8.9895263276983887E-3</v>
      </c>
      <c r="AK752" s="13">
        <f t="shared" si="1032"/>
        <v>5.6142218204435577E-3</v>
      </c>
      <c r="AL752" s="13">
        <f t="shared" si="1033"/>
        <v>2.5887145098440134E-4</v>
      </c>
      <c r="AM752" s="13">
        <f t="shared" si="1034"/>
        <v>7.9438784764909922E-3</v>
      </c>
      <c r="AN752" s="13">
        <f t="shared" si="1035"/>
        <v>1.0434680459762043E-2</v>
      </c>
      <c r="AO752" s="13">
        <f t="shared" si="1036"/>
        <v>6.8532365279482437E-3</v>
      </c>
      <c r="AP752" s="13">
        <f t="shared" si="1037"/>
        <v>3.0006892936885812E-3</v>
      </c>
      <c r="AQ752" s="13">
        <f t="shared" si="1038"/>
        <v>9.8538875032301424E-4</v>
      </c>
      <c r="AR752" s="13">
        <f t="shared" si="1039"/>
        <v>1.3455360398844124E-3</v>
      </c>
      <c r="AS752" s="13">
        <f t="shared" si="1040"/>
        <v>2.5209797001327842E-3</v>
      </c>
      <c r="AT752" s="13">
        <f t="shared" si="1041"/>
        <v>2.3616382096415403E-3</v>
      </c>
      <c r="AU752" s="13">
        <f t="shared" si="1042"/>
        <v>1.4749120571247573E-3</v>
      </c>
      <c r="AV752" s="13">
        <f t="shared" si="1043"/>
        <v>6.9084425189607163E-4</v>
      </c>
      <c r="AW752" s="13">
        <f t="shared" si="1044"/>
        <v>1.7697105237803206E-5</v>
      </c>
      <c r="AX752" s="13">
        <f t="shared" si="1045"/>
        <v>2.4805920943938306E-3</v>
      </c>
      <c r="AY752" s="13">
        <f t="shared" si="1046"/>
        <v>3.2583813980302974E-3</v>
      </c>
      <c r="AZ752" s="13">
        <f t="shared" si="1047"/>
        <v>2.1400232144221818E-3</v>
      </c>
      <c r="BA752" s="13">
        <f t="shared" si="1048"/>
        <v>9.3700906448710873E-4</v>
      </c>
      <c r="BB752" s="13">
        <f t="shared" si="1049"/>
        <v>3.0770203134270689E-4</v>
      </c>
      <c r="BC752" s="13">
        <f t="shared" si="1050"/>
        <v>8.0836392031493107E-5</v>
      </c>
      <c r="BD752" s="13">
        <f t="shared" si="1051"/>
        <v>2.9457144611073747E-4</v>
      </c>
      <c r="BE752" s="13">
        <f t="shared" si="1052"/>
        <v>5.5190542198165198E-4</v>
      </c>
      <c r="BF752" s="13">
        <f t="shared" si="1053"/>
        <v>5.1702158989679894E-4</v>
      </c>
      <c r="BG752" s="13">
        <f t="shared" si="1054"/>
        <v>3.2289508766389125E-4</v>
      </c>
      <c r="BH752" s="13">
        <f t="shared" si="1055"/>
        <v>1.5124306171375256E-4</v>
      </c>
      <c r="BI752" s="13">
        <f t="shared" si="1056"/>
        <v>5.667342636159395E-5</v>
      </c>
      <c r="BJ752" s="14">
        <f t="shared" si="1057"/>
        <v>0.50254772819761573</v>
      </c>
      <c r="BK752" s="14">
        <f t="shared" si="1058"/>
        <v>0.22867054958558303</v>
      </c>
      <c r="BL752" s="14">
        <f t="shared" si="1059"/>
        <v>0.25280287056782635</v>
      </c>
      <c r="BM752" s="14">
        <f t="shared" si="1060"/>
        <v>0.61378249986995981</v>
      </c>
      <c r="BN752" s="14">
        <f t="shared" si="1061"/>
        <v>0.38259464576053565</v>
      </c>
    </row>
    <row r="753" spans="1:66" x14ac:dyDescent="0.25">
      <c r="A753" t="s">
        <v>290</v>
      </c>
      <c r="B753" t="s">
        <v>314</v>
      </c>
      <c r="C753" t="s">
        <v>311</v>
      </c>
      <c r="D753" s="11">
        <v>44438</v>
      </c>
      <c r="E753" s="10">
        <f>VLOOKUP(A753,home!$A$2:$E$405,3,FALSE)</f>
        <v>1.6512</v>
      </c>
      <c r="F753" s="10">
        <f>VLOOKUP(B753,home!$B$2:$E$405,3,FALSE)</f>
        <v>1.022</v>
      </c>
      <c r="G753" s="10">
        <f>VLOOKUP(C753,away!$B$2:$E$405,4,FALSE)</f>
        <v>1.0976999999999999</v>
      </c>
      <c r="H753" s="10">
        <f>VLOOKUP(A753,away!$A$2:$E$405,3,FALSE)</f>
        <v>1.1418999999999999</v>
      </c>
      <c r="I753" s="10">
        <f>VLOOKUP(C753,away!$B$2:$E$405,3,FALSE)</f>
        <v>0.98519999999999996</v>
      </c>
      <c r="J753" s="10">
        <f>VLOOKUP(B753,home!$B$2:$E$405,4,FALSE)</f>
        <v>0.76629999999999998</v>
      </c>
      <c r="K753" s="12">
        <f t="shared" si="1006"/>
        <v>1.85239772928</v>
      </c>
      <c r="L753" s="12">
        <f t="shared" si="1007"/>
        <v>0.86208740804399986</v>
      </c>
      <c r="M753" s="13">
        <f t="shared" si="1008"/>
        <v>6.6239048242771881E-2</v>
      </c>
      <c r="N753" s="13">
        <f t="shared" si="1009"/>
        <v>0.12270106255457898</v>
      </c>
      <c r="O753" s="13">
        <f t="shared" si="1010"/>
        <v>5.7103849410912677E-2</v>
      </c>
      <c r="P753" s="13">
        <f t="shared" si="1011"/>
        <v>0.10577904098192169</v>
      </c>
      <c r="Q753" s="13">
        <f t="shared" si="1012"/>
        <v>0.11364558482817272</v>
      </c>
      <c r="R753" s="13">
        <f t="shared" si="1013"/>
        <v>2.46142547639943E-2</v>
      </c>
      <c r="S753" s="13">
        <f t="shared" si="1014"/>
        <v>4.2230398110664508E-2</v>
      </c>
      <c r="T753" s="13">
        <f t="shared" si="1015"/>
        <v>9.7972427660163938E-2</v>
      </c>
      <c r="U753" s="13">
        <f t="shared" si="1016"/>
        <v>4.5595389632742456E-2</v>
      </c>
      <c r="V753" s="13">
        <f t="shared" si="1017"/>
        <v>7.4932152407520677E-3</v>
      </c>
      <c r="W753" s="13">
        <f t="shared" si="1018"/>
        <v>7.0172274426134898E-2</v>
      </c>
      <c r="X753" s="13">
        <f t="shared" si="1019"/>
        <v>6.0494634176578896E-2</v>
      </c>
      <c r="Y753" s="13">
        <f t="shared" si="1020"/>
        <v>2.6075831188928436E-2</v>
      </c>
      <c r="Z753" s="13">
        <f t="shared" si="1021"/>
        <v>7.0732130301421727E-3</v>
      </c>
      <c r="AA753" s="13">
        <f t="shared" si="1022"/>
        <v>1.3102403755749066E-2</v>
      </c>
      <c r="AB753" s="13">
        <f t="shared" si="1023"/>
        <v>1.2135431482629662E-2</v>
      </c>
      <c r="AC753" s="13">
        <f t="shared" si="1024"/>
        <v>7.4788318131930427E-4</v>
      </c>
      <c r="AD753" s="13">
        <f t="shared" si="1025"/>
        <v>3.2496740451346345E-2</v>
      </c>
      <c r="AE753" s="13">
        <f t="shared" si="1026"/>
        <v>2.8015030745579775E-2</v>
      </c>
      <c r="AF753" s="13">
        <f t="shared" si="1027"/>
        <v>1.2075702620864917E-2</v>
      </c>
      <c r="AG753" s="13">
        <f t="shared" si="1028"/>
        <v>3.4701037242438567E-3</v>
      </c>
      <c r="AH753" s="13">
        <f t="shared" si="1029"/>
        <v>1.5244319719245776E-3</v>
      </c>
      <c r="AI753" s="13">
        <f t="shared" si="1030"/>
        <v>2.8238543232349199E-3</v>
      </c>
      <c r="AJ753" s="13">
        <f t="shared" si="1031"/>
        <v>2.6154506680889397E-3</v>
      </c>
      <c r="AK753" s="13">
        <f t="shared" si="1032"/>
        <v>1.6149516262039362E-3</v>
      </c>
      <c r="AL753" s="13">
        <f t="shared" si="1033"/>
        <v>4.777264636805671E-5</v>
      </c>
      <c r="AM753" s="13">
        <f t="shared" si="1034"/>
        <v>1.2039377644215104E-2</v>
      </c>
      <c r="AN753" s="13">
        <f t="shared" si="1035"/>
        <v>1.0378995867764276E-2</v>
      </c>
      <c r="AO753" s="13">
        <f t="shared" si="1036"/>
        <v>4.4738008228701453E-3</v>
      </c>
      <c r="AP753" s="13">
        <f t="shared" si="1037"/>
        <v>1.2856024518310789E-3</v>
      </c>
      <c r="AQ753" s="13">
        <f t="shared" si="1038"/>
        <v>2.7707542136851641E-4</v>
      </c>
      <c r="AR753" s="13">
        <f t="shared" si="1039"/>
        <v>2.6283872148317268E-4</v>
      </c>
      <c r="AS753" s="13">
        <f t="shared" si="1040"/>
        <v>4.8688185084228729E-4</v>
      </c>
      <c r="AT753" s="13">
        <f t="shared" si="1041"/>
        <v>4.5094941746394852E-4</v>
      </c>
      <c r="AU753" s="13">
        <f t="shared" si="1042"/>
        <v>2.7844589231011891E-4</v>
      </c>
      <c r="AV753" s="13">
        <f t="shared" si="1043"/>
        <v>1.28948134660652E-4</v>
      </c>
      <c r="AW753" s="13">
        <f t="shared" si="1044"/>
        <v>2.1191531329998421E-6</v>
      </c>
      <c r="AX753" s="13">
        <f t="shared" si="1045"/>
        <v>3.7169526350147391E-3</v>
      </c>
      <c r="AY753" s="13">
        <f t="shared" si="1046"/>
        <v>3.204338062942172E-3</v>
      </c>
      <c r="AZ753" s="13">
        <f t="shared" si="1047"/>
        <v>1.3812097475892741E-3</v>
      </c>
      <c r="BA753" s="13">
        <f t="shared" si="1048"/>
        <v>3.9690784375478148E-4</v>
      </c>
      <c r="BB753" s="13">
        <f t="shared" si="1049"/>
        <v>8.5542313563723098E-5</v>
      </c>
      <c r="BC753" s="13">
        <f t="shared" si="1050"/>
        <v>1.4748990275647435E-5</v>
      </c>
      <c r="BD753" s="13">
        <f t="shared" si="1051"/>
        <v>3.7764992022837838E-5</v>
      </c>
      <c r="BE753" s="13">
        <f t="shared" si="1052"/>
        <v>6.9955785469382113E-5</v>
      </c>
      <c r="BF753" s="13">
        <f t="shared" si="1053"/>
        <v>6.4792969076741147E-5</v>
      </c>
      <c r="BG753" s="13">
        <f t="shared" si="1054"/>
        <v>4.000744959702151E-5</v>
      </c>
      <c r="BH753" s="13">
        <f t="shared" si="1055"/>
        <v>1.8527427196951686E-5</v>
      </c>
      <c r="BI753" s="13">
        <f t="shared" si="1056"/>
        <v>6.864032813806766E-6</v>
      </c>
      <c r="BJ753" s="14">
        <f t="shared" si="1057"/>
        <v>0.60437394417778223</v>
      </c>
      <c r="BK753" s="14">
        <f t="shared" si="1058"/>
        <v>0.22574169646673967</v>
      </c>
      <c r="BL753" s="14">
        <f t="shared" si="1059"/>
        <v>0.16297599430841753</v>
      </c>
      <c r="BM753" s="14">
        <f t="shared" si="1060"/>
        <v>0.50687978829091995</v>
      </c>
      <c r="BN753" s="14">
        <f t="shared" si="1061"/>
        <v>0.49008284078235226</v>
      </c>
    </row>
    <row r="754" spans="1:66" x14ac:dyDescent="0.25">
      <c r="A754" t="s">
        <v>338</v>
      </c>
      <c r="B754" t="s">
        <v>94</v>
      </c>
      <c r="C754" t="s">
        <v>80</v>
      </c>
      <c r="D754" s="11">
        <v>44439</v>
      </c>
      <c r="E754" s="10">
        <f>VLOOKUP(A754,home!$A$2:$E$405,3,FALSE)</f>
        <v>1.3033999999999999</v>
      </c>
      <c r="F754" s="10">
        <f>VLOOKUP(B754,home!$B$2:$E$405,3,FALSE)</f>
        <v>1.3426</v>
      </c>
      <c r="G754" s="10">
        <f>VLOOKUP(C754,away!$B$2:$E$405,4,FALSE)</f>
        <v>1.0741000000000001</v>
      </c>
      <c r="H754" s="10">
        <f>VLOOKUP(A754,away!$A$2:$E$405,3,FALSE)</f>
        <v>1.0085</v>
      </c>
      <c r="I754" s="10">
        <f>VLOOKUP(C754,away!$B$2:$E$405,3,FALSE)</f>
        <v>1.4874000000000001</v>
      </c>
      <c r="J754" s="10">
        <f>VLOOKUP(B754,home!$B$2:$E$405,4,FALSE)</f>
        <v>0.49580000000000002</v>
      </c>
      <c r="K754" s="12">
        <f t="shared" si="1006"/>
        <v>1.879615752644</v>
      </c>
      <c r="L754" s="12">
        <f t="shared" si="1007"/>
        <v>0.74372126981999997</v>
      </c>
      <c r="M754" s="13">
        <f t="shared" si="1008"/>
        <v>7.2560322944327391E-2</v>
      </c>
      <c r="N754" s="13">
        <f t="shared" si="1009"/>
        <v>0.13638552602309365</v>
      </c>
      <c r="O754" s="13">
        <f t="shared" si="1010"/>
        <v>5.3964655518704441E-2</v>
      </c>
      <c r="P754" s="13">
        <f t="shared" si="1011"/>
        <v>0.10143281659896385</v>
      </c>
      <c r="Q754" s="13">
        <f t="shared" si="1012"/>
        <v>0.12817619157282251</v>
      </c>
      <c r="R754" s="13">
        <f t="shared" si="1013"/>
        <v>2.0067331063884867E-2</v>
      </c>
      <c r="S754" s="13">
        <f t="shared" si="1014"/>
        <v>3.5448492597990079E-2</v>
      </c>
      <c r="T754" s="13">
        <f t="shared" si="1015"/>
        <v>9.5327359957231128E-2</v>
      </c>
      <c r="U754" s="13">
        <f t="shared" si="1016"/>
        <v>3.7718871581200276E-2</v>
      </c>
      <c r="V754" s="13">
        <f t="shared" si="1017"/>
        <v>5.5059788761482494E-3</v>
      </c>
      <c r="W754" s="13">
        <f t="shared" si="1018"/>
        <v>8.0307329598064109E-2</v>
      </c>
      <c r="X754" s="13">
        <f t="shared" si="1019"/>
        <v>5.9726269144525508E-2</v>
      </c>
      <c r="Y754" s="13">
        <f t="shared" si="1020"/>
        <v>2.2209848364888797E-2</v>
      </c>
      <c r="Z754" s="13">
        <f t="shared" si="1021"/>
        <v>4.974833646910262E-3</v>
      </c>
      <c r="AA754" s="13">
        <f t="shared" si="1022"/>
        <v>9.3507756895159291E-3</v>
      </c>
      <c r="AB754" s="13">
        <f t="shared" si="1023"/>
        <v>8.7879326427273505E-3</v>
      </c>
      <c r="AC754" s="13">
        <f t="shared" si="1024"/>
        <v>4.8105400692832761E-4</v>
      </c>
      <c r="AD754" s="13">
        <f t="shared" si="1025"/>
        <v>3.7736730441323772E-2</v>
      </c>
      <c r="AE754" s="13">
        <f t="shared" si="1026"/>
        <v>2.8065609082676364E-2</v>
      </c>
      <c r="AF754" s="13">
        <f t="shared" si="1027"/>
        <v>1.0436495212619894E-2</v>
      </c>
      <c r="AG754" s="13">
        <f t="shared" si="1028"/>
        <v>2.5872811573333398E-3</v>
      </c>
      <c r="AH754" s="13">
        <f t="shared" si="1029"/>
        <v>9.2497239925584023E-4</v>
      </c>
      <c r="AI754" s="13">
        <f t="shared" si="1030"/>
        <v>1.7385926924021928E-3</v>
      </c>
      <c r="AJ754" s="13">
        <f t="shared" si="1031"/>
        <v>1.6339431060354531E-3</v>
      </c>
      <c r="AK754" s="13">
        <f t="shared" si="1032"/>
        <v>1.0237284003427678E-3</v>
      </c>
      <c r="AL754" s="13">
        <f t="shared" si="1033"/>
        <v>2.6898812397180702E-5</v>
      </c>
      <c r="AM754" s="13">
        <f t="shared" si="1034"/>
        <v>1.4186110598158497E-2</v>
      </c>
      <c r="AN754" s="13">
        <f t="shared" si="1035"/>
        <v>1.0550512187869397E-2</v>
      </c>
      <c r="AO754" s="13">
        <f t="shared" si="1036"/>
        <v>3.9233201608068063E-3</v>
      </c>
      <c r="AP754" s="13">
        <f t="shared" si="1037"/>
        <v>9.7261888396854839E-4</v>
      </c>
      <c r="AQ754" s="13">
        <f t="shared" si="1038"/>
        <v>1.8083933785899997E-4</v>
      </c>
      <c r="AR754" s="13">
        <f t="shared" si="1039"/>
        <v>1.3758432946460117E-4</v>
      </c>
      <c r="AS754" s="13">
        <f t="shared" si="1040"/>
        <v>2.5860567297862641E-4</v>
      </c>
      <c r="AT754" s="13">
        <f t="shared" si="1041"/>
        <v>2.4303964832686451E-4</v>
      </c>
      <c r="AU754" s="13">
        <f t="shared" si="1042"/>
        <v>1.522737171707442E-4</v>
      </c>
      <c r="AV754" s="13">
        <f t="shared" si="1043"/>
        <v>7.1554019376947E-5</v>
      </c>
      <c r="AW754" s="13">
        <f t="shared" si="1044"/>
        <v>1.044503461204646E-6</v>
      </c>
      <c r="AX754" s="13">
        <f t="shared" si="1045"/>
        <v>4.4440728248414559E-3</v>
      </c>
      <c r="AY754" s="13">
        <f t="shared" si="1046"/>
        <v>3.3051514844636416E-3</v>
      </c>
      <c r="AZ754" s="13">
        <f t="shared" si="1047"/>
        <v>1.2290557294863788E-3</v>
      </c>
      <c r="BA754" s="13">
        <f t="shared" si="1048"/>
        <v>3.0469162927105204E-4</v>
      </c>
      <c r="BB754" s="13">
        <f t="shared" si="1049"/>
        <v>5.6651411356247863E-5</v>
      </c>
      <c r="BC754" s="13">
        <f t="shared" si="1050"/>
        <v>8.4265719181927685E-6</v>
      </c>
      <c r="BD754" s="13">
        <f t="shared" si="1051"/>
        <v>1.7054065369457727E-5</v>
      </c>
      <c r="BE754" s="13">
        <f t="shared" si="1052"/>
        <v>3.2055089915053265E-5</v>
      </c>
      <c r="BF754" s="13">
        <f t="shared" si="1053"/>
        <v>3.012562597837697E-5</v>
      </c>
      <c r="BG754" s="13">
        <f t="shared" si="1054"/>
        <v>1.8874867049072892E-5</v>
      </c>
      <c r="BH754" s="13">
        <f t="shared" si="1055"/>
        <v>8.8693743586246467E-6</v>
      </c>
      <c r="BI754" s="13">
        <f t="shared" si="1056"/>
        <v>3.3342031521135297E-6</v>
      </c>
      <c r="BJ754" s="14">
        <f t="shared" si="1057"/>
        <v>0.64012009137457848</v>
      </c>
      <c r="BK754" s="14">
        <f t="shared" si="1058"/>
        <v>0.21876071532121871</v>
      </c>
      <c r="BL754" s="14">
        <f t="shared" si="1059"/>
        <v>0.13618417370720956</v>
      </c>
      <c r="BM754" s="14">
        <f t="shared" si="1060"/>
        <v>0.48414886334711771</v>
      </c>
      <c r="BN754" s="14">
        <f t="shared" si="1061"/>
        <v>0.51258684372179675</v>
      </c>
    </row>
    <row r="755" spans="1:66" s="15" customFormat="1" x14ac:dyDescent="0.25">
      <c r="A755" s="15" t="s">
        <v>339</v>
      </c>
      <c r="B755" s="15" t="s">
        <v>121</v>
      </c>
      <c r="C755" s="15" t="s">
        <v>118</v>
      </c>
      <c r="D755" s="20">
        <v>44439</v>
      </c>
      <c r="E755" s="15">
        <f>VLOOKUP(A755,home!$A$2:$E$405,3,FALSE)</f>
        <v>1.2199</v>
      </c>
      <c r="F755" s="15">
        <f>VLOOKUP(B755,home!$B$2:$E$405,3,FALSE)</f>
        <v>1.2296</v>
      </c>
      <c r="G755" s="15">
        <f>VLOOKUP(C755,away!$B$2:$E$405,4,FALSE)</f>
        <v>0.64410000000000001</v>
      </c>
      <c r="H755" s="15">
        <f>VLOOKUP(A755,away!$A$2:$E$405,3,FALSE)</f>
        <v>1.0142</v>
      </c>
      <c r="I755" s="15">
        <f>VLOOKUP(C755,away!$B$2:$E$405,3,FALSE)</f>
        <v>0.91559999999999997</v>
      </c>
      <c r="J755" s="15">
        <f>VLOOKUP(B755,home!$B$2:$E$405,4,FALSE)</f>
        <v>0.91559999999999997</v>
      </c>
      <c r="K755" s="16">
        <f t="shared" si="1006"/>
        <v>0.96614294066399997</v>
      </c>
      <c r="L755" s="16">
        <f t="shared" si="1007"/>
        <v>0.85022755171199993</v>
      </c>
      <c r="M755" s="17">
        <f t="shared" si="1008"/>
        <v>0.16261489313348546</v>
      </c>
      <c r="N755" s="17">
        <f t="shared" si="1009"/>
        <v>0.15710923104774774</v>
      </c>
      <c r="O755" s="17">
        <f t="shared" si="1010"/>
        <v>0.13825966246079185</v>
      </c>
      <c r="P755" s="17">
        <f t="shared" si="1011"/>
        <v>0.1335785968650815</v>
      </c>
      <c r="Q755" s="17">
        <f t="shared" si="1012"/>
        <v>7.5894987244965392E-2</v>
      </c>
      <c r="R755" s="17">
        <f t="shared" si="1013"/>
        <v>5.8776087157283274E-2</v>
      </c>
      <c r="S755" s="17">
        <f t="shared" si="1014"/>
        <v>2.7431745636294511E-2</v>
      </c>
      <c r="T755" s="17">
        <f t="shared" si="1015"/>
        <v>6.4528009192500388E-2</v>
      </c>
      <c r="U755" s="17">
        <f t="shared" si="1016"/>
        <v>5.6786101686861226E-2</v>
      </c>
      <c r="V755" s="17">
        <f t="shared" si="1017"/>
        <v>2.5037300096957984E-3</v>
      </c>
      <c r="W755" s="17">
        <f t="shared" si="1018"/>
        <v>2.4441802052835887E-2</v>
      </c>
      <c r="X755" s="17">
        <f t="shared" si="1019"/>
        <v>2.0781093518811987E-2</v>
      </c>
      <c r="Y755" s="17">
        <f t="shared" si="1020"/>
        <v>8.8343291321988128E-3</v>
      </c>
      <c r="Z755" s="17">
        <f t="shared" si="1021"/>
        <v>1.6657682894316031E-2</v>
      </c>
      <c r="AA755" s="17">
        <f t="shared" si="1022"/>
        <v>1.6093702736162899E-2</v>
      </c>
      <c r="AB755" s="17">
        <f t="shared" si="1023"/>
        <v>7.7744086438443424E-3</v>
      </c>
      <c r="AC755" s="17">
        <f t="shared" si="1024"/>
        <v>1.2854170948752917E-4</v>
      </c>
      <c r="AD755" s="17">
        <f t="shared" si="1025"/>
        <v>5.9035686276135615E-3</v>
      </c>
      <c r="AE755" s="17">
        <f t="shared" si="1026"/>
        <v>5.0193767006196498E-3</v>
      </c>
      <c r="AF755" s="17">
        <f t="shared" si="1027"/>
        <v>2.1338061816440503E-3</v>
      </c>
      <c r="AG755" s="17">
        <f t="shared" si="1028"/>
        <v>6.0474026854905071E-4</v>
      </c>
      <c r="AH755" s="17">
        <f t="shared" si="1029"/>
        <v>3.5407052361072942E-3</v>
      </c>
      <c r="AI755" s="17">
        <f t="shared" si="1030"/>
        <v>3.4208273688371236E-3</v>
      </c>
      <c r="AJ755" s="17">
        <f t="shared" si="1031"/>
        <v>1.6525041068160959E-3</v>
      </c>
      <c r="AK755" s="17">
        <f t="shared" si="1032"/>
        <v>5.3218505907287996E-4</v>
      </c>
      <c r="AL755" s="17">
        <f t="shared" si="1033"/>
        <v>4.2235789997139889E-6</v>
      </c>
      <c r="AM755" s="17">
        <f t="shared" si="1034"/>
        <v>1.1407382308588605E-3</v>
      </c>
      <c r="AN755" s="17">
        <f t="shared" si="1035"/>
        <v>9.6988707316740714E-4</v>
      </c>
      <c r="AO755" s="17">
        <f t="shared" si="1036"/>
        <v>4.1231235582812095E-4</v>
      </c>
      <c r="AP755" s="17">
        <f t="shared" si="1037"/>
        <v>1.1685310827878343E-4</v>
      </c>
      <c r="AQ755" s="17">
        <f t="shared" si="1038"/>
        <v>2.4837933040451808E-5</v>
      </c>
      <c r="AR755" s="17">
        <f t="shared" si="1039"/>
        <v>6.0208102884587293E-4</v>
      </c>
      <c r="AS755" s="17">
        <f t="shared" si="1040"/>
        <v>5.8169633572715824E-4</v>
      </c>
      <c r="AT755" s="17">
        <f t="shared" si="1041"/>
        <v>2.8100090418645498E-4</v>
      </c>
      <c r="AU755" s="17">
        <f t="shared" si="1042"/>
        <v>9.0495679966648207E-5</v>
      </c>
      <c r="AV755" s="17">
        <f t="shared" si="1043"/>
        <v>2.1857940590091424E-5</v>
      </c>
      <c r="AW755" s="17">
        <f t="shared" si="1044"/>
        <v>9.6372845079841E-8</v>
      </c>
      <c r="AX755" s="17">
        <f t="shared" si="1045"/>
        <v>1.8368603148163803E-4</v>
      </c>
      <c r="AY755" s="17">
        <f t="shared" si="1046"/>
        <v>1.5617492483032644E-4</v>
      </c>
      <c r="AZ755" s="17">
        <f t="shared" si="1047"/>
        <v>6.6392111988647031E-5</v>
      </c>
      <c r="BA755" s="17">
        <f t="shared" si="1048"/>
        <v>1.8816134276365432E-5</v>
      </c>
      <c r="BB755" s="17">
        <f t="shared" si="1049"/>
        <v>3.9994989446196054E-6</v>
      </c>
      <c r="BC755" s="17">
        <f t="shared" si="1050"/>
        <v>6.8009683915173127E-7</v>
      </c>
      <c r="BD755" s="17">
        <f t="shared" si="1051"/>
        <v>8.5317646514644713E-5</v>
      </c>
      <c r="BE755" s="17">
        <f t="shared" si="1052"/>
        <v>8.2429041894190516E-5</v>
      </c>
      <c r="BF755" s="17">
        <f t="shared" si="1053"/>
        <v>3.981911846588463E-5</v>
      </c>
      <c r="BG755" s="17">
        <f t="shared" si="1054"/>
        <v>1.2823653403092658E-5</v>
      </c>
      <c r="BH755" s="17">
        <f t="shared" si="1055"/>
        <v>3.0973705522299615E-6</v>
      </c>
      <c r="BI755" s="17">
        <f t="shared" si="1056"/>
        <v>5.9850053873150677E-7</v>
      </c>
      <c r="BJ755" s="18">
        <f t="shared" si="1057"/>
        <v>0.36834532146702098</v>
      </c>
      <c r="BK755" s="18">
        <f t="shared" si="1058"/>
        <v>0.32641790585787483</v>
      </c>
      <c r="BL755" s="18">
        <f t="shared" si="1059"/>
        <v>0.28863740167646196</v>
      </c>
      <c r="BM755" s="18">
        <f t="shared" si="1060"/>
        <v>0.27366877543433338</v>
      </c>
      <c r="BN755" s="18">
        <f t="shared" si="1061"/>
        <v>0.72623345790935523</v>
      </c>
    </row>
    <row r="756" spans="1:66" x14ac:dyDescent="0.25">
      <c r="A756" t="s">
        <v>339</v>
      </c>
      <c r="B756" t="s">
        <v>120</v>
      </c>
      <c r="C756" t="s">
        <v>124</v>
      </c>
      <c r="D756" s="11">
        <v>44236</v>
      </c>
      <c r="E756" s="10">
        <f>VLOOKUP(A756,home!$A$2:$E$405,3,FALSE)</f>
        <v>1.2199</v>
      </c>
      <c r="F756" s="10">
        <f>VLOOKUP(B756,home!$B$2:$E$405,3,FALSE)</f>
        <v>0.87829999999999997</v>
      </c>
      <c r="G756" s="10">
        <f>VLOOKUP(C756,away!$B$2:$E$405,4,FALSE)</f>
        <v>1.2882</v>
      </c>
      <c r="H756" s="10">
        <f>VLOOKUP(A756,away!$A$2:$E$405,3,FALSE)</f>
        <v>1.0142</v>
      </c>
      <c r="I756" s="10">
        <f>VLOOKUP(C756,away!$B$2:$E$405,3,FALSE)</f>
        <v>0.91559999999999997</v>
      </c>
      <c r="J756" s="10">
        <f>VLOOKUP(B756,home!$B$2:$E$405,4,FALSE)</f>
        <v>0.91559999999999997</v>
      </c>
      <c r="K756" s="12">
        <f t="shared" ref="K756:K790" si="1062">E756*F756*G756</f>
        <v>1.380226650594</v>
      </c>
      <c r="L756" s="12">
        <f t="shared" ref="L756:L790" si="1063">H756*I756*J756</f>
        <v>0.85022755171199993</v>
      </c>
      <c r="M756" s="13">
        <f t="shared" ref="M756:M790" si="1064">_xlfn.POISSON.DIST(0,K756,FALSE) * _xlfn.POISSON.DIST(0,L756,FALSE)</f>
        <v>0.10747960156473095</v>
      </c>
      <c r="N756" s="13">
        <f t="shared" ref="N756:N790" si="1065">_xlfn.POISSON.DIST(1,K756,FALSE) * _xlfn.POISSON.DIST(0,L756,FALSE)</f>
        <v>0.14834621047486621</v>
      </c>
      <c r="O756" s="13">
        <f t="shared" ref="O756:O790" si="1066">_xlfn.POISSON.DIST(0,K756,FALSE) * _xlfn.POISSON.DIST(1,L756,FALSE)</f>
        <v>9.1382118497362427E-2</v>
      </c>
      <c r="P756" s="13">
        <f t="shared" ref="P756:P790" si="1067">_xlfn.POISSON.DIST(1,K756,FALSE) * _xlfn.POISSON.DIST(1,L756,FALSE)</f>
        <v>0.12612803533779854</v>
      </c>
      <c r="Q756" s="13">
        <f t="shared" ref="Q756:Q790" si="1068">_xlfn.POISSON.DIST(2,K756,FALSE) * _xlfn.POISSON.DIST(0,L756,FALSE)</f>
        <v>0.10237569660601861</v>
      </c>
      <c r="R756" s="13">
        <f t="shared" ref="R756:R790" si="1069">_xlfn.POISSON.DIST(0,K756,FALSE) * _xlfn.POISSON.DIST(2,L756,FALSE)</f>
        <v>3.8847797440134155E-2</v>
      </c>
      <c r="S756" s="13">
        <f t="shared" ref="S756:S790" si="1070">_xlfn.POISSON.DIST(2,K756,FALSE) * _xlfn.POISSON.DIST(2,L756,FALSE)</f>
        <v>3.7003024449695228E-2</v>
      </c>
      <c r="T756" s="13">
        <f t="shared" ref="T756:T790" si="1071">_xlfn.POISSON.DIST(2,K756,FALSE) * _xlfn.POISSON.DIST(1,L756,FALSE)</f>
        <v>8.7042637880145712E-2</v>
      </c>
      <c r="U756" s="13">
        <f t="shared" ref="U756:U790" si="1072">_xlfn.POISSON.DIST(1,K756,FALSE) * _xlfn.POISSON.DIST(2,L756,FALSE)</f>
        <v>5.3618765343750527E-2</v>
      </c>
      <c r="V756" s="13">
        <f t="shared" ref="V756:V790" si="1073">_xlfn.POISSON.DIST(3,K756,FALSE) * _xlfn.POISSON.DIST(3,L756,FALSE)</f>
        <v>4.8248108968800777E-3</v>
      </c>
      <c r="W756" s="13">
        <f t="shared" ref="W756:W790" si="1074">_xlfn.POISSON.DIST(3,K756,FALSE) * _xlfn.POISSON.DIST(0,L756,FALSE)</f>
        <v>4.7100554942917552E-2</v>
      </c>
      <c r="X756" s="13">
        <f t="shared" ref="X756:X790" si="1075">_xlfn.POISSON.DIST(3,K756,FALSE) * _xlfn.POISSON.DIST(1,L756,FALSE)</f>
        <v>4.0046189513393324E-2</v>
      </c>
      <c r="Y756" s="13">
        <f t="shared" ref="Y756:Y790" si="1076">_xlfn.POISSON.DIST(3,K756,FALSE) * _xlfn.POISSON.DIST(2,L756,FALSE)</f>
        <v>1.7024186832683585E-2</v>
      </c>
      <c r="Z756" s="13">
        <f t="shared" ref="Z756:Z790" si="1077">_xlfn.POISSON.DIST(0,K756,FALSE) * _xlfn.POISSON.DIST(3,L756,FALSE)</f>
        <v>1.1009822568976323E-2</v>
      </c>
      <c r="AA756" s="13">
        <f t="shared" ref="AA756:AA790" si="1078">_xlfn.POISSON.DIST(1,K756,FALSE) * _xlfn.POISSON.DIST(3,L756,FALSE)</f>
        <v>1.5196050528012418E-2</v>
      </c>
      <c r="AB756" s="13">
        <f t="shared" ref="AB756:AB790" si="1079">_xlfn.POISSON.DIST(2,K756,FALSE) * _xlfn.POISSON.DIST(3,L756,FALSE)</f>
        <v>1.0486996961267885E-2</v>
      </c>
      <c r="AC756" s="13">
        <f t="shared" ref="AC756:AC790" si="1080">_xlfn.POISSON.DIST(4,K756,FALSE) * _xlfn.POISSON.DIST(4,L756,FALSE)</f>
        <v>3.5387175243049623E-4</v>
      </c>
      <c r="AD756" s="13">
        <f t="shared" ref="AD756:AD790" si="1081">_xlfn.POISSON.DIST(4,K756,FALSE) * _xlfn.POISSON.DIST(0,L756,FALSE)</f>
        <v>1.6252360297495431E-2</v>
      </c>
      <c r="AE756" s="13">
        <f t="shared" ref="AE756:AE790" si="1082">_xlfn.POISSON.DIST(4,K756,FALSE) * _xlfn.POISSON.DIST(1,L756,FALSE)</f>
        <v>1.3818204505280851E-2</v>
      </c>
      <c r="AF756" s="13">
        <f t="shared" ref="AF756:AF790" si="1083">_xlfn.POISSON.DIST(4,K756,FALSE) * _xlfn.POISSON.DIST(2,L756,FALSE)</f>
        <v>5.8743090927903321E-3</v>
      </c>
      <c r="AG756" s="13">
        <f t="shared" ref="AG756:AG790" si="1084">_xlfn.POISSON.DIST(4,K756,FALSE) * _xlfn.POISSON.DIST(3,L756,FALSE)</f>
        <v>1.6648331459875548E-3</v>
      </c>
      <c r="AH756" s="13">
        <f t="shared" ref="AH756:AH790" si="1085">_xlfn.POISSON.DIST(0,K756,FALSE) * _xlfn.POISSON.DIST(4,L756,FALSE)</f>
        <v>2.3402136219010648E-3</v>
      </c>
      <c r="AI756" s="13">
        <f t="shared" ref="AI756:AI790" si="1086">_xlfn.POISSON.DIST(1,K756,FALSE) * _xlfn.POISSON.DIST(4,L756,FALSE)</f>
        <v>3.2300252090309593E-3</v>
      </c>
      <c r="AJ756" s="13">
        <f t="shared" ref="AJ756:AJ790" si="1087">_xlfn.POISSON.DIST(2,K756,FALSE) * _xlfn.POISSON.DIST(4,L756,FALSE)</f>
        <v>2.2290834377974938E-3</v>
      </c>
      <c r="AK756" s="13">
        <f t="shared" ref="AK756:AK790" si="1088">_xlfn.POISSON.DIST(3,K756,FALSE) * _xlfn.POISSON.DIST(4,L756,FALSE)</f>
        <v>1.0255467890819315E-3</v>
      </c>
      <c r="AL756" s="13">
        <f t="shared" ref="AL756:AL790" si="1089">_xlfn.POISSON.DIST(5,K756,FALSE) * _xlfn.POISSON.DIST(5,L756,FALSE)</f>
        <v>1.6610835263925488E-5</v>
      </c>
      <c r="AM756" s="13">
        <f t="shared" ref="AM756:AM790" si="1090">_xlfn.POISSON.DIST(5,K756,FALSE) * _xlfn.POISSON.DIST(0,L756,FALSE)</f>
        <v>4.4863881635318036E-3</v>
      </c>
      <c r="AN756" s="13">
        <f t="shared" ref="AN756:AN790" si="1091">_xlfn.POISSON.DIST(5,K756,FALSE) * _xlfn.POISSON.DIST(1,L756,FALSE)</f>
        <v>3.8144508243093413E-3</v>
      </c>
      <c r="AO756" s="13">
        <f t="shared" ref="AO756:AO790" si="1092">_xlfn.POISSON.DIST(5,K756,FALSE) * _xlfn.POISSON.DIST(2,L756,FALSE)</f>
        <v>1.6215755927391753E-3</v>
      </c>
      <c r="AP756" s="13">
        <f t="shared" ref="AP756:AP790" si="1093">_xlfn.POISSON.DIST(5,K756,FALSE) * _xlfn.POISSON.DIST(3,L756,FALSE)</f>
        <v>4.5956941537685482E-4</v>
      </c>
      <c r="AQ756" s="13">
        <f t="shared" ref="AQ756:AQ790" si="1094">_xlfn.POISSON.DIST(5,K756,FALSE) * _xlfn.POISSON.DIST(4,L756,FALSE)</f>
        <v>9.7684644719394579E-5</v>
      </c>
      <c r="AR756" s="13">
        <f t="shared" ref="AR756:AR790" si="1095">_xlfn.POISSON.DIST(0,K756,FALSE) * _xlfn.POISSON.DIST(5,L756,FALSE)</f>
        <v>3.9794281964640303E-4</v>
      </c>
      <c r="AS756" s="13">
        <f t="shared" ref="AS756:AS790" si="1096">_xlfn.POISSON.DIST(1,K756,FALSE) * _xlfn.POISSON.DIST(5,L756,FALSE)</f>
        <v>5.4925128508848695E-4</v>
      </c>
      <c r="AT756" s="13">
        <f t="shared" ref="AT756:AT790" si="1097">_xlfn.POISSON.DIST(2,K756,FALSE) * _xlfn.POISSON.DIST(5,L756,FALSE)</f>
        <v>3.7904563077606642E-4</v>
      </c>
      <c r="AU756" s="13">
        <f t="shared" ref="AU756:AU790" si="1098">_xlfn.POISSON.DIST(3,K756,FALSE) * _xlfn.POISSON.DIST(5,L756,FALSE)</f>
        <v>1.7438962712944676E-4</v>
      </c>
      <c r="AV756" s="13">
        <f t="shared" ref="AV756:AV790" si="1099">_xlfn.POISSON.DIST(4,K756,FALSE) * _xlfn.POISSON.DIST(5,L756,FALSE)</f>
        <v>6.0174302737803186E-5</v>
      </c>
      <c r="AW756" s="13">
        <f t="shared" ref="AW756:AW790" si="1100">_xlfn.POISSON.DIST(6,K756,FALSE) * _xlfn.POISSON.DIST(6,L756,FALSE)</f>
        <v>5.4147019182595177E-7</v>
      </c>
      <c r="AX756" s="13">
        <f t="shared" ref="AX756:AX790" si="1101">_xlfn.POISSON.DIST(6,K756,FALSE) * _xlfn.POISSON.DIST(0,L756,FALSE)</f>
        <v>1.0320387513693442E-3</v>
      </c>
      <c r="AY756" s="13">
        <f t="shared" ref="AY756:AY790" si="1102">_xlfn.POISSON.DIST(6,K756,FALSE) * _xlfn.POISSON.DIST(1,L756,FALSE)</f>
        <v>8.7746778084866691E-4</v>
      </c>
      <c r="AZ756" s="13">
        <f t="shared" ref="AZ756:AZ790" si="1103">_xlfn.POISSON.DIST(6,K756,FALSE) * _xlfn.POISSON.DIST(2,L756,FALSE)</f>
        <v>3.7302364150856182E-4</v>
      </c>
      <c r="BA756" s="13">
        <f t="shared" ref="BA756:BA790" si="1104">_xlfn.POISSON.DIST(6,K756,FALSE) * _xlfn.POISSON.DIST(3,L756,FALSE)</f>
        <v>1.057183258168398E-4</v>
      </c>
      <c r="BB756" s="13">
        <f t="shared" ref="BB756:BB790" si="1105">_xlfn.POISSON.DIST(6,K756,FALSE) * _xlfn.POISSON.DIST(4,L756,FALSE)</f>
        <v>2.2471158332585797E-5</v>
      </c>
      <c r="BC756" s="13">
        <f t="shared" ref="BC756:BC790" si="1106">_xlfn.POISSON.DIST(6,K756,FALSE) * _xlfn.POISSON.DIST(5,L756,FALSE)</f>
        <v>3.8211195866494272E-6</v>
      </c>
      <c r="BD756" s="13">
        <f t="shared" ref="BD756:BD790" si="1107">_xlfn.POISSON.DIST(0,K756,FALSE) * _xlfn.POISSON.DIST(6,L756,FALSE)</f>
        <v>5.6390324878221839E-5</v>
      </c>
      <c r="BE756" s="13">
        <f t="shared" ref="BE756:BE790" si="1108">_xlfn.POISSON.DIST(1,K756,FALSE) * _xlfn.POISSON.DIST(6,L756,FALSE)</f>
        <v>7.7831429232575624E-5</v>
      </c>
      <c r="BF756" s="13">
        <f t="shared" ref="BF756:BF790" si="1109">_xlfn.POISSON.DIST(2,K756,FALSE) * _xlfn.POISSON.DIST(6,L756,FALSE)</f>
        <v>5.3712506440310915E-5</v>
      </c>
      <c r="BG756" s="13">
        <f t="shared" ref="BG756:BG790" si="1110">_xlfn.POISSON.DIST(3,K756,FALSE) * _xlfn.POISSON.DIST(6,L756,FALSE)</f>
        <v>2.471181095303967E-5</v>
      </c>
      <c r="BH756" s="13">
        <f t="shared" ref="BH756:BH790" si="1111">_xlfn.POISSON.DIST(4,K756,FALSE) * _xlfn.POISSON.DIST(6,L756,FALSE)</f>
        <v>8.5269750154565113E-6</v>
      </c>
      <c r="BI756" s="13">
        <f t="shared" ref="BI756:BI790" si="1112">_xlfn.POISSON.DIST(5,K756,FALSE) * _xlfn.POISSON.DIST(6,L756,FALSE)</f>
        <v>2.3538316330564523E-6</v>
      </c>
      <c r="BJ756" s="14">
        <f t="shared" ref="BJ756:BJ790" si="1113">SUM(N756,Q756,T756,W756,X756,Y756,AD756,AE756,AF756,AG756,AM756,AN756,AO756,AP756,AQ756,AX756,AY756,AZ756,BA756,BB756,BC756)</f>
        <v>0.49243939270971843</v>
      </c>
      <c r="BK756" s="14">
        <f t="shared" ref="BK756:BK790" si="1114">SUM(M756,P756,S756,V756,AC756,AL756,AY756)</f>
        <v>0.27668342261764794</v>
      </c>
      <c r="BL756" s="14">
        <f t="shared" ref="BL756:BL790" si="1115">SUM(O756,R756,U756,AA756,AB756,AH756,AI756,AJ756,AK756,AR756,AS756,AT756,AU756,AV756,BD756,BE756,BF756,BG756,BH756,BI756)</f>
        <v>0.22014092837186972</v>
      </c>
      <c r="BM756" s="14">
        <f t="shared" ref="BM756:BM790" si="1116">SUM(S756:BI756)</f>
        <v>0.38483718003664469</v>
      </c>
      <c r="BN756" s="14">
        <f t="shared" ref="BN756:BN790" si="1117">SUM(M756:R756)</f>
        <v>0.61455945992091088</v>
      </c>
    </row>
    <row r="757" spans="1:66" x14ac:dyDescent="0.25">
      <c r="A757" t="s">
        <v>338</v>
      </c>
      <c r="B757" t="s">
        <v>79</v>
      </c>
      <c r="C757" t="s">
        <v>77</v>
      </c>
      <c r="D757" s="11">
        <v>44264</v>
      </c>
      <c r="E757" s="10">
        <f>VLOOKUP(A757,home!$A$2:$E$405,3,FALSE)</f>
        <v>1.3033999999999999</v>
      </c>
      <c r="F757" s="10">
        <f>VLOOKUP(B757,home!$B$2:$E$405,3,FALSE)</f>
        <v>1.5344</v>
      </c>
      <c r="G757" s="10">
        <f>VLOOKUP(C757,away!$B$2:$E$405,4,FALSE)</f>
        <v>0.76719999999999999</v>
      </c>
      <c r="H757" s="10">
        <f>VLOOKUP(A757,away!$A$2:$E$405,3,FALSE)</f>
        <v>1.0085</v>
      </c>
      <c r="I757" s="10">
        <f>VLOOKUP(C757,away!$B$2:$E$405,3,FALSE)</f>
        <v>0.55089999999999995</v>
      </c>
      <c r="J757" s="10">
        <f>VLOOKUP(B757,home!$B$2:$E$405,4,FALSE)</f>
        <v>0.99160000000000004</v>
      </c>
      <c r="K757" s="12">
        <f t="shared" si="1062"/>
        <v>1.534351635712</v>
      </c>
      <c r="L757" s="12">
        <f t="shared" si="1063"/>
        <v>0.55091575573999996</v>
      </c>
      <c r="M757" s="13">
        <f t="shared" si="1064"/>
        <v>0.12427388594789522</v>
      </c>
      <c r="N757" s="13">
        <f t="shared" si="1065"/>
        <v>0.19067984018043957</v>
      </c>
      <c r="O757" s="13">
        <f t="shared" si="1066"/>
        <v>6.846444179573126E-2</v>
      </c>
      <c r="P757" s="13">
        <f t="shared" si="1067"/>
        <v>0.10504852825738926</v>
      </c>
      <c r="Q757" s="13">
        <f t="shared" si="1068"/>
        <v>0.14628496233908014</v>
      </c>
      <c r="R757" s="13">
        <f t="shared" si="1069"/>
        <v>1.8859069846606263E-2</v>
      </c>
      <c r="S757" s="13">
        <f t="shared" si="1070"/>
        <v>2.2199340603363531E-2</v>
      </c>
      <c r="T757" s="13">
        <f t="shared" si="1071"/>
        <v>8.0590690580431765E-2</v>
      </c>
      <c r="U757" s="13">
        <f t="shared" si="1072"/>
        <v>2.8936444667147176E-2</v>
      </c>
      <c r="V757" s="13">
        <f t="shared" si="1073"/>
        <v>2.0850076791457867E-3</v>
      </c>
      <c r="W757" s="13">
        <f t="shared" si="1074"/>
        <v>7.4817523748345313E-2</v>
      </c>
      <c r="X757" s="13">
        <f t="shared" si="1075"/>
        <v>4.1218152638415044E-2</v>
      </c>
      <c r="Y757" s="13">
        <f t="shared" si="1076"/>
        <v>1.135386485549955E-2</v>
      </c>
      <c r="Z757" s="13">
        <f t="shared" si="1077"/>
        <v>3.4632529056988453E-3</v>
      </c>
      <c r="AA757" s="13">
        <f t="shared" si="1078"/>
        <v>5.3138477607433598E-3</v>
      </c>
      <c r="AB757" s="13">
        <f t="shared" si="1079"/>
        <v>4.0766555018105621E-3</v>
      </c>
      <c r="AC757" s="13">
        <f t="shared" si="1080"/>
        <v>1.1015336530126485E-4</v>
      </c>
      <c r="AD757" s="13">
        <f t="shared" si="1081"/>
        <v>2.8699097485798745E-2</v>
      </c>
      <c r="AE757" s="13">
        <f t="shared" si="1082"/>
        <v>1.5810784980444748E-2</v>
      </c>
      <c r="AF757" s="13">
        <f t="shared" si="1083"/>
        <v>4.3552052781721797E-3</v>
      </c>
      <c r="AG757" s="13">
        <f t="shared" si="1084"/>
        <v>7.9978373574235439E-4</v>
      </c>
      <c r="AH757" s="13">
        <f t="shared" si="1085"/>
        <v>4.7699014796545738E-4</v>
      </c>
      <c r="AI757" s="13">
        <f t="shared" si="1086"/>
        <v>7.3187061374930835E-4</v>
      </c>
      <c r="AJ757" s="13">
        <f t="shared" si="1087"/>
        <v>5.614734366678985E-4</v>
      </c>
      <c r="AK757" s="13">
        <f t="shared" si="1088"/>
        <v>2.8716589532007603E-4</v>
      </c>
      <c r="AL757" s="13">
        <f t="shared" si="1089"/>
        <v>3.724498938529387E-6</v>
      </c>
      <c r="AM757" s="13">
        <f t="shared" si="1090"/>
        <v>8.8069014341586871E-3</v>
      </c>
      <c r="AN757" s="13">
        <f t="shared" si="1091"/>
        <v>4.8518607593272221E-3</v>
      </c>
      <c r="AO757" s="13">
        <f t="shared" si="1092"/>
        <v>1.3364832684850034E-3</v>
      </c>
      <c r="AP757" s="13">
        <f t="shared" si="1093"/>
        <v>2.4542989663042699E-4</v>
      </c>
      <c r="AQ757" s="13">
        <f t="shared" si="1094"/>
        <v>3.3802799245835428E-5</v>
      </c>
      <c r="AR757" s="13">
        <f t="shared" si="1095"/>
        <v>5.2556277569384899E-5</v>
      </c>
      <c r="AS757" s="13">
        <f t="shared" si="1096"/>
        <v>8.0639810455519615E-5</v>
      </c>
      <c r="AT757" s="13">
        <f t="shared" si="1097"/>
        <v>6.1864912537966092E-5</v>
      </c>
      <c r="AU757" s="13">
        <f t="shared" si="1098"/>
        <v>3.1640843248602701E-5</v>
      </c>
      <c r="AV757" s="13">
        <f t="shared" si="1099"/>
        <v>1.213704489845013E-5</v>
      </c>
      <c r="AW757" s="13">
        <f t="shared" si="1100"/>
        <v>8.7453148119943535E-8</v>
      </c>
      <c r="AX757" s="13">
        <f t="shared" si="1101"/>
        <v>2.2521472701759601E-3</v>
      </c>
      <c r="AY757" s="13">
        <f t="shared" si="1102"/>
        <v>1.2407434153867667E-3</v>
      </c>
      <c r="AZ757" s="13">
        <f t="shared" si="1103"/>
        <v>3.4177254818361466E-4</v>
      </c>
      <c r="BA757" s="13">
        <f t="shared" si="1104"/>
        <v>6.2762627224587217E-5</v>
      </c>
      <c r="BB757" s="13">
        <f t="shared" si="1105"/>
        <v>8.644230052415337E-6</v>
      </c>
      <c r="BC757" s="13">
        <f t="shared" si="1106"/>
        <v>9.5244850642336355E-7</v>
      </c>
      <c r="BD757" s="13">
        <f t="shared" si="1107"/>
        <v>4.8256802293364783E-6</v>
      </c>
      <c r="BE757" s="13">
        <f t="shared" si="1108"/>
        <v>7.4042903533054846E-6</v>
      </c>
      <c r="BF757" s="13">
        <f t="shared" si="1109"/>
        <v>5.6803925074404282E-6</v>
      </c>
      <c r="BG757" s="13">
        <f t="shared" si="1110"/>
        <v>2.9052398450924699E-6</v>
      </c>
      <c r="BH757" s="13">
        <f t="shared" si="1111"/>
        <v>1.1144148771133268E-6</v>
      </c>
      <c r="BI757" s="13">
        <f t="shared" si="1112"/>
        <v>3.4198085791212392E-7</v>
      </c>
      <c r="BJ757" s="14">
        <f t="shared" si="1113"/>
        <v>0.61379140651974617</v>
      </c>
      <c r="BK757" s="14">
        <f t="shared" si="1114"/>
        <v>0.25496138376742039</v>
      </c>
      <c r="BL757" s="14">
        <f t="shared" si="1115"/>
        <v>0.12796907055312146</v>
      </c>
      <c r="BM757" s="14">
        <f t="shared" si="1116"/>
        <v>0.34533372941660662</v>
      </c>
      <c r="BN757" s="14">
        <f t="shared" si="1117"/>
        <v>0.65361072836714162</v>
      </c>
    </row>
    <row r="758" spans="1:66" x14ac:dyDescent="0.25">
      <c r="A758" t="s">
        <v>351</v>
      </c>
      <c r="B758" t="s">
        <v>156</v>
      </c>
      <c r="C758" t="s">
        <v>157</v>
      </c>
      <c r="D758" s="11">
        <v>44264</v>
      </c>
      <c r="E758" s="10">
        <f>VLOOKUP(A758,home!$A$2:$E$405,3,FALSE)</f>
        <v>1.3077000000000001</v>
      </c>
      <c r="F758" s="10">
        <f>VLOOKUP(B758,home!$B$2:$E$405,3,FALSE)</f>
        <v>0.70589999999999997</v>
      </c>
      <c r="G758" s="10">
        <f>VLOOKUP(C758,away!$B$2:$E$405,4,FALSE)</f>
        <v>0.437</v>
      </c>
      <c r="H758" s="10">
        <f>VLOOKUP(A758,away!$A$2:$E$405,3,FALSE)</f>
        <v>1.1667000000000001</v>
      </c>
      <c r="I758" s="10">
        <f>VLOOKUP(C758,away!$B$2:$E$405,3,FALSE)</f>
        <v>0.67349999999999999</v>
      </c>
      <c r="J758" s="10">
        <f>VLOOKUP(B758,home!$B$2:$E$405,4,FALSE)</f>
        <v>0.85709999999999997</v>
      </c>
      <c r="K758" s="12">
        <f t="shared" si="1062"/>
        <v>0.40339707290999999</v>
      </c>
      <c r="L758" s="12">
        <f t="shared" si="1063"/>
        <v>0.67348556689500005</v>
      </c>
      <c r="M758" s="13">
        <f t="shared" si="1064"/>
        <v>0.34065581901850867</v>
      </c>
      <c r="N758" s="13">
        <f t="shared" si="1065"/>
        <v>0.13741956026182511</v>
      </c>
      <c r="O758" s="13">
        <f t="shared" si="1066"/>
        <v>0.22942677738776088</v>
      </c>
      <c r="P758" s="13">
        <f t="shared" si="1067"/>
        <v>9.2550090445396915E-2</v>
      </c>
      <c r="Q758" s="13">
        <f t="shared" si="1068"/>
        <v>2.7717324185099795E-2</v>
      </c>
      <c r="R758" s="13">
        <f t="shared" si="1069"/>
        <v>7.7257811614944549E-2</v>
      </c>
      <c r="S758" s="13">
        <f t="shared" si="1070"/>
        <v>6.2860508783689371E-3</v>
      </c>
      <c r="T758" s="13">
        <f t="shared" si="1071"/>
        <v>1.866721779161443E-2</v>
      </c>
      <c r="U758" s="13">
        <f t="shared" si="1072"/>
        <v>3.1165575064900829E-2</v>
      </c>
      <c r="V758" s="13">
        <f t="shared" si="1073"/>
        <v>1.8975639368322295E-4</v>
      </c>
      <c r="W758" s="13">
        <f t="shared" si="1074"/>
        <v>3.7270291483889354E-3</v>
      </c>
      <c r="X758" s="13">
        <f t="shared" si="1075"/>
        <v>2.510100338836912E-3</v>
      </c>
      <c r="Y758" s="13">
        <f t="shared" si="1076"/>
        <v>8.4525817483245449E-4</v>
      </c>
      <c r="Z758" s="13">
        <f t="shared" si="1077"/>
        <v>1.7344007017519352E-2</v>
      </c>
      <c r="AA758" s="13">
        <f t="shared" si="1078"/>
        <v>6.9965216633978058E-3</v>
      </c>
      <c r="AB758" s="13">
        <f t="shared" si="1079"/>
        <v>1.4111881797830392E-3</v>
      </c>
      <c r="AC758" s="13">
        <f t="shared" si="1080"/>
        <v>3.2220885453707077E-6</v>
      </c>
      <c r="AD758" s="13">
        <f t="shared" si="1081"/>
        <v>3.7586816227758662E-4</v>
      </c>
      <c r="AE758" s="13">
        <f t="shared" si="1082"/>
        <v>2.5314178234930233E-4</v>
      </c>
      <c r="AF758" s="13">
        <f t="shared" si="1083"/>
        <v>8.5243668395165289E-5</v>
      </c>
      <c r="AG758" s="13">
        <f t="shared" si="1084"/>
        <v>1.9136793444442433E-5</v>
      </c>
      <c r="AH758" s="13">
        <f t="shared" si="1085"/>
        <v>2.9202345996062191E-3</v>
      </c>
      <c r="AI758" s="13">
        <f t="shared" si="1086"/>
        <v>1.1780140896916547E-3</v>
      </c>
      <c r="AJ758" s="13">
        <f t="shared" si="1087"/>
        <v>2.376037178141758E-4</v>
      </c>
      <c r="AK758" s="13">
        <f t="shared" si="1088"/>
        <v>3.1949548092924042E-5</v>
      </c>
      <c r="AL758" s="13">
        <f t="shared" si="1089"/>
        <v>3.5015352111855081E-8</v>
      </c>
      <c r="AM758" s="13">
        <f t="shared" si="1090"/>
        <v>3.0324823292567871E-5</v>
      </c>
      <c r="AN758" s="13">
        <f t="shared" si="1091"/>
        <v>2.0423330806185776E-5</v>
      </c>
      <c r="AO758" s="13">
        <f t="shared" si="1092"/>
        <v>6.8774092629440728E-6</v>
      </c>
      <c r="AP758" s="13">
        <f t="shared" si="1093"/>
        <v>1.5439452920742714E-6</v>
      </c>
      <c r="AQ758" s="13">
        <f t="shared" si="1094"/>
        <v>2.5995621757187672E-7</v>
      </c>
      <c r="AR758" s="13">
        <f t="shared" si="1095"/>
        <v>3.933471709564377E-4</v>
      </c>
      <c r="AS758" s="13">
        <f t="shared" si="1096"/>
        <v>1.5867509740125633E-4</v>
      </c>
      <c r="AT758" s="13">
        <f t="shared" si="1097"/>
        <v>3.2004534917687971E-5</v>
      </c>
      <c r="AU758" s="13">
        <f t="shared" si="1098"/>
        <v>4.3035119018804046E-6</v>
      </c>
      <c r="AV758" s="13">
        <f t="shared" si="1099"/>
        <v>4.3400602611297555E-7</v>
      </c>
      <c r="AW758" s="13">
        <f t="shared" si="1100"/>
        <v>2.642512393257099E-10</v>
      </c>
      <c r="AX758" s="13">
        <f t="shared" si="1101"/>
        <v>2.0388241587891429E-6</v>
      </c>
      <c r="AY758" s="13">
        <f t="shared" si="1102"/>
        <v>1.3731186443813278E-6</v>
      </c>
      <c r="AZ758" s="13">
        <f t="shared" si="1103"/>
        <v>4.6238779431262619E-7</v>
      </c>
      <c r="BA758" s="13">
        <f t="shared" si="1104"/>
        <v>1.038038352593226E-7</v>
      </c>
      <c r="BB758" s="13">
        <f t="shared" si="1105"/>
        <v>1.7477596208875016E-8</v>
      </c>
      <c r="BC758" s="13">
        <f t="shared" si="1106"/>
        <v>2.354181758139219E-9</v>
      </c>
      <c r="BD758" s="13">
        <f t="shared" si="1107"/>
        <v>4.415227373635681E-5</v>
      </c>
      <c r="BE758" s="13">
        <f t="shared" si="1108"/>
        <v>1.7810897987567407E-5</v>
      </c>
      <c r="BF758" s="13">
        <f t="shared" si="1109"/>
        <v>3.5924320570416497E-6</v>
      </c>
      <c r="BG758" s="13">
        <f t="shared" si="1110"/>
        <v>4.8305885881288389E-7</v>
      </c>
      <c r="BH758" s="13">
        <f t="shared" si="1111"/>
        <v>4.8716132422090566E-8</v>
      </c>
      <c r="BI758" s="13">
        <f t="shared" si="1112"/>
        <v>3.9303890445134576E-9</v>
      </c>
      <c r="BJ758" s="14">
        <f t="shared" si="1113"/>
        <v>0.19168330773814615</v>
      </c>
      <c r="BK758" s="14">
        <f t="shared" si="1114"/>
        <v>0.43968634695849962</v>
      </c>
      <c r="BL758" s="14">
        <f t="shared" si="1115"/>
        <v>0.35128053149635674</v>
      </c>
      <c r="BM758" s="14">
        <f t="shared" si="1116"/>
        <v>9.4965437442592782E-2</v>
      </c>
      <c r="BN758" s="14">
        <f t="shared" si="1117"/>
        <v>0.90502738291353602</v>
      </c>
    </row>
    <row r="759" spans="1:66" x14ac:dyDescent="0.25">
      <c r="A759" t="s">
        <v>342</v>
      </c>
      <c r="B759" t="s">
        <v>169</v>
      </c>
      <c r="C759" t="s">
        <v>174</v>
      </c>
      <c r="D759" s="11">
        <v>44264</v>
      </c>
      <c r="E759" s="10">
        <f>VLOOKUP(A759,home!$A$2:$E$405,3,FALSE)</f>
        <v>1.3717999999999999</v>
      </c>
      <c r="F759" s="10">
        <f>VLOOKUP(B759,home!$B$2:$E$405,3,FALSE)</f>
        <v>0.94340000000000002</v>
      </c>
      <c r="G759" s="10">
        <f>VLOOKUP(C759,away!$B$2:$E$405,4,FALSE)</f>
        <v>0.77449999999999997</v>
      </c>
      <c r="H759" s="10">
        <f>VLOOKUP(A759,away!$A$2:$E$405,3,FALSE)</f>
        <v>1.1667000000000001</v>
      </c>
      <c r="I759" s="10">
        <f>VLOOKUP(C759,away!$B$2:$E$405,3,FALSE)</f>
        <v>0.85709999999999997</v>
      </c>
      <c r="J759" s="10">
        <f>VLOOKUP(B759,home!$B$2:$E$405,4,FALSE)</f>
        <v>0.80669999999999997</v>
      </c>
      <c r="K759" s="12">
        <f t="shared" si="1062"/>
        <v>1.0023239149400001</v>
      </c>
      <c r="L759" s="12">
        <f t="shared" si="1063"/>
        <v>0.80668271241900003</v>
      </c>
      <c r="M759" s="13">
        <f t="shared" si="1064"/>
        <v>0.16381678711760161</v>
      </c>
      <c r="N759" s="13">
        <f t="shared" si="1065"/>
        <v>0.16419748339660703</v>
      </c>
      <c r="O759" s="13">
        <f t="shared" si="1066"/>
        <v>0.13214817017179278</v>
      </c>
      <c r="P759" s="13">
        <f t="shared" si="1067"/>
        <v>0.1324552712787487</v>
      </c>
      <c r="Q759" s="13">
        <f t="shared" si="1068"/>
        <v>8.2289532190691406E-2</v>
      </c>
      <c r="R759" s="13">
        <f t="shared" si="1069"/>
        <v>5.3300822177694683E-2</v>
      </c>
      <c r="S759" s="13">
        <f t="shared" si="1070"/>
        <v>2.6774421593514772E-2</v>
      </c>
      <c r="T759" s="13">
        <f t="shared" si="1071"/>
        <v>6.6381543031277565E-2</v>
      </c>
      <c r="U759" s="13">
        <f t="shared" si="1072"/>
        <v>5.3424688754667722E-2</v>
      </c>
      <c r="V759" s="13">
        <f t="shared" si="1073"/>
        <v>2.4054062250481417E-3</v>
      </c>
      <c r="W759" s="13">
        <f t="shared" si="1074"/>
        <v>2.7493588687984991E-2</v>
      </c>
      <c r="X759" s="13">
        <f t="shared" si="1075"/>
        <v>2.2178602696956071E-2</v>
      </c>
      <c r="Y759" s="13">
        <f t="shared" si="1076"/>
        <v>8.9455476906219345E-3</v>
      </c>
      <c r="Z759" s="13">
        <f t="shared" si="1077"/>
        <v>1.4332283936155182E-2</v>
      </c>
      <c r="AA759" s="13">
        <f t="shared" si="1078"/>
        <v>1.4365590944918738E-2</v>
      </c>
      <c r="AB759" s="13">
        <f t="shared" si="1079"/>
        <v>7.1994876781687816E-3</v>
      </c>
      <c r="AC759" s="13">
        <f t="shared" si="1080"/>
        <v>1.2155680885958967E-4</v>
      </c>
      <c r="AD759" s="13">
        <f t="shared" si="1081"/>
        <v>6.8893703623728025E-3</v>
      </c>
      <c r="AE759" s="13">
        <f t="shared" si="1082"/>
        <v>5.5575359707779621E-3</v>
      </c>
      <c r="AF759" s="13">
        <f t="shared" si="1083"/>
        <v>2.2415840956366631E-3</v>
      </c>
      <c r="AG759" s="13">
        <f t="shared" si="1084"/>
        <v>6.0274904612782495E-4</v>
      </c>
      <c r="AH759" s="13">
        <f t="shared" si="1085"/>
        <v>2.8904014201942309E-3</v>
      </c>
      <c r="AI759" s="13">
        <f t="shared" si="1086"/>
        <v>2.8971184672372178E-3</v>
      </c>
      <c r="AJ759" s="13">
        <f t="shared" si="1087"/>
        <v>1.45192556206309E-3</v>
      </c>
      <c r="AK759" s="13">
        <f t="shared" si="1088"/>
        <v>4.8509990452284552E-4</v>
      </c>
      <c r="AL759" s="13">
        <f t="shared" si="1089"/>
        <v>3.9314261686056398E-6</v>
      </c>
      <c r="AM759" s="13">
        <f t="shared" si="1090"/>
        <v>1.3810761346170232E-3</v>
      </c>
      <c r="AN759" s="13">
        <f t="shared" si="1091"/>
        <v>1.1140902423300084E-3</v>
      </c>
      <c r="AO759" s="13">
        <f t="shared" si="1092"/>
        <v>4.4935866928115601E-4</v>
      </c>
      <c r="AP759" s="13">
        <f t="shared" si="1093"/>
        <v>1.2082995672823847E-4</v>
      </c>
      <c r="AQ759" s="13">
        <f t="shared" si="1094"/>
        <v>2.4367859308751446E-5</v>
      </c>
      <c r="AR759" s="13">
        <f t="shared" si="1095"/>
        <v>4.6632737152440244E-4</v>
      </c>
      <c r="AS759" s="13">
        <f t="shared" si="1096"/>
        <v>4.6741107667001901E-4</v>
      </c>
      <c r="AT759" s="13">
        <f t="shared" si="1097"/>
        <v>2.3424865012710696E-4</v>
      </c>
      <c r="AU759" s="13">
        <f t="shared" si="1098"/>
        <v>7.8264341354937407E-5</v>
      </c>
      <c r="AV759" s="13">
        <f t="shared" si="1099"/>
        <v>1.9611555256770348E-5</v>
      </c>
      <c r="AW759" s="13">
        <f t="shared" si="1100"/>
        <v>8.8299545017731901E-8</v>
      </c>
      <c r="AX759" s="13">
        <f t="shared" si="1101"/>
        <v>2.3071427301325615E-4</v>
      </c>
      <c r="AY759" s="13">
        <f t="shared" si="1102"/>
        <v>1.8611321554811116E-4</v>
      </c>
      <c r="AZ759" s="13">
        <f t="shared" si="1103"/>
        <v>7.5067156767686145E-5</v>
      </c>
      <c r="BA759" s="13">
        <f t="shared" si="1104"/>
        <v>2.0185125878313121E-5</v>
      </c>
      <c r="BB759" s="13">
        <f t="shared" si="1105"/>
        <v>4.0707480235091448E-6</v>
      </c>
      <c r="BC759" s="13">
        <f t="shared" si="1106"/>
        <v>6.5676041143572812E-7</v>
      </c>
      <c r="BD759" s="13">
        <f t="shared" si="1107"/>
        <v>6.2696371489421267E-5</v>
      </c>
      <c r="BE759" s="13">
        <f t="shared" si="1108"/>
        <v>6.2842072523809338E-5</v>
      </c>
      <c r="BF759" s="13">
        <f t="shared" si="1109"/>
        <v>3.1494056077503989E-5</v>
      </c>
      <c r="BG759" s="13">
        <f t="shared" si="1110"/>
        <v>1.0522415194981235E-5</v>
      </c>
      <c r="BH759" s="13">
        <f t="shared" si="1111"/>
        <v>2.6367170982144332E-6</v>
      </c>
      <c r="BI759" s="13">
        <f t="shared" si="1112"/>
        <v>5.2856892089430567E-7</v>
      </c>
      <c r="BJ759" s="14">
        <f t="shared" si="1113"/>
        <v>0.39038406731096181</v>
      </c>
      <c r="BK759" s="14">
        <f t="shared" si="1114"/>
        <v>0.32576348766548957</v>
      </c>
      <c r="BL759" s="14">
        <f t="shared" si="1115"/>
        <v>0.26959988827749826</v>
      </c>
      <c r="BM759" s="14">
        <f t="shared" si="1116"/>
        <v>0.2716856359409654</v>
      </c>
      <c r="BN759" s="14">
        <f t="shared" si="1117"/>
        <v>0.72820806633313628</v>
      </c>
    </row>
    <row r="760" spans="1:66" x14ac:dyDescent="0.25">
      <c r="A760" t="s">
        <v>342</v>
      </c>
      <c r="B760" t="s">
        <v>175</v>
      </c>
      <c r="C760" t="s">
        <v>172</v>
      </c>
      <c r="D760" s="11">
        <v>44264</v>
      </c>
      <c r="E760" s="10">
        <f>VLOOKUP(A760,home!$A$2:$E$405,3,FALSE)</f>
        <v>1.3717999999999999</v>
      </c>
      <c r="F760" s="10">
        <f>VLOOKUP(B760,home!$B$2:$E$405,3,FALSE)</f>
        <v>1.2635000000000001</v>
      </c>
      <c r="G760" s="10">
        <f>VLOOKUP(C760,away!$B$2:$E$405,4,FALSE)</f>
        <v>1.5065</v>
      </c>
      <c r="H760" s="10">
        <f>VLOOKUP(A760,away!$A$2:$E$405,3,FALSE)</f>
        <v>1.1667000000000001</v>
      </c>
      <c r="I760" s="10">
        <f>VLOOKUP(C760,away!$B$2:$E$405,3,FALSE)</f>
        <v>0.62860000000000005</v>
      </c>
      <c r="J760" s="10">
        <f>VLOOKUP(B760,home!$B$2:$E$405,4,FALSE)</f>
        <v>0.62860000000000005</v>
      </c>
      <c r="K760" s="12">
        <f t="shared" si="1062"/>
        <v>2.6111702004499997</v>
      </c>
      <c r="L760" s="12">
        <f t="shared" si="1063"/>
        <v>0.4610074579320001</v>
      </c>
      <c r="M760" s="13">
        <f t="shared" si="1064"/>
        <v>4.6320175429707809E-2</v>
      </c>
      <c r="N760" s="13">
        <f t="shared" si="1065"/>
        <v>0.12094986176166929</v>
      </c>
      <c r="O760" s="13">
        <f t="shared" si="1066"/>
        <v>2.1353946325813888E-2</v>
      </c>
      <c r="P760" s="13">
        <f t="shared" si="1067"/>
        <v>5.5758788307973976E-2</v>
      </c>
      <c r="Q760" s="13">
        <f t="shared" si="1068"/>
        <v>0.15791033739030894</v>
      </c>
      <c r="R760" s="13">
        <f t="shared" si="1069"/>
        <v>4.9221642562399179E-3</v>
      </c>
      <c r="S760" s="13">
        <f t="shared" si="1070"/>
        <v>1.6780174323235877E-2</v>
      </c>
      <c r="T760" s="13">
        <f t="shared" si="1071"/>
        <v>7.2797843221490785E-2</v>
      </c>
      <c r="U760" s="13">
        <f t="shared" si="1072"/>
        <v>1.2852608627613808E-2</v>
      </c>
      <c r="V760" s="13">
        <f t="shared" si="1073"/>
        <v>2.2443836218483571E-3</v>
      </c>
      <c r="W760" s="13">
        <f t="shared" si="1074"/>
        <v>0.13744358911219334</v>
      </c>
      <c r="X760" s="13">
        <f t="shared" si="1075"/>
        <v>6.3362519625662569E-2</v>
      </c>
      <c r="Y760" s="13">
        <f t="shared" si="1076"/>
        <v>1.4605297050396586E-2</v>
      </c>
      <c r="Z760" s="13">
        <f t="shared" si="1077"/>
        <v>7.563848104309729E-4</v>
      </c>
      <c r="AA760" s="13">
        <f t="shared" si="1078"/>
        <v>1.9750494770703784E-3</v>
      </c>
      <c r="AB760" s="13">
        <f t="shared" si="1079"/>
        <v>2.5785951694702646E-3</v>
      </c>
      <c r="AC760" s="13">
        <f t="shared" si="1080"/>
        <v>1.6885745532532067E-4</v>
      </c>
      <c r="AD760" s="13">
        <f t="shared" si="1081"/>
        <v>8.9722151033163319E-2</v>
      </c>
      <c r="AE760" s="13">
        <f t="shared" si="1082"/>
        <v>4.1362580767989598E-2</v>
      </c>
      <c r="AF760" s="13">
        <f t="shared" si="1083"/>
        <v>9.5342291066789608E-3</v>
      </c>
      <c r="AG760" s="13">
        <f t="shared" si="1084"/>
        <v>1.4651169079371177E-3</v>
      </c>
      <c r="AH760" s="13">
        <f t="shared" si="1085"/>
        <v>8.7174759668790129E-5</v>
      </c>
      <c r="AI760" s="13">
        <f t="shared" si="1086"/>
        <v>2.2762813467853529E-4</v>
      </c>
      <c r="AJ760" s="13">
        <f t="shared" si="1087"/>
        <v>2.9718790102830532E-4</v>
      </c>
      <c r="AK760" s="13">
        <f t="shared" si="1088"/>
        <v>2.5866939703313152E-4</v>
      </c>
      <c r="AL760" s="13">
        <f t="shared" si="1089"/>
        <v>8.1306143755830126E-6</v>
      </c>
      <c r="AM760" s="13">
        <f t="shared" si="1090"/>
        <v>4.6855961419614053E-2</v>
      </c>
      <c r="AN760" s="13">
        <f t="shared" si="1091"/>
        <v>2.1600947663016144E-2</v>
      </c>
      <c r="AO760" s="13">
        <f t="shared" si="1092"/>
        <v>4.9790989855246258E-3</v>
      </c>
      <c r="AP760" s="13">
        <f t="shared" si="1093"/>
        <v>7.6513392203616962E-4</v>
      </c>
      <c r="AQ760" s="13">
        <f t="shared" si="1094"/>
        <v>8.8183111093858904E-5</v>
      </c>
      <c r="AR760" s="13">
        <f t="shared" si="1095"/>
        <v>8.0376428701483991E-6</v>
      </c>
      <c r="AS760" s="13">
        <f t="shared" si="1096"/>
        <v>2.0987653544390908E-5</v>
      </c>
      <c r="AT760" s="13">
        <f t="shared" si="1097"/>
        <v>2.7401167756241184E-5</v>
      </c>
      <c r="AU760" s="13">
        <f t="shared" si="1098"/>
        <v>2.3849704234209452E-5</v>
      </c>
      <c r="AV760" s="13">
        <f t="shared" si="1099"/>
        <v>1.5568909246478477E-5</v>
      </c>
      <c r="AW760" s="13">
        <f t="shared" si="1100"/>
        <v>2.7187169496288568E-7</v>
      </c>
      <c r="AX760" s="13">
        <f t="shared" si="1101"/>
        <v>2.0391481695388521E-2</v>
      </c>
      <c r="AY760" s="13">
        <f t="shared" si="1102"/>
        <v>9.4006251398579717E-3</v>
      </c>
      <c r="AZ760" s="13">
        <f t="shared" si="1103"/>
        <v>2.1668791493487886E-3</v>
      </c>
      <c r="BA760" s="13">
        <f t="shared" si="1104"/>
        <v>3.3298248276238004E-4</v>
      </c>
      <c r="BB760" s="13">
        <f t="shared" si="1105"/>
        <v>3.8376851978542708E-5</v>
      </c>
      <c r="BC760" s="13">
        <f t="shared" si="1106"/>
        <v>3.5384029948121254E-6</v>
      </c>
      <c r="BD760" s="13">
        <f t="shared" si="1107"/>
        <v>6.1756888455539656E-7</v>
      </c>
      <c r="BE760" s="13">
        <f t="shared" si="1108"/>
        <v>1.6125774680761976E-6</v>
      </c>
      <c r="BF760" s="13">
        <f t="shared" si="1109"/>
        <v>2.1053571152788396E-6</v>
      </c>
      <c r="BG760" s="13">
        <f t="shared" si="1110"/>
        <v>1.8324819202404933E-6</v>
      </c>
      <c r="BH760" s="13">
        <f t="shared" si="1111"/>
        <v>1.1962305457488424E-6</v>
      </c>
      <c r="BI760" s="13">
        <f t="shared" si="1112"/>
        <v>6.2471231078548351E-7</v>
      </c>
      <c r="BJ760" s="14">
        <f t="shared" si="1113"/>
        <v>0.81577673480110624</v>
      </c>
      <c r="BK760" s="14">
        <f t="shared" si="1114"/>
        <v>0.13068113489232491</v>
      </c>
      <c r="BL760" s="14">
        <f t="shared" si="1115"/>
        <v>4.4656858054513172E-2</v>
      </c>
      <c r="BM760" s="14">
        <f t="shared" si="1116"/>
        <v>0.57525548581849839</v>
      </c>
      <c r="BN760" s="14">
        <f t="shared" si="1117"/>
        <v>0.40721527347171382</v>
      </c>
    </row>
    <row r="761" spans="1:66" x14ac:dyDescent="0.25">
      <c r="A761" t="s">
        <v>342</v>
      </c>
      <c r="B761" t="s">
        <v>176</v>
      </c>
      <c r="C761" t="s">
        <v>170</v>
      </c>
      <c r="D761" s="11">
        <v>44264</v>
      </c>
      <c r="E761" s="10">
        <f>VLOOKUP(A761,home!$A$2:$E$405,3,FALSE)</f>
        <v>1.3717999999999999</v>
      </c>
      <c r="F761" s="10">
        <f>VLOOKUP(B761,home!$B$2:$E$405,3,FALSE)</f>
        <v>0.82620000000000005</v>
      </c>
      <c r="G761" s="10">
        <f>VLOOKUP(C761,away!$B$2:$E$405,4,FALSE)</f>
        <v>1.0290999999999999</v>
      </c>
      <c r="H761" s="10">
        <f>VLOOKUP(A761,away!$A$2:$E$405,3,FALSE)</f>
        <v>1.1667000000000001</v>
      </c>
      <c r="I761" s="10">
        <f>VLOOKUP(C761,away!$B$2:$E$405,3,FALSE)</f>
        <v>0.95799999999999996</v>
      </c>
      <c r="J761" s="10">
        <f>VLOOKUP(B761,home!$B$2:$E$405,4,FALSE)</f>
        <v>1.3714</v>
      </c>
      <c r="K761" s="12">
        <f t="shared" si="1062"/>
        <v>1.1663625517559997</v>
      </c>
      <c r="L761" s="12">
        <f t="shared" si="1063"/>
        <v>1.53281186004</v>
      </c>
      <c r="M761" s="13">
        <f t="shared" si="1064"/>
        <v>6.7261019728116128E-2</v>
      </c>
      <c r="N761" s="13">
        <f t="shared" si="1065"/>
        <v>7.8450734603796174E-2</v>
      </c>
      <c r="O761" s="13">
        <f t="shared" si="1066"/>
        <v>0.10309848875764083</v>
      </c>
      <c r="P761" s="13">
        <f t="shared" si="1067"/>
        <v>0.12025021642954919</v>
      </c>
      <c r="Q761" s="13">
        <f t="shared" si="1068"/>
        <v>4.5750999499808202E-2</v>
      </c>
      <c r="R761" s="13">
        <f t="shared" si="1069"/>
        <v>7.9015293159956229E-2</v>
      </c>
      <c r="S761" s="13">
        <f t="shared" si="1070"/>
        <v>5.3746265704134412E-2</v>
      </c>
      <c r="T761" s="13">
        <f t="shared" si="1071"/>
        <v>7.0127674641990129E-2</v>
      </c>
      <c r="U761" s="13">
        <f t="shared" si="1072"/>
        <v>9.2160478957794945E-2</v>
      </c>
      <c r="V761" s="13">
        <f t="shared" si="1073"/>
        <v>1.0676482801755989E-2</v>
      </c>
      <c r="W761" s="13">
        <f t="shared" si="1074"/>
        <v>1.7787417507327919E-2</v>
      </c>
      <c r="X761" s="13">
        <f t="shared" si="1075"/>
        <v>2.7264764514715364E-2</v>
      </c>
      <c r="Y761" s="13">
        <f t="shared" si="1076"/>
        <v>2.0895877204676724E-2</v>
      </c>
      <c r="Z761" s="13">
        <f t="shared" si="1077"/>
        <v>4.0371859493372804E-2</v>
      </c>
      <c r="AA761" s="13">
        <f t="shared" si="1078"/>
        <v>4.7088225057824985E-2</v>
      </c>
      <c r="AB761" s="13">
        <f t="shared" si="1079"/>
        <v>2.7460971168052777E-2</v>
      </c>
      <c r="AC761" s="13">
        <f t="shared" si="1080"/>
        <v>1.1929730741586297E-3</v>
      </c>
      <c r="AD761" s="13">
        <f t="shared" si="1081"/>
        <v>5.1866444182490871E-3</v>
      </c>
      <c r="AE761" s="13">
        <f t="shared" si="1082"/>
        <v>7.9501500781024668E-3</v>
      </c>
      <c r="AF761" s="13">
        <f t="shared" si="1083"/>
        <v>6.0930421644066965E-3</v>
      </c>
      <c r="AG761" s="13">
        <f t="shared" si="1084"/>
        <v>3.1131624311087924E-3</v>
      </c>
      <c r="AH761" s="13">
        <f t="shared" si="1085"/>
        <v>1.5470616260827583E-2</v>
      </c>
      <c r="AI761" s="13">
        <f t="shared" si="1086"/>
        <v>1.8044347459216722E-2</v>
      </c>
      <c r="AJ761" s="13">
        <f t="shared" si="1087"/>
        <v>1.0523125573651954E-2</v>
      </c>
      <c r="AK761" s="13">
        <f t="shared" si="1088"/>
        <v>4.0912598655111695E-3</v>
      </c>
      <c r="AL761" s="13">
        <f t="shared" si="1089"/>
        <v>8.5312575362120671E-5</v>
      </c>
      <c r="AM761" s="13">
        <f t="shared" si="1090"/>
        <v>1.2099015637440035E-3</v>
      </c>
      <c r="AN761" s="13">
        <f t="shared" si="1091"/>
        <v>1.8545514663877508E-3</v>
      </c>
      <c r="AO761" s="13">
        <f t="shared" si="1092"/>
        <v>1.421339241366859E-3</v>
      </c>
      <c r="AP761" s="13">
        <f t="shared" si="1093"/>
        <v>7.2621521543579258E-4</v>
      </c>
      <c r="AQ761" s="13">
        <f t="shared" si="1094"/>
        <v>2.782878237903718E-4</v>
      </c>
      <c r="AR761" s="13">
        <f t="shared" si="1095"/>
        <v>4.7427088173448376E-3</v>
      </c>
      <c r="AS761" s="13">
        <f t="shared" si="1096"/>
        <v>5.5317179584340043E-3</v>
      </c>
      <c r="AT761" s="13">
        <f t="shared" si="1097"/>
        <v>3.2259943367967873E-3</v>
      </c>
      <c r="AU761" s="13">
        <f t="shared" si="1098"/>
        <v>1.2542263288722348E-3</v>
      </c>
      <c r="AV761" s="13">
        <f t="shared" si="1099"/>
        <v>3.6572065535574508E-4</v>
      </c>
      <c r="AW761" s="13">
        <f t="shared" si="1100"/>
        <v>4.2367512965516024E-6</v>
      </c>
      <c r="AX761" s="13">
        <f t="shared" si="1101"/>
        <v>2.3519731254367156E-4</v>
      </c>
      <c r="AY761" s="13">
        <f t="shared" si="1102"/>
        <v>3.6051323011647446E-4</v>
      </c>
      <c r="AZ761" s="13">
        <f t="shared" si="1103"/>
        <v>2.7629947741193088E-4</v>
      </c>
      <c r="BA761" s="13">
        <f t="shared" si="1104"/>
        <v>1.4117170529995391E-4</v>
      </c>
      <c r="BB761" s="13">
        <f t="shared" si="1105"/>
        <v>5.4097416046460305E-5</v>
      </c>
      <c r="BC761" s="13">
        <f t="shared" si="1106"/>
        <v>1.6584232182706505E-5</v>
      </c>
      <c r="BD761" s="13">
        <f t="shared" si="1107"/>
        <v>1.2116133873237428E-3</v>
      </c>
      <c r="BE761" s="13">
        <f t="shared" si="1108"/>
        <v>1.4131804821806513E-3</v>
      </c>
      <c r="BF761" s="13">
        <f t="shared" si="1109"/>
        <v>8.2414039664399923E-4</v>
      </c>
      <c r="BG761" s="13">
        <f t="shared" si="1110"/>
        <v>3.2041549867829885E-4</v>
      </c>
      <c r="BH761" s="13">
        <f t="shared" si="1111"/>
        <v>9.3430159665148011E-5</v>
      </c>
      <c r="BI761" s="13">
        <f t="shared" si="1112"/>
        <v>2.1794687887602503E-5</v>
      </c>
      <c r="BJ761" s="14">
        <f t="shared" si="1113"/>
        <v>0.28919462574850757</v>
      </c>
      <c r="BK761" s="14">
        <f t="shared" si="1114"/>
        <v>0.2535727835431929</v>
      </c>
      <c r="BL761" s="14">
        <f t="shared" si="1115"/>
        <v>0.41595774896966026</v>
      </c>
      <c r="BM761" s="14">
        <f t="shared" si="1116"/>
        <v>0.50491398909704688</v>
      </c>
      <c r="BN761" s="14">
        <f t="shared" si="1117"/>
        <v>0.49382675217886673</v>
      </c>
    </row>
    <row r="762" spans="1:66" x14ac:dyDescent="0.25">
      <c r="A762" t="s">
        <v>342</v>
      </c>
      <c r="B762" t="s">
        <v>171</v>
      </c>
      <c r="C762" t="s">
        <v>173</v>
      </c>
      <c r="D762" s="11">
        <v>44264</v>
      </c>
      <c r="E762" s="10">
        <f>VLOOKUP(A762,home!$A$2:$E$405,3,FALSE)</f>
        <v>1.3717999999999999</v>
      </c>
      <c r="F762" s="10">
        <f>VLOOKUP(B762,home!$B$2:$E$405,3,FALSE)</f>
        <v>0.82620000000000005</v>
      </c>
      <c r="G762" s="10">
        <f>VLOOKUP(C762,away!$B$2:$E$405,4,FALSE)</f>
        <v>0.50119999999999998</v>
      </c>
      <c r="H762" s="10">
        <f>VLOOKUP(A762,away!$A$2:$E$405,3,FALSE)</f>
        <v>1.1667000000000001</v>
      </c>
      <c r="I762" s="10">
        <f>VLOOKUP(C762,away!$B$2:$E$405,3,FALSE)</f>
        <v>1.2321</v>
      </c>
      <c r="J762" s="10">
        <f>VLOOKUP(B762,home!$B$2:$E$405,4,FALSE)</f>
        <v>1.2</v>
      </c>
      <c r="K762" s="12">
        <f t="shared" si="1062"/>
        <v>0.5680506373919999</v>
      </c>
      <c r="L762" s="12">
        <f t="shared" si="1063"/>
        <v>1.7249892840000001</v>
      </c>
      <c r="M762" s="13">
        <f t="shared" si="1064"/>
        <v>0.10095908720429513</v>
      </c>
      <c r="N762" s="13">
        <f t="shared" si="1065"/>
        <v>5.734987383691436E-2</v>
      </c>
      <c r="O762" s="13">
        <f t="shared" si="1066"/>
        <v>0.17415334354983064</v>
      </c>
      <c r="P762" s="13">
        <f t="shared" si="1067"/>
        <v>9.8927917807429253E-2</v>
      </c>
      <c r="Q762" s="13">
        <f t="shared" si="1068"/>
        <v>1.6288816193704991E-2</v>
      </c>
      <c r="R762" s="13">
        <f t="shared" si="1069"/>
        <v>0.15020632569811421</v>
      </c>
      <c r="S762" s="13">
        <f t="shared" si="1070"/>
        <v>2.4234403243735735E-2</v>
      </c>
      <c r="T762" s="13">
        <f t="shared" si="1071"/>
        <v>2.8098033383186779E-2</v>
      </c>
      <c r="U762" s="13">
        <f t="shared" si="1072"/>
        <v>8.5324799053124123E-2</v>
      </c>
      <c r="V762" s="13">
        <f t="shared" si="1073"/>
        <v>2.6385375156495294E-3</v>
      </c>
      <c r="W762" s="13">
        <f t="shared" si="1074"/>
        <v>3.0842908070650831E-3</v>
      </c>
      <c r="X762" s="13">
        <f t="shared" si="1075"/>
        <v>5.3203685909269816E-3</v>
      </c>
      <c r="Y762" s="13">
        <f t="shared" si="1076"/>
        <v>4.5887894031396113E-3</v>
      </c>
      <c r="Z762" s="13">
        <f t="shared" si="1077"/>
        <v>8.6368100739420292E-2</v>
      </c>
      <c r="AA762" s="13">
        <f t="shared" si="1078"/>
        <v>4.9061454675364165E-2</v>
      </c>
      <c r="AB762" s="13">
        <f t="shared" si="1079"/>
        <v>1.3934695299859662E-2</v>
      </c>
      <c r="AC762" s="13">
        <f t="shared" si="1080"/>
        <v>1.6159084196143203E-4</v>
      </c>
      <c r="AD762" s="13">
        <f t="shared" si="1081"/>
        <v>4.3800833971390153E-4</v>
      </c>
      <c r="AE762" s="13">
        <f t="shared" si="1082"/>
        <v>7.5555969230911189E-4</v>
      </c>
      <c r="AF762" s="13">
        <f t="shared" si="1083"/>
        <v>6.5166618632777772E-4</v>
      </c>
      <c r="AG762" s="13">
        <f t="shared" si="1084"/>
        <v>3.747057293868547E-4</v>
      </c>
      <c r="AH762" s="13">
        <f t="shared" si="1085"/>
        <v>3.7246012063733111E-2</v>
      </c>
      <c r="AI762" s="13">
        <f t="shared" si="1086"/>
        <v>2.1157620893113717E-2</v>
      </c>
      <c r="AJ762" s="13">
        <f t="shared" si="1087"/>
        <v>6.0093000170157703E-3</v>
      </c>
      <c r="AK762" s="13">
        <f t="shared" si="1088"/>
        <v>1.1378622349818548E-3</v>
      </c>
      <c r="AL762" s="13">
        <f t="shared" si="1089"/>
        <v>6.3335935277012786E-6</v>
      </c>
      <c r="AM762" s="13">
        <f t="shared" si="1090"/>
        <v>4.976218331149868E-5</v>
      </c>
      <c r="AN762" s="13">
        <f t="shared" si="1091"/>
        <v>8.5839232960778871E-5</v>
      </c>
      <c r="AO762" s="13">
        <f t="shared" si="1092"/>
        <v>7.4035878502061588E-5</v>
      </c>
      <c r="AP762" s="13">
        <f t="shared" si="1093"/>
        <v>4.2570365682527412E-5</v>
      </c>
      <c r="AQ762" s="13">
        <f t="shared" si="1094"/>
        <v>1.8358356154580277E-5</v>
      </c>
      <c r="AR762" s="13">
        <f t="shared" si="1095"/>
        <v>1.2849794336334855E-2</v>
      </c>
      <c r="AS762" s="13">
        <f t="shared" si="1096"/>
        <v>7.2993338631111258E-3</v>
      </c>
      <c r="AT762" s="13">
        <f t="shared" si="1097"/>
        <v>2.0731956267386418E-3</v>
      </c>
      <c r="AU762" s="13">
        <f t="shared" si="1098"/>
        <v>3.9256003240239747E-4</v>
      </c>
      <c r="AV762" s="13">
        <f t="shared" si="1099"/>
        <v>5.5748494155201495E-5</v>
      </c>
      <c r="AW762" s="13">
        <f t="shared" si="1100"/>
        <v>1.7239360057312905E-7</v>
      </c>
      <c r="AX762" s="13">
        <f t="shared" si="1101"/>
        <v>4.7112399913523951E-6</v>
      </c>
      <c r="AY762" s="13">
        <f t="shared" si="1102"/>
        <v>8.1268384994351359E-6</v>
      </c>
      <c r="AZ762" s="13">
        <f t="shared" si="1103"/>
        <v>7.0093546621621257E-6</v>
      </c>
      <c r="BA762" s="13">
        <f t="shared" si="1104"/>
        <v>4.03035389332837E-6</v>
      </c>
      <c r="BB762" s="13">
        <f t="shared" si="1105"/>
        <v>1.7380793191797789E-6</v>
      </c>
      <c r="BC762" s="13">
        <f t="shared" si="1106"/>
        <v>5.996336400654262E-7</v>
      </c>
      <c r="BD762" s="13">
        <f t="shared" si="1107"/>
        <v>3.6942929219635897E-3</v>
      </c>
      <c r="BE762" s="13">
        <f t="shared" si="1108"/>
        <v>2.0985454490341712E-3</v>
      </c>
      <c r="BF762" s="13">
        <f t="shared" si="1109"/>
        <v>5.9604003995997071E-4</v>
      </c>
      <c r="BG762" s="13">
        <f t="shared" si="1110"/>
        <v>1.1286030820347151E-4</v>
      </c>
      <c r="BH762" s="13">
        <f t="shared" si="1111"/>
        <v>1.6027592502809884E-5</v>
      </c>
      <c r="BI762" s="13">
        <f t="shared" si="1112"/>
        <v>1.8208968274160789E-6</v>
      </c>
      <c r="BJ762" s="14">
        <f t="shared" si="1113"/>
        <v>0.11724689367929243</v>
      </c>
      <c r="BK762" s="14">
        <f t="shared" si="1114"/>
        <v>0.2269359970450982</v>
      </c>
      <c r="BL762" s="14">
        <f t="shared" si="1115"/>
        <v>0.56742163304637083</v>
      </c>
      <c r="BM762" s="14">
        <f t="shared" si="1116"/>
        <v>0.40007930577499434</v>
      </c>
      <c r="BN762" s="14">
        <f t="shared" si="1117"/>
        <v>0.5978853642902886</v>
      </c>
    </row>
    <row r="763" spans="1:66" x14ac:dyDescent="0.25">
      <c r="A763" t="s">
        <v>338</v>
      </c>
      <c r="B763" t="s">
        <v>83</v>
      </c>
      <c r="C763" t="s">
        <v>71</v>
      </c>
      <c r="D763" s="11">
        <v>44295</v>
      </c>
      <c r="E763" s="10">
        <f>VLOOKUP(A763,home!$A$2:$E$405,3,FALSE)</f>
        <v>1.3033999999999999</v>
      </c>
      <c r="F763" s="10">
        <f>VLOOKUP(B763,home!$B$2:$E$405,3,FALSE)</f>
        <v>0.6905</v>
      </c>
      <c r="G763" s="10">
        <f>VLOOKUP(C763,away!$B$2:$E$405,4,FALSE)</f>
        <v>1.2466999999999999</v>
      </c>
      <c r="H763" s="10">
        <f>VLOOKUP(A763,away!$A$2:$E$405,3,FALSE)</f>
        <v>1.0085</v>
      </c>
      <c r="I763" s="10">
        <f>VLOOKUP(C763,away!$B$2:$E$405,3,FALSE)</f>
        <v>0.86760000000000004</v>
      </c>
      <c r="J763" s="10">
        <f>VLOOKUP(B763,home!$B$2:$E$405,4,FALSE)</f>
        <v>0.89239999999999997</v>
      </c>
      <c r="K763" s="12">
        <f t="shared" si="1062"/>
        <v>1.1220271325899998</v>
      </c>
      <c r="L763" s="12">
        <f t="shared" si="1063"/>
        <v>0.78082733304000007</v>
      </c>
      <c r="M763" s="13">
        <f t="shared" si="1064"/>
        <v>0.14914228950098318</v>
      </c>
      <c r="N763" s="13">
        <f t="shared" si="1065"/>
        <v>0.1673416954366958</v>
      </c>
      <c r="O763" s="13">
        <f t="shared" si="1066"/>
        <v>0.11645437615453227</v>
      </c>
      <c r="P763" s="13">
        <f t="shared" si="1067"/>
        <v>0.13066496975422712</v>
      </c>
      <c r="Q763" s="13">
        <f t="shared" si="1068"/>
        <v>9.3880961346792413E-2</v>
      </c>
      <c r="R763" s="13">
        <f t="shared" si="1069"/>
        <v>4.5465379976790204E-2</v>
      </c>
      <c r="S763" s="13">
        <f t="shared" si="1070"/>
        <v>2.861920381200889E-2</v>
      </c>
      <c r="T763" s="13">
        <f t="shared" si="1071"/>
        <v>7.3304820671647244E-2</v>
      </c>
      <c r="U763" s="13">
        <f t="shared" si="1072"/>
        <v>5.1013389927472709E-2</v>
      </c>
      <c r="V763" s="13">
        <f t="shared" si="1073"/>
        <v>2.7859505569393051E-3</v>
      </c>
      <c r="W763" s="13">
        <f t="shared" si="1074"/>
        <v>3.5112328621578037E-2</v>
      </c>
      <c r="X763" s="13">
        <f t="shared" si="1075"/>
        <v>2.7416665914410839E-2</v>
      </c>
      <c r="Y763" s="13">
        <f t="shared" si="1076"/>
        <v>1.0703841063399043E-2</v>
      </c>
      <c r="Z763" s="13">
        <f t="shared" si="1077"/>
        <v>1.1833537130975775E-2</v>
      </c>
      <c r="AA763" s="13">
        <f t="shared" si="1078"/>
        <v>1.3277549735466044E-2</v>
      </c>
      <c r="AB763" s="13">
        <f t="shared" si="1079"/>
        <v>7.4488855287530367E-3</v>
      </c>
      <c r="AC763" s="13">
        <f t="shared" si="1080"/>
        <v>1.525498512516325E-4</v>
      </c>
      <c r="AD763" s="13">
        <f t="shared" si="1081"/>
        <v>9.8492463504567442E-3</v>
      </c>
      <c r="AE763" s="13">
        <f t="shared" si="1082"/>
        <v>7.6905607602810924E-3</v>
      </c>
      <c r="AF763" s="13">
        <f t="shared" si="1083"/>
        <v>3.0025000240161801E-3</v>
      </c>
      <c r="AG763" s="13">
        <f t="shared" si="1084"/>
        <v>7.8147802873503014E-4</v>
      </c>
      <c r="AH763" s="13">
        <f t="shared" si="1085"/>
        <v>2.3099873096024065E-3</v>
      </c>
      <c r="AI763" s="13">
        <f t="shared" si="1086"/>
        <v>2.5918684373124768E-3</v>
      </c>
      <c r="AJ763" s="13">
        <f t="shared" si="1087"/>
        <v>1.4540733553841207E-3</v>
      </c>
      <c r="AK763" s="13">
        <f t="shared" si="1088"/>
        <v>5.4383658583905502E-4</v>
      </c>
      <c r="AL763" s="13">
        <f t="shared" si="1089"/>
        <v>5.3460146726995239E-6</v>
      </c>
      <c r="AM763" s="13">
        <f t="shared" si="1090"/>
        <v>2.2102243281550992E-3</v>
      </c>
      <c r="AN763" s="13">
        <f t="shared" si="1091"/>
        <v>1.7258035675734719E-3</v>
      </c>
      <c r="AO763" s="13">
        <f t="shared" si="1092"/>
        <v>6.7377729850965577E-4</v>
      </c>
      <c r="AP763" s="13">
        <f t="shared" si="1093"/>
        <v>1.7536791035273021E-4</v>
      </c>
      <c r="AQ763" s="13">
        <f t="shared" si="1094"/>
        <v>3.4233014435380031E-5</v>
      </c>
      <c r="AR763" s="13">
        <f t="shared" si="1095"/>
        <v>3.6074024606261854E-4</v>
      </c>
      <c r="AS763" s="13">
        <f t="shared" si="1096"/>
        <v>4.047603438994509E-4</v>
      </c>
      <c r="AT763" s="13">
        <f t="shared" si="1097"/>
        <v>2.2707604402582153E-4</v>
      </c>
      <c r="AU763" s="13">
        <f t="shared" si="1098"/>
        <v>8.4928494186057701E-5</v>
      </c>
      <c r="AV763" s="13">
        <f t="shared" si="1099"/>
        <v>2.3823018701692191E-5</v>
      </c>
      <c r="AW763" s="13">
        <f t="shared" si="1100"/>
        <v>1.3010261093080593E-7</v>
      </c>
      <c r="AX763" s="13">
        <f t="shared" si="1101"/>
        <v>4.1332194421675412E-4</v>
      </c>
      <c r="AY763" s="13">
        <f t="shared" si="1102"/>
        <v>3.2273307138967576E-4</v>
      </c>
      <c r="AZ763" s="13">
        <f t="shared" si="1103"/>
        <v>1.2599940170850423E-4</v>
      </c>
      <c r="BA763" s="13">
        <f t="shared" si="1104"/>
        <v>3.2794592266895668E-5</v>
      </c>
      <c r="BB763" s="13">
        <f t="shared" si="1105"/>
        <v>6.4017285044735872E-6</v>
      </c>
      <c r="BC763" s="13">
        <f t="shared" si="1106"/>
        <v>9.9972891899885218E-7</v>
      </c>
      <c r="BD763" s="13">
        <f t="shared" si="1107"/>
        <v>4.694597404221128E-5</v>
      </c>
      <c r="BE763" s="13">
        <f t="shared" si="1108"/>
        <v>5.2674656641226891E-5</v>
      </c>
      <c r="BF763" s="13">
        <f t="shared" si="1109"/>
        <v>2.9551196975659296E-5</v>
      </c>
      <c r="BG763" s="13">
        <f t="shared" si="1110"/>
        <v>1.1052414935733761E-5</v>
      </c>
      <c r="BH763" s="13">
        <f t="shared" si="1111"/>
        <v>3.1002773596340587E-6</v>
      </c>
      <c r="BI763" s="13">
        <f t="shared" si="1112"/>
        <v>6.9571906321277942E-7</v>
      </c>
      <c r="BJ763" s="14">
        <f t="shared" si="1113"/>
        <v>0.43480575480404399</v>
      </c>
      <c r="BK763" s="14">
        <f t="shared" si="1114"/>
        <v>0.31169304256147257</v>
      </c>
      <c r="BL763" s="14">
        <f t="shared" si="1115"/>
        <v>0.24180469539704563</v>
      </c>
      <c r="BM763" s="14">
        <f t="shared" si="1116"/>
        <v>0.29686475475473817</v>
      </c>
      <c r="BN763" s="14">
        <f t="shared" si="1117"/>
        <v>0.70294967217002113</v>
      </c>
    </row>
    <row r="764" spans="1:66" x14ac:dyDescent="0.25">
      <c r="A764" t="s">
        <v>338</v>
      </c>
      <c r="B764" t="s">
        <v>74</v>
      </c>
      <c r="C764" t="s">
        <v>73</v>
      </c>
      <c r="D764" s="11">
        <v>44295</v>
      </c>
      <c r="E764" s="10">
        <f>VLOOKUP(A764,home!$A$2:$E$405,3,FALSE)</f>
        <v>1.3033999999999999</v>
      </c>
      <c r="F764" s="10">
        <f>VLOOKUP(B764,home!$B$2:$E$405,3,FALSE)</f>
        <v>1.0229999999999999</v>
      </c>
      <c r="G764" s="10">
        <f>VLOOKUP(C764,away!$B$2:$E$405,4,FALSE)</f>
        <v>1.3640000000000001</v>
      </c>
      <c r="H764" s="10">
        <f>VLOOKUP(A764,away!$A$2:$E$405,3,FALSE)</f>
        <v>1.0085</v>
      </c>
      <c r="I764" s="10">
        <f>VLOOKUP(C764,away!$B$2:$E$405,3,FALSE)</f>
        <v>0.2203</v>
      </c>
      <c r="J764" s="10">
        <f>VLOOKUP(B764,home!$B$2:$E$405,4,FALSE)</f>
        <v>0.99160000000000004</v>
      </c>
      <c r="K764" s="12">
        <f t="shared" si="1062"/>
        <v>1.8187278647999998</v>
      </c>
      <c r="L764" s="12">
        <f t="shared" si="1063"/>
        <v>0.22030630058</v>
      </c>
      <c r="M764" s="13">
        <f t="shared" si="1064"/>
        <v>0.13015435777628087</v>
      </c>
      <c r="N764" s="13">
        <f t="shared" si="1065"/>
        <v>0.2367153572128706</v>
      </c>
      <c r="O764" s="13">
        <f t="shared" si="1066"/>
        <v>2.8673825066058194E-2</v>
      </c>
      <c r="P764" s="13">
        <f t="shared" si="1067"/>
        <v>5.2149884638040732E-2</v>
      </c>
      <c r="Q764" s="13">
        <f t="shared" si="1068"/>
        <v>0.21526040809456673</v>
      </c>
      <c r="R764" s="13">
        <f t="shared" si="1069"/>
        <v>3.1585121618906776E-3</v>
      </c>
      <c r="S764" s="13">
        <f t="shared" si="1070"/>
        <v>5.2238175390862231E-3</v>
      </c>
      <c r="T764" s="13">
        <f t="shared" si="1071"/>
        <v>4.7423224168655076E-2</v>
      </c>
      <c r="U764" s="13">
        <f t="shared" si="1072"/>
        <v>5.7444740801402636E-3</v>
      </c>
      <c r="V764" s="13">
        <f t="shared" si="1073"/>
        <v>2.3256273609608045E-4</v>
      </c>
      <c r="W764" s="13">
        <f t="shared" si="1074"/>
        <v>0.13050003412993594</v>
      </c>
      <c r="X764" s="13">
        <f t="shared" si="1075"/>
        <v>2.8749979744729922E-2</v>
      </c>
      <c r="Y764" s="13">
        <f t="shared" si="1076"/>
        <v>3.1669008396556912E-3</v>
      </c>
      <c r="Z764" s="13">
        <f t="shared" si="1077"/>
        <v>2.3194670990769116E-4</v>
      </c>
      <c r="AA764" s="13">
        <f t="shared" si="1078"/>
        <v>4.2184794445780015E-4</v>
      </c>
      <c r="AB764" s="13">
        <f t="shared" si="1079"/>
        <v>3.8361330564700194E-4</v>
      </c>
      <c r="AC764" s="13">
        <f t="shared" si="1080"/>
        <v>5.8239117314863737E-6</v>
      </c>
      <c r="AD764" s="13">
        <f t="shared" si="1081"/>
        <v>5.9336012107366401E-2</v>
      </c>
      <c r="AE764" s="13">
        <f t="shared" si="1082"/>
        <v>1.3072097318543979E-2</v>
      </c>
      <c r="AF764" s="13">
        <f t="shared" si="1083"/>
        <v>1.439932700535081E-3</v>
      </c>
      <c r="AG764" s="13">
        <f t="shared" si="1084"/>
        <v>1.0574208211301762E-4</v>
      </c>
      <c r="AH764" s="13">
        <f t="shared" si="1085"/>
        <v>1.2774830397866465E-5</v>
      </c>
      <c r="AI764" s="13">
        <f t="shared" si="1086"/>
        <v>2.3233940012693809E-5</v>
      </c>
      <c r="AJ764" s="13">
        <f t="shared" si="1087"/>
        <v>2.112810705508895E-5</v>
      </c>
      <c r="AK764" s="13">
        <f t="shared" si="1088"/>
        <v>1.2808759010522575E-5</v>
      </c>
      <c r="AL764" s="13">
        <f t="shared" si="1089"/>
        <v>9.3340347608244369E-8</v>
      </c>
      <c r="AM764" s="13">
        <f t="shared" si="1090"/>
        <v>2.1583211721155484E-2</v>
      </c>
      <c r="AN764" s="13">
        <f t="shared" si="1091"/>
        <v>4.7549175289226591E-3</v>
      </c>
      <c r="AO764" s="13">
        <f t="shared" si="1092"/>
        <v>5.2376914517997307E-4</v>
      </c>
      <c r="AP764" s="13">
        <f t="shared" si="1093"/>
        <v>3.8463214244182956E-5</v>
      </c>
      <c r="AQ764" s="13">
        <f t="shared" si="1094"/>
        <v>2.1184221096379763E-6</v>
      </c>
      <c r="AR764" s="13">
        <f t="shared" si="1095"/>
        <v>5.6287512509817823E-7</v>
      </c>
      <c r="AS764" s="13">
        <f t="shared" si="1096"/>
        <v>1.0237166744188425E-6</v>
      </c>
      <c r="AT764" s="13">
        <f t="shared" si="1097"/>
        <v>9.3093102071296926E-7</v>
      </c>
      <c r="AU764" s="13">
        <f t="shared" si="1098"/>
        <v>5.6437006252579409E-7</v>
      </c>
      <c r="AV764" s="13">
        <f t="shared" si="1099"/>
        <v>2.5660888969364509E-7</v>
      </c>
      <c r="AW764" s="13">
        <f t="shared" si="1100"/>
        <v>1.0388708289249387E-9</v>
      </c>
      <c r="AX764" s="13">
        <f t="shared" si="1101"/>
        <v>6.5423314281905735E-3</v>
      </c>
      <c r="AY764" s="13">
        <f t="shared" si="1102"/>
        <v>1.441316834112933E-3</v>
      </c>
      <c r="AZ764" s="13">
        <f t="shared" si="1103"/>
        <v>1.5876558984354892E-4</v>
      </c>
      <c r="BA764" s="13">
        <f t="shared" si="1104"/>
        <v>1.1659019919277966E-5</v>
      </c>
      <c r="BB764" s="13">
        <f t="shared" si="1105"/>
        <v>6.4213888670116454E-7</v>
      </c>
      <c r="BC764" s="13">
        <f t="shared" si="1106"/>
        <v>2.829344851753867E-8</v>
      </c>
      <c r="BD764" s="13">
        <f t="shared" si="1107"/>
        <v>2.0667489416480733E-8</v>
      </c>
      <c r="BE764" s="13">
        <f t="shared" si="1108"/>
        <v>3.75885388972126E-8</v>
      </c>
      <c r="BF764" s="13">
        <f t="shared" si="1109"/>
        <v>3.4181661544739616E-8</v>
      </c>
      <c r="BG764" s="13">
        <f t="shared" si="1110"/>
        <v>2.0722380105526839E-8</v>
      </c>
      <c r="BH764" s="13">
        <f t="shared" si="1111"/>
        <v>9.4220925307247103E-9</v>
      </c>
      <c r="BI764" s="13">
        <f t="shared" si="1112"/>
        <v>3.427244446070596E-9</v>
      </c>
      <c r="BJ764" s="14">
        <f t="shared" si="1113"/>
        <v>0.77082691173498585</v>
      </c>
      <c r="BK764" s="14">
        <f t="shared" si="1114"/>
        <v>0.18920785677569596</v>
      </c>
      <c r="BL764" s="14">
        <f t="shared" si="1115"/>
        <v>3.8455682705849495E-2</v>
      </c>
      <c r="BM764" s="14">
        <f t="shared" si="1116"/>
        <v>0.33116873718148904</v>
      </c>
      <c r="BN764" s="14">
        <f t="shared" si="1117"/>
        <v>0.66611234494970772</v>
      </c>
    </row>
    <row r="765" spans="1:66" x14ac:dyDescent="0.25">
      <c r="A765" t="s">
        <v>338</v>
      </c>
      <c r="B765" t="s">
        <v>78</v>
      </c>
      <c r="C765" t="s">
        <v>86</v>
      </c>
      <c r="D765" s="11">
        <v>44295</v>
      </c>
      <c r="E765" s="10">
        <f>VLOOKUP(A765,home!$A$2:$E$405,3,FALSE)</f>
        <v>1.3033999999999999</v>
      </c>
      <c r="F765" s="10">
        <f>VLOOKUP(B765,home!$B$2:$E$405,3,FALSE)</f>
        <v>0.76719999999999999</v>
      </c>
      <c r="G765" s="10">
        <f>VLOOKUP(C765,away!$B$2:$E$405,4,FALSE)</f>
        <v>1.0229999999999999</v>
      </c>
      <c r="H765" s="10">
        <f>VLOOKUP(A765,away!$A$2:$E$405,3,FALSE)</f>
        <v>1.0085</v>
      </c>
      <c r="I765" s="10">
        <f>VLOOKUP(C765,away!$B$2:$E$405,3,FALSE)</f>
        <v>0.66100000000000003</v>
      </c>
      <c r="J765" s="10">
        <f>VLOOKUP(B765,home!$B$2:$E$405,4,FALSE)</f>
        <v>0.7712</v>
      </c>
      <c r="K765" s="12">
        <f t="shared" si="1062"/>
        <v>1.0229677550399998</v>
      </c>
      <c r="L765" s="12">
        <f t="shared" si="1063"/>
        <v>0.51409618720000005</v>
      </c>
      <c r="M765" s="13">
        <f t="shared" si="1064"/>
        <v>0.21501146165761184</v>
      </c>
      <c r="N765" s="13">
        <f t="shared" si="1065"/>
        <v>0.21994979223975619</v>
      </c>
      <c r="O765" s="13">
        <f t="shared" si="1066"/>
        <v>0.11053657264247725</v>
      </c>
      <c r="P765" s="13">
        <f t="shared" si="1067"/>
        <v>0.11307534956589081</v>
      </c>
      <c r="Q765" s="13">
        <f t="shared" si="1068"/>
        <v>0.11250077259450887</v>
      </c>
      <c r="R765" s="13">
        <f t="shared" si="1069"/>
        <v>2.841321527082669E-2</v>
      </c>
      <c r="S765" s="13">
        <f t="shared" si="1070"/>
        <v>1.4866689641653981E-2</v>
      </c>
      <c r="T765" s="13">
        <f t="shared" si="1071"/>
        <v>5.7836218247891265E-2</v>
      </c>
      <c r="U765" s="13">
        <f t="shared" si="1072"/>
        <v>2.9065803039065818E-2</v>
      </c>
      <c r="V765" s="13">
        <f t="shared" si="1073"/>
        <v>8.6871654559853527E-4</v>
      </c>
      <c r="W765" s="13">
        <f t="shared" si="1074"/>
        <v>3.8361554260423425E-2</v>
      </c>
      <c r="X765" s="13">
        <f t="shared" si="1075"/>
        <v>1.9721528780349599E-2</v>
      </c>
      <c r="Y765" s="13">
        <f t="shared" si="1076"/>
        <v>5.0693813758663974E-3</v>
      </c>
      <c r="Z765" s="13">
        <f t="shared" si="1077"/>
        <v>4.8690418789416072E-3</v>
      </c>
      <c r="AA765" s="13">
        <f t="shared" si="1078"/>
        <v>4.980872840096638E-3</v>
      </c>
      <c r="AB765" s="13">
        <f t="shared" si="1079"/>
        <v>2.5476361536866826E-3</v>
      </c>
      <c r="AC765" s="13">
        <f t="shared" si="1080"/>
        <v>2.855383449966129E-5</v>
      </c>
      <c r="AD765" s="13">
        <f t="shared" si="1081"/>
        <v>9.8106582604076207E-3</v>
      </c>
      <c r="AE765" s="13">
        <f t="shared" si="1082"/>
        <v>5.043622005597743E-3</v>
      </c>
      <c r="AF765" s="13">
        <f t="shared" si="1083"/>
        <v>1.2964534213779082E-3</v>
      </c>
      <c r="AG765" s="13">
        <f t="shared" si="1084"/>
        <v>2.2216725360425929E-4</v>
      </c>
      <c r="AH765" s="13">
        <f t="shared" si="1085"/>
        <v>6.2578896632025109E-4</v>
      </c>
      <c r="AI765" s="13">
        <f t="shared" si="1086"/>
        <v>6.401619340054293E-4</v>
      </c>
      <c r="AJ765" s="13">
        <f t="shared" si="1087"/>
        <v>3.2743250824579924E-4</v>
      </c>
      <c r="AK765" s="13">
        <f t="shared" si="1088"/>
        <v>1.1165096596244049E-4</v>
      </c>
      <c r="AL765" s="13">
        <f t="shared" si="1089"/>
        <v>6.0066282841001114E-7</v>
      </c>
      <c r="AM765" s="13">
        <f t="shared" si="1090"/>
        <v>2.0071974112227638E-3</v>
      </c>
      <c r="AN765" s="13">
        <f t="shared" si="1091"/>
        <v>1.0318925360673333E-3</v>
      </c>
      <c r="AO765" s="13">
        <f t="shared" si="1092"/>
        <v>2.6524600919617725E-4</v>
      </c>
      <c r="AP765" s="13">
        <f t="shared" si="1093"/>
        <v>4.5453987332590306E-5</v>
      </c>
      <c r="AQ765" s="13">
        <f t="shared" si="1094"/>
        <v>5.8419303951804436E-6</v>
      </c>
      <c r="AR765" s="13">
        <f t="shared" si="1095"/>
        <v>6.4343144315414074E-5</v>
      </c>
      <c r="AS765" s="13">
        <f t="shared" si="1096"/>
        <v>6.5820961892553852E-5</v>
      </c>
      <c r="AT765" s="13">
        <f t="shared" si="1097"/>
        <v>3.3666360810899596E-5</v>
      </c>
      <c r="AU765" s="13">
        <f t="shared" si="1098"/>
        <v>1.147986717969753E-5</v>
      </c>
      <c r="AV765" s="13">
        <f t="shared" si="1099"/>
        <v>2.9358834892431381E-6</v>
      </c>
      <c r="AW765" s="13">
        <f t="shared" si="1100"/>
        <v>8.7747465969790895E-9</v>
      </c>
      <c r="AX765" s="13">
        <f t="shared" si="1101"/>
        <v>3.4221637161344147E-4</v>
      </c>
      <c r="AY765" s="13">
        <f t="shared" si="1102"/>
        <v>1.7593213184388857E-4</v>
      </c>
      <c r="AZ765" s="13">
        <f t="shared" si="1103"/>
        <v>4.5223019093455411E-5</v>
      </c>
      <c r="BA765" s="13">
        <f t="shared" si="1104"/>
        <v>7.7496605632060779E-6</v>
      </c>
      <c r="BB765" s="13">
        <f t="shared" si="1105"/>
        <v>9.9601773690961242E-7</v>
      </c>
      <c r="BC765" s="13">
        <f t="shared" si="1106"/>
        <v>1.024097841857609E-7</v>
      </c>
      <c r="BD765" s="13">
        <f t="shared" si="1107"/>
        <v>5.513094194168954E-6</v>
      </c>
      <c r="BE765" s="13">
        <f t="shared" si="1108"/>
        <v>5.6397175911330718E-6</v>
      </c>
      <c r="BF765" s="13">
        <f t="shared" si="1109"/>
        <v>2.8846246216304967E-6</v>
      </c>
      <c r="BG765" s="13">
        <f t="shared" si="1110"/>
        <v>9.8362599110748609E-7</v>
      </c>
      <c r="BH765" s="13">
        <f t="shared" si="1111"/>
        <v>2.5155441798055491E-7</v>
      </c>
      <c r="BI765" s="13">
        <f t="shared" si="1112"/>
        <v>5.1466411646392423E-8</v>
      </c>
      <c r="BJ765" s="14">
        <f t="shared" si="1113"/>
        <v>0.47373999992463239</v>
      </c>
      <c r="BK765" s="14">
        <f t="shared" si="1114"/>
        <v>0.34402730403992721</v>
      </c>
      <c r="BL765" s="14">
        <f t="shared" si="1115"/>
        <v>0.1774427046216025</v>
      </c>
      <c r="BM765" s="14">
        <f t="shared" si="1116"/>
        <v>0.20041596313693469</v>
      </c>
      <c r="BN765" s="14">
        <f t="shared" si="1117"/>
        <v>0.79948716397107178</v>
      </c>
    </row>
    <row r="766" spans="1:66" x14ac:dyDescent="0.25">
      <c r="A766" t="s">
        <v>338</v>
      </c>
      <c r="B766" t="s">
        <v>85</v>
      </c>
      <c r="C766" t="s">
        <v>93</v>
      </c>
      <c r="D766" s="11">
        <v>44295</v>
      </c>
      <c r="E766" s="10">
        <f>VLOOKUP(A766,home!$A$2:$E$405,3,FALSE)</f>
        <v>1.3033999999999999</v>
      </c>
      <c r="F766" s="10">
        <f>VLOOKUP(B766,home!$B$2:$E$405,3,FALSE)</f>
        <v>1.381</v>
      </c>
      <c r="G766" s="10">
        <f>VLOOKUP(C766,away!$B$2:$E$405,4,FALSE)</f>
        <v>1.0548999999999999</v>
      </c>
      <c r="H766" s="10">
        <f>VLOOKUP(A766,away!$A$2:$E$405,3,FALSE)</f>
        <v>1.0085</v>
      </c>
      <c r="I766" s="10">
        <f>VLOOKUP(C766,away!$B$2:$E$405,3,FALSE)</f>
        <v>0.86760000000000004</v>
      </c>
      <c r="J766" s="10">
        <f>VLOOKUP(B766,home!$B$2:$E$405,4,FALSE)</f>
        <v>1.4874000000000001</v>
      </c>
      <c r="K766" s="12">
        <f t="shared" si="1062"/>
        <v>1.8988151474599997</v>
      </c>
      <c r="L766" s="12">
        <f t="shared" si="1063"/>
        <v>1.3014372200400002</v>
      </c>
      <c r="M766" s="13">
        <f t="shared" si="1064"/>
        <v>4.0751918220803762E-2</v>
      </c>
      <c r="N766" s="13">
        <f t="shared" si="1065"/>
        <v>7.738035960571335E-2</v>
      </c>
      <c r="O766" s="13">
        <f t="shared" si="1066"/>
        <v>5.3036063160580273E-2</v>
      </c>
      <c r="P766" s="13">
        <f t="shared" si="1067"/>
        <v>0.10070568009095508</v>
      </c>
      <c r="Q766" s="13">
        <f t="shared" si="1068"/>
        <v>7.3465499467615214E-2</v>
      </c>
      <c r="R766" s="13">
        <f t="shared" si="1069"/>
        <v>3.451155330078573E-2</v>
      </c>
      <c r="S766" s="13">
        <f t="shared" si="1070"/>
        <v>6.2215684839864248E-2</v>
      </c>
      <c r="T766" s="13">
        <f t="shared" si="1071"/>
        <v>9.5610735395983248E-2</v>
      </c>
      <c r="U766" s="13">
        <f t="shared" si="1072"/>
        <v>6.5531060169905106E-2</v>
      </c>
      <c r="V766" s="13">
        <f t="shared" si="1073"/>
        <v>1.7082966418565475E-2</v>
      </c>
      <c r="W766" s="13">
        <f t="shared" si="1074"/>
        <v>4.6499134401607432E-2</v>
      </c>
      <c r="X766" s="13">
        <f t="shared" si="1075"/>
        <v>6.0515704209894307E-2</v>
      </c>
      <c r="Y766" s="13">
        <f t="shared" si="1076"/>
        <v>3.9378694927843898E-2</v>
      </c>
      <c r="Z766" s="13">
        <f t="shared" si="1077"/>
        <v>1.497153999567896E-2</v>
      </c>
      <c r="AA766" s="13">
        <f t="shared" si="1078"/>
        <v>2.842818692459843E-2</v>
      </c>
      <c r="AB766" s="13">
        <f t="shared" si="1079"/>
        <v>2.6989935973625909E-2</v>
      </c>
      <c r="AC766" s="13">
        <f t="shared" si="1080"/>
        <v>2.6384521058482762E-3</v>
      </c>
      <c r="AD766" s="13">
        <f t="shared" si="1081"/>
        <v>2.2073315186387645E-2</v>
      </c>
      <c r="AE766" s="13">
        <f t="shared" si="1082"/>
        <v>2.8727033953239049E-2</v>
      </c>
      <c r="AF766" s="13">
        <f t="shared" si="1083"/>
        <v>1.8693215604049067E-2</v>
      </c>
      <c r="AG766" s="13">
        <f t="shared" si="1084"/>
        <v>8.1093488497806579E-3</v>
      </c>
      <c r="AH766" s="13">
        <f t="shared" si="1085"/>
        <v>4.8711298479235223E-3</v>
      </c>
      <c r="AI766" s="13">
        <f t="shared" si="1086"/>
        <v>9.2493751404817085E-3</v>
      </c>
      <c r="AJ766" s="13">
        <f t="shared" si="1087"/>
        <v>8.7814268106433183E-3</v>
      </c>
      <c r="AK766" s="13">
        <f t="shared" si="1088"/>
        <v>5.5581020814536282E-3</v>
      </c>
      <c r="AL766" s="13">
        <f t="shared" si="1089"/>
        <v>2.6080452190465996E-4</v>
      </c>
      <c r="AM766" s="13">
        <f t="shared" si="1090"/>
        <v>8.3826290461143389E-3</v>
      </c>
      <c r="AN766" s="13">
        <f t="shared" si="1091"/>
        <v>1.0909465442401602E-2</v>
      </c>
      <c r="AO766" s="13">
        <f t="shared" si="1092"/>
        <v>7.0989921887407966E-3</v>
      </c>
      <c r="AP766" s="13">
        <f t="shared" si="1093"/>
        <v>3.0796308864001667E-3</v>
      </c>
      <c r="AQ766" s="13">
        <f t="shared" si="1094"/>
        <v>1.0019865648864879E-3</v>
      </c>
      <c r="AR766" s="13">
        <f t="shared" si="1095"/>
        <v>1.2678939375470911E-3</v>
      </c>
      <c r="AS766" s="13">
        <f t="shared" si="1096"/>
        <v>2.4074962139871195E-3</v>
      </c>
      <c r="AT766" s="13">
        <f t="shared" si="1097"/>
        <v>2.2856951392856723E-3</v>
      </c>
      <c r="AU766" s="13">
        <f t="shared" si="1098"/>
        <v>1.4467041843171094E-3</v>
      </c>
      <c r="AV766" s="13">
        <f t="shared" si="1099"/>
        <v>6.8675595476877277E-4</v>
      </c>
      <c r="AW766" s="13">
        <f t="shared" si="1100"/>
        <v>1.7902699700946718E-5</v>
      </c>
      <c r="AX766" s="13">
        <f t="shared" si="1101"/>
        <v>2.6528438347166788E-3</v>
      </c>
      <c r="AY766" s="13">
        <f t="shared" si="1102"/>
        <v>3.4525097054539274E-3</v>
      </c>
      <c r="AZ766" s="13">
        <f t="shared" si="1103"/>
        <v>2.2466123166135399E-3</v>
      </c>
      <c r="BA766" s="13">
        <f t="shared" si="1104"/>
        <v>9.7460829594705014E-4</v>
      </c>
      <c r="BB766" s="13">
        <f t="shared" si="1105"/>
        <v>3.1709787782631247E-4</v>
      </c>
      <c r="BC766" s="13">
        <f t="shared" si="1106"/>
        <v>8.2536596119771923E-5</v>
      </c>
      <c r="BD766" s="13">
        <f t="shared" si="1107"/>
        <v>2.7501406023114285E-4</v>
      </c>
      <c r="BE766" s="13">
        <f t="shared" si="1108"/>
        <v>5.222008633313707E-4</v>
      </c>
      <c r="BF766" s="13">
        <f t="shared" si="1109"/>
        <v>4.9578145465514799E-4</v>
      </c>
      <c r="BG766" s="13">
        <f t="shared" si="1110"/>
        <v>3.1379911197631599E-4</v>
      </c>
      <c r="BH766" s="13">
        <f t="shared" si="1111"/>
        <v>1.4896162677003138E-4</v>
      </c>
      <c r="BI766" s="13">
        <f t="shared" si="1112"/>
        <v>5.6570118660243702E-5</v>
      </c>
      <c r="BJ766" s="14">
        <f t="shared" si="1113"/>
        <v>0.51065195435733468</v>
      </c>
      <c r="BK766" s="14">
        <f t="shared" si="1114"/>
        <v>0.22710801590339547</v>
      </c>
      <c r="BL766" s="14">
        <f t="shared" si="1115"/>
        <v>0.24686370607552766</v>
      </c>
      <c r="BM766" s="14">
        <f t="shared" si="1116"/>
        <v>0.61630953547972989</v>
      </c>
      <c r="BN766" s="14">
        <f t="shared" si="1117"/>
        <v>0.37985107384645345</v>
      </c>
    </row>
    <row r="767" spans="1:66" x14ac:dyDescent="0.25">
      <c r="A767" t="s">
        <v>338</v>
      </c>
      <c r="B767" t="s">
        <v>88</v>
      </c>
      <c r="C767" t="s">
        <v>92</v>
      </c>
      <c r="D767" s="11">
        <v>44295</v>
      </c>
      <c r="E767" s="10">
        <f>VLOOKUP(A767,home!$A$2:$E$405,3,FALSE)</f>
        <v>1.3033999999999999</v>
      </c>
      <c r="F767" s="10">
        <f>VLOOKUP(B767,home!$B$2:$E$405,3,FALSE)</f>
        <v>0.57540000000000002</v>
      </c>
      <c r="G767" s="10">
        <f>VLOOKUP(C767,away!$B$2:$E$405,4,FALSE)</f>
        <v>1.2276</v>
      </c>
      <c r="H767" s="10">
        <f>VLOOKUP(A767,away!$A$2:$E$405,3,FALSE)</f>
        <v>1.0085</v>
      </c>
      <c r="I767" s="10">
        <f>VLOOKUP(C767,away!$B$2:$E$405,3,FALSE)</f>
        <v>0.59489999999999998</v>
      </c>
      <c r="J767" s="10">
        <f>VLOOKUP(B767,home!$B$2:$E$405,4,FALSE)</f>
        <v>0.99160000000000004</v>
      </c>
      <c r="K767" s="12">
        <f t="shared" si="1062"/>
        <v>0.92067097953600008</v>
      </c>
      <c r="L767" s="12">
        <f t="shared" si="1063"/>
        <v>0.59491701413999998</v>
      </c>
      <c r="M767" s="13">
        <f t="shared" si="1064"/>
        <v>0.21967897701555494</v>
      </c>
      <c r="N767" s="13">
        <f t="shared" si="1065"/>
        <v>0.20225205895237738</v>
      </c>
      <c r="O767" s="13">
        <f t="shared" si="1066"/>
        <v>0.1306907610754236</v>
      </c>
      <c r="P767" s="13">
        <f t="shared" si="1067"/>
        <v>0.12032319101561559</v>
      </c>
      <c r="Q767" s="13">
        <f t="shared" si="1068"/>
        <v>9.3103800614429078E-2</v>
      </c>
      <c r="R767" s="13">
        <f t="shared" si="1069"/>
        <v>3.8875078677337575E-2</v>
      </c>
      <c r="S767" s="13">
        <f t="shared" si="1070"/>
        <v>1.6475939678965268E-2</v>
      </c>
      <c r="T767" s="13">
        <f t="shared" si="1071"/>
        <v>5.538903506662203E-2</v>
      </c>
      <c r="U767" s="13">
        <f t="shared" si="1072"/>
        <v>3.5791156765403453E-2</v>
      </c>
      <c r="V767" s="13">
        <f t="shared" si="1073"/>
        <v>1.0026942567064969E-3</v>
      </c>
      <c r="W767" s="13">
        <f t="shared" si="1074"/>
        <v>2.8572655770070288E-2</v>
      </c>
      <c r="X767" s="13">
        <f t="shared" si="1075"/>
        <v>1.6998359056780255E-2</v>
      </c>
      <c r="Y767" s="13">
        <f t="shared" si="1076"/>
        <v>5.0563065076696676E-3</v>
      </c>
      <c r="Z767" s="13">
        <f t="shared" si="1077"/>
        <v>7.7091485770597514E-3</v>
      </c>
      <c r="AA767" s="13">
        <f t="shared" si="1078"/>
        <v>7.0975893718301618E-3</v>
      </c>
      <c r="AB767" s="13">
        <f t="shared" si="1079"/>
        <v>3.2672722796535897E-3</v>
      </c>
      <c r="AC767" s="13">
        <f t="shared" si="1080"/>
        <v>3.4324908503708833E-5</v>
      </c>
      <c r="AD767" s="13">
        <f t="shared" si="1081"/>
        <v>6.5765037439438874E-3</v>
      </c>
      <c r="AE767" s="13">
        <f t="shared" si="1082"/>
        <v>3.912473970827628E-3</v>
      </c>
      <c r="AF767" s="13">
        <f t="shared" si="1083"/>
        <v>1.1637986663126209E-3</v>
      </c>
      <c r="AG767" s="13">
        <f t="shared" si="1084"/>
        <v>2.3078787587427294E-4</v>
      </c>
      <c r="AH767" s="13">
        <f t="shared" si="1085"/>
        <v>1.1465759132565038E-3</v>
      </c>
      <c r="AI767" s="13">
        <f t="shared" si="1086"/>
        <v>1.055619169170249E-3</v>
      </c>
      <c r="AJ767" s="13">
        <f t="shared" si="1087"/>
        <v>4.8593896724847597E-4</v>
      </c>
      <c r="AK767" s="13">
        <f t="shared" si="1088"/>
        <v>1.4912996832378887E-4</v>
      </c>
      <c r="AL767" s="13">
        <f t="shared" si="1089"/>
        <v>7.5202144121289286E-7</v>
      </c>
      <c r="AM767" s="13">
        <f t="shared" si="1090"/>
        <v>1.2109592287717988E-3</v>
      </c>
      <c r="AN767" s="13">
        <f t="shared" si="1091"/>
        <v>7.2042024862619552E-4</v>
      </c>
      <c r="AO767" s="13">
        <f t="shared" si="1092"/>
        <v>2.1429513161934632E-4</v>
      </c>
      <c r="AP767" s="13">
        <f t="shared" si="1093"/>
        <v>4.2495939949239948E-5</v>
      </c>
      <c r="AQ767" s="13">
        <f t="shared" si="1094"/>
        <v>6.3203894269186412E-6</v>
      </c>
      <c r="AR767" s="13">
        <f t="shared" si="1095"/>
        <v>1.3642350375988059E-4</v>
      </c>
      <c r="AS767" s="13">
        <f t="shared" si="1096"/>
        <v>1.2560116083834243E-4</v>
      </c>
      <c r="AT767" s="13">
        <f t="shared" si="1097"/>
        <v>5.7818671889947719E-5</v>
      </c>
      <c r="AU767" s="13">
        <f t="shared" si="1098"/>
        <v>1.7743991094796255E-5</v>
      </c>
      <c r="AV767" s="13">
        <f t="shared" si="1099"/>
        <v>4.0840944155310314E-6</v>
      </c>
      <c r="AW767" s="13">
        <f t="shared" si="1100"/>
        <v>1.1441647558758021E-8</v>
      </c>
      <c r="AX767" s="13">
        <f t="shared" si="1101"/>
        <v>1.8581583655524845E-4</v>
      </c>
      <c r="AY767" s="13">
        <f t="shared" si="1102"/>
        <v>1.1054500266337465E-4</v>
      </c>
      <c r="AZ767" s="13">
        <f t="shared" si="1103"/>
        <v>3.2882551456296596E-5</v>
      </c>
      <c r="BA767" s="13">
        <f t="shared" si="1104"/>
        <v>6.5207964432282942E-6</v>
      </c>
      <c r="BB767" s="13">
        <f t="shared" si="1105"/>
        <v>9.6983318745502696E-7</v>
      </c>
      <c r="BC767" s="13">
        <f t="shared" si="1106"/>
        <v>1.1539405281892471E-7</v>
      </c>
      <c r="BD767" s="13">
        <f t="shared" si="1107"/>
        <v>1.3526777252557535E-5</v>
      </c>
      <c r="BE767" s="13">
        <f t="shared" si="1108"/>
        <v>1.245371126307743E-5</v>
      </c>
      <c r="BF767" s="13">
        <f t="shared" si="1109"/>
        <v>5.732885273718007E-6</v>
      </c>
      <c r="BG767" s="13">
        <f t="shared" si="1110"/>
        <v>1.7593670335071559E-6</v>
      </c>
      <c r="BH767" s="13">
        <f t="shared" si="1111"/>
        <v>4.0494954252559492E-7</v>
      </c>
      <c r="BI767" s="13">
        <f t="shared" si="1112"/>
        <v>7.4565058395938939E-8</v>
      </c>
      <c r="BJ767" s="14">
        <f t="shared" si="1113"/>
        <v>0.41578712057765904</v>
      </c>
      <c r="BK767" s="14">
        <f t="shared" si="1114"/>
        <v>0.35762642389945065</v>
      </c>
      <c r="BL767" s="14">
        <f t="shared" si="1115"/>
        <v>0.2189347458650697</v>
      </c>
      <c r="BM767" s="14">
        <f t="shared" si="1116"/>
        <v>0.19502303800748511</v>
      </c>
      <c r="BN767" s="14">
        <f t="shared" si="1117"/>
        <v>0.80492386735073818</v>
      </c>
    </row>
    <row r="768" spans="1:66" x14ac:dyDescent="0.25">
      <c r="A768" t="s">
        <v>290</v>
      </c>
      <c r="B768" t="s">
        <v>305</v>
      </c>
      <c r="C768" t="s">
        <v>307</v>
      </c>
      <c r="D768" s="11">
        <v>44295</v>
      </c>
      <c r="E768" s="10">
        <f>VLOOKUP(A768,home!$A$2:$E$405,3,FALSE)</f>
        <v>1.6512</v>
      </c>
      <c r="F768" s="10">
        <f>VLOOKUP(B768,home!$B$2:$E$405,3,FALSE)</f>
        <v>1.2868999999999999</v>
      </c>
      <c r="G768" s="10">
        <f>VLOOKUP(C768,away!$B$2:$E$405,4,FALSE)</f>
        <v>0.8327</v>
      </c>
      <c r="H768" s="10">
        <f>VLOOKUP(A768,away!$A$2:$E$405,3,FALSE)</f>
        <v>1.1418999999999999</v>
      </c>
      <c r="I768" s="10">
        <f>VLOOKUP(C768,away!$B$2:$E$405,3,FALSE)</f>
        <v>0.87570000000000003</v>
      </c>
      <c r="J768" s="10">
        <f>VLOOKUP(B768,home!$B$2:$E$405,4,FALSE)</f>
        <v>0.93049999999999999</v>
      </c>
      <c r="K768" s="12">
        <f t="shared" si="1062"/>
        <v>1.7694286114559998</v>
      </c>
      <c r="L768" s="12">
        <f t="shared" si="1063"/>
        <v>0.93046448281499994</v>
      </c>
      <c r="M768" s="13">
        <f t="shared" si="1064"/>
        <v>6.7212697778136085E-2</v>
      </c>
      <c r="N768" s="13">
        <f t="shared" si="1065"/>
        <v>0.11892807050177907</v>
      </c>
      <c r="O768" s="13">
        <f t="shared" si="1066"/>
        <v>6.2539028076734282E-2</v>
      </c>
      <c r="P768" s="13">
        <f t="shared" si="1067"/>
        <v>0.11065834561162373</v>
      </c>
      <c r="Q768" s="13">
        <f t="shared" si="1068"/>
        <v>0.10521736532555212</v>
      </c>
      <c r="R768" s="13">
        <f t="shared" si="1069"/>
        <v>2.9095172207585663E-2</v>
      </c>
      <c r="S768" s="13">
        <f t="shared" si="1070"/>
        <v>4.5546711627028627E-2</v>
      </c>
      <c r="T768" s="13">
        <f t="shared" si="1071"/>
        <v>9.7901021410796776E-2</v>
      </c>
      <c r="U768" s="13">
        <f t="shared" si="1072"/>
        <v>5.1481830159341491E-2</v>
      </c>
      <c r="V768" s="13">
        <f t="shared" si="1073"/>
        <v>8.3319635910559554E-3</v>
      </c>
      <c r="W768" s="13">
        <f t="shared" si="1074"/>
        <v>6.2058205543016796E-2</v>
      </c>
      <c r="X768" s="13">
        <f t="shared" si="1075"/>
        <v>5.7742956125010091E-2</v>
      </c>
      <c r="Y768" s="13">
        <f t="shared" si="1076"/>
        <v>2.6863884903533371E-2</v>
      </c>
      <c r="Z768" s="13">
        <f t="shared" si="1077"/>
        <v>9.0240081201815193E-3</v>
      </c>
      <c r="AA768" s="13">
        <f t="shared" si="1078"/>
        <v>1.5967338157860451E-2</v>
      </c>
      <c r="AB768" s="13">
        <f t="shared" si="1079"/>
        <v>1.4126532492655714E-2</v>
      </c>
      <c r="AC768" s="13">
        <f t="shared" si="1080"/>
        <v>8.5735409487466764E-4</v>
      </c>
      <c r="AD768" s="13">
        <f t="shared" si="1081"/>
        <v>2.7451891115857802E-2</v>
      </c>
      <c r="AE768" s="13">
        <f t="shared" si="1082"/>
        <v>2.5543009669410324E-2</v>
      </c>
      <c r="AF768" s="13">
        <f t="shared" si="1083"/>
        <v>1.1883431640793208E-2</v>
      </c>
      <c r="AG768" s="13">
        <f t="shared" si="1084"/>
        <v>3.6857036919060206E-3</v>
      </c>
      <c r="AH768" s="13">
        <f t="shared" si="1085"/>
        <v>2.0991297621157641E-3</v>
      </c>
      <c r="AI768" s="13">
        <f t="shared" si="1086"/>
        <v>3.714260260246459E-3</v>
      </c>
      <c r="AJ768" s="13">
        <f t="shared" si="1087"/>
        <v>3.2860591874370468E-3</v>
      </c>
      <c r="AK768" s="13">
        <f t="shared" si="1088"/>
        <v>1.938149048396322E-3</v>
      </c>
      <c r="AL768" s="13">
        <f t="shared" si="1089"/>
        <v>5.6461584717430324E-5</v>
      </c>
      <c r="AM768" s="13">
        <f t="shared" si="1090"/>
        <v>9.7148323157947077E-3</v>
      </c>
      <c r="AN768" s="13">
        <f t="shared" si="1091"/>
        <v>9.0393064263503721E-3</v>
      </c>
      <c r="AO768" s="13">
        <f t="shared" si="1092"/>
        <v>4.2053767895002016E-3</v>
      </c>
      <c r="AP768" s="13">
        <f t="shared" si="1093"/>
        <v>1.3043179131615036E-3</v>
      </c>
      <c r="AQ768" s="13">
        <f t="shared" si="1094"/>
        <v>3.0340537312403956E-4</v>
      </c>
      <c r="AR768" s="13">
        <f t="shared" si="1095"/>
        <v>3.9063313769372376E-4</v>
      </c>
      <c r="AS768" s="13">
        <f t="shared" si="1096"/>
        <v>6.9119745041810597E-4</v>
      </c>
      <c r="AT768" s="13">
        <f t="shared" si="1097"/>
        <v>6.1151227246761838E-4</v>
      </c>
      <c r="AU768" s="13">
        <f t="shared" si="1098"/>
        <v>3.6067577038689374E-4</v>
      </c>
      <c r="AV768" s="13">
        <f t="shared" si="1099"/>
        <v>1.5954750689537605E-4</v>
      </c>
      <c r="AW768" s="13">
        <f t="shared" si="1100"/>
        <v>2.5821615400648474E-6</v>
      </c>
      <c r="AX768" s="13">
        <f t="shared" si="1101"/>
        <v>2.8649503758440874E-3</v>
      </c>
      <c r="AY768" s="13">
        <f t="shared" si="1102"/>
        <v>2.6657345697504086E-3</v>
      </c>
      <c r="AZ768" s="13">
        <f t="shared" si="1103"/>
        <v>1.2401856688824401E-3</v>
      </c>
      <c r="BA768" s="13">
        <f t="shared" si="1104"/>
        <v>3.8464957233042484E-4</v>
      </c>
      <c r="BB768" s="13">
        <f t="shared" si="1105"/>
        <v>8.9475691345859893E-5</v>
      </c>
      <c r="BC768" s="13">
        <f t="shared" si="1106"/>
        <v>1.6650790574528024E-5</v>
      </c>
      <c r="BD768" s="13">
        <f t="shared" si="1107"/>
        <v>6.0578376739098517E-5</v>
      </c>
      <c r="BE768" s="13">
        <f t="shared" si="1108"/>
        <v>1.0718911303772152E-4</v>
      </c>
      <c r="BF768" s="13">
        <f t="shared" si="1109"/>
        <v>9.4831741722767923E-5</v>
      </c>
      <c r="BG768" s="13">
        <f t="shared" si="1110"/>
        <v>5.5932665692823753E-5</v>
      </c>
      <c r="BH768" s="13">
        <f t="shared" si="1111"/>
        <v>2.4742214747971438E-5</v>
      </c>
      <c r="BI768" s="13">
        <f t="shared" si="1112"/>
        <v>8.7559165371698475E-6</v>
      </c>
      <c r="BJ768" s="14">
        <f t="shared" si="1113"/>
        <v>0.56910442541431416</v>
      </c>
      <c r="BK768" s="14">
        <f t="shared" si="1114"/>
        <v>0.23532926885718691</v>
      </c>
      <c r="BL768" s="14">
        <f t="shared" si="1115"/>
        <v>0.18681309551871242</v>
      </c>
      <c r="BM768" s="14">
        <f t="shared" si="1116"/>
        <v>0.50395696600077389</v>
      </c>
      <c r="BN768" s="14">
        <f t="shared" si="1117"/>
        <v>0.493650679501411</v>
      </c>
    </row>
    <row r="769" spans="1:66" x14ac:dyDescent="0.25">
      <c r="A769" t="s">
        <v>290</v>
      </c>
      <c r="B769" t="s">
        <v>310</v>
      </c>
      <c r="C769" t="s">
        <v>306</v>
      </c>
      <c r="D769" s="11">
        <v>44295</v>
      </c>
      <c r="E769" s="10">
        <f>VLOOKUP(A769,home!$A$2:$E$405,3,FALSE)</f>
        <v>1.6512</v>
      </c>
      <c r="F769" s="10">
        <f>VLOOKUP(B769,home!$B$2:$E$405,3,FALSE)</f>
        <v>0.87060000000000004</v>
      </c>
      <c r="G769" s="10">
        <f>VLOOKUP(C769,away!$B$2:$E$405,4,FALSE)</f>
        <v>0.81940000000000002</v>
      </c>
      <c r="H769" s="10">
        <f>VLOOKUP(A769,away!$A$2:$E$405,3,FALSE)</f>
        <v>1.1418999999999999</v>
      </c>
      <c r="I769" s="10">
        <f>VLOOKUP(C769,away!$B$2:$E$405,3,FALSE)</f>
        <v>1.7515000000000001</v>
      </c>
      <c r="J769" s="10">
        <f>VLOOKUP(B769,home!$B$2:$E$405,4,FALSE)</f>
        <v>0.54730000000000001</v>
      </c>
      <c r="K769" s="12">
        <f t="shared" si="1062"/>
        <v>1.1779159495680001</v>
      </c>
      <c r="L769" s="12">
        <f t="shared" si="1063"/>
        <v>1.094620715305</v>
      </c>
      <c r="M769" s="13">
        <f t="shared" si="1064"/>
        <v>0.10305044381387922</v>
      </c>
      <c r="N769" s="13">
        <f t="shared" si="1065"/>
        <v>0.12138476137842938</v>
      </c>
      <c r="O769" s="13">
        <f t="shared" si="1066"/>
        <v>0.11280115052004619</v>
      </c>
      <c r="P769" s="13">
        <f t="shared" si="1067"/>
        <v>0.1328702743271831</v>
      </c>
      <c r="Q769" s="13">
        <f t="shared" si="1068"/>
        <v>7.1490523231078892E-2</v>
      </c>
      <c r="R769" s="13">
        <f t="shared" si="1069"/>
        <v>6.1737238034739975E-2</v>
      </c>
      <c r="S769" s="13">
        <f t="shared" si="1070"/>
        <v>4.2829776239651493E-2</v>
      </c>
      <c r="T769" s="13">
        <f t="shared" si="1071"/>
        <v>7.8255007676732297E-2</v>
      </c>
      <c r="U769" s="13">
        <f t="shared" si="1072"/>
        <v>7.2721277363396383E-2</v>
      </c>
      <c r="V769" s="13">
        <f t="shared" si="1073"/>
        <v>6.1359422172489056E-3</v>
      </c>
      <c r="W769" s="13">
        <f t="shared" si="1074"/>
        <v>2.8069942518949811E-2</v>
      </c>
      <c r="X769" s="13">
        <f t="shared" si="1075"/>
        <v>3.0725940558663074E-2</v>
      </c>
      <c r="Y769" s="13">
        <f t="shared" si="1076"/>
        <v>1.6816625516371347E-2</v>
      </c>
      <c r="Z769" s="13">
        <f t="shared" si="1077"/>
        <v>2.2526286552847375E-2</v>
      </c>
      <c r="AA769" s="13">
        <f t="shared" si="1078"/>
        <v>2.6534072215138087E-2</v>
      </c>
      <c r="AB769" s="13">
        <f t="shared" si="1079"/>
        <v>1.5627453434600137E-2</v>
      </c>
      <c r="AC769" s="13">
        <f t="shared" si="1080"/>
        <v>4.9446919846246758E-4</v>
      </c>
      <c r="AD769" s="13">
        <f t="shared" si="1081"/>
        <v>8.2660082491319911E-3</v>
      </c>
      <c r="AE769" s="13">
        <f t="shared" si="1082"/>
        <v>9.0481438623818897E-3</v>
      </c>
      <c r="AF769" s="13">
        <f t="shared" si="1083"/>
        <v>4.952142853411506E-3</v>
      </c>
      <c r="AG769" s="13">
        <f t="shared" si="1084"/>
        <v>1.8069060508312822E-3</v>
      </c>
      <c r="AH769" s="13">
        <f t="shared" si="1085"/>
        <v>6.1644349749107978E-3</v>
      </c>
      <c r="AI769" s="13">
        <f t="shared" si="1086"/>
        <v>7.261186277022243E-3</v>
      </c>
      <c r="AJ769" s="13">
        <f t="shared" si="1087"/>
        <v>4.2765335642443942E-3</v>
      </c>
      <c r="AK769" s="13">
        <f t="shared" si="1088"/>
        <v>1.6791323647287859E-3</v>
      </c>
      <c r="AL769" s="13">
        <f t="shared" si="1089"/>
        <v>2.5502173737247571E-5</v>
      </c>
      <c r="AM769" s="13">
        <f t="shared" si="1090"/>
        <v>1.9473325911826453E-3</v>
      </c>
      <c r="AN769" s="13">
        <f t="shared" si="1091"/>
        <v>2.1315905938970865E-3</v>
      </c>
      <c r="AO769" s="13">
        <f t="shared" si="1092"/>
        <v>1.1666416103145194E-3</v>
      </c>
      <c r="AP769" s="13">
        <f t="shared" si="1093"/>
        <v>4.2567669132901877E-4</v>
      </c>
      <c r="AQ769" s="13">
        <f t="shared" si="1094"/>
        <v>1.1648863108780903E-4</v>
      </c>
      <c r="AR769" s="13">
        <f t="shared" si="1095"/>
        <v>1.3495436443376042E-3</v>
      </c>
      <c r="AS769" s="13">
        <f t="shared" si="1096"/>
        <v>1.5896489833033883E-3</v>
      </c>
      <c r="AT769" s="13">
        <f t="shared" si="1097"/>
        <v>9.3623644582380855E-4</v>
      </c>
      <c r="AU769" s="13">
        <f t="shared" si="1098"/>
        <v>3.6760261403424014E-4</v>
      </c>
      <c r="AV769" s="13">
        <f t="shared" si="1099"/>
        <v>1.0825124554345531E-4</v>
      </c>
      <c r="AW769" s="13">
        <f t="shared" si="1100"/>
        <v>9.1338245377713155E-7</v>
      </c>
      <c r="AX769" s="13">
        <f t="shared" si="1101"/>
        <v>3.8229901971126952E-4</v>
      </c>
      <c r="AY769" s="13">
        <f t="shared" si="1102"/>
        <v>4.1847242641675014E-4</v>
      </c>
      <c r="AZ769" s="13">
        <f t="shared" si="1103"/>
        <v>2.2903429336986104E-4</v>
      </c>
      <c r="BA769" s="13">
        <f t="shared" si="1104"/>
        <v>8.3568560679297502E-5</v>
      </c>
      <c r="BB769" s="13">
        <f t="shared" si="1105"/>
        <v>2.2868969416945479E-5</v>
      </c>
      <c r="BC769" s="13">
        <f t="shared" si="1106"/>
        <v>5.0065695322930087E-6</v>
      </c>
      <c r="BD769" s="13">
        <f t="shared" si="1107"/>
        <v>2.4620640488335737E-4</v>
      </c>
      <c r="BE769" s="13">
        <f t="shared" si="1108"/>
        <v>2.9001045119790336E-4</v>
      </c>
      <c r="BF769" s="13">
        <f t="shared" si="1109"/>
        <v>1.7080396800371128E-4</v>
      </c>
      <c r="BG769" s="13">
        <f t="shared" si="1110"/>
        <v>6.7064239387024601E-5</v>
      </c>
      <c r="BH769" s="13">
        <f t="shared" si="1111"/>
        <v>1.9749009304905699E-5</v>
      </c>
      <c r="BI769" s="13">
        <f t="shared" si="1112"/>
        <v>4.6525346096830512E-6</v>
      </c>
      <c r="BJ769" s="14">
        <f t="shared" si="1113"/>
        <v>0.37774498185291888</v>
      </c>
      <c r="BK769" s="14">
        <f t="shared" si="1114"/>
        <v>0.28582488039657916</v>
      </c>
      <c r="BL769" s="14">
        <f t="shared" si="1115"/>
        <v>0.31395224828925616</v>
      </c>
      <c r="BM769" s="14">
        <f t="shared" si="1116"/>
        <v>0.39629644674228198</v>
      </c>
      <c r="BN769" s="14">
        <f t="shared" si="1117"/>
        <v>0.60333439130535671</v>
      </c>
    </row>
    <row r="770" spans="1:66" x14ac:dyDescent="0.25">
      <c r="A770" t="s">
        <v>290</v>
      </c>
      <c r="B770" t="s">
        <v>300</v>
      </c>
      <c r="C770" t="s">
        <v>311</v>
      </c>
      <c r="D770" s="11">
        <v>44295</v>
      </c>
      <c r="E770" s="10">
        <f>VLOOKUP(A770,home!$A$2:$E$405,3,FALSE)</f>
        <v>1.6512</v>
      </c>
      <c r="F770" s="10">
        <f>VLOOKUP(B770,home!$B$2:$E$405,3,FALSE)</f>
        <v>0.79490000000000005</v>
      </c>
      <c r="G770" s="10">
        <f>VLOOKUP(C770,away!$B$2:$E$405,4,FALSE)</f>
        <v>1.0976999999999999</v>
      </c>
      <c r="H770" s="10">
        <f>VLOOKUP(A770,away!$A$2:$E$405,3,FALSE)</f>
        <v>1.1418999999999999</v>
      </c>
      <c r="I770" s="10">
        <f>VLOOKUP(C770,away!$B$2:$E$405,3,FALSE)</f>
        <v>0.98519999999999996</v>
      </c>
      <c r="J770" s="10">
        <f>VLOOKUP(B770,home!$B$2:$E$405,4,FALSE)</f>
        <v>1.1494</v>
      </c>
      <c r="K770" s="12">
        <f t="shared" si="1062"/>
        <v>1.4407739285760002</v>
      </c>
      <c r="L770" s="12">
        <f t="shared" si="1063"/>
        <v>1.2930748620719998</v>
      </c>
      <c r="M770" s="13">
        <f t="shared" si="1064"/>
        <v>6.4968756709703257E-2</v>
      </c>
      <c r="N770" s="13">
        <f t="shared" si="1065"/>
        <v>9.3605290839337538E-2</v>
      </c>
      <c r="O770" s="13">
        <f t="shared" si="1066"/>
        <v>8.4009466121388876E-2</v>
      </c>
      <c r="P770" s="13">
        <f t="shared" si="1067"/>
        <v>0.12103864854128583</v>
      </c>
      <c r="Q770" s="13">
        <f t="shared" si="1068"/>
        <v>6.7432031309045737E-2</v>
      </c>
      <c r="R770" s="13">
        <f t="shared" si="1069"/>
        <v>5.431526440882864E-2</v>
      </c>
      <c r="S770" s="13">
        <f t="shared" si="1070"/>
        <v>5.6374614440300848E-2</v>
      </c>
      <c r="T770" s="13">
        <f t="shared" si="1071"/>
        <v>8.7194664584179099E-2</v>
      </c>
      <c r="U770" s="13">
        <f t="shared" si="1072"/>
        <v>7.8256016883952229E-2</v>
      </c>
      <c r="V770" s="13">
        <f t="shared" si="1073"/>
        <v>1.1669724015497372E-2</v>
      </c>
      <c r="W770" s="13">
        <f t="shared" si="1074"/>
        <v>3.2384770886997899E-2</v>
      </c>
      <c r="X770" s="13">
        <f t="shared" si="1075"/>
        <v>4.1875933147938131E-2</v>
      </c>
      <c r="Y770" s="13">
        <f t="shared" si="1076"/>
        <v>2.7074358239703195E-2</v>
      </c>
      <c r="Z770" s="13">
        <f t="shared" si="1077"/>
        <v>2.3411234344616762E-2</v>
      </c>
      <c r="AA770" s="13">
        <f t="shared" si="1078"/>
        <v>3.3730296079506873E-2</v>
      </c>
      <c r="AB770" s="13">
        <f t="shared" si="1079"/>
        <v>2.4298865597251394E-2</v>
      </c>
      <c r="AC770" s="13">
        <f t="shared" si="1080"/>
        <v>1.3588143124672787E-3</v>
      </c>
      <c r="AD770" s="13">
        <f t="shared" si="1081"/>
        <v>1.1664783394223405E-2</v>
      </c>
      <c r="AE770" s="13">
        <f t="shared" si="1082"/>
        <v>1.5083438178585186E-2</v>
      </c>
      <c r="AF770" s="13">
        <f t="shared" si="1083"/>
        <v>9.7520073711727905E-3</v>
      </c>
      <c r="AG770" s="13">
        <f t="shared" si="1084"/>
        <v>4.20335852880146E-3</v>
      </c>
      <c r="AH770" s="13">
        <f t="shared" si="1085"/>
        <v>7.56811965527515E-3</v>
      </c>
      <c r="AI770" s="13">
        <f t="shared" si="1086"/>
        <v>1.0903949487664022E-2</v>
      </c>
      <c r="AJ770" s="13">
        <f t="shared" si="1087"/>
        <v>7.8550630701679815E-3</v>
      </c>
      <c r="AK770" s="13">
        <f t="shared" si="1088"/>
        <v>3.7724566929393942E-3</v>
      </c>
      <c r="AL770" s="13">
        <f t="shared" si="1089"/>
        <v>1.0126039427504188E-4</v>
      </c>
      <c r="AM770" s="13">
        <f t="shared" si="1090"/>
        <v>3.3612631593766687E-3</v>
      </c>
      <c r="AN770" s="13">
        <f t="shared" si="1091"/>
        <v>4.3463648961986814E-3</v>
      </c>
      <c r="AO770" s="13">
        <f t="shared" si="1092"/>
        <v>2.8100875943333462E-3</v>
      </c>
      <c r="AP770" s="13">
        <f t="shared" si="1093"/>
        <v>1.2112178761509429E-3</v>
      </c>
      <c r="AQ770" s="13">
        <f t="shared" si="1094"/>
        <v>3.9154884703575547E-4</v>
      </c>
      <c r="AR770" s="13">
        <f t="shared" si="1095"/>
        <v>1.9572290558778588E-3</v>
      </c>
      <c r="AS770" s="13">
        <f t="shared" si="1096"/>
        <v>2.8199245959602379E-3</v>
      </c>
      <c r="AT770" s="13">
        <f t="shared" si="1097"/>
        <v>2.0314369192048617E-3</v>
      </c>
      <c r="AU770" s="13">
        <f t="shared" si="1098"/>
        <v>9.7561378357903863E-4</v>
      </c>
      <c r="AV770" s="13">
        <f t="shared" si="1099"/>
        <v>3.5140972593501664E-4</v>
      </c>
      <c r="AW770" s="13">
        <f t="shared" si="1100"/>
        <v>5.2403057059554535E-6</v>
      </c>
      <c r="AX770" s="13">
        <f t="shared" si="1101"/>
        <v>8.0713672118548358E-4</v>
      </c>
      <c r="AY770" s="13">
        <f t="shared" si="1102"/>
        <v>1.0436882044201656E-3</v>
      </c>
      <c r="AZ770" s="13">
        <f t="shared" si="1103"/>
        <v>6.7478349048838947E-4</v>
      </c>
      <c r="BA770" s="13">
        <f t="shared" si="1104"/>
        <v>2.9084852296391221E-4</v>
      </c>
      <c r="BB770" s="13">
        <f t="shared" si="1105"/>
        <v>9.4022228428851466E-5</v>
      </c>
      <c r="BC770" s="13">
        <f t="shared" si="1106"/>
        <v>2.4315556011467804E-5</v>
      </c>
      <c r="BD770" s="13">
        <f t="shared" si="1107"/>
        <v>4.2180728191209546E-4</v>
      </c>
      <c r="BE770" s="13">
        <f t="shared" si="1108"/>
        <v>6.0772893466245418E-4</v>
      </c>
      <c r="BF770" s="13">
        <f t="shared" si="1109"/>
        <v>4.3780000235146588E-4</v>
      </c>
      <c r="BG770" s="13">
        <f t="shared" si="1110"/>
        <v>2.1025694310616792E-4</v>
      </c>
      <c r="BH770" s="13">
        <f t="shared" si="1111"/>
        <v>7.5733180482363499E-5</v>
      </c>
      <c r="BI770" s="13">
        <f t="shared" si="1112"/>
        <v>2.1822878393426022E-5</v>
      </c>
      <c r="BJ770" s="14">
        <f t="shared" si="1113"/>
        <v>0.40532591357657799</v>
      </c>
      <c r="BK770" s="14">
        <f t="shared" si="1114"/>
        <v>0.25655550661794979</v>
      </c>
      <c r="BL770" s="14">
        <f t="shared" si="1115"/>
        <v>0.31462026129843956</v>
      </c>
      <c r="BM770" s="14">
        <f t="shared" si="1116"/>
        <v>0.51350501000928006</v>
      </c>
      <c r="BN770" s="14">
        <f t="shared" si="1117"/>
        <v>0.48536945792958985</v>
      </c>
    </row>
    <row r="771" spans="1:66" x14ac:dyDescent="0.25">
      <c r="A771" t="s">
        <v>290</v>
      </c>
      <c r="B771" t="s">
        <v>302</v>
      </c>
      <c r="C771" t="s">
        <v>315</v>
      </c>
      <c r="D771" s="11">
        <v>44295</v>
      </c>
      <c r="E771" s="10">
        <f>VLOOKUP(A771,home!$A$2:$E$405,3,FALSE)</f>
        <v>1.6512</v>
      </c>
      <c r="F771" s="10">
        <f>VLOOKUP(B771,home!$B$2:$E$405,3,FALSE)</f>
        <v>1.2491000000000001</v>
      </c>
      <c r="G771" s="10">
        <f>VLOOKUP(C771,away!$B$2:$E$405,4,FALSE)</f>
        <v>0.72670000000000001</v>
      </c>
      <c r="H771" s="10">
        <f>VLOOKUP(A771,away!$A$2:$E$405,3,FALSE)</f>
        <v>1.1418999999999999</v>
      </c>
      <c r="I771" s="10">
        <f>VLOOKUP(C771,away!$B$2:$E$405,3,FALSE)</f>
        <v>1.4012</v>
      </c>
      <c r="J771" s="10">
        <f>VLOOKUP(B771,home!$B$2:$E$405,4,FALSE)</f>
        <v>1.2040999999999999</v>
      </c>
      <c r="K771" s="12">
        <f t="shared" si="1062"/>
        <v>1.4988288656640001</v>
      </c>
      <c r="L771" s="12">
        <f t="shared" si="1063"/>
        <v>1.9265964601479999</v>
      </c>
      <c r="M771" s="13">
        <f t="shared" si="1064"/>
        <v>3.253543988343513E-2</v>
      </c>
      <c r="N771" s="13">
        <f t="shared" si="1065"/>
        <v>4.8765056454368343E-2</v>
      </c>
      <c r="O771" s="13">
        <f t="shared" si="1066"/>
        <v>6.2682663308784164E-2</v>
      </c>
      <c r="P771" s="13">
        <f t="shared" si="1067"/>
        <v>9.395058514390342E-2</v>
      </c>
      <c r="Q771" s="13">
        <f t="shared" si="1068"/>
        <v>3.6545237124770917E-2</v>
      </c>
      <c r="R771" s="13">
        <f t="shared" si="1069"/>
        <v>6.0382098621676268E-2</v>
      </c>
      <c r="S771" s="13">
        <f t="shared" si="1070"/>
        <v>6.7823829034626179E-2</v>
      </c>
      <c r="T771" s="13">
        <f t="shared" si="1071"/>
        <v>7.0407924479852904E-2</v>
      </c>
      <c r="U771" s="13">
        <f t="shared" si="1072"/>
        <v>9.0502432383538819E-2</v>
      </c>
      <c r="V771" s="13">
        <f t="shared" si="1073"/>
        <v>2.1761188030080123E-2</v>
      </c>
      <c r="W771" s="13">
        <f t="shared" si="1074"/>
        <v>1.8258352101714104E-2</v>
      </c>
      <c r="X771" s="13">
        <f t="shared" si="1075"/>
        <v>3.5176476527298182E-2</v>
      </c>
      <c r="Y771" s="13">
        <f t="shared" si="1076"/>
        <v>3.3885437578985954E-2</v>
      </c>
      <c r="Z771" s="13">
        <f t="shared" si="1077"/>
        <v>3.877731248694298E-2</v>
      </c>
      <c r="AA771" s="13">
        <f t="shared" si="1078"/>
        <v>5.8120555288303219E-2</v>
      </c>
      <c r="AB771" s="13">
        <f t="shared" si="1079"/>
        <v>4.3556382977264656E-2</v>
      </c>
      <c r="AC771" s="13">
        <f t="shared" si="1080"/>
        <v>3.9274026188390442E-3</v>
      </c>
      <c r="AD771" s="13">
        <f t="shared" si="1081"/>
        <v>6.8415362923765141E-3</v>
      </c>
      <c r="AE771" s="13">
        <f t="shared" si="1082"/>
        <v>1.3180879602866664E-2</v>
      </c>
      <c r="AF771" s="13">
        <f t="shared" si="1083"/>
        <v>1.2697117992259949E-2</v>
      </c>
      <c r="AG771" s="13">
        <f t="shared" si="1084"/>
        <v>8.1540741926565009E-3</v>
      </c>
      <c r="AH771" s="13">
        <f t="shared" si="1085"/>
        <v>1.86770582428493E-2</v>
      </c>
      <c r="AI771" s="13">
        <f t="shared" si="1086"/>
        <v>2.7993714020070278E-2</v>
      </c>
      <c r="AJ771" s="13">
        <f t="shared" si="1087"/>
        <v>2.0978893315212178E-2</v>
      </c>
      <c r="AK771" s="13">
        <f t="shared" si="1088"/>
        <v>1.048125695684185E-2</v>
      </c>
      <c r="AL771" s="13">
        <f t="shared" si="1089"/>
        <v>4.5363674252763057E-4</v>
      </c>
      <c r="AM771" s="13">
        <f t="shared" si="1090"/>
        <v>2.0508584161003551E-3</v>
      </c>
      <c r="AN771" s="13">
        <f t="shared" si="1091"/>
        <v>3.9511765647236774E-3</v>
      </c>
      <c r="AO771" s="13">
        <f t="shared" si="1092"/>
        <v>3.8061613915081872E-3</v>
      </c>
      <c r="AP771" s="13">
        <f t="shared" si="1093"/>
        <v>2.444312354543887E-3</v>
      </c>
      <c r="AQ771" s="13">
        <f t="shared" si="1094"/>
        <v>1.177300882440069E-3</v>
      </c>
      <c r="AR771" s="13">
        <f t="shared" si="1095"/>
        <v>7.1966308593302943E-3</v>
      </c>
      <c r="AS771" s="13">
        <f t="shared" si="1096"/>
        <v>1.0786518067492564E-2</v>
      </c>
      <c r="AT771" s="13">
        <f t="shared" si="1097"/>
        <v>8.0835723197820609E-3</v>
      </c>
      <c r="AU771" s="13">
        <f t="shared" si="1098"/>
        <v>4.0386305101906194E-3</v>
      </c>
      <c r="AV771" s="13">
        <f t="shared" si="1099"/>
        <v>1.5133039966062571E-3</v>
      </c>
      <c r="AW771" s="13">
        <f t="shared" si="1100"/>
        <v>3.6387190873789487E-5</v>
      </c>
      <c r="AX771" s="13">
        <f t="shared" si="1101"/>
        <v>5.1231429890686133E-4</v>
      </c>
      <c r="AY771" s="13">
        <f t="shared" si="1102"/>
        <v>9.8702291475716319E-4</v>
      </c>
      <c r="AZ771" s="13">
        <f t="shared" si="1103"/>
        <v>9.5079742682805616E-4</v>
      </c>
      <c r="BA771" s="13">
        <f t="shared" si="1104"/>
        <v>6.1060098561492018E-4</v>
      </c>
      <c r="BB771" s="13">
        <f t="shared" si="1105"/>
        <v>2.940954243621463E-4</v>
      </c>
      <c r="BC771" s="13">
        <f t="shared" si="1106"/>
        <v>1.1332064070436694E-4</v>
      </c>
      <c r="BD771" s="13">
        <f t="shared" si="1107"/>
        <v>2.3108339230962695E-3</v>
      </c>
      <c r="BE771" s="13">
        <f t="shared" si="1108"/>
        <v>3.4635445876922731E-3</v>
      </c>
      <c r="BF771" s="13">
        <f t="shared" si="1109"/>
        <v>2.5956303027737482E-3</v>
      </c>
      <c r="BG771" s="13">
        <f t="shared" si="1110"/>
        <v>1.2968018741298278E-3</v>
      </c>
      <c r="BH771" s="13">
        <f t="shared" si="1111"/>
        <v>4.8592102049823971E-4</v>
      </c>
      <c r="BI771" s="13">
        <f t="shared" si="1112"/>
        <v>1.4566249039113394E-4</v>
      </c>
      <c r="BJ771" s="14">
        <f t="shared" si="1113"/>
        <v>0.30081005364763974</v>
      </c>
      <c r="BK771" s="14">
        <f t="shared" si="1114"/>
        <v>0.22143910436816866</v>
      </c>
      <c r="BL771" s="14">
        <f t="shared" si="1115"/>
        <v>0.43529210506652405</v>
      </c>
      <c r="BM771" s="14">
        <f t="shared" si="1116"/>
        <v>0.66050685930845354</v>
      </c>
      <c r="BN771" s="14">
        <f t="shared" si="1117"/>
        <v>0.33486108053693825</v>
      </c>
    </row>
    <row r="772" spans="1:66" x14ac:dyDescent="0.25">
      <c r="A772" t="s">
        <v>338</v>
      </c>
      <c r="B772" t="s">
        <v>91</v>
      </c>
      <c r="C772" t="s">
        <v>76</v>
      </c>
      <c r="D772" s="11">
        <v>44325</v>
      </c>
      <c r="E772" s="10">
        <f>VLOOKUP(A772,home!$A$2:$E$405,3,FALSE)</f>
        <v>1.3033999999999999</v>
      </c>
      <c r="F772" s="10">
        <f>VLOOKUP(B772,home!$B$2:$E$405,3,FALSE)</f>
        <v>1.1935</v>
      </c>
      <c r="G772" s="10">
        <f>VLOOKUP(C772,away!$B$2:$E$405,4,FALSE)</f>
        <v>0.6905</v>
      </c>
      <c r="H772" s="10">
        <f>VLOOKUP(A772,away!$A$2:$E$405,3,FALSE)</f>
        <v>1.0085</v>
      </c>
      <c r="I772" s="10">
        <f>VLOOKUP(C772,away!$B$2:$E$405,3,FALSE)</f>
        <v>1.1899</v>
      </c>
      <c r="J772" s="10">
        <f>VLOOKUP(B772,home!$B$2:$E$405,4,FALSE)</f>
        <v>1.1016999999999999</v>
      </c>
      <c r="K772" s="12">
        <f t="shared" si="1062"/>
        <v>1.07414725495</v>
      </c>
      <c r="L772" s="12">
        <f t="shared" si="1063"/>
        <v>1.3220555890549999</v>
      </c>
      <c r="M772" s="13">
        <f t="shared" si="1064"/>
        <v>9.1063078341751313E-2</v>
      </c>
      <c r="N772" s="13">
        <f t="shared" si="1065"/>
        <v>9.7815155628088971E-2</v>
      </c>
      <c r="O772" s="13">
        <f t="shared" si="1066"/>
        <v>0.12039045167826563</v>
      </c>
      <c r="P772" s="13">
        <f t="shared" si="1067"/>
        <v>0.12931707319239966</v>
      </c>
      <c r="Q772" s="13">
        <f t="shared" si="1068"/>
        <v>5.2533940455209399E-2</v>
      </c>
      <c r="R772" s="13">
        <f t="shared" si="1069"/>
        <v>7.9581434755053498E-2</v>
      </c>
      <c r="S772" s="13">
        <f t="shared" si="1070"/>
        <v>4.5910224329033029E-2</v>
      </c>
      <c r="T772" s="13">
        <f t="shared" si="1071"/>
        <v>6.9452789593892145E-2</v>
      </c>
      <c r="U772" s="13">
        <f t="shared" si="1072"/>
        <v>8.5482179687123239E-2</v>
      </c>
      <c r="V772" s="13">
        <f t="shared" si="1073"/>
        <v>7.2440334130640625E-3</v>
      </c>
      <c r="W772" s="13">
        <f t="shared" si="1074"/>
        <v>1.8809729310556647E-2</v>
      </c>
      <c r="X772" s="13">
        <f t="shared" si="1075"/>
        <v>2.4867507763633067E-2</v>
      </c>
      <c r="Y772" s="13">
        <f t="shared" si="1076"/>
        <v>1.6438113812389851E-2</v>
      </c>
      <c r="Z772" s="13">
        <f t="shared" si="1077"/>
        <v>3.507036020097809E-2</v>
      </c>
      <c r="AA772" s="13">
        <f t="shared" si="1078"/>
        <v>3.7670731139988339E-2</v>
      </c>
      <c r="AB772" s="13">
        <f t="shared" si="1079"/>
        <v>2.0231956222988977E-2</v>
      </c>
      <c r="AC772" s="13">
        <f t="shared" si="1080"/>
        <v>6.4294526397526029E-4</v>
      </c>
      <c r="AD772" s="13">
        <f t="shared" si="1081"/>
        <v>5.0511047763217428E-3</v>
      </c>
      <c r="AE772" s="13">
        <f t="shared" si="1082"/>
        <v>6.677841300438565E-3</v>
      </c>
      <c r="AF772" s="13">
        <f t="shared" si="1083"/>
        <v>4.4142387070335576E-3</v>
      </c>
      <c r="AG772" s="13">
        <f t="shared" si="1084"/>
        <v>1.9452896513522098E-3</v>
      </c>
      <c r="AH772" s="13">
        <f t="shared" si="1085"/>
        <v>1.1591241428468778E-2</v>
      </c>
      <c r="AI772" s="13">
        <f t="shared" si="1086"/>
        <v>1.2450700161852454E-2</v>
      </c>
      <c r="AJ772" s="13">
        <f t="shared" si="1087"/>
        <v>6.6869427005296659E-3</v>
      </c>
      <c r="AK772" s="13">
        <f t="shared" si="1088"/>
        <v>2.3942537152606275E-3</v>
      </c>
      <c r="AL772" s="13">
        <f t="shared" si="1089"/>
        <v>3.6521409675242682E-5</v>
      </c>
      <c r="AM772" s="13">
        <f t="shared" si="1090"/>
        <v>1.0851260659901672E-3</v>
      </c>
      <c r="AN772" s="13">
        <f t="shared" si="1091"/>
        <v>1.434596980371565E-3</v>
      </c>
      <c r="AO772" s="13">
        <f t="shared" si="1092"/>
        <v>9.483084779708269E-4</v>
      </c>
      <c r="AP772" s="13">
        <f t="shared" si="1093"/>
        <v>4.1790550781652385E-4</v>
      </c>
      <c r="AQ772" s="13">
        <f t="shared" si="1094"/>
        <v>1.3812357807642582E-4</v>
      </c>
      <c r="AR772" s="13">
        <f t="shared" si="1095"/>
        <v>3.0648531029186018E-3</v>
      </c>
      <c r="AS772" s="13">
        <f t="shared" si="1096"/>
        <v>3.2921035473250058E-3</v>
      </c>
      <c r="AT772" s="13">
        <f t="shared" si="1097"/>
        <v>1.7681019941851559E-3</v>
      </c>
      <c r="AU772" s="13">
        <f t="shared" si="1098"/>
        <v>6.3306730117520225E-4</v>
      </c>
      <c r="AV772" s="13">
        <f t="shared" si="1099"/>
        <v>1.7000187593898703E-4</v>
      </c>
      <c r="AW772" s="13">
        <f t="shared" si="1100"/>
        <v>1.4406502900289307E-6</v>
      </c>
      <c r="AX772" s="13">
        <f t="shared" si="1101"/>
        <v>1.9426419750967169E-4</v>
      </c>
      <c r="AY772" s="13">
        <f t="shared" si="1102"/>
        <v>2.5682806807094587E-4</v>
      </c>
      <c r="AZ772" s="13">
        <f t="shared" si="1103"/>
        <v>1.69770491409696E-4</v>
      </c>
      <c r="BA772" s="13">
        <f t="shared" si="1104"/>
        <v>7.4815342341600781E-5</v>
      </c>
      <c r="BB772" s="13">
        <f t="shared" si="1105"/>
        <v>2.4727510372444125E-5</v>
      </c>
      <c r="BC772" s="13">
        <f t="shared" si="1106"/>
        <v>6.5382286582610478E-6</v>
      </c>
      <c r="BD772" s="13">
        <f t="shared" si="1107"/>
        <v>6.7531769572434883E-4</v>
      </c>
      <c r="BE772" s="13">
        <f t="shared" si="1108"/>
        <v>7.2539064908146861E-4</v>
      </c>
      <c r="BF772" s="13">
        <f t="shared" si="1109"/>
        <v>3.8958818723862907E-4</v>
      </c>
      <c r="BG772" s="13">
        <f t="shared" si="1110"/>
        <v>1.3949169396110673E-4</v>
      </c>
      <c r="BH772" s="13">
        <f t="shared" si="1111"/>
        <v>3.7458655039162058E-5</v>
      </c>
      <c r="BI772" s="13">
        <f t="shared" si="1112"/>
        <v>8.0472222968869843E-6</v>
      </c>
      <c r="BJ772" s="14">
        <f t="shared" si="1113"/>
        <v>0.30275671544750432</v>
      </c>
      <c r="BK772" s="14">
        <f t="shared" si="1114"/>
        <v>0.27447070401796947</v>
      </c>
      <c r="BL772" s="14">
        <f t="shared" si="1115"/>
        <v>0.38738331341441579</v>
      </c>
      <c r="BM772" s="14">
        <f t="shared" si="1116"/>
        <v>0.42872457161231825</v>
      </c>
      <c r="BN772" s="14">
        <f t="shared" si="1117"/>
        <v>0.5707011340507685</v>
      </c>
    </row>
    <row r="773" spans="1:66" s="15" customFormat="1" x14ac:dyDescent="0.25">
      <c r="A773" t="s">
        <v>338</v>
      </c>
      <c r="B773" t="s">
        <v>82</v>
      </c>
      <c r="C773" t="s">
        <v>81</v>
      </c>
      <c r="D773" s="11">
        <v>44325</v>
      </c>
      <c r="E773" s="10">
        <f>VLOOKUP(A773,home!$A$2:$E$405,3,FALSE)</f>
        <v>1.3033999999999999</v>
      </c>
      <c r="F773" s="10">
        <f>VLOOKUP(B773,home!$B$2:$E$405,3,FALSE)</f>
        <v>1.2276</v>
      </c>
      <c r="G773" s="10">
        <f>VLOOKUP(C773,away!$B$2:$E$405,4,FALSE)</f>
        <v>1.1508</v>
      </c>
      <c r="H773" s="10">
        <f>VLOOKUP(A773,away!$A$2:$E$405,3,FALSE)</f>
        <v>1.0085</v>
      </c>
      <c r="I773" s="10">
        <f>VLOOKUP(C773,away!$B$2:$E$405,3,FALSE)</f>
        <v>0.86760000000000004</v>
      </c>
      <c r="J773" s="10">
        <f>VLOOKUP(B773,home!$B$2:$E$405,4,FALSE)</f>
        <v>1.0907</v>
      </c>
      <c r="K773" s="12">
        <f t="shared" si="1062"/>
        <v>1.8413419590719999</v>
      </c>
      <c r="L773" s="12">
        <f t="shared" si="1063"/>
        <v>0.95433479622000006</v>
      </c>
      <c r="M773" s="13">
        <f t="shared" si="1064"/>
        <v>6.1073528510043988E-2</v>
      </c>
      <c r="N773" s="13">
        <f t="shared" si="1065"/>
        <v>0.11245725063412404</v>
      </c>
      <c r="O773" s="13">
        <f t="shared" si="1066"/>
        <v>5.8284593385069201E-2</v>
      </c>
      <c r="P773" s="13">
        <f t="shared" si="1067"/>
        <v>0.10732186736737824</v>
      </c>
      <c r="Q773" s="13">
        <f t="shared" si="1068"/>
        <v>0.10353612709724445</v>
      </c>
      <c r="R773" s="13">
        <f t="shared" si="1069"/>
        <v>2.7811507775452781E-2</v>
      </c>
      <c r="S773" s="13">
        <f t="shared" si="1070"/>
        <v>4.7148017710025178E-2</v>
      </c>
      <c r="T773" s="13">
        <f t="shared" si="1071"/>
        <v>9.8808128754756822E-2</v>
      </c>
      <c r="U773" s="13">
        <f t="shared" si="1072"/>
        <v>5.1210496211998385E-2</v>
      </c>
      <c r="V773" s="13">
        <f t="shared" si="1073"/>
        <v>9.2056855741572165E-3</v>
      </c>
      <c r="W773" s="13">
        <f t="shared" si="1074"/>
        <v>6.3548471701322537E-2</v>
      </c>
      <c r="X773" s="13">
        <f t="shared" si="1075"/>
        <v>6.0646517791174095E-2</v>
      </c>
      <c r="Y773" s="13">
        <f t="shared" si="1076"/>
        <v>2.893854109884636E-2</v>
      </c>
      <c r="Z773" s="13">
        <f t="shared" si="1077"/>
        <v>8.8471632018192296E-3</v>
      </c>
      <c r="AA773" s="13">
        <f t="shared" si="1078"/>
        <v>1.6290652822267524E-2</v>
      </c>
      <c r="AB773" s="13">
        <f t="shared" si="1079"/>
        <v>1.4998331291157949E-2</v>
      </c>
      <c r="AC773" s="13">
        <f t="shared" si="1080"/>
        <v>1.0110470427185658E-3</v>
      </c>
      <c r="AD773" s="13">
        <f t="shared" si="1081"/>
        <v>2.9253616844636208E-2</v>
      </c>
      <c r="AE773" s="13">
        <f t="shared" si="1082"/>
        <v>2.7917744470123861E-2</v>
      </c>
      <c r="AF773" s="13">
        <f t="shared" si="1083"/>
        <v>1.3321437489908839E-2</v>
      </c>
      <c r="AG773" s="13">
        <f t="shared" si="1084"/>
        <v>4.2377037774298755E-3</v>
      </c>
      <c r="AH773" s="13">
        <f t="shared" si="1085"/>
        <v>2.1107889228333086E-3</v>
      </c>
      <c r="AI773" s="13">
        <f t="shared" si="1086"/>
        <v>3.8866842103573609E-3</v>
      </c>
      <c r="AJ773" s="13">
        <f t="shared" si="1087"/>
        <v>3.5783573590968168E-3</v>
      </c>
      <c r="AK773" s="13">
        <f t="shared" si="1088"/>
        <v>2.1963265166196795E-3</v>
      </c>
      <c r="AL773" s="13">
        <f t="shared" si="1089"/>
        <v>7.1066767726038328E-5</v>
      </c>
      <c r="AM773" s="13">
        <f t="shared" si="1090"/>
        <v>1.0773182430128812E-2</v>
      </c>
      <c r="AN773" s="13">
        <f t="shared" si="1091"/>
        <v>1.0281222859097867E-2</v>
      </c>
      <c r="AO773" s="13">
        <f t="shared" si="1092"/>
        <v>4.9058643610647833E-3</v>
      </c>
      <c r="AP773" s="13">
        <f t="shared" si="1093"/>
        <v>1.5606123550999074E-3</v>
      </c>
      <c r="AQ773" s="13">
        <f t="shared" si="1094"/>
        <v>3.7233666847067104E-4</v>
      </c>
      <c r="AR773" s="13">
        <f t="shared" si="1095"/>
        <v>4.0287986330711197E-4</v>
      </c>
      <c r="AS773" s="13">
        <f t="shared" si="1096"/>
        <v>7.4183959677257699E-4</v>
      </c>
      <c r="AT773" s="13">
        <f t="shared" si="1097"/>
        <v>6.8299018821919985E-4</v>
      </c>
      <c r="AU773" s="13">
        <f t="shared" si="1098"/>
        <v>4.1920616373416504E-4</v>
      </c>
      <c r="AV773" s="13">
        <f t="shared" si="1099"/>
        <v>1.9297547469633133E-4</v>
      </c>
      <c r="AW773" s="13">
        <f t="shared" si="1100"/>
        <v>3.4689598324218869E-6</v>
      </c>
      <c r="AX773" s="13">
        <f t="shared" si="1101"/>
        <v>3.3061854735555729E-3</v>
      </c>
      <c r="AY773" s="13">
        <f t="shared" si="1102"/>
        <v>3.1552078401711823E-3</v>
      </c>
      <c r="AZ773" s="13">
        <f t="shared" si="1103"/>
        <v>1.5055623155907556E-3</v>
      </c>
      <c r="BA773" s="13">
        <f t="shared" si="1104"/>
        <v>4.7893683521527185E-4</v>
      </c>
      <c r="BB773" s="13">
        <f t="shared" si="1105"/>
        <v>1.1426652175935452E-4</v>
      </c>
      <c r="BC773" s="13">
        <f t="shared" si="1106"/>
        <v>2.1809703551596367E-5</v>
      </c>
      <c r="BD773" s="13">
        <f t="shared" si="1107"/>
        <v>6.4080378708388999E-5</v>
      </c>
      <c r="BE773" s="13">
        <f t="shared" si="1108"/>
        <v>1.1799389006898067E-4</v>
      </c>
      <c r="BF773" s="13">
        <f t="shared" si="1109"/>
        <v>1.0863355034907156E-4</v>
      </c>
      <c r="BG773" s="13">
        <f t="shared" si="1110"/>
        <v>6.6677171473568701E-5</v>
      </c>
      <c r="BH773" s="13">
        <f t="shared" si="1111"/>
        <v>3.0693868386630174E-5</v>
      </c>
      <c r="BI773" s="13">
        <f t="shared" si="1112"/>
        <v>1.130358154930714E-5</v>
      </c>
      <c r="BJ773" s="14">
        <f t="shared" si="1113"/>
        <v>0.57914072702327279</v>
      </c>
      <c r="BK773" s="14">
        <f t="shared" si="1114"/>
        <v>0.22898642081222037</v>
      </c>
      <c r="BL773" s="14">
        <f t="shared" si="1115"/>
        <v>0.18320701222211835</v>
      </c>
      <c r="BM773" s="14">
        <f t="shared" si="1116"/>
        <v>0.52654470960977928</v>
      </c>
      <c r="BN773" s="14">
        <f t="shared" si="1117"/>
        <v>0.47048487476931272</v>
      </c>
    </row>
    <row r="774" spans="1:66" x14ac:dyDescent="0.25">
      <c r="A774" t="s">
        <v>338</v>
      </c>
      <c r="B774" t="s">
        <v>87</v>
      </c>
      <c r="C774" t="s">
        <v>94</v>
      </c>
      <c r="D774" s="11">
        <v>44325</v>
      </c>
      <c r="E774" s="10">
        <f>VLOOKUP(A774,home!$A$2:$E$405,3,FALSE)</f>
        <v>1.3033999999999999</v>
      </c>
      <c r="F774" s="10">
        <f>VLOOKUP(B774,home!$B$2:$E$405,3,FALSE)</f>
        <v>0.86309999999999998</v>
      </c>
      <c r="G774" s="10">
        <f>VLOOKUP(C774,away!$B$2:$E$405,4,FALSE)</f>
        <v>1.1508</v>
      </c>
      <c r="H774" s="10">
        <f>VLOOKUP(A774,away!$A$2:$E$405,3,FALSE)</f>
        <v>1.0085</v>
      </c>
      <c r="I774" s="10">
        <f>VLOOKUP(C774,away!$B$2:$E$405,3,FALSE)</f>
        <v>1.2889999999999999</v>
      </c>
      <c r="J774" s="10">
        <f>VLOOKUP(B774,home!$B$2:$E$405,4,FALSE)</f>
        <v>0.99160000000000004</v>
      </c>
      <c r="K774" s="12">
        <f t="shared" si="1062"/>
        <v>1.294609192632</v>
      </c>
      <c r="L774" s="12">
        <f t="shared" si="1063"/>
        <v>1.2890368654</v>
      </c>
      <c r="M774" s="13">
        <f t="shared" si="1064"/>
        <v>7.5498230655217088E-2</v>
      </c>
      <c r="N774" s="13">
        <f t="shared" si="1065"/>
        <v>9.7740703433695092E-2</v>
      </c>
      <c r="O774" s="13">
        <f t="shared" si="1066"/>
        <v>9.7320002587047205E-2</v>
      </c>
      <c r="P774" s="13">
        <f t="shared" si="1067"/>
        <v>0.12599136997616134</v>
      </c>
      <c r="Q774" s="13">
        <f t="shared" si="1068"/>
        <v>6.3268006579789912E-2</v>
      </c>
      <c r="R774" s="13">
        <f t="shared" si="1069"/>
        <v>6.2724535537763623E-2</v>
      </c>
      <c r="S774" s="13">
        <f t="shared" si="1070"/>
        <v>5.2563567287298628E-2</v>
      </c>
      <c r="T774" s="13">
        <f t="shared" si="1071"/>
        <v>8.1554792881718949E-2</v>
      </c>
      <c r="U774" s="13">
        <f t="shared" si="1072"/>
        <v>8.1203760310761361E-2</v>
      </c>
      <c r="V774" s="13">
        <f t="shared" si="1073"/>
        <v>9.7464474713683039E-3</v>
      </c>
      <c r="W774" s="13">
        <f t="shared" si="1074"/>
        <v>2.7302447639232622E-2</v>
      </c>
      <c r="X774" s="13">
        <f t="shared" si="1075"/>
        <v>3.5193861522624041E-2</v>
      </c>
      <c r="Y774" s="13">
        <f t="shared" si="1076"/>
        <v>2.2683092469222489E-2</v>
      </c>
      <c r="Z774" s="13">
        <f t="shared" si="1077"/>
        <v>2.6951412891089918E-2</v>
      </c>
      <c r="AA774" s="13">
        <f t="shared" si="1078"/>
        <v>3.4891546883225592E-2</v>
      </c>
      <c r="AB774" s="13">
        <f t="shared" si="1079"/>
        <v>2.2585458670087141E-2</v>
      </c>
      <c r="AC774" s="13">
        <f t="shared" si="1080"/>
        <v>1.0165538472403359E-3</v>
      </c>
      <c r="AD774" s="13">
        <f t="shared" si="1081"/>
        <v>8.8364999237761071E-3</v>
      </c>
      <c r="AE774" s="13">
        <f t="shared" si="1082"/>
        <v>1.1390574162851691E-2</v>
      </c>
      <c r="AF774" s="13">
        <f t="shared" si="1083"/>
        <v>7.3414350069942883E-3</v>
      </c>
      <c r="AG774" s="13">
        <f t="shared" si="1084"/>
        <v>3.1544601229845821E-3</v>
      </c>
      <c r="AH774" s="13">
        <f t="shared" si="1085"/>
        <v>8.685341197807922E-3</v>
      </c>
      <c r="AI774" s="13">
        <f t="shared" si="1086"/>
        <v>1.1244122555827562E-2</v>
      </c>
      <c r="AJ774" s="13">
        <f t="shared" si="1087"/>
        <v>7.2783722119275935E-3</v>
      </c>
      <c r="AK774" s="13">
        <f t="shared" si="1088"/>
        <v>3.140882524319588E-3</v>
      </c>
      <c r="AL774" s="13">
        <f t="shared" si="1089"/>
        <v>6.7856960756203797E-5</v>
      </c>
      <c r="AM774" s="13">
        <f t="shared" si="1090"/>
        <v>2.2879628064025009E-3</v>
      </c>
      <c r="AN774" s="13">
        <f t="shared" si="1091"/>
        <v>2.949268404116866E-3</v>
      </c>
      <c r="AO774" s="13">
        <f t="shared" si="1092"/>
        <v>1.9008578494330334E-3</v>
      </c>
      <c r="AP774" s="13">
        <f t="shared" si="1093"/>
        <v>8.1675861460138108E-4</v>
      </c>
      <c r="AQ774" s="13">
        <f t="shared" si="1094"/>
        <v>2.6320799108855265E-4</v>
      </c>
      <c r="AR774" s="13">
        <f t="shared" si="1095"/>
        <v>2.2391449985103605E-3</v>
      </c>
      <c r="AS774" s="13">
        <f t="shared" si="1096"/>
        <v>2.8988176987074787E-3</v>
      </c>
      <c r="AT774" s="13">
        <f t="shared" si="1097"/>
        <v>1.8764180202555214E-3</v>
      </c>
      <c r="AU774" s="13">
        <f t="shared" si="1098"/>
        <v>8.0974267274771204E-4</v>
      </c>
      <c r="AV774" s="13">
        <f t="shared" si="1099"/>
        <v>2.6207507695139856E-4</v>
      </c>
      <c r="AW774" s="13">
        <f t="shared" si="1100"/>
        <v>3.1455451832359333E-6</v>
      </c>
      <c r="AX774" s="13">
        <f t="shared" si="1101"/>
        <v>4.9366961359479722E-4</v>
      </c>
      <c r="AY774" s="13">
        <f t="shared" si="1102"/>
        <v>6.3635833125146653E-4</v>
      </c>
      <c r="AZ774" s="13">
        <f t="shared" si="1103"/>
        <v>4.1014467429378274E-4</v>
      </c>
      <c r="BA774" s="13">
        <f t="shared" si="1104"/>
        <v>1.7623053510405393E-4</v>
      </c>
      <c r="BB774" s="13">
        <f t="shared" si="1105"/>
        <v>5.6791914139573573E-5</v>
      </c>
      <c r="BC774" s="13">
        <f t="shared" si="1106"/>
        <v>1.4641374196508368E-5</v>
      </c>
      <c r="BD774" s="13">
        <f t="shared" si="1107"/>
        <v>4.8105674167598072E-4</v>
      </c>
      <c r="BE774" s="13">
        <f t="shared" si="1108"/>
        <v>6.2278047995132193E-4</v>
      </c>
      <c r="BF774" s="13">
        <f t="shared" si="1109"/>
        <v>4.0312866716837539E-4</v>
      </c>
      <c r="BG774" s="13">
        <f t="shared" si="1110"/>
        <v>1.7396469277655488E-4</v>
      </c>
      <c r="BH774" s="13">
        <f t="shared" si="1111"/>
        <v>5.6304072615482456E-5</v>
      </c>
      <c r="BI774" s="13">
        <f t="shared" si="1112"/>
        <v>1.4578353998124634E-5</v>
      </c>
      <c r="BJ774" s="14">
        <f t="shared" si="1113"/>
        <v>0.36847176585111235</v>
      </c>
      <c r="BK774" s="14">
        <f t="shared" si="1114"/>
        <v>0.26552038452929339</v>
      </c>
      <c r="BL774" s="14">
        <f t="shared" si="1115"/>
        <v>0.338912033954126</v>
      </c>
      <c r="BM774" s="14">
        <f t="shared" si="1116"/>
        <v>0.47667953566987908</v>
      </c>
      <c r="BN774" s="14">
        <f t="shared" si="1117"/>
        <v>0.52254284876967427</v>
      </c>
    </row>
    <row r="775" spans="1:66" x14ac:dyDescent="0.25">
      <c r="A775" t="s">
        <v>338</v>
      </c>
      <c r="B775" t="s">
        <v>89</v>
      </c>
      <c r="C775" t="s">
        <v>75</v>
      </c>
      <c r="D775" s="11">
        <v>44325</v>
      </c>
      <c r="E775" s="10">
        <f>VLOOKUP(A775,home!$A$2:$E$405,3,FALSE)</f>
        <v>1.3033999999999999</v>
      </c>
      <c r="F775" s="10">
        <f>VLOOKUP(B775,home!$B$2:$E$405,3,FALSE)</f>
        <v>0.47949999999999998</v>
      </c>
      <c r="G775" s="10">
        <f>VLOOKUP(C775,away!$B$2:$E$405,4,FALSE)</f>
        <v>0.61380000000000001</v>
      </c>
      <c r="H775" s="10">
        <f>VLOOKUP(A775,away!$A$2:$E$405,3,FALSE)</f>
        <v>1.0085</v>
      </c>
      <c r="I775" s="10">
        <f>VLOOKUP(C775,away!$B$2:$E$405,3,FALSE)</f>
        <v>0.59489999999999998</v>
      </c>
      <c r="J775" s="10">
        <f>VLOOKUP(B775,home!$B$2:$E$405,4,FALSE)</f>
        <v>0.49580000000000002</v>
      </c>
      <c r="K775" s="12">
        <f t="shared" si="1062"/>
        <v>0.38361290813999999</v>
      </c>
      <c r="L775" s="12">
        <f t="shared" si="1063"/>
        <v>0.29745850706999999</v>
      </c>
      <c r="M775" s="13">
        <f t="shared" si="1064"/>
        <v>0.50607448589106552</v>
      </c>
      <c r="N775" s="13">
        <f t="shared" si="1065"/>
        <v>0.19413670526812704</v>
      </c>
      <c r="O775" s="13">
        <f t="shared" si="1066"/>
        <v>0.15053616103937412</v>
      </c>
      <c r="P775" s="13">
        <f t="shared" si="1067"/>
        <v>5.774761451654567E-2</v>
      </c>
      <c r="Q775" s="13">
        <f t="shared" si="1068"/>
        <v>3.7236673042312124E-2</v>
      </c>
      <c r="R775" s="13">
        <f t="shared" si="1069"/>
        <v>2.2389130861410658E-2</v>
      </c>
      <c r="S775" s="13">
        <f t="shared" si="1070"/>
        <v>1.6473795238263508E-3</v>
      </c>
      <c r="T775" s="13">
        <f t="shared" si="1071"/>
        <v>1.107636517141988E-2</v>
      </c>
      <c r="U775" s="13">
        <f t="shared" si="1072"/>
        <v>8.5887596004727666E-3</v>
      </c>
      <c r="V775" s="13">
        <f t="shared" si="1073"/>
        <v>2.0886744794509747E-5</v>
      </c>
      <c r="W775" s="13">
        <f t="shared" si="1074"/>
        <v>4.7614894784065659E-3</v>
      </c>
      <c r="X775" s="13">
        <f t="shared" si="1075"/>
        <v>1.4163455516763299E-3</v>
      </c>
      <c r="Y775" s="13">
        <f t="shared" si="1076"/>
        <v>2.106520166484383E-4</v>
      </c>
      <c r="Z775" s="13">
        <f t="shared" si="1077"/>
        <v>2.2199458135433591E-3</v>
      </c>
      <c r="AA775" s="13">
        <f t="shared" si="1078"/>
        <v>8.5159986944658621E-4</v>
      </c>
      <c r="AB775" s="13">
        <f t="shared" si="1079"/>
        <v>1.633423512450246E-4</v>
      </c>
      <c r="AC775" s="13">
        <f t="shared" si="1080"/>
        <v>1.4896024702459088E-7</v>
      </c>
      <c r="AD775" s="13">
        <f t="shared" si="1081"/>
        <v>4.5664220647238844E-4</v>
      </c>
      <c r="AE775" s="13">
        <f t="shared" si="1082"/>
        <v>1.3583210900242735E-4</v>
      </c>
      <c r="AF775" s="13">
        <f t="shared" si="1083"/>
        <v>2.0202208178015771E-5</v>
      </c>
      <c r="AG775" s="13">
        <f t="shared" si="1084"/>
        <v>2.0031062280499716E-6</v>
      </c>
      <c r="AH775" s="13">
        <f t="shared" si="1085"/>
        <v>1.6508544186822605E-4</v>
      </c>
      <c r="AI775" s="13">
        <f t="shared" si="1086"/>
        <v>6.3328906446647099E-5</v>
      </c>
      <c r="AJ775" s="13">
        <f t="shared" si="1087"/>
        <v>1.2146892985662143E-5</v>
      </c>
      <c r="AK775" s="13">
        <f t="shared" si="1088"/>
        <v>1.5532349810317406E-6</v>
      </c>
      <c r="AL775" s="13">
        <f t="shared" si="1089"/>
        <v>6.7990773400239239E-10</v>
      </c>
      <c r="AM775" s="13">
        <f t="shared" si="1090"/>
        <v>3.5034768960867864E-5</v>
      </c>
      <c r="AN775" s="13">
        <f t="shared" si="1091"/>
        <v>1.042139007064213E-5</v>
      </c>
      <c r="AO775" s="13">
        <f t="shared" si="1092"/>
        <v>1.5499655660036647E-6</v>
      </c>
      <c r="AP775" s="13">
        <f t="shared" si="1093"/>
        <v>1.5368348109111921E-7</v>
      </c>
      <c r="AQ775" s="13">
        <f t="shared" si="1094"/>
        <v>1.1428614711671223E-8</v>
      </c>
      <c r="AR775" s="13">
        <f t="shared" si="1095"/>
        <v>9.8212138154227608E-6</v>
      </c>
      <c r="AS775" s="13">
        <f t="shared" si="1096"/>
        <v>3.7675443931990709E-6</v>
      </c>
      <c r="AT775" s="13">
        <f t="shared" si="1097"/>
        <v>7.2263933061082343E-7</v>
      </c>
      <c r="AU775" s="13">
        <f t="shared" si="1098"/>
        <v>9.2404591717320305E-8</v>
      </c>
      <c r="AV775" s="13">
        <f t="shared" si="1099"/>
        <v>8.861898538542647E-9</v>
      </c>
      <c r="AW775" s="13">
        <f t="shared" si="1100"/>
        <v>2.1550983119749958E-12</v>
      </c>
      <c r="AX775" s="13">
        <f t="shared" si="1101"/>
        <v>2.2399649345152533E-6</v>
      </c>
      <c r="AY775" s="13">
        <f t="shared" si="1102"/>
        <v>6.6629662531005759E-7</v>
      </c>
      <c r="AZ775" s="13">
        <f t="shared" si="1103"/>
        <v>9.9097799715254437E-8</v>
      </c>
      <c r="BA775" s="13">
        <f t="shared" si="1104"/>
        <v>9.8258278524071522E-9</v>
      </c>
      <c r="BB775" s="13">
        <f t="shared" si="1105"/>
        <v>7.3069402092596387E-10</v>
      </c>
      <c r="BC775" s="13">
        <f t="shared" si="1106"/>
        <v>4.3470230517922529E-11</v>
      </c>
      <c r="BD775" s="13">
        <f t="shared" si="1107"/>
        <v>4.8690059985848505E-7</v>
      </c>
      <c r="BE775" s="13">
        <f t="shared" si="1108"/>
        <v>1.8678135508682392E-7</v>
      </c>
      <c r="BF775" s="13">
        <f t="shared" si="1109"/>
        <v>3.5825869405593244E-8</v>
      </c>
      <c r="BG775" s="13">
        <f t="shared" si="1110"/>
        <v>4.5810886497744931E-9</v>
      </c>
      <c r="BH775" s="13">
        <f t="shared" si="1111"/>
        <v>4.3934118484678465E-10</v>
      </c>
      <c r="BI775" s="13">
        <f t="shared" si="1112"/>
        <v>3.3707389916949688E-11</v>
      </c>
      <c r="BJ775" s="14">
        <f t="shared" si="1113"/>
        <v>0.24950309735451626</v>
      </c>
      <c r="BK775" s="14">
        <f t="shared" si="1114"/>
        <v>0.56549118261301201</v>
      </c>
      <c r="BL775" s="14">
        <f t="shared" si="1115"/>
        <v>0.18278623542422173</v>
      </c>
      <c r="BM775" s="14">
        <f t="shared" si="1116"/>
        <v>3.1879024291988127E-2</v>
      </c>
      <c r="BN775" s="14">
        <f t="shared" si="1117"/>
        <v>0.96812077061883517</v>
      </c>
    </row>
    <row r="776" spans="1:66" x14ac:dyDescent="0.25">
      <c r="A776" t="s">
        <v>339</v>
      </c>
      <c r="B776" t="s">
        <v>113</v>
      </c>
      <c r="C776" t="s">
        <v>121</v>
      </c>
      <c r="D776" s="11">
        <v>44325</v>
      </c>
      <c r="E776" s="10">
        <f>VLOOKUP(A776,home!$A$2:$E$405,3,FALSE)</f>
        <v>1.2199</v>
      </c>
      <c r="F776" s="10">
        <f>VLOOKUP(B776,home!$B$2:$E$405,3,FALSE)</f>
        <v>1.1125</v>
      </c>
      <c r="G776" s="10">
        <f>VLOOKUP(C776,away!$B$2:$E$405,4,FALSE)</f>
        <v>1.0383</v>
      </c>
      <c r="H776" s="10">
        <f>VLOOKUP(A776,away!$A$2:$E$405,3,FALSE)</f>
        <v>1.0142</v>
      </c>
      <c r="I776" s="10">
        <f>VLOOKUP(C776,away!$B$2:$E$405,3,FALSE)</f>
        <v>1.1174999999999999</v>
      </c>
      <c r="J776" s="10">
        <f>VLOOKUP(B776,home!$B$2:$E$405,4,FALSE)</f>
        <v>1.2677</v>
      </c>
      <c r="K776" s="12">
        <f t="shared" si="1062"/>
        <v>1.409117164125</v>
      </c>
      <c r="L776" s="12">
        <f t="shared" si="1063"/>
        <v>1.4367712474500001</v>
      </c>
      <c r="M776" s="13">
        <f t="shared" si="1064"/>
        <v>5.8082642519518592E-2</v>
      </c>
      <c r="N776" s="13">
        <f t="shared" si="1065"/>
        <v>8.1845248511990182E-2</v>
      </c>
      <c r="O776" s="13">
        <f t="shared" si="1066"/>
        <v>8.3451470747961137E-2</v>
      </c>
      <c r="P776" s="13">
        <f t="shared" si="1067"/>
        <v>0.11759289980242739</v>
      </c>
      <c r="Q776" s="13">
        <f t="shared" si="1068"/>
        <v>5.7664772240160755E-2</v>
      </c>
      <c r="R776" s="13">
        <f t="shared" si="1069"/>
        <v>5.9950336864042664E-2</v>
      </c>
      <c r="S776" s="13">
        <f t="shared" si="1070"/>
        <v>5.9519029627899685E-2</v>
      </c>
      <c r="T776" s="13">
        <f t="shared" si="1071"/>
        <v>8.28510867454159E-2</v>
      </c>
      <c r="U776" s="13">
        <f t="shared" si="1072"/>
        <v>8.4477048670198243E-2</v>
      </c>
      <c r="V776" s="13">
        <f t="shared" si="1073"/>
        <v>1.3388997668316225E-2</v>
      </c>
      <c r="W776" s="13">
        <f t="shared" si="1074"/>
        <v>2.7085473442989776E-2</v>
      </c>
      <c r="X776" s="13">
        <f t="shared" si="1075"/>
        <v>3.8915629466458268E-2</v>
      </c>
      <c r="Y776" s="13">
        <f t="shared" si="1076"/>
        <v>2.7956428746912614E-2</v>
      </c>
      <c r="Z776" s="13">
        <f t="shared" si="1077"/>
        <v>2.8711640093732765E-2</v>
      </c>
      <c r="AA776" s="13">
        <f t="shared" si="1078"/>
        <v>4.0458064866258359E-2</v>
      </c>
      <c r="AB776" s="13">
        <f t="shared" si="1079"/>
        <v>2.8505076815163646E-2</v>
      </c>
      <c r="AC776" s="13">
        <f t="shared" si="1080"/>
        <v>1.6941927409037825E-3</v>
      </c>
      <c r="AD776" s="13">
        <f t="shared" si="1081"/>
        <v>9.5416513817421934E-3</v>
      </c>
      <c r="AE776" s="13">
        <f t="shared" si="1082"/>
        <v>1.3709170358478746E-2</v>
      </c>
      <c r="AF776" s="13">
        <f t="shared" si="1083"/>
        <v>9.848470898728038E-3</v>
      </c>
      <c r="AG776" s="13">
        <f t="shared" si="1084"/>
        <v>4.7166666062135017E-3</v>
      </c>
      <c r="AH776" s="13">
        <f t="shared" si="1085"/>
        <v>1.0313014738451963E-2</v>
      </c>
      <c r="AI776" s="13">
        <f t="shared" si="1086"/>
        <v>1.4532246081826758E-2</v>
      </c>
      <c r="AJ776" s="13">
        <f t="shared" si="1087"/>
        <v>1.0238818693595185E-2</v>
      </c>
      <c r="AK776" s="13">
        <f t="shared" si="1088"/>
        <v>4.80923172050296E-3</v>
      </c>
      <c r="AL776" s="13">
        <f t="shared" si="1089"/>
        <v>1.3720108354928838E-4</v>
      </c>
      <c r="AM776" s="13">
        <f t="shared" si="1090"/>
        <v>2.6890609472219858E-3</v>
      </c>
      <c r="AN776" s="13">
        <f t="shared" si="1091"/>
        <v>3.8635654516092108E-3</v>
      </c>
      <c r="AO776" s="13">
        <f t="shared" si="1092"/>
        <v>2.7755298767566448E-3</v>
      </c>
      <c r="AP776" s="13">
        <f t="shared" si="1093"/>
        <v>1.3292671744541296E-3</v>
      </c>
      <c r="AQ776" s="13">
        <f t="shared" si="1094"/>
        <v>4.7746321410869911E-4</v>
      </c>
      <c r="AR776" s="13">
        <f t="shared" si="1095"/>
        <v>2.9634886101471717E-3</v>
      </c>
      <c r="AS776" s="13">
        <f t="shared" si="1096"/>
        <v>4.1759026662473199E-3</v>
      </c>
      <c r="AT776" s="13">
        <f t="shared" si="1097"/>
        <v>2.9421680613622258E-3</v>
      </c>
      <c r="AU776" s="13">
        <f t="shared" si="1098"/>
        <v>1.3819531716686292E-3</v>
      </c>
      <c r="AV776" s="13">
        <f t="shared" si="1099"/>
        <v>4.8683348355381233E-4</v>
      </c>
      <c r="AW776" s="13">
        <f t="shared" si="1100"/>
        <v>7.7159565571562447E-6</v>
      </c>
      <c r="AX776" s="13">
        <f t="shared" si="1101"/>
        <v>6.3153365601812089E-4</v>
      </c>
      <c r="AY776" s="13">
        <f t="shared" si="1102"/>
        <v>9.0736939876381482E-4</v>
      </c>
      <c r="AZ776" s="13">
        <f t="shared" si="1103"/>
        <v>6.5184113147992147E-4</v>
      </c>
      <c r="BA776" s="13">
        <f t="shared" si="1104"/>
        <v>3.1218219853854204E-4</v>
      </c>
      <c r="BB776" s="13">
        <f t="shared" si="1105"/>
        <v>1.1213360170647614E-4</v>
      </c>
      <c r="BC776" s="13">
        <f t="shared" si="1106"/>
        <v>3.2222066960975024E-5</v>
      </c>
      <c r="BD776" s="13">
        <f t="shared" si="1107"/>
        <v>7.0964253786750229E-4</v>
      </c>
      <c r="BE776" s="13">
        <f t="shared" si="1108"/>
        <v>9.9996948050232268E-4</v>
      </c>
      <c r="BF776" s="13">
        <f t="shared" si="1109"/>
        <v>7.0453707928849144E-4</v>
      </c>
      <c r="BG776" s="13">
        <f t="shared" si="1110"/>
        <v>3.3092509706263634E-4</v>
      </c>
      <c r="BH776" s="13">
        <f t="shared" si="1111"/>
        <v>1.165780585776732E-4</v>
      </c>
      <c r="BI776" s="13">
        <f t="shared" si="1112"/>
        <v>3.2854428660433749E-5</v>
      </c>
      <c r="BJ776" s="14">
        <f t="shared" si="1113"/>
        <v>0.36791676711670851</v>
      </c>
      <c r="BK776" s="14">
        <f t="shared" si="1114"/>
        <v>0.25132233284137878</v>
      </c>
      <c r="BL776" s="14">
        <f t="shared" si="1115"/>
        <v>0.35158016187293906</v>
      </c>
      <c r="BM776" s="14">
        <f t="shared" si="1116"/>
        <v>0.54004387779645191</v>
      </c>
      <c r="BN776" s="14">
        <f t="shared" si="1117"/>
        <v>0.45858737068610073</v>
      </c>
    </row>
    <row r="777" spans="1:66" x14ac:dyDescent="0.25">
      <c r="A777" t="s">
        <v>339</v>
      </c>
      <c r="B777" t="s">
        <v>118</v>
      </c>
      <c r="C777" t="s">
        <v>126</v>
      </c>
      <c r="D777" s="11">
        <v>44325</v>
      </c>
      <c r="E777" s="10">
        <f>VLOOKUP(A777,home!$A$2:$E$405,3,FALSE)</f>
        <v>1.2199</v>
      </c>
      <c r="F777" s="10">
        <f>VLOOKUP(B777,home!$B$2:$E$405,3,FALSE)</f>
        <v>0.81969999999999998</v>
      </c>
      <c r="G777" s="10">
        <f>VLOOKUP(C777,away!$B$2:$E$405,4,FALSE)</f>
        <v>1.3467</v>
      </c>
      <c r="H777" s="10">
        <f>VLOOKUP(A777,away!$A$2:$E$405,3,FALSE)</f>
        <v>1.0142</v>
      </c>
      <c r="I777" s="10">
        <f>VLOOKUP(C777,away!$B$2:$E$405,3,FALSE)</f>
        <v>0.77470000000000006</v>
      </c>
      <c r="J777" s="10">
        <f>VLOOKUP(B777,home!$B$2:$E$405,4,FALSE)</f>
        <v>1.1973</v>
      </c>
      <c r="K777" s="12">
        <f t="shared" si="1062"/>
        <v>1.346635398801</v>
      </c>
      <c r="L777" s="12">
        <f t="shared" si="1063"/>
        <v>0.940719496002</v>
      </c>
      <c r="M777" s="13">
        <f t="shared" si="1064"/>
        <v>0.10153467687049976</v>
      </c>
      <c r="N777" s="13">
        <f t="shared" si="1065"/>
        <v>0.1367301900796361</v>
      </c>
      <c r="O777" s="13">
        <f t="shared" si="1066"/>
        <v>9.5515650052342443E-2</v>
      </c>
      <c r="P777" s="13">
        <f t="shared" si="1067"/>
        <v>0.12862475549997293</v>
      </c>
      <c r="Q777" s="13">
        <f t="shared" si="1068"/>
        <v>9.2062857023013686E-2</v>
      </c>
      <c r="R777" s="13">
        <f t="shared" si="1069"/>
        <v>4.4926717088771488E-2</v>
      </c>
      <c r="S777" s="13">
        <f t="shared" si="1070"/>
        <v>4.0735658588171138E-2</v>
      </c>
      <c r="T777" s="13">
        <f t="shared" si="1071"/>
        <v>8.6605324459193597E-2</v>
      </c>
      <c r="U777" s="13">
        <f t="shared" si="1072"/>
        <v>6.0499907583657496E-2</v>
      </c>
      <c r="V777" s="13">
        <f t="shared" si="1073"/>
        <v>5.7337981986156994E-3</v>
      </c>
      <c r="W777" s="13">
        <f t="shared" si="1074"/>
        <v>4.132503406064849E-2</v>
      </c>
      <c r="X777" s="13">
        <f t="shared" si="1075"/>
        <v>3.8875265213798728E-2</v>
      </c>
      <c r="Y777" s="13">
        <f t="shared" si="1076"/>
        <v>1.8285359949434407E-2</v>
      </c>
      <c r="Z777" s="13">
        <f t="shared" si="1077"/>
        <v>1.4087812885591191E-2</v>
      </c>
      <c r="AA777" s="13">
        <f t="shared" si="1078"/>
        <v>1.8971147523421959E-2</v>
      </c>
      <c r="AB777" s="13">
        <f t="shared" si="1079"/>
        <v>1.2773609405457969E-2</v>
      </c>
      <c r="AC777" s="13">
        <f t="shared" si="1080"/>
        <v>4.5397568478240723E-4</v>
      </c>
      <c r="AD777" s="13">
        <f t="shared" si="1081"/>
        <v>1.3912438430681569E-2</v>
      </c>
      <c r="AE777" s="13">
        <f t="shared" si="1082"/>
        <v>1.308770206866962E-2</v>
      </c>
      <c r="AF777" s="13">
        <f t="shared" si="1083"/>
        <v>6.1559282469316077E-3</v>
      </c>
      <c r="AG777" s="13">
        <f t="shared" si="1084"/>
        <v>1.9303339059593264E-3</v>
      </c>
      <c r="AH777" s="13">
        <f t="shared" si="1085"/>
        <v>3.3131700593759554E-3</v>
      </c>
      <c r="AI777" s="13">
        <f t="shared" si="1086"/>
        <v>4.4616320842032721E-3</v>
      </c>
      <c r="AJ777" s="13">
        <f t="shared" si="1087"/>
        <v>3.0040958505072059E-3</v>
      </c>
      <c r="AK777" s="13">
        <f t="shared" si="1088"/>
        <v>1.3484739378947334E-3</v>
      </c>
      <c r="AL777" s="13">
        <f t="shared" si="1089"/>
        <v>2.300396800692848E-5</v>
      </c>
      <c r="AM777" s="13">
        <f t="shared" si="1090"/>
        <v>3.7469964148790463E-3</v>
      </c>
      <c r="AN777" s="13">
        <f t="shared" si="1091"/>
        <v>3.5248725789263171E-3</v>
      </c>
      <c r="AO777" s="13">
        <f t="shared" si="1092"/>
        <v>1.6579581779594173E-3</v>
      </c>
      <c r="AP777" s="13">
        <f t="shared" si="1093"/>
        <v>5.1989119385412587E-4</v>
      </c>
      <c r="AQ777" s="13">
        <f t="shared" si="1094"/>
        <v>1.222679454645828E-4</v>
      </c>
      <c r="AR777" s="13">
        <f t="shared" si="1095"/>
        <v>6.2335273368501322E-4</v>
      </c>
      <c r="AS777" s="13">
        <f t="shared" si="1096"/>
        <v>8.3942885711961132E-4</v>
      </c>
      <c r="AT777" s="13">
        <f t="shared" si="1097"/>
        <v>5.6520230688616785E-4</v>
      </c>
      <c r="AU777" s="13">
        <f t="shared" si="1098"/>
        <v>2.537071446456333E-4</v>
      </c>
      <c r="AV777" s="13">
        <f t="shared" si="1099"/>
        <v>8.5412755477133829E-5</v>
      </c>
      <c r="AW777" s="13">
        <f t="shared" si="1100"/>
        <v>8.0948801916167412E-7</v>
      </c>
      <c r="AX777" s="13">
        <f t="shared" si="1101"/>
        <v>8.4097300190942679E-4</v>
      </c>
      <c r="AY777" s="13">
        <f t="shared" si="1102"/>
        <v>7.9111969850752489E-4</v>
      </c>
      <c r="AZ777" s="13">
        <f t="shared" si="1103"/>
        <v>3.7211086202862642E-4</v>
      </c>
      <c r="BA777" s="13">
        <f t="shared" si="1104"/>
        <v>1.1668398086147977E-4</v>
      </c>
      <c r="BB777" s="13">
        <f t="shared" si="1105"/>
        <v>2.7441723916879557E-5</v>
      </c>
      <c r="BC777" s="13">
        <f t="shared" si="1106"/>
        <v>5.1629929385025954E-6</v>
      </c>
      <c r="BD777" s="13">
        <f t="shared" si="1107"/>
        <v>9.7733344910605726E-5</v>
      </c>
      <c r="BE777" s="13">
        <f t="shared" si="1108"/>
        <v>1.3161118189984923E-4</v>
      </c>
      <c r="BF777" s="13">
        <f t="shared" si="1109"/>
        <v>8.8616138212187239E-5</v>
      </c>
      <c r="BG777" s="13">
        <f t="shared" si="1110"/>
        <v>3.9777876207191095E-5</v>
      </c>
      <c r="BH777" s="13">
        <f t="shared" si="1111"/>
        <v>1.3391574047431895E-5</v>
      </c>
      <c r="BI777" s="13">
        <f t="shared" si="1112"/>
        <v>3.6067135315873142E-6</v>
      </c>
      <c r="BJ777" s="14">
        <f t="shared" si="1113"/>
        <v>0.46069591200921317</v>
      </c>
      <c r="BK777" s="14">
        <f t="shared" si="1114"/>
        <v>0.27789698850855638</v>
      </c>
      <c r="BL777" s="14">
        <f t="shared" si="1115"/>
        <v>0.24755624421225492</v>
      </c>
      <c r="BM777" s="14">
        <f t="shared" si="1116"/>
        <v>0.40005180079089092</v>
      </c>
      <c r="BN777" s="14">
        <f t="shared" si="1117"/>
        <v>0.59939484661423648</v>
      </c>
    </row>
    <row r="778" spans="1:66" x14ac:dyDescent="0.25">
      <c r="A778" t="s">
        <v>339</v>
      </c>
      <c r="B778" t="s">
        <v>110</v>
      </c>
      <c r="C778" t="s">
        <v>128</v>
      </c>
      <c r="D778" s="11">
        <v>44325</v>
      </c>
      <c r="E778" s="10">
        <f>VLOOKUP(A778,home!$A$2:$E$405,3,FALSE)</f>
        <v>1.2199</v>
      </c>
      <c r="F778" s="10">
        <f>VLOOKUP(B778,home!$B$2:$E$405,3,FALSE)</f>
        <v>1.135</v>
      </c>
      <c r="G778" s="10">
        <f>VLOOKUP(C778,away!$B$2:$E$405,4,FALSE)</f>
        <v>1.0383</v>
      </c>
      <c r="H778" s="10">
        <f>VLOOKUP(A778,away!$A$2:$E$405,3,FALSE)</f>
        <v>1.0142</v>
      </c>
      <c r="I778" s="10">
        <f>VLOOKUP(C778,away!$B$2:$E$405,3,FALSE)</f>
        <v>0.59160000000000001</v>
      </c>
      <c r="J778" s="10">
        <f>VLOOKUP(B778,home!$B$2:$E$405,4,FALSE)</f>
        <v>1.2135</v>
      </c>
      <c r="K778" s="12">
        <f t="shared" si="1062"/>
        <v>1.4376161629499999</v>
      </c>
      <c r="L778" s="12">
        <f t="shared" si="1063"/>
        <v>0.7281008737200001</v>
      </c>
      <c r="M778" s="13">
        <f t="shared" si="1064"/>
        <v>0.11466768417809976</v>
      </c>
      <c r="N778" s="13">
        <f t="shared" si="1065"/>
        <v>0.16484811614248221</v>
      </c>
      <c r="O778" s="13">
        <f t="shared" si="1066"/>
        <v>8.3489641037523474E-2</v>
      </c>
      <c r="P778" s="13">
        <f t="shared" si="1067"/>
        <v>0.12002605739443736</v>
      </c>
      <c r="Q778" s="13">
        <f t="shared" si="1068"/>
        <v>0.11849415809914561</v>
      </c>
      <c r="R778" s="13">
        <f t="shared" si="1069"/>
        <v>3.0394440292994998E-2</v>
      </c>
      <c r="S778" s="13">
        <f t="shared" si="1070"/>
        <v>3.1408706290948614E-2</v>
      </c>
      <c r="T778" s="13">
        <f t="shared" si="1071"/>
        <v>8.6275700042703754E-2</v>
      </c>
      <c r="U778" s="13">
        <f t="shared" si="1072"/>
        <v>4.3695538629028349E-2</v>
      </c>
      <c r="V778" s="13">
        <f t="shared" si="1073"/>
        <v>3.6529357866541485E-3</v>
      </c>
      <c r="W778" s="13">
        <f t="shared" si="1074"/>
        <v>5.6783038966161485E-2</v>
      </c>
      <c r="X778" s="13">
        <f t="shared" si="1075"/>
        <v>4.1343780283738987E-2</v>
      </c>
      <c r="Y778" s="13">
        <f t="shared" si="1076"/>
        <v>1.5051221273739031E-2</v>
      </c>
      <c r="Z778" s="13">
        <f t="shared" si="1077"/>
        <v>7.37673951118668E-3</v>
      </c>
      <c r="AA778" s="13">
        <f t="shared" si="1078"/>
        <v>1.0604919951153854E-2</v>
      </c>
      <c r="AB778" s="13">
        <f t="shared" si="1079"/>
        <v>7.6229021642848522E-3</v>
      </c>
      <c r="AC778" s="13">
        <f t="shared" si="1080"/>
        <v>2.3897724734402734E-4</v>
      </c>
      <c r="AD778" s="13">
        <f t="shared" si="1081"/>
        <v>2.0408053649793353E-2</v>
      </c>
      <c r="AE778" s="13">
        <f t="shared" si="1082"/>
        <v>1.4859121693339179E-2</v>
      </c>
      <c r="AF778" s="13">
        <f t="shared" si="1083"/>
        <v>5.4094697438160306E-3</v>
      </c>
      <c r="AG778" s="13">
        <f t="shared" si="1084"/>
        <v>1.3128798822781194E-3</v>
      </c>
      <c r="AH778" s="13">
        <f t="shared" si="1085"/>
        <v>1.342752620824967E-3</v>
      </c>
      <c r="AI778" s="13">
        <f t="shared" si="1086"/>
        <v>1.9303628705414455E-3</v>
      </c>
      <c r="AJ778" s="13">
        <f t="shared" si="1087"/>
        <v>1.3875604315244699E-3</v>
      </c>
      <c r="AK778" s="13">
        <f t="shared" si="1088"/>
        <v>6.6492643447648521E-4</v>
      </c>
      <c r="AL778" s="13">
        <f t="shared" si="1089"/>
        <v>1.0005782190953877E-5</v>
      </c>
      <c r="AM778" s="13">
        <f t="shared" si="1090"/>
        <v>5.8677895562587274E-3</v>
      </c>
      <c r="AN778" s="13">
        <f t="shared" si="1091"/>
        <v>4.2723427027170713E-3</v>
      </c>
      <c r="AO778" s="13">
        <f t="shared" si="1092"/>
        <v>1.5553482273397826E-3</v>
      </c>
      <c r="AP778" s="13">
        <f t="shared" si="1093"/>
        <v>3.7748346775498315E-4</v>
      </c>
      <c r="AQ778" s="13">
        <f t="shared" si="1094"/>
        <v>6.8711510671814663E-5</v>
      </c>
      <c r="AR778" s="13">
        <f t="shared" si="1095"/>
        <v>1.9553187128249576E-4</v>
      </c>
      <c r="AS778" s="13">
        <f t="shared" si="1096"/>
        <v>2.8109977852757486E-4</v>
      </c>
      <c r="AT778" s="13">
        <f t="shared" si="1097"/>
        <v>2.0205679250645347E-4</v>
      </c>
      <c r="AU778" s="13">
        <f t="shared" si="1098"/>
        <v>9.6826703580370693E-5</v>
      </c>
      <c r="AV778" s="13">
        <f t="shared" si="1099"/>
        <v>3.4799908518077389E-5</v>
      </c>
      <c r="AW778" s="13">
        <f t="shared" si="1100"/>
        <v>2.9092633981979134E-7</v>
      </c>
      <c r="AX778" s="13">
        <f t="shared" si="1101"/>
        <v>1.4059381844777931E-3</v>
      </c>
      <c r="AY778" s="13">
        <f t="shared" si="1102"/>
        <v>1.0236648205145919E-3</v>
      </c>
      <c r="AZ778" s="13">
        <f t="shared" si="1103"/>
        <v>3.7266562510655061E-4</v>
      </c>
      <c r="BA778" s="13">
        <f t="shared" si="1104"/>
        <v>9.0446055748496525E-5</v>
      </c>
      <c r="BB778" s="13">
        <f t="shared" si="1105"/>
        <v>1.6463463053752038E-5</v>
      </c>
      <c r="BC778" s="13">
        <f t="shared" si="1106"/>
        <v>2.3974123667787607E-6</v>
      </c>
      <c r="BD778" s="13">
        <f t="shared" si="1107"/>
        <v>2.3727821053481946E-5</v>
      </c>
      <c r="BE778" s="13">
        <f t="shared" si="1108"/>
        <v>3.4111499058070943E-5</v>
      </c>
      <c r="BF778" s="13">
        <f t="shared" si="1109"/>
        <v>2.4519621194168241E-5</v>
      </c>
      <c r="BG778" s="13">
        <f t="shared" si="1110"/>
        <v>1.1749934579382554E-5</v>
      </c>
      <c r="BH778" s="13">
        <f t="shared" si="1111"/>
        <v>4.2229739662313677E-6</v>
      </c>
      <c r="BI778" s="13">
        <f t="shared" si="1112"/>
        <v>1.2142031259142551E-6</v>
      </c>
      <c r="BJ778" s="14">
        <f t="shared" si="1113"/>
        <v>0.53983879080320807</v>
      </c>
      <c r="BK778" s="14">
        <f t="shared" si="1114"/>
        <v>0.27102803150018945</v>
      </c>
      <c r="BL778" s="14">
        <f t="shared" si="1115"/>
        <v>0.18204290553974517</v>
      </c>
      <c r="BM778" s="14">
        <f t="shared" si="1116"/>
        <v>0.36734299631547113</v>
      </c>
      <c r="BN778" s="14">
        <f t="shared" si="1117"/>
        <v>0.63192009714468345</v>
      </c>
    </row>
    <row r="779" spans="1:66" x14ac:dyDescent="0.25">
      <c r="A779" t="s">
        <v>351</v>
      </c>
      <c r="B779" t="s">
        <v>165</v>
      </c>
      <c r="C779" t="s">
        <v>163</v>
      </c>
      <c r="D779" s="11">
        <v>44325</v>
      </c>
      <c r="E779" s="10">
        <f>VLOOKUP(A779,home!$A$2:$E$405,3,FALSE)</f>
        <v>1.3077000000000001</v>
      </c>
      <c r="F779" s="10">
        <f>VLOOKUP(B779,home!$B$2:$E$405,3,FALSE)</f>
        <v>0.82350000000000001</v>
      </c>
      <c r="G779" s="10">
        <f>VLOOKUP(C779,away!$B$2:$E$405,4,FALSE)</f>
        <v>0.76470000000000005</v>
      </c>
      <c r="H779" s="10">
        <f>VLOOKUP(A779,away!$A$2:$E$405,3,FALSE)</f>
        <v>1.1667000000000001</v>
      </c>
      <c r="I779" s="10">
        <f>VLOOKUP(C779,away!$B$2:$E$405,3,FALSE)</f>
        <v>1.6483000000000001</v>
      </c>
      <c r="J779" s="10">
        <f>VLOOKUP(B779,home!$B$2:$E$405,4,FALSE)</f>
        <v>1.3846000000000001</v>
      </c>
      <c r="K779" s="12">
        <f t="shared" si="1062"/>
        <v>0.82349850946500014</v>
      </c>
      <c r="L779" s="12">
        <f t="shared" si="1063"/>
        <v>2.6626849512060007</v>
      </c>
      <c r="M779" s="13">
        <f t="shared" si="1064"/>
        <v>3.061750236972818E-2</v>
      </c>
      <c r="N779" s="13">
        <f t="shared" si="1065"/>
        <v>2.5213467565012266E-2</v>
      </c>
      <c r="O779" s="13">
        <f t="shared" si="1066"/>
        <v>8.1524762803389286E-2</v>
      </c>
      <c r="P779" s="13">
        <f t="shared" si="1067"/>
        <v>6.7135520653078748E-2</v>
      </c>
      <c r="Q779" s="13">
        <f t="shared" si="1068"/>
        <v>1.0381626479115863E-2</v>
      </c>
      <c r="R779" s="13">
        <f t="shared" si="1069"/>
        <v>0.10853737953361171</v>
      </c>
      <c r="S779" s="13">
        <f t="shared" si="1070"/>
        <v>3.6802300845220612E-2</v>
      </c>
      <c r="T779" s="13">
        <f t="shared" si="1071"/>
        <v>2.7643000594983543E-2</v>
      </c>
      <c r="U779" s="13">
        <f t="shared" si="1072"/>
        <v>8.9380370267166248E-2</v>
      </c>
      <c r="V779" s="13">
        <f t="shared" si="1073"/>
        <v>8.9663371065751823E-3</v>
      </c>
      <c r="W779" s="13">
        <f t="shared" si="1074"/>
        <v>2.8497513104580965E-3</v>
      </c>
      <c r="X779" s="13">
        <f t="shared" si="1075"/>
        <v>7.587989929036352E-3</v>
      </c>
      <c r="Y779" s="13">
        <f t="shared" si="1076"/>
        <v>1.0102213296973894E-2</v>
      </c>
      <c r="Z779" s="13">
        <f t="shared" si="1077"/>
        <v>9.63336157091607E-2</v>
      </c>
      <c r="AA779" s="13">
        <f t="shared" si="1078"/>
        <v>7.9330588947867958E-2</v>
      </c>
      <c r="AB779" s="13">
        <f t="shared" si="1079"/>
        <v>3.2664310876774932E-2</v>
      </c>
      <c r="AC779" s="13">
        <f t="shared" si="1080"/>
        <v>1.2287900371735338E-3</v>
      </c>
      <c r="AD779" s="13">
        <f t="shared" si="1081"/>
        <v>5.8669148912704331E-4</v>
      </c>
      <c r="AE779" s="13">
        <f t="shared" si="1082"/>
        <v>1.5621745990992168E-3</v>
      </c>
      <c r="AF779" s="13">
        <f t="shared" si="1083"/>
        <v>2.0797893980888764E-3</v>
      </c>
      <c r="AG779" s="13">
        <f t="shared" si="1084"/>
        <v>1.8459413106563462E-3</v>
      </c>
      <c r="AH779" s="13">
        <f t="shared" si="1085"/>
        <v>6.4126517211011064E-2</v>
      </c>
      <c r="AI779" s="13">
        <f t="shared" si="1086"/>
        <v>5.2808091340449281E-2</v>
      </c>
      <c r="AJ779" s="13">
        <f t="shared" si="1087"/>
        <v>2.1743692253275781E-2</v>
      </c>
      <c r="AK779" s="13">
        <f t="shared" si="1088"/>
        <v>5.9686327202794253E-3</v>
      </c>
      <c r="AL779" s="13">
        <f t="shared" si="1089"/>
        <v>1.077755565072156E-4</v>
      </c>
      <c r="AM779" s="13">
        <f t="shared" si="1090"/>
        <v>9.6627913362384336E-5</v>
      </c>
      <c r="AN779" s="13">
        <f t="shared" si="1091"/>
        <v>2.5728969077645796E-4</v>
      </c>
      <c r="AO779" s="13">
        <f t="shared" si="1092"/>
        <v>3.4254069386546005E-4</v>
      </c>
      <c r="AP779" s="13">
        <f t="shared" si="1093"/>
        <v>3.0402598357707409E-4</v>
      </c>
      <c r="AQ779" s="13">
        <f t="shared" si="1094"/>
        <v>2.0238135281156952E-4</v>
      </c>
      <c r="AR779" s="13">
        <f t="shared" si="1095"/>
        <v>3.4149742470202325E-2</v>
      </c>
      <c r="AS779" s="13">
        <f t="shared" si="1096"/>
        <v>2.8122262022825223E-2</v>
      </c>
      <c r="AT779" s="13">
        <f t="shared" si="1097"/>
        <v>1.1579320429290375E-2</v>
      </c>
      <c r="AU779" s="13">
        <f t="shared" si="1098"/>
        <v>3.1785177047127496E-3</v>
      </c>
      <c r="AV779" s="13">
        <f t="shared" si="1099"/>
        <v>6.5437614803476557E-4</v>
      </c>
      <c r="AW779" s="13">
        <f t="shared" si="1100"/>
        <v>6.5644806798671588E-6</v>
      </c>
      <c r="AX779" s="13">
        <f t="shared" si="1101"/>
        <v>1.3262157104439437E-5</v>
      </c>
      <c r="AY779" s="13">
        <f t="shared" si="1102"/>
        <v>3.5312946142520637E-5</v>
      </c>
      <c r="AZ779" s="13">
        <f t="shared" si="1103"/>
        <v>4.7013625138218858E-5</v>
      </c>
      <c r="BA779" s="13">
        <f t="shared" si="1104"/>
        <v>4.1727490719058496E-5</v>
      </c>
      <c r="BB779" s="13">
        <f t="shared" si="1105"/>
        <v>2.7776790397306287E-5</v>
      </c>
      <c r="BC779" s="13">
        <f t="shared" si="1106"/>
        <v>1.4792168356742149E-5</v>
      </c>
      <c r="BD779" s="13">
        <f t="shared" si="1107"/>
        <v>1.5155000893828041E-2</v>
      </c>
      <c r="BE779" s="13">
        <f t="shared" si="1108"/>
        <v>1.2480120647008135E-2</v>
      </c>
      <c r="BF779" s="13">
        <f t="shared" si="1109"/>
        <v>5.1386803753772862E-3</v>
      </c>
      <c r="BG779" s="13">
        <f t="shared" si="1110"/>
        <v>1.410565209913414E-3</v>
      </c>
      <c r="BH779" s="13">
        <f t="shared" si="1111"/>
        <v>2.9039958696672034E-4</v>
      </c>
      <c r="BI779" s="13">
        <f t="shared" si="1112"/>
        <v>4.7828725403269201E-5</v>
      </c>
      <c r="BJ779" s="14">
        <f t="shared" si="1113"/>
        <v>9.1235396784802747E-2</v>
      </c>
      <c r="BK779" s="14">
        <f t="shared" si="1114"/>
        <v>0.14489353951442596</v>
      </c>
      <c r="BL779" s="14">
        <f t="shared" si="1115"/>
        <v>0.64829116016738797</v>
      </c>
      <c r="BM779" s="14">
        <f t="shared" si="1116"/>
        <v>0.65731470430637873</v>
      </c>
      <c r="BN779" s="14">
        <f t="shared" si="1117"/>
        <v>0.32341025940393608</v>
      </c>
    </row>
    <row r="780" spans="1:66" x14ac:dyDescent="0.25">
      <c r="A780" t="s">
        <v>343</v>
      </c>
      <c r="B780" t="s">
        <v>188</v>
      </c>
      <c r="C780" t="s">
        <v>194</v>
      </c>
      <c r="D780" s="11">
        <v>44325</v>
      </c>
      <c r="E780" s="10">
        <f>VLOOKUP(A780,home!$A$2:$E$405,3,FALSE)</f>
        <v>1.3151999999999999</v>
      </c>
      <c r="F780" s="10">
        <f>VLOOKUP(B780,home!$B$2:$E$405,3,FALSE)</f>
        <v>0.76029999999999998</v>
      </c>
      <c r="G780" s="10">
        <f>VLOOKUP(C780,away!$B$2:$E$405,4,FALSE)</f>
        <v>0.98399999999999999</v>
      </c>
      <c r="H780" s="10">
        <f>VLOOKUP(A780,away!$A$2:$E$405,3,FALSE)</f>
        <v>1.1212</v>
      </c>
      <c r="I780" s="10">
        <f>VLOOKUP(C780,away!$B$2:$E$405,3,FALSE)</f>
        <v>1.4165000000000001</v>
      </c>
      <c r="J780" s="10">
        <f>VLOOKUP(B780,home!$B$2:$E$405,4,FALSE)</f>
        <v>0.89190000000000003</v>
      </c>
      <c r="K780" s="12">
        <f t="shared" si="1062"/>
        <v>0.98394741503999994</v>
      </c>
      <c r="L780" s="12">
        <f t="shared" si="1063"/>
        <v>1.4164975636200001</v>
      </c>
      <c r="M780" s="13">
        <f t="shared" si="1064"/>
        <v>9.0677594716137691E-2</v>
      </c>
      <c r="N780" s="13">
        <f t="shared" si="1065"/>
        <v>8.922198492298844E-2</v>
      </c>
      <c r="O780" s="13">
        <f t="shared" si="1066"/>
        <v>0.12844459199033084</v>
      </c>
      <c r="P780" s="13">
        <f t="shared" si="1067"/>
        <v>0.1263827242647535</v>
      </c>
      <c r="Q780" s="13">
        <f t="shared" si="1068"/>
        <v>4.3894870714856156E-2</v>
      </c>
      <c r="R780" s="13">
        <f t="shared" si="1069"/>
        <v>9.0970725807234323E-2</v>
      </c>
      <c r="S780" s="13">
        <f t="shared" si="1070"/>
        <v>4.4036768516473757E-2</v>
      </c>
      <c r="T780" s="13">
        <f t="shared" si="1071"/>
        <v>6.2176977423008636E-2</v>
      </c>
      <c r="U780" s="13">
        <f t="shared" si="1072"/>
        <v>8.9510410502340834E-2</v>
      </c>
      <c r="V780" s="13">
        <f t="shared" si="1073"/>
        <v>6.8196275072148612E-3</v>
      </c>
      <c r="W780" s="13">
        <f t="shared" si="1074"/>
        <v>1.4396748191132572E-2</v>
      </c>
      <c r="X780" s="13">
        <f t="shared" si="1075"/>
        <v>2.0392958736789934E-2</v>
      </c>
      <c r="Y780" s="13">
        <f t="shared" si="1076"/>
        <v>1.444328818283307E-2</v>
      </c>
      <c r="Z780" s="13">
        <f t="shared" si="1077"/>
        <v>4.2953270488896834E-2</v>
      </c>
      <c r="AA780" s="13">
        <f t="shared" si="1078"/>
        <v>4.2263759465063951E-2</v>
      </c>
      <c r="AB780" s="13">
        <f t="shared" si="1079"/>
        <v>2.0792658437761E-2</v>
      </c>
      <c r="AC780" s="13">
        <f t="shared" si="1080"/>
        <v>5.9405737542633319E-4</v>
      </c>
      <c r="AD780" s="13">
        <f t="shared" si="1081"/>
        <v>3.5414107919116717E-3</v>
      </c>
      <c r="AE780" s="13">
        <f t="shared" si="1082"/>
        <v>5.0163997585204586E-3</v>
      </c>
      <c r="AF780" s="13">
        <f t="shared" si="1083"/>
        <v>3.5528590180440938E-3</v>
      </c>
      <c r="AG780" s="13">
        <f t="shared" si="1084"/>
        <v>1.677538714314935E-3</v>
      </c>
      <c r="AH780" s="13">
        <f t="shared" si="1085"/>
        <v>1.5210800749258303E-2</v>
      </c>
      <c r="AI780" s="13">
        <f t="shared" si="1086"/>
        <v>1.49666280779212E-2</v>
      </c>
      <c r="AJ780" s="13">
        <f t="shared" si="1087"/>
        <v>7.3631875045678235E-3</v>
      </c>
      <c r="AK780" s="13">
        <f t="shared" si="1088"/>
        <v>2.4149964371914462E-3</v>
      </c>
      <c r="AL780" s="13">
        <f t="shared" si="1089"/>
        <v>3.3118915300292092E-5</v>
      </c>
      <c r="AM780" s="13">
        <f t="shared" si="1090"/>
        <v>6.9691239885924993E-4</v>
      </c>
      <c r="AN780" s="13">
        <f t="shared" si="1091"/>
        <v>9.8717471504069739E-4</v>
      </c>
      <c r="AO780" s="13">
        <f t="shared" si="1092"/>
        <v>6.9916528936120792E-4</v>
      </c>
      <c r="AP780" s="13">
        <f t="shared" si="1093"/>
        <v>3.3012197631594113E-4</v>
      </c>
      <c r="AQ780" s="13">
        <f t="shared" si="1094"/>
        <v>1.169042437872375E-4</v>
      </c>
      <c r="AR780" s="13">
        <f t="shared" si="1095"/>
        <v>4.3092124404067317E-3</v>
      </c>
      <c r="AS780" s="13">
        <f t="shared" si="1096"/>
        <v>4.2400384415964129E-3</v>
      </c>
      <c r="AT780" s="13">
        <f t="shared" si="1097"/>
        <v>2.08598743213951E-3</v>
      </c>
      <c r="AU780" s="13">
        <f t="shared" si="1098"/>
        <v>6.8416731388653282E-4</v>
      </c>
      <c r="AV780" s="13">
        <f t="shared" si="1099"/>
        <v>1.6829616498837853E-4</v>
      </c>
      <c r="AW780" s="13">
        <f t="shared" si="1100"/>
        <v>1.2822163921184357E-6</v>
      </c>
      <c r="AX780" s="13">
        <f t="shared" si="1101"/>
        <v>1.1428752556114735E-4</v>
      </c>
      <c r="AY780" s="13">
        <f t="shared" si="1102"/>
        <v>1.6188800150952371E-4</v>
      </c>
      <c r="AZ780" s="13">
        <f t="shared" si="1103"/>
        <v>1.1465697985877564E-4</v>
      </c>
      <c r="BA780" s="13">
        <f t="shared" si="1104"/>
        <v>5.413711087399438E-5</v>
      </c>
      <c r="BB780" s="13">
        <f t="shared" si="1105"/>
        <v>1.917127141360971E-5</v>
      </c>
      <c r="BC780" s="13">
        <f t="shared" si="1106"/>
        <v>5.4312118497751824E-6</v>
      </c>
      <c r="BD780" s="13">
        <f t="shared" si="1107"/>
        <v>1.0173314871595208E-3</v>
      </c>
      <c r="BE780" s="13">
        <f t="shared" si="1108"/>
        <v>1.0010006870294094E-3</v>
      </c>
      <c r="BF780" s="13">
        <f t="shared" si="1109"/>
        <v>4.9246601922792567E-4</v>
      </c>
      <c r="BG780" s="13">
        <f t="shared" si="1110"/>
        <v>1.6152022220478548E-4</v>
      </c>
      <c r="BH780" s="13">
        <f t="shared" si="1111"/>
        <v>3.9731851278771259E-5</v>
      </c>
      <c r="BI780" s="13">
        <f t="shared" si="1112"/>
        <v>7.8188104721001416E-6</v>
      </c>
      <c r="BJ780" s="14">
        <f t="shared" si="1113"/>
        <v>0.26161488717883108</v>
      </c>
      <c r="BK780" s="14">
        <f t="shared" si="1114"/>
        <v>0.26870577929681594</v>
      </c>
      <c r="BL780" s="14">
        <f t="shared" si="1115"/>
        <v>0.42614532984205983</v>
      </c>
      <c r="BM780" s="14">
        <f t="shared" si="1116"/>
        <v>0.42966616860518531</v>
      </c>
      <c r="BN780" s="14">
        <f t="shared" si="1117"/>
        <v>0.56959249241630094</v>
      </c>
    </row>
    <row r="781" spans="1:66" x14ac:dyDescent="0.25">
      <c r="A781" t="s">
        <v>290</v>
      </c>
      <c r="B781" t="s">
        <v>317</v>
      </c>
      <c r="C781" t="s">
        <v>292</v>
      </c>
      <c r="D781" s="11">
        <v>44325</v>
      </c>
      <c r="E781" s="10">
        <f>VLOOKUP(A781,home!$A$2:$E$405,3,FALSE)</f>
        <v>1.6512</v>
      </c>
      <c r="F781" s="10">
        <f>VLOOKUP(B781,home!$B$2:$E$405,3,FALSE)</f>
        <v>0.90839999999999999</v>
      </c>
      <c r="G781" s="10">
        <f>VLOOKUP(C781,away!$B$2:$E$405,4,FALSE)</f>
        <v>1.0497000000000001</v>
      </c>
      <c r="H781" s="10">
        <f>VLOOKUP(A781,away!$A$2:$E$405,3,FALSE)</f>
        <v>1.1418999999999999</v>
      </c>
      <c r="I781" s="10">
        <f>VLOOKUP(C781,away!$B$2:$E$405,3,FALSE)</f>
        <v>0.40870000000000001</v>
      </c>
      <c r="J781" s="10">
        <f>VLOOKUP(B781,home!$B$2:$E$405,4,FALSE)</f>
        <v>0.87570000000000003</v>
      </c>
      <c r="K781" s="12">
        <f t="shared" si="1062"/>
        <v>1.5744975989760002</v>
      </c>
      <c r="L781" s="12">
        <f t="shared" si="1063"/>
        <v>0.40868439992100003</v>
      </c>
      <c r="M781" s="13">
        <f t="shared" si="1064"/>
        <v>0.13763059939285055</v>
      </c>
      <c r="N781" s="13">
        <f t="shared" si="1065"/>
        <v>0.21669904828967088</v>
      </c>
      <c r="O781" s="13">
        <f t="shared" si="1066"/>
        <v>5.6247478923634672E-2</v>
      </c>
      <c r="P781" s="13">
        <f t="shared" si="1067"/>
        <v>8.8561520513715949E-2</v>
      </c>
      <c r="Q781" s="13">
        <f t="shared" si="1068"/>
        <v>0.17059606561623564</v>
      </c>
      <c r="R781" s="13">
        <f t="shared" si="1069"/>
        <v>1.1493733585487368E-2</v>
      </c>
      <c r="S781" s="13">
        <f t="shared" si="1070"/>
        <v>1.4246728108249384E-2</v>
      </c>
      <c r="T781" s="13">
        <f t="shared" si="1071"/>
        <v>6.9719950705254802E-2</v>
      </c>
      <c r="U781" s="13">
        <f t="shared" si="1072"/>
        <v>1.809685593361967E-2</v>
      </c>
      <c r="V781" s="13">
        <f t="shared" si="1073"/>
        <v>1.0185976965216481E-3</v>
      </c>
      <c r="W781" s="13">
        <f t="shared" si="1074"/>
        <v>8.9534365235838381E-2</v>
      </c>
      <c r="X781" s="13">
        <f t="shared" si="1075"/>
        <v>3.659129832871625E-2</v>
      </c>
      <c r="Y781" s="13">
        <f t="shared" si="1076"/>
        <v>7.4771463999008473E-3</v>
      </c>
      <c r="Z781" s="13">
        <f t="shared" si="1077"/>
        <v>1.5657698710789167E-3</v>
      </c>
      <c r="AA781" s="13">
        <f t="shared" si="1078"/>
        <v>2.4653009025627152E-3</v>
      </c>
      <c r="AB781" s="13">
        <f t="shared" si="1079"/>
        <v>1.9408051759191814E-3</v>
      </c>
      <c r="AC781" s="13">
        <f t="shared" si="1080"/>
        <v>4.0964982166790846E-5</v>
      </c>
      <c r="AD781" s="13">
        <f t="shared" si="1081"/>
        <v>3.5242910772416938E-2</v>
      </c>
      <c r="AE781" s="13">
        <f t="shared" si="1082"/>
        <v>1.4403227840494562E-2</v>
      </c>
      <c r="AF781" s="13">
        <f t="shared" si="1083"/>
        <v>2.9431872634589811E-3</v>
      </c>
      <c r="AG781" s="13">
        <f t="shared" si="1084"/>
        <v>4.009449068739547E-4</v>
      </c>
      <c r="AH781" s="13">
        <f t="shared" si="1085"/>
        <v>1.5997643004406713E-4</v>
      </c>
      <c r="AI781" s="13">
        <f t="shared" si="1086"/>
        <v>2.5188250499713567E-4</v>
      </c>
      <c r="AJ781" s="13">
        <f t="shared" si="1087"/>
        <v>1.9829419967102533E-4</v>
      </c>
      <c r="AK781" s="13">
        <f t="shared" si="1088"/>
        <v>1.0407124709096564E-4</v>
      </c>
      <c r="AL781" s="13">
        <f t="shared" si="1089"/>
        <v>1.0543937538636391E-6</v>
      </c>
      <c r="AM781" s="13">
        <f t="shared" si="1090"/>
        <v>1.1097975678419178E-2</v>
      </c>
      <c r="AN781" s="13">
        <f t="shared" si="1091"/>
        <v>4.5355695304725944E-3</v>
      </c>
      <c r="AO781" s="13">
        <f t="shared" si="1092"/>
        <v>9.2680825593058217E-4</v>
      </c>
      <c r="AP781" s="13">
        <f t="shared" si="1093"/>
        <v>1.2625735863893957E-4</v>
      </c>
      <c r="AQ781" s="13">
        <f t="shared" si="1094"/>
        <v>1.2899853212741372E-5</v>
      </c>
      <c r="AR781" s="13">
        <f t="shared" si="1095"/>
        <v>1.3075974262812691E-5</v>
      </c>
      <c r="AS781" s="13">
        <f t="shared" si="1096"/>
        <v>2.058809008107055E-5</v>
      </c>
      <c r="AT781" s="13">
        <f t="shared" si="1097"/>
        <v>1.6207949200073599E-5</v>
      </c>
      <c r="AU781" s="13">
        <f t="shared" si="1098"/>
        <v>8.5064590332802872E-6</v>
      </c>
      <c r="AV781" s="13">
        <f t="shared" si="1099"/>
        <v>3.3483498309218788E-6</v>
      </c>
      <c r="AW781" s="13">
        <f t="shared" si="1100"/>
        <v>1.8846486027385281E-8</v>
      </c>
      <c r="AX781" s="13">
        <f t="shared" si="1101"/>
        <v>2.9122893431941755E-3</v>
      </c>
      <c r="AY781" s="13">
        <f t="shared" si="1102"/>
        <v>1.1902072226196349E-3</v>
      </c>
      <c r="AZ781" s="13">
        <f t="shared" si="1103"/>
        <v>2.4320956227897282E-4</v>
      </c>
      <c r="BA781" s="13">
        <f t="shared" si="1104"/>
        <v>3.3131984671677039E-5</v>
      </c>
      <c r="BB781" s="13">
        <f t="shared" si="1105"/>
        <v>3.3851313184340242E-6</v>
      </c>
      <c r="BC781" s="13">
        <f t="shared" si="1106"/>
        <v>2.7669007230559876E-7</v>
      </c>
      <c r="BD781" s="13">
        <f t="shared" si="1107"/>
        <v>8.9065778249667382E-7</v>
      </c>
      <c r="BE781" s="13">
        <f t="shared" si="1108"/>
        <v>1.4023385400503012E-6</v>
      </c>
      <c r="BF781" s="13">
        <f t="shared" si="1109"/>
        <v>1.103989332130355E-6</v>
      </c>
      <c r="BG781" s="13">
        <f t="shared" si="1110"/>
        <v>5.7940951757812044E-7</v>
      </c>
      <c r="BH781" s="13">
        <f t="shared" si="1111"/>
        <v>2.2806972356264823E-7</v>
      </c>
      <c r="BI781" s="13">
        <f t="shared" si="1112"/>
        <v>7.1819046429701969E-8</v>
      </c>
      <c r="BJ781" s="14">
        <f t="shared" si="1113"/>
        <v>0.6646901559696905</v>
      </c>
      <c r="BK781" s="14">
        <f t="shared" si="1114"/>
        <v>0.24268967230987787</v>
      </c>
      <c r="BL781" s="14">
        <f t="shared" si="1115"/>
        <v>9.1024402009377225E-2</v>
      </c>
      <c r="BM781" s="14">
        <f t="shared" si="1116"/>
        <v>0.31755136546229573</v>
      </c>
      <c r="BN781" s="14">
        <f t="shared" si="1117"/>
        <v>0.68122844632159507</v>
      </c>
    </row>
    <row r="782" spans="1:66" x14ac:dyDescent="0.25">
      <c r="A782" t="s">
        <v>290</v>
      </c>
      <c r="B782" t="s">
        <v>309</v>
      </c>
      <c r="C782" t="s">
        <v>296</v>
      </c>
      <c r="D782" s="11">
        <v>44325</v>
      </c>
      <c r="E782" s="10">
        <f>VLOOKUP(A782,home!$A$2:$E$405,3,FALSE)</f>
        <v>1.6512</v>
      </c>
      <c r="F782" s="10">
        <f>VLOOKUP(B782,home!$B$2:$E$405,3,FALSE)</f>
        <v>1.0598000000000001</v>
      </c>
      <c r="G782" s="10">
        <f>VLOOKUP(C782,away!$B$2:$E$405,4,FALSE)</f>
        <v>0.8327</v>
      </c>
      <c r="H782" s="10">
        <f>VLOOKUP(A782,away!$A$2:$E$405,3,FALSE)</f>
        <v>1.1418999999999999</v>
      </c>
      <c r="I782" s="10">
        <f>VLOOKUP(C782,away!$B$2:$E$405,3,FALSE)</f>
        <v>0.54730000000000001</v>
      </c>
      <c r="J782" s="10">
        <f>VLOOKUP(B782,home!$B$2:$E$405,4,FALSE)</f>
        <v>0.93049999999999999</v>
      </c>
      <c r="K782" s="12">
        <f t="shared" si="1062"/>
        <v>1.4571765035520001</v>
      </c>
      <c r="L782" s="12">
        <f t="shared" si="1063"/>
        <v>0.5815270200349999</v>
      </c>
      <c r="M782" s="13">
        <f t="shared" si="1064"/>
        <v>0.13019739936178415</v>
      </c>
      <c r="N782" s="13">
        <f t="shared" si="1065"/>
        <v>0.18972059117356804</v>
      </c>
      <c r="O782" s="13">
        <f t="shared" si="1066"/>
        <v>7.5713305667165137E-2</v>
      </c>
      <c r="P782" s="13">
        <f t="shared" si="1067"/>
        <v>0.11032765002444352</v>
      </c>
      <c r="Q782" s="13">
        <f t="shared" si="1068"/>
        <v>0.13822819384905918</v>
      </c>
      <c r="R782" s="13">
        <f t="shared" si="1069"/>
        <v>2.20146665108128E-2</v>
      </c>
      <c r="S782" s="13">
        <f t="shared" si="1070"/>
        <v>2.3372568153402194E-2</v>
      </c>
      <c r="T782" s="13">
        <f t="shared" si="1071"/>
        <v>8.0383429653863692E-2</v>
      </c>
      <c r="U782" s="13">
        <f t="shared" si="1072"/>
        <v>3.2079254773089511E-2</v>
      </c>
      <c r="V782" s="13">
        <f t="shared" si="1073"/>
        <v>2.2006247027302603E-3</v>
      </c>
      <c r="W782" s="13">
        <f t="shared" si="1074"/>
        <v>6.714095873509339E-2</v>
      </c>
      <c r="X782" s="13">
        <f t="shared" si="1075"/>
        <v>3.9044281655511756E-2</v>
      </c>
      <c r="Y782" s="13">
        <f t="shared" si="1076"/>
        <v>1.1352652380268481E-2</v>
      </c>
      <c r="Z782" s="13">
        <f t="shared" si="1077"/>
        <v>4.2673744710324275E-3</v>
      </c>
      <c r="AA782" s="13">
        <f t="shared" si="1078"/>
        <v>6.2183178110460985E-3</v>
      </c>
      <c r="AB782" s="13">
        <f t="shared" si="1079"/>
        <v>4.5305933029376414E-3</v>
      </c>
      <c r="AC782" s="13">
        <f t="shared" si="1080"/>
        <v>1.1654886792483112E-4</v>
      </c>
      <c r="AD782" s="13">
        <f t="shared" si="1081"/>
        <v>2.4459056873683126E-2</v>
      </c>
      <c r="AE782" s="13">
        <f t="shared" si="1082"/>
        <v>1.4223602456619529E-2</v>
      </c>
      <c r="AF782" s="13">
        <f t="shared" si="1083"/>
        <v>4.1357045753802292E-3</v>
      </c>
      <c r="AG782" s="13">
        <f t="shared" si="1084"/>
        <v>8.0167465248866005E-4</v>
      </c>
      <c r="AH782" s="13">
        <f t="shared" si="1085"/>
        <v>6.2039838987823026E-4</v>
      </c>
      <c r="AI782" s="13">
        <f t="shared" si="1086"/>
        <v>9.0402995657205007E-4</v>
      </c>
      <c r="AJ782" s="13">
        <f t="shared" si="1087"/>
        <v>6.5866560561196337E-4</v>
      </c>
      <c r="AK782" s="13">
        <f t="shared" si="1088"/>
        <v>3.1993068139853385E-4</v>
      </c>
      <c r="AL782" s="13">
        <f t="shared" si="1089"/>
        <v>3.9504821983195886E-6</v>
      </c>
      <c r="AM782" s="13">
        <f t="shared" si="1090"/>
        <v>7.1282325950746189E-3</v>
      </c>
      <c r="AN782" s="13">
        <f t="shared" si="1091"/>
        <v>4.145259859130097E-3</v>
      </c>
      <c r="AO782" s="13">
        <f t="shared" si="1092"/>
        <v>1.2052903065753143E-3</v>
      </c>
      <c r="AP782" s="13">
        <f t="shared" si="1093"/>
        <v>2.336362934199381E-4</v>
      </c>
      <c r="AQ782" s="13">
        <f t="shared" si="1094"/>
        <v>3.3966454371129852E-5</v>
      </c>
      <c r="AR782" s="13">
        <f t="shared" si="1095"/>
        <v>7.2155685380079855E-5</v>
      </c>
      <c r="AS782" s="13">
        <f t="shared" si="1096"/>
        <v>1.0514356933354295E-4</v>
      </c>
      <c r="AT782" s="13">
        <f t="shared" si="1097"/>
        <v>7.6606369366214716E-5</v>
      </c>
      <c r="AU782" s="13">
        <f t="shared" si="1098"/>
        <v>3.7209667154291273E-5</v>
      </c>
      <c r="AV782" s="13">
        <f t="shared" si="1099"/>
        <v>1.3555263170555965E-5</v>
      </c>
      <c r="AW782" s="13">
        <f t="shared" si="1100"/>
        <v>9.2988590901303706E-8</v>
      </c>
      <c r="AX782" s="13">
        <f t="shared" si="1101"/>
        <v>1.7311821748993721E-3</v>
      </c>
      <c r="AY782" s="13">
        <f t="shared" si="1102"/>
        <v>1.0067292113069418E-3</v>
      </c>
      <c r="AZ782" s="13">
        <f t="shared" si="1103"/>
        <v>2.927201191167558E-4</v>
      </c>
      <c r="BA782" s="13">
        <f t="shared" si="1104"/>
        <v>5.6741552858085752E-5</v>
      </c>
      <c r="BB782" s="13">
        <f t="shared" si="1105"/>
        <v>8.2491865364302572E-6</v>
      </c>
      <c r="BC782" s="13">
        <f t="shared" si="1106"/>
        <v>9.5942497284862604E-7</v>
      </c>
      <c r="BD782" s="13">
        <f t="shared" si="1107"/>
        <v>6.9934134496101422E-6</v>
      </c>
      <c r="BE782" s="13">
        <f t="shared" si="1108"/>
        <v>1.019063775839644E-5</v>
      </c>
      <c r="BF782" s="13">
        <f t="shared" si="1109"/>
        <v>7.424778948872559E-6</v>
      </c>
      <c r="BG782" s="13">
        <f t="shared" si="1110"/>
        <v>3.606404476121537E-6</v>
      </c>
      <c r="BH782" s="13">
        <f t="shared" si="1111"/>
        <v>1.313791966227266E-6</v>
      </c>
      <c r="BI782" s="13">
        <f t="shared" si="1112"/>
        <v>3.8288535674835101E-7</v>
      </c>
      <c r="BJ782" s="14">
        <f t="shared" si="1113"/>
        <v>0.58533311318379788</v>
      </c>
      <c r="BK782" s="14">
        <f t="shared" si="1114"/>
        <v>0.26722547080379022</v>
      </c>
      <c r="BL782" s="14">
        <f t="shared" si="1115"/>
        <v>0.14339374516487263</v>
      </c>
      <c r="BM782" s="14">
        <f t="shared" si="1116"/>
        <v>0.333011260813944</v>
      </c>
      <c r="BN782" s="14">
        <f t="shared" si="1117"/>
        <v>0.66620180658683292</v>
      </c>
    </row>
    <row r="783" spans="1:66" x14ac:dyDescent="0.25">
      <c r="A783" t="s">
        <v>290</v>
      </c>
      <c r="B783" t="s">
        <v>298</v>
      </c>
      <c r="C783" t="s">
        <v>301</v>
      </c>
      <c r="D783" s="11">
        <v>44325</v>
      </c>
      <c r="E783" s="10">
        <f>VLOOKUP(A783,home!$A$2:$E$405,3,FALSE)</f>
        <v>1.6512</v>
      </c>
      <c r="F783" s="10">
        <f>VLOOKUP(B783,home!$B$2:$E$405,3,FALSE)</f>
        <v>0.60560000000000003</v>
      </c>
      <c r="G783" s="10">
        <f>VLOOKUP(C783,away!$B$2:$E$405,4,FALSE)</f>
        <v>0.68130000000000002</v>
      </c>
      <c r="H783" s="10">
        <f>VLOOKUP(A783,away!$A$2:$E$405,3,FALSE)</f>
        <v>1.1418999999999999</v>
      </c>
      <c r="I783" s="10">
        <f>VLOOKUP(C783,away!$B$2:$E$405,3,FALSE)</f>
        <v>0.49259999999999998</v>
      </c>
      <c r="J783" s="10">
        <f>VLOOKUP(B783,home!$B$2:$E$405,4,FALSE)</f>
        <v>1.4778</v>
      </c>
      <c r="K783" s="12">
        <f t="shared" si="1062"/>
        <v>0.68127732633600002</v>
      </c>
      <c r="L783" s="12">
        <f t="shared" si="1063"/>
        <v>0.83126241133199985</v>
      </c>
      <c r="M783" s="13">
        <f t="shared" si="1064"/>
        <v>0.22034963642856012</v>
      </c>
      <c r="N783" s="13">
        <f t="shared" si="1065"/>
        <v>0.15011921116515914</v>
      </c>
      <c r="O783" s="13">
        <f t="shared" si="1066"/>
        <v>0.18316837011373438</v>
      </c>
      <c r="P783" s="13">
        <f t="shared" si="1067"/>
        <v>0.12478845746040786</v>
      </c>
      <c r="Q783" s="13">
        <f t="shared" si="1068"/>
        <v>5.1136407407134502E-2</v>
      </c>
      <c r="R783" s="13">
        <f t="shared" si="1069"/>
        <v>7.613049051024752E-2</v>
      </c>
      <c r="S783" s="13">
        <f t="shared" si="1070"/>
        <v>1.766755707853946E-2</v>
      </c>
      <c r="T783" s="13">
        <f t="shared" si="1071"/>
        <v>4.2507773328110163E-2</v>
      </c>
      <c r="U783" s="13">
        <f t="shared" si="1072"/>
        <v>5.1865977027469652E-2</v>
      </c>
      <c r="V783" s="13">
        <f t="shared" si="1073"/>
        <v>1.1117216713999892E-3</v>
      </c>
      <c r="W783" s="13">
        <f t="shared" si="1074"/>
        <v>1.1612691638920342E-2</v>
      </c>
      <c r="X783" s="13">
        <f t="shared" si="1075"/>
        <v>9.6531940538238763E-3</v>
      </c>
      <c r="Y783" s="13">
        <f t="shared" si="1076"/>
        <v>4.0121686831186788E-3</v>
      </c>
      <c r="Z783" s="13">
        <f t="shared" si="1077"/>
        <v>2.1094805039145428E-2</v>
      </c>
      <c r="AA783" s="13">
        <f t="shared" si="1078"/>
        <v>1.4371412376648178E-2</v>
      </c>
      <c r="AB783" s="13">
        <f t="shared" si="1079"/>
        <v>4.8954586998174844E-3</v>
      </c>
      <c r="AC783" s="13">
        <f t="shared" si="1080"/>
        <v>3.9349404753921858E-5</v>
      </c>
      <c r="AD783" s="13">
        <f t="shared" si="1081"/>
        <v>1.9778658778320177E-3</v>
      </c>
      <c r="AE783" s="13">
        <f t="shared" si="1082"/>
        <v>1.6441255588979257E-3</v>
      </c>
      <c r="AF783" s="13">
        <f t="shared" si="1083"/>
        <v>6.8334988831103072E-4</v>
      </c>
      <c r="AG783" s="13">
        <f t="shared" si="1084"/>
        <v>1.8934769198029341E-4</v>
      </c>
      <c r="AH783" s="13">
        <f t="shared" si="1085"/>
        <v>4.3838296258546117E-3</v>
      </c>
      <c r="AI783" s="13">
        <f t="shared" si="1086"/>
        <v>2.986603726614777E-3</v>
      </c>
      <c r="AJ783" s="13">
        <f t="shared" si="1087"/>
        <v>1.0173527008466247E-3</v>
      </c>
      <c r="AK783" s="13">
        <f t="shared" si="1088"/>
        <v>2.3103310932449898E-4</v>
      </c>
      <c r="AL783" s="13">
        <f t="shared" si="1089"/>
        <v>8.9137456286552886E-7</v>
      </c>
      <c r="AM783" s="13">
        <f t="shared" si="1090"/>
        <v>2.6949503542012058E-4</v>
      </c>
      <c r="AN783" s="13">
        <f t="shared" si="1091"/>
        <v>2.2402109298533214E-4</v>
      </c>
      <c r="AO783" s="13">
        <f t="shared" si="1092"/>
        <v>9.3110156972108659E-5</v>
      </c>
      <c r="AP783" s="13">
        <f t="shared" si="1093"/>
        <v>2.5799657868045353E-5</v>
      </c>
      <c r="AQ783" s="13">
        <f t="shared" si="1094"/>
        <v>5.361571452732995E-6</v>
      </c>
      <c r="AR783" s="13">
        <f t="shared" si="1095"/>
        <v>7.2882255713131283E-4</v>
      </c>
      <c r="AS783" s="13">
        <f t="shared" si="1096"/>
        <v>4.965302830957875E-4</v>
      </c>
      <c r="AT783" s="13">
        <f t="shared" si="1097"/>
        <v>1.6913741185617761E-4</v>
      </c>
      <c r="AU783" s="13">
        <f t="shared" si="1098"/>
        <v>3.8409827910922528E-5</v>
      </c>
      <c r="AV783" s="13">
        <f t="shared" si="1099"/>
        <v>6.5419362160447912E-6</v>
      </c>
      <c r="AW783" s="13">
        <f t="shared" si="1100"/>
        <v>1.4022318061108825E-8</v>
      </c>
      <c r="AX783" s="13">
        <f t="shared" si="1101"/>
        <v>3.0600142865307555E-5</v>
      </c>
      <c r="AY783" s="13">
        <f t="shared" si="1102"/>
        <v>2.543674854531925E-5</v>
      </c>
      <c r="AZ783" s="13">
        <f t="shared" si="1103"/>
        <v>1.0572306466113908E-5</v>
      </c>
      <c r="BA783" s="13">
        <f t="shared" si="1104"/>
        <v>2.929453655454247E-6</v>
      </c>
      <c r="BB783" s="13">
        <f t="shared" si="1105"/>
        <v>6.0878617737955964E-7</v>
      </c>
      <c r="BC783" s="13">
        <f t="shared" si="1106"/>
        <v>1.012122131588247E-7</v>
      </c>
      <c r="BD783" s="13">
        <f t="shared" si="1107"/>
        <v>1.0097379937902152E-4</v>
      </c>
      <c r="BE783" s="13">
        <f t="shared" si="1108"/>
        <v>6.8791160070927446E-5</v>
      </c>
      <c r="BF783" s="13">
        <f t="shared" si="1109"/>
        <v>2.3432928804336622E-5</v>
      </c>
      <c r="BG783" s="13">
        <f t="shared" si="1110"/>
        <v>5.3214410280134328E-6</v>
      </c>
      <c r="BH783" s="13">
        <f t="shared" si="1111"/>
        <v>9.0634427895492155E-7</v>
      </c>
      <c r="BI783" s="13">
        <f t="shared" si="1112"/>
        <v>1.2349436142126775E-7</v>
      </c>
      <c r="BJ783" s="14">
        <f t="shared" si="1113"/>
        <v>0.27422417145790901</v>
      </c>
      <c r="BK783" s="14">
        <f t="shared" si="1114"/>
        <v>0.36398305016676957</v>
      </c>
      <c r="BL783" s="14">
        <f t="shared" si="1115"/>
        <v>0.34068951907469058</v>
      </c>
      <c r="BM783" s="14">
        <f t="shared" si="1116"/>
        <v>0.1942735499270439</v>
      </c>
      <c r="BN783" s="14">
        <f t="shared" si="1117"/>
        <v>0.80569257308524356</v>
      </c>
    </row>
    <row r="784" spans="1:66" x14ac:dyDescent="0.25">
      <c r="A784" t="s">
        <v>290</v>
      </c>
      <c r="B784" t="s">
        <v>312</v>
      </c>
      <c r="C784" t="s">
        <v>299</v>
      </c>
      <c r="D784" s="11">
        <v>44325</v>
      </c>
      <c r="E784" s="10">
        <f>VLOOKUP(A784,home!$A$2:$E$405,3,FALSE)</f>
        <v>1.6512</v>
      </c>
      <c r="F784" s="10">
        <f>VLOOKUP(B784,home!$B$2:$E$405,3,FALSE)</f>
        <v>1.0497000000000001</v>
      </c>
      <c r="G784" s="10">
        <f>VLOOKUP(C784,away!$B$2:$E$405,4,FALSE)</f>
        <v>1.2868999999999999</v>
      </c>
      <c r="H784" s="10">
        <f>VLOOKUP(A784,away!$A$2:$E$405,3,FALSE)</f>
        <v>1.1418999999999999</v>
      </c>
      <c r="I784" s="10">
        <f>VLOOKUP(C784,away!$B$2:$E$405,3,FALSE)</f>
        <v>1.1494</v>
      </c>
      <c r="J784" s="10">
        <f>VLOOKUP(B784,home!$B$2:$E$405,4,FALSE)</f>
        <v>0.81740000000000002</v>
      </c>
      <c r="K784" s="12">
        <f t="shared" si="1062"/>
        <v>2.230538265216</v>
      </c>
      <c r="L784" s="12">
        <f t="shared" si="1063"/>
        <v>1.0728373855639999</v>
      </c>
      <c r="M784" s="13">
        <f t="shared" si="1064"/>
        <v>3.6758872614358715E-2</v>
      </c>
      <c r="N784" s="13">
        <f t="shared" si="1065"/>
        <v>8.1992071952527612E-2</v>
      </c>
      <c r="O784" s="13">
        <f t="shared" si="1066"/>
        <v>3.9436292791868714E-2</v>
      </c>
      <c r="P784" s="13">
        <f t="shared" si="1067"/>
        <v>8.7964160110525075E-2</v>
      </c>
      <c r="Q784" s="13">
        <f t="shared" si="1068"/>
        <v>9.1443226967228203E-2</v>
      </c>
      <c r="R784" s="13">
        <f t="shared" si="1069"/>
        <v>2.1154364627582418E-2</v>
      </c>
      <c r="S784" s="13">
        <f t="shared" si="1070"/>
        <v>5.2624665241553154E-2</v>
      </c>
      <c r="T784" s="13">
        <f t="shared" si="1071"/>
        <v>9.8103712547056549E-2</v>
      </c>
      <c r="U784" s="13">
        <f t="shared" si="1072"/>
        <v>4.71856197781544E-2</v>
      </c>
      <c r="V784" s="13">
        <f t="shared" si="1073"/>
        <v>1.3992342074599968E-2</v>
      </c>
      <c r="W784" s="13">
        <f t="shared" si="1074"/>
        <v>6.7989205615078055E-2</v>
      </c>
      <c r="X784" s="13">
        <f t="shared" si="1075"/>
        <v>7.2941361598653554E-2</v>
      </c>
      <c r="Y784" s="13">
        <f t="shared" si="1076"/>
        <v>3.9127109838488904E-2</v>
      </c>
      <c r="Z784" s="13">
        <f t="shared" si="1077"/>
        <v>7.5650644134410286E-3</v>
      </c>
      <c r="AA784" s="13">
        <f t="shared" si="1078"/>
        <v>1.6874165653004047E-2</v>
      </c>
      <c r="AB784" s="13">
        <f t="shared" si="1079"/>
        <v>1.8819236091309532E-2</v>
      </c>
      <c r="AC784" s="13">
        <f t="shared" si="1080"/>
        <v>2.0927338949633697E-3</v>
      </c>
      <c r="AD784" s="13">
        <f t="shared" si="1081"/>
        <v>3.7913131186517526E-2</v>
      </c>
      <c r="AE784" s="13">
        <f t="shared" si="1082"/>
        <v>4.0674624540688403E-2</v>
      </c>
      <c r="AF784" s="13">
        <f t="shared" si="1083"/>
        <v>2.1818628925514727E-2</v>
      </c>
      <c r="AG784" s="13">
        <f t="shared" si="1084"/>
        <v>7.8026136043467635E-3</v>
      </c>
      <c r="AH784" s="13">
        <f t="shared" si="1085"/>
        <v>2.0290209817348318E-3</v>
      </c>
      <c r="AI784" s="13">
        <f t="shared" si="1086"/>
        <v>4.5258089406856761E-3</v>
      </c>
      <c r="AJ784" s="13">
        <f t="shared" si="1087"/>
        <v>5.0474950116280465E-3</v>
      </c>
      <c r="AK784" s="13">
        <f t="shared" si="1088"/>
        <v>3.7528769223077454E-3</v>
      </c>
      <c r="AL784" s="13">
        <f t="shared" si="1089"/>
        <v>2.0031689365073002E-4</v>
      </c>
      <c r="AM784" s="13">
        <f t="shared" si="1090"/>
        <v>1.691333797313628E-2</v>
      </c>
      <c r="AN784" s="13">
        <f t="shared" si="1091"/>
        <v>1.8145261292259848E-2</v>
      </c>
      <c r="AO784" s="13">
        <f t="shared" si="1092"/>
        <v>9.7334573425818492E-3</v>
      </c>
      <c r="AP784" s="13">
        <f t="shared" si="1093"/>
        <v>3.4808056426380773E-3</v>
      </c>
      <c r="AQ784" s="13">
        <f t="shared" si="1094"/>
        <v>9.3358460632606325E-4</v>
      </c>
      <c r="AR784" s="13">
        <f t="shared" si="1095"/>
        <v>4.3536191305977958E-4</v>
      </c>
      <c r="AS784" s="13">
        <f t="shared" si="1096"/>
        <v>9.710914062974797E-4</v>
      </c>
      <c r="AT784" s="13">
        <f t="shared" si="1097"/>
        <v>1.0830282703844733E-3</v>
      </c>
      <c r="AU784" s="13">
        <f t="shared" si="1098"/>
        <v>8.0524533313442272E-4</v>
      </c>
      <c r="AV784" s="13">
        <f t="shared" si="1099"/>
        <v>4.4903263211073374E-4</v>
      </c>
      <c r="AW784" s="13">
        <f t="shared" si="1100"/>
        <v>1.3315536005866435E-5</v>
      </c>
      <c r="AX784" s="13">
        <f t="shared" si="1101"/>
        <v>6.2876412569352188E-3</v>
      </c>
      <c r="AY784" s="13">
        <f t="shared" si="1102"/>
        <v>6.7456166074547214E-3</v>
      </c>
      <c r="AZ784" s="13">
        <f t="shared" si="1103"/>
        <v>3.6184748425794103E-3</v>
      </c>
      <c r="BA784" s="13">
        <f t="shared" si="1104"/>
        <v>1.2940116966140005E-3</v>
      </c>
      <c r="BB784" s="13">
        <f t="shared" si="1105"/>
        <v>3.4706603137115002E-4</v>
      </c>
      <c r="BC784" s="13">
        <f t="shared" si="1106"/>
        <v>7.4469082742859569E-5</v>
      </c>
      <c r="BD784" s="13">
        <f t="shared" si="1107"/>
        <v>7.7845422763532526E-5</v>
      </c>
      <c r="BE784" s="13">
        <f t="shared" si="1108"/>
        <v>1.7363719424597594E-4</v>
      </c>
      <c r="BF784" s="13">
        <f t="shared" si="1109"/>
        <v>1.9365220301519642E-4</v>
      </c>
      <c r="BG784" s="13">
        <f t="shared" si="1110"/>
        <v>1.4398288298959097E-4</v>
      </c>
      <c r="BH784" s="13">
        <f t="shared" si="1111"/>
        <v>8.0289832511100113E-5</v>
      </c>
      <c r="BI784" s="13">
        <f t="shared" si="1112"/>
        <v>3.5817908744758486E-5</v>
      </c>
      <c r="BJ784" s="14">
        <f t="shared" si="1113"/>
        <v>0.62737941315073986</v>
      </c>
      <c r="BK784" s="14">
        <f t="shared" si="1114"/>
        <v>0.20037870743710573</v>
      </c>
      <c r="BL784" s="14">
        <f t="shared" si="1115"/>
        <v>0.1632738657975325</v>
      </c>
      <c r="BM784" s="14">
        <f t="shared" si="1116"/>
        <v>0.63311576066327935</v>
      </c>
      <c r="BN784" s="14">
        <f t="shared" si="1117"/>
        <v>0.35874898906409075</v>
      </c>
    </row>
    <row r="785" spans="1:66" x14ac:dyDescent="0.25">
      <c r="A785" t="s">
        <v>290</v>
      </c>
      <c r="B785" t="s">
        <v>313</v>
      </c>
      <c r="C785" t="s">
        <v>295</v>
      </c>
      <c r="D785" s="11">
        <v>44325</v>
      </c>
      <c r="E785" s="10">
        <f>VLOOKUP(A785,home!$A$2:$E$405,3,FALSE)</f>
        <v>1.6512</v>
      </c>
      <c r="F785" s="10">
        <f>VLOOKUP(B785,home!$B$2:$E$405,3,FALSE)</f>
        <v>0.90839999999999999</v>
      </c>
      <c r="G785" s="10">
        <f>VLOOKUP(C785,away!$B$2:$E$405,4,FALSE)</f>
        <v>0.79490000000000005</v>
      </c>
      <c r="H785" s="10">
        <f>VLOOKUP(A785,away!$A$2:$E$405,3,FALSE)</f>
        <v>1.1418999999999999</v>
      </c>
      <c r="I785" s="10">
        <f>VLOOKUP(C785,away!$B$2:$E$405,3,FALSE)</f>
        <v>1.0399</v>
      </c>
      <c r="J785" s="10">
        <f>VLOOKUP(B785,home!$B$2:$E$405,4,FALSE)</f>
        <v>1.2588999999999999</v>
      </c>
      <c r="K785" s="12">
        <f t="shared" si="1062"/>
        <v>1.1923103185920001</v>
      </c>
      <c r="L785" s="12">
        <f t="shared" si="1063"/>
        <v>1.4948956726089999</v>
      </c>
      <c r="M785" s="13">
        <f t="shared" si="1064"/>
        <v>6.8070864516359131E-2</v>
      </c>
      <c r="N785" s="13">
        <f t="shared" si="1065"/>
        <v>8.1161594158333031E-2</v>
      </c>
      <c r="O785" s="13">
        <f t="shared" si="1066"/>
        <v>0.10175884079625877</v>
      </c>
      <c r="P785" s="13">
        <f t="shared" si="1067"/>
        <v>0.12132811588933992</v>
      </c>
      <c r="Q785" s="13">
        <f t="shared" si="1068"/>
        <v>4.8384903094178346E-2</v>
      </c>
      <c r="R785" s="13">
        <f t="shared" si="1069"/>
        <v>7.6059425378017714E-2</v>
      </c>
      <c r="S785" s="13">
        <f t="shared" si="1070"/>
        <v>5.4063187715646679E-2</v>
      </c>
      <c r="T785" s="13">
        <f t="shared" si="1071"/>
        <v>7.2330382255093015E-2</v>
      </c>
      <c r="U785" s="13">
        <f t="shared" si="1072"/>
        <v>9.0686437704388764E-2</v>
      </c>
      <c r="V785" s="13">
        <f t="shared" si="1073"/>
        <v>1.0706791046385254E-2</v>
      </c>
      <c r="W785" s="13">
        <f t="shared" si="1074"/>
        <v>1.9229939741087606E-2</v>
      </c>
      <c r="X785" s="13">
        <f t="shared" si="1075"/>
        <v>2.8746753703483695E-2</v>
      </c>
      <c r="Y785" s="13">
        <f t="shared" si="1076"/>
        <v>2.1486698856447262E-2</v>
      </c>
      <c r="Z785" s="13">
        <f t="shared" si="1077"/>
        <v>3.790030195290861E-2</v>
      </c>
      <c r="AA785" s="13">
        <f t="shared" si="1078"/>
        <v>4.5188921096205474E-2</v>
      </c>
      <c r="AB785" s="13">
        <f t="shared" si="1079"/>
        <v>2.6939608454522757E-2</v>
      </c>
      <c r="AC785" s="13">
        <f t="shared" si="1080"/>
        <v>1.1927228283609018E-3</v>
      </c>
      <c r="AD785" s="13">
        <f t="shared" si="1081"/>
        <v>5.7320138948002862E-3</v>
      </c>
      <c r="AE785" s="13">
        <f t="shared" si="1082"/>
        <v>8.5687627666716053E-3</v>
      </c>
      <c r="AF785" s="13">
        <f t="shared" si="1083"/>
        <v>6.4047031897552544E-3</v>
      </c>
      <c r="AG785" s="13">
        <f t="shared" si="1084"/>
        <v>3.191454360903396E-3</v>
      </c>
      <c r="AH785" s="13">
        <f t="shared" si="1085"/>
        <v>1.4164249344994375E-2</v>
      </c>
      <c r="AI785" s="13">
        <f t="shared" si="1086"/>
        <v>1.6888180649146774E-2</v>
      </c>
      <c r="AJ785" s="13">
        <f t="shared" si="1087"/>
        <v>1.0067976025111723E-2</v>
      </c>
      <c r="AK785" s="13">
        <f t="shared" si="1088"/>
        <v>4.0013839006925248E-3</v>
      </c>
      <c r="AL785" s="13">
        <f t="shared" si="1089"/>
        <v>8.5035390439887874E-5</v>
      </c>
      <c r="AM785" s="13">
        <f t="shared" si="1090"/>
        <v>1.3668678626166198E-3</v>
      </c>
      <c r="AN785" s="13">
        <f t="shared" si="1091"/>
        <v>2.0433248528538978E-3</v>
      </c>
      <c r="AO785" s="13">
        <f t="shared" si="1092"/>
        <v>1.5272787401328569E-3</v>
      </c>
      <c r="AP785" s="13">
        <f t="shared" si="1093"/>
        <v>7.6104079316411104E-4</v>
      </c>
      <c r="AQ785" s="13">
        <f t="shared" si="1094"/>
        <v>2.8441914709498761E-4</v>
      </c>
      <c r="AR785" s="13">
        <f t="shared" si="1095"/>
        <v>4.2348150103173887E-3</v>
      </c>
      <c r="AS785" s="13">
        <f t="shared" si="1096"/>
        <v>5.04921363412971E-3</v>
      </c>
      <c r="AT785" s="13">
        <f t="shared" si="1097"/>
        <v>3.010114758374133E-3</v>
      </c>
      <c r="AU785" s="13">
        <f t="shared" si="1098"/>
        <v>1.1963302955185144E-3</v>
      </c>
      <c r="AV785" s="13">
        <f t="shared" si="1099"/>
        <v>3.5659923894773565E-4</v>
      </c>
      <c r="AW785" s="13">
        <f t="shared" si="1100"/>
        <v>4.2101483257717931E-6</v>
      </c>
      <c r="AX785" s="13">
        <f t="shared" si="1101"/>
        <v>2.7162177612493092E-4</v>
      </c>
      <c r="AY785" s="13">
        <f t="shared" si="1102"/>
        <v>4.0604621771552976E-4</v>
      </c>
      <c r="AZ785" s="13">
        <f t="shared" si="1103"/>
        <v>3.0349836687109869E-4</v>
      </c>
      <c r="BA785" s="13">
        <f t="shared" si="1104"/>
        <v>1.5123279842650138E-4</v>
      </c>
      <c r="BB785" s="13">
        <f t="shared" si="1105"/>
        <v>5.651931398108151E-5</v>
      </c>
      <c r="BC785" s="13">
        <f t="shared" si="1106"/>
        <v>1.689809557782961E-5</v>
      </c>
      <c r="BD785" s="13">
        <f t="shared" si="1107"/>
        <v>1.0551011055371835E-3</v>
      </c>
      <c r="BE785" s="13">
        <f t="shared" si="1108"/>
        <v>1.2580079352898107E-3</v>
      </c>
      <c r="BF785" s="13">
        <f t="shared" si="1109"/>
        <v>7.4996792105832936E-4</v>
      </c>
      <c r="BG785" s="13">
        <f t="shared" si="1110"/>
        <v>2.9806483029694552E-4</v>
      </c>
      <c r="BH785" s="13">
        <f t="shared" si="1111"/>
        <v>8.8846443193105448E-5</v>
      </c>
      <c r="BI785" s="13">
        <f t="shared" si="1112"/>
        <v>2.1186506197867514E-5</v>
      </c>
      <c r="BJ785" s="14">
        <f t="shared" si="1113"/>
        <v>0.30242595398531302</v>
      </c>
      <c r="BK785" s="14">
        <f t="shared" si="1114"/>
        <v>0.25585276360424736</v>
      </c>
      <c r="BL785" s="14">
        <f t="shared" si="1115"/>
        <v>0.40307327102819956</v>
      </c>
      <c r="BM785" s="14">
        <f t="shared" si="1116"/>
        <v>0.50208671066879185</v>
      </c>
      <c r="BN785" s="14">
        <f t="shared" si="1117"/>
        <v>0.49676374383248689</v>
      </c>
    </row>
    <row r="786" spans="1:66" x14ac:dyDescent="0.25">
      <c r="A786" t="s">
        <v>338</v>
      </c>
      <c r="B786" t="s">
        <v>90</v>
      </c>
      <c r="C786" t="s">
        <v>84</v>
      </c>
      <c r="D786" s="11">
        <v>44356</v>
      </c>
      <c r="E786" s="10">
        <f>VLOOKUP(A786,home!$A$2:$E$405,3,FALSE)</f>
        <v>1.3033999999999999</v>
      </c>
      <c r="F786" s="10">
        <f>VLOOKUP(B786,home!$B$2:$E$405,3,FALSE)</f>
        <v>1.5344</v>
      </c>
      <c r="G786" s="10">
        <f>VLOOKUP(C786,away!$B$2:$E$405,4,FALSE)</f>
        <v>0.86309999999999998</v>
      </c>
      <c r="H786" s="10">
        <f>VLOOKUP(A786,away!$A$2:$E$405,3,FALSE)</f>
        <v>1.0085</v>
      </c>
      <c r="I786" s="10">
        <f>VLOOKUP(C786,away!$B$2:$E$405,3,FALSE)</f>
        <v>1.1154999999999999</v>
      </c>
      <c r="J786" s="10">
        <f>VLOOKUP(B786,home!$B$2:$E$405,4,FALSE)</f>
        <v>0.59489999999999998</v>
      </c>
      <c r="K786" s="12">
        <f t="shared" si="1062"/>
        <v>1.7261455901759999</v>
      </c>
      <c r="L786" s="12">
        <f t="shared" si="1063"/>
        <v>0.66925164307499996</v>
      </c>
      <c r="M786" s="13">
        <f t="shared" si="1064"/>
        <v>9.1136469295257191E-2</v>
      </c>
      <c r="N786" s="13">
        <f t="shared" si="1065"/>
        <v>0.15731481457821864</v>
      </c>
      <c r="O786" s="13">
        <f t="shared" si="1066"/>
        <v>6.099323181990516E-2</v>
      </c>
      <c r="P786" s="13">
        <f t="shared" si="1067"/>
        <v>0.10528319813651177</v>
      </c>
      <c r="Q786" s="13">
        <f t="shared" si="1068"/>
        <v>0.13577413672677363</v>
      </c>
      <c r="R786" s="13">
        <f t="shared" si="1069"/>
        <v>2.0409910305962946E-2</v>
      </c>
      <c r="S786" s="13">
        <f t="shared" si="1070"/>
        <v>3.040646597231314E-2</v>
      </c>
      <c r="T786" s="13">
        <f t="shared" si="1071"/>
        <v>9.0867064091482944E-2</v>
      </c>
      <c r="U786" s="13">
        <f t="shared" si="1072"/>
        <v>3.5230476670525639E-2</v>
      </c>
      <c r="V786" s="13">
        <f t="shared" si="1073"/>
        <v>3.9029259043536916E-3</v>
      </c>
      <c r="W786" s="13">
        <f t="shared" si="1074"/>
        <v>7.8121975790291176E-2</v>
      </c>
      <c r="X786" s="13">
        <f t="shared" si="1075"/>
        <v>5.2283260657917732E-2</v>
      </c>
      <c r="Y786" s="13">
        <f t="shared" si="1076"/>
        <v>1.7495329050314971E-2</v>
      </c>
      <c r="Z786" s="13">
        <f t="shared" si="1077"/>
        <v>4.5531220024263592E-3</v>
      </c>
      <c r="AA786" s="13">
        <f t="shared" si="1078"/>
        <v>7.8593514660215795E-3</v>
      </c>
      <c r="AB786" s="13">
        <f t="shared" si="1079"/>
        <v>6.783192437358216E-3</v>
      </c>
      <c r="AC786" s="13">
        <f t="shared" si="1080"/>
        <v>2.8179753703272599E-4</v>
      </c>
      <c r="AD786" s="13">
        <f t="shared" si="1081"/>
        <v>3.3712476001561846E-2</v>
      </c>
      <c r="AE786" s="13">
        <f t="shared" si="1082"/>
        <v>2.256212995617177E-2</v>
      </c>
      <c r="AF786" s="13">
        <f t="shared" si="1083"/>
        <v>7.5498712722198167E-3</v>
      </c>
      <c r="AG786" s="13">
        <f t="shared" si="1084"/>
        <v>1.6842545846459511E-3</v>
      </c>
      <c r="AH786" s="13">
        <f t="shared" si="1085"/>
        <v>7.6179609531119353E-4</v>
      </c>
      <c r="AI786" s="13">
        <f t="shared" si="1086"/>
        <v>1.3149709705347127E-3</v>
      </c>
      <c r="AJ786" s="13">
        <f t="shared" si="1087"/>
        <v>1.1349156709989747E-3</v>
      </c>
      <c r="AK786" s="13">
        <f t="shared" si="1088"/>
        <v>6.5300989357217184E-4</v>
      </c>
      <c r="AL786" s="13">
        <f t="shared" si="1089"/>
        <v>1.3021591095296675E-5</v>
      </c>
      <c r="AM786" s="13">
        <f t="shared" si="1090"/>
        <v>1.1638528356802033E-2</v>
      </c>
      <c r="AN786" s="13">
        <f t="shared" si="1091"/>
        <v>7.7891042257647401E-3</v>
      </c>
      <c r="AO786" s="13">
        <f t="shared" si="1092"/>
        <v>2.6064354005877386E-3</v>
      </c>
      <c r="AP786" s="13">
        <f t="shared" si="1093"/>
        <v>5.8145372480406334E-4</v>
      </c>
      <c r="AQ786" s="13">
        <f t="shared" si="1094"/>
        <v>9.7284715174299528E-5</v>
      </c>
      <c r="AR786" s="13">
        <f t="shared" si="1095"/>
        <v>1.0196665769502716E-4</v>
      </c>
      <c r="AS786" s="13">
        <f t="shared" si="1096"/>
        <v>1.7600929652525685E-4</v>
      </c>
      <c r="AT786" s="13">
        <f t="shared" si="1097"/>
        <v>1.5190883551352606E-4</v>
      </c>
      <c r="AU786" s="13">
        <f t="shared" si="1098"/>
        <v>8.7405588843481429E-5</v>
      </c>
      <c r="AV786" s="13">
        <f t="shared" si="1099"/>
        <v>3.771869293472803E-5</v>
      </c>
      <c r="AW786" s="13">
        <f t="shared" si="1100"/>
        <v>4.1785771197490858E-7</v>
      </c>
      <c r="AX786" s="13">
        <f t="shared" si="1101"/>
        <v>3.3482990665386929E-3</v>
      </c>
      <c r="AY786" s="13">
        <f t="shared" si="1102"/>
        <v>2.2408546517875085E-3</v>
      </c>
      <c r="AZ786" s="13">
        <f t="shared" si="1103"/>
        <v>7.4984782880052343E-4</v>
      </c>
      <c r="BA786" s="13">
        <f t="shared" si="1104"/>
        <v>1.6727896382699056E-4</v>
      </c>
      <c r="BB786" s="13">
        <f t="shared" si="1105"/>
        <v>2.7987930348274221E-5</v>
      </c>
      <c r="BC786" s="13">
        <f t="shared" si="1106"/>
        <v>3.7461936743702376E-6</v>
      </c>
      <c r="BD786" s="13">
        <f t="shared" si="1107"/>
        <v>1.1373558866877163E-5</v>
      </c>
      <c r="BE786" s="13">
        <f t="shared" si="1108"/>
        <v>1.9632418482667161E-5</v>
      </c>
      <c r="BF786" s="13">
        <f t="shared" si="1109"/>
        <v>1.6944206294172861E-5</v>
      </c>
      <c r="BG786" s="13">
        <f t="shared" si="1110"/>
        <v>9.749388991239633E-6</v>
      </c>
      <c r="BH786" s="13">
        <f t="shared" si="1111"/>
        <v>4.207216203534685E-6</v>
      </c>
      <c r="BI786" s="13">
        <f t="shared" si="1112"/>
        <v>1.4524535393296805E-6</v>
      </c>
      <c r="BJ786" s="14">
        <f t="shared" si="1113"/>
        <v>0.62661613376770753</v>
      </c>
      <c r="BK786" s="14">
        <f t="shared" si="1114"/>
        <v>0.23326473308835133</v>
      </c>
      <c r="BL786" s="14">
        <f t="shared" si="1115"/>
        <v>0.13575922364408038</v>
      </c>
      <c r="BM786" s="14">
        <f t="shared" si="1116"/>
        <v>0.42704101484586104</v>
      </c>
      <c r="BN786" s="14">
        <f t="shared" si="1117"/>
        <v>0.57091176086262929</v>
      </c>
    </row>
    <row r="787" spans="1:66" x14ac:dyDescent="0.25">
      <c r="A787" t="s">
        <v>338</v>
      </c>
      <c r="B787" t="s">
        <v>80</v>
      </c>
      <c r="C787" t="s">
        <v>72</v>
      </c>
      <c r="D787" s="11">
        <v>44356</v>
      </c>
      <c r="E787" s="10">
        <f>VLOOKUP(A787,home!$A$2:$E$405,3,FALSE)</f>
        <v>1.3033999999999999</v>
      </c>
      <c r="F787" s="10">
        <f>VLOOKUP(B787,home!$B$2:$E$405,3,FALSE)</f>
        <v>1.1508</v>
      </c>
      <c r="G787" s="10">
        <f>VLOOKUP(C787,away!$B$2:$E$405,4,FALSE)</f>
        <v>0.84389999999999998</v>
      </c>
      <c r="H787" s="10">
        <f>VLOOKUP(A787,away!$A$2:$E$405,3,FALSE)</f>
        <v>1.0085</v>
      </c>
      <c r="I787" s="10">
        <f>VLOOKUP(C787,away!$B$2:$E$405,3,FALSE)</f>
        <v>0.69410000000000005</v>
      </c>
      <c r="J787" s="10">
        <f>VLOOKUP(B787,home!$B$2:$E$405,4,FALSE)</f>
        <v>0.74370000000000003</v>
      </c>
      <c r="K787" s="12">
        <f t="shared" si="1062"/>
        <v>1.265810100408</v>
      </c>
      <c r="L787" s="12">
        <f t="shared" si="1063"/>
        <v>0.52058988844499998</v>
      </c>
      <c r="M787" s="13">
        <f t="shared" si="1064"/>
        <v>0.16756231134701011</v>
      </c>
      <c r="N787" s="13">
        <f t="shared" si="1065"/>
        <v>0.21210206615075544</v>
      </c>
      <c r="O787" s="13">
        <f t="shared" si="1066"/>
        <v>8.7231244971726352E-2</v>
      </c>
      <c r="P787" s="13">
        <f t="shared" si="1067"/>
        <v>0.11041819095637578</v>
      </c>
      <c r="Q787" s="13">
        <f t="shared" si="1068"/>
        <v>0.13424046882551605</v>
      </c>
      <c r="R787" s="13">
        <f t="shared" si="1069"/>
        <v>2.2705852044374739E-2</v>
      </c>
      <c r="S787" s="13">
        <f t="shared" si="1070"/>
        <v>1.8190511929662843E-2</v>
      </c>
      <c r="T787" s="13">
        <f t="shared" si="1071"/>
        <v>6.9884230690679894E-2</v>
      </c>
      <c r="U787" s="13">
        <f t="shared" si="1072"/>
        <v>2.8741296856139183E-2</v>
      </c>
      <c r="V787" s="13">
        <f t="shared" si="1073"/>
        <v>1.3318849061099065E-3</v>
      </c>
      <c r="W787" s="13">
        <f t="shared" si="1074"/>
        <v>5.6640980440947807E-2</v>
      </c>
      <c r="X787" s="13">
        <f t="shared" si="1075"/>
        <v>2.9486721689168445E-2</v>
      </c>
      <c r="Y787" s="13">
        <f t="shared" si="1076"/>
        <v>7.6752445773864801E-3</v>
      </c>
      <c r="Z787" s="13">
        <f t="shared" si="1077"/>
        <v>3.940145660943241E-3</v>
      </c>
      <c r="AA787" s="13">
        <f t="shared" si="1078"/>
        <v>4.9874761747007099E-3</v>
      </c>
      <c r="AB787" s="13">
        <f t="shared" si="1079"/>
        <v>3.1565988587402075E-3</v>
      </c>
      <c r="AC787" s="13">
        <f t="shared" si="1080"/>
        <v>5.4854340719777858E-5</v>
      </c>
      <c r="AD787" s="13">
        <f t="shared" si="1081"/>
        <v>1.7924181284790935E-2</v>
      </c>
      <c r="AE787" s="13">
        <f t="shared" si="1082"/>
        <v>9.3311475355172691E-3</v>
      </c>
      <c r="AF787" s="13">
        <f t="shared" si="1083"/>
        <v>2.4288505272893851E-3</v>
      </c>
      <c r="AG787" s="13">
        <f t="shared" si="1084"/>
        <v>4.2147834168372025E-4</v>
      </c>
      <c r="AH787" s="13">
        <f t="shared" si="1085"/>
        <v>5.1279999752187292E-4</v>
      </c>
      <c r="AI787" s="13">
        <f t="shared" si="1086"/>
        <v>6.4910741635238421E-4</v>
      </c>
      <c r="AJ787" s="13">
        <f t="shared" si="1087"/>
        <v>4.1082336193429459E-4</v>
      </c>
      <c r="AK787" s="13">
        <f t="shared" si="1088"/>
        <v>1.7334145367333382E-4</v>
      </c>
      <c r="AL787" s="13">
        <f t="shared" si="1089"/>
        <v>1.4458900738935417E-6</v>
      </c>
      <c r="AM787" s="13">
        <f t="shared" si="1090"/>
        <v>4.5377219423664772E-3</v>
      </c>
      <c r="AN787" s="13">
        <f t="shared" si="1091"/>
        <v>2.3622921597709927E-3</v>
      </c>
      <c r="AO787" s="13">
        <f t="shared" si="1092"/>
        <v>6.1489270596483945E-4</v>
      </c>
      <c r="AP787" s="13">
        <f t="shared" si="1093"/>
        <v>1.0670230840129335E-4</v>
      </c>
      <c r="AQ787" s="13">
        <f t="shared" si="1094"/>
        <v>1.3887035706863318E-5</v>
      </c>
      <c r="AR787" s="13">
        <f t="shared" si="1095"/>
        <v>5.3391698700901644E-5</v>
      </c>
      <c r="AS787" s="13">
        <f t="shared" si="1096"/>
        <v>6.7583751493542003E-5</v>
      </c>
      <c r="AT787" s="13">
        <f t="shared" si="1097"/>
        <v>4.277409763199487E-5</v>
      </c>
      <c r="AU787" s="13">
        <f t="shared" si="1098"/>
        <v>1.8047961606139004E-5</v>
      </c>
      <c r="AV787" s="13">
        <f t="shared" si="1099"/>
        <v>5.7113230232066371E-6</v>
      </c>
      <c r="AW787" s="13">
        <f t="shared" si="1100"/>
        <v>2.6466533387835182E-8</v>
      </c>
      <c r="AX787" s="13">
        <f t="shared" si="1101"/>
        <v>9.5731571124841501E-4</v>
      </c>
      <c r="AY787" s="13">
        <f t="shared" si="1102"/>
        <v>4.9836887932545816E-4</v>
      </c>
      <c r="AZ787" s="13">
        <f t="shared" si="1103"/>
        <v>1.2972289964624994E-4</v>
      </c>
      <c r="BA787" s="13">
        <f t="shared" si="1104"/>
        <v>2.2510809951867734E-5</v>
      </c>
      <c r="BB787" s="13">
        <f t="shared" si="1105"/>
        <v>2.9297250104123538E-6</v>
      </c>
      <c r="BC787" s="13">
        <f t="shared" si="1106"/>
        <v>3.0503704326901889E-7</v>
      </c>
      <c r="BD787" s="13">
        <f t="shared" si="1107"/>
        <v>4.6325297450985708E-6</v>
      </c>
      <c r="BE787" s="13">
        <f t="shared" si="1108"/>
        <v>5.8639029417862688E-6</v>
      </c>
      <c r="BF787" s="13">
        <f t="shared" si="1109"/>
        <v>3.7112937857626229E-6</v>
      </c>
      <c r="BG787" s="13">
        <f t="shared" si="1110"/>
        <v>1.5659310531999237E-6</v>
      </c>
      <c r="BH787" s="13">
        <f t="shared" si="1111"/>
        <v>4.9554283592075035E-7</v>
      </c>
      <c r="BI787" s="13">
        <f t="shared" si="1112"/>
        <v>1.2545262537866189E-7</v>
      </c>
      <c r="BJ787" s="14">
        <f t="shared" si="1113"/>
        <v>0.54938201927817132</v>
      </c>
      <c r="BK787" s="14">
        <f t="shared" si="1114"/>
        <v>0.29805756824927782</v>
      </c>
      <c r="BL787" s="14">
        <f t="shared" si="1115"/>
        <v>0.14877244462060599</v>
      </c>
      <c r="BM787" s="14">
        <f t="shared" si="1116"/>
        <v>0.26539370110044797</v>
      </c>
      <c r="BN787" s="14">
        <f t="shared" si="1117"/>
        <v>0.73426013429575854</v>
      </c>
    </row>
    <row r="788" spans="1:66" x14ac:dyDescent="0.25">
      <c r="A788" t="s">
        <v>338</v>
      </c>
      <c r="B788" t="s">
        <v>96</v>
      </c>
      <c r="C788" t="s">
        <v>95</v>
      </c>
      <c r="D788" s="11">
        <v>44386</v>
      </c>
      <c r="E788" s="10">
        <f>VLOOKUP(A788,home!$A$2:$E$405,3,FALSE)</f>
        <v>1.3033999999999999</v>
      </c>
      <c r="F788" s="10">
        <f>VLOOKUP(B788,home!$B$2:$E$405,3,FALSE)</f>
        <v>1.5344</v>
      </c>
      <c r="G788" s="10">
        <f>VLOOKUP(C788,away!$B$2:$E$405,4,FALSE)</f>
        <v>1.3640000000000001</v>
      </c>
      <c r="H788" s="10">
        <f>VLOOKUP(A788,away!$A$2:$E$405,3,FALSE)</f>
        <v>1.0085</v>
      </c>
      <c r="I788" s="10">
        <f>VLOOKUP(C788,away!$B$2:$E$405,3,FALSE)</f>
        <v>0.99160000000000004</v>
      </c>
      <c r="J788" s="10">
        <f>VLOOKUP(B788,home!$B$2:$E$405,4,FALSE)</f>
        <v>0.69410000000000005</v>
      </c>
      <c r="K788" s="12">
        <f t="shared" si="1062"/>
        <v>2.72791401344</v>
      </c>
      <c r="L788" s="12">
        <f t="shared" si="1063"/>
        <v>0.69411985126000009</v>
      </c>
      <c r="M788" s="13">
        <f t="shared" si="1064"/>
        <v>3.2645969885720778E-2</v>
      </c>
      <c r="N788" s="13">
        <f t="shared" si="1065"/>
        <v>8.9055398733597954E-2</v>
      </c>
      <c r="O788" s="13">
        <f t="shared" si="1066"/>
        <v>2.2660215761314949E-2</v>
      </c>
      <c r="P788" s="13">
        <f t="shared" si="1067"/>
        <v>6.1815120122865011E-2</v>
      </c>
      <c r="Q788" s="13">
        <f t="shared" si="1068"/>
        <v>0.12146773508893434</v>
      </c>
      <c r="R788" s="13">
        <f t="shared" si="1069"/>
        <v>7.8644527968817195E-3</v>
      </c>
      <c r="S788" s="13">
        <f t="shared" si="1070"/>
        <v>2.9261721195451205E-2</v>
      </c>
      <c r="T788" s="13">
        <f t="shared" si="1071"/>
        <v>8.4313166212820201E-2</v>
      </c>
      <c r="U788" s="13">
        <f t="shared" si="1072"/>
        <v>2.1453550992651046E-2</v>
      </c>
      <c r="V788" s="13">
        <f t="shared" si="1073"/>
        <v>6.156338633427634E-3</v>
      </c>
      <c r="W788" s="13">
        <f t="shared" si="1074"/>
        <v>0.11045117890997387</v>
      </c>
      <c r="X788" s="13">
        <f t="shared" si="1075"/>
        <v>7.6666355876482711E-2</v>
      </c>
      <c r="Y788" s="13">
        <f t="shared" si="1076"/>
        <v>2.6607819768815204E-2</v>
      </c>
      <c r="Z788" s="13">
        <f t="shared" si="1077"/>
        <v>1.8196242685376107E-3</v>
      </c>
      <c r="AA788" s="13">
        <f t="shared" si="1078"/>
        <v>4.9637785413392576E-3</v>
      </c>
      <c r="AB788" s="13">
        <f t="shared" si="1079"/>
        <v>6.7703805212660619E-3</v>
      </c>
      <c r="AC788" s="13">
        <f t="shared" si="1080"/>
        <v>7.2856391898165238E-4</v>
      </c>
      <c r="AD788" s="13">
        <f t="shared" si="1081"/>
        <v>7.5325329687371587E-2</v>
      </c>
      <c r="AE788" s="13">
        <f t="shared" si="1082"/>
        <v>5.2284806638708832E-2</v>
      </c>
      <c r="AF788" s="13">
        <f t="shared" si="1083"/>
        <v>1.8145961103609217E-2</v>
      </c>
      <c r="AG788" s="13">
        <f t="shared" si="1084"/>
        <v>4.1984906074023264E-3</v>
      </c>
      <c r="AH788" s="13">
        <f t="shared" si="1085"/>
        <v>3.157593316566031E-4</v>
      </c>
      <c r="AI788" s="13">
        <f t="shared" si="1086"/>
        <v>8.6136430570049626E-4</v>
      </c>
      <c r="AJ788" s="13">
        <f t="shared" si="1087"/>
        <v>1.1748638800986998E-3</v>
      </c>
      <c r="AK788" s="13">
        <f t="shared" si="1088"/>
        <v>1.0683092141352451E-3</v>
      </c>
      <c r="AL788" s="13">
        <f t="shared" si="1089"/>
        <v>5.5181409928010548E-5</v>
      </c>
      <c r="AM788" s="13">
        <f t="shared" si="1090"/>
        <v>4.1096204484233796E-2</v>
      </c>
      <c r="AN788" s="13">
        <f t="shared" si="1091"/>
        <v>2.8525691343946911E-2</v>
      </c>
      <c r="AO788" s="13">
        <f t="shared" si="1092"/>
        <v>9.9001243163745496E-3</v>
      </c>
      <c r="AP788" s="13">
        <f t="shared" si="1093"/>
        <v>2.2906242726458046E-3</v>
      </c>
      <c r="AQ788" s="13">
        <f t="shared" si="1094"/>
        <v>3.9749194485536282E-4</v>
      </c>
      <c r="AR788" s="13">
        <f t="shared" si="1095"/>
        <v>4.3834964064687701E-5</v>
      </c>
      <c r="AS788" s="13">
        <f t="shared" si="1096"/>
        <v>1.1957801275070041E-4</v>
      </c>
      <c r="AT788" s="13">
        <f t="shared" si="1097"/>
        <v>1.6309926834097132E-4</v>
      </c>
      <c r="AU788" s="13">
        <f t="shared" si="1098"/>
        <v>1.4830692656304887E-4</v>
      </c>
      <c r="AV788" s="13">
        <f t="shared" si="1099"/>
        <v>1.0114213581538951E-4</v>
      </c>
      <c r="AW788" s="13">
        <f t="shared" si="1100"/>
        <v>2.9023877604269881E-6</v>
      </c>
      <c r="AX788" s="13">
        <f t="shared" si="1101"/>
        <v>1.8684485351956191E-2</v>
      </c>
      <c r="AY788" s="13">
        <f t="shared" si="1102"/>
        <v>1.2969272193369482E-2</v>
      </c>
      <c r="AZ788" s="13">
        <f t="shared" si="1103"/>
        <v>4.5011146429060388E-3</v>
      </c>
      <c r="BA788" s="13">
        <f t="shared" si="1104"/>
        <v>1.041437675479383E-3</v>
      </c>
      <c r="BB788" s="13">
        <f t="shared" si="1105"/>
        <v>1.8072064110007734E-4</v>
      </c>
      <c r="BC788" s="13">
        <f t="shared" si="1106"/>
        <v>2.5088356903999523E-5</v>
      </c>
      <c r="BD788" s="13">
        <f t="shared" si="1107"/>
        <v>5.0711197894280753E-6</v>
      </c>
      <c r="BE788" s="13">
        <f t="shared" si="1108"/>
        <v>1.3833578737413749E-5</v>
      </c>
      <c r="BF788" s="13">
        <f t="shared" si="1109"/>
        <v>1.8868406646908291E-5</v>
      </c>
      <c r="BG788" s="13">
        <f t="shared" si="1110"/>
        <v>1.7157130301128525E-5</v>
      </c>
      <c r="BH788" s="13">
        <f t="shared" si="1111"/>
        <v>1.170079404471614E-5</v>
      </c>
      <c r="BI788" s="13">
        <f t="shared" si="1112"/>
        <v>6.3837520085912901E-6</v>
      </c>
      <c r="BJ788" s="14">
        <f t="shared" si="1113"/>
        <v>0.77812849785148785</v>
      </c>
      <c r="BK788" s="14">
        <f t="shared" si="1114"/>
        <v>0.1436321673597438</v>
      </c>
      <c r="BL788" s="14">
        <f t="shared" si="1115"/>
        <v>6.7781651434107054E-2</v>
      </c>
      <c r="BM788" s="14">
        <f t="shared" si="1116"/>
        <v>0.64288667871895244</v>
      </c>
      <c r="BN788" s="14">
        <f t="shared" si="1117"/>
        <v>0.33550889238931469</v>
      </c>
    </row>
    <row r="789" spans="1:66" x14ac:dyDescent="0.25">
      <c r="A789" t="s">
        <v>339</v>
      </c>
      <c r="B789" t="s">
        <v>116</v>
      </c>
      <c r="C789" t="s">
        <v>120</v>
      </c>
      <c r="D789" s="11">
        <v>44417</v>
      </c>
      <c r="E789" s="10">
        <f>VLOOKUP(A789,home!$A$2:$E$405,3,FALSE)</f>
        <v>1.2199</v>
      </c>
      <c r="F789" s="10">
        <f>VLOOKUP(B789,home!$B$2:$E$405,3,FALSE)</f>
        <v>0.58550000000000002</v>
      </c>
      <c r="G789" s="10">
        <f>VLOOKUP(C789,away!$B$2:$E$405,4,FALSE)</f>
        <v>0.99539999999999995</v>
      </c>
      <c r="H789" s="10">
        <f>VLOOKUP(A789,away!$A$2:$E$405,3,FALSE)</f>
        <v>1.0142</v>
      </c>
      <c r="I789" s="10">
        <f>VLOOKUP(C789,away!$B$2:$E$405,3,FALSE)</f>
        <v>0.91559999999999997</v>
      </c>
      <c r="J789" s="10">
        <f>VLOOKUP(B789,home!$B$2:$E$405,4,FALSE)</f>
        <v>1.6198999999999999</v>
      </c>
      <c r="K789" s="12">
        <f t="shared" si="1062"/>
        <v>0.71096589332999993</v>
      </c>
      <c r="L789" s="12">
        <f t="shared" si="1063"/>
        <v>1.5042416022479999</v>
      </c>
      <c r="M789" s="13">
        <f t="shared" si="1064"/>
        <v>0.10913086772654218</v>
      </c>
      <c r="N789" s="13">
        <f t="shared" si="1065"/>
        <v>7.7588324863079122E-2</v>
      </c>
      <c r="O789" s="13">
        <f t="shared" si="1066"/>
        <v>0.16415919132368836</v>
      </c>
      <c r="P789" s="13">
        <f t="shared" si="1067"/>
        <v>0.11671158610777647</v>
      </c>
      <c r="Q789" s="13">
        <f t="shared" si="1068"/>
        <v>2.7581326349128639E-2</v>
      </c>
      <c r="R789" s="13">
        <f t="shared" si="1069"/>
        <v>0.1234675424902405</v>
      </c>
      <c r="S789" s="13">
        <f t="shared" si="1070"/>
        <v>3.1204723776973951E-2</v>
      </c>
      <c r="T789" s="13">
        <f t="shared" si="1071"/>
        <v>4.1488978539538243E-2</v>
      </c>
      <c r="U789" s="13">
        <f t="shared" si="1072"/>
        <v>8.7781211643833554E-2</v>
      </c>
      <c r="V789" s="13">
        <f t="shared" si="1073"/>
        <v>3.7080381685425452E-3</v>
      </c>
      <c r="W789" s="13">
        <f t="shared" si="1074"/>
        <v>6.5364607756781701E-3</v>
      </c>
      <c r="X789" s="13">
        <f t="shared" si="1075"/>
        <v>9.8324162302373362E-3</v>
      </c>
      <c r="Y789" s="13">
        <f t="shared" si="1076"/>
        <v>7.3951647720707251E-3</v>
      </c>
      <c r="Z789" s="13">
        <f t="shared" si="1077"/>
        <v>6.1908337980380805E-2</v>
      </c>
      <c r="AA789" s="13">
        <f t="shared" si="1078"/>
        <v>4.4014716816797E-2</v>
      </c>
      <c r="AB789" s="13">
        <f t="shared" si="1079"/>
        <v>1.5646481230660522E-2</v>
      </c>
      <c r="AC789" s="13">
        <f t="shared" si="1080"/>
        <v>2.4785094321526152E-4</v>
      </c>
      <c r="AD789" s="13">
        <f t="shared" si="1081"/>
        <v>1.1618001686491332E-3</v>
      </c>
      <c r="AE789" s="13">
        <f t="shared" si="1082"/>
        <v>1.7476281471807691E-3</v>
      </c>
      <c r="AF789" s="13">
        <f t="shared" si="1083"/>
        <v>1.3144274821244519E-3</v>
      </c>
      <c r="AG789" s="13">
        <f t="shared" si="1084"/>
        <v>6.5907216724989668E-4</v>
      </c>
      <c r="AH789" s="13">
        <f t="shared" si="1085"/>
        <v>2.3281274379029677E-2</v>
      </c>
      <c r="AI789" s="13">
        <f t="shared" si="1086"/>
        <v>1.6552192036747671E-2</v>
      </c>
      <c r="AJ789" s="13">
        <f t="shared" si="1087"/>
        <v>5.8840219989880083E-3</v>
      </c>
      <c r="AK789" s="13">
        <f t="shared" si="1088"/>
        <v>1.3944463189612939E-3</v>
      </c>
      <c r="AL789" s="13">
        <f t="shared" si="1089"/>
        <v>1.0602711149863286E-5</v>
      </c>
      <c r="AM789" s="13">
        <f t="shared" si="1090"/>
        <v>1.6520005895491517E-4</v>
      </c>
      <c r="AN789" s="13">
        <f t="shared" si="1091"/>
        <v>2.4850080137380566E-4</v>
      </c>
      <c r="AO789" s="13">
        <f t="shared" si="1092"/>
        <v>1.8690262180922276E-4</v>
      </c>
      <c r="AP789" s="13">
        <f t="shared" si="1093"/>
        <v>9.3715566431552412E-5</v>
      </c>
      <c r="AQ789" s="13">
        <f t="shared" si="1094"/>
        <v>3.5242713451144313E-5</v>
      </c>
      <c r="AR789" s="13">
        <f t="shared" si="1095"/>
        <v>7.0041322948573778E-3</v>
      </c>
      <c r="AS789" s="13">
        <f t="shared" si="1096"/>
        <v>4.979699174014778E-3</v>
      </c>
      <c r="AT789" s="13">
        <f t="shared" si="1097"/>
        <v>1.7701981358840394E-3</v>
      </c>
      <c r="AU789" s="13">
        <f t="shared" si="1098"/>
        <v>4.1951683301663222E-4</v>
      </c>
      <c r="AV789" s="13">
        <f t="shared" si="1099"/>
        <v>7.4565539988160565E-5</v>
      </c>
      <c r="AW789" s="13">
        <f t="shared" si="1100"/>
        <v>3.1497841412343758E-7</v>
      </c>
      <c r="AX789" s="13">
        <f t="shared" si="1101"/>
        <v>1.9575267915508312E-5</v>
      </c>
      <c r="AY789" s="13">
        <f t="shared" si="1102"/>
        <v>2.9445932373658095E-5</v>
      </c>
      <c r="AZ789" s="13">
        <f t="shared" si="1103"/>
        <v>2.2146898246718855E-5</v>
      </c>
      <c r="BA789" s="13">
        <f t="shared" si="1104"/>
        <v>1.1104761901155933E-5</v>
      </c>
      <c r="BB789" s="13">
        <f t="shared" si="1105"/>
        <v>4.1760612086943354E-6</v>
      </c>
      <c r="BC789" s="13">
        <f t="shared" si="1106"/>
        <v>1.2563610007304166E-6</v>
      </c>
      <c r="BD789" s="13">
        <f t="shared" si="1107"/>
        <v>1.7559845309288735E-3</v>
      </c>
      <c r="BE789" s="13">
        <f t="shared" si="1108"/>
        <v>1.2484451107055074E-3</v>
      </c>
      <c r="BF789" s="13">
        <f t="shared" si="1109"/>
        <v>4.4380094670310577E-4</v>
      </c>
      <c r="BG789" s="13">
        <f t="shared" si="1110"/>
        <v>1.0517577884449111E-4</v>
      </c>
      <c r="BH789" s="13">
        <f t="shared" si="1111"/>
        <v>1.8694097890713026E-5</v>
      </c>
      <c r="BI789" s="13">
        <f t="shared" si="1112"/>
        <v>2.6581732013738519E-6</v>
      </c>
      <c r="BJ789" s="14">
        <f t="shared" si="1113"/>
        <v>0.17612286653960368</v>
      </c>
      <c r="BK789" s="14">
        <f t="shared" si="1114"/>
        <v>0.26104311536657399</v>
      </c>
      <c r="BL789" s="14">
        <f t="shared" si="1115"/>
        <v>0.50000394885498156</v>
      </c>
      <c r="BM789" s="14">
        <f t="shared" si="1116"/>
        <v>0.38041029892712508</v>
      </c>
      <c r="BN789" s="14">
        <f t="shared" si="1117"/>
        <v>0.61863883886045534</v>
      </c>
    </row>
    <row r="790" spans="1:66" s="15" customFormat="1" x14ac:dyDescent="0.25">
      <c r="A790" s="15" t="s">
        <v>339</v>
      </c>
      <c r="B790" s="15" t="s">
        <v>117</v>
      </c>
      <c r="C790" s="15" t="s">
        <v>124</v>
      </c>
      <c r="D790" s="20">
        <v>44417</v>
      </c>
      <c r="E790" s="15">
        <f>VLOOKUP(A790,home!$A$2:$E$405,3,FALSE)</f>
        <v>1.2199</v>
      </c>
      <c r="F790" s="15">
        <f>VLOOKUP(B790,home!$B$2:$E$405,3,FALSE)</f>
        <v>1.0720000000000001</v>
      </c>
      <c r="G790" s="15">
        <f>VLOOKUP(C790,away!$B$2:$E$405,4,FALSE)</f>
        <v>1.2882</v>
      </c>
      <c r="H790" s="15">
        <f>VLOOKUP(A790,away!$A$2:$E$405,3,FALSE)</f>
        <v>1.0142</v>
      </c>
      <c r="I790" s="15">
        <f>VLOOKUP(C790,away!$B$2:$E$405,3,FALSE)</f>
        <v>0.91559999999999997</v>
      </c>
      <c r="J790" s="15">
        <f>VLOOKUP(B790,home!$B$2:$E$405,4,FALSE)</f>
        <v>1.1376999999999999</v>
      </c>
      <c r="K790" s="16">
        <f t="shared" si="1062"/>
        <v>1.6846213929600002</v>
      </c>
      <c r="L790" s="16">
        <f t="shared" si="1063"/>
        <v>1.056469949304</v>
      </c>
      <c r="M790" s="17">
        <f t="shared" si="1064"/>
        <v>6.4499916983161876E-2</v>
      </c>
      <c r="N790" s="17">
        <f t="shared" si="1065"/>
        <v>0.10865793999397853</v>
      </c>
      <c r="O790" s="17">
        <f t="shared" si="1066"/>
        <v>6.8142224025313225E-2</v>
      </c>
      <c r="P790" s="17">
        <f t="shared" si="1067"/>
        <v>0.11479384835691556</v>
      </c>
      <c r="Q790" s="17">
        <f t="shared" si="1068"/>
        <v>9.1523745114410138E-2</v>
      </c>
      <c r="R790" s="17">
        <f t="shared" si="1069"/>
        <v>3.599510598074223E-2</v>
      </c>
      <c r="S790" s="17">
        <f t="shared" si="1070"/>
        <v>5.1076141788022125E-2</v>
      </c>
      <c r="T790" s="17">
        <f t="shared" si="1071"/>
        <v>9.6692086361133078E-2</v>
      </c>
      <c r="U790" s="17">
        <f t="shared" si="1072"/>
        <v>6.0638125577020814E-2</v>
      </c>
      <c r="V790" s="17">
        <f t="shared" si="1073"/>
        <v>1.0100317694295407E-2</v>
      </c>
      <c r="W790" s="17">
        <f t="shared" si="1074"/>
        <v>5.1394286327851209E-2</v>
      </c>
      <c r="X790" s="17">
        <f t="shared" si="1075"/>
        <v>5.4296519071300224E-2</v>
      </c>
      <c r="Y790" s="17">
        <f t="shared" si="1076"/>
        <v>2.8681320375320105E-2</v>
      </c>
      <c r="Z790" s="17">
        <f t="shared" si="1077"/>
        <v>1.2675915930222286E-2</v>
      </c>
      <c r="AA790" s="17">
        <f t="shared" si="1078"/>
        <v>2.1354119151414927E-2</v>
      </c>
      <c r="AB790" s="17">
        <f t="shared" si="1079"/>
        <v>1.7986802975145218E-2</v>
      </c>
      <c r="AC790" s="17">
        <f t="shared" si="1080"/>
        <v>1.1235037113093303E-3</v>
      </c>
      <c r="AD790" s="17">
        <f t="shared" si="1081"/>
        <v>2.1644978555952436E-2</v>
      </c>
      <c r="AE790" s="17">
        <f t="shared" si="1082"/>
        <v>2.2867269397693235E-2</v>
      </c>
      <c r="AF790" s="17">
        <f t="shared" si="1083"/>
        <v>1.2079291470650941E-2</v>
      </c>
      <c r="AG790" s="17">
        <f t="shared" si="1084"/>
        <v>4.2538028158756137E-3</v>
      </c>
      <c r="AH790" s="17">
        <f t="shared" si="1085"/>
        <v>3.3479310650459258E-3</v>
      </c>
      <c r="AI790" s="17">
        <f t="shared" si="1086"/>
        <v>5.6399962943317252E-3</v>
      </c>
      <c r="AJ790" s="17">
        <f t="shared" si="1087"/>
        <v>4.7506292068231759E-3</v>
      </c>
      <c r="AK790" s="17">
        <f t="shared" si="1088"/>
        <v>2.6676705306116402E-3</v>
      </c>
      <c r="AL790" s="17">
        <f t="shared" si="1089"/>
        <v>7.9982313588492814E-5</v>
      </c>
      <c r="AM790" s="17">
        <f t="shared" si="1090"/>
        <v>7.2927187851035882E-3</v>
      </c>
      <c r="AN790" s="17">
        <f t="shared" si="1091"/>
        <v>7.704538245186715E-3</v>
      </c>
      <c r="AO790" s="17">
        <f t="shared" si="1092"/>
        <v>4.069806564651569E-3</v>
      </c>
      <c r="AP790" s="17">
        <f t="shared" si="1093"/>
        <v>1.43320944501151E-3</v>
      </c>
      <c r="AQ790" s="17">
        <f t="shared" si="1094"/>
        <v>3.7853567742833093E-4</v>
      </c>
      <c r="AR790" s="17">
        <f t="shared" si="1095"/>
        <v>7.0739771251247124E-4</v>
      </c>
      <c r="AS790" s="17">
        <f t="shared" si="1096"/>
        <v>1.1916973198294772E-3</v>
      </c>
      <c r="AT790" s="17">
        <f t="shared" si="1097"/>
        <v>1.0037793994589165E-3</v>
      </c>
      <c r="AU790" s="17">
        <f t="shared" si="1098"/>
        <v>5.6366275004701087E-4</v>
      </c>
      <c r="AV790" s="17">
        <f t="shared" si="1099"/>
        <v>2.3738958178596482E-4</v>
      </c>
      <c r="AW790" s="17">
        <f t="shared" si="1100"/>
        <v>3.9541297995906278E-6</v>
      </c>
      <c r="AX790" s="17">
        <f t="shared" si="1101"/>
        <v>2.0475783463711284E-3</v>
      </c>
      <c r="AY790" s="17">
        <f t="shared" si="1102"/>
        <v>2.1632049917866738E-3</v>
      </c>
      <c r="AZ790" s="17">
        <f t="shared" si="1103"/>
        <v>1.1426805340035136E-3</v>
      </c>
      <c r="BA790" s="17">
        <f t="shared" si="1104"/>
        <v>4.0240254860978656E-4</v>
      </c>
      <c r="BB790" s="17">
        <f t="shared" si="1105"/>
        <v>1.062815500323954E-4</v>
      </c>
      <c r="BC790" s="17">
        <f t="shared" si="1106"/>
        <v>2.2456652754935062E-5</v>
      </c>
      <c r="BD790" s="17">
        <f t="shared" si="1107"/>
        <v>1.2455740424596929E-4</v>
      </c>
      <c r="BE790" s="17">
        <f t="shared" si="1108"/>
        <v>2.0983206784432664E-4</v>
      </c>
      <c r="BF790" s="17">
        <f t="shared" si="1109"/>
        <v>1.7674379520979345E-4</v>
      </c>
      <c r="BG790" s="17">
        <f t="shared" si="1110"/>
        <v>9.9248792827786437E-5</v>
      </c>
      <c r="BH790" s="17">
        <f t="shared" si="1111"/>
        <v>4.1799159905785991E-5</v>
      </c>
      <c r="BI790" s="17">
        <f t="shared" si="1112"/>
        <v>1.4083151797008601E-5</v>
      </c>
      <c r="BJ790" s="18">
        <f t="shared" si="1113"/>
        <v>0.51885465282510568</v>
      </c>
      <c r="BK790" s="18">
        <f t="shared" si="1114"/>
        <v>0.24383691583907949</v>
      </c>
      <c r="BL790" s="18">
        <f t="shared" si="1115"/>
        <v>0.22489279594191347</v>
      </c>
      <c r="BM790" s="18">
        <f t="shared" si="1116"/>
        <v>0.51448824921981207</v>
      </c>
      <c r="BN790" s="18">
        <f t="shared" si="1117"/>
        <v>0.48361278045452161</v>
      </c>
    </row>
    <row r="791" spans="1:66" x14ac:dyDescent="0.25">
      <c r="A791" t="s">
        <v>351</v>
      </c>
      <c r="B791" t="s">
        <v>157</v>
      </c>
      <c r="C791" t="s">
        <v>166</v>
      </c>
      <c r="D791" s="7" t="s">
        <v>362</v>
      </c>
      <c r="E791" s="10">
        <f>VLOOKUP(A791,home!$A$2:$E$405,3,FALSE)</f>
        <v>1.3077000000000001</v>
      </c>
      <c r="F791" s="10">
        <f>VLOOKUP(B791,home!$B$2:$E$405,3,FALSE)</f>
        <v>0.89219999999999999</v>
      </c>
      <c r="G791" s="10">
        <f>VLOOKUP(C791,away!$B$2:$E$405,4,FALSE)</f>
        <v>0.94120000000000004</v>
      </c>
      <c r="H791" s="10">
        <f>VLOOKUP(A791,away!$A$2:$E$405,3,FALSE)</f>
        <v>1.1667000000000001</v>
      </c>
      <c r="I791" s="10">
        <f>VLOOKUP(C791,away!$B$2:$E$405,3,FALSE)</f>
        <v>0.79120000000000001</v>
      </c>
      <c r="J791" s="10">
        <f>VLOOKUP(B791,home!$B$2:$E$405,4,FALSE)</f>
        <v>1.4285000000000001</v>
      </c>
      <c r="K791" s="12">
        <f t="shared" ref="K791:K792" si="1118">E791*F791*G791</f>
        <v>1.0981262195279999</v>
      </c>
      <c r="L791" s="12">
        <f t="shared" ref="L791:L792" si="1119">H791*I791*J791</f>
        <v>1.3186384076400002</v>
      </c>
      <c r="M791" s="13">
        <f t="shared" ref="M791:M792" si="1120">_xlfn.POISSON.DIST(0,K791,FALSE) * _xlfn.POISSON.DIST(0,L791,FALSE)</f>
        <v>8.9209777946634511E-2</v>
      </c>
      <c r="N791" s="13">
        <f t="shared" ref="N791:N792" si="1121">_xlfn.POISSON.DIST(1,K791,FALSE) * _xlfn.POISSON.DIST(0,L791,FALSE)</f>
        <v>9.7963596201470091E-2</v>
      </c>
      <c r="O791" s="13">
        <f t="shared" ref="O791:O792" si="1122">_xlfn.POISSON.DIST(0,K791,FALSE) * _xlfn.POISSON.DIST(1,L791,FALSE)</f>
        <v>0.11763543953746815</v>
      </c>
      <c r="P791" s="13">
        <f t="shared" ref="P791:P792" si="1123">_xlfn.POISSON.DIST(1,K791,FALSE) * _xlfn.POISSON.DIST(1,L791,FALSE)</f>
        <v>0.12917856050179449</v>
      </c>
      <c r="Q791" s="13">
        <f t="shared" ref="Q791:Q792" si="1124">_xlfn.POISSON.DIST(2,K791,FALSE) * _xlfn.POISSON.DIST(0,L791,FALSE)</f>
        <v>5.3788196774043943E-2</v>
      </c>
      <c r="R791" s="13">
        <f t="shared" ref="R791:R792" si="1125">_xlfn.POISSON.DIST(0,K791,FALSE) * _xlfn.POISSON.DIST(2,L791,FALSE)</f>
        <v>7.7559304336859258E-2</v>
      </c>
      <c r="S791" s="13">
        <f t="shared" ref="S791:S792" si="1126">_xlfn.POISSON.DIST(2,K791,FALSE) * _xlfn.POISSON.DIST(2,L791,FALSE)</f>
        <v>4.676365326034676E-2</v>
      </c>
      <c r="T791" s="13">
        <f t="shared" ref="T791:T792" si="1127">_xlfn.POISSON.DIST(2,K791,FALSE) * _xlfn.POISSON.DIST(1,L791,FALSE)</f>
        <v>7.09271821439523E-2</v>
      </c>
      <c r="U791" s="13">
        <f t="shared" ref="U791:U792" si="1128">_xlfn.POISSON.DIST(1,K791,FALSE) * _xlfn.POISSON.DIST(2,L791,FALSE)</f>
        <v>8.5169905660656853E-2</v>
      </c>
      <c r="V791" s="13">
        <f t="shared" ref="V791:V792" si="1129">_xlfn.POISSON.DIST(3,K791,FALSE) * _xlfn.POISSON.DIST(3,L791,FALSE)</f>
        <v>7.5239154160262334E-3</v>
      </c>
      <c r="W791" s="13">
        <f t="shared" ref="W791:W792" si="1130">_xlfn.POISSON.DIST(3,K791,FALSE) * _xlfn.POISSON.DIST(0,L791,FALSE)</f>
        <v>1.9688743059569681E-2</v>
      </c>
      <c r="X791" s="13">
        <f t="shared" ref="X791:X792" si="1131">_xlfn.POISSON.DIST(3,K791,FALSE) * _xlfn.POISSON.DIST(1,L791,FALSE)</f>
        <v>2.5962332796504072E-2</v>
      </c>
      <c r="Y791" s="13">
        <f t="shared" ref="Y791:Y792" si="1132">_xlfn.POISSON.DIST(3,K791,FALSE) * _xlfn.POISSON.DIST(2,L791,FALSE)</f>
        <v>1.7117464588700941E-2</v>
      </c>
      <c r="Z791" s="13">
        <f t="shared" ref="Z791:Z792" si="1133">_xlfn.POISSON.DIST(0,K791,FALSE) * _xlfn.POISSON.DIST(3,L791,FALSE)</f>
        <v>3.409089252280742E-2</v>
      </c>
      <c r="AA791" s="13">
        <f t="shared" ref="AA791:AA792" si="1134">_xlfn.POISSON.DIST(1,K791,FALSE) * _xlfn.POISSON.DIST(3,L791,FALSE)</f>
        <v>3.7436102926405868E-2</v>
      </c>
      <c r="AB791" s="13">
        <f t="shared" ref="AB791:AB792" si="1135">_xlfn.POISSON.DIST(2,K791,FALSE) * _xlfn.POISSON.DIST(3,L791,FALSE)</f>
        <v>2.0554783090217583E-2</v>
      </c>
      <c r="AC791" s="13">
        <f t="shared" ref="AC791:AC792" si="1136">_xlfn.POISSON.DIST(4,K791,FALSE) * _xlfn.POISSON.DIST(4,L791,FALSE)</f>
        <v>6.8092911530458797E-4</v>
      </c>
      <c r="AD791" s="13">
        <f t="shared" ref="AD791:AD792" si="1137">_xlfn.POISSON.DIST(4,K791,FALSE) * _xlfn.POISSON.DIST(0,L791,FALSE)</f>
        <v>5.4051812458158488E-3</v>
      </c>
      <c r="AE791" s="13">
        <f t="shared" ref="AE791:AE792" si="1138">_xlfn.POISSON.DIST(4,K791,FALSE) * _xlfn.POISSON.DIST(1,L791,FALSE)</f>
        <v>7.1274795909882036E-3</v>
      </c>
      <c r="AF791" s="13">
        <f t="shared" ref="AF791:AF792" si="1139">_xlfn.POISSON.DIST(4,K791,FALSE) * _xlfn.POISSON.DIST(2,L791,FALSE)</f>
        <v>4.6992841691736427E-3</v>
      </c>
      <c r="AG791" s="13">
        <f t="shared" ref="AG791:AG792" si="1140">_xlfn.POISSON.DIST(4,K791,FALSE) * _xlfn.POISSON.DIST(3,L791,FALSE)</f>
        <v>2.065552197962331E-3</v>
      </c>
      <c r="AH791" s="13">
        <f t="shared" ref="AH791:AH792" si="1141">_xlfn.POISSON.DIST(0,K791,FALSE) * _xlfn.POISSON.DIST(4,L791,FALSE)</f>
        <v>1.1238390057825294E-2</v>
      </c>
      <c r="AI791" s="13">
        <f t="shared" ref="AI791:AI792" si="1142">_xlfn.POISSON.DIST(1,K791,FALSE) * _xlfn.POISSON.DIST(4,L791,FALSE)</f>
        <v>1.2341170787780751E-2</v>
      </c>
      <c r="AJ791" s="13">
        <f t="shared" ref="AJ791:AJ792" si="1143">_xlfn.POISSON.DIST(2,K791,FALSE) * _xlfn.POISSON.DIST(4,L791,FALSE)</f>
        <v>6.7760816108675317E-3</v>
      </c>
      <c r="AK791" s="13">
        <f t="shared" ref="AK791:AK792" si="1144">_xlfn.POISSON.DIST(3,K791,FALSE) * _xlfn.POISSON.DIST(4,L791,FALSE)</f>
        <v>2.4803309608517213E-3</v>
      </c>
      <c r="AL791" s="13">
        <f t="shared" ref="AL791:AL792" si="1145">_xlfn.POISSON.DIST(5,K791,FALSE) * _xlfn.POISSON.DIST(5,L791,FALSE)</f>
        <v>3.944026986433074E-5</v>
      </c>
      <c r="AM791" s="13">
        <f t="shared" ref="AM791:AM792" si="1146">_xlfn.POISSON.DIST(5,K791,FALSE) * _xlfn.POISSON.DIST(0,L791,FALSE)</f>
        <v>1.1871142494662809E-3</v>
      </c>
      <c r="AN791" s="13">
        <f t="shared" ref="AN791:AN792" si="1147">_xlfn.POISSON.DIST(5,K791,FALSE) * _xlfn.POISSON.DIST(1,L791,FALSE)</f>
        <v>1.5653744436029708E-3</v>
      </c>
      <c r="AO791" s="13">
        <f t="shared" ref="AO791:AO792" si="1148">_xlfn.POISSON.DIST(5,K791,FALSE) * _xlfn.POISSON.DIST(2,L791,FALSE)</f>
        <v>1.0320814318364863E-3</v>
      </c>
      <c r="AP791" s="13">
        <f t="shared" ref="AP791:AP792" si="1149">_xlfn.POISSON.DIST(5,K791,FALSE) * _xlfn.POISSON.DIST(3,L791,FALSE)</f>
        <v>4.5364740527722525E-4</v>
      </c>
      <c r="AQ791" s="13">
        <f t="shared" ref="AQ791:AQ792" si="1150">_xlfn.POISSON.DIST(5,K791,FALSE) * _xlfn.POISSON.DIST(4,L791,FALSE)</f>
        <v>1.4954922303119457E-4</v>
      </c>
      <c r="AR791" s="13">
        <f t="shared" ref="AR791:AR792" si="1151">_xlfn.POISSON.DIST(0,K791,FALSE) * _xlfn.POISSON.DIST(5,L791,FALSE)</f>
        <v>2.9638745540575915E-3</v>
      </c>
      <c r="AS791" s="13">
        <f t="shared" ref="AS791:AS792" si="1152">_xlfn.POISSON.DIST(1,K791,FALSE) * _xlfn.POISSON.DIST(5,L791,FALSE)</f>
        <v>3.2547083592024992E-3</v>
      </c>
      <c r="AT791" s="13">
        <f t="shared" ref="AT791:AT792" si="1153">_xlfn.POISSON.DIST(2,K791,FALSE) * _xlfn.POISSON.DIST(5,L791,FALSE)</f>
        <v>1.7870402930786101E-3</v>
      </c>
      <c r="AU791" s="13">
        <f t="shared" ref="AU791:AU792" si="1154">_xlfn.POISSON.DIST(3,K791,FALSE) * _xlfn.POISSON.DIST(5,L791,FALSE)</f>
        <v>6.5413193372754121E-4</v>
      </c>
      <c r="AV791" s="13">
        <f t="shared" ref="AV791:AV792" si="1155">_xlfn.POISSON.DIST(4,K791,FALSE) * _xlfn.POISSON.DIST(5,L791,FALSE)</f>
        <v>1.7957985686419122E-4</v>
      </c>
      <c r="AW791" s="13">
        <f t="shared" ref="AW791:AW792" si="1156">_xlfn.POISSON.DIST(6,K791,FALSE) * _xlfn.POISSON.DIST(6,L791,FALSE)</f>
        <v>1.5864097100819189E-6</v>
      </c>
      <c r="AX791" s="13">
        <f t="shared" ref="AX791:AX792" si="1157">_xlfn.POISSON.DIST(6,K791,FALSE) * _xlfn.POISSON.DIST(0,L791,FALSE)</f>
        <v>2.1726688048570426E-4</v>
      </c>
      <c r="AY791" s="13">
        <f t="shared" ref="AY791:AY792" si="1158">_xlfn.POISSON.DIST(6,K791,FALSE) * _xlfn.POISSON.DIST(1,L791,FALSE)</f>
        <v>2.8649645331657933E-4</v>
      </c>
      <c r="AZ791" s="13">
        <f t="shared" ref="AZ791:AZ792" si="1159">_xlfn.POISSON.DIST(6,K791,FALSE) * _xlfn.POISSON.DIST(2,L791,FALSE)</f>
        <v>1.8889261349794092E-4</v>
      </c>
      <c r="BA791" s="13">
        <f t="shared" ref="BA791:BA792" si="1160">_xlfn.POISSON.DIST(6,K791,FALSE) * _xlfn.POISSON.DIST(3,L791,FALSE)</f>
        <v>8.3027018359294272E-5</v>
      </c>
      <c r="BB791" s="13">
        <f t="shared" ref="BB791:BB792" si="1161">_xlfn.POISSON.DIST(6,K791,FALSE) * _xlfn.POISSON.DIST(4,L791,FALSE)</f>
        <v>2.7370653820099224E-5</v>
      </c>
      <c r="BC791" s="13">
        <f t="shared" ref="BC791:BC792" si="1162">_xlfn.POISSON.DIST(6,K791,FALSE) * _xlfn.POISSON.DIST(5,L791,FALSE)</f>
        <v>7.2183990738802668E-6</v>
      </c>
      <c r="BD791" s="13">
        <f t="shared" ref="BD791:BD792" si="1163">_xlfn.POISSON.DIST(0,K791,FALSE) * _xlfn.POISSON.DIST(6,L791,FALSE)</f>
        <v>6.5137980373453541E-4</v>
      </c>
      <c r="BE791" s="13">
        <f t="shared" ref="BE791:BE792" si="1164">_xlfn.POISSON.DIST(1,K791,FALSE) * _xlfn.POISSON.DIST(6,L791,FALSE)</f>
        <v>7.1529724135189587E-4</v>
      </c>
      <c r="BF791" s="13">
        <f t="shared" ref="BF791:BF792" si="1165">_xlfn.POISSON.DIST(2,K791,FALSE) * _xlfn.POISSON.DIST(6,L791,FALSE)</f>
        <v>3.927433277422824E-4</v>
      </c>
      <c r="BG791" s="13">
        <f t="shared" ref="BG791:BG792" si="1166">_xlfn.POISSON.DIST(3,K791,FALSE) * _xlfn.POISSON.DIST(6,L791,FALSE)</f>
        <v>1.4376058191282629E-4</v>
      </c>
      <c r="BH791" s="13">
        <f t="shared" ref="BH791:BH792" si="1167">_xlfn.POISSON.DIST(4,K791,FALSE) * _xlfn.POISSON.DIST(6,L791,FALSE)</f>
        <v>3.9466816083269319E-5</v>
      </c>
      <c r="BI791" s="13">
        <f t="shared" ref="BI791:BI792" si="1168">_xlfn.POISSON.DIST(5,K791,FALSE) * _xlfn.POISSON.DIST(6,L791,FALSE)</f>
        <v>8.6679091084654828E-6</v>
      </c>
      <c r="BJ791" s="14">
        <f t="shared" ref="BJ791:BJ792" si="1169">SUM(N791,Q791,T791,W791,X791,Y791,AD791,AE791,AF791,AG791,AM791,AN791,AO791,AP791,AQ791,AX791,AY791,AZ791,BA791,BB791,BC791)</f>
        <v>0.30994305153994856</v>
      </c>
      <c r="BK791" s="14">
        <f t="shared" ref="BK791:BK792" si="1170">SUM(M791,P791,S791,V791,AC791,AL791,AY791)</f>
        <v>0.27368277296328758</v>
      </c>
      <c r="BL791" s="14">
        <f t="shared" ref="BL791:BL792" si="1171">SUM(O791,R791,U791,AA791,AB791,AH791,AI791,AJ791,AK791,AR791,AS791,AT791,AU791,AV791,BD791,BE791,BF791,BG791,BH791,BI791)</f>
        <v>0.38198215964579668</v>
      </c>
      <c r="BM791" s="14">
        <f t="shared" ref="BM791:BM792" si="1172">SUM(S791:BI791)</f>
        <v>0.43407909132996331</v>
      </c>
      <c r="BN791" s="14">
        <f t="shared" ref="BN791:BN792" si="1173">SUM(M791:R791)</f>
        <v>0.56533487529827042</v>
      </c>
    </row>
    <row r="792" spans="1:66" s="15" customFormat="1" x14ac:dyDescent="0.25">
      <c r="A792" s="15" t="s">
        <v>343</v>
      </c>
      <c r="B792" s="15" t="s">
        <v>181</v>
      </c>
      <c r="C792" s="15" t="s">
        <v>178</v>
      </c>
      <c r="D792" s="21" t="s">
        <v>363</v>
      </c>
      <c r="E792" s="15">
        <f>VLOOKUP(A792,home!$A$2:$E$405,3,FALSE)</f>
        <v>1.3151999999999999</v>
      </c>
      <c r="F792" s="15">
        <f>VLOOKUP(B792,home!$B$2:$E$405,3,FALSE)</f>
        <v>1.0286999999999999</v>
      </c>
      <c r="G792" s="15">
        <f>VLOOKUP(C792,away!$B$2:$E$405,4,FALSE)</f>
        <v>0.95040000000000002</v>
      </c>
      <c r="H792" s="15">
        <f>VLOOKUP(A792,away!$A$2:$E$405,3,FALSE)</f>
        <v>1.1212</v>
      </c>
      <c r="I792" s="15">
        <f>VLOOKUP(C792,away!$B$2:$E$405,3,FALSE)</f>
        <v>1.0590999999999999</v>
      </c>
      <c r="J792" s="15">
        <f>VLOOKUP(B792,home!$B$2:$E$405,4,FALSE)</f>
        <v>1.3116000000000001</v>
      </c>
      <c r="K792" s="16">
        <f t="shared" si="1118"/>
        <v>1.2858401064959999</v>
      </c>
      <c r="L792" s="16">
        <f t="shared" si="1119"/>
        <v>1.5574763658720001</v>
      </c>
      <c r="M792" s="17">
        <f t="shared" si="1120"/>
        <v>5.8232219814462513E-2</v>
      </c>
      <c r="N792" s="17">
        <f t="shared" si="1121"/>
        <v>7.4877323727726944E-2</v>
      </c>
      <c r="O792" s="17">
        <f t="shared" si="1122"/>
        <v>9.0695306093288547E-2</v>
      </c>
      <c r="P792" s="17">
        <f t="shared" si="1123"/>
        <v>0.11661966204568144</v>
      </c>
      <c r="Q792" s="17">
        <f t="shared" si="1124"/>
        <v>4.8140132958097957E-2</v>
      </c>
      <c r="R792" s="17">
        <f t="shared" si="1125"/>
        <v>7.0627897867911876E-2</v>
      </c>
      <c r="S792" s="17">
        <f t="shared" si="1126"/>
        <v>5.8387545670512297E-2</v>
      </c>
      <c r="T792" s="17">
        <f t="shared" si="1127"/>
        <v>7.4977119332173298E-2</v>
      </c>
      <c r="U792" s="17">
        <f t="shared" si="1128"/>
        <v>9.0816183716064411E-2</v>
      </c>
      <c r="V792" s="17">
        <f t="shared" si="1129"/>
        <v>1.2992303087853287E-2</v>
      </c>
      <c r="W792" s="17">
        <f t="shared" si="1130"/>
        <v>2.0633504563190755E-2</v>
      </c>
      <c r="X792" s="17">
        <f t="shared" si="1131"/>
        <v>3.2136195702281663E-2</v>
      </c>
      <c r="Y792" s="17">
        <f t="shared" si="1132"/>
        <v>2.5025682647670529E-2</v>
      </c>
      <c r="Z792" s="17">
        <f t="shared" si="1133"/>
        <v>3.6667093900164718E-2</v>
      </c>
      <c r="AA792" s="17">
        <f t="shared" si="1134"/>
        <v>4.7148019925486631E-2</v>
      </c>
      <c r="AB792" s="17">
        <f t="shared" si="1135"/>
        <v>3.0312407481031638E-2</v>
      </c>
      <c r="AC792" s="17">
        <f t="shared" si="1136"/>
        <v>1.6262023843158248E-3</v>
      </c>
      <c r="AD792" s="17">
        <f t="shared" si="1137"/>
        <v>6.6328469262297261E-3</v>
      </c>
      <c r="AE792" s="17">
        <f t="shared" si="1138"/>
        <v>1.0330502326049538E-2</v>
      </c>
      <c r="AF792" s="17">
        <f t="shared" si="1139"/>
        <v>8.0447566102039431E-3</v>
      </c>
      <c r="AG792" s="17">
        <f t="shared" si="1140"/>
        <v>4.1765060965283946E-3</v>
      </c>
      <c r="AH792" s="17">
        <f t="shared" si="1141"/>
        <v>1.4277033038678987E-2</v>
      </c>
      <c r="AI792" s="17">
        <f t="shared" si="1142"/>
        <v>1.8357981682901897E-2</v>
      </c>
      <c r="AJ792" s="17">
        <f t="shared" si="1143"/>
        <v>1.1802714561097098E-2</v>
      </c>
      <c r="AK792" s="17">
        <f t="shared" si="1144"/>
        <v>5.0588012493943272E-3</v>
      </c>
      <c r="AL792" s="17">
        <f t="shared" si="1145"/>
        <v>1.302695813974051E-4</v>
      </c>
      <c r="AM792" s="17">
        <f t="shared" si="1146"/>
        <v>1.7057561195989788E-3</v>
      </c>
      <c r="AN792" s="17">
        <f t="shared" si="1147"/>
        <v>2.6566748422169419E-3</v>
      </c>
      <c r="AO792" s="17">
        <f t="shared" si="1148"/>
        <v>2.0688541392798071E-3</v>
      </c>
      <c r="AP792" s="17">
        <f t="shared" si="1149"/>
        <v>1.0740638087882526E-3</v>
      </c>
      <c r="AQ792" s="17">
        <f t="shared" si="1150"/>
        <v>4.1820724940654173E-4</v>
      </c>
      <c r="AR792" s="17">
        <f t="shared" si="1151"/>
        <v>4.447228306503243E-3</v>
      </c>
      <c r="AS792" s="17">
        <f t="shared" si="1152"/>
        <v>5.7184245192461554E-3</v>
      </c>
      <c r="AT792" s="17">
        <f t="shared" si="1153"/>
        <v>3.6764897964084078E-3</v>
      </c>
      <c r="AU792" s="17">
        <f t="shared" si="1154"/>
        <v>1.5757926771150811E-3</v>
      </c>
      <c r="AV792" s="17">
        <f t="shared" si="1155"/>
        <v>5.0655435593931826E-4</v>
      </c>
      <c r="AW792" s="17">
        <f t="shared" si="1156"/>
        <v>7.2468446190299121E-6</v>
      </c>
      <c r="AX792" s="17">
        <f t="shared" si="1157"/>
        <v>3.6555493841355908E-4</v>
      </c>
      <c r="AY792" s="17">
        <f t="shared" si="1158"/>
        <v>5.6934317700691275E-4</v>
      </c>
      <c r="AZ792" s="17">
        <f t="shared" si="1159"/>
        <v>4.4336927112937285E-4</v>
      </c>
      <c r="BA792" s="17">
        <f t="shared" si="1160"/>
        <v>2.3017905371263097E-4</v>
      </c>
      <c r="BB792" s="17">
        <f t="shared" si="1161"/>
        <v>8.9624609019051127E-5</v>
      </c>
      <c r="BC792" s="17">
        <f t="shared" si="1162"/>
        <v>2.7917642069538115E-5</v>
      </c>
      <c r="BD792" s="17">
        <f t="shared" si="1163"/>
        <v>1.1544088301692931E-3</v>
      </c>
      <c r="BE792" s="17">
        <f t="shared" si="1164"/>
        <v>1.4843851731248065E-3</v>
      </c>
      <c r="BF792" s="17">
        <f t="shared" si="1165"/>
        <v>9.5434099454594259E-4</v>
      </c>
      <c r="BG792" s="17">
        <f t="shared" si="1166"/>
        <v>4.0904330868681769E-4</v>
      </c>
      <c r="BH792" s="17">
        <f t="shared" si="1167"/>
        <v>1.3149107290083347E-4</v>
      </c>
      <c r="BI792" s="17">
        <f t="shared" si="1168"/>
        <v>3.3815299036416195E-5</v>
      </c>
      <c r="BJ792" s="18">
        <f t="shared" si="1169"/>
        <v>0.31462411574079441</v>
      </c>
      <c r="BK792" s="18">
        <f t="shared" si="1170"/>
        <v>0.24855754576122968</v>
      </c>
      <c r="BL792" s="18">
        <f t="shared" si="1171"/>
        <v>0.3991883199495318</v>
      </c>
      <c r="BM792" s="18">
        <f t="shared" si="1172"/>
        <v>0.53928243651216334</v>
      </c>
      <c r="BN792" s="18">
        <f t="shared" si="1173"/>
        <v>0.45919254250716923</v>
      </c>
    </row>
    <row r="793" spans="1:66" x14ac:dyDescent="0.25">
      <c r="A793" t="s">
        <v>341</v>
      </c>
      <c r="B793" t="s">
        <v>149</v>
      </c>
      <c r="C793" t="s">
        <v>150</v>
      </c>
      <c r="D793" s="11">
        <v>44449</v>
      </c>
      <c r="E793" s="10">
        <f>VLOOKUP(A793,home!$A$2:$E$405,3,FALSE)</f>
        <v>1.5127999999999999</v>
      </c>
      <c r="F793" s="10">
        <f>VLOOKUP(B793,home!$B$2:$E$405,3,FALSE)</f>
        <v>1.6998</v>
      </c>
      <c r="G793" s="10">
        <f>VLOOKUP(C793,away!$B$2:$E$405,4,FALSE)</f>
        <v>1.2276</v>
      </c>
      <c r="H793" s="10">
        <f>VLOOKUP(A793,away!$A$2:$E$405,3,FALSE)</f>
        <v>1.2179</v>
      </c>
      <c r="I793" s="10">
        <f>VLOOKUP(C793,away!$B$2:$E$405,3,FALSE)</f>
        <v>0.82110000000000005</v>
      </c>
      <c r="J793" s="10">
        <f>VLOOKUP(B793,home!$B$2:$E$405,4,FALSE)</f>
        <v>0.58650000000000002</v>
      </c>
      <c r="K793" s="12">
        <f t="shared" ref="K793:K856" si="1174">E793*F793*G793</f>
        <v>3.1567211533439998</v>
      </c>
      <c r="L793" s="12">
        <f t="shared" ref="L793:L856" si="1175">H793*I793*J793</f>
        <v>0.58651037518500004</v>
      </c>
      <c r="M793" s="13">
        <f t="shared" ref="M793:M856" si="1176">_xlfn.POISSON.DIST(0,K793,FALSE) * _xlfn.POISSON.DIST(0,L793,FALSE)</f>
        <v>2.3677464965258306E-2</v>
      </c>
      <c r="N793" s="13">
        <f t="shared" ref="N793:N856" si="1177">_xlfn.POISSON.DIST(1,K793,FALSE) * _xlfn.POISSON.DIST(0,L793,FALSE)</f>
        <v>7.4743154513392349E-2</v>
      </c>
      <c r="O793" s="13">
        <f t="shared" ref="O793:O856" si="1178">_xlfn.POISSON.DIST(0,K793,FALSE) * _xlfn.POISSON.DIST(1,L793,FALSE)</f>
        <v>1.3887078860203341E-2</v>
      </c>
      <c r="P793" s="13">
        <f t="shared" ref="P793:P856" si="1179">_xlfn.POISSON.DIST(1,K793,FALSE) * _xlfn.POISSON.DIST(1,L793,FALSE)</f>
        <v>4.3837635596160177E-2</v>
      </c>
      <c r="Q793" s="13">
        <f t="shared" ref="Q793:Q856" si="1180">_xlfn.POISSON.DIST(2,K793,FALSE) * _xlfn.POISSON.DIST(0,L793,FALSE)</f>
        <v>0.11797164846004238</v>
      </c>
      <c r="R793" s="13">
        <f t="shared" ref="R793:R856" si="1181">_xlfn.POISSON.DIST(0,K793,FALSE) * _xlfn.POISSON.DIST(2,L793,FALSE)</f>
        <v>4.0724579162607719E-3</v>
      </c>
      <c r="S793" s="13">
        <f t="shared" ref="S793:S856" si="1182">_xlfn.POISSON.DIST(2,K793,FALSE) * _xlfn.POISSON.DIST(2,L793,FALSE)</f>
        <v>2.0290794406004575E-2</v>
      </c>
      <c r="T793" s="13">
        <f t="shared" ref="T793:T856" si="1183">_xlfn.POISSON.DIST(2,K793,FALSE) * _xlfn.POISSON.DIST(1,L793,FALSE)</f>
        <v>6.9191595799492384E-2</v>
      </c>
      <c r="U793" s="13">
        <f t="shared" ref="U793:U856" si="1184">_xlfn.POISSON.DIST(1,K793,FALSE) * _xlfn.POISSON.DIST(2,L793,FALSE)</f>
        <v>1.2855614050363607E-2</v>
      </c>
      <c r="V793" s="13">
        <f t="shared" ref="V793:V856" si="1185">_xlfn.POISSON.DIST(3,K793,FALSE) * _xlfn.POISSON.DIST(3,L793,FALSE)</f>
        <v>4.17415393090335E-3</v>
      </c>
      <c r="W793" s="13">
        <f t="shared" ref="W793:W856" si="1186">_xlfn.POISSON.DIST(3,K793,FALSE) * _xlfn.POISSON.DIST(0,L793,FALSE)</f>
        <v>0.12413453272955928</v>
      </c>
      <c r="X793" s="13">
        <f t="shared" ref="X793:X856" si="1187">_xlfn.POISSON.DIST(3,K793,FALSE) * _xlfn.POISSON.DIST(1,L793,FALSE)</f>
        <v>7.2806191364628473E-2</v>
      </c>
      <c r="Y793" s="13">
        <f t="shared" ref="Y793:Y856" si="1188">_xlfn.POISSON.DIST(3,K793,FALSE) * _xlfn.POISSON.DIST(2,L793,FALSE)</f>
        <v>2.1350793306529576E-2</v>
      </c>
      <c r="Z793" s="13">
        <f t="shared" ref="Z793:Z856" si="1189">_xlfn.POISSON.DIST(0,K793,FALSE) * _xlfn.POISSON.DIST(3,L793,FALSE)</f>
        <v>7.9617960679707639E-4</v>
      </c>
      <c r="AA793" s="13">
        <f t="shared" ref="AA793:AA856" si="1190">_xlfn.POISSON.DIST(1,K793,FALSE) * _xlfn.POISSON.DIST(3,L793,FALSE)</f>
        <v>2.5133170066374395E-3</v>
      </c>
      <c r="AB793" s="13">
        <f t="shared" ref="AB793:AB856" si="1191">_xlfn.POISSON.DIST(2,K793,FALSE) * _xlfn.POISSON.DIST(3,L793,FALSE)</f>
        <v>3.9669204799558143E-3</v>
      </c>
      <c r="AC793" s="13">
        <f t="shared" ref="AC793:AC856" si="1192">_xlfn.POISSON.DIST(4,K793,FALSE) * _xlfn.POISSON.DIST(4,L793,FALSE)</f>
        <v>4.8301475478295671E-4</v>
      </c>
      <c r="AD793" s="13">
        <f t="shared" ref="AD793:AD856" si="1193">_xlfn.POISSON.DIST(4,K793,FALSE) * _xlfn.POISSON.DIST(0,L793,FALSE)</f>
        <v>9.7964526331968213E-2</v>
      </c>
      <c r="AE793" s="13">
        <f t="shared" ref="AE793:AE856" si="1194">_xlfn.POISSON.DIST(4,K793,FALSE) * _xlfn.POISSON.DIST(1,L793,FALSE)</f>
        <v>5.7457211093783496E-2</v>
      </c>
      <c r="AF793" s="13">
        <f t="shared" ref="AF793:AF856" si="1195">_xlfn.POISSON.DIST(4,K793,FALSE) * _xlfn.POISSON.DIST(2,L793,FALSE)</f>
        <v>1.684962521784935E-2</v>
      </c>
      <c r="AG793" s="13">
        <f t="shared" ref="AG793:AG856" si="1196">_xlfn.POISSON.DIST(4,K793,FALSE) * _xlfn.POISSON.DIST(3,L793,FALSE)</f>
        <v>3.2941600027491537E-3</v>
      </c>
      <c r="AH793" s="13">
        <f t="shared" ref="AH793:AH856" si="1197">_xlfn.POISSON.DIST(0,K793,FALSE) * _xlfn.POISSON.DIST(4,L793,FALSE)</f>
        <v>1.1674189997429975E-4</v>
      </c>
      <c r="AI793" s="13">
        <f t="shared" ref="AI793:AI856" si="1198">_xlfn.POISSON.DIST(1,K793,FALSE) * _xlfn.POISSON.DIST(4,L793,FALSE)</f>
        <v>3.6852162513044141E-4</v>
      </c>
      <c r="AJ793" s="13">
        <f t="shared" ref="AJ793:AJ856" si="1199">_xlfn.POISSON.DIST(2,K793,FALSE) * _xlfn.POISSON.DIST(4,L793,FALSE)</f>
        <v>5.8166000475698627E-4</v>
      </c>
      <c r="AK793" s="13">
        <f t="shared" ref="AK793:AK856" si="1200">_xlfn.POISSON.DIST(3,K793,FALSE) * _xlfn.POISSON.DIST(4,L793,FALSE)</f>
        <v>6.1204614702351661E-4</v>
      </c>
      <c r="AL793" s="13">
        <f t="shared" ref="AL793:AL856" si="1201">_xlfn.POISSON.DIST(5,K793,FALSE) * _xlfn.POISSON.DIST(5,L793,FALSE)</f>
        <v>3.5771101068146677E-5</v>
      </c>
      <c r="AM793" s="13">
        <f t="shared" ref="AM793:AM856" si="1202">_xlfn.POISSON.DIST(5,K793,FALSE) * _xlfn.POISSON.DIST(0,L793,FALSE)</f>
        <v>6.1849338509889877E-2</v>
      </c>
      <c r="AN793" s="13">
        <f t="shared" ref="AN793:AN856" si="1203">_xlfn.POISSON.DIST(5,K793,FALSE) * _xlfn.POISSON.DIST(1,L793,FALSE)</f>
        <v>3.6275278734379579E-2</v>
      </c>
      <c r="AO793" s="13">
        <f t="shared" ref="AO793:AO856" si="1204">_xlfn.POISSON.DIST(5,K793,FALSE) * _xlfn.POISSON.DIST(2,L793,FALSE)</f>
        <v>1.0637913670220709E-2</v>
      </c>
      <c r="AP793" s="13">
        <f t="shared" ref="AP793:AP856" si="1205">_xlfn.POISSON.DIST(5,K793,FALSE) * _xlfn.POISSON.DIST(3,L793,FALSE)</f>
        <v>2.0797489126355966E-3</v>
      </c>
      <c r="AQ793" s="13">
        <f t="shared" ref="AQ793:AQ856" si="1206">_xlfn.POISSON.DIST(5,K793,FALSE) * _xlfn.POISSON.DIST(4,L793,FALSE)</f>
        <v>3.0494857876012488E-4</v>
      </c>
      <c r="AR793" s="13">
        <f t="shared" ref="AR793:AR856" si="1207">_xlfn.POISSON.DIST(0,K793,FALSE) * _xlfn.POISSON.DIST(5,L793,FALSE)</f>
        <v>1.369406711074726E-5</v>
      </c>
      <c r="AS793" s="13">
        <f t="shared" ref="AS793:AS856" si="1208">_xlfn.POISSON.DIST(1,K793,FALSE) * _xlfn.POISSON.DIST(5,L793,FALSE)</f>
        <v>4.3228351323808234E-5</v>
      </c>
      <c r="AT793" s="13">
        <f t="shared" ref="AT793:AT856" si="1209">_xlfn.POISSON.DIST(2,K793,FALSE) * _xlfn.POISSON.DIST(5,L793,FALSE)</f>
        <v>6.8229925524025786E-5</v>
      </c>
      <c r="AU793" s="13">
        <f t="shared" ref="AU793:AU856" si="1210">_xlfn.POISSON.DIST(3,K793,FALSE) * _xlfn.POISSON.DIST(5,L793,FALSE)</f>
        <v>7.1794283064259285E-5</v>
      </c>
      <c r="AV793" s="13">
        <f t="shared" ref="AV793:AV856" si="1211">_xlfn.POISSON.DIST(4,K793,FALSE) * _xlfn.POISSON.DIST(5,L793,FALSE)</f>
        <v>5.6658633009528548E-5</v>
      </c>
      <c r="AW793" s="13">
        <f t="shared" ref="AW793:AW856" si="1212">_xlfn.POISSON.DIST(6,K793,FALSE) * _xlfn.POISSON.DIST(6,L793,FALSE)</f>
        <v>1.839677628542718E-6</v>
      </c>
      <c r="AX793" s="13">
        <f t="shared" ref="AX793:AX856" si="1213">_xlfn.POISSON.DIST(6,K793,FALSE) * _xlfn.POISSON.DIST(0,L793,FALSE)</f>
        <v>3.2540185865750484E-2</v>
      </c>
      <c r="AY793" s="13">
        <f t="shared" ref="AY793:AY856" si="1214">_xlfn.POISSON.DIST(6,K793,FALSE) * _xlfn.POISSON.DIST(1,L793,FALSE)</f>
        <v>1.9085156620710954E-2</v>
      </c>
      <c r="AZ793" s="13">
        <f t="shared" ref="AZ793:AZ856" si="1215">_xlfn.POISSON.DIST(6,K793,FALSE) * _xlfn.POISSON.DIST(2,L793,FALSE)</f>
        <v>5.5968211850388333E-3</v>
      </c>
      <c r="BA793" s="13">
        <f t="shared" ref="BA793:BA856" si="1216">_xlfn.POISSON.DIST(6,K793,FALSE) * _xlfn.POISSON.DIST(3,L793,FALSE)</f>
        <v>1.0941978976934943E-3</v>
      </c>
      <c r="BB793" s="13">
        <f t="shared" ref="BB793:BB856" si="1217">_xlfn.POISSON.DIST(6,K793,FALSE) * _xlfn.POISSON.DIST(4,L793,FALSE)</f>
        <v>1.6043960487571241E-4</v>
      </c>
      <c r="BC793" s="13">
        <f t="shared" ref="BC793:BC856" si="1218">_xlfn.POISSON.DIST(6,K793,FALSE) * _xlfn.POISSON.DIST(5,L793,FALSE)</f>
        <v>1.881989857003745E-5</v>
      </c>
      <c r="BD793" s="13">
        <f t="shared" ref="BD793:BD856" si="1219">_xlfn.POISSON.DIST(0,K793,FALSE) * _xlfn.POISSON.DIST(6,L793,FALSE)</f>
        <v>1.3386187398221572E-6</v>
      </c>
      <c r="BE793" s="13">
        <f t="shared" ref="BE793:BE856" si="1220">_xlfn.POISSON.DIST(1,K793,FALSE) * _xlfn.POISSON.DIST(6,L793,FALSE)</f>
        <v>4.2256460922592918E-6</v>
      </c>
      <c r="BF793" s="13">
        <f t="shared" ref="BF793:BF856" si="1221">_xlfn.POISSON.DIST(2,K793,FALSE) * _xlfn.POISSON.DIST(6,L793,FALSE)</f>
        <v>6.6695932029901614E-6</v>
      </c>
      <c r="BG793" s="13">
        <f t="shared" ref="BG793:BG856" si="1222">_xlfn.POISSON.DIST(3,K793,FALSE) * _xlfn.POISSON.DIST(6,L793,FALSE)</f>
        <v>7.0180153160261331E-6</v>
      </c>
      <c r="BH793" s="13">
        <f t="shared" ref="BH793:BH856" si="1223">_xlfn.POISSON.DIST(4,K793,FALSE) * _xlfn.POISSON.DIST(6,L793,FALSE)</f>
        <v>5.5384793506479686E-6</v>
      </c>
      <c r="BI793" s="13">
        <f t="shared" ref="BI793:BI856" si="1224">_xlfn.POISSON.DIST(5,K793,FALSE) * _xlfn.POISSON.DIST(6,L793,FALSE)</f>
        <v>3.4966869847098764E-6</v>
      </c>
      <c r="BJ793" s="14">
        <f t="shared" ref="BJ793:BJ856" si="1225">SUM(N793,Q793,T793,W793,X793,Y793,AD793,AE793,AF793,AG793,AM793,AN793,AO793,AP793,AQ793,AX793,AY793,AZ793,BA793,BB793,BC793)</f>
        <v>0.82540628829851992</v>
      </c>
      <c r="BK793" s="14">
        <f t="shared" ref="BK793:BK856" si="1226">SUM(M793,P793,S793,V793,AC793,AL793,AY793)</f>
        <v>0.11158399137488847</v>
      </c>
      <c r="BL793" s="14">
        <f t="shared" ref="BL793:BL856" si="1227">SUM(O793,R793,U793,AA793,AB793,AH793,AI793,AJ793,AK793,AR793,AS793,AT793,AU793,AV793,BD793,BE793,BF793,BG793,BH793,BI793)</f>
        <v>3.9256250290025045E-2</v>
      </c>
      <c r="BM793" s="14">
        <f t="shared" ref="BM793:BM856" si="1228">SUM(S793:BI793)</f>
        <v>0.67976995231583093</v>
      </c>
      <c r="BN793" s="14">
        <f t="shared" ref="BN793:BN856" si="1229">SUM(M793:R793)</f>
        <v>0.27818944031131732</v>
      </c>
    </row>
    <row r="794" spans="1:66" x14ac:dyDescent="0.25">
      <c r="A794" t="s">
        <v>341</v>
      </c>
      <c r="B794" t="s">
        <v>147</v>
      </c>
      <c r="C794" t="s">
        <v>318</v>
      </c>
      <c r="D794" s="11">
        <v>44449</v>
      </c>
      <c r="E794" s="10">
        <f>VLOOKUP(A794,home!$A$2:$E$405,3,FALSE)</f>
        <v>1.5127999999999999</v>
      </c>
      <c r="F794" s="10">
        <f>VLOOKUP(B794,home!$B$2:$E$405,3,FALSE)</f>
        <v>1.0387999999999999</v>
      </c>
      <c r="G794" s="10">
        <f>VLOOKUP(C794,away!$B$2:$E$405,4,FALSE)</f>
        <v>0.88139999999999996</v>
      </c>
      <c r="H794" s="10">
        <f>VLOOKUP(A794,away!$A$2:$E$405,3,FALSE)</f>
        <v>1.2179</v>
      </c>
      <c r="I794" s="10">
        <f>VLOOKUP(C794,away!$B$2:$E$405,3,FALSE)</f>
        <v>0.95789999999999997</v>
      </c>
      <c r="J794" s="10">
        <f>VLOOKUP(B794,home!$B$2:$E$405,4,FALSE)</f>
        <v>0.82110000000000005</v>
      </c>
      <c r="K794" s="12">
        <f t="shared" si="1174"/>
        <v>1.3851171384959999</v>
      </c>
      <c r="L794" s="12">
        <f t="shared" si="1175"/>
        <v>0.95791694525100002</v>
      </c>
      <c r="M794" s="13">
        <f t="shared" si="1176"/>
        <v>9.6035815040818207E-2</v>
      </c>
      <c r="N794" s="13">
        <f t="shared" si="1177"/>
        <v>0.13302085332246924</v>
      </c>
      <c r="O794" s="13">
        <f t="shared" si="1178"/>
        <v>9.1994334578590617E-2</v>
      </c>
      <c r="P794" s="13">
        <f t="shared" si="1179"/>
        <v>0.12742292946934106</v>
      </c>
      <c r="Q794" s="13">
        <f t="shared" si="1180"/>
        <v>9.212473185715736E-2</v>
      </c>
      <c r="R794" s="13">
        <f t="shared" si="1181"/>
        <v>4.4061465979960981E-2</v>
      </c>
      <c r="S794" s="13">
        <f t="shared" si="1182"/>
        <v>4.2267051483989612E-2</v>
      </c>
      <c r="T794" s="13">
        <f t="shared" si="1183"/>
        <v>8.8247841722675663E-2</v>
      </c>
      <c r="U794" s="13">
        <f t="shared" si="1184"/>
        <v>6.1030291676102411E-2</v>
      </c>
      <c r="V794" s="13">
        <f t="shared" si="1185"/>
        <v>6.231230294230782E-3</v>
      </c>
      <c r="W794" s="13">
        <f t="shared" si="1186"/>
        <v>4.2534514991565693E-2</v>
      </c>
      <c r="X794" s="13">
        <f t="shared" si="1187"/>
        <v>4.0744532668453473E-2</v>
      </c>
      <c r="Y794" s="13">
        <f t="shared" si="1188"/>
        <v>1.9514939134722263E-2</v>
      </c>
      <c r="Z794" s="13">
        <f t="shared" si="1189"/>
        <v>1.406907496493503E-2</v>
      </c>
      <c r="AA794" s="13">
        <f t="shared" si="1190"/>
        <v>1.9487316856716522E-2</v>
      </c>
      <c r="AB794" s="13">
        <f t="shared" si="1191"/>
        <v>1.3496108280770025E-2</v>
      </c>
      <c r="AC794" s="13">
        <f t="shared" si="1192"/>
        <v>5.1673535672050778E-4</v>
      </c>
      <c r="AD794" s="13">
        <f t="shared" si="1193"/>
        <v>1.4728821423108178E-2</v>
      </c>
      <c r="AE794" s="13">
        <f t="shared" si="1194"/>
        <v>1.4108987624771273E-2</v>
      </c>
      <c r="AF794" s="13">
        <f t="shared" si="1195"/>
        <v>6.7576191630525301E-3</v>
      </c>
      <c r="AG794" s="13">
        <f t="shared" si="1196"/>
        <v>2.1577459686136333E-3</v>
      </c>
      <c r="AH794" s="13">
        <f t="shared" si="1197"/>
        <v>3.3692513282294703E-3</v>
      </c>
      <c r="AI794" s="13">
        <f t="shared" si="1198"/>
        <v>4.6668077586310515E-3</v>
      </c>
      <c r="AJ794" s="13">
        <f t="shared" si="1199"/>
        <v>3.2320377042729864E-3</v>
      </c>
      <c r="AK794" s="13">
        <f t="shared" si="1200"/>
        <v>1.4922502721512599E-3</v>
      </c>
      <c r="AL794" s="13">
        <f t="shared" si="1201"/>
        <v>2.7424740607751945E-5</v>
      </c>
      <c r="AM794" s="13">
        <f t="shared" si="1202"/>
        <v>4.0802285965988354E-3</v>
      </c>
      <c r="AN794" s="13">
        <f t="shared" si="1203"/>
        <v>3.9085201131797307E-3</v>
      </c>
      <c r="AO794" s="13">
        <f t="shared" si="1204"/>
        <v>1.8720188236346104E-3</v>
      </c>
      <c r="AP794" s="13">
        <f t="shared" si="1205"/>
        <v>5.9774618432947889E-4</v>
      </c>
      <c r="AQ794" s="13">
        <f t="shared" si="1206"/>
        <v>1.4314779973208388E-4</v>
      </c>
      <c r="AR794" s="13">
        <f t="shared" si="1207"/>
        <v>6.4549258802408982E-4</v>
      </c>
      <c r="AS794" s="13">
        <f t="shared" si="1208"/>
        <v>8.9408284644430466E-4</v>
      </c>
      <c r="AT794" s="13">
        <f t="shared" si="1209"/>
        <v>6.1920473692264697E-4</v>
      </c>
      <c r="AU794" s="13">
        <f t="shared" si="1210"/>
        <v>2.8589036444982168E-4</v>
      </c>
      <c r="AV794" s="13">
        <f t="shared" si="1211"/>
        <v>9.8997910882578946E-5</v>
      </c>
      <c r="AW794" s="13">
        <f t="shared" si="1212"/>
        <v>1.0107747553148838E-6</v>
      </c>
      <c r="AX794" s="13">
        <f t="shared" si="1213"/>
        <v>9.419324263550869E-4</v>
      </c>
      <c r="AY794" s="13">
        <f t="shared" si="1214"/>
        <v>9.022930324869274E-4</v>
      </c>
      <c r="AZ794" s="13">
        <f t="shared" si="1215"/>
        <v>4.321608927005694E-4</v>
      </c>
      <c r="BA794" s="13">
        <f t="shared" si="1216"/>
        <v>1.379914140642249E-4</v>
      </c>
      <c r="BB794" s="13">
        <f t="shared" si="1217"/>
        <v>3.3046078457817041E-5</v>
      </c>
      <c r="BC794" s="13">
        <f t="shared" si="1218"/>
        <v>6.3310797057673964E-6</v>
      </c>
      <c r="BD794" s="13">
        <f t="shared" si="1219"/>
        <v>1.0305471468369969E-4</v>
      </c>
      <c r="BE794" s="13">
        <f t="shared" si="1220"/>
        <v>1.4274285151120783E-4</v>
      </c>
      <c r="BF794" s="13">
        <f t="shared" si="1221"/>
        <v>9.8857785012981816E-5</v>
      </c>
      <c r="BG794" s="13">
        <f t="shared" si="1222"/>
        <v>4.5643204098411366E-5</v>
      </c>
      <c r="BH794" s="13">
        <f t="shared" si="1223"/>
        <v>1.5805296063145122E-5</v>
      </c>
      <c r="BI794" s="13">
        <f t="shared" si="1224"/>
        <v>4.3784372912131314E-6</v>
      </c>
      <c r="BJ794" s="14">
        <f t="shared" si="1225"/>
        <v>0.46699600431783439</v>
      </c>
      <c r="BK794" s="14">
        <f t="shared" si="1226"/>
        <v>0.27340347941819482</v>
      </c>
      <c r="BL794" s="14">
        <f t="shared" si="1227"/>
        <v>0.24578401517080936</v>
      </c>
      <c r="BM794" s="14">
        <f t="shared" si="1228"/>
        <v>0.41469116136570472</v>
      </c>
      <c r="BN794" s="14">
        <f t="shared" si="1229"/>
        <v>0.58466013024833741</v>
      </c>
    </row>
    <row r="795" spans="1:66" x14ac:dyDescent="0.25">
      <c r="A795" t="s">
        <v>342</v>
      </c>
      <c r="B795" t="s">
        <v>168</v>
      </c>
      <c r="C795" t="s">
        <v>171</v>
      </c>
      <c r="D795" s="11">
        <v>44449</v>
      </c>
      <c r="E795" s="10">
        <f>VLOOKUP(A795,home!$A$2:$E$405,3,FALSE)</f>
        <v>1.3717999999999999</v>
      </c>
      <c r="F795" s="10">
        <f>VLOOKUP(B795,home!$B$2:$E$405,3,FALSE)</f>
        <v>1.0479000000000001</v>
      </c>
      <c r="G795" s="10">
        <f>VLOOKUP(C795,away!$B$2:$E$405,4,FALSE)</f>
        <v>1.139</v>
      </c>
      <c r="H795" s="10">
        <f>VLOOKUP(A795,away!$A$2:$E$405,3,FALSE)</f>
        <v>1.1667000000000001</v>
      </c>
      <c r="I795" s="10">
        <f>VLOOKUP(C795,away!$B$2:$E$405,3,FALSE)</f>
        <v>1.0178</v>
      </c>
      <c r="J795" s="10">
        <f>VLOOKUP(B795,home!$B$2:$E$405,4,FALSE)</f>
        <v>1.0178</v>
      </c>
      <c r="K795" s="12">
        <f t="shared" si="1174"/>
        <v>1.63732300158</v>
      </c>
      <c r="L795" s="12">
        <f t="shared" si="1175"/>
        <v>1.2086041772280001</v>
      </c>
      <c r="M795" s="13">
        <f t="shared" si="1176"/>
        <v>5.8080390859828371E-2</v>
      </c>
      <c r="N795" s="13">
        <f t="shared" si="1177"/>
        <v>9.5096359895553789E-2</v>
      </c>
      <c r="O795" s="13">
        <f t="shared" si="1178"/>
        <v>7.0196203008223518E-2</v>
      </c>
      <c r="P795" s="13">
        <f t="shared" si="1179"/>
        <v>0.11493385780894357</v>
      </c>
      <c r="Q795" s="13">
        <f t="shared" si="1180"/>
        <v>7.7851728711760035E-2</v>
      </c>
      <c r="R795" s="13">
        <f t="shared" si="1181"/>
        <v>4.241971209064184E-2</v>
      </c>
      <c r="S795" s="13">
        <f t="shared" si="1182"/>
        <v>5.6859946512442847E-2</v>
      </c>
      <c r="T795" s="13">
        <f t="shared" si="1183"/>
        <v>9.4091924525454201E-2</v>
      </c>
      <c r="U795" s="13">
        <f t="shared" si="1184"/>
        <v>6.9454770326409107E-2</v>
      </c>
      <c r="V795" s="13">
        <f t="shared" si="1185"/>
        <v>1.250208338771377E-2</v>
      </c>
      <c r="W795" s="13">
        <f t="shared" si="1186"/>
        <v>4.2489475377510272E-2</v>
      </c>
      <c r="X795" s="13">
        <f t="shared" si="1187"/>
        <v>5.1352957429485167E-2</v>
      </c>
      <c r="Y795" s="13">
        <f t="shared" si="1188"/>
        <v>3.1032699431143725E-2</v>
      </c>
      <c r="Z795" s="13">
        <f t="shared" si="1189"/>
        <v>1.7089547076519617E-2</v>
      </c>
      <c r="AA795" s="13">
        <f t="shared" si="1190"/>
        <v>2.7981108514969814E-2</v>
      </c>
      <c r="AB795" s="13">
        <f t="shared" si="1191"/>
        <v>2.290705629063304E-2</v>
      </c>
      <c r="AC795" s="13">
        <f t="shared" si="1192"/>
        <v>1.5462540940311773E-3</v>
      </c>
      <c r="AD795" s="13">
        <f t="shared" si="1193"/>
        <v>1.7392248840166158E-2</v>
      </c>
      <c r="AE795" s="13">
        <f t="shared" si="1194"/>
        <v>2.1020344599613657E-2</v>
      </c>
      <c r="AF795" s="13">
        <f t="shared" si="1195"/>
        <v>1.2702638144932553E-2</v>
      </c>
      <c r="AG795" s="13">
        <f t="shared" si="1196"/>
        <v>5.1174871745937418E-3</v>
      </c>
      <c r="AH795" s="13">
        <f t="shared" si="1197"/>
        <v>5.1636244959040387E-3</v>
      </c>
      <c r="AI795" s="13">
        <f t="shared" si="1198"/>
        <v>8.4545211586656149E-3</v>
      </c>
      <c r="AJ795" s="13">
        <f t="shared" si="1199"/>
        <v>6.9213909802140032E-3</v>
      </c>
      <c r="AK795" s="13">
        <f t="shared" si="1200"/>
        <v>3.7775175516109099E-3</v>
      </c>
      <c r="AL795" s="13">
        <f t="shared" si="1201"/>
        <v>1.2239376873945582E-4</v>
      </c>
      <c r="AM795" s="13">
        <f t="shared" si="1202"/>
        <v>5.6953458150414225E-3</v>
      </c>
      <c r="AN795" s="13">
        <f t="shared" si="1203"/>
        <v>6.8834187428170723E-3</v>
      </c>
      <c r="AO795" s="13">
        <f t="shared" si="1204"/>
        <v>4.1596643230891123E-3</v>
      </c>
      <c r="AP795" s="13">
        <f t="shared" si="1205"/>
        <v>1.6757958922505949E-3</v>
      </c>
      <c r="AQ795" s="13">
        <f t="shared" si="1206"/>
        <v>5.0634347888889786E-4</v>
      </c>
      <c r="AR795" s="13">
        <f t="shared" si="1207"/>
        <v>1.2481556270772885E-3</v>
      </c>
      <c r="AS795" s="13">
        <f t="shared" si="1208"/>
        <v>2.0436339177651529E-3</v>
      </c>
      <c r="AT795" s="13">
        <f t="shared" si="1209"/>
        <v>1.6730444101829679E-3</v>
      </c>
      <c r="AU795" s="13">
        <f t="shared" si="1210"/>
        <v>9.1310469848580596E-4</v>
      </c>
      <c r="AV795" s="13">
        <f t="shared" si="1211"/>
        <v>3.7376183142039522E-4</v>
      </c>
      <c r="AW795" s="13">
        <f t="shared" si="1212"/>
        <v>6.7278339005400622E-6</v>
      </c>
      <c r="AX795" s="13">
        <f t="shared" si="1213"/>
        <v>1.5541867841532852E-3</v>
      </c>
      <c r="AY795" s="13">
        <f t="shared" si="1214"/>
        <v>1.8783966395202127E-3</v>
      </c>
      <c r="AZ795" s="13">
        <f t="shared" si="1215"/>
        <v>1.1351190125075837E-3</v>
      </c>
      <c r="BA795" s="13">
        <f t="shared" si="1216"/>
        <v>4.5730319338919631E-4</v>
      </c>
      <c r="BB795" s="13">
        <f t="shared" si="1217"/>
        <v>1.3817463744747157E-4</v>
      </c>
      <c r="BC795" s="13">
        <f t="shared" si="1218"/>
        <v>3.339968880119569E-5</v>
      </c>
      <c r="BD795" s="13">
        <f t="shared" si="1219"/>
        <v>2.5142101745270751E-4</v>
      </c>
      <c r="BE795" s="13">
        <f t="shared" si="1220"/>
        <v>4.1165741495596461E-4</v>
      </c>
      <c r="BF795" s="13">
        <f t="shared" si="1221"/>
        <v>3.3700807713918184E-4</v>
      </c>
      <c r="BG795" s="13">
        <f t="shared" si="1222"/>
        <v>1.8393035880607647E-4</v>
      </c>
      <c r="BH795" s="13">
        <f t="shared" si="1223"/>
        <v>7.5288351790512887E-5</v>
      </c>
      <c r="BI795" s="13">
        <f t="shared" si="1224"/>
        <v>2.4654270027530692E-5</v>
      </c>
      <c r="BJ795" s="14">
        <f t="shared" si="1225"/>
        <v>0.47226501233811935</v>
      </c>
      <c r="BK795" s="14">
        <f t="shared" si="1226"/>
        <v>0.24592332307121939</v>
      </c>
      <c r="BL795" s="14">
        <f t="shared" si="1227"/>
        <v>0.26481156439237541</v>
      </c>
      <c r="BM795" s="14">
        <f t="shared" si="1228"/>
        <v>0.53963952569766316</v>
      </c>
      <c r="BN795" s="14">
        <f t="shared" si="1229"/>
        <v>0.45857825237495115</v>
      </c>
    </row>
    <row r="796" spans="1:66" x14ac:dyDescent="0.25">
      <c r="A796" t="s">
        <v>342</v>
      </c>
      <c r="B796" t="s">
        <v>169</v>
      </c>
      <c r="C796" t="s">
        <v>167</v>
      </c>
      <c r="D796" s="11">
        <v>44449</v>
      </c>
      <c r="E796" s="10">
        <f>VLOOKUP(A796,home!$A$2:$E$405,3,FALSE)</f>
        <v>1.3717999999999999</v>
      </c>
      <c r="F796" s="10">
        <f>VLOOKUP(B796,home!$B$2:$E$405,3,FALSE)</f>
        <v>0.94340000000000002</v>
      </c>
      <c r="G796" s="10">
        <f>VLOOKUP(C796,away!$B$2:$E$405,4,FALSE)</f>
        <v>0.97199999999999998</v>
      </c>
      <c r="H796" s="10">
        <f>VLOOKUP(A796,away!$A$2:$E$405,3,FALSE)</f>
        <v>1.1667000000000001</v>
      </c>
      <c r="I796" s="10">
        <f>VLOOKUP(C796,away!$B$2:$E$405,3,FALSE)</f>
        <v>1.0285</v>
      </c>
      <c r="J796" s="10">
        <f>VLOOKUP(B796,home!$B$2:$E$405,4,FALSE)</f>
        <v>0.80669999999999997</v>
      </c>
      <c r="K796" s="12">
        <f t="shared" si="1174"/>
        <v>1.25791974864</v>
      </c>
      <c r="L796" s="12">
        <f t="shared" si="1175"/>
        <v>0.96800043136500002</v>
      </c>
      <c r="M796" s="13">
        <f t="shared" si="1176"/>
        <v>0.10796802289500917</v>
      </c>
      <c r="N796" s="13">
        <f t="shared" si="1177"/>
        <v>0.1358151082212477</v>
      </c>
      <c r="O796" s="13">
        <f t="shared" si="1178"/>
        <v>0.1045130927359951</v>
      </c>
      <c r="P796" s="13">
        <f t="shared" si="1179"/>
        <v>0.13146908334405194</v>
      </c>
      <c r="Q796" s="13">
        <f t="shared" si="1180"/>
        <v>8.542225339759317E-2</v>
      </c>
      <c r="R796" s="13">
        <f t="shared" si="1181"/>
        <v>5.058435942586674E-2</v>
      </c>
      <c r="S796" s="13">
        <f t="shared" si="1182"/>
        <v>4.002138645285E-2</v>
      </c>
      <c r="T796" s="13">
        <f t="shared" si="1183"/>
        <v>8.2688778137040536E-2</v>
      </c>
      <c r="U796" s="13">
        <f t="shared" si="1184"/>
        <v>6.3631064694101708E-2</v>
      </c>
      <c r="V796" s="13">
        <f t="shared" si="1185"/>
        <v>5.4147462163462766E-3</v>
      </c>
      <c r="W796" s="13">
        <f t="shared" si="1186"/>
        <v>3.5818113174054277E-2</v>
      </c>
      <c r="X796" s="13">
        <f t="shared" si="1187"/>
        <v>3.4671949003164934E-2</v>
      </c>
      <c r="Y796" s="13">
        <f t="shared" si="1188"/>
        <v>1.6781230795664466E-2</v>
      </c>
      <c r="Z796" s="13">
        <f t="shared" si="1189"/>
        <v>1.6321893914853742E-2</v>
      </c>
      <c r="AA796" s="13">
        <f t="shared" si="1190"/>
        <v>2.0531632690701563E-2</v>
      </c>
      <c r="AB796" s="13">
        <f t="shared" si="1191"/>
        <v>1.2913573116728059E-2</v>
      </c>
      <c r="AC796" s="13">
        <f t="shared" si="1192"/>
        <v>4.1208481369986287E-4</v>
      </c>
      <c r="AD796" s="13">
        <f t="shared" si="1193"/>
        <v>1.1264077980166355E-2</v>
      </c>
      <c r="AE796" s="13">
        <f t="shared" si="1194"/>
        <v>1.090363234373003E-2</v>
      </c>
      <c r="AF796" s="13">
        <f t="shared" si="1195"/>
        <v>5.2773604060880165E-3</v>
      </c>
      <c r="AG796" s="13">
        <f t="shared" si="1196"/>
        <v>1.7028290498539245E-3</v>
      </c>
      <c r="AH796" s="13">
        <f t="shared" si="1197"/>
        <v>3.9499000875680458E-3</v>
      </c>
      <c r="AI796" s="13">
        <f t="shared" si="1198"/>
        <v>4.96865732530671E-3</v>
      </c>
      <c r="AJ796" s="13">
        <f t="shared" si="1199"/>
        <v>3.1250860868640563E-3</v>
      </c>
      <c r="AK796" s="13">
        <f t="shared" si="1200"/>
        <v>1.3103691682887989E-3</v>
      </c>
      <c r="AL796" s="13">
        <f t="shared" si="1201"/>
        <v>2.0071280834625603E-5</v>
      </c>
      <c r="AM796" s="13">
        <f t="shared" si="1202"/>
        <v>2.8338612282944437E-3</v>
      </c>
      <c r="AN796" s="13">
        <f t="shared" si="1203"/>
        <v>2.7431788914175702E-3</v>
      </c>
      <c r="AO796" s="13">
        <f t="shared" si="1204"/>
        <v>1.327699175101785E-3</v>
      </c>
      <c r="AP796" s="13">
        <f t="shared" si="1205"/>
        <v>4.2840445807382764E-4</v>
      </c>
      <c r="AQ796" s="13">
        <f t="shared" si="1206"/>
        <v>1.0367392505353853E-4</v>
      </c>
      <c r="AR796" s="13">
        <f t="shared" si="1207"/>
        <v>7.647009977229044E-4</v>
      </c>
      <c r="AS796" s="13">
        <f t="shared" si="1208"/>
        <v>9.6193248684035306E-4</v>
      </c>
      <c r="AT796" s="13">
        <f t="shared" si="1209"/>
        <v>6.0501693602743351E-4</v>
      </c>
      <c r="AU796" s="13">
        <f t="shared" si="1210"/>
        <v>2.5368758403019085E-4</v>
      </c>
      <c r="AV796" s="13">
        <f t="shared" si="1211"/>
        <v>7.9779655484086615E-5</v>
      </c>
      <c r="AW796" s="13">
        <f t="shared" si="1212"/>
        <v>6.7889259711524191E-7</v>
      </c>
      <c r="AX796" s="13">
        <f t="shared" si="1213"/>
        <v>5.9412833399613129E-4</v>
      </c>
      <c r="AY796" s="13">
        <f t="shared" si="1214"/>
        <v>5.7511648359442392E-4</v>
      </c>
      <c r="AZ796" s="13">
        <f t="shared" si="1215"/>
        <v>2.7835650210226211E-4</v>
      </c>
      <c r="BA796" s="13">
        <f t="shared" si="1216"/>
        <v>8.9816404702747438E-5</v>
      </c>
      <c r="BB796" s="13">
        <f t="shared" si="1217"/>
        <v>2.1735579623978227E-5</v>
      </c>
      <c r="BC796" s="13">
        <f t="shared" si="1218"/>
        <v>4.2080100903958483E-6</v>
      </c>
      <c r="BD796" s="13">
        <f t="shared" si="1219"/>
        <v>1.2337181594350284E-4</v>
      </c>
      <c r="BE796" s="13">
        <f t="shared" si="1220"/>
        <v>1.5519184370091141E-4</v>
      </c>
      <c r="BF796" s="13">
        <f t="shared" si="1221"/>
        <v>9.7609442509614339E-5</v>
      </c>
      <c r="BG796" s="13">
        <f t="shared" si="1222"/>
        <v>4.0928281795528222E-5</v>
      </c>
      <c r="BH796" s="13">
        <f t="shared" si="1223"/>
        <v>1.2871123487124483E-5</v>
      </c>
      <c r="BI796" s="13">
        <f t="shared" si="1224"/>
        <v>3.2381680843276057E-6</v>
      </c>
      <c r="BJ796" s="14">
        <f t="shared" si="1225"/>
        <v>0.42934551150065459</v>
      </c>
      <c r="BK796" s="14">
        <f t="shared" si="1226"/>
        <v>0.28588051148638638</v>
      </c>
      <c r="BL796" s="14">
        <f t="shared" si="1227"/>
        <v>0.26862606366704689</v>
      </c>
      <c r="BM796" s="14">
        <f t="shared" si="1228"/>
        <v>0.3838276229581804</v>
      </c>
      <c r="BN796" s="14">
        <f t="shared" si="1229"/>
        <v>0.61577192001976377</v>
      </c>
    </row>
    <row r="797" spans="1:66" x14ac:dyDescent="0.25">
      <c r="A797" t="s">
        <v>342</v>
      </c>
      <c r="B797" t="s">
        <v>174</v>
      </c>
      <c r="C797" t="s">
        <v>175</v>
      </c>
      <c r="D797" s="11">
        <v>44449</v>
      </c>
      <c r="E797" s="10">
        <f>VLOOKUP(A797,home!$A$2:$E$405,3,FALSE)</f>
        <v>1.3717999999999999</v>
      </c>
      <c r="F797" s="10">
        <f>VLOOKUP(B797,home!$B$2:$E$405,3,FALSE)</f>
        <v>0.97199999999999998</v>
      </c>
      <c r="G797" s="10">
        <f>VLOOKUP(C797,away!$B$2:$E$405,4,FALSE)</f>
        <v>1.0479000000000001</v>
      </c>
      <c r="H797" s="10">
        <f>VLOOKUP(A797,away!$A$2:$E$405,3,FALSE)</f>
        <v>1.1667000000000001</v>
      </c>
      <c r="I797" s="10">
        <f>VLOOKUP(C797,away!$B$2:$E$405,3,FALSE)</f>
        <v>1.1785000000000001</v>
      </c>
      <c r="J797" s="10">
        <f>VLOOKUP(B797,home!$B$2:$E$405,4,FALSE)</f>
        <v>0.68569999999999998</v>
      </c>
      <c r="K797" s="12">
        <f t="shared" si="1174"/>
        <v>1.39725896184</v>
      </c>
      <c r="L797" s="12">
        <f t="shared" si="1175"/>
        <v>0.94280729491500004</v>
      </c>
      <c r="M797" s="13">
        <f t="shared" si="1176"/>
        <v>9.6321256085199494E-2</v>
      </c>
      <c r="N797" s="13">
        <f t="shared" si="1177"/>
        <v>0.13458573828073062</v>
      </c>
      <c r="O797" s="13">
        <f t="shared" si="1178"/>
        <v>9.0812382892501931E-2</v>
      </c>
      <c r="P797" s="13">
        <f t="shared" si="1179"/>
        <v>0.1268884158425938</v>
      </c>
      <c r="Q797" s="13">
        <f t="shared" si="1180"/>
        <v>9.4025564474301826E-2</v>
      </c>
      <c r="R797" s="13">
        <f t="shared" si="1181"/>
        <v>4.2809288529832477E-2</v>
      </c>
      <c r="S797" s="13">
        <f t="shared" si="1182"/>
        <v>4.1788984927691904E-2</v>
      </c>
      <c r="T797" s="13">
        <f t="shared" si="1183"/>
        <v>8.864798809487244E-2</v>
      </c>
      <c r="U797" s="13">
        <f t="shared" si="1184"/>
        <v>5.9815662048302742E-2</v>
      </c>
      <c r="V797" s="13">
        <f t="shared" si="1185"/>
        <v>6.1167277465902234E-3</v>
      </c>
      <c r="W797" s="13">
        <f t="shared" si="1186"/>
        <v>4.3792687534594338E-2</v>
      </c>
      <c r="X797" s="13">
        <f t="shared" si="1187"/>
        <v>4.1288065271548734E-2</v>
      </c>
      <c r="Y797" s="13">
        <f t="shared" si="1188"/>
        <v>1.9463344565471406E-2</v>
      </c>
      <c r="Z797" s="13">
        <f t="shared" si="1189"/>
        <v>1.3453636505349037E-2</v>
      </c>
      <c r="AA797" s="13">
        <f t="shared" si="1190"/>
        <v>1.8798214176436717E-2</v>
      </c>
      <c r="AB797" s="13">
        <f t="shared" si="1191"/>
        <v>1.3132986612306973E-2</v>
      </c>
      <c r="AC797" s="13">
        <f t="shared" si="1192"/>
        <v>5.036154047469198E-4</v>
      </c>
      <c r="AD797" s="13">
        <f t="shared" si="1193"/>
        <v>1.5297431280192689E-2</v>
      </c>
      <c r="AE797" s="13">
        <f t="shared" si="1194"/>
        <v>1.4422529804426576E-2</v>
      </c>
      <c r="AF797" s="13">
        <f t="shared" si="1195"/>
        <v>6.7988331553711914E-3</v>
      </c>
      <c r="AG797" s="13">
        <f t="shared" si="1196"/>
        <v>2.1366631652646427E-3</v>
      </c>
      <c r="AH797" s="13">
        <f t="shared" si="1197"/>
        <v>3.1710466600944542E-3</v>
      </c>
      <c r="AI797" s="13">
        <f t="shared" si="1198"/>
        <v>4.4307733642297755E-3</v>
      </c>
      <c r="AJ797" s="13">
        <f t="shared" si="1199"/>
        <v>3.0954688955260111E-3</v>
      </c>
      <c r="AK797" s="13">
        <f t="shared" si="1200"/>
        <v>1.4417238851235628E-3</v>
      </c>
      <c r="AL797" s="13">
        <f t="shared" si="1201"/>
        <v>2.6537428393059565E-5</v>
      </c>
      <c r="AM797" s="13">
        <f t="shared" si="1202"/>
        <v>4.2748945898761553E-3</v>
      </c>
      <c r="AN797" s="13">
        <f t="shared" si="1203"/>
        <v>4.0304018043279067E-3</v>
      </c>
      <c r="AO797" s="13">
        <f t="shared" si="1204"/>
        <v>1.8999461112794642E-3</v>
      </c>
      <c r="AP797" s="13">
        <f t="shared" si="1205"/>
        <v>5.9709435121988862E-4</v>
      </c>
      <c r="AQ797" s="13">
        <f t="shared" si="1206"/>
        <v>1.407362275206625E-4</v>
      </c>
      <c r="AR797" s="13">
        <f t="shared" si="1207"/>
        <v>5.9793718473057967E-4</v>
      </c>
      <c r="AS797" s="13">
        <f t="shared" si="1208"/>
        <v>8.3547308998218196E-4</v>
      </c>
      <c r="AT797" s="13">
        <f t="shared" si="1209"/>
        <v>5.8368613117688037E-4</v>
      </c>
      <c r="AU797" s="13">
        <f t="shared" si="1210"/>
        <v>2.7185355922953813E-4</v>
      </c>
      <c r="AV797" s="13">
        <f t="shared" si="1211"/>
        <v>9.4962455485393289E-5</v>
      </c>
      <c r="AW797" s="13">
        <f t="shared" si="1212"/>
        <v>9.7108260021060044E-7</v>
      </c>
      <c r="AX797" s="13">
        <f t="shared" si="1213"/>
        <v>9.9552246277096542E-4</v>
      </c>
      <c r="AY797" s="13">
        <f t="shared" si="1214"/>
        <v>9.385858401522128E-4</v>
      </c>
      <c r="AZ797" s="13">
        <f t="shared" si="1215"/>
        <v>4.4245278849971514E-4</v>
      </c>
      <c r="BA797" s="13">
        <f t="shared" si="1216"/>
        <v>1.3904923888433839E-4</v>
      </c>
      <c r="BB797" s="13">
        <f t="shared" si="1217"/>
        <v>3.2774159193133171E-5</v>
      </c>
      <c r="BC797" s="13">
        <f t="shared" si="1218"/>
        <v>6.1799432743982952E-6</v>
      </c>
      <c r="BD797" s="13">
        <f t="shared" si="1219"/>
        <v>9.3956589944154732E-5</v>
      </c>
      <c r="BE797" s="13">
        <f t="shared" si="1220"/>
        <v>1.3128168732339619E-4</v>
      </c>
      <c r="BF797" s="13">
        <f t="shared" si="1221"/>
        <v>9.1717257069046053E-5</v>
      </c>
      <c r="BG797" s="13">
        <f t="shared" si="1222"/>
        <v>4.2717586465035922E-5</v>
      </c>
      <c r="BH797" s="13">
        <f t="shared" si="1223"/>
        <v>1.492188262911162E-5</v>
      </c>
      <c r="BI797" s="13">
        <f t="shared" si="1224"/>
        <v>4.1699468462101662E-6</v>
      </c>
      <c r="BJ797" s="14">
        <f t="shared" si="1225"/>
        <v>0.4739564831437732</v>
      </c>
      <c r="BK797" s="14">
        <f t="shared" si="1226"/>
        <v>0.27258412327536757</v>
      </c>
      <c r="BL797" s="14">
        <f t="shared" si="1227"/>
        <v>0.24027022443523621</v>
      </c>
      <c r="BM797" s="14">
        <f t="shared" si="1228"/>
        <v>0.41388420649701385</v>
      </c>
      <c r="BN797" s="14">
        <f t="shared" si="1229"/>
        <v>0.58544264610516017</v>
      </c>
    </row>
    <row r="798" spans="1:66" x14ac:dyDescent="0.25">
      <c r="A798" t="s">
        <v>342</v>
      </c>
      <c r="B798" t="s">
        <v>173</v>
      </c>
      <c r="C798" t="s">
        <v>176</v>
      </c>
      <c r="D798" s="11">
        <v>44449</v>
      </c>
      <c r="E798" s="10">
        <f>VLOOKUP(A798,home!$A$2:$E$405,3,FALSE)</f>
        <v>1.3717999999999999</v>
      </c>
      <c r="F798" s="10">
        <f>VLOOKUP(B798,home!$B$2:$E$405,3,FALSE)</f>
        <v>1.2301</v>
      </c>
      <c r="G798" s="10">
        <f>VLOOKUP(C798,away!$B$2:$E$405,4,FALSE)</f>
        <v>1.139</v>
      </c>
      <c r="H798" s="10">
        <f>VLOOKUP(A798,away!$A$2:$E$405,3,FALSE)</f>
        <v>1.1667000000000001</v>
      </c>
      <c r="I798" s="10">
        <f>VLOOKUP(C798,away!$B$2:$E$405,3,FALSE)</f>
        <v>0.80349999999999999</v>
      </c>
      <c r="J798" s="10">
        <f>VLOOKUP(B798,home!$B$2:$E$405,4,FALSE)</f>
        <v>0.64280000000000004</v>
      </c>
      <c r="K798" s="12">
        <f t="shared" si="1174"/>
        <v>1.9220068940199999</v>
      </c>
      <c r="L798" s="12">
        <f t="shared" si="1175"/>
        <v>0.60258864966000003</v>
      </c>
      <c r="M798" s="13">
        <f t="shared" si="1176"/>
        <v>8.0090699426344725E-2</v>
      </c>
      <c r="N798" s="13">
        <f t="shared" si="1177"/>
        <v>0.15393487644431816</v>
      </c>
      <c r="O798" s="13">
        <f t="shared" si="1178"/>
        <v>4.8261746417645995E-2</v>
      </c>
      <c r="P798" s="13">
        <f t="shared" si="1179"/>
        <v>9.2759409332160619E-2</v>
      </c>
      <c r="Q798" s="13">
        <f t="shared" si="1180"/>
        <v>0.14793194687804828</v>
      </c>
      <c r="R798" s="13">
        <f t="shared" si="1181"/>
        <v>1.454099030202132E-2</v>
      </c>
      <c r="S798" s="13">
        <f t="shared" si="1182"/>
        <v>2.6858012482349061E-2</v>
      </c>
      <c r="T798" s="13">
        <f t="shared" si="1183"/>
        <v>8.9142112110817961E-2</v>
      </c>
      <c r="U798" s="13">
        <f t="shared" si="1184"/>
        <v>2.7947883606362932E-2</v>
      </c>
      <c r="V798" s="13">
        <f t="shared" si="1185"/>
        <v>3.456266723633813E-3</v>
      </c>
      <c r="W798" s="13">
        <f t="shared" si="1186"/>
        <v>9.4775407248469723E-2</v>
      </c>
      <c r="X798" s="13">
        <f t="shared" si="1187"/>
        <v>5.7110584674831939E-2</v>
      </c>
      <c r="Y798" s="13">
        <f t="shared" si="1188"/>
        <v>1.7207095050250032E-2</v>
      </c>
      <c r="Z798" s="13">
        <f t="shared" si="1189"/>
        <v>2.9207452369380614E-3</v>
      </c>
      <c r="AA798" s="13">
        <f t="shared" si="1190"/>
        <v>5.6136924810710311E-3</v>
      </c>
      <c r="AB798" s="13">
        <f t="shared" si="1191"/>
        <v>5.3947778247633825E-3</v>
      </c>
      <c r="AC798" s="13">
        <f t="shared" si="1192"/>
        <v>2.5018608751937158E-4</v>
      </c>
      <c r="AD798" s="13">
        <f t="shared" si="1193"/>
        <v>4.5539746528777979E-2</v>
      </c>
      <c r="AE798" s="13">
        <f t="shared" si="1194"/>
        <v>2.7441734366634992E-2</v>
      </c>
      <c r="AF798" s="13">
        <f t="shared" si="1195"/>
        <v>8.268038828159496E-3</v>
      </c>
      <c r="AG798" s="13">
        <f t="shared" si="1196"/>
        <v>1.6607421175990269E-3</v>
      </c>
      <c r="AH798" s="13">
        <f t="shared" si="1197"/>
        <v>4.4000198208184567E-4</v>
      </c>
      <c r="AI798" s="13">
        <f t="shared" si="1198"/>
        <v>8.4568684294377176E-4</v>
      </c>
      <c r="AJ798" s="13">
        <f t="shared" si="1199"/>
        <v>8.1270797115996947E-4</v>
      </c>
      <c r="AK798" s="13">
        <f t="shared" si="1200"/>
        <v>5.2067677446482276E-4</v>
      </c>
      <c r="AL798" s="13">
        <f t="shared" si="1201"/>
        <v>1.1590416299342491E-5</v>
      </c>
      <c r="AM798" s="13">
        <f t="shared" si="1202"/>
        <v>1.7505541356046917E-2</v>
      </c>
      <c r="AN798" s="13">
        <f t="shared" si="1203"/>
        <v>1.0548640527307597E-2</v>
      </c>
      <c r="AO798" s="13">
        <f t="shared" si="1204"/>
        <v>3.1782455255495168E-3</v>
      </c>
      <c r="AP798" s="13">
        <f t="shared" si="1205"/>
        <v>6.3839155984294022E-4</v>
      </c>
      <c r="AQ798" s="13">
        <f t="shared" si="1206"/>
        <v>9.6171877000024588E-5</v>
      </c>
      <c r="AR798" s="13">
        <f t="shared" si="1207"/>
        <v>5.30280400460846E-5</v>
      </c>
      <c r="AS798" s="13">
        <f t="shared" si="1208"/>
        <v>1.0192025854494323E-4</v>
      </c>
      <c r="AT798" s="13">
        <f t="shared" si="1209"/>
        <v>9.7945719781840885E-5</v>
      </c>
      <c r="AU798" s="13">
        <f t="shared" si="1210"/>
        <v>6.2750782886816418E-5</v>
      </c>
      <c r="AV798" s="13">
        <f t="shared" si="1211"/>
        <v>3.015185932840335E-5</v>
      </c>
      <c r="AW798" s="13">
        <f t="shared" si="1212"/>
        <v>3.7288286125795159E-7</v>
      </c>
      <c r="AX798" s="13">
        <f t="shared" si="1213"/>
        <v>5.6076285283123972E-3</v>
      </c>
      <c r="AY798" s="13">
        <f t="shared" si="1214"/>
        <v>3.3790933026706599E-3</v>
      </c>
      <c r="AZ798" s="13">
        <f t="shared" si="1215"/>
        <v>1.0181016351657312E-3</v>
      </c>
      <c r="BA798" s="13">
        <f t="shared" si="1216"/>
        <v>2.0449882985038536E-4</v>
      </c>
      <c r="BB798" s="13">
        <f t="shared" si="1217"/>
        <v>3.0807168434148443E-5</v>
      </c>
      <c r="BC798" s="13">
        <f t="shared" si="1218"/>
        <v>3.7128100053163389E-6</v>
      </c>
      <c r="BD798" s="13">
        <f t="shared" si="1219"/>
        <v>5.3256825075810856E-6</v>
      </c>
      <c r="BE798" s="13">
        <f t="shared" si="1220"/>
        <v>1.0235998494932565E-5</v>
      </c>
      <c r="BF798" s="13">
        <f t="shared" si="1221"/>
        <v>9.8368298372193723E-6</v>
      </c>
      <c r="BG798" s="13">
        <f t="shared" si="1222"/>
        <v>6.302151587479088E-6</v>
      </c>
      <c r="BH798" s="13">
        <f t="shared" si="1223"/>
        <v>3.0281946995734739E-6</v>
      </c>
      <c r="BI798" s="13">
        <f t="shared" si="1224"/>
        <v>1.1640422178030073E-6</v>
      </c>
      <c r="BJ798" s="14">
        <f t="shared" si="1225"/>
        <v>0.68522311736809338</v>
      </c>
      <c r="BK798" s="14">
        <f t="shared" si="1226"/>
        <v>0.20680525777097758</v>
      </c>
      <c r="BL798" s="14">
        <f t="shared" si="1227"/>
        <v>0.10475985376244774</v>
      </c>
      <c r="BM798" s="14">
        <f t="shared" si="1228"/>
        <v>0.45881058491810817</v>
      </c>
      <c r="BN798" s="14">
        <f t="shared" si="1229"/>
        <v>0.53751966880053903</v>
      </c>
    </row>
    <row r="799" spans="1:66" x14ac:dyDescent="0.25">
      <c r="A799" t="s">
        <v>343</v>
      </c>
      <c r="B799" t="s">
        <v>185</v>
      </c>
      <c r="C799" t="s">
        <v>191</v>
      </c>
      <c r="D799" s="11">
        <v>44449</v>
      </c>
      <c r="E799" s="10">
        <f>VLOOKUP(A799,home!$A$2:$E$405,3,FALSE)</f>
        <v>1.3151999999999999</v>
      </c>
      <c r="F799" s="10">
        <f>VLOOKUP(B799,home!$B$2:$E$405,3,FALSE)</f>
        <v>0.89449999999999996</v>
      </c>
      <c r="G799" s="10">
        <f>VLOOKUP(C799,away!$B$2:$E$405,4,FALSE)</f>
        <v>1.4256</v>
      </c>
      <c r="H799" s="10">
        <f>VLOOKUP(A799,away!$A$2:$E$405,3,FALSE)</f>
        <v>1.1212</v>
      </c>
      <c r="I799" s="10">
        <f>VLOOKUP(C799,away!$B$2:$E$405,3,FALSE)</f>
        <v>0.72470000000000001</v>
      </c>
      <c r="J799" s="10">
        <f>VLOOKUP(B799,home!$B$2:$E$405,4,FALSE)</f>
        <v>0.68200000000000005</v>
      </c>
      <c r="K799" s="12">
        <f t="shared" si="1174"/>
        <v>1.6771419878399998</v>
      </c>
      <c r="L799" s="12">
        <f t="shared" si="1175"/>
        <v>0.55414794247999999</v>
      </c>
      <c r="M799" s="13">
        <f t="shared" si="1176"/>
        <v>0.10738981537441289</v>
      </c>
      <c r="N799" s="13">
        <f t="shared" si="1177"/>
        <v>0.18010796843081336</v>
      </c>
      <c r="O799" s="13">
        <f t="shared" si="1178"/>
        <v>5.950984523303797E-2</v>
      </c>
      <c r="P799" s="13">
        <f t="shared" si="1179"/>
        <v>9.9806460130188027E-2</v>
      </c>
      <c r="Q799" s="13">
        <f t="shared" si="1180"/>
        <v>0.15103331809993917</v>
      </c>
      <c r="R799" s="13">
        <f t="shared" si="1181"/>
        <v>1.6488629146595612E-2</v>
      </c>
      <c r="S799" s="13">
        <f t="shared" si="1182"/>
        <v>2.3189651292789725E-2</v>
      </c>
      <c r="T799" s="13">
        <f t="shared" si="1183"/>
        <v>8.3694802471008634E-2</v>
      </c>
      <c r="U799" s="13">
        <f t="shared" si="1184"/>
        <v>2.765377226367792E-2</v>
      </c>
      <c r="V799" s="13">
        <f t="shared" si="1185"/>
        <v>2.3946787785512416E-3</v>
      </c>
      <c r="W799" s="13">
        <f t="shared" si="1186"/>
        <v>8.4434773116067674E-2</v>
      </c>
      <c r="X799" s="13">
        <f t="shared" si="1187"/>
        <v>4.6789355796034528E-2</v>
      </c>
      <c r="Y799" s="13">
        <f t="shared" si="1188"/>
        <v>1.2964112622168596E-2</v>
      </c>
      <c r="Z799" s="13">
        <f t="shared" si="1189"/>
        <v>3.0457133053005724E-3</v>
      </c>
      <c r="AA799" s="13">
        <f t="shared" si="1190"/>
        <v>5.1080936672425374E-3</v>
      </c>
      <c r="AB799" s="13">
        <f t="shared" si="1191"/>
        <v>4.2834991835760325E-3</v>
      </c>
      <c r="AC799" s="13">
        <f t="shared" si="1192"/>
        <v>1.3909862588155865E-4</v>
      </c>
      <c r="AD799" s="13">
        <f t="shared" si="1193"/>
        <v>3.5402275806675279E-2</v>
      </c>
      <c r="AE799" s="13">
        <f t="shared" si="1194"/>
        <v>1.9618098297378588E-2</v>
      </c>
      <c r="AF799" s="13">
        <f t="shared" si="1195"/>
        <v>5.4356644034313671E-3</v>
      </c>
      <c r="AG799" s="13">
        <f t="shared" si="1196"/>
        <v>1.0040540817244229E-3</v>
      </c>
      <c r="AH799" s="13">
        <f t="shared" si="1197"/>
        <v>4.2194394037906795E-4</v>
      </c>
      <c r="AI799" s="13">
        <f t="shared" si="1198"/>
        <v>7.076598989243923E-4</v>
      </c>
      <c r="AJ799" s="13">
        <f t="shared" si="1199"/>
        <v>5.9342306479835444E-4</v>
      </c>
      <c r="AK799" s="13">
        <f t="shared" si="1200"/>
        <v>3.3175157950867247E-4</v>
      </c>
      <c r="AL799" s="13">
        <f t="shared" si="1201"/>
        <v>5.1710458425909641E-6</v>
      </c>
      <c r="AM799" s="13">
        <f t="shared" si="1202"/>
        <v>1.1874928644093456E-2</v>
      </c>
      <c r="AN799" s="13">
        <f t="shared" si="1203"/>
        <v>6.5804672752212048E-3</v>
      </c>
      <c r="AO799" s="13">
        <f t="shared" si="1204"/>
        <v>1.8232762005604009E-3</v>
      </c>
      <c r="AP799" s="13">
        <f t="shared" si="1205"/>
        <v>3.3678825170443272E-4</v>
      </c>
      <c r="AQ799" s="13">
        <f t="shared" si="1206"/>
        <v>4.6657629183361923E-5</v>
      </c>
      <c r="AR799" s="13">
        <f t="shared" si="1207"/>
        <v>4.6763873280592871E-5</v>
      </c>
      <c r="AS799" s="13">
        <f t="shared" si="1208"/>
        <v>7.8429655392911373E-5</v>
      </c>
      <c r="AT799" s="13">
        <f t="shared" si="1209"/>
        <v>6.5768834075636789E-5</v>
      </c>
      <c r="AU799" s="13">
        <f t="shared" si="1210"/>
        <v>3.6767891039844206E-5</v>
      </c>
      <c r="AV799" s="13">
        <f t="shared" si="1211"/>
        <v>1.5416243466812204E-5</v>
      </c>
      <c r="AW799" s="13">
        <f t="shared" si="1212"/>
        <v>1.3349698089270536E-7</v>
      </c>
      <c r="AX799" s="13">
        <f t="shared" si="1213"/>
        <v>3.3193235719355088E-3</v>
      </c>
      <c r="AY799" s="13">
        <f t="shared" si="1214"/>
        <v>1.8393963278134264E-3</v>
      </c>
      <c r="AZ799" s="13">
        <f t="shared" si="1215"/>
        <v>5.0964884523153886E-4</v>
      </c>
      <c r="BA799" s="13">
        <f t="shared" si="1216"/>
        <v>9.414028632412175E-5</v>
      </c>
      <c r="BB799" s="13">
        <f t="shared" si="1217"/>
        <v>1.3041911492747534E-5</v>
      </c>
      <c r="BC799" s="13">
        <f t="shared" si="1218"/>
        <v>1.4454296839424626E-6</v>
      </c>
      <c r="BD799" s="13">
        <f t="shared" si="1219"/>
        <v>4.3190173601393301E-6</v>
      </c>
      <c r="BE799" s="13">
        <f t="shared" si="1220"/>
        <v>7.2436053608995426E-6</v>
      </c>
      <c r="BF799" s="13">
        <f t="shared" si="1221"/>
        <v>6.074277347053771E-6</v>
      </c>
      <c r="BG799" s="13">
        <f t="shared" si="1222"/>
        <v>3.3958085281764147E-6</v>
      </c>
      <c r="BH799" s="13">
        <f t="shared" si="1223"/>
        <v>1.4238132663174538E-6</v>
      </c>
      <c r="BI799" s="13">
        <f t="shared" si="1224"/>
        <v>4.775874023569233E-7</v>
      </c>
      <c r="BJ799" s="14">
        <f t="shared" si="1225"/>
        <v>0.64692353749848586</v>
      </c>
      <c r="BK799" s="14">
        <f t="shared" si="1226"/>
        <v>0.23476427157547941</v>
      </c>
      <c r="BL799" s="14">
        <f t="shared" si="1227"/>
        <v>0.11536469858426132</v>
      </c>
      <c r="BM799" s="14">
        <f t="shared" si="1228"/>
        <v>0.38392292171770753</v>
      </c>
      <c r="BN799" s="14">
        <f t="shared" si="1229"/>
        <v>0.61433603641498713</v>
      </c>
    </row>
    <row r="800" spans="1:66" x14ac:dyDescent="0.25">
      <c r="A800" t="s">
        <v>347</v>
      </c>
      <c r="B800" t="s">
        <v>256</v>
      </c>
      <c r="C800" t="s">
        <v>248</v>
      </c>
      <c r="D800" s="11">
        <v>44449</v>
      </c>
      <c r="E800" s="10">
        <f>VLOOKUP(A800,home!$A$2:$E$405,3,FALSE)</f>
        <v>1.2816000000000001</v>
      </c>
      <c r="F800" s="10">
        <f>VLOOKUP(B800,home!$B$2:$E$405,3,FALSE)</f>
        <v>0.2601</v>
      </c>
      <c r="G800" s="10">
        <f>VLOOKUP(C800,away!$B$2:$E$405,4,FALSE)</f>
        <v>0.44590000000000002</v>
      </c>
      <c r="H800" s="10">
        <f>VLOOKUP(A800,away!$A$2:$E$405,3,FALSE)</f>
        <v>0.83499999999999996</v>
      </c>
      <c r="I800" s="10">
        <f>VLOOKUP(C800,away!$B$2:$E$405,3,FALSE)</f>
        <v>0.3422</v>
      </c>
      <c r="J800" s="10">
        <f>VLOOKUP(B800,home!$B$2:$E$405,4,FALSE)</f>
        <v>0.998</v>
      </c>
      <c r="K800" s="12">
        <f t="shared" si="1174"/>
        <v>0.14863816094400001</v>
      </c>
      <c r="L800" s="12">
        <f t="shared" si="1175"/>
        <v>0.285165526</v>
      </c>
      <c r="M800" s="13">
        <f t="shared" si="1176"/>
        <v>0.64803946160594739</v>
      </c>
      <c r="N800" s="13">
        <f t="shared" si="1177"/>
        <v>9.6323393792247913E-2</v>
      </c>
      <c r="O800" s="13">
        <f t="shared" si="1178"/>
        <v>0.18479851393761679</v>
      </c>
      <c r="P800" s="13">
        <f t="shared" si="1179"/>
        <v>2.7468111256871514E-2</v>
      </c>
      <c r="Q800" s="13">
        <f t="shared" si="1180"/>
        <v>7.1586660545822182E-3</v>
      </c>
      <c r="R800" s="13">
        <f t="shared" si="1181"/>
        <v>2.634908271551941E-2</v>
      </c>
      <c r="S800" s="13">
        <f t="shared" si="1182"/>
        <v>2.9106913263819793E-4</v>
      </c>
      <c r="T800" s="13">
        <f t="shared" si="1183"/>
        <v>2.041404770913283E-3</v>
      </c>
      <c r="U800" s="13">
        <f t="shared" si="1184"/>
        <v>3.9164791973961425E-3</v>
      </c>
      <c r="V800" s="13">
        <f t="shared" si="1185"/>
        <v>1.3708217533087169E-6</v>
      </c>
      <c r="W800" s="13">
        <f t="shared" si="1186"/>
        <v>3.5468365238844725E-4</v>
      </c>
      <c r="X800" s="13">
        <f t="shared" si="1187"/>
        <v>1.0114355029695273E-4</v>
      </c>
      <c r="Y800" s="13">
        <f t="shared" si="1188"/>
        <v>1.4421326860968989E-5</v>
      </c>
      <c r="Z800" s="13">
        <f t="shared" si="1189"/>
        <v>2.5046166773962006E-3</v>
      </c>
      <c r="AA800" s="13">
        <f t="shared" si="1190"/>
        <v>3.7228161679784297E-4</v>
      </c>
      <c r="AB800" s="13">
        <f t="shared" si="1191"/>
        <v>2.7667627437045162E-5</v>
      </c>
      <c r="AC800" s="13">
        <f t="shared" si="1192"/>
        <v>3.6315192461342401E-9</v>
      </c>
      <c r="AD800" s="13">
        <f t="shared" si="1193"/>
        <v>1.317988145197994E-5</v>
      </c>
      <c r="AE800" s="13">
        <f t="shared" si="1194"/>
        <v>3.7584478268715037E-6</v>
      </c>
      <c r="AF800" s="13">
        <f t="shared" si="1195"/>
        <v>5.3588987574668457E-7</v>
      </c>
      <c r="AG800" s="13">
        <f t="shared" si="1196"/>
        <v>5.0939106098459319E-8</v>
      </c>
      <c r="AH800" s="13">
        <f t="shared" si="1197"/>
        <v>1.7855758305951495E-4</v>
      </c>
      <c r="AI800" s="13">
        <f t="shared" si="1198"/>
        <v>2.654047076857183E-5</v>
      </c>
      <c r="AJ800" s="13">
        <f t="shared" si="1199"/>
        <v>1.9724633828142537E-6</v>
      </c>
      <c r="AK800" s="13">
        <f t="shared" si="1200"/>
        <v>9.772777658363063E-8</v>
      </c>
      <c r="AL800" s="13">
        <f t="shared" si="1201"/>
        <v>6.1570926213095966E-12</v>
      </c>
      <c r="AM800" s="13">
        <f t="shared" si="1202"/>
        <v>3.9180666809644708E-7</v>
      </c>
      <c r="AN800" s="13">
        <f t="shared" si="1203"/>
        <v>1.1172975459803075E-7</v>
      </c>
      <c r="AO800" s="13">
        <f t="shared" si="1204"/>
        <v>1.5930737119899179E-8</v>
      </c>
      <c r="AP800" s="13">
        <f t="shared" si="1205"/>
        <v>1.514299010121258E-9</v>
      </c>
      <c r="AQ800" s="13">
        <f t="shared" si="1206"/>
        <v>1.0795646843562698E-10</v>
      </c>
      <c r="AR800" s="13">
        <f t="shared" si="1207"/>
        <v>1.018369341889106E-5</v>
      </c>
      <c r="AS800" s="13">
        <f t="shared" si="1208"/>
        <v>1.5136854614014831E-6</v>
      </c>
      <c r="AT800" s="13">
        <f t="shared" si="1209"/>
        <v>1.1249571161519328E-7</v>
      </c>
      <c r="AU800" s="13">
        <f t="shared" si="1210"/>
        <v>5.5737185628563054E-9</v>
      </c>
      <c r="AV800" s="13">
        <f t="shared" si="1211"/>
        <v>2.0711681920059893E-10</v>
      </c>
      <c r="AW800" s="13">
        <f t="shared" si="1212"/>
        <v>7.2493744234631101E-15</v>
      </c>
      <c r="AX800" s="13">
        <f t="shared" si="1213"/>
        <v>9.7062370985753506E-9</v>
      </c>
      <c r="AY800" s="13">
        <f t="shared" si="1214"/>
        <v>2.7678842076959539E-9</v>
      </c>
      <c r="AZ800" s="13">
        <f t="shared" si="1215"/>
        <v>3.9465257799735494E-10</v>
      </c>
      <c r="BA800" s="13">
        <f t="shared" si="1216"/>
        <v>3.7513769997290583E-11</v>
      </c>
      <c r="BB800" s="13">
        <f t="shared" si="1217"/>
        <v>2.6744084883800968E-12</v>
      </c>
      <c r="BC800" s="13">
        <f t="shared" si="1218"/>
        <v>1.5252982066555514E-13</v>
      </c>
      <c r="BD800" s="13">
        <f t="shared" si="1219"/>
        <v>4.8400638173680083E-7</v>
      </c>
      <c r="BE800" s="13">
        <f t="shared" si="1220"/>
        <v>7.1941818466517701E-8</v>
      </c>
      <c r="BF800" s="13">
        <f t="shared" si="1221"/>
        <v>5.3466497959151454E-9</v>
      </c>
      <c r="BG800" s="13">
        <f t="shared" si="1222"/>
        <v>2.6490539762548019E-10</v>
      </c>
      <c r="BH800" s="13">
        <f t="shared" si="1223"/>
        <v>9.8437627817976071E-12</v>
      </c>
      <c r="BI800" s="13">
        <f t="shared" si="1224"/>
        <v>2.9263175933107803E-13</v>
      </c>
      <c r="BJ800" s="14">
        <f t="shared" si="1225"/>
        <v>0.10601177230408036</v>
      </c>
      <c r="BK800" s="14">
        <f t="shared" si="1226"/>
        <v>0.675800019222771</v>
      </c>
      <c r="BL800" s="14">
        <f t="shared" si="1227"/>
        <v>0.21568357056507384</v>
      </c>
      <c r="BM800" s="14">
        <f t="shared" si="1228"/>
        <v>9.8627466386591259E-3</v>
      </c>
      <c r="BN800" s="14">
        <f t="shared" si="1229"/>
        <v>0.99013722936278536</v>
      </c>
    </row>
    <row r="801" spans="1:66" s="10" customFormat="1" x14ac:dyDescent="0.25">
      <c r="A801" t="s">
        <v>347</v>
      </c>
      <c r="B801" t="s">
        <v>259</v>
      </c>
      <c r="C801" t="s">
        <v>323</v>
      </c>
      <c r="D801" s="11">
        <v>44449</v>
      </c>
      <c r="E801" s="10">
        <f>VLOOKUP(A801,home!$A$2:$E$405,3,FALSE)</f>
        <v>1.2816000000000001</v>
      </c>
      <c r="F801" s="10">
        <f>VLOOKUP(B801,home!$B$2:$E$405,3,FALSE)</f>
        <v>0.78029999999999999</v>
      </c>
      <c r="G801" s="10">
        <f>VLOOKUP(C801,away!$B$2:$E$405,4,FALSE)</f>
        <v>0.6502</v>
      </c>
      <c r="H801" s="10">
        <f>VLOOKUP(A801,away!$A$2:$E$405,3,FALSE)</f>
        <v>0.83499999999999996</v>
      </c>
      <c r="I801" s="10">
        <f>VLOOKUP(C801,away!$B$2:$E$405,3,FALSE)</f>
        <v>1.996</v>
      </c>
      <c r="J801" s="10">
        <f>VLOOKUP(B801,home!$B$2:$E$405,4,FALSE)</f>
        <v>0.68430000000000002</v>
      </c>
      <c r="K801" s="12">
        <f t="shared" si="1174"/>
        <v>0.65022111849599995</v>
      </c>
      <c r="L801" s="12">
        <f t="shared" si="1175"/>
        <v>1.1404954380000001</v>
      </c>
      <c r="M801" s="13">
        <f t="shared" si="1176"/>
        <v>0.16684057612577408</v>
      </c>
      <c r="N801" s="13">
        <f t="shared" si="1177"/>
        <v>0.10848326601901784</v>
      </c>
      <c r="O801" s="13">
        <f t="shared" si="1178"/>
        <v>0.19028091594473709</v>
      </c>
      <c r="P801" s="13">
        <f t="shared" si="1179"/>
        <v>0.12372466999403027</v>
      </c>
      <c r="Q801" s="13">
        <f t="shared" si="1180"/>
        <v>3.5269055284492444E-2</v>
      </c>
      <c r="R801" s="13">
        <f t="shared" si="1181"/>
        <v>0.1085072582867171</v>
      </c>
      <c r="S801" s="13">
        <f t="shared" si="1182"/>
        <v>2.293775639085513E-2</v>
      </c>
      <c r="T801" s="13">
        <f t="shared" si="1183"/>
        <v>4.0224196654533431E-2</v>
      </c>
      <c r="U801" s="13">
        <f t="shared" si="1184"/>
        <v>7.0553710848123549E-2</v>
      </c>
      <c r="V801" s="13">
        <f t="shared" si="1185"/>
        <v>1.8900054209851646E-3</v>
      </c>
      <c r="W801" s="13">
        <f t="shared" si="1186"/>
        <v>7.6442281917933116E-3</v>
      </c>
      <c r="X801" s="13">
        <f t="shared" si="1187"/>
        <v>8.7182073797712617E-3</v>
      </c>
      <c r="Y801" s="13">
        <f t="shared" si="1188"/>
        <v>4.9715378720835311E-3</v>
      </c>
      <c r="Z801" s="13">
        <f t="shared" si="1189"/>
        <v>4.1250677688629514E-2</v>
      </c>
      <c r="AA801" s="13">
        <f t="shared" si="1190"/>
        <v>2.6822061785418665E-2</v>
      </c>
      <c r="AB801" s="13">
        <f t="shared" si="1191"/>
        <v>8.7201355072418722E-3</v>
      </c>
      <c r="AC801" s="13">
        <f t="shared" si="1192"/>
        <v>8.759870591298613E-5</v>
      </c>
      <c r="AD801" s="13">
        <f t="shared" si="1193"/>
        <v>1.2426096512266256E-3</v>
      </c>
      <c r="AE801" s="13">
        <f t="shared" si="1194"/>
        <v>1.4171906384387377E-3</v>
      </c>
      <c r="AF801" s="13">
        <f t="shared" si="1195"/>
        <v>8.0814972895784426E-4</v>
      </c>
      <c r="AG801" s="13">
        <f t="shared" si="1196"/>
        <v>3.0723035969911926E-4</v>
      </c>
      <c r="AH801" s="13">
        <f t="shared" si="1197"/>
        <v>1.1761552429572584E-2</v>
      </c>
      <c r="AI801" s="13">
        <f t="shared" si="1198"/>
        <v>7.6476097760060308E-3</v>
      </c>
      <c r="AJ801" s="13">
        <f t="shared" si="1199"/>
        <v>2.4863186911877927E-3</v>
      </c>
      <c r="AK801" s="13">
        <f t="shared" si="1200"/>
        <v>5.3888564010721237E-4</v>
      </c>
      <c r="AL801" s="13">
        <f t="shared" si="1201"/>
        <v>2.5984376780904712E-6</v>
      </c>
      <c r="AM801" s="13">
        <f t="shared" si="1202"/>
        <v>1.6159420745490025E-4</v>
      </c>
      <c r="AN801" s="13">
        <f t="shared" si="1203"/>
        <v>1.8429745640953933E-4</v>
      </c>
      <c r="AO801" s="13">
        <f t="shared" si="1204"/>
        <v>1.0509520413504179E-4</v>
      </c>
      <c r="AP801" s="13">
        <f t="shared" si="1205"/>
        <v>3.995353362389796E-5</v>
      </c>
      <c r="AQ801" s="13">
        <f t="shared" si="1206"/>
        <v>1.1391705707508806E-5</v>
      </c>
      <c r="AR801" s="13">
        <f t="shared" si="1207"/>
        <v>2.6827993779450694E-3</v>
      </c>
      <c r="AS801" s="13">
        <f t="shared" si="1208"/>
        <v>1.7444128122278157E-3</v>
      </c>
      <c r="AT801" s="13">
        <f t="shared" si="1209"/>
        <v>5.6712702494276157E-4</v>
      </c>
      <c r="AU801" s="13">
        <f t="shared" si="1210"/>
        <v>1.2291932282919711E-4</v>
      </c>
      <c r="AV801" s="13">
        <f t="shared" si="1211"/>
        <v>1.9981184893692859E-5</v>
      </c>
      <c r="AW801" s="13">
        <f t="shared" si="1212"/>
        <v>5.3525955350640189E-8</v>
      </c>
      <c r="AX801" s="13">
        <f t="shared" si="1213"/>
        <v>1.7511994385633306E-5</v>
      </c>
      <c r="AY801" s="13">
        <f t="shared" si="1214"/>
        <v>1.9972349707096398E-5</v>
      </c>
      <c r="AZ801" s="13">
        <f t="shared" si="1215"/>
        <v>1.1389186863542046E-5</v>
      </c>
      <c r="BA801" s="13">
        <f t="shared" si="1216"/>
        <v>4.3297718867997434E-6</v>
      </c>
      <c r="BB801" s="13">
        <f t="shared" si="1217"/>
        <v>1.2345212711189397E-6</v>
      </c>
      <c r="BC801" s="13">
        <f t="shared" si="1218"/>
        <v>2.8159317556502238E-7</v>
      </c>
      <c r="BD801" s="13">
        <f t="shared" si="1219"/>
        <v>5.0995340860259832E-4</v>
      </c>
      <c r="BE801" s="13">
        <f t="shared" si="1220"/>
        <v>3.3158247572242914E-4</v>
      </c>
      <c r="BF801" s="13">
        <f t="shared" si="1221"/>
        <v>1.0780096411895532E-4</v>
      </c>
      <c r="BG801" s="13">
        <f t="shared" si="1222"/>
        <v>2.336482115479143E-5</v>
      </c>
      <c r="BH801" s="13">
        <f t="shared" si="1223"/>
        <v>3.7980750361818709E-6</v>
      </c>
      <c r="BI801" s="13">
        <f t="shared" si="1224"/>
        <v>4.9391771963158255E-7</v>
      </c>
      <c r="BJ801" s="14">
        <f t="shared" si="1225"/>
        <v>0.20964272330463485</v>
      </c>
      <c r="BK801" s="14">
        <f t="shared" si="1226"/>
        <v>0.31550317742494272</v>
      </c>
      <c r="BL801" s="14">
        <f t="shared" si="1227"/>
        <v>0.43343268229430515</v>
      </c>
      <c r="BM801" s="14">
        <f t="shared" si="1228"/>
        <v>0.26670360023399153</v>
      </c>
      <c r="BN801" s="14">
        <f t="shared" si="1229"/>
        <v>0.73310574165476883</v>
      </c>
    </row>
    <row r="802" spans="1:66" x14ac:dyDescent="0.25">
      <c r="A802" t="s">
        <v>350</v>
      </c>
      <c r="B802" t="s">
        <v>103</v>
      </c>
      <c r="C802" t="s">
        <v>98</v>
      </c>
      <c r="D802" s="11">
        <v>44450</v>
      </c>
      <c r="E802" s="10">
        <f>VLOOKUP(A802,home!$A$2:$E$405,3,FALSE)</f>
        <v>1.6667000000000001</v>
      </c>
      <c r="F802" s="10">
        <f>VLOOKUP(B802,home!$B$2:$E$405,3,FALSE)</f>
        <v>1.2</v>
      </c>
      <c r="G802" s="10">
        <f>VLOOKUP(C802,away!$B$2:$E$405,4,FALSE)</f>
        <v>1.2</v>
      </c>
      <c r="H802" s="10">
        <f>VLOOKUP(A802,away!$A$2:$E$405,3,FALSE)</f>
        <v>1.3193999999999999</v>
      </c>
      <c r="I802" s="10">
        <f>VLOOKUP(C802,away!$B$2:$E$405,3,FALSE)</f>
        <v>0.88419999999999999</v>
      </c>
      <c r="J802" s="10">
        <f>VLOOKUP(B802,home!$B$2:$E$405,4,FALSE)</f>
        <v>1.1369</v>
      </c>
      <c r="K802" s="12">
        <f t="shared" si="1174"/>
        <v>2.4000479999999995</v>
      </c>
      <c r="L802" s="12">
        <f t="shared" si="1175"/>
        <v>1.3263228654119998</v>
      </c>
      <c r="M802" s="13">
        <f t="shared" si="1176"/>
        <v>2.408006725865271E-2</v>
      </c>
      <c r="N802" s="13">
        <f t="shared" si="1177"/>
        <v>5.7793317263994913E-2</v>
      </c>
      <c r="O802" s="13">
        <f t="shared" si="1178"/>
        <v>3.1937943805809943E-2</v>
      </c>
      <c r="P802" s="13">
        <f t="shared" si="1179"/>
        <v>7.6652598155246526E-2</v>
      </c>
      <c r="Q802" s="13">
        <f t="shared" si="1180"/>
        <v>6.9353367756408241E-2</v>
      </c>
      <c r="R802" s="13">
        <f t="shared" si="1181"/>
        <v>2.1180012571944636E-2</v>
      </c>
      <c r="S802" s="13">
        <f t="shared" si="1182"/>
        <v>6.1000876169048208E-2</v>
      </c>
      <c r="T802" s="13">
        <f t="shared" si="1183"/>
        <v>9.1984957448651566E-2</v>
      </c>
      <c r="U802" s="13">
        <f t="shared" si="1184"/>
        <v>5.0833046813270576E-2</v>
      </c>
      <c r="V802" s="13">
        <f t="shared" si="1185"/>
        <v>2.1575593336083221E-2</v>
      </c>
      <c r="W802" s="13">
        <f t="shared" si="1186"/>
        <v>5.5483803859010673E-2</v>
      </c>
      <c r="X802" s="13">
        <f t="shared" si="1187"/>
        <v>7.3589437718240405E-2</v>
      </c>
      <c r="Y802" s="13">
        <f t="shared" si="1188"/>
        <v>4.8801676949257258E-2</v>
      </c>
      <c r="Z802" s="13">
        <f t="shared" si="1189"/>
        <v>9.363844987961268E-3</v>
      </c>
      <c r="AA802" s="13">
        <f t="shared" si="1190"/>
        <v>2.2473677435666462E-2</v>
      </c>
      <c r="AB802" s="13">
        <f t="shared" si="1191"/>
        <v>2.6968952291058213E-2</v>
      </c>
      <c r="AC802" s="13">
        <f t="shared" si="1192"/>
        <v>4.2925162650800141E-3</v>
      </c>
      <c r="AD802" s="13">
        <f t="shared" si="1193"/>
        <v>3.3290948121052696E-2</v>
      </c>
      <c r="AE802" s="13">
        <f t="shared" si="1194"/>
        <v>4.4154545704196843E-2</v>
      </c>
      <c r="AF802" s="13">
        <f t="shared" si="1195"/>
        <v>2.9281591789677732E-2</v>
      </c>
      <c r="AG802" s="13">
        <f t="shared" si="1196"/>
        <v>1.294561490876996E-2</v>
      </c>
      <c r="AH802" s="13">
        <f t="shared" si="1197"/>
        <v>3.1048704289266421E-3</v>
      </c>
      <c r="AI802" s="13">
        <f t="shared" si="1198"/>
        <v>7.4518380632045281E-3</v>
      </c>
      <c r="AJ802" s="13">
        <f t="shared" si="1199"/>
        <v>8.9423845199589503E-3</v>
      </c>
      <c r="AK802" s="13">
        <f t="shared" si="1200"/>
        <v>7.1540506941194775E-3</v>
      </c>
      <c r="AL802" s="13">
        <f t="shared" si="1201"/>
        <v>5.465641284266875E-4</v>
      </c>
      <c r="AM802" s="13">
        <f t="shared" si="1202"/>
        <v>1.5979974691207256E-2</v>
      </c>
      <c r="AN802" s="13">
        <f t="shared" si="1203"/>
        <v>2.1194605821653244E-2</v>
      </c>
      <c r="AO802" s="13">
        <f t="shared" si="1204"/>
        <v>1.4055445162326492E-2</v>
      </c>
      <c r="AP802" s="13">
        <f t="shared" si="1205"/>
        <v>6.2140194341127044E-3</v>
      </c>
      <c r="AQ802" s="13">
        <f t="shared" si="1206"/>
        <v>2.0604490153945513E-3</v>
      </c>
      <c r="AR802" s="13">
        <f t="shared" si="1207"/>
        <v>8.2361212880539445E-4</v>
      </c>
      <c r="AS802" s="13">
        <f t="shared" si="1208"/>
        <v>1.976708642515129E-3</v>
      </c>
      <c r="AT802" s="13">
        <f t="shared" si="1209"/>
        <v>2.3720978120255753E-3</v>
      </c>
      <c r="AU802" s="13">
        <f t="shared" si="1210"/>
        <v>1.897716203185452E-3</v>
      </c>
      <c r="AV802" s="13">
        <f t="shared" si="1211"/>
        <v>1.1386524945057089E-3</v>
      </c>
      <c r="AW802" s="13">
        <f t="shared" si="1212"/>
        <v>4.8328999957087682E-5</v>
      </c>
      <c r="AX802" s="13">
        <f t="shared" si="1213"/>
        <v>6.39211771628043E-3</v>
      </c>
      <c r="AY802" s="13">
        <f t="shared" si="1214"/>
        <v>8.4780118855078673E-3</v>
      </c>
      <c r="AZ802" s="13">
        <f t="shared" si="1215"/>
        <v>5.6222905084918938E-3</v>
      </c>
      <c r="BA802" s="13">
        <f t="shared" si="1216"/>
        <v>2.4856574858005539E-3</v>
      </c>
      <c r="BB802" s="13">
        <f t="shared" si="1217"/>
        <v>8.241960897499435E-4</v>
      </c>
      <c r="BC802" s="13">
        <f t="shared" si="1218"/>
        <v>2.1863002388370235E-4</v>
      </c>
      <c r="BD802" s="13">
        <f t="shared" si="1219"/>
        <v>1.8206259977754133E-4</v>
      </c>
      <c r="BE802" s="13">
        <f t="shared" si="1220"/>
        <v>4.3695897847088839E-4</v>
      </c>
      <c r="BF802" s="13">
        <f t="shared" si="1221"/>
        <v>5.243612611805494E-4</v>
      </c>
      <c r="BG802" s="13">
        <f t="shared" si="1222"/>
        <v>4.1949739872461828E-4</v>
      </c>
      <c r="BH802" s="13">
        <f t="shared" si="1223"/>
        <v>2.5170347320355559E-4</v>
      </c>
      <c r="BI802" s="13">
        <f t="shared" si="1224"/>
        <v>1.2082008349104941E-4</v>
      </c>
      <c r="BJ802" s="14">
        <f t="shared" si="1225"/>
        <v>0.60020465935366907</v>
      </c>
      <c r="BK802" s="14">
        <f t="shared" si="1226"/>
        <v>0.19662622719804523</v>
      </c>
      <c r="BL802" s="14">
        <f t="shared" si="1227"/>
        <v>0.19019096769984492</v>
      </c>
      <c r="BM802" s="14">
        <f t="shared" si="1228"/>
        <v>0.70695870954191253</v>
      </c>
      <c r="BN802" s="14">
        <f t="shared" si="1229"/>
        <v>0.28099730681205698</v>
      </c>
    </row>
    <row r="803" spans="1:66" x14ac:dyDescent="0.25">
      <c r="A803" t="s">
        <v>350</v>
      </c>
      <c r="B803" t="s">
        <v>107</v>
      </c>
      <c r="C803" t="s">
        <v>105</v>
      </c>
      <c r="D803" s="11">
        <v>44450</v>
      </c>
      <c r="E803" s="10">
        <f>VLOOKUP(A803,home!$A$2:$E$405,3,FALSE)</f>
        <v>1.6667000000000001</v>
      </c>
      <c r="F803" s="10">
        <f>VLOOKUP(B803,home!$B$2:$E$405,3,FALSE)</f>
        <v>0.9</v>
      </c>
      <c r="G803" s="10">
        <f>VLOOKUP(C803,away!$B$2:$E$405,4,FALSE)</f>
        <v>0.3</v>
      </c>
      <c r="H803" s="10">
        <f>VLOOKUP(A803,away!$A$2:$E$405,3,FALSE)</f>
        <v>1.3193999999999999</v>
      </c>
      <c r="I803" s="10">
        <f>VLOOKUP(C803,away!$B$2:$E$405,3,FALSE)</f>
        <v>1.3895</v>
      </c>
      <c r="J803" s="10">
        <f>VLOOKUP(B803,home!$B$2:$E$405,4,FALSE)</f>
        <v>1.1369</v>
      </c>
      <c r="K803" s="12">
        <f t="shared" si="1174"/>
        <v>0.45000900000000005</v>
      </c>
      <c r="L803" s="12">
        <f t="shared" si="1175"/>
        <v>2.0842859324699998</v>
      </c>
      <c r="M803" s="13">
        <f t="shared" si="1176"/>
        <v>7.931762383528991E-2</v>
      </c>
      <c r="N803" s="13">
        <f t="shared" si="1177"/>
        <v>3.5693644584494984E-2</v>
      </c>
      <c r="O803" s="13">
        <f t="shared" si="1178"/>
        <v>0.16532060755684191</v>
      </c>
      <c r="P803" s="13">
        <f t="shared" si="1179"/>
        <v>7.4395761286046885E-2</v>
      </c>
      <c r="Q803" s="13">
        <f t="shared" si="1180"/>
        <v>8.0312306529120008E-3</v>
      </c>
      <c r="R803" s="13">
        <f t="shared" si="1181"/>
        <v>0.1722877083390596</v>
      </c>
      <c r="S803" s="13">
        <f t="shared" si="1182"/>
        <v>1.7444828241526208E-2</v>
      </c>
      <c r="T803" s="13">
        <f t="shared" si="1183"/>
        <v>1.6739381070286333E-2</v>
      </c>
      <c r="U803" s="13">
        <f t="shared" si="1184"/>
        <v>7.7531019341951876E-2</v>
      </c>
      <c r="V803" s="13">
        <f t="shared" si="1185"/>
        <v>1.818036864918521E-3</v>
      </c>
      <c r="W803" s="13">
        <f t="shared" si="1186"/>
        <v>1.2047086916287593E-3</v>
      </c>
      <c r="X803" s="13">
        <f t="shared" si="1187"/>
        <v>2.5109573786861621E-3</v>
      </c>
      <c r="Y803" s="13">
        <f t="shared" si="1188"/>
        <v>2.6167765707136572E-3</v>
      </c>
      <c r="Z803" s="13">
        <f t="shared" si="1189"/>
        <v>0.11969894894286538</v>
      </c>
      <c r="AA803" s="13">
        <f t="shared" si="1190"/>
        <v>5.3865604314829917E-2</v>
      </c>
      <c r="AB803" s="13">
        <f t="shared" si="1191"/>
        <v>1.2120003366056146E-2</v>
      </c>
      <c r="AC803" s="13">
        <f t="shared" si="1192"/>
        <v>1.0657643761222817E-4</v>
      </c>
      <c r="AD803" s="13">
        <f t="shared" si="1193"/>
        <v>1.3553243840279158E-4</v>
      </c>
      <c r="AE803" s="13">
        <f t="shared" si="1194"/>
        <v>2.8248835475629526E-4</v>
      </c>
      <c r="AF803" s="13">
        <f t="shared" si="1195"/>
        <v>2.9439325195257046E-4</v>
      </c>
      <c r="AG803" s="13">
        <f t="shared" si="1196"/>
        <v>2.0453323788627962E-4</v>
      </c>
      <c r="AH803" s="13">
        <f t="shared" si="1197"/>
        <v>6.2371708853264776E-2</v>
      </c>
      <c r="AI803" s="13">
        <f t="shared" si="1198"/>
        <v>2.8067830329348835E-2</v>
      </c>
      <c r="AJ803" s="13">
        <f t="shared" si="1199"/>
        <v>6.3153881293399683E-3</v>
      </c>
      <c r="AK803" s="13">
        <f t="shared" si="1200"/>
        <v>9.4732716556538376E-4</v>
      </c>
      <c r="AL803" s="13">
        <f t="shared" si="1201"/>
        <v>3.9985238225398795E-6</v>
      </c>
      <c r="AM803" s="13">
        <f t="shared" si="1202"/>
        <v>1.219816341464037E-5</v>
      </c>
      <c r="AN803" s="13">
        <f t="shared" si="1203"/>
        <v>2.542446040710514E-5</v>
      </c>
      <c r="AO803" s="13">
        <f t="shared" si="1204"/>
        <v>2.6495922583584865E-5</v>
      </c>
      <c r="AP803" s="13">
        <f t="shared" si="1205"/>
        <v>1.8408359569593366E-5</v>
      </c>
      <c r="AQ803" s="13">
        <f t="shared" si="1206"/>
        <v>9.5920712226882397E-6</v>
      </c>
      <c r="AR803" s="13">
        <f t="shared" si="1207"/>
        <v>2.6000095069394848E-2</v>
      </c>
      <c r="AS803" s="13">
        <f t="shared" si="1208"/>
        <v>1.1700276782083309E-2</v>
      </c>
      <c r="AT803" s="13">
        <f t="shared" si="1209"/>
        <v>2.6326149272142634E-3</v>
      </c>
      <c r="AU803" s="13">
        <f t="shared" si="1210"/>
        <v>3.949001369269213E-4</v>
      </c>
      <c r="AV803" s="13">
        <f t="shared" si="1211"/>
        <v>4.4427153929586728E-5</v>
      </c>
      <c r="AW803" s="13">
        <f t="shared" si="1212"/>
        <v>1.0417792044131398E-7</v>
      </c>
      <c r="AX803" s="13">
        <f t="shared" si="1213"/>
        <v>9.1488055334314966E-7</v>
      </c>
      <c r="AY803" s="13">
        <f t="shared" si="1214"/>
        <v>1.9068726672234962E-6</v>
      </c>
      <c r="AZ803" s="13">
        <f t="shared" si="1215"/>
        <v>1.9872339376527401E-6</v>
      </c>
      <c r="BA803" s="13">
        <f t="shared" si="1216"/>
        <v>1.3806545802588568E-6</v>
      </c>
      <c r="BB803" s="13">
        <f t="shared" si="1217"/>
        <v>7.1941972980845201E-7</v>
      </c>
      <c r="BC803" s="13">
        <f t="shared" si="1218"/>
        <v>2.9989528447622476E-7</v>
      </c>
      <c r="BD803" s="13">
        <f t="shared" si="1219"/>
        <v>9.031938732670379E-3</v>
      </c>
      <c r="BE803" s="13">
        <f t="shared" si="1220"/>
        <v>4.0644537171502654E-3</v>
      </c>
      <c r="BF803" s="13">
        <f t="shared" si="1221"/>
        <v>9.1452037640053676E-4</v>
      </c>
      <c r="BG803" s="13">
        <f t="shared" si="1222"/>
        <v>1.3718080002120977E-4</v>
      </c>
      <c r="BH803" s="13">
        <f t="shared" si="1223"/>
        <v>1.5433148659186143E-5</v>
      </c>
      <c r="BI803" s="13">
        <f t="shared" si="1224"/>
        <v>1.3890111589943398E-6</v>
      </c>
      <c r="BJ803" s="14">
        <f t="shared" si="1225"/>
        <v>6.7812974165670212E-2</v>
      </c>
      <c r="BK803" s="14">
        <f t="shared" si="1226"/>
        <v>0.17308873206188352</v>
      </c>
      <c r="BL803" s="14">
        <f t="shared" si="1227"/>
        <v>0.63376442725186766</v>
      </c>
      <c r="BM803" s="14">
        <f t="shared" si="1228"/>
        <v>0.45931670347289494</v>
      </c>
      <c r="BN803" s="14">
        <f t="shared" si="1229"/>
        <v>0.53504657625464525</v>
      </c>
    </row>
    <row r="804" spans="1:66" x14ac:dyDescent="0.25">
      <c r="A804" t="s">
        <v>350</v>
      </c>
      <c r="B804" t="s">
        <v>108</v>
      </c>
      <c r="C804" t="s">
        <v>101</v>
      </c>
      <c r="D804" s="11">
        <v>44450</v>
      </c>
      <c r="E804" s="10">
        <f>VLOOKUP(A804,home!$A$2:$E$405,3,FALSE)</f>
        <v>1.6667000000000001</v>
      </c>
      <c r="F804" s="10">
        <f>VLOOKUP(B804,home!$B$2:$E$405,3,FALSE)</f>
        <v>0.85709999999999997</v>
      </c>
      <c r="G804" s="10">
        <f>VLOOKUP(C804,away!$B$2:$E$405,4,FALSE)</f>
        <v>0.9</v>
      </c>
      <c r="H804" s="10">
        <f>VLOOKUP(A804,away!$A$2:$E$405,3,FALSE)</f>
        <v>1.3193999999999999</v>
      </c>
      <c r="I804" s="10">
        <f>VLOOKUP(C804,away!$B$2:$E$405,3,FALSE)</f>
        <v>1.5158</v>
      </c>
      <c r="J804" s="10">
        <f>VLOOKUP(B804,home!$B$2:$E$405,4,FALSE)</f>
        <v>1.2992999999999999</v>
      </c>
      <c r="K804" s="12">
        <f t="shared" si="1174"/>
        <v>1.2856757130000001</v>
      </c>
      <c r="L804" s="12">
        <f t="shared" si="1175"/>
        <v>2.5985305134359997</v>
      </c>
      <c r="M804" s="13">
        <f t="shared" si="1176"/>
        <v>2.0564145559763769E-2</v>
      </c>
      <c r="N804" s="13">
        <f t="shared" si="1177"/>
        <v>2.6438822504785069E-2</v>
      </c>
      <c r="O804" s="13">
        <f t="shared" si="1178"/>
        <v>5.3436559719785566E-2</v>
      </c>
      <c r="P804" s="13">
        <f t="shared" si="1179"/>
        <v>6.87020870180024E-2</v>
      </c>
      <c r="Q804" s="13">
        <f t="shared" si="1180"/>
        <v>1.6995875987359996E-2</v>
      </c>
      <c r="R804" s="13">
        <f t="shared" si="1181"/>
        <v>6.9428265482453941E-2</v>
      </c>
      <c r="S804" s="13">
        <f t="shared" si="1182"/>
        <v>5.7381143637987804E-2</v>
      </c>
      <c r="T804" s="13">
        <f t="shared" si="1183"/>
        <v>4.4164302355729143E-2</v>
      </c>
      <c r="U804" s="13">
        <f t="shared" si="1184"/>
        <v>8.9262234726507267E-2</v>
      </c>
      <c r="V804" s="13">
        <f t="shared" si="1185"/>
        <v>2.1300311327211347E-2</v>
      </c>
      <c r="W804" s="13">
        <f t="shared" si="1186"/>
        <v>7.2837283260362116E-3</v>
      </c>
      <c r="X804" s="13">
        <f t="shared" si="1187"/>
        <v>1.8926990306783208E-2</v>
      </c>
      <c r="Y804" s="13">
        <f t="shared" si="1188"/>
        <v>2.4591180919841787E-2</v>
      </c>
      <c r="Z804" s="13">
        <f t="shared" si="1189"/>
        <v>6.013715545036398E-2</v>
      </c>
      <c r="AA804" s="13">
        <f t="shared" si="1190"/>
        <v>7.7316880211438552E-2</v>
      </c>
      <c r="AB804" s="13">
        <f t="shared" si="1191"/>
        <v>4.9702217546388434E-2</v>
      </c>
      <c r="AC804" s="13">
        <f t="shared" si="1192"/>
        <v>4.4475949598165162E-3</v>
      </c>
      <c r="AD804" s="13">
        <f t="shared" si="1193"/>
        <v>2.3411281522187264E-3</v>
      </c>
      <c r="AE804" s="13">
        <f t="shared" si="1194"/>
        <v>6.0834929394043991E-3</v>
      </c>
      <c r="AF804" s="13">
        <f t="shared" si="1195"/>
        <v>7.9040710156573976E-3</v>
      </c>
      <c r="AG804" s="13">
        <f t="shared" si="1196"/>
        <v>6.8463232381836079E-3</v>
      </c>
      <c r="AH804" s="13">
        <f t="shared" si="1197"/>
        <v>3.9067058357253708E-2</v>
      </c>
      <c r="AI804" s="13">
        <f t="shared" si="1198"/>
        <v>5.0227568108274771E-2</v>
      </c>
      <c r="AJ804" s="13">
        <f t="shared" si="1199"/>
        <v>3.2288182219931121E-2</v>
      </c>
      <c r="AK804" s="13">
        <f t="shared" si="1200"/>
        <v>1.3837377232361283E-2</v>
      </c>
      <c r="AL804" s="13">
        <f t="shared" si="1201"/>
        <v>5.9435303073910564E-4</v>
      </c>
      <c r="AM804" s="13">
        <f t="shared" si="1202"/>
        <v>6.0198632126563616E-4</v>
      </c>
      <c r="AN804" s="13">
        <f t="shared" si="1203"/>
        <v>1.5642798244798421E-3</v>
      </c>
      <c r="AO804" s="13">
        <f t="shared" si="1204"/>
        <v>2.0324144277315903E-3</v>
      </c>
      <c r="AP804" s="13">
        <f t="shared" si="1205"/>
        <v>1.7604303021360342E-3</v>
      </c>
      <c r="AQ804" s="13">
        <f t="shared" si="1206"/>
        <v>1.14363296421946E-3</v>
      </c>
      <c r="AR804" s="13">
        <f t="shared" si="1207"/>
        <v>2.0303388642301728E-2</v>
      </c>
      <c r="AS804" s="13">
        <f t="shared" si="1208"/>
        <v>2.6103573669007375E-2</v>
      </c>
      <c r="AT804" s="13">
        <f t="shared" si="1209"/>
        <v>1.6780365344374545E-2</v>
      </c>
      <c r="AU804" s="13">
        <f t="shared" si="1210"/>
        <v>7.1913693928430753E-3</v>
      </c>
      <c r="AV804" s="13">
        <f t="shared" si="1211"/>
        <v>2.3114422428974751E-3</v>
      </c>
      <c r="AW804" s="13">
        <f t="shared" si="1212"/>
        <v>5.5157076830346488E-5</v>
      </c>
      <c r="AX804" s="13">
        <f t="shared" si="1213"/>
        <v>1.2899319880157391E-4</v>
      </c>
      <c r="AY804" s="13">
        <f t="shared" si="1214"/>
        <v>3.3519276311160581E-4</v>
      </c>
      <c r="AZ804" s="13">
        <f t="shared" si="1215"/>
        <v>4.3550431141421632E-4</v>
      </c>
      <c r="BA804" s="13">
        <f t="shared" si="1216"/>
        <v>3.7722374731425837E-4</v>
      </c>
      <c r="BB804" s="13">
        <f t="shared" si="1217"/>
        <v>2.4505685444719286E-4</v>
      </c>
      <c r="BC804" s="13">
        <f t="shared" si="1218"/>
        <v>1.2735754276153502E-4</v>
      </c>
      <c r="BD804" s="13">
        <f t="shared" si="1219"/>
        <v>8.7931624855284926E-3</v>
      </c>
      <c r="BE804" s="13">
        <f t="shared" si="1220"/>
        <v>1.1305155448106698E-2</v>
      </c>
      <c r="BF804" s="13">
        <f t="shared" si="1221"/>
        <v>7.2673818956602082E-3</v>
      </c>
      <c r="BG804" s="13">
        <f t="shared" si="1222"/>
        <v>3.1144988001154087E-3</v>
      </c>
      <c r="BH804" s="13">
        <f t="shared" si="1223"/>
        <v>1.0010588663690058E-3</v>
      </c>
      <c r="BI804" s="13">
        <f t="shared" si="1224"/>
        <v>2.5740741435478846E-4</v>
      </c>
      <c r="BJ804" s="14">
        <f t="shared" si="1225"/>
        <v>0.17032798800368248</v>
      </c>
      <c r="BK804" s="14">
        <f t="shared" si="1226"/>
        <v>0.17332482829663254</v>
      </c>
      <c r="BL804" s="14">
        <f t="shared" si="1227"/>
        <v>0.57899514780595351</v>
      </c>
      <c r="BM804" s="14">
        <f t="shared" si="1228"/>
        <v>0.72693932759820057</v>
      </c>
      <c r="BN804" s="14">
        <f t="shared" si="1229"/>
        <v>0.25556575627215072</v>
      </c>
    </row>
    <row r="805" spans="1:66" x14ac:dyDescent="0.25">
      <c r="A805" t="s">
        <v>339</v>
      </c>
      <c r="B805" t="s">
        <v>109</v>
      </c>
      <c r="C805" t="s">
        <v>110</v>
      </c>
      <c r="D805" s="11">
        <v>44450</v>
      </c>
      <c r="E805" s="10">
        <f>VLOOKUP(A805,home!$A$2:$E$405,3,FALSE)</f>
        <v>1.2199</v>
      </c>
      <c r="F805" s="10">
        <f>VLOOKUP(B805,home!$B$2:$E$405,3,FALSE)</f>
        <v>0.7026</v>
      </c>
      <c r="G805" s="10">
        <f>VLOOKUP(C805,away!$B$2:$E$405,4,FALSE)</f>
        <v>1.093</v>
      </c>
      <c r="H805" s="10">
        <f>VLOOKUP(A805,away!$A$2:$E$405,3,FALSE)</f>
        <v>1.0142</v>
      </c>
      <c r="I805" s="10">
        <f>VLOOKUP(C805,away!$B$2:$E$405,3,FALSE)</f>
        <v>1.0517000000000001</v>
      </c>
      <c r="J805" s="10">
        <f>VLOOKUP(B805,home!$B$2:$E$405,4,FALSE)</f>
        <v>0.63390000000000002</v>
      </c>
      <c r="K805" s="12">
        <f t="shared" si="1174"/>
        <v>0.93681220181999991</v>
      </c>
      <c r="L805" s="12">
        <f t="shared" si="1175"/>
        <v>0.67613938134600005</v>
      </c>
      <c r="M805" s="13">
        <f t="shared" si="1176"/>
        <v>0.19929849899711174</v>
      </c>
      <c r="N805" s="13">
        <f t="shared" si="1177"/>
        <v>0.18670526566490531</v>
      </c>
      <c r="O805" s="13">
        <f t="shared" si="1178"/>
        <v>0.13475356381509354</v>
      </c>
      <c r="P805" s="13">
        <f t="shared" si="1179"/>
        <v>0.12623878282070966</v>
      </c>
      <c r="Q805" s="13">
        <f t="shared" si="1180"/>
        <v>8.7453885509463966E-2</v>
      </c>
      <c r="R805" s="13">
        <f t="shared" si="1181"/>
        <v>4.5556095636053048E-2</v>
      </c>
      <c r="S805" s="13">
        <f t="shared" si="1182"/>
        <v>1.9990404303402765E-2</v>
      </c>
      <c r="T805" s="13">
        <f t="shared" si="1183"/>
        <v>5.9131016044672885E-2</v>
      </c>
      <c r="U805" s="13">
        <f t="shared" si="1184"/>
        <v>4.2677506259133344E-2</v>
      </c>
      <c r="V805" s="13">
        <f t="shared" si="1185"/>
        <v>1.4069149319316659E-3</v>
      </c>
      <c r="W805" s="13">
        <f t="shared" si="1186"/>
        <v>2.7309289013945047E-2</v>
      </c>
      <c r="X805" s="13">
        <f t="shared" si="1187"/>
        <v>1.846488577888792E-2</v>
      </c>
      <c r="Y805" s="13">
        <f t="shared" si="1188"/>
        <v>6.2424182235809164E-3</v>
      </c>
      <c r="Z805" s="13">
        <f t="shared" si="1189"/>
        <v>1.0267423439966707E-2</v>
      </c>
      <c r="AA805" s="13">
        <f t="shared" si="1190"/>
        <v>9.61864755981349E-3</v>
      </c>
      <c r="AB805" s="13">
        <f t="shared" si="1191"/>
        <v>4.5054331995197207E-3</v>
      </c>
      <c r="AC805" s="13">
        <f t="shared" si="1192"/>
        <v>5.5697618595056783E-5</v>
      </c>
      <c r="AD805" s="13">
        <f t="shared" si="1193"/>
        <v>6.3959187928231478E-3</v>
      </c>
      <c r="AE805" s="13">
        <f t="shared" si="1194"/>
        <v>4.3245325757186991E-3</v>
      </c>
      <c r="AF805" s="13">
        <f t="shared" si="1195"/>
        <v>1.4619933901785325E-3</v>
      </c>
      <c r="AG805" s="13">
        <f t="shared" si="1196"/>
        <v>3.2950376878908478E-4</v>
      </c>
      <c r="AH805" s="13">
        <f t="shared" si="1197"/>
        <v>1.7355523331791267E-3</v>
      </c>
      <c r="AI805" s="13">
        <f t="shared" si="1198"/>
        <v>1.6258866026193758E-3</v>
      </c>
      <c r="AJ805" s="13">
        <f t="shared" si="1199"/>
        <v>7.6157520405474815E-4</v>
      </c>
      <c r="AK805" s="13">
        <f t="shared" si="1200"/>
        <v>2.3781764792068149E-4</v>
      </c>
      <c r="AL805" s="13">
        <f t="shared" si="1201"/>
        <v>1.4111896703354487E-6</v>
      </c>
      <c r="AM805" s="13">
        <f t="shared" si="1202"/>
        <v>1.1983549533933142E-3</v>
      </c>
      <c r="AN805" s="13">
        <f t="shared" si="1203"/>
        <v>8.1025497682027012E-4</v>
      </c>
      <c r="AO805" s="13">
        <f t="shared" si="1204"/>
        <v>2.7392264937988755E-4</v>
      </c>
      <c r="AP805" s="13">
        <f t="shared" si="1205"/>
        <v>6.1736630229458145E-5</v>
      </c>
      <c r="AQ805" s="13">
        <f t="shared" si="1206"/>
        <v>1.0435641742433146E-5</v>
      </c>
      <c r="AR805" s="13">
        <f t="shared" si="1207"/>
        <v>2.3469505616986839E-4</v>
      </c>
      <c r="AS805" s="13">
        <f t="shared" si="1208"/>
        <v>2.1986519232676296E-4</v>
      </c>
      <c r="AT805" s="13">
        <f t="shared" si="1209"/>
        <v>1.0298619746360626E-4</v>
      </c>
      <c r="AU805" s="13">
        <f t="shared" si="1210"/>
        <v>3.2159575467650097E-5</v>
      </c>
      <c r="AV805" s="13">
        <f t="shared" si="1211"/>
        <v>7.5318706758614345E-6</v>
      </c>
      <c r="AW805" s="13">
        <f t="shared" si="1212"/>
        <v>2.4829710655785833E-8</v>
      </c>
      <c r="AX805" s="13">
        <f t="shared" si="1213"/>
        <v>1.8710559040838225E-4</v>
      </c>
      <c r="AY805" s="13">
        <f t="shared" si="1214"/>
        <v>1.2650945814510165E-4</v>
      </c>
      <c r="AZ805" s="13">
        <f t="shared" si="1215"/>
        <v>4.2769013382323363E-5</v>
      </c>
      <c r="BA805" s="13">
        <f t="shared" si="1216"/>
        <v>9.6392714163676392E-6</v>
      </c>
      <c r="BB805" s="13">
        <f t="shared" si="1217"/>
        <v>1.6293727530222486E-6</v>
      </c>
      <c r="BC805" s="13">
        <f t="shared" si="1218"/>
        <v>2.203366170420985E-7</v>
      </c>
      <c r="BD805" s="13">
        <f t="shared" si="1219"/>
        <v>2.6447761680609924E-5</v>
      </c>
      <c r="BE805" s="13">
        <f t="shared" si="1220"/>
        <v>2.4776585853222805E-5</v>
      </c>
      <c r="BF805" s="13">
        <f t="shared" si="1221"/>
        <v>1.1605503973369957E-5</v>
      </c>
      <c r="BG805" s="13">
        <f t="shared" si="1222"/>
        <v>3.6240592435078232E-6</v>
      </c>
      <c r="BH805" s="13">
        <f t="shared" si="1223"/>
        <v>8.4876572985917158E-7</v>
      </c>
      <c r="BI805" s="13">
        <f t="shared" si="1224"/>
        <v>1.5902681844374599E-7</v>
      </c>
      <c r="BJ805" s="14">
        <f t="shared" si="1225"/>
        <v>0.40054128665725308</v>
      </c>
      <c r="BK805" s="14">
        <f t="shared" si="1226"/>
        <v>0.34711821931956627</v>
      </c>
      <c r="BL805" s="14">
        <f t="shared" si="1227"/>
        <v>0.24213677785278984</v>
      </c>
      <c r="BM805" s="14">
        <f t="shared" si="1228"/>
        <v>0.21993113019780425</v>
      </c>
      <c r="BN805" s="14">
        <f t="shared" si="1229"/>
        <v>0.78000609244333718</v>
      </c>
    </row>
    <row r="806" spans="1:66" s="10" customFormat="1" x14ac:dyDescent="0.25">
      <c r="A806" t="s">
        <v>339</v>
      </c>
      <c r="B806" t="s">
        <v>124</v>
      </c>
      <c r="C806" t="s">
        <v>118</v>
      </c>
      <c r="D806" s="11">
        <v>44450</v>
      </c>
      <c r="E806" s="10">
        <f>VLOOKUP(A806,home!$A$2:$E$405,3,FALSE)</f>
        <v>1.2199</v>
      </c>
      <c r="F806" s="10">
        <f>VLOOKUP(B806,home!$B$2:$E$405,3,FALSE)</f>
        <v>0.81969999999999998</v>
      </c>
      <c r="G806" s="10">
        <f>VLOOKUP(C806,away!$B$2:$E$405,4,FALSE)</f>
        <v>0.64410000000000001</v>
      </c>
      <c r="H806" s="10">
        <f>VLOOKUP(A806,away!$A$2:$E$405,3,FALSE)</f>
        <v>1.0142</v>
      </c>
      <c r="I806" s="10">
        <f>VLOOKUP(C806,away!$B$2:$E$405,3,FALSE)</f>
        <v>0.91559999999999997</v>
      </c>
      <c r="J806" s="10">
        <f>VLOOKUP(B806,home!$B$2:$E$405,4,FALSE)</f>
        <v>0.98599999999999999</v>
      </c>
      <c r="K806" s="12">
        <f t="shared" si="1174"/>
        <v>0.64406910252299998</v>
      </c>
      <c r="L806" s="12">
        <f t="shared" si="1175"/>
        <v>0.91560109871999995</v>
      </c>
      <c r="M806" s="13">
        <f t="shared" si="1176"/>
        <v>0.21020538524506219</v>
      </c>
      <c r="N806" s="13">
        <f t="shared" si="1177"/>
        <v>0.13538679382028868</v>
      </c>
      <c r="O806" s="13">
        <f t="shared" si="1178"/>
        <v>0.19246428168723981</v>
      </c>
      <c r="P806" s="13">
        <f t="shared" si="1179"/>
        <v>0.1239602971740344</v>
      </c>
      <c r="Q806" s="13">
        <f t="shared" si="1180"/>
        <v>4.3599225394649874E-2</v>
      </c>
      <c r="R806" s="13">
        <f t="shared" si="1181"/>
        <v>8.8110253888596168E-2</v>
      </c>
      <c r="S806" s="13">
        <f t="shared" si="1182"/>
        <v>1.827516842344537E-2</v>
      </c>
      <c r="T806" s="13">
        <f t="shared" si="1183"/>
        <v>3.9919498674682349E-2</v>
      </c>
      <c r="U806" s="13">
        <f t="shared" si="1184"/>
        <v>5.67490921451018E-2</v>
      </c>
      <c r="V806" s="13">
        <f t="shared" si="1185"/>
        <v>1.1974507197302236E-3</v>
      </c>
      <c r="W806" s="13">
        <f t="shared" si="1186"/>
        <v>9.3603046568767109E-3</v>
      </c>
      <c r="X806" s="13">
        <f t="shared" si="1187"/>
        <v>8.5703052281902482E-3</v>
      </c>
      <c r="Y806" s="13">
        <f t="shared" si="1188"/>
        <v>3.9234904416483758E-3</v>
      </c>
      <c r="Z806" s="13">
        <f t="shared" si="1189"/>
        <v>2.6891281756298933E-2</v>
      </c>
      <c r="AA806" s="13">
        <f t="shared" si="1190"/>
        <v>1.7319843706472576E-2</v>
      </c>
      <c r="AB806" s="13">
        <f t="shared" si="1191"/>
        <v>5.5775880959332098E-3</v>
      </c>
      <c r="AC806" s="13">
        <f t="shared" si="1192"/>
        <v>4.4134319779667333E-5</v>
      </c>
      <c r="AD806" s="13">
        <f t="shared" si="1193"/>
        <v>1.5071707549241099E-3</v>
      </c>
      <c r="AE806" s="13">
        <f t="shared" si="1194"/>
        <v>1.3799671991671667E-3</v>
      </c>
      <c r="AF806" s="13">
        <f t="shared" si="1195"/>
        <v>6.3174974187750943E-4</v>
      </c>
      <c r="AG806" s="13">
        <f t="shared" si="1196"/>
        <v>1.9281025259304134E-4</v>
      </c>
      <c r="AH806" s="13">
        <f t="shared" si="1197"/>
        <v>6.1554217805140973E-3</v>
      </c>
      <c r="AI806" s="13">
        <f t="shared" si="1198"/>
        <v>3.9645169818262414E-3</v>
      </c>
      <c r="AJ806" s="13">
        <f t="shared" si="1199"/>
        <v>1.2767114472110098E-3</v>
      </c>
      <c r="AK806" s="13">
        <f t="shared" si="1200"/>
        <v>2.7409679866201184E-4</v>
      </c>
      <c r="AL806" s="13">
        <f t="shared" si="1201"/>
        <v>1.0410586558633266E-6</v>
      </c>
      <c r="AM806" s="13">
        <f t="shared" si="1202"/>
        <v>1.9414442309457681E-4</v>
      </c>
      <c r="AN806" s="13">
        <f t="shared" si="1203"/>
        <v>1.7775884709575506E-4</v>
      </c>
      <c r="AO806" s="13">
        <f t="shared" si="1204"/>
        <v>8.1378097854036905E-5</v>
      </c>
      <c r="AP806" s="13">
        <f t="shared" si="1205"/>
        <v>2.4836625268966619E-5</v>
      </c>
      <c r="AQ806" s="13">
        <f t="shared" si="1206"/>
        <v>5.6851103461906875E-6</v>
      </c>
      <c r="AR806" s="13">
        <f t="shared" si="1207"/>
        <v>1.1271821890647454E-3</v>
      </c>
      <c r="AS806" s="13">
        <f t="shared" si="1208"/>
        <v>7.2598322089084102E-4</v>
      </c>
      <c r="AT806" s="13">
        <f t="shared" si="1209"/>
        <v>2.3379168076296039E-4</v>
      </c>
      <c r="AU806" s="13">
        <f t="shared" si="1210"/>
        <v>5.0192666002114538E-5</v>
      </c>
      <c r="AV806" s="13">
        <f t="shared" si="1211"/>
        <v>8.0818863363046499E-6</v>
      </c>
      <c r="AW806" s="13">
        <f t="shared" si="1212"/>
        <v>1.7053419260771681E-8</v>
      </c>
      <c r="AX806" s="13">
        <f t="shared" si="1213"/>
        <v>2.0840404057061607E-5</v>
      </c>
      <c r="AY806" s="13">
        <f t="shared" si="1214"/>
        <v>1.908149685241435E-5</v>
      </c>
      <c r="AZ806" s="13">
        <f t="shared" si="1215"/>
        <v>8.7355197416464005E-6</v>
      </c>
      <c r="BA806" s="13">
        <f t="shared" si="1216"/>
        <v>2.6660838244472317E-6</v>
      </c>
      <c r="BB806" s="13">
        <f t="shared" si="1217"/>
        <v>6.1026731973587611E-7</v>
      </c>
      <c r="BC806" s="13">
        <f t="shared" si="1218"/>
        <v>1.1175228569261554E-7</v>
      </c>
      <c r="BD806" s="13">
        <f t="shared" si="1219"/>
        <v>1.7200820846088253E-4</v>
      </c>
      <c r="BE806" s="13">
        <f t="shared" si="1220"/>
        <v>1.107851724499897E-4</v>
      </c>
      <c r="BF806" s="13">
        <f t="shared" si="1221"/>
        <v>3.5676653296360323E-5</v>
      </c>
      <c r="BG806" s="13">
        <f t="shared" si="1222"/>
        <v>7.6594100232036737E-6</v>
      </c>
      <c r="BH806" s="13">
        <f t="shared" si="1223"/>
        <v>1.2332973348751148E-6</v>
      </c>
      <c r="BI806" s="13">
        <f t="shared" si="1224"/>
        <v>1.5886574152340464E-7</v>
      </c>
      <c r="BJ806" s="14">
        <f t="shared" si="1225"/>
        <v>0.24500716479263862</v>
      </c>
      <c r="BK806" s="14">
        <f t="shared" si="1226"/>
        <v>0.3537025584375601</v>
      </c>
      <c r="BL806" s="14">
        <f t="shared" si="1227"/>
        <v>0.37436455978192085</v>
      </c>
      <c r="BM806" s="14">
        <f t="shared" si="1228"/>
        <v>0.20622026311511413</v>
      </c>
      <c r="BN806" s="14">
        <f t="shared" si="1229"/>
        <v>0.79372623720987123</v>
      </c>
    </row>
    <row r="807" spans="1:66" x14ac:dyDescent="0.25">
      <c r="A807" t="s">
        <v>339</v>
      </c>
      <c r="B807" t="s">
        <v>114</v>
      </c>
      <c r="C807" t="s">
        <v>116</v>
      </c>
      <c r="D807" s="11">
        <v>44450</v>
      </c>
      <c r="E807" s="10">
        <f>VLOOKUP(A807,home!$A$2:$E$405,3,FALSE)</f>
        <v>1.2199</v>
      </c>
      <c r="F807" s="10">
        <f>VLOOKUP(B807,home!$B$2:$E$405,3,FALSE)</f>
        <v>1.2568999999999999</v>
      </c>
      <c r="G807" s="10">
        <f>VLOOKUP(C807,away!$B$2:$E$405,4,FALSE)</f>
        <v>1.5224</v>
      </c>
      <c r="H807" s="10">
        <f>VLOOKUP(A807,away!$A$2:$E$405,3,FALSE)</f>
        <v>1.0142</v>
      </c>
      <c r="I807" s="10">
        <f>VLOOKUP(C807,away!$B$2:$E$405,3,FALSE)</f>
        <v>0.98599999999999999</v>
      </c>
      <c r="J807" s="10">
        <f>VLOOKUP(B807,home!$B$2:$E$405,4,FALSE)</f>
        <v>1.1174999999999999</v>
      </c>
      <c r="K807" s="12">
        <f t="shared" si="1174"/>
        <v>2.3342842127439996</v>
      </c>
      <c r="L807" s="12">
        <f t="shared" si="1175"/>
        <v>1.1175013409999999</v>
      </c>
      <c r="M807" s="13">
        <f t="shared" si="1176"/>
        <v>3.1689003413824551E-2</v>
      </c>
      <c r="N807" s="13">
        <f t="shared" si="1177"/>
        <v>7.3971140386481352E-2</v>
      </c>
      <c r="O807" s="13">
        <f t="shared" si="1178"/>
        <v>3.5412503809902511E-2</v>
      </c>
      <c r="P807" s="13">
        <f t="shared" si="1179"/>
        <v>8.266284857719218E-2</v>
      </c>
      <c r="Q807" s="13">
        <f t="shared" si="1180"/>
        <v>8.6334832601416778E-2</v>
      </c>
      <c r="R807" s="13">
        <f t="shared" si="1181"/>
        <v>1.9786760247866839E-2</v>
      </c>
      <c r="S807" s="13">
        <f t="shared" si="1182"/>
        <v>5.3907868651328412E-2</v>
      </c>
      <c r="T807" s="13">
        <f t="shared" si="1183"/>
        <v>9.6479291207093767E-2</v>
      </c>
      <c r="U807" s="13">
        <f t="shared" si="1184"/>
        <v>4.6187922067946106E-2</v>
      </c>
      <c r="V807" s="13">
        <f t="shared" si="1185"/>
        <v>1.5624691019261288E-2</v>
      </c>
      <c r="W807" s="13">
        <f t="shared" si="1186"/>
        <v>6.7176678917127697E-2</v>
      </c>
      <c r="X807" s="13">
        <f t="shared" si="1187"/>
        <v>7.5070028773816633E-2</v>
      </c>
      <c r="Y807" s="13">
        <f t="shared" si="1188"/>
        <v>4.1945428911824345E-2</v>
      </c>
      <c r="Z807" s="13">
        <f t="shared" si="1189"/>
        <v>7.3705770370122263E-3</v>
      </c>
      <c r="AA807" s="13">
        <f t="shared" si="1190"/>
        <v>1.7205021616311086E-2</v>
      </c>
      <c r="AB807" s="13">
        <f t="shared" si="1191"/>
        <v>2.0080705169437114E-2</v>
      </c>
      <c r="AC807" s="13">
        <f t="shared" si="1192"/>
        <v>2.5473771037462433E-3</v>
      </c>
      <c r="AD807" s="13">
        <f t="shared" si="1193"/>
        <v>3.9202365265205978E-2</v>
      </c>
      <c r="AE807" s="13">
        <f t="shared" si="1194"/>
        <v>4.3808695754239499E-2</v>
      </c>
      <c r="AF807" s="13">
        <f t="shared" si="1195"/>
        <v>2.4478138126411829E-2</v>
      </c>
      <c r="AG807" s="13">
        <f t="shared" si="1196"/>
        <v>9.1181173938161466E-3</v>
      </c>
      <c r="AH807" s="13">
        <f t="shared" si="1197"/>
        <v>2.0591574307012432E-3</v>
      </c>
      <c r="AI807" s="13">
        <f t="shared" si="1198"/>
        <v>4.8066586820404086E-3</v>
      </c>
      <c r="AJ807" s="13">
        <f t="shared" si="1199"/>
        <v>5.6100537387679039E-3</v>
      </c>
      <c r="AK807" s="13">
        <f t="shared" si="1200"/>
        <v>4.3651532916837883E-3</v>
      </c>
      <c r="AL807" s="13">
        <f t="shared" si="1201"/>
        <v>2.6580002538561083E-4</v>
      </c>
      <c r="AM807" s="13">
        <f t="shared" si="1202"/>
        <v>1.830189246815881E-2</v>
      </c>
      <c r="AN807" s="13">
        <f t="shared" si="1203"/>
        <v>2.045238937600527E-2</v>
      </c>
      <c r="AO807" s="13">
        <f t="shared" si="1204"/>
        <v>1.1427786277170024E-2</v>
      </c>
      <c r="AP807" s="13">
        <f t="shared" si="1205"/>
        <v>4.256855496466299E-3</v>
      </c>
      <c r="AQ807" s="13">
        <f t="shared" si="1206"/>
        <v>1.1892604314360778E-3</v>
      </c>
      <c r="AR807" s="13">
        <f t="shared" si="1207"/>
        <v>4.6022223802775027E-4</v>
      </c>
      <c r="AS807" s="13">
        <f t="shared" si="1208"/>
        <v>1.0742895045818886E-3</v>
      </c>
      <c r="AT807" s="13">
        <f t="shared" si="1209"/>
        <v>1.2538485152310381E-3</v>
      </c>
      <c r="AU807" s="13">
        <f t="shared" si="1210"/>
        <v>9.7561293142543856E-4</v>
      </c>
      <c r="AV807" s="13">
        <f t="shared" si="1211"/>
        <v>5.6933946589382404E-4</v>
      </c>
      <c r="AW807" s="13">
        <f t="shared" si="1212"/>
        <v>1.9259912205134268E-5</v>
      </c>
      <c r="AX807" s="13">
        <f t="shared" si="1213"/>
        <v>7.1203031086269014E-3</v>
      </c>
      <c r="AY807" s="13">
        <f t="shared" si="1214"/>
        <v>7.956948272217032E-3</v>
      </c>
      <c r="AZ807" s="13">
        <f t="shared" si="1215"/>
        <v>4.4459501822350844E-3</v>
      </c>
      <c r="BA807" s="13">
        <f t="shared" si="1216"/>
        <v>1.6561184302222999E-3</v>
      </c>
      <c r="BB807" s="13">
        <f t="shared" si="1217"/>
        <v>4.6267864165705892E-4</v>
      </c>
      <c r="BC807" s="13">
        <f t="shared" si="1218"/>
        <v>1.0340880050076425E-4</v>
      </c>
      <c r="BD807" s="13">
        <f t="shared" si="1219"/>
        <v>8.571649469233876E-5</v>
      </c>
      <c r="BE807" s="13">
        <f t="shared" si="1220"/>
        <v>2.0008666033208118E-4</v>
      </c>
      <c r="BF807" s="13">
        <f t="shared" si="1221"/>
        <v>2.3352956619692418E-4</v>
      </c>
      <c r="BG807" s="13">
        <f t="shared" si="1222"/>
        <v>1.8170812652747824E-4</v>
      </c>
      <c r="BH807" s="13">
        <f t="shared" si="1223"/>
        <v>1.0603960277009543E-4</v>
      </c>
      <c r="BI807" s="13">
        <f t="shared" si="1224"/>
        <v>4.9505314134375733E-5</v>
      </c>
      <c r="BJ807" s="14">
        <f t="shared" si="1225"/>
        <v>0.63495830882212956</v>
      </c>
      <c r="BK807" s="14">
        <f t="shared" si="1226"/>
        <v>0.19465453706295532</v>
      </c>
      <c r="BL807" s="14">
        <f t="shared" si="1227"/>
        <v>0.16070383447447023</v>
      </c>
      <c r="BM807" s="14">
        <f t="shared" si="1228"/>
        <v>0.65989247999987122</v>
      </c>
      <c r="BN807" s="14">
        <f t="shared" si="1229"/>
        <v>0.3298570890366842</v>
      </c>
    </row>
    <row r="808" spans="1:66" x14ac:dyDescent="0.25">
      <c r="A808" t="s">
        <v>351</v>
      </c>
      <c r="B808" t="s">
        <v>156</v>
      </c>
      <c r="C808" t="s">
        <v>165</v>
      </c>
      <c r="D808" s="11">
        <v>44450</v>
      </c>
      <c r="E808" s="10">
        <f>VLOOKUP(A808,home!$A$2:$E$405,3,FALSE)</f>
        <v>1.3077000000000001</v>
      </c>
      <c r="F808" s="10">
        <f>VLOOKUP(B808,home!$B$2:$E$405,3,FALSE)</f>
        <v>0.70589999999999997</v>
      </c>
      <c r="G808" s="10">
        <f>VLOOKUP(C808,away!$B$2:$E$405,4,FALSE)</f>
        <v>1</v>
      </c>
      <c r="H808" s="10">
        <f>VLOOKUP(A808,away!$A$2:$E$405,3,FALSE)</f>
        <v>1.1667000000000001</v>
      </c>
      <c r="I808" s="10">
        <f>VLOOKUP(C808,away!$B$2:$E$405,3,FALSE)</f>
        <v>0.92310000000000003</v>
      </c>
      <c r="J808" s="10">
        <f>VLOOKUP(B808,home!$B$2:$E$405,4,FALSE)</f>
        <v>0.85709999999999997</v>
      </c>
      <c r="K808" s="12">
        <f t="shared" si="1174"/>
        <v>0.92310543</v>
      </c>
      <c r="L808" s="12">
        <f t="shared" si="1175"/>
        <v>0.92308021796700002</v>
      </c>
      <c r="M808" s="13">
        <f t="shared" si="1176"/>
        <v>0.15783806951824025</v>
      </c>
      <c r="N808" s="13">
        <f t="shared" si="1177"/>
        <v>0.14570117903300506</v>
      </c>
      <c r="O808" s="13">
        <f t="shared" si="1178"/>
        <v>0.14569719961438771</v>
      </c>
      <c r="P808" s="13">
        <f t="shared" si="1179"/>
        <v>0.13449387609983518</v>
      </c>
      <c r="Q808" s="13">
        <f t="shared" si="1180"/>
        <v>6.724877476138455E-2</v>
      </c>
      <c r="R808" s="13">
        <f t="shared" si="1181"/>
        <v>6.7245101388615253E-2</v>
      </c>
      <c r="S808" s="13">
        <f t="shared" si="1182"/>
        <v>2.8650570112091118E-2</v>
      </c>
      <c r="T808" s="13">
        <f t="shared" si="1183"/>
        <v>6.2076013664752537E-2</v>
      </c>
      <c r="U808" s="13">
        <f t="shared" si="1184"/>
        <v>6.2074318232731268E-2</v>
      </c>
      <c r="V808" s="13">
        <f t="shared" si="1185"/>
        <v>2.7125734611755398E-3</v>
      </c>
      <c r="W808" s="13">
        <f t="shared" si="1186"/>
        <v>2.0692569714360346E-2</v>
      </c>
      <c r="X808" s="13">
        <f t="shared" si="1187"/>
        <v>1.9100901762229092E-2</v>
      </c>
      <c r="Y808" s="13">
        <f t="shared" si="1188"/>
        <v>8.8158322810223417E-3</v>
      </c>
      <c r="Z808" s="13">
        <f t="shared" si="1189"/>
        <v>2.0690874282338668E-2</v>
      </c>
      <c r="AA808" s="13">
        <f t="shared" si="1190"/>
        <v>1.9099858401474174E-2</v>
      </c>
      <c r="AB808" s="13">
        <f t="shared" si="1191"/>
        <v>8.8155915013159638E-3</v>
      </c>
      <c r="AC808" s="13">
        <f t="shared" si="1192"/>
        <v>1.444615516841787E-4</v>
      </c>
      <c r="AD808" s="13">
        <f t="shared" si="1193"/>
        <v>4.7753558659948958E-3</v>
      </c>
      <c r="AE808" s="13">
        <f t="shared" si="1194"/>
        <v>4.4080365336525602E-3</v>
      </c>
      <c r="AF808" s="13">
        <f t="shared" si="1195"/>
        <v>2.0344856621452518E-3</v>
      </c>
      <c r="AG808" s="13">
        <f t="shared" si="1196"/>
        <v>6.2599782282125871E-4</v>
      </c>
      <c r="AH808" s="13">
        <f t="shared" si="1197"/>
        <v>4.7748341856172416E-3</v>
      </c>
      <c r="AI808" s="13">
        <f t="shared" si="1198"/>
        <v>4.4076753640929032E-3</v>
      </c>
      <c r="AJ808" s="13">
        <f t="shared" si="1199"/>
        <v>2.034374531135693E-3</v>
      </c>
      <c r="AK808" s="13">
        <f t="shared" si="1200"/>
        <v>6.2598072544835411E-4</v>
      </c>
      <c r="AL808" s="13">
        <f t="shared" si="1201"/>
        <v>4.9238296166962637E-6</v>
      </c>
      <c r="AM808" s="13">
        <f t="shared" si="1202"/>
        <v>8.8163138601644831E-4</v>
      </c>
      <c r="AN808" s="13">
        <f t="shared" si="1203"/>
        <v>8.1381649197061147E-4</v>
      </c>
      <c r="AO808" s="13">
        <f t="shared" si="1204"/>
        <v>3.7560895239668559E-4</v>
      </c>
      <c r="AP808" s="13">
        <f t="shared" si="1205"/>
        <v>1.1557239788289639E-4</v>
      </c>
      <c r="AQ808" s="13">
        <f t="shared" si="1206"/>
        <v>2.6670648557178208E-5</v>
      </c>
      <c r="AR808" s="13">
        <f t="shared" si="1207"/>
        <v>8.8151099616316938E-4</v>
      </c>
      <c r="AS808" s="13">
        <f t="shared" si="1208"/>
        <v>8.1372758716293067E-4</v>
      </c>
      <c r="AT808" s="13">
        <f t="shared" si="1209"/>
        <v>3.7557817712544978E-4</v>
      </c>
      <c r="AU808" s="13">
        <f t="shared" si="1210"/>
        <v>1.1556608489800152E-4</v>
      </c>
      <c r="AV808" s="13">
        <f t="shared" si="1211"/>
        <v>2.6669920123296543E-5</v>
      </c>
      <c r="AW808" s="13">
        <f t="shared" si="1212"/>
        <v>1.1654436101398725E-7</v>
      </c>
      <c r="AX808" s="13">
        <f t="shared" si="1213"/>
        <v>1.3563978661503489E-4</v>
      </c>
      <c r="AY808" s="13">
        <f t="shared" si="1214"/>
        <v>1.2520640379360377E-4</v>
      </c>
      <c r="AZ808" s="13">
        <f t="shared" si="1215"/>
        <v>5.7787777252331982E-5</v>
      </c>
      <c r="BA808" s="13">
        <f t="shared" si="1216"/>
        <v>1.7780918007303691E-5</v>
      </c>
      <c r="BB808" s="13">
        <f t="shared" si="1217"/>
        <v>4.1033034174588108E-6</v>
      </c>
      <c r="BC808" s="13">
        <f t="shared" si="1218"/>
        <v>7.5753564259452307E-7</v>
      </c>
      <c r="BD808" s="13">
        <f t="shared" si="1219"/>
        <v>1.3561756041310092E-4</v>
      </c>
      <c r="BE808" s="13">
        <f t="shared" si="1220"/>
        <v>1.2518930642068648E-4</v>
      </c>
      <c r="BF808" s="13">
        <f t="shared" si="1221"/>
        <v>5.7781464267434773E-5</v>
      </c>
      <c r="BG808" s="13">
        <f t="shared" si="1222"/>
        <v>1.7779461139540006E-5</v>
      </c>
      <c r="BH808" s="13">
        <f t="shared" si="1223"/>
        <v>4.1030792800958409E-6</v>
      </c>
      <c r="BI808" s="13">
        <f t="shared" si="1224"/>
        <v>7.5751495263539264E-7</v>
      </c>
      <c r="BJ808" s="14">
        <f t="shared" si="1225"/>
        <v>0.33803372270291998</v>
      </c>
      <c r="BK808" s="14">
        <f t="shared" si="1226"/>
        <v>0.32396968097643652</v>
      </c>
      <c r="BL808" s="14">
        <f t="shared" si="1227"/>
        <v>0.31732921509676493</v>
      </c>
      <c r="BM808" s="14">
        <f t="shared" si="1228"/>
        <v>0.28167420278355954</v>
      </c>
      <c r="BN808" s="14">
        <f t="shared" si="1229"/>
        <v>0.71822420041546808</v>
      </c>
    </row>
    <row r="809" spans="1:66" x14ac:dyDescent="0.25">
      <c r="A809" t="s">
        <v>351</v>
      </c>
      <c r="B809" t="s">
        <v>157</v>
      </c>
      <c r="C809" t="s">
        <v>155</v>
      </c>
      <c r="D809" s="11">
        <v>44450</v>
      </c>
      <c r="E809" s="10">
        <f>VLOOKUP(A809,home!$A$2:$E$405,3,FALSE)</f>
        <v>1.3077000000000001</v>
      </c>
      <c r="F809" s="10">
        <f>VLOOKUP(B809,home!$B$2:$E$405,3,FALSE)</f>
        <v>0.89219999999999999</v>
      </c>
      <c r="G809" s="10">
        <f>VLOOKUP(C809,away!$B$2:$E$405,4,FALSE)</f>
        <v>1.4748000000000001</v>
      </c>
      <c r="H809" s="10">
        <f>VLOOKUP(A809,away!$A$2:$E$405,3,FALSE)</f>
        <v>1.1667000000000001</v>
      </c>
      <c r="I809" s="10">
        <f>VLOOKUP(C809,away!$B$2:$E$405,3,FALSE)</f>
        <v>0.61219999999999997</v>
      </c>
      <c r="J809" s="10">
        <f>VLOOKUP(B809,home!$B$2:$E$405,4,FALSE)</f>
        <v>1.4285000000000001</v>
      </c>
      <c r="K809" s="12">
        <f t="shared" si="1174"/>
        <v>1.7206933155120001</v>
      </c>
      <c r="L809" s="12">
        <f t="shared" si="1175"/>
        <v>1.02031146759</v>
      </c>
      <c r="M809" s="13">
        <f t="shared" si="1176"/>
        <v>6.4505500283564429E-2</v>
      </c>
      <c r="N809" s="13">
        <f t="shared" si="1177"/>
        <v>0.11099418315168674</v>
      </c>
      <c r="O809" s="13">
        <f t="shared" si="1178"/>
        <v>6.5815701661950776E-2</v>
      </c>
      <c r="P809" s="13">
        <f t="shared" si="1179"/>
        <v>0.11324863790545074</v>
      </c>
      <c r="Q809" s="13">
        <f t="shared" si="1180"/>
        <v>9.5493474504911038E-2</v>
      </c>
      <c r="R809" s="13">
        <f t="shared" si="1181"/>
        <v>3.3576257576585299E-2</v>
      </c>
      <c r="S809" s="13">
        <f t="shared" si="1182"/>
        <v>4.97060480542761E-2</v>
      </c>
      <c r="T809" s="13">
        <f t="shared" si="1183"/>
        <v>9.7433087117374029E-2</v>
      </c>
      <c r="U809" s="13">
        <f t="shared" si="1184"/>
        <v>5.7774441971939469E-2</v>
      </c>
      <c r="V809" s="13">
        <f t="shared" si="1185"/>
        <v>9.6962312654891494E-3</v>
      </c>
      <c r="W809" s="13">
        <f t="shared" si="1186"/>
        <v>5.4771661085205342E-2</v>
      </c>
      <c r="X809" s="13">
        <f t="shared" si="1187"/>
        <v>5.5884153904187953E-2</v>
      </c>
      <c r="Y809" s="13">
        <f t="shared" si="1188"/>
        <v>2.8509621542503714E-2</v>
      </c>
      <c r="Z809" s="13">
        <f t="shared" si="1189"/>
        <v>1.1419413548048535E-2</v>
      </c>
      <c r="AA809" s="13">
        <f t="shared" si="1190"/>
        <v>1.9649308559194289E-2</v>
      </c>
      <c r="AB809" s="13">
        <f t="shared" si="1191"/>
        <v>1.6905216946119173E-2</v>
      </c>
      <c r="AC809" s="13">
        <f t="shared" si="1192"/>
        <v>1.0639451081746315E-3</v>
      </c>
      <c r="AD809" s="13">
        <f t="shared" si="1193"/>
        <v>2.3561307777200391E-2</v>
      </c>
      <c r="AE809" s="13">
        <f t="shared" si="1194"/>
        <v>2.403987251649501E-2</v>
      </c>
      <c r="AF809" s="13">
        <f t="shared" si="1195"/>
        <v>1.2264078803990766E-2</v>
      </c>
      <c r="AG809" s="13">
        <f t="shared" si="1196"/>
        <v>4.1710600810464108E-3</v>
      </c>
      <c r="AH809" s="13">
        <f t="shared" si="1197"/>
        <v>2.9128396490566322E-3</v>
      </c>
      <c r="AI809" s="13">
        <f t="shared" si="1198"/>
        <v>5.0121037132900672E-3</v>
      </c>
      <c r="AJ809" s="13">
        <f t="shared" si="1199"/>
        <v>4.3121466780555468E-3</v>
      </c>
      <c r="AK809" s="13">
        <f t="shared" si="1200"/>
        <v>2.4732939881458187E-3</v>
      </c>
      <c r="AL809" s="13">
        <f t="shared" si="1201"/>
        <v>7.4716316455044672E-5</v>
      </c>
      <c r="AM809" s="13">
        <f t="shared" si="1202"/>
        <v>8.1083569593899101E-3</v>
      </c>
      <c r="AN809" s="13">
        <f t="shared" si="1203"/>
        <v>8.2730495889787089E-3</v>
      </c>
      <c r="AO809" s="13">
        <f t="shared" si="1204"/>
        <v>4.2205436837878564E-3</v>
      </c>
      <c r="AP809" s="13">
        <f t="shared" si="1205"/>
        <v>1.4354230400110976E-3</v>
      </c>
      <c r="AQ809" s="13">
        <f t="shared" si="1206"/>
        <v>3.6614464714155551E-4</v>
      </c>
      <c r="AR809" s="13">
        <f t="shared" si="1207"/>
        <v>5.9440073943666275E-4</v>
      </c>
      <c r="AS809" s="13">
        <f t="shared" si="1208"/>
        <v>1.0227813790840558E-3</v>
      </c>
      <c r="AT809" s="13">
        <f t="shared" si="1209"/>
        <v>8.7994654111004007E-4</v>
      </c>
      <c r="AU809" s="13">
        <f t="shared" si="1210"/>
        <v>5.0470604376531706E-4</v>
      </c>
      <c r="AV809" s="13">
        <f t="shared" si="1211"/>
        <v>2.1711107895137203E-4</v>
      </c>
      <c r="AW809" s="13">
        <f t="shared" si="1212"/>
        <v>3.6437551968651305E-6</v>
      </c>
      <c r="AX809" s="13">
        <f t="shared" si="1213"/>
        <v>2.3253326033012395E-3</v>
      </c>
      <c r="AY809" s="13">
        <f t="shared" si="1214"/>
        <v>2.372563521109163E-3</v>
      </c>
      <c r="AZ809" s="13">
        <f t="shared" si="1215"/>
        <v>1.2103768840866938E-3</v>
      </c>
      <c r="BA809" s="13">
        <f t="shared" si="1216"/>
        <v>4.1165380497983534E-4</v>
      </c>
      <c r="BB809" s="13">
        <f t="shared" si="1217"/>
        <v>1.0500377447449584E-4</v>
      </c>
      <c r="BC809" s="13">
        <f t="shared" si="1218"/>
        <v>2.1427311047312456E-5</v>
      </c>
      <c r="BD809" s="13">
        <f t="shared" si="1219"/>
        <v>1.0107898179853372E-4</v>
      </c>
      <c r="BE809" s="13">
        <f t="shared" si="1220"/>
        <v>1.739259283194961E-4</v>
      </c>
      <c r="BF809" s="13">
        <f t="shared" si="1221"/>
        <v>1.4963659112678815E-4</v>
      </c>
      <c r="BG809" s="13">
        <f t="shared" si="1222"/>
        <v>8.5826227369288871E-5</v>
      </c>
      <c r="BH809" s="13">
        <f t="shared" si="1223"/>
        <v>3.692015393248711E-5</v>
      </c>
      <c r="BI809" s="13">
        <f t="shared" si="1224"/>
        <v>1.270565241586091E-5</v>
      </c>
      <c r="BJ809" s="14">
        <f t="shared" si="1225"/>
        <v>0.53597237630290928</v>
      </c>
      <c r="BK809" s="14">
        <f t="shared" si="1226"/>
        <v>0.24066764245451924</v>
      </c>
      <c r="BL809" s="14">
        <f t="shared" si="1227"/>
        <v>0.21221035006164699</v>
      </c>
      <c r="BM809" s="14">
        <f t="shared" si="1228"/>
        <v>0.51426710751706284</v>
      </c>
      <c r="BN809" s="14">
        <f t="shared" si="1229"/>
        <v>0.48363375508414902</v>
      </c>
    </row>
    <row r="810" spans="1:66" x14ac:dyDescent="0.25">
      <c r="A810" t="s">
        <v>351</v>
      </c>
      <c r="B810" t="s">
        <v>159</v>
      </c>
      <c r="C810" t="s">
        <v>162</v>
      </c>
      <c r="D810" s="11">
        <v>44450</v>
      </c>
      <c r="E810" s="10">
        <f>VLOOKUP(A810,home!$A$2:$E$405,3,FALSE)</f>
        <v>1.3077000000000001</v>
      </c>
      <c r="F810" s="10">
        <f>VLOOKUP(B810,home!$B$2:$E$405,3,FALSE)</f>
        <v>1.0378000000000001</v>
      </c>
      <c r="G810" s="10">
        <f>VLOOKUP(C810,away!$B$2:$E$405,4,FALSE)</f>
        <v>1.8234999999999999</v>
      </c>
      <c r="H810" s="10">
        <f>VLOOKUP(A810,away!$A$2:$E$405,3,FALSE)</f>
        <v>1.1667000000000001</v>
      </c>
      <c r="I810" s="10">
        <f>VLOOKUP(C810,away!$B$2:$E$405,3,FALSE)</f>
        <v>0.85709999999999997</v>
      </c>
      <c r="J810" s="10">
        <f>VLOOKUP(B810,home!$B$2:$E$405,4,FALSE)</f>
        <v>1.0407999999999999</v>
      </c>
      <c r="K810" s="12">
        <f t="shared" si="1174"/>
        <v>2.4747284879100002</v>
      </c>
      <c r="L810" s="12">
        <f t="shared" si="1175"/>
        <v>1.040777695656</v>
      </c>
      <c r="M810" s="13">
        <f t="shared" si="1176"/>
        <v>2.9732748915492477E-2</v>
      </c>
      <c r="N810" s="13">
        <f t="shared" si="1177"/>
        <v>7.3580480765044393E-2</v>
      </c>
      <c r="O810" s="13">
        <f t="shared" si="1178"/>
        <v>3.0945181901784687E-2</v>
      </c>
      <c r="P810" s="13">
        <f t="shared" si="1179"/>
        <v>7.6580923215903512E-2</v>
      </c>
      <c r="Q810" s="13">
        <f t="shared" si="1180"/>
        <v>9.1045855951684601E-2</v>
      </c>
      <c r="R810" s="13">
        <f t="shared" si="1181"/>
        <v>1.6103527555697612E-2</v>
      </c>
      <c r="S810" s="13">
        <f t="shared" si="1182"/>
        <v>4.9311264636754622E-2</v>
      </c>
      <c r="T810" s="13">
        <f t="shared" si="1183"/>
        <v>9.47584961564224E-2</v>
      </c>
      <c r="U810" s="13">
        <f t="shared" si="1184"/>
        <v>3.9851858397928569E-2</v>
      </c>
      <c r="V810" s="13">
        <f t="shared" si="1185"/>
        <v>1.4112019419542895E-2</v>
      </c>
      <c r="W810" s="13">
        <f t="shared" si="1186"/>
        <v>7.5104591143261387E-2</v>
      </c>
      <c r="X810" s="13">
        <f t="shared" si="1187"/>
        <v>7.8167183303269591E-2</v>
      </c>
      <c r="Y810" s="13">
        <f t="shared" si="1188"/>
        <v>4.0677330457148546E-2</v>
      </c>
      <c r="Z810" s="13">
        <f t="shared" si="1189"/>
        <v>5.5867307671172862E-3</v>
      </c>
      <c r="AA810" s="13">
        <f t="shared" si="1190"/>
        <v>1.3825641783668437E-2</v>
      </c>
      <c r="AB810" s="13">
        <f t="shared" si="1191"/>
        <v>1.7107354792841558E-2</v>
      </c>
      <c r="AC810" s="13">
        <f t="shared" si="1192"/>
        <v>2.2717195579968754E-3</v>
      </c>
      <c r="AD810" s="13">
        <f t="shared" si="1193"/>
        <v>4.6465867818765522E-2</v>
      </c>
      <c r="AE810" s="13">
        <f t="shared" si="1194"/>
        <v>4.8360638835071058E-2</v>
      </c>
      <c r="AF810" s="13">
        <f t="shared" si="1195"/>
        <v>2.5166337123608662E-2</v>
      </c>
      <c r="AG810" s="13">
        <f t="shared" si="1196"/>
        <v>8.73085411987049E-3</v>
      </c>
      <c r="AH810" s="13">
        <f t="shared" si="1197"/>
        <v>1.4536361935127014E-3</v>
      </c>
      <c r="AI810" s="13">
        <f t="shared" si="1198"/>
        <v>3.597354899142936E-3</v>
      </c>
      <c r="AJ810" s="13">
        <f t="shared" si="1199"/>
        <v>4.4512383250158161E-3</v>
      </c>
      <c r="AK810" s="13">
        <f t="shared" si="1200"/>
        <v>3.6718687631311442E-3</v>
      </c>
      <c r="AL810" s="13">
        <f t="shared" si="1201"/>
        <v>2.3404547158890692E-4</v>
      </c>
      <c r="AM810" s="13">
        <f t="shared" si="1202"/>
        <v>2.2998081361311894E-2</v>
      </c>
      <c r="AN810" s="13">
        <f t="shared" si="1203"/>
        <v>2.3935890123735391E-2</v>
      </c>
      <c r="AO810" s="13">
        <f t="shared" si="1204"/>
        <v>1.2455970283228266E-2</v>
      </c>
      <c r="AP810" s="13">
        <f t="shared" si="1205"/>
        <v>4.3212986828459754E-3</v>
      </c>
      <c r="AQ810" s="13">
        <f t="shared" si="1206"/>
        <v>1.1243778213434355E-3</v>
      </c>
      <c r="AR810" s="13">
        <f t="shared" si="1207"/>
        <v>3.0258242556126176E-4</v>
      </c>
      <c r="AS810" s="13">
        <f t="shared" si="1208"/>
        <v>7.4880934847736146E-4</v>
      </c>
      <c r="AT810" s="13">
        <f t="shared" si="1209"/>
        <v>9.2654991334512689E-4</v>
      </c>
      <c r="AU810" s="13">
        <f t="shared" si="1210"/>
        <v>7.6431982200857586E-4</v>
      </c>
      <c r="AV810" s="13">
        <f t="shared" si="1211"/>
        <v>4.7287100934973104E-4</v>
      </c>
      <c r="AW810" s="13">
        <f t="shared" si="1212"/>
        <v>1.6744927677523569E-5</v>
      </c>
      <c r="AX810" s="13">
        <f t="shared" si="1213"/>
        <v>9.4856678520184173E-3</v>
      </c>
      <c r="AY810" s="13">
        <f t="shared" si="1214"/>
        <v>9.8724715287819269E-3</v>
      </c>
      <c r="AZ810" s="13">
        <f t="shared" si="1215"/>
        <v>5.137524084077561E-3</v>
      </c>
      <c r="BA810" s="13">
        <f t="shared" si="1216"/>
        <v>1.7823401592011485E-3</v>
      </c>
      <c r="BB810" s="13">
        <f t="shared" si="1217"/>
        <v>4.6375497094212984E-4</v>
      </c>
      <c r="BC810" s="13">
        <f t="shared" si="1218"/>
        <v>9.6533166001233042E-5</v>
      </c>
      <c r="BD810" s="13">
        <f t="shared" si="1219"/>
        <v>5.2486839936942181E-5</v>
      </c>
      <c r="BE810" s="13">
        <f t="shared" si="1220"/>
        <v>1.2989067803232312E-4</v>
      </c>
      <c r="BF810" s="13">
        <f t="shared" si="1221"/>
        <v>1.6072208062026789E-4</v>
      </c>
      <c r="BG810" s="13">
        <f t="shared" si="1222"/>
        <v>1.3258117051571491E-4</v>
      </c>
      <c r="BH810" s="13">
        <f t="shared" si="1223"/>
        <v>8.2025599908923293E-5</v>
      </c>
      <c r="BI810" s="13">
        <f t="shared" si="1224"/>
        <v>4.0598217766504048E-5</v>
      </c>
      <c r="BJ810" s="14">
        <f t="shared" si="1225"/>
        <v>0.67373154570763405</v>
      </c>
      <c r="BK810" s="14">
        <f t="shared" si="1226"/>
        <v>0.18211519274606122</v>
      </c>
      <c r="BL810" s="14">
        <f t="shared" si="1227"/>
        <v>0.13482109971824616</v>
      </c>
      <c r="BM810" s="14">
        <f t="shared" si="1228"/>
        <v>0.66841012403234723</v>
      </c>
      <c r="BN810" s="14">
        <f t="shared" si="1229"/>
        <v>0.31798871830560727</v>
      </c>
    </row>
    <row r="811" spans="1:66" x14ac:dyDescent="0.25">
      <c r="A811" t="s">
        <v>351</v>
      </c>
      <c r="B811" t="s">
        <v>160</v>
      </c>
      <c r="C811" t="s">
        <v>164</v>
      </c>
      <c r="D811" s="11">
        <v>44450</v>
      </c>
      <c r="E811" s="10">
        <f>VLOOKUP(A811,home!$A$2:$E$405,3,FALSE)</f>
        <v>1.3077000000000001</v>
      </c>
      <c r="F811" s="10">
        <f>VLOOKUP(B811,home!$B$2:$E$405,3,FALSE)</f>
        <v>0.88229999999999997</v>
      </c>
      <c r="G811" s="10">
        <f>VLOOKUP(C811,away!$B$2:$E$405,4,FALSE)</f>
        <v>0.88229999999999997</v>
      </c>
      <c r="H811" s="10">
        <f>VLOOKUP(A811,away!$A$2:$E$405,3,FALSE)</f>
        <v>1.1667000000000001</v>
      </c>
      <c r="I811" s="10">
        <f>VLOOKUP(C811,away!$B$2:$E$405,3,FALSE)</f>
        <v>1.1208</v>
      </c>
      <c r="J811" s="10">
        <f>VLOOKUP(B811,home!$B$2:$E$405,4,FALSE)</f>
        <v>0.79120000000000001</v>
      </c>
      <c r="K811" s="12">
        <f t="shared" si="1174"/>
        <v>1.0179833673330001</v>
      </c>
      <c r="L811" s="12">
        <f t="shared" si="1175"/>
        <v>1.0346026792320002</v>
      </c>
      <c r="M811" s="13">
        <f t="shared" si="1176"/>
        <v>0.1284024192278983</v>
      </c>
      <c r="N811" s="13">
        <f t="shared" si="1177"/>
        <v>0.13071152709931944</v>
      </c>
      <c r="O811" s="13">
        <f t="shared" si="1178"/>
        <v>0.13284548695305406</v>
      </c>
      <c r="P811" s="13">
        <f t="shared" si="1179"/>
        <v>0.13523449614346209</v>
      </c>
      <c r="Q811" s="13">
        <f t="shared" si="1180"/>
        <v>6.6531080252901956E-2</v>
      </c>
      <c r="R811" s="13">
        <f t="shared" si="1181"/>
        <v>6.8721148362754739E-2</v>
      </c>
      <c r="S811" s="13">
        <f t="shared" si="1182"/>
        <v>3.560752409718327E-2</v>
      </c>
      <c r="T811" s="13">
        <f t="shared" si="1183"/>
        <v>6.8833233881851585E-2</v>
      </c>
      <c r="U811" s="13">
        <f t="shared" si="1184"/>
        <v>6.9956986017307737E-2</v>
      </c>
      <c r="V811" s="13">
        <f t="shared" si="1185"/>
        <v>4.1669045119193168E-3</v>
      </c>
      <c r="W811" s="13">
        <f t="shared" si="1186"/>
        <v>2.2575844369383733E-2</v>
      </c>
      <c r="X811" s="13">
        <f t="shared" si="1187"/>
        <v>2.3357029070489074E-2</v>
      </c>
      <c r="Y811" s="13">
        <f t="shared" si="1188"/>
        <v>1.2082622427613857E-2</v>
      </c>
      <c r="Z811" s="13">
        <f t="shared" si="1189"/>
        <v>2.3699694738668609E-2</v>
      </c>
      <c r="AA811" s="13">
        <f t="shared" si="1190"/>
        <v>2.4125895054834052E-2</v>
      </c>
      <c r="AB811" s="13">
        <f t="shared" si="1191"/>
        <v>1.2279879943921273E-2</v>
      </c>
      <c r="AC811" s="13">
        <f t="shared" si="1192"/>
        <v>2.7428865609376149E-4</v>
      </c>
      <c r="AD811" s="13">
        <f t="shared" si="1193"/>
        <v>5.7454585178827499E-3</v>
      </c>
      <c r="AE811" s="13">
        <f t="shared" si="1194"/>
        <v>5.94426677601781E-3</v>
      </c>
      <c r="AF811" s="13">
        <f t="shared" si="1195"/>
        <v>3.0749771662688954E-3</v>
      </c>
      <c r="AG811" s="13">
        <f t="shared" si="1196"/>
        <v>1.0604598715996743E-3</v>
      </c>
      <c r="AH811" s="13">
        <f t="shared" si="1197"/>
        <v>6.1299419184017712E-3</v>
      </c>
      <c r="AI811" s="13">
        <f t="shared" si="1198"/>
        <v>6.2401789156503445E-3</v>
      </c>
      <c r="AJ811" s="13">
        <f t="shared" si="1199"/>
        <v>3.1761991726570638E-3</v>
      </c>
      <c r="AK811" s="13">
        <f t="shared" si="1200"/>
        <v>1.077772643033909E-3</v>
      </c>
      <c r="AL811" s="13">
        <f t="shared" si="1201"/>
        <v>1.1555323779023587E-5</v>
      </c>
      <c r="AM811" s="13">
        <f t="shared" si="1202"/>
        <v>1.1697562417812702E-3</v>
      </c>
      <c r="AN811" s="13">
        <f t="shared" si="1203"/>
        <v>1.2102329417952576E-3</v>
      </c>
      <c r="AO811" s="13">
        <f t="shared" si="1204"/>
        <v>6.2605512203809939E-4</v>
      </c>
      <c r="AP811" s="13">
        <f t="shared" si="1205"/>
        <v>2.1590610220251151E-4</v>
      </c>
      <c r="AQ811" s="13">
        <f t="shared" si="1206"/>
        <v>5.584425795031412E-5</v>
      </c>
      <c r="AR811" s="13">
        <f t="shared" si="1207"/>
        <v>1.2684108664630042E-3</v>
      </c>
      <c r="AS811" s="13">
        <f t="shared" si="1208"/>
        <v>1.2912211650037771E-3</v>
      </c>
      <c r="AT811" s="13">
        <f t="shared" si="1209"/>
        <v>6.5722083476109231E-4</v>
      </c>
      <c r="AU811" s="13">
        <f t="shared" si="1210"/>
        <v>2.2301329281716731E-4</v>
      </c>
      <c r="AV811" s="13">
        <f t="shared" si="1211"/>
        <v>5.6755955695510083E-5</v>
      </c>
      <c r="AW811" s="13">
        <f t="shared" si="1212"/>
        <v>3.3806008710467193E-7</v>
      </c>
      <c r="AX811" s="13">
        <f t="shared" si="1213"/>
        <v>1.9846539966121535E-4</v>
      </c>
      <c r="AY811" s="13">
        <f t="shared" si="1214"/>
        <v>2.0533283422434311E-4</v>
      </c>
      <c r="AZ811" s="13">
        <f t="shared" si="1215"/>
        <v>1.0621895021140277E-4</v>
      </c>
      <c r="BA811" s="13">
        <f t="shared" si="1216"/>
        <v>3.6631470157975908E-5</v>
      </c>
      <c r="BB811" s="13">
        <f t="shared" si="1217"/>
        <v>9.474754292412235E-6</v>
      </c>
      <c r="BC811" s="13">
        <f t="shared" si="1218"/>
        <v>1.9605212351989191E-6</v>
      </c>
      <c r="BD811" s="13">
        <f t="shared" si="1219"/>
        <v>2.1871688013493445E-4</v>
      </c>
      <c r="BE811" s="13">
        <f t="shared" si="1220"/>
        <v>2.2265014613232867E-4</v>
      </c>
      <c r="BF811" s="13">
        <f t="shared" si="1221"/>
        <v>1.1332707274848627E-4</v>
      </c>
      <c r="BG811" s="13">
        <f t="shared" si="1222"/>
        <v>3.8455025042165306E-5</v>
      </c>
      <c r="BH811" s="13">
        <f t="shared" si="1223"/>
        <v>9.7866439708245693E-6</v>
      </c>
      <c r="BI811" s="13">
        <f t="shared" si="1224"/>
        <v>1.99252815686184E-6</v>
      </c>
      <c r="BJ811" s="14">
        <f t="shared" si="1225"/>
        <v>0.34375237802887892</v>
      </c>
      <c r="BK811" s="14">
        <f t="shared" si="1226"/>
        <v>0.30390252079456004</v>
      </c>
      <c r="BL811" s="14">
        <f t="shared" si="1227"/>
        <v>0.32865503939254109</v>
      </c>
      <c r="BM811" s="14">
        <f t="shared" si="1228"/>
        <v>0.33735848014112074</v>
      </c>
      <c r="BN811" s="14">
        <f t="shared" si="1229"/>
        <v>0.66244615803939066</v>
      </c>
    </row>
    <row r="812" spans="1:66" x14ac:dyDescent="0.25">
      <c r="A812" t="s">
        <v>351</v>
      </c>
      <c r="B812" t="s">
        <v>161</v>
      </c>
      <c r="C812" t="s">
        <v>158</v>
      </c>
      <c r="D812" s="11">
        <v>44450</v>
      </c>
      <c r="E812" s="10">
        <f>VLOOKUP(A812,home!$A$2:$E$405,3,FALSE)</f>
        <v>1.3077000000000001</v>
      </c>
      <c r="F812" s="10">
        <f>VLOOKUP(B812,home!$B$2:$E$405,3,FALSE)</f>
        <v>1.4117999999999999</v>
      </c>
      <c r="G812" s="10">
        <f>VLOOKUP(C812,away!$B$2:$E$405,4,FALSE)</f>
        <v>0.38240000000000002</v>
      </c>
      <c r="H812" s="10">
        <f>VLOOKUP(A812,away!$A$2:$E$405,3,FALSE)</f>
        <v>1.1667000000000001</v>
      </c>
      <c r="I812" s="10">
        <f>VLOOKUP(C812,away!$B$2:$E$405,3,FALSE)</f>
        <v>1.2857000000000001</v>
      </c>
      <c r="J812" s="10">
        <f>VLOOKUP(B812,home!$B$2:$E$405,4,FALSE)</f>
        <v>0.79120000000000001</v>
      </c>
      <c r="K812" s="12">
        <f t="shared" si="1174"/>
        <v>0.705991032864</v>
      </c>
      <c r="L812" s="12">
        <f t="shared" si="1175"/>
        <v>1.1868207215280002</v>
      </c>
      <c r="M812" s="13">
        <f t="shared" si="1176"/>
        <v>0.15064762863909681</v>
      </c>
      <c r="N812" s="13">
        <f t="shared" si="1177"/>
        <v>0.10635587494142826</v>
      </c>
      <c r="O812" s="13">
        <f t="shared" si="1178"/>
        <v>0.17879172731793511</v>
      </c>
      <c r="P812" s="13">
        <f t="shared" si="1179"/>
        <v>0.12622535623672765</v>
      </c>
      <c r="Q812" s="13">
        <f t="shared" si="1180"/>
        <v>3.7543147000526668E-2</v>
      </c>
      <c r="R812" s="13">
        <f t="shared" si="1181"/>
        <v>0.10609686340935461</v>
      </c>
      <c r="S812" s="13">
        <f t="shared" si="1182"/>
        <v>2.6440576431605755E-2</v>
      </c>
      <c r="T812" s="13">
        <f t="shared" si="1183"/>
        <v>4.4556984811596839E-2</v>
      </c>
      <c r="U812" s="13">
        <f t="shared" si="1184"/>
        <v>7.4903434182000989E-2</v>
      </c>
      <c r="V812" s="13">
        <f t="shared" si="1185"/>
        <v>2.4615729724416606E-3</v>
      </c>
      <c r="W812" s="13">
        <f t="shared" si="1186"/>
        <v>8.8350417092889367E-3</v>
      </c>
      <c r="X812" s="13">
        <f t="shared" si="1187"/>
        <v>1.0485610576148274E-2</v>
      </c>
      <c r="Y812" s="13">
        <f t="shared" si="1188"/>
        <v>6.2222699548229628E-3</v>
      </c>
      <c r="Z812" s="13">
        <f t="shared" si="1189"/>
        <v>4.1972651994449287E-2</v>
      </c>
      <c r="AA812" s="13">
        <f t="shared" si="1190"/>
        <v>2.9632315933602483E-2</v>
      </c>
      <c r="AB812" s="13">
        <f t="shared" si="1191"/>
        <v>1.0460074666058188E-2</v>
      </c>
      <c r="AC812" s="13">
        <f t="shared" si="1192"/>
        <v>1.2890715910865636E-4</v>
      </c>
      <c r="AD812" s="13">
        <f t="shared" si="1193"/>
        <v>1.559365055434354E-3</v>
      </c>
      <c r="AE812" s="13">
        <f t="shared" si="1194"/>
        <v>1.8506867602161503E-3</v>
      </c>
      <c r="AF812" s="13">
        <f t="shared" si="1195"/>
        <v>1.0982166980410242E-3</v>
      </c>
      <c r="AG812" s="13">
        <f t="shared" si="1196"/>
        <v>4.3446211132104861E-4</v>
      </c>
      <c r="AH812" s="13">
        <f t="shared" si="1197"/>
        <v>1.2453503281123993E-2</v>
      </c>
      <c r="AI812" s="13">
        <f t="shared" si="1198"/>
        <v>8.7920616442159413E-3</v>
      </c>
      <c r="AJ812" s="13">
        <f t="shared" si="1199"/>
        <v>3.1035583406019847E-3</v>
      </c>
      <c r="AK812" s="13">
        <f t="shared" si="1200"/>
        <v>7.3036145281175923E-4</v>
      </c>
      <c r="AL812" s="13">
        <f t="shared" si="1201"/>
        <v>4.3203739021835154E-6</v>
      </c>
      <c r="AM812" s="13">
        <f t="shared" si="1202"/>
        <v>2.2017954921962565E-4</v>
      </c>
      <c r="AN812" s="13">
        <f t="shared" si="1203"/>
        <v>2.6131365147054596E-4</v>
      </c>
      <c r="AO812" s="13">
        <f t="shared" si="1204"/>
        <v>1.5506622819169488E-4</v>
      </c>
      <c r="AP812" s="13">
        <f t="shared" si="1205"/>
        <v>6.1345270942364251E-5</v>
      </c>
      <c r="AQ812" s="13">
        <f t="shared" si="1206"/>
        <v>1.8201459680536858E-5</v>
      </c>
      <c r="AR812" s="13">
        <f t="shared" si="1207"/>
        <v>2.9560151499309819E-3</v>
      </c>
      <c r="AS812" s="13">
        <f t="shared" si="1208"/>
        <v>2.0869201888614056E-3</v>
      </c>
      <c r="AT812" s="13">
        <f t="shared" si="1209"/>
        <v>7.3667346981949871E-4</v>
      </c>
      <c r="AU812" s="13">
        <f t="shared" si="1210"/>
        <v>1.7336162128045825E-4</v>
      </c>
      <c r="AV812" s="13">
        <f t="shared" si="1211"/>
        <v>3.0597937516692078E-5</v>
      </c>
      <c r="AW812" s="13">
        <f t="shared" si="1212"/>
        <v>1.0055487685723049E-7</v>
      </c>
      <c r="AX812" s="13">
        <f t="shared" si="1213"/>
        <v>2.5907464561515573E-5</v>
      </c>
      <c r="AY812" s="13">
        <f t="shared" si="1214"/>
        <v>3.0747515783859005E-5</v>
      </c>
      <c r="AZ812" s="13">
        <f t="shared" si="1215"/>
        <v>1.8245894433896562E-5</v>
      </c>
      <c r="BA812" s="13">
        <f t="shared" si="1216"/>
        <v>7.2182018656536105E-6</v>
      </c>
      <c r="BB812" s="13">
        <f t="shared" si="1217"/>
        <v>2.1416778865824442E-6</v>
      </c>
      <c r="BC812" s="13">
        <f t="shared" si="1218"/>
        <v>5.0835753892686834E-7</v>
      </c>
      <c r="BD812" s="13">
        <f t="shared" si="1219"/>
        <v>5.8471000551479663E-4</v>
      </c>
      <c r="BE812" s="13">
        <f t="shared" si="1220"/>
        <v>4.1280002071930643E-4</v>
      </c>
      <c r="BF812" s="13">
        <f t="shared" si="1221"/>
        <v>1.4571655649695184E-4</v>
      </c>
      <c r="BG812" s="13">
        <f t="shared" si="1222"/>
        <v>3.4291527408889484E-5</v>
      </c>
      <c r="BH812" s="13">
        <f t="shared" si="1223"/>
        <v>6.0523777134715125E-6</v>
      </c>
      <c r="BI812" s="13">
        <f t="shared" si="1224"/>
        <v>8.5458487864336168E-7</v>
      </c>
      <c r="BJ812" s="14">
        <f t="shared" si="1225"/>
        <v>0.2197425348903998</v>
      </c>
      <c r="BK812" s="14">
        <f t="shared" si="1226"/>
        <v>0.30593910932866658</v>
      </c>
      <c r="BL812" s="14">
        <f t="shared" si="1227"/>
        <v>0.43213189366784621</v>
      </c>
      <c r="BM812" s="14">
        <f t="shared" si="1228"/>
        <v>0.29409494537538561</v>
      </c>
      <c r="BN812" s="14">
        <f t="shared" si="1229"/>
        <v>0.70566059754506905</v>
      </c>
    </row>
    <row r="813" spans="1:66" x14ac:dyDescent="0.25">
      <c r="A813" t="s">
        <v>351</v>
      </c>
      <c r="B813" t="s">
        <v>163</v>
      </c>
      <c r="C813" t="s">
        <v>166</v>
      </c>
      <c r="D813" s="11">
        <v>44450</v>
      </c>
      <c r="E813" s="10">
        <f>VLOOKUP(A813,home!$A$2:$E$405,3,FALSE)</f>
        <v>1.3077000000000001</v>
      </c>
      <c r="F813" s="10">
        <f>VLOOKUP(B813,home!$B$2:$E$405,3,FALSE)</f>
        <v>1.1765000000000001</v>
      </c>
      <c r="G813" s="10">
        <f>VLOOKUP(C813,away!$B$2:$E$405,4,FALSE)</f>
        <v>0.94120000000000004</v>
      </c>
      <c r="H813" s="10">
        <f>VLOOKUP(A813,away!$A$2:$E$405,3,FALSE)</f>
        <v>1.1667000000000001</v>
      </c>
      <c r="I813" s="10">
        <f>VLOOKUP(C813,away!$B$2:$E$405,3,FALSE)</f>
        <v>0.79120000000000001</v>
      </c>
      <c r="J813" s="10">
        <f>VLOOKUP(B813,home!$B$2:$E$405,4,FALSE)</f>
        <v>0.39560000000000001</v>
      </c>
      <c r="K813" s="12">
        <f t="shared" si="1174"/>
        <v>1.4480447178600002</v>
      </c>
      <c r="L813" s="12">
        <f t="shared" si="1175"/>
        <v>0.365175606624</v>
      </c>
      <c r="M813" s="13">
        <f t="shared" si="1176"/>
        <v>0.1631279650556518</v>
      </c>
      <c r="N813" s="13">
        <f t="shared" si="1177"/>
        <v>0.23621658813408725</v>
      </c>
      <c r="O813" s="13">
        <f t="shared" si="1178"/>
        <v>5.9570353596536313E-2</v>
      </c>
      <c r="P813" s="13">
        <f t="shared" si="1179"/>
        <v>8.6260535866516858E-2</v>
      </c>
      <c r="Q813" s="13">
        <f t="shared" si="1180"/>
        <v>0.17102609135923816</v>
      </c>
      <c r="R813" s="13">
        <f t="shared" si="1181"/>
        <v>1.0876820005710663E-2</v>
      </c>
      <c r="S813" s="13">
        <f t="shared" si="1182"/>
        <v>1.1403440307491356E-2</v>
      </c>
      <c r="T813" s="13">
        <f t="shared" si="1183"/>
        <v>6.2454556660641439E-2</v>
      </c>
      <c r="U813" s="13">
        <f t="shared" si="1184"/>
        <v>1.5750121756383302E-2</v>
      </c>
      <c r="V813" s="13">
        <f t="shared" si="1185"/>
        <v>6.7000357072127814E-4</v>
      </c>
      <c r="W813" s="13">
        <f t="shared" si="1186"/>
        <v>8.2551142736328936E-2</v>
      </c>
      <c r="X813" s="13">
        <f t="shared" si="1187"/>
        <v>3.0145663626243328E-2</v>
      </c>
      <c r="Y813" s="13">
        <f t="shared" si="1188"/>
        <v>5.5042305008982289E-3</v>
      </c>
      <c r="Z813" s="13">
        <f t="shared" si="1189"/>
        <v>1.3239831145751503E-3</v>
      </c>
      <c r="AA813" s="13">
        <f t="shared" si="1190"/>
        <v>1.9171867555963775E-3</v>
      </c>
      <c r="AB813" s="13">
        <f t="shared" si="1191"/>
        <v>1.3880860772962432E-3</v>
      </c>
      <c r="AC813" s="13">
        <f t="shared" si="1192"/>
        <v>2.2143224731263958E-5</v>
      </c>
      <c r="AD813" s="13">
        <f t="shared" si="1193"/>
        <v>2.9884436548161995E-2</v>
      </c>
      <c r="AE813" s="13">
        <f t="shared" si="1194"/>
        <v>1.0913067245091492E-2</v>
      </c>
      <c r="AF813" s="13">
        <f t="shared" si="1195"/>
        <v>1.9925929756773948E-3</v>
      </c>
      <c r="AG813" s="13">
        <f t="shared" si="1196"/>
        <v>2.4254878288257133E-4</v>
      </c>
      <c r="AH813" s="13">
        <f t="shared" si="1197"/>
        <v>1.2087158425622833E-4</v>
      </c>
      <c r="AI813" s="13">
        <f t="shared" si="1198"/>
        <v>1.7502745912160138E-4</v>
      </c>
      <c r="AJ813" s="13">
        <f t="shared" si="1199"/>
        <v>1.2672379383074601E-4</v>
      </c>
      <c r="AK813" s="13">
        <f t="shared" si="1200"/>
        <v>6.1167240094597191E-5</v>
      </c>
      <c r="AL813" s="13">
        <f t="shared" si="1201"/>
        <v>4.6836517098215599E-7</v>
      </c>
      <c r="AM813" s="13">
        <f t="shared" si="1202"/>
        <v>8.6548000979576635E-3</v>
      </c>
      <c r="AN813" s="13">
        <f t="shared" si="1203"/>
        <v>3.1605218759811439E-3</v>
      </c>
      <c r="AO813" s="13">
        <f t="shared" si="1204"/>
        <v>5.7707274665491832E-4</v>
      </c>
      <c r="AP813" s="13">
        <f t="shared" si="1205"/>
        <v>7.0244296775295894E-5</v>
      </c>
      <c r="AQ813" s="13">
        <f t="shared" si="1206"/>
        <v>6.4128759216987398E-6</v>
      </c>
      <c r="AR813" s="13">
        <f t="shared" si="1207"/>
        <v>8.8278708208744203E-6</v>
      </c>
      <c r="AS813" s="13">
        <f t="shared" si="1208"/>
        <v>1.2783151712117627E-5</v>
      </c>
      <c r="AT813" s="13">
        <f t="shared" si="1209"/>
        <v>9.2552876571674751E-6</v>
      </c>
      <c r="AU813" s="13">
        <f t="shared" si="1210"/>
        <v>4.4673568014120757E-6</v>
      </c>
      <c r="AV813" s="13">
        <f t="shared" si="1211"/>
        <v>1.6172331047701748E-6</v>
      </c>
      <c r="AW813" s="13">
        <f t="shared" si="1212"/>
        <v>6.8796417681376151E-9</v>
      </c>
      <c r="AX813" s="13">
        <f t="shared" si="1213"/>
        <v>2.0887562609969686E-3</v>
      </c>
      <c r="AY813" s="13">
        <f t="shared" si="1214"/>
        <v>7.6276283469924608E-4</v>
      </c>
      <c r="AZ813" s="13">
        <f t="shared" si="1215"/>
        <v>1.3927119043576948E-4</v>
      </c>
      <c r="BA813" s="13">
        <f t="shared" si="1216"/>
        <v>1.6952813817542919E-5</v>
      </c>
      <c r="BB813" s="13">
        <f t="shared" si="1217"/>
        <v>1.5476885174512407E-6</v>
      </c>
      <c r="BC813" s="13">
        <f t="shared" si="1218"/>
        <v>1.1303561864505119E-7</v>
      </c>
      <c r="BD813" s="13">
        <f t="shared" si="1219"/>
        <v>5.3728718036852085E-7</v>
      </c>
      <c r="BE813" s="13">
        <f t="shared" si="1220"/>
        <v>7.7801586350652968E-7</v>
      </c>
      <c r="BF813" s="13">
        <f t="shared" si="1221"/>
        <v>5.6330088078095875E-7</v>
      </c>
      <c r="BG813" s="13">
        <f t="shared" si="1222"/>
        <v>2.7189495499358453E-7</v>
      </c>
      <c r="BH813" s="13">
        <f t="shared" si="1223"/>
        <v>9.8429013347810583E-8</v>
      </c>
      <c r="BI813" s="13">
        <f t="shared" si="1224"/>
        <v>2.8505922572493716E-8</v>
      </c>
      <c r="BJ813" s="14">
        <f t="shared" si="1225"/>
        <v>0.64640937428662715</v>
      </c>
      <c r="BK813" s="14">
        <f t="shared" si="1226"/>
        <v>0.26224731922498279</v>
      </c>
      <c r="BL813" s="14">
        <f t="shared" si="1227"/>
        <v>9.0025586602737989E-2</v>
      </c>
      <c r="BM813" s="14">
        <f t="shared" si="1228"/>
        <v>0.27216515325612439</v>
      </c>
      <c r="BN813" s="14">
        <f t="shared" si="1229"/>
        <v>0.72707835401774101</v>
      </c>
    </row>
    <row r="814" spans="1:66" x14ac:dyDescent="0.25">
      <c r="A814" t="s">
        <v>342</v>
      </c>
      <c r="B814" t="s">
        <v>172</v>
      </c>
      <c r="C814" t="s">
        <v>170</v>
      </c>
      <c r="D814" s="11">
        <v>44450</v>
      </c>
      <c r="E814" s="10">
        <f>VLOOKUP(A814,home!$A$2:$E$405,3,FALSE)</f>
        <v>1.3717999999999999</v>
      </c>
      <c r="F814" s="10">
        <f>VLOOKUP(B814,home!$B$2:$E$405,3,FALSE)</f>
        <v>0.41</v>
      </c>
      <c r="G814" s="10">
        <f>VLOOKUP(C814,away!$B$2:$E$405,4,FALSE)</f>
        <v>1.0290999999999999</v>
      </c>
      <c r="H814" s="10">
        <f>VLOOKUP(A814,away!$A$2:$E$405,3,FALSE)</f>
        <v>1.1667000000000001</v>
      </c>
      <c r="I814" s="10">
        <f>VLOOKUP(C814,away!$B$2:$E$405,3,FALSE)</f>
        <v>0.95799999999999996</v>
      </c>
      <c r="J814" s="10">
        <f>VLOOKUP(B814,home!$B$2:$E$405,4,FALSE)</f>
        <v>1.4463999999999999</v>
      </c>
      <c r="K814" s="12">
        <f t="shared" si="1174"/>
        <v>0.57880494579999986</v>
      </c>
      <c r="L814" s="12">
        <f t="shared" si="1175"/>
        <v>1.6166392550399999</v>
      </c>
      <c r="M814" s="13">
        <f t="shared" si="1176"/>
        <v>0.11130910692304753</v>
      </c>
      <c r="N814" s="13">
        <f t="shared" si="1177"/>
        <v>6.4426261599640919E-2</v>
      </c>
      <c r="O814" s="13">
        <f t="shared" si="1178"/>
        <v>0.17994667169524328</v>
      </c>
      <c r="P814" s="13">
        <f t="shared" si="1179"/>
        <v>0.10415402355745565</v>
      </c>
      <c r="Q814" s="13">
        <f t="shared" si="1180"/>
        <v>1.8645119426638386E-2</v>
      </c>
      <c r="R814" s="13">
        <f t="shared" si="1181"/>
        <v>0.1454544266381628</v>
      </c>
      <c r="S814" s="13">
        <f t="shared" si="1182"/>
        <v>2.4364719390630653E-2</v>
      </c>
      <c r="T814" s="13">
        <f t="shared" si="1183"/>
        <v>3.0142431980012509E-2</v>
      </c>
      <c r="U814" s="13">
        <f t="shared" si="1184"/>
        <v>8.4189741526671871E-2</v>
      </c>
      <c r="V814" s="13">
        <f t="shared" si="1185"/>
        <v>2.5331695447354985E-3</v>
      </c>
      <c r="W814" s="13">
        <f t="shared" si="1186"/>
        <v>3.5972957797233179E-3</v>
      </c>
      <c r="X814" s="13">
        <f t="shared" si="1187"/>
        <v>5.8155295694904408E-3</v>
      </c>
      <c r="Y814" s="13">
        <f t="shared" si="1188"/>
        <v>4.7008066954420599E-3</v>
      </c>
      <c r="Z814" s="13">
        <f t="shared" si="1189"/>
        <v>7.8382445307529941E-2</v>
      </c>
      <c r="AA814" s="13">
        <f t="shared" si="1190"/>
        <v>4.536814700789632E-2</v>
      </c>
      <c r="AB814" s="13">
        <f t="shared" si="1191"/>
        <v>1.3129653934975925E-2</v>
      </c>
      <c r="AC814" s="13">
        <f t="shared" si="1192"/>
        <v>1.4814589734098158E-4</v>
      </c>
      <c r="AD814" s="13">
        <f t="shared" si="1193"/>
        <v>5.2053314720233073E-4</v>
      </c>
      <c r="AE814" s="13">
        <f t="shared" si="1194"/>
        <v>8.4151431931680273E-4</v>
      </c>
      <c r="AF814" s="13">
        <f t="shared" si="1195"/>
        <v>6.8021254114290438E-4</v>
      </c>
      <c r="AG814" s="13">
        <f t="shared" si="1196"/>
        <v>3.6655276526071008E-4</v>
      </c>
      <c r="AH814" s="13">
        <f t="shared" si="1197"/>
        <v>3.1679034497544688E-2</v>
      </c>
      <c r="AI814" s="13">
        <f t="shared" si="1198"/>
        <v>1.8335981845347678E-2</v>
      </c>
      <c r="AJ814" s="13">
        <f t="shared" si="1199"/>
        <v>5.3064784890931209E-3</v>
      </c>
      <c r="AK814" s="13">
        <f t="shared" si="1200"/>
        <v>1.0238053314228031E-3</v>
      </c>
      <c r="AL814" s="13">
        <f t="shared" si="1201"/>
        <v>5.5449160300101483E-6</v>
      </c>
      <c r="AM814" s="13">
        <f t="shared" si="1202"/>
        <v>6.0257432010709713E-5</v>
      </c>
      <c r="AN814" s="13">
        <f t="shared" si="1203"/>
        <v>9.7414529996417196E-5</v>
      </c>
      <c r="AO814" s="13">
        <f t="shared" si="1204"/>
        <v>7.874207660173983E-5</v>
      </c>
      <c r="AP814" s="13">
        <f t="shared" si="1205"/>
        <v>4.2432510685913096E-5</v>
      </c>
      <c r="AQ814" s="13">
        <f t="shared" si="1206"/>
        <v>1.7149515616187846E-5</v>
      </c>
      <c r="AR814" s="13">
        <f t="shared" si="1207"/>
        <v>1.0242714146099412E-2</v>
      </c>
      <c r="AS814" s="13">
        <f t="shared" si="1208"/>
        <v>5.9285336061779617E-3</v>
      </c>
      <c r="AT814" s="13">
        <f t="shared" si="1209"/>
        <v>1.7157322862986562E-3</v>
      </c>
      <c r="AU814" s="13">
        <f t="shared" si="1210"/>
        <v>3.3102477765946782E-4</v>
      </c>
      <c r="AV814" s="13">
        <f t="shared" si="1211"/>
        <v>4.7899694622911318E-5</v>
      </c>
      <c r="AW814" s="13">
        <f t="shared" si="1212"/>
        <v>1.4412450426926312E-7</v>
      </c>
      <c r="AX814" s="13">
        <f t="shared" si="1213"/>
        <v>5.8128832781676646E-6</v>
      </c>
      <c r="AY814" s="13">
        <f t="shared" si="1214"/>
        <v>9.3973352924514452E-6</v>
      </c>
      <c r="AZ814" s="13">
        <f t="shared" si="1215"/>
        <v>7.596050563274904E-6</v>
      </c>
      <c r="BA814" s="13">
        <f t="shared" si="1216"/>
        <v>4.0933578412863042E-6</v>
      </c>
      <c r="BB814" s="13">
        <f t="shared" si="1217"/>
        <v>1.6543707427873084E-6</v>
      </c>
      <c r="BC814" s="13">
        <f t="shared" si="1218"/>
        <v>5.3490413703592873E-7</v>
      </c>
      <c r="BD814" s="13">
        <f t="shared" si="1219"/>
        <v>2.7597956277896399E-3</v>
      </c>
      <c r="BE814" s="13">
        <f t="shared" si="1220"/>
        <v>1.5973833587618592E-3</v>
      </c>
      <c r="BF814" s="13">
        <f t="shared" si="1221"/>
        <v>4.6228669419498975E-4</v>
      </c>
      <c r="BG814" s="13">
        <f t="shared" si="1222"/>
        <v>8.9191274992530707E-5</v>
      </c>
      <c r="BH814" s="13">
        <f t="shared" si="1223"/>
        <v>1.2906087771971155E-5</v>
      </c>
      <c r="BI814" s="13">
        <f t="shared" si="1224"/>
        <v>1.4940214866691618E-6</v>
      </c>
      <c r="BJ814" s="14">
        <f t="shared" si="1225"/>
        <v>0.13006134279063639</v>
      </c>
      <c r="BK814" s="14">
        <f t="shared" si="1226"/>
        <v>0.24252410756453277</v>
      </c>
      <c r="BL814" s="14">
        <f t="shared" si="1227"/>
        <v>0.54762290254221435</v>
      </c>
      <c r="BM814" s="14">
        <f t="shared" si="1228"/>
        <v>0.37464593515393696</v>
      </c>
      <c r="BN814" s="14">
        <f t="shared" si="1229"/>
        <v>0.62393560984018848</v>
      </c>
    </row>
    <row r="815" spans="1:66" x14ac:dyDescent="0.25">
      <c r="A815" t="s">
        <v>343</v>
      </c>
      <c r="B815" t="s">
        <v>178</v>
      </c>
      <c r="C815" t="s">
        <v>181</v>
      </c>
      <c r="D815" s="11">
        <v>44450</v>
      </c>
      <c r="E815" s="10">
        <f>VLOOKUP(A815,home!$A$2:$E$405,3,FALSE)</f>
        <v>1.3151999999999999</v>
      </c>
      <c r="F815" s="10">
        <f>VLOOKUP(B815,home!$B$2:$E$405,3,FALSE)</f>
        <v>1.0286999999999999</v>
      </c>
      <c r="G815" s="10">
        <f>VLOOKUP(C815,away!$B$2:$E$405,4,FALSE)</f>
        <v>0.95040000000000002</v>
      </c>
      <c r="H815" s="10">
        <f>VLOOKUP(A815,away!$A$2:$E$405,3,FALSE)</f>
        <v>1.1212</v>
      </c>
      <c r="I815" s="10">
        <f>VLOOKUP(C815,away!$B$2:$E$405,3,FALSE)</f>
        <v>1.0034000000000001</v>
      </c>
      <c r="J815" s="10">
        <f>VLOOKUP(B815,home!$B$2:$E$405,4,FALSE)</f>
        <v>1.2067000000000001</v>
      </c>
      <c r="K815" s="12">
        <f t="shared" si="1174"/>
        <v>1.2858401064959999</v>
      </c>
      <c r="L815" s="12">
        <f t="shared" si="1175"/>
        <v>1.3575520769360001</v>
      </c>
      <c r="M815" s="13">
        <f t="shared" si="1176"/>
        <v>7.111960915005397E-2</v>
      </c>
      <c r="N815" s="13">
        <f t="shared" si="1177"/>
        <v>9.1448445803459275E-2</v>
      </c>
      <c r="O815" s="13">
        <f t="shared" si="1178"/>
        <v>9.6548573112532329E-2</v>
      </c>
      <c r="P815" s="13">
        <f t="shared" si="1179"/>
        <v>0.1241460275330554</v>
      </c>
      <c r="Q815" s="13">
        <f t="shared" si="1180"/>
        <v>5.8794039645406901E-2</v>
      </c>
      <c r="R815" s="13">
        <f t="shared" si="1181"/>
        <v>6.5534857977062766E-2</v>
      </c>
      <c r="S815" s="13">
        <f t="shared" si="1182"/>
        <v>5.4177168352121281E-2</v>
      </c>
      <c r="T815" s="13">
        <f t="shared" si="1183"/>
        <v>7.981597063207968E-2</v>
      </c>
      <c r="U815" s="13">
        <f t="shared" si="1184"/>
        <v>8.4267348760426616E-2</v>
      </c>
      <c r="V815" s="13">
        <f t="shared" si="1185"/>
        <v>1.0507932128996022E-2</v>
      </c>
      <c r="W815" s="13">
        <f t="shared" si="1186"/>
        <v>2.5199911399660012E-2</v>
      </c>
      <c r="X815" s="13">
        <f t="shared" si="1187"/>
        <v>3.4210192059211636E-2</v>
      </c>
      <c r="Y815" s="13">
        <f t="shared" si="1188"/>
        <v>2.3221058641181114E-2</v>
      </c>
      <c r="Z815" s="13">
        <f t="shared" si="1189"/>
        <v>2.9655660852822445E-2</v>
      </c>
      <c r="AA815" s="13">
        <f t="shared" si="1190"/>
        <v>3.8132438109202464E-2</v>
      </c>
      <c r="AB815" s="13">
        <f t="shared" si="1191"/>
        <v>2.4516109139644519E-2</v>
      </c>
      <c r="AC815" s="13">
        <f t="shared" si="1192"/>
        <v>1.146412050586357E-3</v>
      </c>
      <c r="AD815" s="13">
        <f t="shared" si="1193"/>
        <v>8.1007641894571495E-3</v>
      </c>
      <c r="AE815" s="13">
        <f t="shared" si="1194"/>
        <v>1.0997209250166328E-2</v>
      </c>
      <c r="AF815" s="13">
        <f t="shared" si="1195"/>
        <v>7.4646421290315464E-3</v>
      </c>
      <c r="AG815" s="13">
        <f t="shared" si="1196"/>
        <v>3.377880141950246E-3</v>
      </c>
      <c r="AH815" s="13">
        <f t="shared" si="1197"/>
        <v>1.0064775995914687E-2</v>
      </c>
      <c r="AI815" s="13">
        <f t="shared" si="1198"/>
        <v>1.2941692638445326E-2</v>
      </c>
      <c r="AJ815" s="13">
        <f t="shared" si="1199"/>
        <v>8.320473720228521E-3</v>
      </c>
      <c r="AK815" s="13">
        <f t="shared" si="1200"/>
        <v>3.5662662715052694E-3</v>
      </c>
      <c r="AL815" s="13">
        <f t="shared" si="1201"/>
        <v>8.0046841481390413E-5</v>
      </c>
      <c r="AM815" s="13">
        <f t="shared" si="1202"/>
        <v>2.0832574976141121E-3</v>
      </c>
      <c r="AN815" s="13">
        <f t="shared" si="1203"/>
        <v>2.8281305426785326E-3</v>
      </c>
      <c r="AO815" s="13">
        <f t="shared" si="1204"/>
        <v>1.9196672460296898E-3</v>
      </c>
      <c r="AP815" s="13">
        <f t="shared" si="1205"/>
        <v>8.6868275229120531E-4</v>
      </c>
      <c r="AQ815" s="13">
        <f t="shared" si="1206"/>
        <v>2.9482051864285176E-4</v>
      </c>
      <c r="AR815" s="13">
        <f t="shared" si="1207"/>
        <v>2.732691511429916E-3</v>
      </c>
      <c r="AS815" s="13">
        <f t="shared" si="1208"/>
        <v>3.5138043440777578E-3</v>
      </c>
      <c r="AT815" s="13">
        <f t="shared" si="1209"/>
        <v>2.2590952759975265E-3</v>
      </c>
      <c r="AU815" s="13">
        <f t="shared" si="1210"/>
        <v>9.6827843675775652E-4</v>
      </c>
      <c r="AV815" s="13">
        <f t="shared" si="1211"/>
        <v>3.1126281205959348E-4</v>
      </c>
      <c r="AW815" s="13">
        <f t="shared" si="1212"/>
        <v>3.8813710784961133E-6</v>
      </c>
      <c r="AX815" s="13">
        <f t="shared" si="1213"/>
        <v>4.464560070984533E-4</v>
      </c>
      <c r="AY815" s="13">
        <f t="shared" si="1214"/>
        <v>6.0608727969705897E-4</v>
      </c>
      <c r="AZ815" s="13">
        <f t="shared" si="1215"/>
        <v>4.1139752267861646E-4</v>
      </c>
      <c r="BA815" s="13">
        <f t="shared" si="1216"/>
        <v>1.8616452045289362E-4</v>
      </c>
      <c r="BB815" s="13">
        <f t="shared" si="1217"/>
        <v>6.3182007848155061E-5</v>
      </c>
      <c r="BC815" s="13">
        <f t="shared" si="1218"/>
        <v>1.7154573195849907E-5</v>
      </c>
      <c r="BD815" s="13">
        <f t="shared" si="1219"/>
        <v>6.1829517282784323E-4</v>
      </c>
      <c r="BE815" s="13">
        <f t="shared" si="1220"/>
        <v>7.950287308749165E-4</v>
      </c>
      <c r="BF815" s="13">
        <f t="shared" si="1221"/>
        <v>5.1113991398779135E-4</v>
      </c>
      <c r="BG815" s="13">
        <f t="shared" si="1222"/>
        <v>2.1908140047880592E-4</v>
      </c>
      <c r="BH815" s="13">
        <f t="shared" si="1223"/>
        <v>7.0425912830740159E-5</v>
      </c>
      <c r="BI815" s="13">
        <f t="shared" si="1224"/>
        <v>1.8111292650871384E-5</v>
      </c>
      <c r="BJ815" s="14">
        <f t="shared" si="1225"/>
        <v>0.35235511435983136</v>
      </c>
      <c r="BK815" s="14">
        <f t="shared" si="1226"/>
        <v>0.26178328333599149</v>
      </c>
      <c r="BL815" s="14">
        <f t="shared" si="1227"/>
        <v>0.35590975052893609</v>
      </c>
      <c r="BM815" s="14">
        <f t="shared" si="1228"/>
        <v>0.49151004994739211</v>
      </c>
      <c r="BN815" s="14">
        <f t="shared" si="1229"/>
        <v>0.50759155322157068</v>
      </c>
    </row>
    <row r="816" spans="1:66" x14ac:dyDescent="0.25">
      <c r="A816" t="s">
        <v>343</v>
      </c>
      <c r="B816" t="s">
        <v>182</v>
      </c>
      <c r="C816" t="s">
        <v>177</v>
      </c>
      <c r="D816" s="11">
        <v>44450</v>
      </c>
      <c r="E816" s="10">
        <f>VLOOKUP(A816,home!$A$2:$E$405,3,FALSE)</f>
        <v>1.3151999999999999</v>
      </c>
      <c r="F816" s="10">
        <f>VLOOKUP(B816,home!$B$2:$E$405,3,FALSE)</f>
        <v>1.4256</v>
      </c>
      <c r="G816" s="10">
        <f>VLOOKUP(C816,away!$B$2:$E$405,4,FALSE)</f>
        <v>0.8498</v>
      </c>
      <c r="H816" s="10">
        <f>VLOOKUP(A816,away!$A$2:$E$405,3,FALSE)</f>
        <v>1.1212</v>
      </c>
      <c r="I816" s="10">
        <f>VLOOKUP(C816,away!$B$2:$E$405,3,FALSE)</f>
        <v>0.83940000000000003</v>
      </c>
      <c r="J816" s="10">
        <f>VLOOKUP(B816,home!$B$2:$E$405,4,FALSE)</f>
        <v>1.1149</v>
      </c>
      <c r="K816" s="12">
        <f t="shared" si="1174"/>
        <v>1.5933317621759999</v>
      </c>
      <c r="L816" s="12">
        <f t="shared" si="1175"/>
        <v>1.0492717236719999</v>
      </c>
      <c r="M816" s="13">
        <f t="shared" si="1176"/>
        <v>7.1175723139540847E-2</v>
      </c>
      <c r="N816" s="13">
        <f t="shared" si="1177"/>
        <v>0.11340654037407569</v>
      </c>
      <c r="O816" s="13">
        <f t="shared" si="1178"/>
        <v>7.4682673702227073E-2</v>
      </c>
      <c r="P816" s="13">
        <f t="shared" si="1179"/>
        <v>0.11899427609398465</v>
      </c>
      <c r="Q816" s="13">
        <f t="shared" si="1180"/>
        <v>9.0347121408254877E-2</v>
      </c>
      <c r="R816" s="13">
        <f t="shared" si="1181"/>
        <v>3.9181208881984668E-2</v>
      </c>
      <c r="S816" s="13">
        <f t="shared" si="1182"/>
        <v>4.9734787082427373E-2</v>
      </c>
      <c r="T816" s="13">
        <f t="shared" si="1183"/>
        <v>9.4798679808843045E-2</v>
      </c>
      <c r="U816" s="13">
        <f t="shared" si="1184"/>
        <v>6.2428664592118557E-2</v>
      </c>
      <c r="V816" s="13">
        <f t="shared" si="1185"/>
        <v>9.2387227999688338E-3</v>
      </c>
      <c r="W816" s="13">
        <f t="shared" si="1186"/>
        <v>4.7984312720314594E-2</v>
      </c>
      <c r="X816" s="13">
        <f t="shared" si="1187"/>
        <v>5.0348582517260765E-2</v>
      </c>
      <c r="Y816" s="13">
        <f t="shared" si="1188"/>
        <v>2.641467198116406E-2</v>
      </c>
      <c r="Z816" s="13">
        <f t="shared" si="1189"/>
        <v>1.3703911526384244E-2</v>
      </c>
      <c r="AA816" s="13">
        <f t="shared" si="1190"/>
        <v>2.1834877501037801E-2</v>
      </c>
      <c r="AB816" s="13">
        <f t="shared" si="1191"/>
        <v>1.7395101922812833E-2</v>
      </c>
      <c r="AC816" s="13">
        <f t="shared" si="1192"/>
        <v>9.6535297001828753E-4</v>
      </c>
      <c r="AD816" s="13">
        <f t="shared" si="1193"/>
        <v>1.9113732385865768E-2</v>
      </c>
      <c r="AE816" s="13">
        <f t="shared" si="1194"/>
        <v>2.0055498926322701E-2</v>
      </c>
      <c r="AF816" s="13">
        <f t="shared" si="1195"/>
        <v>1.0521833963762281E-2</v>
      </c>
      <c r="AG816" s="13">
        <f t="shared" si="1196"/>
        <v>3.6800876197824813E-3</v>
      </c>
      <c r="AH816" s="13">
        <f t="shared" si="1197"/>
        <v>3.5947817170844448E-3</v>
      </c>
      <c r="AI816" s="13">
        <f t="shared" si="1198"/>
        <v>5.7276798879202246E-3</v>
      </c>
      <c r="AJ816" s="13">
        <f t="shared" si="1199"/>
        <v>4.5630471444999838E-3</v>
      </c>
      <c r="AK816" s="13">
        <f t="shared" si="1200"/>
        <v>2.4234826492127749E-3</v>
      </c>
      <c r="AL816" s="13">
        <f t="shared" si="1201"/>
        <v>6.4556549775994515E-5</v>
      </c>
      <c r="AM816" s="13">
        <f t="shared" si="1202"/>
        <v>6.0909033808263999E-3</v>
      </c>
      <c r="AN816" s="13">
        <f t="shared" si="1203"/>
        <v>6.3910126891193282E-3</v>
      </c>
      <c r="AO816" s="13">
        <f t="shared" si="1204"/>
        <v>3.3529544501609302E-3</v>
      </c>
      <c r="AP816" s="13">
        <f t="shared" si="1205"/>
        <v>1.1727200984380209E-3</v>
      </c>
      <c r="AQ816" s="13">
        <f t="shared" si="1206"/>
        <v>3.0762550976821485E-4</v>
      </c>
      <c r="AR816" s="13">
        <f t="shared" si="1207"/>
        <v>7.5438056170195776E-4</v>
      </c>
      <c r="AS816" s="13">
        <f t="shared" si="1208"/>
        <v>1.2019785097279008E-3</v>
      </c>
      <c r="AT816" s="13">
        <f t="shared" si="1209"/>
        <v>9.5757526850121942E-4</v>
      </c>
      <c r="AU816" s="13">
        <f t="shared" si="1210"/>
        <v>5.0857836332573482E-4</v>
      </c>
      <c r="AV816" s="13">
        <f t="shared" si="1211"/>
        <v>2.025835149605947E-4</v>
      </c>
      <c r="AW816" s="13">
        <f t="shared" si="1212"/>
        <v>2.998002521425964E-6</v>
      </c>
      <c r="AX816" s="13">
        <f t="shared" si="1213"/>
        <v>1.6174716361693137E-3</v>
      </c>
      <c r="AY816" s="13">
        <f t="shared" si="1214"/>
        <v>1.6971672516739456E-3</v>
      </c>
      <c r="AZ816" s="13">
        <f t="shared" si="1215"/>
        <v>8.9039480376179592E-4</v>
      </c>
      <c r="BA816" s="13">
        <f t="shared" si="1216"/>
        <v>3.1142203016391065E-4</v>
      </c>
      <c r="BB816" s="13">
        <f t="shared" si="1217"/>
        <v>8.169158259488E-5</v>
      </c>
      <c r="BC816" s="13">
        <f t="shared" si="1218"/>
        <v>1.7143333535764662E-5</v>
      </c>
      <c r="BD816" s="13">
        <f t="shared" si="1219"/>
        <v>1.3192503204694406E-4</v>
      </c>
      <c r="BE816" s="13">
        <f t="shared" si="1220"/>
        <v>2.1020034378648264E-4</v>
      </c>
      <c r="BF816" s="13">
        <f t="shared" si="1221"/>
        <v>1.6745944208765873E-4</v>
      </c>
      <c r="BG816" s="13">
        <f t="shared" si="1222"/>
        <v>8.8939482651513045E-5</v>
      </c>
      <c r="BH816" s="13">
        <f t="shared" si="1223"/>
        <v>3.5427525655039249E-5</v>
      </c>
      <c r="BI816" s="13">
        <f t="shared" si="1224"/>
        <v>1.1289560376295834E-5</v>
      </c>
      <c r="BJ816" s="14">
        <f t="shared" si="1225"/>
        <v>0.49860156847185877</v>
      </c>
      <c r="BK816" s="14">
        <f t="shared" si="1226"/>
        <v>0.25187058588738997</v>
      </c>
      <c r="BL816" s="14">
        <f t="shared" si="1227"/>
        <v>0.23610185560371971</v>
      </c>
      <c r="BM816" s="14">
        <f t="shared" si="1228"/>
        <v>0.4907962086401324</v>
      </c>
      <c r="BN816" s="14">
        <f t="shared" si="1229"/>
        <v>0.50778754360006773</v>
      </c>
    </row>
    <row r="817" spans="1:66" x14ac:dyDescent="0.25">
      <c r="A817" t="s">
        <v>343</v>
      </c>
      <c r="B817" t="s">
        <v>196</v>
      </c>
      <c r="C817" t="s">
        <v>192</v>
      </c>
      <c r="D817" s="11">
        <v>44450</v>
      </c>
      <c r="E817" s="10">
        <f>VLOOKUP(A817,home!$A$2:$E$405,3,FALSE)</f>
        <v>1.3151999999999999</v>
      </c>
      <c r="F817" s="10">
        <f>VLOOKUP(B817,home!$B$2:$E$405,3,FALSE)</f>
        <v>0.99790000000000001</v>
      </c>
      <c r="G817" s="10">
        <f>VLOOKUP(C817,away!$B$2:$E$405,4,FALSE)</f>
        <v>0.90290000000000004</v>
      </c>
      <c r="H817" s="10">
        <f>VLOOKUP(A817,away!$A$2:$E$405,3,FALSE)</f>
        <v>1.1212</v>
      </c>
      <c r="I817" s="10">
        <f>VLOOKUP(C817,away!$B$2:$E$405,3,FALSE)</f>
        <v>0.89190000000000003</v>
      </c>
      <c r="J817" s="10">
        <f>VLOOKUP(B817,home!$B$2:$E$405,4,FALSE)</f>
        <v>1.5608</v>
      </c>
      <c r="K817" s="12">
        <f t="shared" si="1174"/>
        <v>1.1850003424319999</v>
      </c>
      <c r="L817" s="12">
        <f t="shared" si="1175"/>
        <v>1.560797315424</v>
      </c>
      <c r="M817" s="13">
        <f t="shared" si="1176"/>
        <v>6.4197073216336151E-2</v>
      </c>
      <c r="N817" s="13">
        <f t="shared" si="1177"/>
        <v>7.6073553744490499E-2</v>
      </c>
      <c r="O817" s="13">
        <f t="shared" si="1178"/>
        <v>0.10019861953413542</v>
      </c>
      <c r="P817" s="13">
        <f t="shared" si="1179"/>
        <v>0.11873539845916414</v>
      </c>
      <c r="Q817" s="13">
        <f t="shared" si="1180"/>
        <v>4.5073593618620213E-2</v>
      </c>
      <c r="R817" s="13">
        <f t="shared" si="1181"/>
        <v>7.8194868189034691E-2</v>
      </c>
      <c r="S817" s="13">
        <f t="shared" si="1182"/>
        <v>5.4901626121441963E-2</v>
      </c>
      <c r="T817" s="13">
        <f t="shared" si="1183"/>
        <v>7.0350743916454767E-2</v>
      </c>
      <c r="U817" s="13">
        <f t="shared" si="1184"/>
        <v>9.2660945580431198E-2</v>
      </c>
      <c r="V817" s="13">
        <f t="shared" si="1185"/>
        <v>1.1282560830941504E-2</v>
      </c>
      <c r="W817" s="13">
        <f t="shared" si="1186"/>
        <v>1.7804074624235243E-2</v>
      </c>
      <c r="X817" s="13">
        <f t="shared" si="1187"/>
        <v>2.7788551877114931E-2</v>
      </c>
      <c r="Y817" s="13">
        <f t="shared" si="1188"/>
        <v>2.1686148584660777E-2</v>
      </c>
      <c r="Z817" s="13">
        <f t="shared" si="1189"/>
        <v>4.0682113449792959E-2</v>
      </c>
      <c r="AA817" s="13">
        <f t="shared" si="1190"/>
        <v>4.8208318368862121E-2</v>
      </c>
      <c r="AB817" s="13">
        <f t="shared" si="1191"/>
        <v>2.8563436887586256E-2</v>
      </c>
      <c r="AC817" s="13">
        <f t="shared" si="1192"/>
        <v>1.304225497347812E-3</v>
      </c>
      <c r="AD817" s="13">
        <f t="shared" si="1193"/>
        <v>5.274458631600914E-3</v>
      </c>
      <c r="AE817" s="13">
        <f t="shared" si="1194"/>
        <v>8.2323608725176512E-3</v>
      </c>
      <c r="AF817" s="13">
        <f t="shared" si="1195"/>
        <v>6.4245233747135663E-3</v>
      </c>
      <c r="AG817" s="13">
        <f t="shared" si="1196"/>
        <v>3.3424596120438898E-3</v>
      </c>
      <c r="AH817" s="13">
        <f t="shared" si="1197"/>
        <v>1.5874133364552866E-2</v>
      </c>
      <c r="AI817" s="13">
        <f t="shared" si="1198"/>
        <v>1.881085347280638E-2</v>
      </c>
      <c r="AJ817" s="13">
        <f t="shared" si="1199"/>
        <v>1.1145433903356872E-2</v>
      </c>
      <c r="AK817" s="13">
        <f t="shared" si="1200"/>
        <v>4.4024476640103696E-3</v>
      </c>
      <c r="AL817" s="13">
        <f t="shared" si="1201"/>
        <v>9.6488968328099753E-5</v>
      </c>
      <c r="AM817" s="13">
        <f t="shared" si="1202"/>
        <v>1.2500470569181E-3</v>
      </c>
      <c r="AN817" s="13">
        <f t="shared" si="1203"/>
        <v>1.9510700905914424E-3</v>
      </c>
      <c r="AO817" s="13">
        <f t="shared" si="1204"/>
        <v>1.5226124797995924E-3</v>
      </c>
      <c r="AP817" s="13">
        <f t="shared" si="1205"/>
        <v>7.9216315696742769E-4</v>
      </c>
      <c r="AQ817" s="13">
        <f t="shared" si="1206"/>
        <v>3.0910153219314052E-4</v>
      </c>
      <c r="AR817" s="13">
        <f t="shared" si="1207"/>
        <v>4.9552609480153316E-3</v>
      </c>
      <c r="AS817" s="13">
        <f t="shared" si="1208"/>
        <v>5.8719859202380842E-3</v>
      </c>
      <c r="AT817" s="13">
        <f t="shared" si="1209"/>
        <v>3.4791526631190077E-3</v>
      </c>
      <c r="AU817" s="13">
        <f t="shared" si="1210"/>
        <v>1.3742656990564088E-3</v>
      </c>
      <c r="AV817" s="13">
        <f t="shared" si="1211"/>
        <v>4.0712633099359929E-4</v>
      </c>
      <c r="AW817" s="13">
        <f t="shared" si="1212"/>
        <v>4.9572423058494853E-6</v>
      </c>
      <c r="AX817" s="13">
        <f t="shared" si="1213"/>
        <v>2.4688436508401001E-4</v>
      </c>
      <c r="AY817" s="13">
        <f t="shared" si="1214"/>
        <v>3.8533645424328151E-4</v>
      </c>
      <c r="AZ817" s="13">
        <f t="shared" si="1215"/>
        <v>3.007160516589585E-4</v>
      </c>
      <c r="BA817" s="13">
        <f t="shared" si="1216"/>
        <v>1.5645226871140243E-4</v>
      </c>
      <c r="BB817" s="13">
        <f t="shared" si="1217"/>
        <v>6.1047570249187809E-5</v>
      </c>
      <c r="BC817" s="13">
        <f t="shared" si="1218"/>
        <v>1.9056576751618075E-5</v>
      </c>
      <c r="BD817" s="13">
        <f t="shared" si="1219"/>
        <v>1.2890263308146198E-3</v>
      </c>
      <c r="BE817" s="13">
        <f t="shared" si="1220"/>
        <v>1.5274966434191887E-3</v>
      </c>
      <c r="BF817" s="13">
        <f t="shared" si="1221"/>
        <v>9.0504202275773493E-4</v>
      </c>
      <c r="BG817" s="13">
        <f t="shared" si="1222"/>
        <v>3.5749170229442176E-4</v>
      </c>
      <c r="BH817" s="13">
        <f t="shared" si="1223"/>
        <v>1.0590694740887214E-4</v>
      </c>
      <c r="BI817" s="13">
        <f t="shared" si="1224"/>
        <v>2.5099953789088255E-5</v>
      </c>
      <c r="BJ817" s="14">
        <f t="shared" si="1225"/>
        <v>0.28904495645962058</v>
      </c>
      <c r="BK817" s="14">
        <f t="shared" si="1226"/>
        <v>0.25090270954780292</v>
      </c>
      <c r="BL817" s="14">
        <f t="shared" si="1227"/>
        <v>0.41835691212668252</v>
      </c>
      <c r="BM817" s="14">
        <f t="shared" si="1228"/>
        <v>0.51613320561018061</v>
      </c>
      <c r="BN817" s="14">
        <f t="shared" si="1229"/>
        <v>0.48247310676178112</v>
      </c>
    </row>
    <row r="818" spans="1:66" x14ac:dyDescent="0.25">
      <c r="A818" t="s">
        <v>343</v>
      </c>
      <c r="B818" t="s">
        <v>186</v>
      </c>
      <c r="C818" t="s">
        <v>190</v>
      </c>
      <c r="D818" s="11">
        <v>44450</v>
      </c>
      <c r="E818" s="10">
        <f>VLOOKUP(A818,home!$A$2:$E$405,3,FALSE)</f>
        <v>1.3151999999999999</v>
      </c>
      <c r="F818" s="10">
        <f>VLOOKUP(B818,home!$B$2:$E$405,3,FALSE)</f>
        <v>0.67090000000000005</v>
      </c>
      <c r="G818" s="10">
        <f>VLOOKUP(C818,away!$B$2:$E$405,4,FALSE)</f>
        <v>1.2830999999999999</v>
      </c>
      <c r="H818" s="10">
        <f>VLOOKUP(A818,away!$A$2:$E$405,3,FALSE)</f>
        <v>1.1212</v>
      </c>
      <c r="I818" s="10">
        <f>VLOOKUP(C818,away!$B$2:$E$405,3,FALSE)</f>
        <v>1.1149</v>
      </c>
      <c r="J818" s="10">
        <f>VLOOKUP(B818,home!$B$2:$E$405,4,FALSE)</f>
        <v>0.94440000000000002</v>
      </c>
      <c r="K818" s="12">
        <f t="shared" si="1174"/>
        <v>1.1321659702079998</v>
      </c>
      <c r="L818" s="12">
        <f t="shared" si="1175"/>
        <v>1.1805244410719999</v>
      </c>
      <c r="M818" s="13">
        <f t="shared" si="1176"/>
        <v>9.8994556888826316E-2</v>
      </c>
      <c r="N818" s="13">
        <f t="shared" si="1177"/>
        <v>0.11207826854534907</v>
      </c>
      <c r="O818" s="13">
        <f t="shared" si="1178"/>
        <v>0.11686549394035198</v>
      </c>
      <c r="P818" s="13">
        <f t="shared" si="1179"/>
        <v>0.1323111353308157</v>
      </c>
      <c r="Q818" s="13">
        <f t="shared" si="1180"/>
        <v>6.3445600823438947E-2</v>
      </c>
      <c r="R818" s="13">
        <f t="shared" si="1181"/>
        <v>6.8981285957268615E-2</v>
      </c>
      <c r="S818" s="13">
        <f t="shared" si="1182"/>
        <v>4.4210098723380914E-2</v>
      </c>
      <c r="T818" s="13">
        <f t="shared" si="1183"/>
        <v>7.4899082450567478E-2</v>
      </c>
      <c r="U818" s="13">
        <f t="shared" si="1184"/>
        <v>7.8098264542006496E-2</v>
      </c>
      <c r="V818" s="13">
        <f t="shared" si="1185"/>
        <v>6.565443303162972E-3</v>
      </c>
      <c r="W818" s="13">
        <f t="shared" si="1186"/>
        <v>2.3943650070566074E-2</v>
      </c>
      <c r="X818" s="13">
        <f t="shared" si="1187"/>
        <v>2.8266064116778566E-2</v>
      </c>
      <c r="Y818" s="13">
        <f t="shared" si="1188"/>
        <v>1.6684389771382667E-2</v>
      </c>
      <c r="Z818" s="13">
        <f t="shared" si="1189"/>
        <v>2.7144698016377443E-2</v>
      </c>
      <c r="AA818" s="13">
        <f t="shared" si="1190"/>
        <v>3.0732303365715134E-2</v>
      </c>
      <c r="AB818" s="13">
        <f t="shared" si="1191"/>
        <v>1.739703402838573E-2</v>
      </c>
      <c r="AC818" s="13">
        <f t="shared" si="1192"/>
        <v>5.4844003845531356E-4</v>
      </c>
      <c r="AD818" s="13">
        <f t="shared" si="1193"/>
        <v>6.777046453115821E-3</v>
      </c>
      <c r="AE818" s="13">
        <f t="shared" si="1194"/>
        <v>8.0004689761835335E-3</v>
      </c>
      <c r="AF818" s="13">
        <f t="shared" si="1195"/>
        <v>4.722374583211471E-3</v>
      </c>
      <c r="AG818" s="13">
        <f t="shared" si="1196"/>
        <v>1.8582928717927802E-3</v>
      </c>
      <c r="AH818" s="13">
        <f t="shared" si="1197"/>
        <v>8.0112448634630552E-3</v>
      </c>
      <c r="AI818" s="13">
        <f t="shared" si="1198"/>
        <v>9.0700588134165032E-3</v>
      </c>
      <c r="AJ818" s="13">
        <f t="shared" si="1199"/>
        <v>5.1344059681676588E-3</v>
      </c>
      <c r="AK818" s="13">
        <f t="shared" si="1200"/>
        <v>1.9376665714640937E-3</v>
      </c>
      <c r="AL818" s="13">
        <f t="shared" si="1201"/>
        <v>2.9320692542880269E-5</v>
      </c>
      <c r="AM818" s="13">
        <f t="shared" si="1202"/>
        <v>1.5345482745473113E-3</v>
      </c>
      <c r="AN818" s="13">
        <f t="shared" si="1203"/>
        <v>1.8115717441079663E-3</v>
      </c>
      <c r="AO818" s="13">
        <f t="shared" si="1204"/>
        <v>1.0693023603374427E-3</v>
      </c>
      <c r="AP818" s="13">
        <f t="shared" si="1205"/>
        <v>4.2077919042477656E-4</v>
      </c>
      <c r="AQ818" s="13">
        <f t="shared" si="1206"/>
        <v>1.2418502964773454E-4</v>
      </c>
      <c r="AR818" s="13">
        <f t="shared" si="1207"/>
        <v>1.8914940729461279E-3</v>
      </c>
      <c r="AS818" s="13">
        <f t="shared" si="1208"/>
        <v>2.1414852222397338E-3</v>
      </c>
      <c r="AT818" s="13">
        <f t="shared" si="1209"/>
        <v>1.2122583471615713E-3</v>
      </c>
      <c r="AU818" s="13">
        <f t="shared" si="1210"/>
        <v>4.5749254925230888E-4</v>
      </c>
      <c r="AV818" s="13">
        <f t="shared" si="1211"/>
        <v>1.2948937397179284E-4</v>
      </c>
      <c r="AW818" s="13">
        <f t="shared" si="1212"/>
        <v>1.0885711073856229E-6</v>
      </c>
      <c r="AX818" s="13">
        <f t="shared" si="1213"/>
        <v>2.8956055601397809E-4</v>
      </c>
      <c r="AY818" s="13">
        <f t="shared" si="1214"/>
        <v>3.4183331354489902E-4</v>
      </c>
      <c r="AZ818" s="13">
        <f t="shared" si="1215"/>
        <v>2.0177129070619084E-4</v>
      </c>
      <c r="BA818" s="13">
        <f t="shared" si="1216"/>
        <v>7.9398646728433977E-5</v>
      </c>
      <c r="BB818" s="13">
        <f t="shared" si="1217"/>
        <v>2.3433010762739435E-5</v>
      </c>
      <c r="BC818" s="13">
        <f t="shared" si="1218"/>
        <v>5.5326483866634175E-6</v>
      </c>
      <c r="BD818" s="13">
        <f t="shared" si="1219"/>
        <v>3.7215916387595496E-4</v>
      </c>
      <c r="BE818" s="13">
        <f t="shared" si="1220"/>
        <v>4.213459408414185E-4</v>
      </c>
      <c r="BF818" s="13">
        <f t="shared" si="1221"/>
        <v>2.385167679529636E-4</v>
      </c>
      <c r="BG818" s="13">
        <f t="shared" si="1222"/>
        <v>9.0013522666781119E-5</v>
      </c>
      <c r="BH818" s="13">
        <f t="shared" si="1223"/>
        <v>2.5477561805469008E-5</v>
      </c>
      <c r="BI818" s="13">
        <f t="shared" si="1224"/>
        <v>5.7689656960046183E-6</v>
      </c>
      <c r="BJ818" s="14">
        <f t="shared" si="1225"/>
        <v>0.34657715472759454</v>
      </c>
      <c r="BK818" s="14">
        <f t="shared" si="1226"/>
        <v>0.28300082829072903</v>
      </c>
      <c r="BL818" s="14">
        <f t="shared" si="1227"/>
        <v>0.3432132595386494</v>
      </c>
      <c r="BM818" s="14">
        <f t="shared" si="1228"/>
        <v>0.40691885434486219</v>
      </c>
      <c r="BN818" s="14">
        <f t="shared" si="1229"/>
        <v>0.59267634148605064</v>
      </c>
    </row>
    <row r="819" spans="1:66" x14ac:dyDescent="0.25">
      <c r="A819" t="s">
        <v>343</v>
      </c>
      <c r="B819" t="s">
        <v>187</v>
      </c>
      <c r="C819" t="s">
        <v>189</v>
      </c>
      <c r="D819" s="11">
        <v>44450</v>
      </c>
      <c r="E819" s="10">
        <f>VLOOKUP(A819,home!$A$2:$E$405,3,FALSE)</f>
        <v>1.3151999999999999</v>
      </c>
      <c r="F819" s="10">
        <f>VLOOKUP(B819,home!$B$2:$E$405,3,FALSE)</f>
        <v>1.2356</v>
      </c>
      <c r="G819" s="10">
        <f>VLOOKUP(C819,away!$B$2:$E$405,4,FALSE)</f>
        <v>0.98399999999999999</v>
      </c>
      <c r="H819" s="10">
        <f>VLOOKUP(A819,away!$A$2:$E$405,3,FALSE)</f>
        <v>1.1212</v>
      </c>
      <c r="I819" s="10">
        <f>VLOOKUP(C819,away!$B$2:$E$405,3,FALSE)</f>
        <v>0.99680000000000002</v>
      </c>
      <c r="J819" s="10">
        <f>VLOOKUP(B819,home!$B$2:$E$405,4,FALSE)</f>
        <v>0.66890000000000005</v>
      </c>
      <c r="K819" s="12">
        <f t="shared" si="1174"/>
        <v>1.5990601420799999</v>
      </c>
      <c r="L819" s="12">
        <f t="shared" si="1175"/>
        <v>0.74757077382400006</v>
      </c>
      <c r="M819" s="13">
        <f t="shared" si="1176"/>
        <v>9.5691010806268448E-2</v>
      </c>
      <c r="N819" s="13">
        <f t="shared" si="1177"/>
        <v>0.15301568133565041</v>
      </c>
      <c r="O819" s="13">
        <f t="shared" si="1178"/>
        <v>7.1535802996442854E-2</v>
      </c>
      <c r="P819" s="13">
        <f t="shared" si="1179"/>
        <v>0.11439005130329878</v>
      </c>
      <c r="Q819" s="13">
        <f t="shared" si="1180"/>
        <v>0.12234063856852659</v>
      </c>
      <c r="R819" s="13">
        <f t="shared" si="1181"/>
        <v>2.6739037801086003E-2</v>
      </c>
      <c r="S819" s="13">
        <f t="shared" si="1182"/>
        <v>3.4185770760805263E-2</v>
      </c>
      <c r="T819" s="13">
        <f t="shared" si="1183"/>
        <v>9.1458285844795734E-2</v>
      </c>
      <c r="U819" s="13">
        <f t="shared" si="1184"/>
        <v>4.2757329585287066E-2</v>
      </c>
      <c r="V819" s="13">
        <f t="shared" si="1185"/>
        <v>4.5406704096890528E-3</v>
      </c>
      <c r="W819" s="13">
        <f t="shared" si="1186"/>
        <v>6.5210012963848693E-2</v>
      </c>
      <c r="X819" s="13">
        <f t="shared" si="1187"/>
        <v>4.8749099852457442E-2</v>
      </c>
      <c r="Y819" s="13">
        <f t="shared" si="1188"/>
        <v>1.8221701149962525E-2</v>
      </c>
      <c r="Z819" s="13">
        <f t="shared" si="1189"/>
        <v>6.663107726755684E-3</v>
      </c>
      <c r="AA819" s="13">
        <f t="shared" si="1190"/>
        <v>1.0654709988240288E-2</v>
      </c>
      <c r="AB819" s="13">
        <f t="shared" si="1191"/>
        <v>8.5187610338083569E-3</v>
      </c>
      <c r="AC819" s="13">
        <f t="shared" si="1192"/>
        <v>3.3924785406911793E-4</v>
      </c>
      <c r="AD819" s="13">
        <f t="shared" si="1193"/>
        <v>2.606868314875263E-2</v>
      </c>
      <c r="AE819" s="13">
        <f t="shared" si="1194"/>
        <v>1.9488185634085674E-2</v>
      </c>
      <c r="AF819" s="13">
        <f t="shared" si="1195"/>
        <v>7.2843990074495943E-3</v>
      </c>
      <c r="AG819" s="13">
        <f t="shared" si="1196"/>
        <v>1.815201267613957E-3</v>
      </c>
      <c r="AH819" s="13">
        <f t="shared" si="1197"/>
        <v>1.2452861498408552E-3</v>
      </c>
      <c r="AI819" s="13">
        <f t="shared" si="1198"/>
        <v>1.9912874476947736E-3</v>
      </c>
      <c r="AJ819" s="13">
        <f t="shared" si="1199"/>
        <v>1.5920941945164629E-3</v>
      </c>
      <c r="AK819" s="13">
        <f t="shared" si="1200"/>
        <v>8.4861812296274609E-4</v>
      </c>
      <c r="AL819" s="13">
        <f t="shared" si="1201"/>
        <v>1.6221619608582211E-5</v>
      </c>
      <c r="AM819" s="13">
        <f t="shared" si="1202"/>
        <v>8.3370784359365711E-3</v>
      </c>
      <c r="AN819" s="13">
        <f t="shared" si="1203"/>
        <v>6.232556177784487E-3</v>
      </c>
      <c r="AO819" s="13">
        <f t="shared" si="1204"/>
        <v>2.3296384223639504E-3</v>
      </c>
      <c r="AP819" s="13">
        <f t="shared" si="1205"/>
        <v>5.8052319937891377E-4</v>
      </c>
      <c r="AQ819" s="13">
        <f t="shared" si="1206"/>
        <v>1.084955443456197E-4</v>
      </c>
      <c r="AR819" s="13">
        <f t="shared" si="1207"/>
        <v>1.8618790613376761E-4</v>
      </c>
      <c r="AS819" s="13">
        <f t="shared" si="1208"/>
        <v>2.9772565963584008E-4</v>
      </c>
      <c r="AT819" s="13">
        <f t="shared" si="1209"/>
        <v>2.3804061779907412E-4</v>
      </c>
      <c r="AU819" s="13">
        <f t="shared" si="1210"/>
        <v>1.2688042137286616E-4</v>
      </c>
      <c r="AV819" s="13">
        <f t="shared" si="1211"/>
        <v>5.0722356156916405E-5</v>
      </c>
      <c r="AW819" s="13">
        <f t="shared" si="1212"/>
        <v>5.3865268000897548E-7</v>
      </c>
      <c r="AX819" s="13">
        <f t="shared" si="1213"/>
        <v>2.2219149713834734E-3</v>
      </c>
      <c r="AY819" s="13">
        <f t="shared" si="1214"/>
        <v>1.661038694528274E-3</v>
      </c>
      <c r="AZ819" s="13">
        <f t="shared" si="1215"/>
        <v>6.2087199111005432E-4</v>
      </c>
      <c r="BA819" s="13">
        <f t="shared" si="1216"/>
        <v>1.5471525161326366E-4</v>
      </c>
      <c r="BB819" s="13">
        <f t="shared" si="1217"/>
        <v>2.8915150092725595E-5</v>
      </c>
      <c r="BC819" s="13">
        <f t="shared" si="1218"/>
        <v>4.3232242260111977E-6</v>
      </c>
      <c r="BD819" s="13">
        <f t="shared" si="1219"/>
        <v>2.3198106177515145E-5</v>
      </c>
      <c r="BE819" s="13">
        <f t="shared" si="1220"/>
        <v>3.7095166960204291E-5</v>
      </c>
      <c r="BF819" s="13">
        <f t="shared" si="1221"/>
        <v>2.96587014749328E-5</v>
      </c>
      <c r="BG819" s="13">
        <f t="shared" si="1222"/>
        <v>1.5808682464804784E-5</v>
      </c>
      <c r="BH819" s="13">
        <f t="shared" si="1223"/>
        <v>6.3197585070670854E-6</v>
      </c>
      <c r="BI819" s="13">
        <f t="shared" si="1224"/>
        <v>2.0211347872443949E-6</v>
      </c>
      <c r="BJ819" s="14">
        <f t="shared" si="1225"/>
        <v>0.57593195983590684</v>
      </c>
      <c r="BK819" s="14">
        <f t="shared" si="1226"/>
        <v>0.25082401144826749</v>
      </c>
      <c r="BL819" s="14">
        <f t="shared" si="1227"/>
        <v>0.16689658583134964</v>
      </c>
      <c r="BM819" s="14">
        <f t="shared" si="1228"/>
        <v>0.41494294198915804</v>
      </c>
      <c r="BN819" s="14">
        <f t="shared" si="1229"/>
        <v>0.58371222281127311</v>
      </c>
    </row>
    <row r="820" spans="1:66" x14ac:dyDescent="0.25">
      <c r="A820" t="s">
        <v>343</v>
      </c>
      <c r="B820" t="s">
        <v>188</v>
      </c>
      <c r="C820" t="s">
        <v>195</v>
      </c>
      <c r="D820" s="11">
        <v>44450</v>
      </c>
      <c r="E820" s="10">
        <f>VLOOKUP(A820,home!$A$2:$E$405,3,FALSE)</f>
        <v>1.3151999999999999</v>
      </c>
      <c r="F820" s="10">
        <f>VLOOKUP(B820,home!$B$2:$E$405,3,FALSE)</f>
        <v>0.76029999999999998</v>
      </c>
      <c r="G820" s="10">
        <f>VLOOKUP(C820,away!$B$2:$E$405,4,FALSE)</f>
        <v>0.93920000000000003</v>
      </c>
      <c r="H820" s="10">
        <f>VLOOKUP(A820,away!$A$2:$E$405,3,FALSE)</f>
        <v>1.1212</v>
      </c>
      <c r="I820" s="10">
        <f>VLOOKUP(C820,away!$B$2:$E$405,3,FALSE)</f>
        <v>1.7313000000000001</v>
      </c>
      <c r="J820" s="10">
        <f>VLOOKUP(B820,home!$B$2:$E$405,4,FALSE)</f>
        <v>0.89190000000000003</v>
      </c>
      <c r="K820" s="12">
        <f t="shared" si="1174"/>
        <v>0.93914980915199997</v>
      </c>
      <c r="L820" s="12">
        <f t="shared" si="1175"/>
        <v>1.7312970221640001</v>
      </c>
      <c r="M820" s="13">
        <f t="shared" si="1176"/>
        <v>6.9221288158733685E-2</v>
      </c>
      <c r="N820" s="13">
        <f t="shared" si="1177"/>
        <v>6.500915956353033E-2</v>
      </c>
      <c r="O820" s="13">
        <f t="shared" si="1178"/>
        <v>0.11984261005957178</v>
      </c>
      <c r="P820" s="13">
        <f t="shared" si="1179"/>
        <v>0.11255016436572439</v>
      </c>
      <c r="Q820" s="13">
        <f t="shared" si="1180"/>
        <v>3.0526669898610706E-2</v>
      </c>
      <c r="R820" s="13">
        <f t="shared" si="1181"/>
        <v>0.10374157696224905</v>
      </c>
      <c r="S820" s="13">
        <f t="shared" si="1182"/>
        <v>4.5750158064464252E-2</v>
      </c>
      <c r="T820" s="13">
        <f t="shared" si="1183"/>
        <v>5.2850732692048132E-2</v>
      </c>
      <c r="U820" s="13">
        <f t="shared" si="1184"/>
        <v>9.7428882205223707E-2</v>
      </c>
      <c r="V820" s="13">
        <f t="shared" si="1185"/>
        <v>8.2652605014700547E-3</v>
      </c>
      <c r="W820" s="13">
        <f t="shared" si="1186"/>
        <v>9.5563720697754515E-3</v>
      </c>
      <c r="X820" s="13">
        <f t="shared" si="1187"/>
        <v>1.654491850709346E-2</v>
      </c>
      <c r="Y820" s="13">
        <f t="shared" si="1188"/>
        <v>1.4322084071638482E-2</v>
      </c>
      <c r="Z820" s="13">
        <f t="shared" si="1189"/>
        <v>5.9869161089779736E-2</v>
      </c>
      <c r="AA820" s="13">
        <f t="shared" si="1190"/>
        <v>5.6226111211556982E-2</v>
      </c>
      <c r="AB820" s="13">
        <f t="shared" si="1191"/>
        <v>2.6402370806846428E-2</v>
      </c>
      <c r="AC820" s="13">
        <f t="shared" si="1192"/>
        <v>8.3992985820415282E-4</v>
      </c>
      <c r="AD820" s="13">
        <f t="shared" si="1193"/>
        <v>2.2437162513787791E-3</v>
      </c>
      <c r="AE820" s="13">
        <f t="shared" si="1194"/>
        <v>3.884539264593053E-3</v>
      </c>
      <c r="AF820" s="13">
        <f t="shared" si="1195"/>
        <v>3.3626456306345438E-3</v>
      </c>
      <c r="AG820" s="13">
        <f t="shared" si="1196"/>
        <v>1.9405794556367907E-3</v>
      </c>
      <c r="AH820" s="13">
        <f t="shared" si="1197"/>
        <v>2.5912825078548113E-2</v>
      </c>
      <c r="AI820" s="13">
        <f t="shared" si="1198"/>
        <v>2.4336024727107618E-2</v>
      </c>
      <c r="AJ820" s="13">
        <f t="shared" si="1199"/>
        <v>1.1427586488990733E-2</v>
      </c>
      <c r="AK820" s="13">
        <f t="shared" si="1200"/>
        <v>3.5774052234012078E-3</v>
      </c>
      <c r="AL820" s="13">
        <f t="shared" si="1201"/>
        <v>5.4627266328692048E-5</v>
      </c>
      <c r="AM820" s="13">
        <f t="shared" si="1202"/>
        <v>4.2143713785472436E-4</v>
      </c>
      <c r="AN820" s="13">
        <f t="shared" si="1203"/>
        <v>7.296328617972035E-4</v>
      </c>
      <c r="AO820" s="13">
        <f t="shared" si="1204"/>
        <v>6.3160560045124789E-4</v>
      </c>
      <c r="AP820" s="13">
        <f t="shared" si="1205"/>
        <v>3.6449896508111696E-4</v>
      </c>
      <c r="AQ820" s="13">
        <f t="shared" si="1206"/>
        <v>1.5776399320669937E-4</v>
      </c>
      <c r="AR820" s="13">
        <f t="shared" si="1207"/>
        <v>8.9725593788693974E-3</v>
      </c>
      <c r="AS820" s="13">
        <f t="shared" si="1208"/>
        <v>8.4265774282701825E-3</v>
      </c>
      <c r="AT820" s="13">
        <f t="shared" si="1209"/>
        <v>3.9569092917822448E-3</v>
      </c>
      <c r="AU820" s="13">
        <f t="shared" si="1210"/>
        <v>1.2387102020696905E-3</v>
      </c>
      <c r="AV820" s="13">
        <f t="shared" si="1211"/>
        <v>2.9083361246709624E-4</v>
      </c>
      <c r="AW820" s="13">
        <f t="shared" si="1212"/>
        <v>2.4672515122987396E-6</v>
      </c>
      <c r="AX820" s="13">
        <f t="shared" si="1213"/>
        <v>6.5965434597638228E-5</v>
      </c>
      <c r="AY820" s="13">
        <f t="shared" si="1214"/>
        <v>1.1420576048464517E-4</v>
      </c>
      <c r="AZ820" s="13">
        <f t="shared" si="1215"/>
        <v>9.8862046520520607E-5</v>
      </c>
      <c r="BA820" s="13">
        <f t="shared" si="1216"/>
        <v>5.7053188915338726E-5</v>
      </c>
      <c r="BB820" s="13">
        <f t="shared" si="1217"/>
        <v>2.4694004018521512E-5</v>
      </c>
      <c r="BC820" s="13">
        <f t="shared" si="1218"/>
        <v>8.5505311245144314E-6</v>
      </c>
      <c r="BD820" s="13">
        <f t="shared" si="1219"/>
        <v>2.5890275556377097E-3</v>
      </c>
      <c r="BE820" s="13">
        <f t="shared" si="1220"/>
        <v>2.4314847347664242E-3</v>
      </c>
      <c r="BF820" s="13">
        <f t="shared" si="1221"/>
        <v>1.1417642123059441E-3</v>
      </c>
      <c r="BG820" s="13">
        <f t="shared" si="1222"/>
        <v>3.5742921402790367E-4</v>
      </c>
      <c r="BH820" s="13">
        <f t="shared" si="1223"/>
        <v>8.3919894534913761E-5</v>
      </c>
      <c r="BI820" s="13">
        <f t="shared" si="1224"/>
        <v>1.5762670587304048E-5</v>
      </c>
      <c r="BJ820" s="14">
        <f t="shared" si="1225"/>
        <v>0.2029156869289919</v>
      </c>
      <c r="BK820" s="14">
        <f t="shared" si="1226"/>
        <v>0.2367956339754099</v>
      </c>
      <c r="BL820" s="14">
        <f t="shared" si="1227"/>
        <v>0.4984003709588144</v>
      </c>
      <c r="BM820" s="14">
        <f t="shared" si="1228"/>
        <v>0.49697764543560363</v>
      </c>
      <c r="BN820" s="14">
        <f t="shared" si="1229"/>
        <v>0.50089146900841985</v>
      </c>
    </row>
    <row r="821" spans="1:66" x14ac:dyDescent="0.25">
      <c r="A821" t="s">
        <v>344</v>
      </c>
      <c r="B821" t="s">
        <v>209</v>
      </c>
      <c r="C821" t="s">
        <v>197</v>
      </c>
      <c r="D821" s="11">
        <v>44450</v>
      </c>
      <c r="E821" s="10">
        <f>VLOOKUP(A821,home!$A$2:$E$405,3,FALSE)</f>
        <v>1.3976999999999999</v>
      </c>
      <c r="F821" s="10">
        <f>VLOOKUP(B821,home!$B$2:$E$405,3,FALSE)</f>
        <v>0.93010000000000004</v>
      </c>
      <c r="G821" s="10">
        <f>VLOOKUP(C821,away!$B$2:$E$405,4,FALSE)</f>
        <v>1.4730000000000001</v>
      </c>
      <c r="H821" s="10">
        <f>VLOOKUP(A821,away!$A$2:$E$405,3,FALSE)</f>
        <v>1.0585</v>
      </c>
      <c r="I821" s="10">
        <f>VLOOKUP(C821,away!$B$2:$E$405,3,FALSE)</f>
        <v>0.94469999999999998</v>
      </c>
      <c r="J821" s="10">
        <f>VLOOKUP(B821,home!$B$2:$E$405,4,FALSE)</f>
        <v>0.89749999999999996</v>
      </c>
      <c r="K821" s="12">
        <f t="shared" si="1174"/>
        <v>1.9149011342100002</v>
      </c>
      <c r="L821" s="12">
        <f t="shared" si="1175"/>
        <v>0.89746854262499998</v>
      </c>
      <c r="M821" s="13">
        <f t="shared" si="1176"/>
        <v>6.0062494919711301E-2</v>
      </c>
      <c r="N821" s="13">
        <f t="shared" si="1177"/>
        <v>0.11501373964523752</v>
      </c>
      <c r="O821" s="13">
        <f t="shared" si="1178"/>
        <v>5.3904199782014758E-2</v>
      </c>
      <c r="P821" s="13">
        <f t="shared" si="1179"/>
        <v>0.10322121330126249</v>
      </c>
      <c r="Q821" s="13">
        <f t="shared" si="1180"/>
        <v>0.11011997024819951</v>
      </c>
      <c r="R821" s="13">
        <f t="shared" si="1181"/>
        <v>2.4188661809865813E-2</v>
      </c>
      <c r="S821" s="13">
        <f t="shared" si="1182"/>
        <v>4.4348053180388709E-2</v>
      </c>
      <c r="T821" s="13">
        <f t="shared" si="1183"/>
        <v>9.8829209212559971E-2</v>
      </c>
      <c r="U821" s="13">
        <f t="shared" si="1184"/>
        <v>4.631889593473415E-2</v>
      </c>
      <c r="V821" s="13">
        <f t="shared" si="1185"/>
        <v>8.4683274256400886E-3</v>
      </c>
      <c r="W821" s="13">
        <f t="shared" si="1186"/>
        <v>7.0289618642482926E-2</v>
      </c>
      <c r="X821" s="13">
        <f t="shared" si="1187"/>
        <v>6.3082721604736172E-2</v>
      </c>
      <c r="Y821" s="13">
        <f t="shared" si="1188"/>
        <v>2.8307379111710586E-2</v>
      </c>
      <c r="Z821" s="13">
        <f t="shared" si="1189"/>
        <v>7.2361876875164212E-3</v>
      </c>
      <c r="AA821" s="13">
        <f t="shared" si="1190"/>
        <v>1.3856584010181631E-2</v>
      </c>
      <c r="AB821" s="13">
        <f t="shared" si="1191"/>
        <v>1.3266994218686483E-2</v>
      </c>
      <c r="AC821" s="13">
        <f t="shared" si="1192"/>
        <v>9.095849172135182E-4</v>
      </c>
      <c r="AD821" s="13">
        <f t="shared" si="1193"/>
        <v>3.3649417615419751E-2</v>
      </c>
      <c r="AE821" s="13">
        <f t="shared" si="1194"/>
        <v>3.0199293787490759E-2</v>
      </c>
      <c r="AF821" s="13">
        <f t="shared" si="1195"/>
        <v>1.3551458091881774E-2</v>
      </c>
      <c r="AG821" s="13">
        <f t="shared" si="1196"/>
        <v>4.0540024480549657E-3</v>
      </c>
      <c r="AH821" s="13">
        <f t="shared" si="1197"/>
        <v>1.6235627045190831E-3</v>
      </c>
      <c r="AI821" s="13">
        <f t="shared" si="1198"/>
        <v>3.1089620643446471E-3</v>
      </c>
      <c r="AJ821" s="13">
        <f t="shared" si="1199"/>
        <v>2.9766774916147147E-3</v>
      </c>
      <c r="AK821" s="13">
        <f t="shared" si="1200"/>
        <v>1.9000143682901323E-3</v>
      </c>
      <c r="AL821" s="13">
        <f t="shared" si="1201"/>
        <v>6.2527178653376509E-5</v>
      </c>
      <c r="AM821" s="13">
        <f t="shared" si="1202"/>
        <v>1.2887061591454634E-2</v>
      </c>
      <c r="AN821" s="13">
        <f t="shared" si="1203"/>
        <v>1.1565732385201402E-2</v>
      </c>
      <c r="AO821" s="13">
        <f t="shared" si="1204"/>
        <v>5.1899404940687335E-3</v>
      </c>
      <c r="AP821" s="13">
        <f t="shared" si="1205"/>
        <v>1.5526027771741128E-3</v>
      </c>
      <c r="AQ821" s="13">
        <f t="shared" si="1206"/>
        <v>3.4835303792649471E-4</v>
      </c>
      <c r="AR821" s="13">
        <f t="shared" si="1207"/>
        <v>2.9141929085700901E-4</v>
      </c>
      <c r="AS821" s="13">
        <f t="shared" si="1208"/>
        <v>5.5803913059276043E-4</v>
      </c>
      <c r="AT821" s="13">
        <f t="shared" si="1209"/>
        <v>5.3429488205281983E-4</v>
      </c>
      <c r="AU821" s="13">
        <f t="shared" si="1210"/>
        <v>3.4104062521518103E-4</v>
      </c>
      <c r="AV821" s="13">
        <f t="shared" si="1211"/>
        <v>1.6326477000905951E-4</v>
      </c>
      <c r="AW821" s="13">
        <f t="shared" si="1212"/>
        <v>2.9849146910942524E-6</v>
      </c>
      <c r="AX821" s="13">
        <f t="shared" si="1213"/>
        <v>4.1129081430184367E-3</v>
      </c>
      <c r="AY821" s="13">
        <f t="shared" si="1214"/>
        <v>3.6912056770652506E-3</v>
      </c>
      <c r="AZ821" s="13">
        <f t="shared" si="1215"/>
        <v>1.6563704897624384E-3</v>
      </c>
      <c r="BA821" s="13">
        <f t="shared" si="1216"/>
        <v>4.9551346983138435E-4</v>
      </c>
      <c r="BB821" s="13">
        <f t="shared" si="1217"/>
        <v>1.1117693790515737E-4</v>
      </c>
      <c r="BC821" s="13">
        <f t="shared" si="1218"/>
        <v>1.9955560887050341E-5</v>
      </c>
      <c r="BD821" s="13">
        <f t="shared" si="1219"/>
        <v>4.3589941043041796E-5</v>
      </c>
      <c r="BE821" s="13">
        <f t="shared" si="1220"/>
        <v>8.347042754346775E-5</v>
      </c>
      <c r="BF821" s="13">
        <f t="shared" si="1221"/>
        <v>7.9918808187990031E-5</v>
      </c>
      <c r="BG821" s="13">
        <f t="shared" si="1222"/>
        <v>5.1012205481297869E-5</v>
      </c>
      <c r="BH821" s="13">
        <f t="shared" si="1223"/>
        <v>2.4420832533672732E-5</v>
      </c>
      <c r="BI821" s="13">
        <f t="shared" si="1224"/>
        <v>9.3526959834164672E-6</v>
      </c>
      <c r="BJ821" s="14">
        <f t="shared" si="1225"/>
        <v>0.60872763097206894</v>
      </c>
      <c r="BK821" s="14">
        <f t="shared" si="1226"/>
        <v>0.22076340659993471</v>
      </c>
      <c r="BL821" s="14">
        <f t="shared" si="1227"/>
        <v>0.1633243759937511</v>
      </c>
      <c r="BM821" s="14">
        <f t="shared" si="1228"/>
        <v>0.52985310078460557</v>
      </c>
      <c r="BN821" s="14">
        <f t="shared" si="1229"/>
        <v>0.46651027970629144</v>
      </c>
    </row>
    <row r="822" spans="1:66" x14ac:dyDescent="0.25">
      <c r="A822" t="s">
        <v>344</v>
      </c>
      <c r="B822" t="s">
        <v>204</v>
      </c>
      <c r="C822" t="s">
        <v>202</v>
      </c>
      <c r="D822" s="11">
        <v>44450</v>
      </c>
      <c r="E822" s="10">
        <f>VLOOKUP(A822,home!$A$2:$E$405,3,FALSE)</f>
        <v>1.3976999999999999</v>
      </c>
      <c r="F822" s="10">
        <f>VLOOKUP(B822,home!$B$2:$E$405,3,FALSE)</f>
        <v>0.58919999999999995</v>
      </c>
      <c r="G822" s="10">
        <f>VLOOKUP(C822,away!$B$2:$E$405,4,FALSE)</f>
        <v>0.6179</v>
      </c>
      <c r="H822" s="10">
        <f>VLOOKUP(A822,away!$A$2:$E$405,3,FALSE)</f>
        <v>1.0585</v>
      </c>
      <c r="I822" s="10">
        <f>VLOOKUP(C822,away!$B$2:$E$405,3,FALSE)</f>
        <v>1.0736000000000001</v>
      </c>
      <c r="J822" s="10">
        <f>VLOOKUP(B822,home!$B$2:$E$405,4,FALSE)</f>
        <v>1.0003</v>
      </c>
      <c r="K822" s="12">
        <f t="shared" si="1174"/>
        <v>0.50885599863599995</v>
      </c>
      <c r="L822" s="12">
        <f t="shared" si="1175"/>
        <v>1.1367465216799999</v>
      </c>
      <c r="M822" s="13">
        <f t="shared" si="1176"/>
        <v>0.19289630383114587</v>
      </c>
      <c r="N822" s="13">
        <f t="shared" si="1177"/>
        <v>9.8156441319190976E-2</v>
      </c>
      <c r="O822" s="13">
        <f t="shared" si="1178"/>
        <v>0.21927420242498352</v>
      </c>
      <c r="P822" s="13">
        <f t="shared" si="1179"/>
        <v>0.11157899325007738</v>
      </c>
      <c r="Q822" s="13">
        <f t="shared" si="1180"/>
        <v>2.4973746985016428E-2</v>
      </c>
      <c r="R822" s="13">
        <f t="shared" si="1181"/>
        <v>0.12462959345037809</v>
      </c>
      <c r="S822" s="13">
        <f t="shared" si="1182"/>
        <v>1.6135446205333928E-2</v>
      </c>
      <c r="T822" s="13">
        <f t="shared" si="1183"/>
        <v>2.8388820018533809E-2</v>
      </c>
      <c r="U822" s="13">
        <f t="shared" si="1184"/>
        <v>6.341851623479082E-2</v>
      </c>
      <c r="V822" s="13">
        <f t="shared" si="1185"/>
        <v>1.0370435695093712E-3</v>
      </c>
      <c r="W822" s="13">
        <f t="shared" si="1186"/>
        <v>4.2360136539144437E-3</v>
      </c>
      <c r="X822" s="13">
        <f t="shared" si="1187"/>
        <v>4.815273786876231E-3</v>
      </c>
      <c r="Y822" s="13">
        <f t="shared" si="1188"/>
        <v>2.7368728640842182E-3</v>
      </c>
      <c r="Z822" s="13">
        <f t="shared" si="1189"/>
        <v>4.7224085617703256E-2</v>
      </c>
      <c r="AA822" s="13">
        <f t="shared" si="1190"/>
        <v>2.4030259246668351E-2</v>
      </c>
      <c r="AB822" s="13">
        <f t="shared" si="1191"/>
        <v>6.1139707832226975E-3</v>
      </c>
      <c r="AC822" s="13">
        <f t="shared" si="1192"/>
        <v>3.7491736215307539E-5</v>
      </c>
      <c r="AD822" s="13">
        <f t="shared" si="1193"/>
        <v>5.3888023952459118E-4</v>
      </c>
      <c r="AE822" s="13">
        <f t="shared" si="1194"/>
        <v>6.1257023788166423E-4</v>
      </c>
      <c r="AF822" s="13">
        <f t="shared" si="1195"/>
        <v>3.4816854359833593E-4</v>
      </c>
      <c r="AG822" s="13">
        <f t="shared" si="1196"/>
        <v>1.3192646029793324E-4</v>
      </c>
      <c r="AH822" s="13">
        <f t="shared" si="1197"/>
        <v>1.3420453766360666E-2</v>
      </c>
      <c r="AI822" s="13">
        <f t="shared" si="1198"/>
        <v>6.8290784034297234E-3</v>
      </c>
      <c r="AJ822" s="13">
        <f t="shared" si="1199"/>
        <v>1.7375087553703861E-3</v>
      </c>
      <c r="AK822" s="13">
        <f t="shared" si="1200"/>
        <v>2.9471391761759714E-4</v>
      </c>
      <c r="AL822" s="13">
        <f t="shared" si="1201"/>
        <v>8.6746922548881543E-7</v>
      </c>
      <c r="AM822" s="13">
        <f t="shared" si="1202"/>
        <v>5.4842488485698534E-5</v>
      </c>
      <c r="AN822" s="13">
        <f t="shared" si="1203"/>
        <v>6.2342008026393251E-5</v>
      </c>
      <c r="AO822" s="13">
        <f t="shared" si="1204"/>
        <v>3.5433530389274585E-5</v>
      </c>
      <c r="AP822" s="13">
        <f t="shared" si="1205"/>
        <v>1.3426314140283483E-5</v>
      </c>
      <c r="AQ822" s="13">
        <f t="shared" si="1206"/>
        <v>3.8155789744875603E-6</v>
      </c>
      <c r="AR822" s="13">
        <f t="shared" si="1207"/>
        <v>3.05113082765555E-3</v>
      </c>
      <c r="AS822" s="13">
        <f t="shared" si="1208"/>
        <v>1.5525862242757498E-3</v>
      </c>
      <c r="AT822" s="13">
        <f t="shared" si="1209"/>
        <v>3.9502140681116658E-4</v>
      </c>
      <c r="AU822" s="13">
        <f t="shared" si="1210"/>
        <v>6.7003004148497947E-5</v>
      </c>
      <c r="AV822" s="13">
        <f t="shared" si="1211"/>
        <v>8.5237201468989902E-6</v>
      </c>
      <c r="AW822" s="13">
        <f t="shared" si="1212"/>
        <v>1.3938309647474542E-8</v>
      </c>
      <c r="AX822" s="13">
        <f t="shared" si="1213"/>
        <v>4.6511548743455776E-6</v>
      </c>
      <c r="AY822" s="13">
        <f t="shared" si="1214"/>
        <v>5.2871841252073129E-6</v>
      </c>
      <c r="AZ822" s="13">
        <f t="shared" si="1215"/>
        <v>3.0050940819055628E-6</v>
      </c>
      <c r="BA822" s="13">
        <f t="shared" si="1216"/>
        <v>1.1386767483091003E-6</v>
      </c>
      <c r="BB822" s="13">
        <f t="shared" si="1217"/>
        <v>3.2359670823956546E-7</v>
      </c>
      <c r="BC822" s="13">
        <f t="shared" si="1218"/>
        <v>7.3569486503684798E-8</v>
      </c>
      <c r="BD822" s="13">
        <f t="shared" si="1219"/>
        <v>5.7806039258800998E-4</v>
      </c>
      <c r="BE822" s="13">
        <f t="shared" si="1220"/>
        <v>2.9414949834228997E-4</v>
      </c>
      <c r="BF822" s="13">
        <f t="shared" si="1221"/>
        <v>7.4839868363622185E-5</v>
      </c>
      <c r="BG822" s="13">
        <f t="shared" si="1222"/>
        <v>1.2694238651319253E-5</v>
      </c>
      <c r="BH822" s="13">
        <f t="shared" si="1223"/>
        <v>1.6148848714601914E-6</v>
      </c>
      <c r="BI822" s="13">
        <f t="shared" si="1224"/>
        <v>1.643487707898088E-7</v>
      </c>
      <c r="BJ822" s="14">
        <f t="shared" si="1225"/>
        <v>0.16512305330495933</v>
      </c>
      <c r="BK822" s="14">
        <f t="shared" si="1226"/>
        <v>0.32169143324563249</v>
      </c>
      <c r="BL822" s="14">
        <f t="shared" si="1227"/>
        <v>0.4657840853974472</v>
      </c>
      <c r="BM822" s="14">
        <f t="shared" si="1228"/>
        <v>0.22830810305913449</v>
      </c>
      <c r="BN822" s="14">
        <f t="shared" si="1229"/>
        <v>0.77150928126079221</v>
      </c>
    </row>
    <row r="823" spans="1:66" x14ac:dyDescent="0.25">
      <c r="A823" t="s">
        <v>344</v>
      </c>
      <c r="B823" t="s">
        <v>201</v>
      </c>
      <c r="C823" t="s">
        <v>211</v>
      </c>
      <c r="D823" s="11">
        <v>44450</v>
      </c>
      <c r="E823" s="10">
        <f>VLOOKUP(A823,home!$A$2:$E$405,3,FALSE)</f>
        <v>1.3976999999999999</v>
      </c>
      <c r="F823" s="10">
        <f>VLOOKUP(B823,home!$B$2:$E$405,3,FALSE)</f>
        <v>0.8417</v>
      </c>
      <c r="G823" s="10">
        <f>VLOOKUP(C823,away!$B$2:$E$405,4,FALSE)</f>
        <v>0.85860000000000003</v>
      </c>
      <c r="H823" s="10">
        <f>VLOOKUP(A823,away!$A$2:$E$405,3,FALSE)</f>
        <v>1.0585</v>
      </c>
      <c r="I823" s="10">
        <f>VLOOKUP(C823,away!$B$2:$E$405,3,FALSE)</f>
        <v>0.70850000000000002</v>
      </c>
      <c r="J823" s="10">
        <f>VLOOKUP(B823,home!$B$2:$E$405,4,FALSE)</f>
        <v>1.0003</v>
      </c>
      <c r="K823" s="12">
        <f t="shared" si="1174"/>
        <v>1.0100948956739999</v>
      </c>
      <c r="L823" s="12">
        <f t="shared" si="1175"/>
        <v>0.75017223417500001</v>
      </c>
      <c r="M823" s="13">
        <f t="shared" si="1176"/>
        <v>0.17199891164242906</v>
      </c>
      <c r="N823" s="13">
        <f t="shared" si="1177"/>
        <v>0.17373522271150088</v>
      </c>
      <c r="O823" s="13">
        <f t="shared" si="1178"/>
        <v>0.12902880782246942</v>
      </c>
      <c r="P823" s="13">
        <f t="shared" si="1179"/>
        <v>0.13033134017637782</v>
      </c>
      <c r="Q823" s="13">
        <f t="shared" si="1180"/>
        <v>8.7744530829836326E-2</v>
      </c>
      <c r="R823" s="13">
        <f t="shared" si="1181"/>
        <v>4.8396914518559299E-2</v>
      </c>
      <c r="S823" s="13">
        <f t="shared" si="1182"/>
        <v>2.4689485052503832E-2</v>
      </c>
      <c r="T823" s="13">
        <f t="shared" si="1183"/>
        <v>6.5823510729255477E-2</v>
      </c>
      <c r="U823" s="13">
        <f t="shared" si="1184"/>
        <v>4.8885476321567645E-2</v>
      </c>
      <c r="V823" s="13">
        <f t="shared" si="1185"/>
        <v>2.0787041579574581E-3</v>
      </c>
      <c r="W823" s="13">
        <f t="shared" si="1186"/>
        <v>2.9543434238175861E-2</v>
      </c>
      <c r="X823" s="13">
        <f t="shared" si="1187"/>
        <v>2.2162664067654575E-2</v>
      </c>
      <c r="Y823" s="13">
        <f t="shared" si="1188"/>
        <v>8.312907609451213E-3</v>
      </c>
      <c r="Z823" s="13">
        <f t="shared" si="1189"/>
        <v>1.2102007163854709E-2</v>
      </c>
      <c r="AA823" s="13">
        <f t="shared" si="1190"/>
        <v>1.2224175663619819E-2</v>
      </c>
      <c r="AB823" s="13">
        <f t="shared" si="1191"/>
        <v>6.1737887208223553E-3</v>
      </c>
      <c r="AC823" s="13">
        <f t="shared" si="1192"/>
        <v>9.8445498924153236E-5</v>
      </c>
      <c r="AD823" s="13">
        <f t="shared" si="1193"/>
        <v>7.4604180311654807E-3</v>
      </c>
      <c r="AE823" s="13">
        <f t="shared" si="1194"/>
        <v>5.5965984623188633E-3</v>
      </c>
      <c r="AF823" s="13">
        <f t="shared" si="1195"/>
        <v>2.0992063861290555E-3</v>
      </c>
      <c r="AG823" s="13">
        <f t="shared" si="1196"/>
        <v>5.2492211489228713E-4</v>
      </c>
      <c r="AH823" s="13">
        <f t="shared" si="1197"/>
        <v>2.2696474380276849E-3</v>
      </c>
      <c r="AI823" s="13">
        <f t="shared" si="1198"/>
        <v>2.2925592921313352E-3</v>
      </c>
      <c r="AJ823" s="13">
        <f t="shared" si="1199"/>
        <v>1.15785121950593E-3</v>
      </c>
      <c r="AK823" s="13">
        <f t="shared" si="1200"/>
        <v>3.8984653559095202E-4</v>
      </c>
      <c r="AL823" s="13">
        <f t="shared" si="1201"/>
        <v>2.9838639527651524E-6</v>
      </c>
      <c r="AM823" s="13">
        <f t="shared" si="1202"/>
        <v>1.5071460345749054E-3</v>
      </c>
      <c r="AN823" s="13">
        <f t="shared" si="1203"/>
        <v>1.1306191079850487E-3</v>
      </c>
      <c r="AO823" s="13">
        <f t="shared" si="1204"/>
        <v>4.2407953111904469E-4</v>
      </c>
      <c r="AP823" s="13">
        <f t="shared" si="1205"/>
        <v>1.0604422977582006E-4</v>
      </c>
      <c r="AQ823" s="13">
        <f t="shared" si="1206"/>
        <v>1.9887859193073494E-5</v>
      </c>
      <c r="AR823" s="13">
        <f t="shared" si="1207"/>
        <v>3.4052529787495875E-4</v>
      </c>
      <c r="AS823" s="13">
        <f t="shared" si="1208"/>
        <v>3.4396286523136416E-4</v>
      </c>
      <c r="AT823" s="13">
        <f t="shared" si="1209"/>
        <v>1.7371756723580245E-4</v>
      </c>
      <c r="AU823" s="13">
        <f t="shared" si="1210"/>
        <v>5.8490409317929652E-5</v>
      </c>
      <c r="AV823" s="13">
        <f t="shared" si="1211"/>
        <v>1.4770215974480923E-5</v>
      </c>
      <c r="AW823" s="13">
        <f t="shared" si="1212"/>
        <v>6.2805789511224276E-8</v>
      </c>
      <c r="AX823" s="13">
        <f t="shared" si="1213"/>
        <v>2.5372675275990353E-4</v>
      </c>
      <c r="AY823" s="13">
        <f t="shared" si="1214"/>
        <v>1.9033876498786469E-4</v>
      </c>
      <c r="AZ823" s="13">
        <f t="shared" si="1215"/>
        <v>7.1393428290528354E-5</v>
      </c>
      <c r="BA823" s="13">
        <f t="shared" si="1216"/>
        <v>1.78524558687061E-5</v>
      </c>
      <c r="BB823" s="13">
        <f t="shared" si="1217"/>
        <v>3.3481041761344611E-6</v>
      </c>
      <c r="BC823" s="13">
        <f t="shared" si="1218"/>
        <v>5.0233095801228738E-7</v>
      </c>
      <c r="BD823" s="13">
        <f t="shared" si="1219"/>
        <v>4.2575437249994192E-5</v>
      </c>
      <c r="BE823" s="13">
        <f t="shared" si="1220"/>
        <v>4.3005231847307804E-5</v>
      </c>
      <c r="BF823" s="13">
        <f t="shared" si="1221"/>
        <v>2.171968258812128E-5</v>
      </c>
      <c r="BG823" s="13">
        <f t="shared" si="1222"/>
        <v>7.3129801726402516E-6</v>
      </c>
      <c r="BH823" s="13">
        <f t="shared" si="1223"/>
        <v>1.846700986137271E-6</v>
      </c>
      <c r="BI823" s="13">
        <f t="shared" si="1224"/>
        <v>3.730686479866801E-7</v>
      </c>
      <c r="BJ823" s="14">
        <f t="shared" si="1225"/>
        <v>0.40672835378006911</v>
      </c>
      <c r="BK823" s="14">
        <f t="shared" si="1226"/>
        <v>0.32939020915713296</v>
      </c>
      <c r="BL823" s="14">
        <f t="shared" si="1227"/>
        <v>0.25186736698942114</v>
      </c>
      <c r="BM823" s="14">
        <f t="shared" si="1228"/>
        <v>0.25866193343010679</v>
      </c>
      <c r="BN823" s="14">
        <f t="shared" si="1229"/>
        <v>0.74123572770117285</v>
      </c>
    </row>
    <row r="824" spans="1:66" x14ac:dyDescent="0.25">
      <c r="A824" t="s">
        <v>344</v>
      </c>
      <c r="B824" t="s">
        <v>198</v>
      </c>
      <c r="C824" t="s">
        <v>206</v>
      </c>
      <c r="D824" s="11">
        <v>44450</v>
      </c>
      <c r="E824" s="10">
        <f>VLOOKUP(A824,home!$A$2:$E$405,3,FALSE)</f>
        <v>1.3976999999999999</v>
      </c>
      <c r="F824" s="10">
        <f>VLOOKUP(B824,home!$B$2:$E$405,3,FALSE)</f>
        <v>0.56479999999999997</v>
      </c>
      <c r="G824" s="10">
        <f>VLOOKUP(C824,away!$B$2:$E$405,4,FALSE)</f>
        <v>0.8347</v>
      </c>
      <c r="H824" s="10">
        <f>VLOOKUP(A824,away!$A$2:$E$405,3,FALSE)</f>
        <v>1.0585</v>
      </c>
      <c r="I824" s="10">
        <f>VLOOKUP(C824,away!$B$2:$E$405,3,FALSE)</f>
        <v>1.3646</v>
      </c>
      <c r="J824" s="10">
        <f>VLOOKUP(B824,home!$B$2:$E$405,4,FALSE)</f>
        <v>0.99450000000000005</v>
      </c>
      <c r="K824" s="12">
        <f t="shared" si="1174"/>
        <v>0.65892967531199997</v>
      </c>
      <c r="L824" s="12">
        <f t="shared" si="1175"/>
        <v>1.43648473995</v>
      </c>
      <c r="M824" s="13">
        <f t="shared" si="1176"/>
        <v>0.12301925203328216</v>
      </c>
      <c r="N824" s="13">
        <f t="shared" si="1177"/>
        <v>8.1061035799415718E-2</v>
      </c>
      <c r="O824" s="13">
        <f t="shared" si="1178"/>
        <v>0.17671527826587285</v>
      </c>
      <c r="P824" s="13">
        <f t="shared" si="1179"/>
        <v>0.11644294093040133</v>
      </c>
      <c r="Q824" s="13">
        <f t="shared" si="1180"/>
        <v>2.6706760999881698E-2</v>
      </c>
      <c r="R824" s="13">
        <f t="shared" si="1181"/>
        <v>0.12692440027247215</v>
      </c>
      <c r="S824" s="13">
        <f t="shared" si="1182"/>
        <v>2.7554545870699637E-2</v>
      </c>
      <c r="T824" s="13">
        <f t="shared" si="1183"/>
        <v>3.8363854629821864E-2</v>
      </c>
      <c r="U824" s="13">
        <f t="shared" si="1184"/>
        <v>8.3634253860710411E-2</v>
      </c>
      <c r="V824" s="13">
        <f t="shared" si="1185"/>
        <v>2.897949624554935E-3</v>
      </c>
      <c r="W824" s="13">
        <f t="shared" si="1186"/>
        <v>5.8659591180957446E-3</v>
      </c>
      <c r="X824" s="13">
        <f t="shared" si="1187"/>
        <v>8.4263607583150973E-3</v>
      </c>
      <c r="Y824" s="13">
        <f t="shared" si="1188"/>
        <v>6.0521693213165754E-3</v>
      </c>
      <c r="Z824" s="13">
        <f t="shared" si="1189"/>
        <v>6.0774988039570599E-2</v>
      </c>
      <c r="AA824" s="13">
        <f t="shared" si="1190"/>
        <v>4.0046443136004937E-2</v>
      </c>
      <c r="AB824" s="13">
        <f t="shared" si="1191"/>
        <v>1.3193894886504099E-2</v>
      </c>
      <c r="AC824" s="13">
        <f t="shared" si="1192"/>
        <v>1.7143951626166754E-4</v>
      </c>
      <c r="AD824" s="13">
        <f t="shared" si="1193"/>
        <v>9.6631363427007364E-4</v>
      </c>
      <c r="AE824" s="13">
        <f t="shared" si="1194"/>
        <v>1.3880947896345861E-3</v>
      </c>
      <c r="AF824" s="13">
        <f t="shared" si="1195"/>
        <v>9.9698849145709451E-4</v>
      </c>
      <c r="AG824" s="13">
        <f t="shared" si="1196"/>
        <v>4.7738625129462882E-4</v>
      </c>
      <c r="AH824" s="13">
        <f t="shared" si="1197"/>
        <v>2.182558572237173E-2</v>
      </c>
      <c r="AI824" s="13">
        <f t="shared" si="1198"/>
        <v>1.4381526113536628E-2</v>
      </c>
      <c r="AJ824" s="13">
        <f t="shared" si="1199"/>
        <v>4.7382071662418687E-3</v>
      </c>
      <c r="AK824" s="13">
        <f t="shared" si="1200"/>
        <v>1.0407151032042487E-3</v>
      </c>
      <c r="AL824" s="13">
        <f t="shared" si="1201"/>
        <v>6.4909910067712269E-6</v>
      </c>
      <c r="AM824" s="13">
        <f t="shared" si="1202"/>
        <v>1.2734654585582768E-4</v>
      </c>
      <c r="AN824" s="13">
        <f t="shared" si="1203"/>
        <v>1.8293136980723938E-4</v>
      </c>
      <c r="AO824" s="13">
        <f t="shared" si="1204"/>
        <v>1.313890605931248E-4</v>
      </c>
      <c r="AP824" s="13">
        <f t="shared" si="1205"/>
        <v>6.2912793512796537E-5</v>
      </c>
      <c r="AQ824" s="13">
        <f t="shared" si="1206"/>
        <v>2.2593316957189392E-5</v>
      </c>
      <c r="AR824" s="13">
        <f t="shared" si="1207"/>
        <v>6.2704241661315184E-3</v>
      </c>
      <c r="AS824" s="13">
        <f t="shared" si="1208"/>
        <v>4.1317685598575606E-3</v>
      </c>
      <c r="AT824" s="13">
        <f t="shared" si="1209"/>
        <v>1.3612724578056356E-3</v>
      </c>
      <c r="AU824" s="13">
        <f t="shared" si="1210"/>
        <v>2.9899427287767864E-4</v>
      </c>
      <c r="AV824" s="13">
        <f t="shared" si="1211"/>
        <v>4.925404978685907E-5</v>
      </c>
      <c r="AW824" s="13">
        <f t="shared" si="1212"/>
        <v>1.7066662102989405E-7</v>
      </c>
      <c r="AX824" s="13">
        <f t="shared" si="1213"/>
        <v>1.3985403018814204E-5</v>
      </c>
      <c r="AY824" s="13">
        <f t="shared" si="1214"/>
        <v>2.0089818018577267E-5</v>
      </c>
      <c r="AZ824" s="13">
        <f t="shared" si="1215"/>
        <v>1.4429358506029398E-5</v>
      </c>
      <c r="BA824" s="13">
        <f t="shared" si="1216"/>
        <v>6.9091844337263168E-6</v>
      </c>
      <c r="BB824" s="13">
        <f t="shared" si="1217"/>
        <v>2.481234501136984E-6</v>
      </c>
      <c r="BC824" s="13">
        <f t="shared" si="1218"/>
        <v>7.1285109942414576E-7</v>
      </c>
      <c r="BD824" s="13">
        <f t="shared" si="1219"/>
        <v>1.5012281046102695E-3</v>
      </c>
      <c r="BE824" s="13">
        <f t="shared" si="1220"/>
        <v>9.8920374754009419E-4</v>
      </c>
      <c r="BF824" s="13">
        <f t="shared" si="1221"/>
        <v>3.2590785209200384E-4</v>
      </c>
      <c r="BG824" s="13">
        <f t="shared" si="1222"/>
        <v>7.1583451720205155E-5</v>
      </c>
      <c r="BH824" s="13">
        <f t="shared" si="1223"/>
        <v>1.1792115149926749E-5</v>
      </c>
      <c r="BI824" s="13">
        <f t="shared" si="1224"/>
        <v>1.5540349213965902E-6</v>
      </c>
      <c r="BJ824" s="14">
        <f t="shared" si="1225"/>
        <v>0.17089070472980697</v>
      </c>
      <c r="BK824" s="14">
        <f t="shared" si="1226"/>
        <v>0.27011270878422505</v>
      </c>
      <c r="BL824" s="14">
        <f t="shared" si="1227"/>
        <v>0.49751328733941197</v>
      </c>
      <c r="BM824" s="14">
        <f t="shared" si="1228"/>
        <v>0.34840210144029116</v>
      </c>
      <c r="BN824" s="14">
        <f t="shared" si="1229"/>
        <v>0.65086966830132598</v>
      </c>
    </row>
    <row r="825" spans="1:66" s="10" customFormat="1" x14ac:dyDescent="0.25">
      <c r="A825" t="s">
        <v>345</v>
      </c>
      <c r="B825" t="s">
        <v>219</v>
      </c>
      <c r="C825" t="s">
        <v>216</v>
      </c>
      <c r="D825" s="11">
        <v>44450</v>
      </c>
      <c r="E825" s="10">
        <f>VLOOKUP(A825,home!$A$2:$E$405,3,FALSE)</f>
        <v>1.8438000000000001</v>
      </c>
      <c r="F825" s="10">
        <f>VLOOKUP(B825,home!$B$2:$E$405,3,FALSE)</f>
        <v>0.76829999999999998</v>
      </c>
      <c r="G825" s="10">
        <f>VLOOKUP(C825,away!$B$2:$E$405,4,FALSE)</f>
        <v>1.1751</v>
      </c>
      <c r="H825" s="10">
        <f>VLOOKUP(A825,away!$A$2:$E$405,3,FALSE)</f>
        <v>1.2188000000000001</v>
      </c>
      <c r="I825" s="10">
        <f>VLOOKUP(C825,away!$B$2:$E$405,3,FALSE)</f>
        <v>0.95720000000000005</v>
      </c>
      <c r="J825" s="10">
        <f>VLOOKUP(B825,home!$B$2:$E$405,4,FALSE)</f>
        <v>0.82050000000000001</v>
      </c>
      <c r="K825" s="12">
        <f t="shared" si="1174"/>
        <v>1.6646367186540001</v>
      </c>
      <c r="L825" s="12">
        <f t="shared" si="1175"/>
        <v>0.95722431288000009</v>
      </c>
      <c r="M825" s="13">
        <f t="shared" si="1176"/>
        <v>7.2667500399889617E-2</v>
      </c>
      <c r="N825" s="13">
        <f t="shared" si="1177"/>
        <v>0.1209649894184605</v>
      </c>
      <c r="O825" s="13">
        <f t="shared" si="1178"/>
        <v>6.9559098138991471E-2</v>
      </c>
      <c r="P825" s="13">
        <f t="shared" si="1179"/>
        <v>0.11579062887862232</v>
      </c>
      <c r="Q825" s="13">
        <f t="shared" si="1180"/>
        <v>0.10068138152878096</v>
      </c>
      <c r="R825" s="13">
        <f t="shared" si="1181"/>
        <v>3.3291829960324301E-2</v>
      </c>
      <c r="S825" s="13">
        <f t="shared" si="1182"/>
        <v>4.6126086841866976E-2</v>
      </c>
      <c r="T825" s="13">
        <f t="shared" si="1183"/>
        <v>9.6374666253696492E-2</v>
      </c>
      <c r="U825" s="13">
        <f t="shared" si="1184"/>
        <v>5.5418802583141177E-2</v>
      </c>
      <c r="V825" s="13">
        <f t="shared" si="1185"/>
        <v>8.1665249614696275E-3</v>
      </c>
      <c r="W825" s="13">
        <f t="shared" si="1186"/>
        <v>5.5865974859207142E-2</v>
      </c>
      <c r="X825" s="13">
        <f t="shared" si="1187"/>
        <v>5.3476269397975916E-2</v>
      </c>
      <c r="Y825" s="13">
        <f t="shared" si="1188"/>
        <v>2.5594392614931637E-2</v>
      </c>
      <c r="Z825" s="13">
        <f t="shared" si="1189"/>
        <v>1.0622583019429744E-2</v>
      </c>
      <c r="AA825" s="13">
        <f t="shared" si="1190"/>
        <v>1.768274174109323E-2</v>
      </c>
      <c r="AB825" s="13">
        <f t="shared" si="1191"/>
        <v>1.4717670594349778E-2</v>
      </c>
      <c r="AC825" s="13">
        <f t="shared" si="1192"/>
        <v>8.1329949413239621E-4</v>
      </c>
      <c r="AD825" s="13">
        <f t="shared" si="1193"/>
        <v>2.3249138268509356E-2</v>
      </c>
      <c r="AE825" s="13">
        <f t="shared" si="1194"/>
        <v>2.2254640404125982E-2</v>
      </c>
      <c r="AF825" s="13">
        <f t="shared" si="1195"/>
        <v>1.0651341434615491E-2</v>
      </c>
      <c r="AG825" s="13">
        <f t="shared" si="1196"/>
        <v>3.398574328666696E-3</v>
      </c>
      <c r="AH825" s="13">
        <f t="shared" si="1197"/>
        <v>2.542048682946098E-3</v>
      </c>
      <c r="AI825" s="13">
        <f t="shared" si="1198"/>
        <v>4.2315875782381147E-3</v>
      </c>
      <c r="AJ825" s="13">
        <f t="shared" si="1199"/>
        <v>3.5220280304676613E-3</v>
      </c>
      <c r="AK825" s="13">
        <f t="shared" si="1200"/>
        <v>1.9542990612150331E-3</v>
      </c>
      <c r="AL825" s="13">
        <f t="shared" si="1201"/>
        <v>5.1837456565327881E-5</v>
      </c>
      <c r="AM825" s="13">
        <f t="shared" si="1202"/>
        <v>7.7402738477649127E-3</v>
      </c>
      <c r="AN825" s="13">
        <f t="shared" si="1203"/>
        <v>7.4091783154298027E-3</v>
      </c>
      <c r="AO825" s="13">
        <f t="shared" si="1204"/>
        <v>3.5461228109963448E-3</v>
      </c>
      <c r="AP825" s="13">
        <f t="shared" si="1205"/>
        <v>1.1314783237146903E-3</v>
      </c>
      <c r="AQ825" s="13">
        <f t="shared" si="1206"/>
        <v>2.707696402391021E-4</v>
      </c>
      <c r="AR825" s="13">
        <f t="shared" si="1207"/>
        <v>4.8666216076811769E-4</v>
      </c>
      <c r="AS825" s="13">
        <f t="shared" si="1208"/>
        <v>8.1011570239410483E-4</v>
      </c>
      <c r="AT825" s="13">
        <f t="shared" si="1209"/>
        <v>6.7427417228170159E-4</v>
      </c>
      <c r="AU825" s="13">
        <f t="shared" si="1210"/>
        <v>3.7414051520671797E-4</v>
      </c>
      <c r="AV825" s="13">
        <f t="shared" si="1211"/>
        <v>1.5570200988730698E-4</v>
      </c>
      <c r="AW825" s="13">
        <f t="shared" si="1212"/>
        <v>2.294427687043705E-6</v>
      </c>
      <c r="AX825" s="13">
        <f t="shared" si="1213"/>
        <v>2.147457343237793E-3</v>
      </c>
      <c r="AY825" s="13">
        <f t="shared" si="1214"/>
        <v>2.0555983798199069E-3</v>
      </c>
      <c r="AZ825" s="13">
        <f t="shared" si="1215"/>
        <v>9.8383437334017589E-4</v>
      </c>
      <c r="BA825" s="13">
        <f t="shared" si="1216"/>
        <v>3.1391672733609182E-4</v>
      </c>
      <c r="BB825" s="13">
        <f t="shared" si="1217"/>
        <v>7.512218090645719E-5</v>
      </c>
      <c r="BC825" s="13">
        <f t="shared" si="1218"/>
        <v>1.4381755600046112E-5</v>
      </c>
      <c r="BD825" s="13">
        <f t="shared" si="1219"/>
        <v>7.7640808740992898E-5</v>
      </c>
      <c r="BE825" s="13">
        <f t="shared" si="1220"/>
        <v>1.2924374109624922E-4</v>
      </c>
      <c r="BF825" s="13">
        <f t="shared" si="1221"/>
        <v>1.0757193854251374E-4</v>
      </c>
      <c r="BG825" s="13">
        <f t="shared" si="1222"/>
        <v>5.9689399598219955E-5</v>
      </c>
      <c r="BH825" s="13">
        <f t="shared" si="1223"/>
        <v>2.4840291571402059E-5</v>
      </c>
      <c r="BI825" s="13">
        <f t="shared" si="1224"/>
        <v>8.2700122903654692E-6</v>
      </c>
      <c r="BJ825" s="14">
        <f t="shared" si="1225"/>
        <v>0.53819950220735546</v>
      </c>
      <c r="BK825" s="14">
        <f t="shared" si="1226"/>
        <v>0.2456714764123662</v>
      </c>
      <c r="BL825" s="14">
        <f t="shared" si="1227"/>
        <v>0.20582825712314454</v>
      </c>
      <c r="BM825" s="14">
        <f t="shared" si="1228"/>
        <v>0.48531308648509386</v>
      </c>
      <c r="BN825" s="14">
        <f t="shared" si="1229"/>
        <v>0.51295542832506913</v>
      </c>
    </row>
    <row r="826" spans="1:66" x14ac:dyDescent="0.25">
      <c r="A826" t="s">
        <v>345</v>
      </c>
      <c r="B826" t="s">
        <v>226</v>
      </c>
      <c r="C826" t="s">
        <v>230</v>
      </c>
      <c r="D826" s="11">
        <v>44450</v>
      </c>
      <c r="E826" s="10">
        <f>VLOOKUP(A826,home!$A$2:$E$405,3,FALSE)</f>
        <v>1.8438000000000001</v>
      </c>
      <c r="F826" s="10">
        <f>VLOOKUP(B826,home!$B$2:$E$405,3,FALSE)</f>
        <v>0.49719999999999998</v>
      </c>
      <c r="G826" s="10">
        <f>VLOOKUP(C826,away!$B$2:$E$405,4,FALSE)</f>
        <v>1.0395000000000001</v>
      </c>
      <c r="H826" s="10">
        <f>VLOOKUP(A826,away!$A$2:$E$405,3,FALSE)</f>
        <v>1.2188000000000001</v>
      </c>
      <c r="I826" s="10">
        <f>VLOOKUP(C826,away!$B$2:$E$405,3,FALSE)</f>
        <v>1.3674999999999999</v>
      </c>
      <c r="J826" s="10">
        <f>VLOOKUP(B826,home!$B$2:$E$405,4,FALSE)</f>
        <v>1.5726</v>
      </c>
      <c r="K826" s="12">
        <f t="shared" si="1174"/>
        <v>0.95294848572000013</v>
      </c>
      <c r="L826" s="12">
        <f t="shared" si="1175"/>
        <v>2.6210665733999998</v>
      </c>
      <c r="M826" s="13">
        <f t="shared" si="1176"/>
        <v>2.804303290580186E-2</v>
      </c>
      <c r="N826" s="13">
        <f t="shared" si="1177"/>
        <v>2.6723565742580016E-2</v>
      </c>
      <c r="O826" s="13">
        <f t="shared" si="1178"/>
        <v>7.3502656166153521E-2</v>
      </c>
      <c r="P826" s="13">
        <f t="shared" si="1179"/>
        <v>7.0044244889933827E-2</v>
      </c>
      <c r="Q826" s="13">
        <f t="shared" si="1180"/>
        <v>1.2733090753715249E-2</v>
      </c>
      <c r="R826" s="13">
        <f t="shared" si="1181"/>
        <v>9.6327677566609232E-2</v>
      </c>
      <c r="S826" s="13">
        <f t="shared" si="1182"/>
        <v>4.3738102960200621E-2</v>
      </c>
      <c r="T826" s="13">
        <f t="shared" si="1183"/>
        <v>3.3374278550631645E-2</v>
      </c>
      <c r="U826" s="13">
        <f t="shared" si="1184"/>
        <v>9.1795314470024689E-2</v>
      </c>
      <c r="V826" s="13">
        <f t="shared" si="1185"/>
        <v>1.2138496831939391E-2</v>
      </c>
      <c r="W826" s="13">
        <f t="shared" si="1186"/>
        <v>4.0446598507627605E-3</v>
      </c>
      <c r="X826" s="13">
        <f t="shared" si="1187"/>
        <v>1.0601322735607304E-2</v>
      </c>
      <c r="Y826" s="13">
        <f t="shared" si="1188"/>
        <v>1.389338632806288E-2</v>
      </c>
      <c r="Z826" s="13">
        <f t="shared" si="1189"/>
        <v>8.4160418587697475E-2</v>
      </c>
      <c r="AA826" s="13">
        <f t="shared" si="1190"/>
        <v>8.0200543450707651E-2</v>
      </c>
      <c r="AB826" s="13">
        <f t="shared" si="1191"/>
        <v>3.8213493217636466E-2</v>
      </c>
      <c r="AC826" s="13">
        <f t="shared" si="1192"/>
        <v>1.8949266461923571E-3</v>
      </c>
      <c r="AD826" s="13">
        <f t="shared" si="1193"/>
        <v>9.6358812000921332E-4</v>
      </c>
      <c r="AE826" s="13">
        <f t="shared" si="1194"/>
        <v>2.5256286118814967E-3</v>
      </c>
      <c r="AF826" s="13">
        <f t="shared" si="1195"/>
        <v>3.3099203657126174E-3</v>
      </c>
      <c r="AG826" s="13">
        <f t="shared" si="1196"/>
        <v>2.891840543728414E-3</v>
      </c>
      <c r="AH826" s="13">
        <f t="shared" si="1197"/>
        <v>5.5147514990891475E-2</v>
      </c>
      <c r="AI826" s="13">
        <f t="shared" si="1198"/>
        <v>5.2552740901791038E-2</v>
      </c>
      <c r="AJ826" s="13">
        <f t="shared" si="1199"/>
        <v>2.5040027431398642E-2</v>
      </c>
      <c r="AK826" s="13">
        <f t="shared" si="1200"/>
        <v>7.953952074379534E-3</v>
      </c>
      <c r="AL826" s="13">
        <f t="shared" si="1201"/>
        <v>1.8932147104088452E-4</v>
      </c>
      <c r="AM826" s="13">
        <f t="shared" si="1202"/>
        <v>1.8364996796411238E-4</v>
      </c>
      <c r="AN826" s="13">
        <f t="shared" si="1203"/>
        <v>4.8135879223671577E-4</v>
      </c>
      <c r="AO826" s="13">
        <f t="shared" si="1204"/>
        <v>6.3083672007192577E-4</v>
      </c>
      <c r="AP826" s="13">
        <f t="shared" si="1205"/>
        <v>5.5115501341793896E-4</v>
      </c>
      <c r="AQ826" s="13">
        <f t="shared" si="1206"/>
        <v>3.6115349560789713E-4</v>
      </c>
      <c r="AR826" s="13">
        <f t="shared" si="1207"/>
        <v>2.8909061629740204E-2</v>
      </c>
      <c r="AS826" s="13">
        <f t="shared" si="1208"/>
        <v>2.7548846503647084E-2</v>
      </c>
      <c r="AT826" s="13">
        <f t="shared" si="1209"/>
        <v>1.3126315779491604E-2</v>
      </c>
      <c r="AU826" s="13">
        <f t="shared" si="1210"/>
        <v>4.1695675817163564E-3</v>
      </c>
      <c r="AV826" s="13">
        <f t="shared" si="1211"/>
        <v>9.9334577827595071E-4</v>
      </c>
      <c r="AW826" s="13">
        <f t="shared" si="1212"/>
        <v>1.3135446675287982E-5</v>
      </c>
      <c r="AX826" s="13">
        <f t="shared" si="1213"/>
        <v>2.916815981232123E-5</v>
      </c>
      <c r="AY826" s="13">
        <f t="shared" si="1214"/>
        <v>7.6451688691664397E-5</v>
      </c>
      <c r="AZ826" s="13">
        <f t="shared" si="1215"/>
        <v>1.0019248285485219E-4</v>
      </c>
      <c r="BA826" s="13">
        <f t="shared" si="1216"/>
        <v>8.753705590560187E-5</v>
      </c>
      <c r="BB826" s="13">
        <f t="shared" si="1217"/>
        <v>5.7360112792005038E-5</v>
      </c>
      <c r="BC826" s="13">
        <f t="shared" si="1218"/>
        <v>3.006893485711562E-5</v>
      </c>
      <c r="BD826" s="13">
        <f t="shared" si="1219"/>
        <v>1.2628762517678768E-2</v>
      </c>
      <c r="BE826" s="13">
        <f t="shared" si="1220"/>
        <v>1.2034560117739478E-2</v>
      </c>
      <c r="BF826" s="13">
        <f t="shared" si="1221"/>
        <v>5.7341579202530701E-3</v>
      </c>
      <c r="BG826" s="13">
        <f t="shared" si="1222"/>
        <v>1.8214523689948365E-3</v>
      </c>
      <c r="BH826" s="13">
        <f t="shared" si="1223"/>
        <v>4.3393756921118395E-4</v>
      </c>
      <c r="BI826" s="13">
        <f t="shared" si="1224"/>
        <v>8.2704029895363122E-5</v>
      </c>
      <c r="BJ826" s="14">
        <f t="shared" si="1225"/>
        <v>0.11365021402690374</v>
      </c>
      <c r="BK826" s="14">
        <f t="shared" si="1226"/>
        <v>0.15612457739380065</v>
      </c>
      <c r="BL826" s="14">
        <f t="shared" si="1227"/>
        <v>0.62821663206623624</v>
      </c>
      <c r="BM826" s="14">
        <f t="shared" si="1228"/>
        <v>0.67471425780782823</v>
      </c>
      <c r="BN826" s="14">
        <f t="shared" si="1229"/>
        <v>0.30737426802479373</v>
      </c>
    </row>
    <row r="827" spans="1:66" x14ac:dyDescent="0.25">
      <c r="A827" t="s">
        <v>346</v>
      </c>
      <c r="B827" t="s">
        <v>242</v>
      </c>
      <c r="C827" t="s">
        <v>320</v>
      </c>
      <c r="D827" s="11">
        <v>44450</v>
      </c>
      <c r="E827" s="10">
        <f>VLOOKUP(A827,home!$A$2:$E$405,3,FALSE)</f>
        <v>1.619</v>
      </c>
      <c r="F827" s="10">
        <f>VLOOKUP(B827,home!$B$2:$E$405,3,FALSE)</f>
        <v>0.2059</v>
      </c>
      <c r="G827" s="10">
        <f>VLOOKUP(C827,away!$B$2:$E$405,4,FALSE)</f>
        <v>0.86470000000000002</v>
      </c>
      <c r="H827" s="10">
        <f>VLOOKUP(A827,away!$A$2:$E$405,3,FALSE)</f>
        <v>1.181</v>
      </c>
      <c r="I827" s="10">
        <f>VLOOKUP(C827,away!$B$2:$E$405,3,FALSE)</f>
        <v>0.6774</v>
      </c>
      <c r="J827" s="10">
        <f>VLOOKUP(B827,home!$B$2:$E$405,4,FALSE)</f>
        <v>0.84670000000000001</v>
      </c>
      <c r="K827" s="12">
        <f t="shared" si="1174"/>
        <v>0.28824956086999998</v>
      </c>
      <c r="L827" s="12">
        <f t="shared" si="1175"/>
        <v>0.67736795898000002</v>
      </c>
      <c r="M827" s="13">
        <f t="shared" si="1176"/>
        <v>0.38074800767633926</v>
      </c>
      <c r="N827" s="13">
        <f t="shared" si="1177"/>
        <v>0.10975044601483216</v>
      </c>
      <c r="O827" s="13">
        <f t="shared" si="1178"/>
        <v>0.25790650084542327</v>
      </c>
      <c r="P827" s="13">
        <f t="shared" si="1179"/>
        <v>7.434143561421154E-2</v>
      </c>
      <c r="Q827" s="13">
        <f t="shared" si="1180"/>
        <v>1.5817758934531002E-2</v>
      </c>
      <c r="R827" s="13">
        <f t="shared" si="1181"/>
        <v>8.7348800042668998E-2</v>
      </c>
      <c r="S827" s="13">
        <f t="shared" si="1182"/>
        <v>3.6288102220878677E-3</v>
      </c>
      <c r="T827" s="13">
        <f t="shared" si="1183"/>
        <v>1.0714443085120925E-2</v>
      </c>
      <c r="U827" s="13">
        <f t="shared" si="1184"/>
        <v>2.5178253254820777E-2</v>
      </c>
      <c r="V827" s="13">
        <f t="shared" si="1185"/>
        <v>7.872543170654424E-5</v>
      </c>
      <c r="W827" s="13">
        <f t="shared" si="1186"/>
        <v>1.5198206889420265E-3</v>
      </c>
      <c r="X827" s="13">
        <f t="shared" si="1187"/>
        <v>1.0294778380842379E-3</v>
      </c>
      <c r="Y827" s="13">
        <f t="shared" si="1188"/>
        <v>3.486676509991316E-4</v>
      </c>
      <c r="Z827" s="13">
        <f t="shared" si="1189"/>
        <v>1.9722426134751614E-2</v>
      </c>
      <c r="AA827" s="13">
        <f t="shared" si="1190"/>
        <v>5.6849806726331636E-3</v>
      </c>
      <c r="AB827" s="13">
        <f t="shared" si="1191"/>
        <v>8.1934659122047317E-4</v>
      </c>
      <c r="AC827" s="13">
        <f t="shared" si="1192"/>
        <v>9.607012864181759E-7</v>
      </c>
      <c r="AD827" s="13">
        <f t="shared" si="1193"/>
        <v>1.0952191154717001E-4</v>
      </c>
      <c r="AE827" s="13">
        <f t="shared" si="1194"/>
        <v>7.4186633688294639E-5</v>
      </c>
      <c r="AF827" s="13">
        <f t="shared" si="1195"/>
        <v>2.5125824322518523E-5</v>
      </c>
      <c r="AG827" s="13">
        <f t="shared" si="1196"/>
        <v>5.6731427796781382E-6</v>
      </c>
      <c r="AH827" s="13">
        <f t="shared" si="1197"/>
        <v>3.3398348842576275E-3</v>
      </c>
      <c r="AI827" s="13">
        <f t="shared" si="1198"/>
        <v>9.6270593876556833E-4</v>
      </c>
      <c r="AJ827" s="13">
        <f t="shared" si="1199"/>
        <v>1.3874978204805806E-4</v>
      </c>
      <c r="AK827" s="13">
        <f t="shared" si="1200"/>
        <v>1.333152124872031E-5</v>
      </c>
      <c r="AL827" s="13">
        <f t="shared" si="1201"/>
        <v>7.5031161176248283E-9</v>
      </c>
      <c r="AM827" s="13">
        <f t="shared" si="1202"/>
        <v>6.3139285818229501E-6</v>
      </c>
      <c r="AN827" s="13">
        <f t="shared" si="1203"/>
        <v>4.2768529166148972E-6</v>
      </c>
      <c r="AO827" s="13">
        <f t="shared" si="1204"/>
        <v>1.4485015654925465E-6</v>
      </c>
      <c r="AP827" s="13">
        <f t="shared" si="1205"/>
        <v>3.27056182999007E-7</v>
      </c>
      <c r="AQ827" s="13">
        <f t="shared" si="1206"/>
        <v>5.5384344787456685E-8</v>
      </c>
      <c r="AR827" s="13">
        <f t="shared" si="1207"/>
        <v>4.5245942777595881E-4</v>
      </c>
      <c r="AS827" s="13">
        <f t="shared" si="1208"/>
        <v>1.304212313679116E-4</v>
      </c>
      <c r="AT827" s="13">
        <f t="shared" si="1209"/>
        <v>1.8796931334962592E-5</v>
      </c>
      <c r="AU827" s="13">
        <f t="shared" si="1210"/>
        <v>1.8060690676688359E-6</v>
      </c>
      <c r="AV827" s="13">
        <f t="shared" si="1211"/>
        <v>1.3014965391410808E-7</v>
      </c>
      <c r="AW827" s="13">
        <f t="shared" si="1212"/>
        <v>4.0694195848886777E-11</v>
      </c>
      <c r="AX827" s="13">
        <f t="shared" si="1213"/>
        <v>3.0333119017916751E-7</v>
      </c>
      <c r="AY827" s="13">
        <f t="shared" si="1214"/>
        <v>2.0546682918663692E-7</v>
      </c>
      <c r="AZ827" s="13">
        <f t="shared" si="1215"/>
        <v>6.9588323362122276E-8</v>
      </c>
      <c r="BA827" s="13">
        <f t="shared" si="1216"/>
        <v>1.5712300188213671E-8</v>
      </c>
      <c r="BB827" s="13">
        <f t="shared" si="1217"/>
        <v>2.6607521773428408E-9</v>
      </c>
      <c r="BC827" s="13">
        <f t="shared" si="1218"/>
        <v>3.6046165434366232E-10</v>
      </c>
      <c r="BD827" s="13">
        <f t="shared" si="1219"/>
        <v>5.1080253185643294E-5</v>
      </c>
      <c r="BE827" s="13">
        <f t="shared" si="1220"/>
        <v>1.4723860549890098E-5</v>
      </c>
      <c r="BF827" s="13">
        <f t="shared" si="1221"/>
        <v>2.1220731689084683E-6</v>
      </c>
      <c r="BG827" s="13">
        <f t="shared" si="1222"/>
        <v>2.0389555302395836E-7</v>
      </c>
      <c r="BH827" s="13">
        <f t="shared" si="1223"/>
        <v>1.4693200905625451E-8</v>
      </c>
      <c r="BI827" s="13">
        <f t="shared" si="1224"/>
        <v>8.4706174176424479E-10</v>
      </c>
      <c r="BJ827" s="14">
        <f t="shared" si="1225"/>
        <v>0.13940814056829562</v>
      </c>
      <c r="BK827" s="14">
        <f t="shared" si="1226"/>
        <v>0.45879815261557694</v>
      </c>
      <c r="BL827" s="14">
        <f t="shared" si="1227"/>
        <v>0.38206426296500706</v>
      </c>
      <c r="BM827" s="14">
        <f t="shared" si="1228"/>
        <v>7.407982772949015E-2</v>
      </c>
      <c r="BN827" s="14">
        <f t="shared" si="1229"/>
        <v>0.92591294912800626</v>
      </c>
    </row>
    <row r="828" spans="1:66" x14ac:dyDescent="0.25">
      <c r="A828" t="s">
        <v>346</v>
      </c>
      <c r="B828" t="s">
        <v>231</v>
      </c>
      <c r="C828" t="s">
        <v>232</v>
      </c>
      <c r="D828" s="11">
        <v>44450</v>
      </c>
      <c r="E828" s="10">
        <f>VLOOKUP(A828,home!$A$2:$E$405,3,FALSE)</f>
        <v>1.619</v>
      </c>
      <c r="F828" s="10">
        <f>VLOOKUP(B828,home!$B$2:$E$405,3,FALSE)</f>
        <v>1.2353000000000001</v>
      </c>
      <c r="G828" s="10">
        <f>VLOOKUP(C828,away!$B$2:$E$405,4,FALSE)</f>
        <v>1.1117999999999999</v>
      </c>
      <c r="H828" s="10">
        <f>VLOOKUP(A828,away!$A$2:$E$405,3,FALSE)</f>
        <v>1.181</v>
      </c>
      <c r="I828" s="10">
        <f>VLOOKUP(C828,away!$B$2:$E$405,3,FALSE)</f>
        <v>1.1854</v>
      </c>
      <c r="J828" s="10">
        <f>VLOOKUP(B828,home!$B$2:$E$405,4,FALSE)</f>
        <v>1.3548</v>
      </c>
      <c r="K828" s="12">
        <f t="shared" si="1174"/>
        <v>2.2235451882599997</v>
      </c>
      <c r="L828" s="12">
        <f t="shared" si="1175"/>
        <v>1.8966622855200002</v>
      </c>
      <c r="M828" s="13">
        <f t="shared" si="1176"/>
        <v>1.6241144480735725E-2</v>
      </c>
      <c r="N828" s="13">
        <f t="shared" si="1177"/>
        <v>3.6112918661975364E-2</v>
      </c>
      <c r="O828" s="13">
        <f t="shared" si="1178"/>
        <v>3.0803966210292757E-2</v>
      </c>
      <c r="P828" s="13">
        <f t="shared" si="1179"/>
        <v>6.8494010846220074E-2</v>
      </c>
      <c r="Q828" s="13">
        <f t="shared" si="1180"/>
        <v>4.0149353262430042E-2</v>
      </c>
      <c r="R828" s="13">
        <f t="shared" si="1181"/>
        <v>2.9212360477747362E-2</v>
      </c>
      <c r="S828" s="13">
        <f t="shared" si="1182"/>
        <v>7.2215192829649527E-2</v>
      </c>
      <c r="T828" s="13">
        <f t="shared" si="1183"/>
        <v>7.6149764120870447E-2</v>
      </c>
      <c r="U828" s="13">
        <f t="shared" si="1184"/>
        <v>6.4955003578011719E-2</v>
      </c>
      <c r="V828" s="13">
        <f t="shared" si="1185"/>
        <v>3.3839351700606965E-2</v>
      </c>
      <c r="W828" s="13">
        <f t="shared" si="1186"/>
        <v>2.9757967086142419E-2</v>
      </c>
      <c r="X828" s="13">
        <f t="shared" si="1187"/>
        <v>5.6440813866031829E-2</v>
      </c>
      <c r="Y828" s="13">
        <f t="shared" si="1188"/>
        <v>5.3524581511878423E-2</v>
      </c>
      <c r="Z828" s="13">
        <f t="shared" si="1189"/>
        <v>1.8468660796386149E-2</v>
      </c>
      <c r="AA828" s="13">
        <f t="shared" si="1190"/>
        <v>4.1065901847410512E-2</v>
      </c>
      <c r="AB828" s="13">
        <f t="shared" si="1191"/>
        <v>4.5655944227183547E-2</v>
      </c>
      <c r="AC828" s="13">
        <f t="shared" si="1192"/>
        <v>8.9194488616537206E-3</v>
      </c>
      <c r="AD828" s="13">
        <f t="shared" si="1193"/>
        <v>1.6542046131697859E-2</v>
      </c>
      <c r="AE828" s="13">
        <f t="shared" si="1194"/>
        <v>3.1374675023323341E-2</v>
      </c>
      <c r="AF828" s="13">
        <f t="shared" si="1195"/>
        <v>2.9753581418591857E-2</v>
      </c>
      <c r="AG828" s="13">
        <f t="shared" si="1196"/>
        <v>1.8810831911930618E-2</v>
      </c>
      <c r="AH828" s="13">
        <f t="shared" si="1197"/>
        <v>8.7572030991418456E-3</v>
      </c>
      <c r="AI828" s="13">
        <f t="shared" si="1198"/>
        <v>1.9472036813712405E-2</v>
      </c>
      <c r="AJ828" s="13">
        <f t="shared" si="1199"/>
        <v>2.1648476881375903E-2</v>
      </c>
      <c r="AK828" s="13">
        <f t="shared" si="1200"/>
        <v>1.6045455534247081E-2</v>
      </c>
      <c r="AL828" s="13">
        <f t="shared" si="1201"/>
        <v>1.5046447688389524E-3</v>
      </c>
      <c r="AM828" s="13">
        <f t="shared" si="1202"/>
        <v>7.3563974160223448E-3</v>
      </c>
      <c r="AN828" s="13">
        <f t="shared" si="1203"/>
        <v>1.3952601536266365E-2</v>
      </c>
      <c r="AO828" s="13">
        <f t="shared" si="1204"/>
        <v>1.3231686559362415E-2</v>
      </c>
      <c r="AP828" s="13">
        <f t="shared" si="1205"/>
        <v>8.365346956988198E-3</v>
      </c>
      <c r="AQ828" s="13">
        <f t="shared" si="1206"/>
        <v>3.9665595196522532E-3</v>
      </c>
      <c r="AR828" s="13">
        <f t="shared" si="1207"/>
        <v>3.3218913689562423E-3</v>
      </c>
      <c r="AS828" s="13">
        <f t="shared" si="1208"/>
        <v>7.3863755693650748E-3</v>
      </c>
      <c r="AT828" s="13">
        <f t="shared" si="1209"/>
        <v>8.2119699279714665E-3</v>
      </c>
      <c r="AU828" s="13">
        <f t="shared" si="1210"/>
        <v>6.0865620731589236E-3</v>
      </c>
      <c r="AV828" s="13">
        <f t="shared" si="1211"/>
        <v>3.383436452704584E-3</v>
      </c>
      <c r="AW828" s="13">
        <f t="shared" si="1212"/>
        <v>1.7626555272561343E-4</v>
      </c>
      <c r="AX828" s="13">
        <f t="shared" si="1213"/>
        <v>2.7262136795541294E-3</v>
      </c>
      <c r="AY828" s="13">
        <f t="shared" si="1214"/>
        <v>5.1707066682790256E-3</v>
      </c>
      <c r="AZ828" s="13">
        <f t="shared" si="1215"/>
        <v>4.9035421636058011E-3</v>
      </c>
      <c r="BA828" s="13">
        <f t="shared" si="1216"/>
        <v>3.1001211623894226E-3</v>
      </c>
      <c r="BB828" s="13">
        <f t="shared" si="1217"/>
        <v>1.4699707223116106E-3</v>
      </c>
      <c r="BC828" s="13">
        <f t="shared" si="1218"/>
        <v>5.5760760596540524E-4</v>
      </c>
      <c r="BD828" s="13">
        <f t="shared" si="1219"/>
        <v>1.0500843460156174E-3</v>
      </c>
      <c r="BE828" s="13">
        <f t="shared" si="1220"/>
        <v>2.3349099948501745E-3</v>
      </c>
      <c r="BF828" s="13">
        <f t="shared" si="1221"/>
        <v>2.5958889420346436E-3</v>
      </c>
      <c r="BG828" s="13">
        <f t="shared" si="1222"/>
        <v>1.9240254554394912E-3</v>
      </c>
      <c r="BH828" s="13">
        <f t="shared" si="1223"/>
        <v>1.069539385883059E-3</v>
      </c>
      <c r="BI828" s="13">
        <f t="shared" si="1224"/>
        <v>4.7563383102696631E-4</v>
      </c>
      <c r="BJ828" s="14">
        <f t="shared" si="1225"/>
        <v>0.45341728698526917</v>
      </c>
      <c r="BK828" s="14">
        <f t="shared" si="1226"/>
        <v>0.20638450015598397</v>
      </c>
      <c r="BL828" s="14">
        <f t="shared" si="1227"/>
        <v>0.31545666601652939</v>
      </c>
      <c r="BM828" s="14">
        <f t="shared" si="1228"/>
        <v>0.76771891889921429</v>
      </c>
      <c r="BN828" s="14">
        <f t="shared" si="1229"/>
        <v>0.22101375393940131</v>
      </c>
    </row>
    <row r="829" spans="1:66" x14ac:dyDescent="0.25">
      <c r="A829" t="s">
        <v>346</v>
      </c>
      <c r="B829" t="s">
        <v>233</v>
      </c>
      <c r="C829" t="s">
        <v>241</v>
      </c>
      <c r="D829" s="11">
        <v>44450</v>
      </c>
      <c r="E829" s="10">
        <f>VLOOKUP(A829,home!$A$2:$E$405,3,FALSE)</f>
        <v>1.619</v>
      </c>
      <c r="F829" s="10">
        <f>VLOOKUP(B829,home!$B$2:$E$405,3,FALSE)</f>
        <v>0.79410000000000003</v>
      </c>
      <c r="G829" s="10">
        <f>VLOOKUP(C829,away!$B$2:$E$405,4,FALSE)</f>
        <v>1.0294000000000001</v>
      </c>
      <c r="H829" s="10">
        <f>VLOOKUP(A829,away!$A$2:$E$405,3,FALSE)</f>
        <v>1.181</v>
      </c>
      <c r="I829" s="10">
        <f>VLOOKUP(C829,away!$B$2:$E$405,3,FALSE)</f>
        <v>0.84670000000000001</v>
      </c>
      <c r="J829" s="10">
        <f>VLOOKUP(B829,home!$B$2:$E$405,4,FALSE)</f>
        <v>0.7258</v>
      </c>
      <c r="K829" s="12">
        <f t="shared" si="1174"/>
        <v>1.3234459482600003</v>
      </c>
      <c r="L829" s="12">
        <f t="shared" si="1175"/>
        <v>0.72576566966</v>
      </c>
      <c r="M829" s="13">
        <f t="shared" si="1176"/>
        <v>0.12883643589673086</v>
      </c>
      <c r="N829" s="13">
        <f t="shared" si="1177"/>
        <v>0.17050805907578773</v>
      </c>
      <c r="O829" s="13">
        <f t="shared" si="1178"/>
        <v>9.3505062175198536E-2</v>
      </c>
      <c r="P829" s="13">
        <f t="shared" si="1179"/>
        <v>0.1237488956775659</v>
      </c>
      <c r="Q829" s="13">
        <f t="shared" si="1180"/>
        <v>0.11282909996476402</v>
      </c>
      <c r="R829" s="13">
        <f t="shared" si="1181"/>
        <v>3.3931382033091449E-2</v>
      </c>
      <c r="S829" s="13">
        <f t="shared" si="1182"/>
        <v>2.971556352601196E-2</v>
      </c>
      <c r="T829" s="13">
        <f t="shared" si="1183"/>
        <v>8.1887487293062042E-2</v>
      </c>
      <c r="U829" s="13">
        <f t="shared" si="1184"/>
        <v>4.4906350070557051E-2</v>
      </c>
      <c r="V829" s="13">
        <f t="shared" si="1185"/>
        <v>3.1713493893641303E-3</v>
      </c>
      <c r="W829" s="13">
        <f t="shared" si="1186"/>
        <v>4.9774405064729819E-2</v>
      </c>
      <c r="X829" s="13">
        <f t="shared" si="1187"/>
        <v>3.6124554423731733E-2</v>
      </c>
      <c r="Y829" s="13">
        <f t="shared" si="1188"/>
        <v>1.3108980716254388E-2</v>
      </c>
      <c r="Z829" s="13">
        <f t="shared" si="1189"/>
        <v>8.2087440679119699E-3</v>
      </c>
      <c r="AA829" s="13">
        <f t="shared" si="1190"/>
        <v>1.0863829076981408E-2</v>
      </c>
      <c r="AB829" s="13">
        <f t="shared" si="1191"/>
        <v>7.1888452872601125E-3</v>
      </c>
      <c r="AC829" s="13">
        <f t="shared" si="1192"/>
        <v>1.9038237417562934E-4</v>
      </c>
      <c r="AD829" s="13">
        <f t="shared" si="1193"/>
        <v>1.6468433677492188E-2</v>
      </c>
      <c r="AE829" s="13">
        <f t="shared" si="1194"/>
        <v>1.1952223796196414E-2</v>
      </c>
      <c r="AF829" s="13">
        <f t="shared" si="1195"/>
        <v>4.3372568536863389E-3</v>
      </c>
      <c r="AG829" s="13">
        <f t="shared" si="1196"/>
        <v>1.0492773749676968E-3</v>
      </c>
      <c r="AH829" s="13">
        <f t="shared" si="1197"/>
        <v>1.4894061588789206E-3</v>
      </c>
      <c r="AI829" s="13">
        <f t="shared" si="1198"/>
        <v>1.9711485462817978E-3</v>
      </c>
      <c r="AJ829" s="13">
        <f t="shared" si="1199"/>
        <v>1.3043542784976175E-3</v>
      </c>
      <c r="AK829" s="13">
        <f t="shared" si="1200"/>
        <v>5.7541412832442249E-4</v>
      </c>
      <c r="AL829" s="13">
        <f t="shared" si="1201"/>
        <v>7.3145794190058236E-6</v>
      </c>
      <c r="AM829" s="13">
        <f t="shared" si="1202"/>
        <v>4.3590163649331118E-3</v>
      </c>
      <c r="AN829" s="13">
        <f t="shared" si="1203"/>
        <v>3.1636244311545785E-3</v>
      </c>
      <c r="AO829" s="13">
        <f t="shared" si="1204"/>
        <v>1.1480250019148196E-3</v>
      </c>
      <c r="AP829" s="13">
        <f t="shared" si="1205"/>
        <v>2.7773237810037728E-4</v>
      </c>
      <c r="AQ829" s="13">
        <f t="shared" si="1206"/>
        <v>5.0392156344571154E-5</v>
      </c>
      <c r="AR829" s="13">
        <f t="shared" si="1207"/>
        <v>2.1619197165889775E-4</v>
      </c>
      <c r="AS829" s="13">
        <f t="shared" si="1208"/>
        <v>2.8611838893830905E-4</v>
      </c>
      <c r="AT829" s="13">
        <f t="shared" si="1209"/>
        <v>1.89331111281542E-4</v>
      </c>
      <c r="AU829" s="13">
        <f t="shared" si="1210"/>
        <v>8.3523164035039979E-5</v>
      </c>
      <c r="AV829" s="13">
        <f t="shared" si="1211"/>
        <v>2.7634598257007278E-5</v>
      </c>
      <c r="AW829" s="13">
        <f t="shared" si="1212"/>
        <v>1.9515940656496084E-7</v>
      </c>
      <c r="AX829" s="13">
        <f t="shared" si="1213"/>
        <v>9.6148709109496037E-4</v>
      </c>
      <c r="AY829" s="13">
        <f t="shared" si="1214"/>
        <v>6.9781432253797934E-4</v>
      </c>
      <c r="AZ829" s="13">
        <f t="shared" si="1215"/>
        <v>2.5322483954755791E-4</v>
      </c>
      <c r="BA829" s="13">
        <f t="shared" si="1216"/>
        <v>6.1260631749593129E-5</v>
      </c>
      <c r="BB829" s="13">
        <f t="shared" si="1217"/>
        <v>1.1115215856384529E-5</v>
      </c>
      <c r="BC829" s="13">
        <f t="shared" si="1218"/>
        <v>1.6134084158848746E-6</v>
      </c>
      <c r="BD829" s="13">
        <f t="shared" si="1219"/>
        <v>2.6150785181022595E-5</v>
      </c>
      <c r="BE829" s="13">
        <f t="shared" si="1220"/>
        <v>3.4609150691642013E-5</v>
      </c>
      <c r="BF829" s="13">
        <f t="shared" si="1221"/>
        <v>2.2901670127786707E-5</v>
      </c>
      <c r="BG829" s="13">
        <f t="shared" si="1222"/>
        <v>1.0103040846335464E-5</v>
      </c>
      <c r="BH829" s="13">
        <f t="shared" si="1223"/>
        <v>3.3427071182969905E-6</v>
      </c>
      <c r="BI829" s="13">
        <f t="shared" si="1224"/>
        <v>8.8477843838600203E-7</v>
      </c>
      <c r="BJ829" s="14">
        <f t="shared" si="1225"/>
        <v>0.50902508408232228</v>
      </c>
      <c r="BK829" s="14">
        <f t="shared" si="1226"/>
        <v>0.28636775576580542</v>
      </c>
      <c r="BL829" s="14">
        <f t="shared" si="1227"/>
        <v>0.19663658312164556</v>
      </c>
      <c r="BM829" s="14">
        <f t="shared" si="1228"/>
        <v>0.3361816130514152</v>
      </c>
      <c r="BN829" s="14">
        <f t="shared" si="1229"/>
        <v>0.66335893482313846</v>
      </c>
    </row>
    <row r="830" spans="1:66" x14ac:dyDescent="0.25">
      <c r="A830" t="s">
        <v>346</v>
      </c>
      <c r="B830" t="s">
        <v>240</v>
      </c>
      <c r="C830" t="s">
        <v>236</v>
      </c>
      <c r="D830" s="11">
        <v>44450</v>
      </c>
      <c r="E830" s="10">
        <f>VLOOKUP(A830,home!$A$2:$E$405,3,FALSE)</f>
        <v>1.619</v>
      </c>
      <c r="F830" s="10">
        <f>VLOOKUP(B830,home!$B$2:$E$405,3,FALSE)</f>
        <v>0.8236</v>
      </c>
      <c r="G830" s="10">
        <f>VLOOKUP(C830,away!$B$2:$E$405,4,FALSE)</f>
        <v>1.2353000000000001</v>
      </c>
      <c r="H830" s="10">
        <f>VLOOKUP(A830,away!$A$2:$E$405,3,FALSE)</f>
        <v>1.181</v>
      </c>
      <c r="I830" s="10">
        <f>VLOOKUP(C830,away!$B$2:$E$405,3,FALSE)</f>
        <v>0.7056</v>
      </c>
      <c r="J830" s="10">
        <f>VLOOKUP(B830,home!$B$2:$E$405,4,FALSE)</f>
        <v>0.84670000000000001</v>
      </c>
      <c r="K830" s="12">
        <f t="shared" si="1174"/>
        <v>1.64715939652</v>
      </c>
      <c r="L830" s="12">
        <f t="shared" si="1175"/>
        <v>0.70556662512000001</v>
      </c>
      <c r="M830" s="13">
        <f t="shared" si="1176"/>
        <v>9.5109537847161169E-2</v>
      </c>
      <c r="N830" s="13">
        <f t="shared" si="1177"/>
        <v>0.15666056896362607</v>
      </c>
      <c r="O830" s="13">
        <f t="shared" si="1178"/>
        <v>6.7106115635544417E-2</v>
      </c>
      <c r="P830" s="13">
        <f t="shared" si="1179"/>
        <v>0.11053446893304467</v>
      </c>
      <c r="Q830" s="13">
        <f t="shared" si="1180"/>
        <v>0.12902246411630311</v>
      </c>
      <c r="R830" s="13">
        <f t="shared" si="1181"/>
        <v>2.3673917766941766E-2</v>
      </c>
      <c r="S830" s="13">
        <f t="shared" si="1182"/>
        <v>3.2115256521233579E-2</v>
      </c>
      <c r="T830" s="13">
        <f t="shared" si="1183"/>
        <v>9.1033944571206296E-2</v>
      </c>
      <c r="U830" s="13">
        <f t="shared" si="1184"/>
        <v>3.8994716102259901E-2</v>
      </c>
      <c r="V830" s="13">
        <f t="shared" si="1185"/>
        <v>4.1470812433455758E-3</v>
      </c>
      <c r="W830" s="13">
        <f t="shared" si="1186"/>
        <v>7.084018804377773E-2</v>
      </c>
      <c r="X830" s="13">
        <f t="shared" si="1187"/>
        <v>4.9982472400914434E-2</v>
      </c>
      <c r="Y830" s="13">
        <f t="shared" si="1188"/>
        <v>1.7632982183533367E-2</v>
      </c>
      <c r="Z830" s="13">
        <f t="shared" si="1189"/>
        <v>5.567842087396504E-3</v>
      </c>
      <c r="AA830" s="13">
        <f t="shared" si="1190"/>
        <v>9.1711234125946804E-3</v>
      </c>
      <c r="AB830" s="13">
        <f t="shared" si="1191"/>
        <v>7.5531510528499502E-3</v>
      </c>
      <c r="AC830" s="13">
        <f t="shared" si="1192"/>
        <v>3.0122861047334219E-4</v>
      </c>
      <c r="AD830" s="13">
        <f t="shared" si="1193"/>
        <v>2.9171270346888063E-2</v>
      </c>
      <c r="AE830" s="13">
        <f t="shared" si="1194"/>
        <v>2.0582274769116941E-2</v>
      </c>
      <c r="AF830" s="13">
        <f t="shared" si="1195"/>
        <v>7.2610830730691824E-3</v>
      </c>
      <c r="AG830" s="13">
        <f t="shared" si="1196"/>
        <v>1.7077259595271275E-3</v>
      </c>
      <c r="AH830" s="13">
        <f t="shared" si="1197"/>
        <v>9.8212088770136159E-4</v>
      </c>
      <c r="AI830" s="13">
        <f t="shared" si="1198"/>
        <v>1.6177096486958613E-3</v>
      </c>
      <c r="AJ830" s="13">
        <f t="shared" si="1199"/>
        <v>1.3323128243452284E-3</v>
      </c>
      <c r="AK830" s="13">
        <f t="shared" si="1200"/>
        <v>7.3151052924144775E-4</v>
      </c>
      <c r="AL830" s="13">
        <f t="shared" si="1201"/>
        <v>1.4003283052270109E-5</v>
      </c>
      <c r="AM830" s="13">
        <f t="shared" si="1202"/>
        <v>9.6099464120603783E-3</v>
      </c>
      <c r="AN830" s="13">
        <f t="shared" si="1203"/>
        <v>6.7804574575414936E-3</v>
      </c>
      <c r="AO830" s="13">
        <f t="shared" si="1204"/>
        <v>2.3920322425436433E-3</v>
      </c>
      <c r="AP830" s="13">
        <f t="shared" si="1205"/>
        <v>5.6257937218324799E-4</v>
      </c>
      <c r="AQ830" s="13">
        <f t="shared" si="1206"/>
        <v>9.9234307248365658E-5</v>
      </c>
      <c r="AR830" s="13">
        <f t="shared" si="1207"/>
        <v>1.3859034403906171E-4</v>
      </c>
      <c r="AS830" s="13">
        <f t="shared" si="1208"/>
        <v>2.2828038745088006E-4</v>
      </c>
      <c r="AT830" s="13">
        <f t="shared" si="1209"/>
        <v>1.8800709261547173E-4</v>
      </c>
      <c r="AU830" s="13">
        <f t="shared" si="1210"/>
        <v>1.0322588307132672E-4</v>
      </c>
      <c r="AV830" s="13">
        <f t="shared" si="1211"/>
        <v>4.2507370816252648E-5</v>
      </c>
      <c r="AW830" s="13">
        <f t="shared" si="1212"/>
        <v>4.52065145836002E-7</v>
      </c>
      <c r="AX830" s="13">
        <f t="shared" si="1213"/>
        <v>2.6381855887798178E-3</v>
      </c>
      <c r="AY830" s="13">
        <f t="shared" si="1214"/>
        <v>1.861415702315596E-3</v>
      </c>
      <c r="AZ830" s="13">
        <f t="shared" si="1215"/>
        <v>6.566763975140948E-4</v>
      </c>
      <c r="BA830" s="13">
        <f t="shared" si="1216"/>
        <v>1.5444298319665983E-4</v>
      </c>
      <c r="BB830" s="13">
        <f t="shared" si="1217"/>
        <v>2.724245360688303E-5</v>
      </c>
      <c r="BC830" s="13">
        <f t="shared" si="1218"/>
        <v>3.8442732102793284E-6</v>
      </c>
      <c r="BD830" s="13">
        <f t="shared" si="1219"/>
        <v>1.6297453552976738E-5</v>
      </c>
      <c r="BE830" s="13">
        <f t="shared" si="1220"/>
        <v>2.6844503759133887E-5</v>
      </c>
      <c r="BF830" s="13">
        <f t="shared" si="1221"/>
        <v>2.2108588305886929E-5</v>
      </c>
      <c r="BG830" s="13">
        <f t="shared" si="1222"/>
        <v>1.2138789657277948E-5</v>
      </c>
      <c r="BH830" s="13">
        <f t="shared" si="1223"/>
        <v>4.9986303615912902E-6</v>
      </c>
      <c r="BI830" s="13">
        <f t="shared" si="1224"/>
        <v>1.6467081939650511E-6</v>
      </c>
      <c r="BJ830" s="14">
        <f t="shared" si="1225"/>
        <v>0.59868103161816277</v>
      </c>
      <c r="BK830" s="14">
        <f t="shared" si="1226"/>
        <v>0.2440829921406262</v>
      </c>
      <c r="BL830" s="14">
        <f t="shared" si="1227"/>
        <v>0.15194732361199847</v>
      </c>
      <c r="BM830" s="14">
        <f t="shared" si="1228"/>
        <v>0.41631115255839268</v>
      </c>
      <c r="BN830" s="14">
        <f t="shared" si="1229"/>
        <v>0.58210707326262123</v>
      </c>
    </row>
    <row r="831" spans="1:66" x14ac:dyDescent="0.25">
      <c r="A831" t="s">
        <v>347</v>
      </c>
      <c r="B831" t="s">
        <v>250</v>
      </c>
      <c r="C831" t="s">
        <v>325</v>
      </c>
      <c r="D831" s="11">
        <v>44450</v>
      </c>
      <c r="E831" s="10">
        <f>VLOOKUP(A831,home!$A$2:$E$405,3,FALSE)</f>
        <v>1.2816000000000001</v>
      </c>
      <c r="F831" s="10">
        <f>VLOOKUP(B831,home!$B$2:$E$405,3,FALSE)</f>
        <v>0.3901</v>
      </c>
      <c r="G831" s="10">
        <f>VLOOKUP(C831,away!$B$2:$E$405,4,FALSE)</f>
        <v>1.1147</v>
      </c>
      <c r="H831" s="10">
        <f>VLOOKUP(A831,away!$A$2:$E$405,3,FALSE)</f>
        <v>0.83499999999999996</v>
      </c>
      <c r="I831" s="10">
        <f>VLOOKUP(C831,away!$B$2:$E$405,3,FALSE)</f>
        <v>1.0265</v>
      </c>
      <c r="J831" s="10">
        <f>VLOOKUP(B831,home!$B$2:$E$405,4,FALSE)</f>
        <v>0.7984</v>
      </c>
      <c r="K831" s="12">
        <f t="shared" si="1174"/>
        <v>0.55729667275200001</v>
      </c>
      <c r="L831" s="12">
        <f t="shared" si="1175"/>
        <v>0.6843305959999999</v>
      </c>
      <c r="M831" s="13">
        <f t="shared" si="1176"/>
        <v>0.28891369498135838</v>
      </c>
      <c r="N831" s="13">
        <f t="shared" si="1177"/>
        <v>0.16101064092559725</v>
      </c>
      <c r="O831" s="13">
        <f t="shared" si="1178"/>
        <v>0.19771248107915518</v>
      </c>
      <c r="P831" s="13">
        <f t="shared" si="1179"/>
        <v>0.11018450786695594</v>
      </c>
      <c r="Q831" s="13">
        <f t="shared" si="1180"/>
        <v>4.4865347232751172E-2</v>
      </c>
      <c r="R831" s="13">
        <f t="shared" si="1181"/>
        <v>6.7650350006768487E-2</v>
      </c>
      <c r="S831" s="13">
        <f t="shared" si="1182"/>
        <v>1.0505408695377546E-2</v>
      </c>
      <c r="T831" s="13">
        <f t="shared" si="1183"/>
        <v>3.0702729811535556E-2</v>
      </c>
      <c r="U831" s="13">
        <f t="shared" si="1184"/>
        <v>3.7701314969280315E-2</v>
      </c>
      <c r="V831" s="13">
        <f t="shared" si="1185"/>
        <v>4.4516688514736874E-4</v>
      </c>
      <c r="W831" s="13">
        <f t="shared" si="1186"/>
        <v>8.3344362448917915E-3</v>
      </c>
      <c r="X831" s="13">
        <f t="shared" si="1187"/>
        <v>5.7035097227908019E-3</v>
      </c>
      <c r="Y831" s="13">
        <f t="shared" si="1188"/>
        <v>1.9515431039446118E-3</v>
      </c>
      <c r="Z831" s="13">
        <f t="shared" si="1189"/>
        <v>1.5431734779913494E-2</v>
      </c>
      <c r="AA831" s="13">
        <f t="shared" si="1190"/>
        <v>8.6000544476371073E-3</v>
      </c>
      <c r="AB831" s="13">
        <f t="shared" si="1191"/>
        <v>2.3963908645770996E-3</v>
      </c>
      <c r="AC831" s="13">
        <f t="shared" si="1192"/>
        <v>1.0610974620334585E-5</v>
      </c>
      <c r="AD831" s="13">
        <f t="shared" si="1193"/>
        <v>1.1611883971354674E-3</v>
      </c>
      <c r="AE831" s="13">
        <f t="shared" si="1194"/>
        <v>7.9463674787999896E-4</v>
      </c>
      <c r="AF831" s="13">
        <f t="shared" si="1195"/>
        <v>2.7189711964011065E-4</v>
      </c>
      <c r="AG831" s="13">
        <f t="shared" si="1196"/>
        <v>6.2022505978000082E-5</v>
      </c>
      <c r="AH831" s="13">
        <f t="shared" si="1197"/>
        <v>2.6401020648130313E-3</v>
      </c>
      <c r="AI831" s="13">
        <f t="shared" si="1198"/>
        <v>1.4713200964459874E-3</v>
      </c>
      <c r="AJ831" s="13">
        <f t="shared" si="1199"/>
        <v>4.0998089715125026E-4</v>
      </c>
      <c r="AK831" s="13">
        <f t="shared" si="1200"/>
        <v>7.6160329958090557E-5</v>
      </c>
      <c r="AL831" s="13">
        <f t="shared" si="1201"/>
        <v>1.6187048753168509E-7</v>
      </c>
      <c r="AM831" s="13">
        <f t="shared" si="1202"/>
        <v>1.294252860323648E-4</v>
      </c>
      <c r="AN831" s="13">
        <f t="shared" si="1203"/>
        <v>8.8569683127998666E-5</v>
      </c>
      <c r="AO831" s="13">
        <f t="shared" si="1204"/>
        <v>3.030547202125723E-5</v>
      </c>
      <c r="AP831" s="13">
        <f t="shared" si="1205"/>
        <v>6.9129872434560952E-6</v>
      </c>
      <c r="AQ831" s="13">
        <f t="shared" si="1206"/>
        <v>1.1826921701136762E-6</v>
      </c>
      <c r="AR831" s="13">
        <f t="shared" si="1207"/>
        <v>3.6134052390286649E-4</v>
      </c>
      <c r="AS831" s="13">
        <f t="shared" si="1208"/>
        <v>2.0137387170153203E-4</v>
      </c>
      <c r="AT831" s="13">
        <f t="shared" si="1209"/>
        <v>5.6112494339225967E-5</v>
      </c>
      <c r="AU831" s="13">
        <f t="shared" si="1210"/>
        <v>1.0423768798355355E-5</v>
      </c>
      <c r="AV831" s="13">
        <f t="shared" si="1211"/>
        <v>1.452282917214888E-6</v>
      </c>
      <c r="AW831" s="13">
        <f t="shared" si="1212"/>
        <v>1.7148162156573895E-9</v>
      </c>
      <c r="AX831" s="13">
        <f t="shared" si="1213"/>
        <v>1.2021380212635467E-5</v>
      </c>
      <c r="AY831" s="13">
        <f t="shared" si="1214"/>
        <v>8.2265982856554355E-6</v>
      </c>
      <c r="AZ831" s="13">
        <f t="shared" si="1215"/>
        <v>2.8148564539375806E-6</v>
      </c>
      <c r="BA831" s="13">
        <f t="shared" si="1216"/>
        <v>6.4209746492585039E-7</v>
      </c>
      <c r="BB831" s="13">
        <f t="shared" si="1217"/>
        <v>1.0985173521569902E-7</v>
      </c>
      <c r="BC831" s="13">
        <f t="shared" si="1218"/>
        <v>1.5034980686358701E-8</v>
      </c>
      <c r="BD831" s="13">
        <f t="shared" si="1219"/>
        <v>4.121272934690014E-5</v>
      </c>
      <c r="BE831" s="13">
        <f t="shared" si="1220"/>
        <v>2.2967716940056153E-5</v>
      </c>
      <c r="BF831" s="13">
        <f t="shared" si="1221"/>
        <v>6.3999161157015208E-6</v>
      </c>
      <c r="BG831" s="13">
        <f t="shared" si="1222"/>
        <v>1.1888839857241204E-6</v>
      </c>
      <c r="BH831" s="13">
        <f t="shared" si="1223"/>
        <v>1.6564027238304715E-7</v>
      </c>
      <c r="BI831" s="13">
        <f t="shared" si="1224"/>
        <v>1.8462154534561434E-8</v>
      </c>
      <c r="BJ831" s="14">
        <f t="shared" si="1225"/>
        <v>0.25513817775187297</v>
      </c>
      <c r="BK831" s="14">
        <f t="shared" si="1226"/>
        <v>0.4100677778722327</v>
      </c>
      <c r="BL831" s="14">
        <f t="shared" si="1227"/>
        <v>0.31936081104626102</v>
      </c>
      <c r="BM831" s="14">
        <f t="shared" si="1228"/>
        <v>0.12965325447422438</v>
      </c>
      <c r="BN831" s="14">
        <f t="shared" si="1229"/>
        <v>0.87033702209258634</v>
      </c>
    </row>
    <row r="832" spans="1:66" x14ac:dyDescent="0.25">
      <c r="A832" t="s">
        <v>347</v>
      </c>
      <c r="B832" t="s">
        <v>251</v>
      </c>
      <c r="C832" t="s">
        <v>247</v>
      </c>
      <c r="D832" s="11">
        <v>44450</v>
      </c>
      <c r="E832" s="10">
        <f>VLOOKUP(A832,home!$A$2:$E$405,3,FALSE)</f>
        <v>1.2816000000000001</v>
      </c>
      <c r="F832" s="10">
        <f>VLOOKUP(B832,home!$B$2:$E$405,3,FALSE)</f>
        <v>0.5202</v>
      </c>
      <c r="G832" s="10">
        <f>VLOOKUP(C832,away!$B$2:$E$405,4,FALSE)</f>
        <v>0.5202</v>
      </c>
      <c r="H832" s="10">
        <f>VLOOKUP(A832,away!$A$2:$E$405,3,FALSE)</f>
        <v>0.83499999999999996</v>
      </c>
      <c r="I832" s="10">
        <f>VLOOKUP(C832,away!$B$2:$E$405,3,FALSE)</f>
        <v>0.998</v>
      </c>
      <c r="J832" s="10">
        <f>VLOOKUP(B832,home!$B$2:$E$405,4,FALSE)</f>
        <v>0.7984</v>
      </c>
      <c r="K832" s="12">
        <f t="shared" si="1174"/>
        <v>0.34681126406399998</v>
      </c>
      <c r="L832" s="12">
        <f t="shared" si="1175"/>
        <v>0.66533067199999996</v>
      </c>
      <c r="M832" s="13">
        <f t="shared" si="1176"/>
        <v>0.36343968070610283</v>
      </c>
      <c r="N832" s="13">
        <f t="shared" si="1177"/>
        <v>0.12604497507670007</v>
      </c>
      <c r="O832" s="13">
        <f t="shared" si="1178"/>
        <v>0.24180756699565681</v>
      </c>
      <c r="P832" s="13">
        <f t="shared" si="1179"/>
        <v>8.3861587970004106E-2</v>
      </c>
      <c r="Q832" s="13">
        <f t="shared" si="1180"/>
        <v>2.1856908567632862E-2</v>
      </c>
      <c r="R832" s="13">
        <f t="shared" si="1181"/>
        <v>8.0440995521952663E-2</v>
      </c>
      <c r="S832" s="13">
        <f t="shared" si="1182"/>
        <v>4.8376431566217824E-3</v>
      </c>
      <c r="T832" s="13">
        <f t="shared" si="1183"/>
        <v>1.4542071665145729E-2</v>
      </c>
      <c r="U832" s="13">
        <f t="shared" si="1184"/>
        <v>2.7897843339534968E-2</v>
      </c>
      <c r="V832" s="13">
        <f t="shared" si="1185"/>
        <v>1.2402866239907576E-4</v>
      </c>
      <c r="W832" s="13">
        <f t="shared" si="1186"/>
        <v>2.5267406962906748E-3</v>
      </c>
      <c r="X832" s="13">
        <f t="shared" si="1187"/>
        <v>1.6811180854328224E-3</v>
      </c>
      <c r="Y832" s="13">
        <f t="shared" si="1188"/>
        <v>5.5924971274618645E-4</v>
      </c>
      <c r="Z832" s="13">
        <f t="shared" si="1189"/>
        <v>1.7839953868989924E-2</v>
      </c>
      <c r="AA832" s="13">
        <f t="shared" si="1190"/>
        <v>6.1870969521478428E-3</v>
      </c>
      <c r="AB832" s="13">
        <f t="shared" si="1191"/>
        <v>1.0728774574304573E-3</v>
      </c>
      <c r="AC832" s="13">
        <f t="shared" si="1192"/>
        <v>1.7886806832660211E-6</v>
      </c>
      <c r="AD832" s="13">
        <f t="shared" si="1193"/>
        <v>2.1907553371063005E-4</v>
      </c>
      <c r="AE832" s="13">
        <f t="shared" si="1194"/>
        <v>1.4575767206245212E-4</v>
      </c>
      <c r="AF832" s="13">
        <f t="shared" si="1195"/>
        <v>4.8488524951233437E-5</v>
      </c>
      <c r="AG832" s="13">
        <f t="shared" si="1196"/>
        <v>1.075363429669764E-5</v>
      </c>
      <c r="AH832" s="13">
        <f t="shared" si="1197"/>
        <v>2.967367124026015E-3</v>
      </c>
      <c r="AI832" s="13">
        <f t="shared" si="1198"/>
        <v>1.0291163432254184E-3</v>
      </c>
      <c r="AJ832" s="13">
        <f t="shared" si="1199"/>
        <v>1.7845456993146431E-4</v>
      </c>
      <c r="AK832" s="13">
        <f t="shared" si="1200"/>
        <v>2.0630018325309542E-5</v>
      </c>
      <c r="AL832" s="13">
        <f t="shared" si="1201"/>
        <v>1.650910568472132E-8</v>
      </c>
      <c r="AM832" s="13">
        <f t="shared" si="1202"/>
        <v>1.5195572554335816E-5</v>
      </c>
      <c r="AN832" s="13">
        <f t="shared" si="1203"/>
        <v>1.0110080499001004E-5</v>
      </c>
      <c r="AO832" s="13">
        <f t="shared" si="1204"/>
        <v>3.3632733261872155E-6</v>
      </c>
      <c r="AP832" s="13">
        <f t="shared" si="1205"/>
        <v>7.4589630074393861E-7</v>
      </c>
      <c r="AQ832" s="13">
        <f t="shared" si="1206"/>
        <v>1.2406692175406965E-7</v>
      </c>
      <c r="AR832" s="13">
        <f t="shared" si="1207"/>
        <v>3.9485607253978729E-4</v>
      </c>
      <c r="AS832" s="13">
        <f t="shared" si="1208"/>
        <v>1.369405336408701E-4</v>
      </c>
      <c r="AT832" s="13">
        <f t="shared" si="1209"/>
        <v>2.3746259786794439E-5</v>
      </c>
      <c r="AU832" s="13">
        <f t="shared" si="1210"/>
        <v>2.7451567911501032E-6</v>
      </c>
      <c r="AV832" s="13">
        <f t="shared" si="1211"/>
        <v>2.3801282419816029E-7</v>
      </c>
      <c r="AW832" s="13">
        <f t="shared" si="1212"/>
        <v>1.0581610864983891E-10</v>
      </c>
      <c r="AX832" s="13">
        <f t="shared" si="1213"/>
        <v>8.7833262095757104E-7</v>
      </c>
      <c r="AY832" s="13">
        <f t="shared" si="1214"/>
        <v>5.8438163294122199E-7</v>
      </c>
      <c r="AZ832" s="13">
        <f t="shared" si="1215"/>
        <v>1.9440351227462023E-7</v>
      </c>
      <c r="BA832" s="13">
        <f t="shared" si="1216"/>
        <v>4.3114206486944449E-8</v>
      </c>
      <c r="BB832" s="13">
        <f t="shared" si="1217"/>
        <v>7.1713009936763748E-9</v>
      </c>
      <c r="BC832" s="13">
        <f t="shared" si="1218"/>
        <v>9.542573018473943E-10</v>
      </c>
      <c r="BD832" s="13">
        <f t="shared" si="1219"/>
        <v>4.378497601436289E-5</v>
      </c>
      <c r="BE832" s="13">
        <f t="shared" si="1220"/>
        <v>1.5185122878553113E-5</v>
      </c>
      <c r="BF832" s="13">
        <f t="shared" si="1221"/>
        <v>2.6331858302390853E-6</v>
      </c>
      <c r="BG832" s="13">
        <f t="shared" si="1222"/>
        <v>3.0440616876687682E-7</v>
      </c>
      <c r="BH832" s="13">
        <f t="shared" si="1223"/>
        <v>2.6392872044729963E-8</v>
      </c>
      <c r="BI832" s="13">
        <f t="shared" si="1224"/>
        <v>1.8306690632224417E-9</v>
      </c>
      <c r="BJ832" s="14">
        <f t="shared" si="1225"/>
        <v>0.16766638641610235</v>
      </c>
      <c r="BK832" s="14">
        <f t="shared" si="1226"/>
        <v>0.45226533006654968</v>
      </c>
      <c r="BL832" s="14">
        <f t="shared" si="1227"/>
        <v>0.36222241027224689</v>
      </c>
      <c r="BM832" s="14">
        <f t="shared" si="1228"/>
        <v>8.2541781510022533E-2</v>
      </c>
      <c r="BN832" s="14">
        <f t="shared" si="1229"/>
        <v>0.91745171483804944</v>
      </c>
    </row>
    <row r="833" spans="1:66" x14ac:dyDescent="0.25">
      <c r="A833" t="s">
        <v>348</v>
      </c>
      <c r="B833" t="s">
        <v>267</v>
      </c>
      <c r="C833" t="s">
        <v>326</v>
      </c>
      <c r="D833" s="11">
        <v>44450</v>
      </c>
      <c r="E833" s="10">
        <f>VLOOKUP(A833,home!$A$2:$E$405,3,FALSE)</f>
        <v>1.4792000000000001</v>
      </c>
      <c r="F833" s="10">
        <f>VLOOKUP(B833,home!$B$2:$E$405,3,FALSE)</f>
        <v>1.2394000000000001</v>
      </c>
      <c r="G833" s="10">
        <f>VLOOKUP(C833,away!$B$2:$E$405,4,FALSE)</f>
        <v>1.0624</v>
      </c>
      <c r="H833" s="10">
        <f>VLOOKUP(A833,away!$A$2:$E$405,3,FALSE)</f>
        <v>1.1875</v>
      </c>
      <c r="I833" s="10">
        <f>VLOOKUP(C833,away!$B$2:$E$405,3,FALSE)</f>
        <v>0.84209999999999996</v>
      </c>
      <c r="J833" s="10">
        <f>VLOOKUP(B833,home!$B$2:$E$405,4,FALSE)</f>
        <v>0.84209999999999996</v>
      </c>
      <c r="K833" s="12">
        <f t="shared" si="1174"/>
        <v>1.9477196779520003</v>
      </c>
      <c r="L833" s="12">
        <f t="shared" si="1175"/>
        <v>0.84209473687499992</v>
      </c>
      <c r="M833" s="13">
        <f t="shared" si="1176"/>
        <v>6.1432613839406153E-2</v>
      </c>
      <c r="N833" s="13">
        <f t="shared" si="1177"/>
        <v>0.11965351084303774</v>
      </c>
      <c r="O833" s="13">
        <f t="shared" si="1178"/>
        <v>5.1732080786638199E-2</v>
      </c>
      <c r="P833" s="13">
        <f t="shared" si="1179"/>
        <v>0.10075959172953783</v>
      </c>
      <c r="Q833" s="13">
        <f t="shared" si="1180"/>
        <v>0.11652574880251385</v>
      </c>
      <c r="R833" s="13">
        <f t="shared" si="1181"/>
        <v>2.1781656479010168E-2</v>
      </c>
      <c r="S833" s="13">
        <f t="shared" si="1182"/>
        <v>4.1315576088147808E-2</v>
      </c>
      <c r="T833" s="13">
        <f t="shared" si="1183"/>
        <v>9.812571977701523E-2</v>
      </c>
      <c r="U833" s="13">
        <f t="shared" si="1184"/>
        <v>4.2424560942558781E-2</v>
      </c>
      <c r="V833" s="13">
        <f t="shared" si="1185"/>
        <v>7.5293711968603613E-3</v>
      </c>
      <c r="W833" s="13">
        <f t="shared" si="1186"/>
        <v>7.5653164643582668E-2</v>
      </c>
      <c r="X833" s="13">
        <f t="shared" si="1187"/>
        <v>6.3707131774298792E-2</v>
      </c>
      <c r="Y833" s="13">
        <f t="shared" si="1188"/>
        <v>2.6823720184269543E-2</v>
      </c>
      <c r="Z833" s="13">
        <f t="shared" si="1189"/>
        <v>6.114072760464568E-3</v>
      </c>
      <c r="AA833" s="13">
        <f t="shared" si="1190"/>
        <v>1.1908499827987145E-2</v>
      </c>
      <c r="AB833" s="13">
        <f t="shared" si="1191"/>
        <v>1.1597209724929289E-2</v>
      </c>
      <c r="AC833" s="13">
        <f t="shared" si="1192"/>
        <v>7.7183795418406579E-4</v>
      </c>
      <c r="AD833" s="13">
        <f t="shared" si="1193"/>
        <v>3.6837789368912119E-2</v>
      </c>
      <c r="AE833" s="13">
        <f t="shared" si="1194"/>
        <v>3.1020908545670724E-2</v>
      </c>
      <c r="AF833" s="13">
        <f t="shared" si="1195"/>
        <v>1.3061271909695011E-2</v>
      </c>
      <c r="AG833" s="13">
        <f t="shared" si="1196"/>
        <v>3.6662761106824827E-3</v>
      </c>
      <c r="AH833" s="13">
        <f t="shared" si="1197"/>
        <v>1.2871571231145035E-3</v>
      </c>
      <c r="AI833" s="13">
        <f t="shared" si="1198"/>
        <v>2.507021257306204E-3</v>
      </c>
      <c r="AJ833" s="13">
        <f t="shared" si="1199"/>
        <v>2.4414873179496297E-3</v>
      </c>
      <c r="AK833" s="13">
        <f t="shared" si="1200"/>
        <v>1.5851109642135823E-3</v>
      </c>
      <c r="AL833" s="13">
        <f t="shared" si="1201"/>
        <v>5.0637648170563327E-5</v>
      </c>
      <c r="AM833" s="13">
        <f t="shared" si="1202"/>
        <v>1.4349937449216229E-2</v>
      </c>
      <c r="AN833" s="13">
        <f t="shared" si="1203"/>
        <v>1.2084006800470446E-2</v>
      </c>
      <c r="AO833" s="13">
        <f t="shared" si="1204"/>
        <v>5.0879392635189355E-3</v>
      </c>
      <c r="AP833" s="13">
        <f t="shared" si="1205"/>
        <v>1.4281756251163194E-3</v>
      </c>
      <c r="AQ833" s="13">
        <f t="shared" si="1206"/>
        <v>3.0066479431090391E-4</v>
      </c>
      <c r="AR833" s="13">
        <f t="shared" si="1207"/>
        <v>2.1678164778117802E-4</v>
      </c>
      <c r="AS833" s="13">
        <f t="shared" si="1208"/>
        <v>4.2222988120226002E-4</v>
      </c>
      <c r="AT833" s="13">
        <f t="shared" si="1209"/>
        <v>4.1119272411848864E-4</v>
      </c>
      <c r="AU833" s="13">
        <f t="shared" si="1210"/>
        <v>2.6696272006542285E-4</v>
      </c>
      <c r="AV833" s="13">
        <f t="shared" si="1211"/>
        <v>1.2999213578775387E-4</v>
      </c>
      <c r="AW833" s="13">
        <f t="shared" si="1212"/>
        <v>2.307057565884712E-6</v>
      </c>
      <c r="AX833" s="13">
        <f t="shared" si="1213"/>
        <v>4.6582759245364577E-3</v>
      </c>
      <c r="AY833" s="13">
        <f t="shared" si="1214"/>
        <v>3.9227096389636753E-3</v>
      </c>
      <c r="AZ833" s="13">
        <f t="shared" si="1215"/>
        <v>1.6516465706300709E-3</v>
      </c>
      <c r="BA833" s="13">
        <f t="shared" si="1216"/>
        <v>4.6361429476840852E-4</v>
      </c>
      <c r="BB833" s="13">
        <f t="shared" si="1217"/>
        <v>9.7601789391122906E-5</v>
      </c>
      <c r="BC833" s="13">
        <f t="shared" si="1218"/>
        <v>1.6437990631169362E-5</v>
      </c>
      <c r="BD833" s="13">
        <f t="shared" si="1219"/>
        <v>3.0425114107936652E-5</v>
      </c>
      <c r="BE833" s="13">
        <f t="shared" si="1220"/>
        <v>5.925959345196324E-5</v>
      </c>
      <c r="BF833" s="13">
        <f t="shared" si="1221"/>
        <v>5.7710538136912162E-5</v>
      </c>
      <c r="BG833" s="13">
        <f t="shared" si="1222"/>
        <v>3.7467983584821072E-5</v>
      </c>
      <c r="BH833" s="13">
        <f t="shared" si="1223"/>
        <v>1.8244282230334633E-5</v>
      </c>
      <c r="BI833" s="13">
        <f t="shared" si="1224"/>
        <v>7.1069495020265544E-6</v>
      </c>
      <c r="BJ833" s="14">
        <f t="shared" si="1225"/>
        <v>0.62913625210123192</v>
      </c>
      <c r="BK833" s="14">
        <f t="shared" si="1226"/>
        <v>0.21578233809527048</v>
      </c>
      <c r="BL833" s="14">
        <f t="shared" si="1227"/>
        <v>0.14892215799367658</v>
      </c>
      <c r="BM833" s="14">
        <f t="shared" si="1228"/>
        <v>0.52414921588910179</v>
      </c>
      <c r="BN833" s="14">
        <f t="shared" si="1229"/>
        <v>0.47188520248014393</v>
      </c>
    </row>
    <row r="834" spans="1:66" x14ac:dyDescent="0.25">
      <c r="A834" t="s">
        <v>348</v>
      </c>
      <c r="B834" t="s">
        <v>273</v>
      </c>
      <c r="C834" t="s">
        <v>260</v>
      </c>
      <c r="D834" s="11">
        <v>44450</v>
      </c>
      <c r="E834" s="10">
        <f>VLOOKUP(A834,home!$A$2:$E$405,3,FALSE)</f>
        <v>1.4792000000000001</v>
      </c>
      <c r="F834" s="10">
        <f>VLOOKUP(B834,home!$B$2:$E$405,3,FALSE)</f>
        <v>1.9154</v>
      </c>
      <c r="G834" s="10">
        <f>VLOOKUP(C834,away!$B$2:$E$405,4,FALSE)</f>
        <v>1.2394000000000001</v>
      </c>
      <c r="H834" s="10">
        <f>VLOOKUP(A834,away!$A$2:$E$405,3,FALSE)</f>
        <v>1.1875</v>
      </c>
      <c r="I834" s="10">
        <f>VLOOKUP(C834,away!$B$2:$E$405,3,FALSE)</f>
        <v>0.84209999999999996</v>
      </c>
      <c r="J834" s="10">
        <f>VLOOKUP(B834,home!$B$2:$E$405,4,FALSE)</f>
        <v>0.98250000000000004</v>
      </c>
      <c r="K834" s="12">
        <f t="shared" si="1174"/>
        <v>3.5115420473920005</v>
      </c>
      <c r="L834" s="12">
        <f t="shared" si="1175"/>
        <v>0.982493859375</v>
      </c>
      <c r="M834" s="13">
        <f t="shared" si="1176"/>
        <v>1.1175449598464756E-2</v>
      </c>
      <c r="N834" s="13">
        <f t="shared" si="1177"/>
        <v>3.9243061163519034E-2</v>
      </c>
      <c r="O834" s="13">
        <f t="shared" si="1178"/>
        <v>1.0979810606246431E-2</v>
      </c>
      <c r="P834" s="13">
        <f t="shared" si="1179"/>
        <v>3.8556066616234994E-2</v>
      </c>
      <c r="Q834" s="13">
        <f t="shared" si="1180"/>
        <v>6.8901829672036577E-2</v>
      </c>
      <c r="R834" s="13">
        <f t="shared" si="1181"/>
        <v>5.3937982488688066E-3</v>
      </c>
      <c r="S834" s="13">
        <f t="shared" si="1182"/>
        <v>3.3255267714682603E-2</v>
      </c>
      <c r="T834" s="13">
        <f t="shared" si="1183"/>
        <v>6.7695624552478101E-2</v>
      </c>
      <c r="U834" s="13">
        <f t="shared" si="1184"/>
        <v>1.8940549346052157E-2</v>
      </c>
      <c r="V834" s="13">
        <f t="shared" si="1185"/>
        <v>1.2748105727955827E-2</v>
      </c>
      <c r="W834" s="13">
        <f t="shared" si="1186"/>
        <v>8.0650557345199408E-2</v>
      </c>
      <c r="X834" s="13">
        <f t="shared" si="1187"/>
        <v>7.9238677346829711E-2</v>
      </c>
      <c r="Y834" s="13">
        <f t="shared" si="1188"/>
        <v>3.8925756959128553E-2</v>
      </c>
      <c r="Z834" s="13">
        <f t="shared" si="1189"/>
        <v>1.7664578860737436E-3</v>
      </c>
      <c r="AA834" s="13">
        <f t="shared" si="1190"/>
        <v>6.2029911418951386E-3</v>
      </c>
      <c r="AB834" s="13">
        <f t="shared" si="1191"/>
        <v>1.0891032107182451E-2</v>
      </c>
      <c r="AC834" s="13">
        <f t="shared" si="1192"/>
        <v>2.7488648742227928E-3</v>
      </c>
      <c r="AD834" s="13">
        <f t="shared" si="1193"/>
        <v>7.0801955815816872E-2</v>
      </c>
      <c r="AE834" s="13">
        <f t="shared" si="1194"/>
        <v>6.9562486820780131E-2</v>
      </c>
      <c r="AF834" s="13">
        <f t="shared" si="1195"/>
        <v>3.4172358072135423E-2</v>
      </c>
      <c r="AG834" s="13">
        <f t="shared" si="1196"/>
        <v>1.1191377322078923E-2</v>
      </c>
      <c r="AH834" s="13">
        <f t="shared" si="1197"/>
        <v>4.3388350647799906E-4</v>
      </c>
      <c r="AI834" s="13">
        <f t="shared" si="1198"/>
        <v>1.5236001766673732E-3</v>
      </c>
      <c r="AJ834" s="13">
        <f t="shared" si="1199"/>
        <v>2.6750930418906805E-3</v>
      </c>
      <c r="AK834" s="13">
        <f t="shared" si="1200"/>
        <v>3.1312338990949658E-3</v>
      </c>
      <c r="AL834" s="13">
        <f t="shared" si="1201"/>
        <v>3.7935088436754212E-4</v>
      </c>
      <c r="AM834" s="13">
        <f t="shared" si="1202"/>
        <v>4.9724808976966302E-2</v>
      </c>
      <c r="AN834" s="13">
        <f t="shared" si="1203"/>
        <v>4.8854319478464261E-2</v>
      </c>
      <c r="AO834" s="13">
        <f t="shared" si="1204"/>
        <v>2.3999534445767794E-2</v>
      </c>
      <c r="AP834" s="13">
        <f t="shared" si="1205"/>
        <v>7.8597984069418841E-3</v>
      </c>
      <c r="AQ834" s="13">
        <f t="shared" si="1206"/>
        <v>1.9305509176864518E-3</v>
      </c>
      <c r="AR834" s="13">
        <f t="shared" si="1207"/>
        <v>8.5257576159745456E-5</v>
      </c>
      <c r="AS834" s="13">
        <f t="shared" si="1208"/>
        <v>2.9938556354367195E-4</v>
      </c>
      <c r="AT834" s="13">
        <f t="shared" si="1209"/>
        <v>5.256524973828769E-4</v>
      </c>
      <c r="AU834" s="13">
        <f t="shared" si="1210"/>
        <v>6.1528361562552863E-4</v>
      </c>
      <c r="AV834" s="13">
        <f t="shared" si="1211"/>
        <v>5.4014857183510537E-4</v>
      </c>
      <c r="AW834" s="13">
        <f t="shared" si="1212"/>
        <v>3.6355181556513333E-5</v>
      </c>
      <c r="AX834" s="13">
        <f t="shared" si="1213"/>
        <v>2.9101792920192059E-2</v>
      </c>
      <c r="AY834" s="13">
        <f t="shared" si="1214"/>
        <v>2.8592332840891545E-2</v>
      </c>
      <c r="AZ834" s="13">
        <f t="shared" si="1215"/>
        <v>1.4045895720691046E-2</v>
      </c>
      <c r="BA834" s="13">
        <f t="shared" si="1216"/>
        <v>4.6000020983335147E-3</v>
      </c>
      <c r="BB834" s="13">
        <f t="shared" si="1217"/>
        <v>1.1298684536811981E-3</v>
      </c>
      <c r="BC834" s="13">
        <f t="shared" si="1218"/>
        <v>2.2201776352866084E-4</v>
      </c>
      <c r="BD834" s="13">
        <f t="shared" si="1219"/>
        <v>1.3960840840357711E-5</v>
      </c>
      <c r="BE834" s="13">
        <f t="shared" si="1220"/>
        <v>4.9024079627863572E-5</v>
      </c>
      <c r="BF834" s="13">
        <f t="shared" si="1221"/>
        <v>8.6075058473968253E-5</v>
      </c>
      <c r="BG834" s="13">
        <f t="shared" si="1222"/>
        <v>1.007520623543549E-4</v>
      </c>
      <c r="BH834" s="13">
        <f t="shared" si="1223"/>
        <v>8.8448775829694478E-5</v>
      </c>
      <c r="BI834" s="13">
        <f t="shared" si="1224"/>
        <v>6.2118319073264274E-5</v>
      </c>
      <c r="BJ834" s="14">
        <f t="shared" si="1225"/>
        <v>0.77044460709314755</v>
      </c>
      <c r="BK834" s="14">
        <f t="shared" si="1226"/>
        <v>0.12745543825682007</v>
      </c>
      <c r="BL834" s="14">
        <f t="shared" si="1227"/>
        <v>6.2638099035122435E-2</v>
      </c>
      <c r="BM834" s="14">
        <f t="shared" si="1228"/>
        <v>0.75949860870645858</v>
      </c>
      <c r="BN834" s="14">
        <f t="shared" si="1229"/>
        <v>0.17425001590537059</v>
      </c>
    </row>
    <row r="835" spans="1:66" x14ac:dyDescent="0.25">
      <c r="A835" t="s">
        <v>348</v>
      </c>
      <c r="B835" t="s">
        <v>270</v>
      </c>
      <c r="C835" t="s">
        <v>265</v>
      </c>
      <c r="D835" s="11">
        <v>44450</v>
      </c>
      <c r="E835" s="10">
        <f>VLOOKUP(A835,home!$A$2:$E$405,3,FALSE)</f>
        <v>1.4792000000000001</v>
      </c>
      <c r="F835" s="10">
        <f>VLOOKUP(B835,home!$B$2:$E$405,3,FALSE)</f>
        <v>1.1267</v>
      </c>
      <c r="G835" s="10">
        <f>VLOOKUP(C835,away!$B$2:$E$405,4,FALSE)</f>
        <v>1.4648000000000001</v>
      </c>
      <c r="H835" s="10">
        <f>VLOOKUP(A835,away!$A$2:$E$405,3,FALSE)</f>
        <v>1.1875</v>
      </c>
      <c r="I835" s="10">
        <f>VLOOKUP(C835,away!$B$2:$E$405,3,FALSE)</f>
        <v>0.70179999999999998</v>
      </c>
      <c r="J835" s="10">
        <f>VLOOKUP(B835,home!$B$2:$E$405,4,FALSE)</f>
        <v>0.98250000000000004</v>
      </c>
      <c r="K835" s="12">
        <f t="shared" si="1174"/>
        <v>2.4412571246720005</v>
      </c>
      <c r="L835" s="12">
        <f t="shared" si="1175"/>
        <v>0.81880321874999995</v>
      </c>
      <c r="M835" s="13">
        <f t="shared" si="1176"/>
        <v>3.838608160014155E-2</v>
      </c>
      <c r="N835" s="13">
        <f t="shared" si="1177"/>
        <v>9.3710295194586346E-2</v>
      </c>
      <c r="O835" s="13">
        <f t="shared" si="1178"/>
        <v>3.1430647169396045E-2</v>
      </c>
      <c r="P835" s="13">
        <f t="shared" si="1179"/>
        <v>7.6730291335339942E-2</v>
      </c>
      <c r="Q835" s="13">
        <f t="shared" si="1180"/>
        <v>0.11438546289945012</v>
      </c>
      <c r="R835" s="13">
        <f t="shared" si="1181"/>
        <v>1.2867757534848527E-2</v>
      </c>
      <c r="S835" s="13">
        <f t="shared" si="1182"/>
        <v>3.8344221153745174E-2</v>
      </c>
      <c r="T835" s="13">
        <f t="shared" si="1183"/>
        <v>9.3659185200278453E-2</v>
      </c>
      <c r="U835" s="13">
        <f t="shared" si="1184"/>
        <v>3.1413504760500789E-2</v>
      </c>
      <c r="V835" s="13">
        <f t="shared" si="1185"/>
        <v>8.5162906782532098E-3</v>
      </c>
      <c r="W835" s="13">
        <f t="shared" si="1186"/>
        <v>9.3081442087395813E-2</v>
      </c>
      <c r="X835" s="13">
        <f t="shared" si="1187"/>
        <v>7.6215384387051388E-2</v>
      </c>
      <c r="Y835" s="13">
        <f t="shared" si="1188"/>
        <v>3.1202701027193087E-2</v>
      </c>
      <c r="Z835" s="13">
        <f t="shared" si="1189"/>
        <v>3.5120537625428464E-3</v>
      </c>
      <c r="AA835" s="13">
        <f t="shared" si="1190"/>
        <v>8.5738262700388312E-3</v>
      </c>
      <c r="AB835" s="13">
        <f t="shared" si="1191"/>
        <v>1.0465457233716129E-2</v>
      </c>
      <c r="AC835" s="13">
        <f t="shared" si="1192"/>
        <v>1.0639557321285671E-3</v>
      </c>
      <c r="AD835" s="13">
        <f t="shared" si="1193"/>
        <v>5.6808933417649789E-2</v>
      </c>
      <c r="AE835" s="13">
        <f t="shared" si="1194"/>
        <v>4.6515337536126078E-2</v>
      </c>
      <c r="AF835" s="13">
        <f t="shared" si="1195"/>
        <v>1.904345404791136E-2</v>
      </c>
      <c r="AG835" s="13">
        <f t="shared" si="1196"/>
        <v>5.1976138235158469E-3</v>
      </c>
      <c r="AH835" s="13">
        <f t="shared" si="1197"/>
        <v>7.1892023129828256E-4</v>
      </c>
      <c r="AI835" s="13">
        <f t="shared" si="1198"/>
        <v>1.7550691367277749E-3</v>
      </c>
      <c r="AJ835" s="13">
        <f t="shared" si="1199"/>
        <v>2.1422875171643089E-3</v>
      </c>
      <c r="AK835" s="13">
        <f t="shared" si="1200"/>
        <v>1.7432915547910869E-3</v>
      </c>
      <c r="AL835" s="13">
        <f t="shared" si="1201"/>
        <v>8.5070035691091613E-5</v>
      </c>
      <c r="AM835" s="13">
        <f t="shared" si="1202"/>
        <v>2.7737042690170976E-2</v>
      </c>
      <c r="AN835" s="13">
        <f t="shared" si="1203"/>
        <v>2.2711179833318149E-2</v>
      </c>
      <c r="AO835" s="13">
        <f t="shared" si="1204"/>
        <v>9.2979935745654951E-3</v>
      </c>
      <c r="AP835" s="13">
        <f t="shared" si="1205"/>
        <v>2.5377423555903483E-3</v>
      </c>
      <c r="AQ835" s="13">
        <f t="shared" si="1206"/>
        <v>5.1947790227889598E-4</v>
      </c>
      <c r="AR835" s="13">
        <f t="shared" si="1207"/>
        <v>1.1773083988230568E-4</v>
      </c>
      <c r="AS835" s="13">
        <f t="shared" si="1208"/>
        <v>2.8741125165629726E-4</v>
      </c>
      <c r="AT835" s="13">
        <f t="shared" si="1209"/>
        <v>3.5082238290841655E-4</v>
      </c>
      <c r="AU835" s="13">
        <f t="shared" si="1210"/>
        <v>2.8548254725652687E-4</v>
      </c>
      <c r="AV835" s="13">
        <f t="shared" si="1211"/>
        <v>1.7423407561487677E-4</v>
      </c>
      <c r="AW835" s="13">
        <f t="shared" si="1212"/>
        <v>4.7235354517296635E-6</v>
      </c>
      <c r="AX835" s="13">
        <f t="shared" si="1213"/>
        <v>1.128554218078523E-2</v>
      </c>
      <c r="AY835" s="13">
        <f t="shared" si="1214"/>
        <v>9.2406382629658373E-3</v>
      </c>
      <c r="AZ835" s="13">
        <f t="shared" si="1215"/>
        <v>3.7831321765104181E-3</v>
      </c>
      <c r="BA835" s="13">
        <f t="shared" si="1216"/>
        <v>1.0325469343611413E-3</v>
      </c>
      <c r="BB835" s="13">
        <f t="shared" si="1217"/>
        <v>2.113631883413368E-4</v>
      </c>
      <c r="BC835" s="13">
        <f t="shared" si="1218"/>
        <v>3.4612971787829819E-5</v>
      </c>
      <c r="BD835" s="13">
        <f t="shared" si="1219"/>
        <v>1.6066398440295451E-5</v>
      </c>
      <c r="BE835" s="13">
        <f t="shared" si="1220"/>
        <v>3.9222209660190391E-5</v>
      </c>
      <c r="BF835" s="13">
        <f t="shared" si="1221"/>
        <v>4.7875749389159381E-5</v>
      </c>
      <c r="BG835" s="13">
        <f t="shared" si="1222"/>
        <v>3.8959004765098842E-5</v>
      </c>
      <c r="BH835" s="13">
        <f t="shared" si="1223"/>
        <v>2.3777236988231983E-5</v>
      </c>
      <c r="BI835" s="13">
        <f t="shared" si="1224"/>
        <v>1.1609269840507193E-5</v>
      </c>
      <c r="BJ835" s="14">
        <f t="shared" si="1225"/>
        <v>0.71821108169183412</v>
      </c>
      <c r="BK835" s="14">
        <f t="shared" si="1226"/>
        <v>0.17236654879826535</v>
      </c>
      <c r="BL835" s="14">
        <f t="shared" si="1227"/>
        <v>0.10250395237488365</v>
      </c>
      <c r="BM835" s="14">
        <f t="shared" si="1228"/>
        <v>0.61984718616624956</v>
      </c>
      <c r="BN835" s="14">
        <f t="shared" si="1229"/>
        <v>0.36751053573376252</v>
      </c>
    </row>
    <row r="836" spans="1:66" x14ac:dyDescent="0.25">
      <c r="A836" t="s">
        <v>349</v>
      </c>
      <c r="B836" t="s">
        <v>283</v>
      </c>
      <c r="C836" t="s">
        <v>285</v>
      </c>
      <c r="D836" s="11">
        <v>44450</v>
      </c>
      <c r="E836" s="10">
        <f>VLOOKUP(A836,home!$A$2:$E$405,3,FALSE)</f>
        <v>1.53</v>
      </c>
      <c r="F836" s="10">
        <f>VLOOKUP(B836,home!$B$2:$E$405,3,FALSE)</f>
        <v>1.458</v>
      </c>
      <c r="G836" s="10">
        <f>VLOOKUP(C836,away!$B$2:$E$405,4,FALSE)</f>
        <v>0.95530000000000004</v>
      </c>
      <c r="H836" s="10">
        <f>VLOOKUP(A836,away!$A$2:$E$405,3,FALSE)</f>
        <v>1.075</v>
      </c>
      <c r="I836" s="10">
        <f>VLOOKUP(C836,away!$B$2:$E$405,3,FALSE)</f>
        <v>1.1449</v>
      </c>
      <c r="J836" s="10">
        <f>VLOOKUP(B836,home!$B$2:$E$405,4,FALSE)</f>
        <v>1.0018</v>
      </c>
      <c r="K836" s="12">
        <f t="shared" si="1174"/>
        <v>2.1310259220000001</v>
      </c>
      <c r="L836" s="12">
        <f t="shared" si="1175"/>
        <v>1.2329828815000001</v>
      </c>
      <c r="M836" s="13">
        <f t="shared" si="1176"/>
        <v>3.4596290851104793E-2</v>
      </c>
      <c r="N836" s="13">
        <f t="shared" si="1177"/>
        <v>7.3725592608755774E-2</v>
      </c>
      <c r="O836" s="13">
        <f t="shared" si="1178"/>
        <v>4.2656634382807278E-2</v>
      </c>
      <c r="P836" s="13">
        <f t="shared" si="1179"/>
        <v>9.0902393615038796E-2</v>
      </c>
      <c r="Q836" s="13">
        <f t="shared" si="1180"/>
        <v>7.8555574482035082E-2</v>
      </c>
      <c r="R836" s="13">
        <f t="shared" si="1181"/>
        <v>2.6297449988202853E-2</v>
      </c>
      <c r="S836" s="13">
        <f t="shared" si="1182"/>
        <v>5.9711929817178426E-2</v>
      </c>
      <c r="T836" s="13">
        <f t="shared" si="1183"/>
        <v>9.6857678582747492E-2</v>
      </c>
      <c r="U836" s="13">
        <f t="shared" si="1184"/>
        <v>5.6040547607358882E-2</v>
      </c>
      <c r="V836" s="13">
        <f t="shared" si="1185"/>
        <v>1.7432688798009906E-2</v>
      </c>
      <c r="W836" s="13">
        <f t="shared" si="1186"/>
        <v>5.5801321846272817E-2</v>
      </c>
      <c r="X836" s="13">
        <f t="shared" si="1187"/>
        <v>6.8802074601526361E-2</v>
      </c>
      <c r="Y836" s="13">
        <f t="shared" si="1188"/>
        <v>4.2415890097683984E-2</v>
      </c>
      <c r="Z836" s="13">
        <f t="shared" si="1189"/>
        <v>1.0808101887518835E-2</v>
      </c>
      <c r="AA836" s="13">
        <f t="shared" si="1190"/>
        <v>2.3032345289919764E-2</v>
      </c>
      <c r="AB836" s="13">
        <f t="shared" si="1191"/>
        <v>2.4541262428636815E-2</v>
      </c>
      <c r="AC836" s="13">
        <f t="shared" si="1192"/>
        <v>2.8627945003289472E-3</v>
      </c>
      <c r="AD836" s="13">
        <f t="shared" si="1193"/>
        <v>2.9728515834068086E-2</v>
      </c>
      <c r="AE836" s="13">
        <f t="shared" si="1194"/>
        <v>3.6654751115807647E-2</v>
      </c>
      <c r="AF836" s="13">
        <f t="shared" si="1195"/>
        <v>2.259734032571693E-2</v>
      </c>
      <c r="AG836" s="13">
        <f t="shared" si="1196"/>
        <v>9.2873779296795377E-3</v>
      </c>
      <c r="AH836" s="13">
        <f t="shared" si="1197"/>
        <v>3.331551152204642E-3</v>
      </c>
      <c r="AI836" s="13">
        <f t="shared" si="1198"/>
        <v>7.0996218658170608E-3</v>
      </c>
      <c r="AJ836" s="13">
        <f t="shared" si="1199"/>
        <v>7.5647391162270809E-3</v>
      </c>
      <c r="AK836" s="13">
        <f t="shared" si="1200"/>
        <v>5.3735517166157596E-3</v>
      </c>
      <c r="AL836" s="13">
        <f t="shared" si="1201"/>
        <v>3.0088181837511612E-4</v>
      </c>
      <c r="AM836" s="13">
        <f t="shared" si="1202"/>
        <v>1.2670447572997299E-2</v>
      </c>
      <c r="AN836" s="13">
        <f t="shared" si="1203"/>
        <v>1.5622444958448892E-2</v>
      </c>
      <c r="AO836" s="13">
        <f t="shared" si="1204"/>
        <v>9.6311036004717333E-3</v>
      </c>
      <c r="AP836" s="13">
        <f t="shared" si="1205"/>
        <v>3.9583286231115551E-3</v>
      </c>
      <c r="AQ836" s="13">
        <f t="shared" si="1206"/>
        <v>1.2201378579120039E-3</v>
      </c>
      <c r="AR836" s="13">
        <f t="shared" si="1207"/>
        <v>8.2154910790198518E-4</v>
      </c>
      <c r="AS836" s="13">
        <f t="shared" si="1208"/>
        <v>1.7507424451351057E-3</v>
      </c>
      <c r="AT836" s="13">
        <f t="shared" si="1209"/>
        <v>1.8654387666642866E-3</v>
      </c>
      <c r="AU836" s="13">
        <f t="shared" si="1210"/>
        <v>1.3250994558884346E-3</v>
      </c>
      <c r="AV836" s="13">
        <f t="shared" si="1211"/>
        <v>7.059553224315878E-4</v>
      </c>
      <c r="AW836" s="13">
        <f t="shared" si="1212"/>
        <v>2.1960348295441289E-5</v>
      </c>
      <c r="AX836" s="13">
        <f t="shared" si="1213"/>
        <v>4.5001753702332073E-3</v>
      </c>
      <c r="AY836" s="13">
        <f t="shared" si="1214"/>
        <v>5.5486391952454701E-3</v>
      </c>
      <c r="AZ836" s="13">
        <f t="shared" si="1215"/>
        <v>3.4206885716788009E-3</v>
      </c>
      <c r="BA836" s="13">
        <f t="shared" si="1216"/>
        <v>1.4058834839408827E-3</v>
      </c>
      <c r="BB836" s="13">
        <f t="shared" si="1217"/>
        <v>4.3335756727067238E-4</v>
      </c>
      <c r="BC836" s="13">
        <f t="shared" si="1218"/>
        <v>1.0686449240264478E-4</v>
      </c>
      <c r="BD836" s="13">
        <f t="shared" si="1219"/>
        <v>1.688259977257906E-4</v>
      </c>
      <c r="BE836" s="13">
        <f t="shared" si="1220"/>
        <v>3.5977257746117286E-4</v>
      </c>
      <c r="BF836" s="13">
        <f t="shared" si="1221"/>
        <v>3.8334234429725613E-4</v>
      </c>
      <c r="BG836" s="13">
        <f t="shared" si="1222"/>
        <v>2.7230415756590055E-4</v>
      </c>
      <c r="BH836" s="13">
        <f t="shared" si="1223"/>
        <v>1.450718046103267E-4</v>
      </c>
      <c r="BI836" s="13">
        <f t="shared" si="1224"/>
        <v>6.1830355235185014E-5</v>
      </c>
      <c r="BJ836" s="14">
        <f t="shared" si="1225"/>
        <v>0.57294418871800668</v>
      </c>
      <c r="BK836" s="14">
        <f t="shared" si="1226"/>
        <v>0.21135561859528149</v>
      </c>
      <c r="BL836" s="14">
        <f t="shared" si="1227"/>
        <v>0.20379763588270719</v>
      </c>
      <c r="BM836" s="14">
        <f t="shared" si="1228"/>
        <v>0.64664493030861969</v>
      </c>
      <c r="BN836" s="14">
        <f t="shared" si="1229"/>
        <v>0.34673393592794455</v>
      </c>
    </row>
    <row r="837" spans="1:66" x14ac:dyDescent="0.25">
      <c r="A837" t="s">
        <v>349</v>
      </c>
      <c r="B837" t="s">
        <v>288</v>
      </c>
      <c r="C837" t="s">
        <v>287</v>
      </c>
      <c r="D837" s="11">
        <v>44450</v>
      </c>
      <c r="E837" s="10">
        <f>VLOOKUP(A837,home!$A$2:$E$405,3,FALSE)</f>
        <v>1.53</v>
      </c>
      <c r="F837" s="10">
        <f>VLOOKUP(B837,home!$B$2:$E$405,3,FALSE)</f>
        <v>0.70809999999999995</v>
      </c>
      <c r="G837" s="10">
        <f>VLOOKUP(C837,away!$B$2:$E$405,4,FALSE)</f>
        <v>1.4160999999999999</v>
      </c>
      <c r="H837" s="10">
        <f>VLOOKUP(A837,away!$A$2:$E$405,3,FALSE)</f>
        <v>1.075</v>
      </c>
      <c r="I837" s="10">
        <f>VLOOKUP(C837,away!$B$2:$E$405,3,FALSE)</f>
        <v>0.46510000000000001</v>
      </c>
      <c r="J837" s="10">
        <f>VLOOKUP(B837,home!$B$2:$E$405,4,FALSE)</f>
        <v>1.0078</v>
      </c>
      <c r="K837" s="12">
        <f t="shared" si="1174"/>
        <v>1.5341928273000001</v>
      </c>
      <c r="L837" s="12">
        <f t="shared" si="1175"/>
        <v>0.50388236350000004</v>
      </c>
      <c r="M837" s="13">
        <f t="shared" si="1176"/>
        <v>0.13027923236307185</v>
      </c>
      <c r="N837" s="13">
        <f t="shared" si="1177"/>
        <v>0.19987346383757487</v>
      </c>
      <c r="O837" s="13">
        <f t="shared" si="1178"/>
        <v>6.5645407518070339E-2</v>
      </c>
      <c r="P837" s="13">
        <f t="shared" si="1179"/>
        <v>0.100712713359409</v>
      </c>
      <c r="Q837" s="13">
        <f t="shared" si="1180"/>
        <v>0.15332221729360671</v>
      </c>
      <c r="R837" s="13">
        <f t="shared" si="1181"/>
        <v>1.6538781546562974E-2</v>
      </c>
      <c r="S837" s="13">
        <f t="shared" si="1182"/>
        <v>1.946405894522597E-2</v>
      </c>
      <c r="T837" s="13">
        <f t="shared" si="1183"/>
        <v>7.7256361226963111E-2</v>
      </c>
      <c r="U837" s="13">
        <f t="shared" si="1184"/>
        <v>2.5373680021018516E-2</v>
      </c>
      <c r="V837" s="13">
        <f t="shared" si="1185"/>
        <v>1.6718603860037551E-3</v>
      </c>
      <c r="W837" s="13">
        <f t="shared" si="1186"/>
        <v>7.8408615345861118E-2</v>
      </c>
      <c r="X837" s="13">
        <f t="shared" si="1187"/>
        <v>3.9508718419234867E-2</v>
      </c>
      <c r="Y837" s="13">
        <f t="shared" si="1188"/>
        <v>9.9538732079700251E-3</v>
      </c>
      <c r="Z837" s="13">
        <f t="shared" si="1189"/>
        <v>2.7778667783641135E-3</v>
      </c>
      <c r="AA837" s="13">
        <f t="shared" si="1190"/>
        <v>4.2617832865611818E-3</v>
      </c>
      <c r="AB837" s="13">
        <f t="shared" si="1191"/>
        <v>3.2691986748745938E-3</v>
      </c>
      <c r="AC837" s="13">
        <f t="shared" si="1192"/>
        <v>8.0777262412832189E-5</v>
      </c>
      <c r="AD837" s="13">
        <f t="shared" si="1193"/>
        <v>3.0073483815536227E-2</v>
      </c>
      <c r="AE837" s="13">
        <f t="shared" si="1194"/>
        <v>1.5153498103651391E-2</v>
      </c>
      <c r="AF837" s="13">
        <f t="shared" si="1195"/>
        <v>3.8177902198803155E-3</v>
      </c>
      <c r="AG837" s="13">
        <f t="shared" si="1196"/>
        <v>6.4123905311349292E-4</v>
      </c>
      <c r="AH837" s="13">
        <f t="shared" si="1197"/>
        <v>3.4992951944255995E-4</v>
      </c>
      <c r="AI837" s="13">
        <f t="shared" si="1198"/>
        <v>5.368593587893114E-4</v>
      </c>
      <c r="AJ837" s="13">
        <f t="shared" si="1199"/>
        <v>4.118228887617195E-4</v>
      </c>
      <c r="AK837" s="13">
        <f t="shared" si="1200"/>
        <v>2.1060524068539858E-4</v>
      </c>
      <c r="AL837" s="13">
        <f t="shared" si="1201"/>
        <v>2.4978032577500243E-6</v>
      </c>
      <c r="AM837" s="13">
        <f t="shared" si="1202"/>
        <v>9.2277046323436616E-3</v>
      </c>
      <c r="AN837" s="13">
        <f t="shared" si="1203"/>
        <v>4.649677619825222E-3</v>
      </c>
      <c r="AO837" s="13">
        <f t="shared" si="1204"/>
        <v>1.1714452742952939E-3</v>
      </c>
      <c r="AP837" s="13">
        <f t="shared" si="1205"/>
        <v>1.9675687117427288E-4</v>
      </c>
      <c r="AQ837" s="13">
        <f t="shared" si="1206"/>
        <v>2.4785579320539407E-5</v>
      </c>
      <c r="AR837" s="13">
        <f t="shared" si="1207"/>
        <v>3.5264662663027268E-5</v>
      </c>
      <c r="AS837" s="13">
        <f t="shared" si="1208"/>
        <v>5.410279251477055E-5</v>
      </c>
      <c r="AT837" s="13">
        <f t="shared" si="1209"/>
        <v>4.150205810653057E-5</v>
      </c>
      <c r="AU837" s="13">
        <f t="shared" si="1210"/>
        <v>2.1224053288409E-5</v>
      </c>
      <c r="AV837" s="13">
        <f t="shared" si="1211"/>
        <v>8.1404475803275199E-6</v>
      </c>
      <c r="AW837" s="13">
        <f t="shared" si="1212"/>
        <v>5.3637043671300236E-8</v>
      </c>
      <c r="AX837" s="13">
        <f t="shared" si="1213"/>
        <v>2.3595130432307689E-3</v>
      </c>
      <c r="AY837" s="13">
        <f t="shared" si="1214"/>
        <v>1.1889170089321975E-3</v>
      </c>
      <c r="AZ837" s="13">
        <f t="shared" si="1215"/>
        <v>2.9953715623305319E-4</v>
      </c>
      <c r="BA837" s="13">
        <f t="shared" si="1216"/>
        <v>5.031049674625988E-5</v>
      </c>
      <c r="BB837" s="13">
        <f t="shared" si="1217"/>
        <v>6.3376430023411214E-6</v>
      </c>
      <c r="BC837" s="13">
        <f t="shared" si="1218"/>
        <v>6.3868530700777606E-7</v>
      </c>
      <c r="BD837" s="13">
        <f t="shared" si="1219"/>
        <v>2.961540261779398E-6</v>
      </c>
      <c r="BE837" s="13">
        <f t="shared" si="1220"/>
        <v>4.5435738273821169E-6</v>
      </c>
      <c r="BF837" s="13">
        <f t="shared" si="1221"/>
        <v>3.4853591881388269E-6</v>
      </c>
      <c r="BG837" s="13">
        <f t="shared" si="1222"/>
        <v>1.7824043556689128E-6</v>
      </c>
      <c r="BH837" s="13">
        <f t="shared" si="1223"/>
        <v>6.8363799445388142E-7</v>
      </c>
      <c r="BI837" s="13">
        <f t="shared" si="1224"/>
        <v>2.0976650151218038E-7</v>
      </c>
      <c r="BJ837" s="14">
        <f t="shared" si="1225"/>
        <v>0.62718488453380283</v>
      </c>
      <c r="BK837" s="14">
        <f t="shared" si="1226"/>
        <v>0.25340005712831332</v>
      </c>
      <c r="BL837" s="14">
        <f t="shared" si="1227"/>
        <v>0.11677196835104861</v>
      </c>
      <c r="BM837" s="14">
        <f t="shared" si="1228"/>
        <v>0.3325740975013447</v>
      </c>
      <c r="BN837" s="14">
        <f t="shared" si="1229"/>
        <v>0.66637181591829575</v>
      </c>
    </row>
    <row r="838" spans="1:66" x14ac:dyDescent="0.25">
      <c r="A838" t="s">
        <v>357</v>
      </c>
      <c r="B838" t="s">
        <v>328</v>
      </c>
      <c r="C838" t="s">
        <v>334</v>
      </c>
      <c r="D838" s="11">
        <v>44450</v>
      </c>
      <c r="E838" s="10">
        <f>VLOOKUP(A838,home!$A$2:$E$405,3,FALSE)</f>
        <v>1.9630000000000001</v>
      </c>
      <c r="F838" s="10">
        <f>VLOOKUP(B838,home!$B$2:$E$405,3,FALSE)</f>
        <v>0.84899999999999998</v>
      </c>
      <c r="G838" s="10">
        <f>VLOOKUP(C838,away!$B$2:$E$405,4,FALSE)</f>
        <v>0.71319999999999995</v>
      </c>
      <c r="H838" s="10">
        <f>VLOOKUP(A838,away!$A$2:$E$405,3,FALSE)</f>
        <v>1.5185</v>
      </c>
      <c r="I838" s="10">
        <f>VLOOKUP(C838,away!$B$2:$E$405,3,FALSE)</f>
        <v>0.52680000000000005</v>
      </c>
      <c r="J838" s="10">
        <f>VLOOKUP(B838,home!$B$2:$E$405,4,FALSE)</f>
        <v>1.3170999999999999</v>
      </c>
      <c r="K838" s="12">
        <f t="shared" si="1174"/>
        <v>1.1886098483999998</v>
      </c>
      <c r="L838" s="12">
        <f t="shared" si="1175"/>
        <v>1.05360861318</v>
      </c>
      <c r="M838" s="13">
        <f t="shared" si="1176"/>
        <v>0.10622259205539152</v>
      </c>
      <c r="N838" s="13">
        <f t="shared" si="1177"/>
        <v>0.12625721903961393</v>
      </c>
      <c r="O838" s="13">
        <f t="shared" si="1178"/>
        <v>0.11191703790386595</v>
      </c>
      <c r="P838" s="13">
        <f t="shared" si="1179"/>
        <v>0.13302569345629114</v>
      </c>
      <c r="Q838" s="13">
        <f t="shared" si="1180"/>
        <v>7.5035286991040534E-2</v>
      </c>
      <c r="R838" s="13">
        <f t="shared" si="1181"/>
        <v>5.8958377548552841E-2</v>
      </c>
      <c r="S838" s="13">
        <f t="shared" si="1182"/>
        <v>4.1648002503787869E-2</v>
      </c>
      <c r="T838" s="13">
        <f t="shared" si="1183"/>
        <v>7.905782466619353E-2</v>
      </c>
      <c r="U838" s="13">
        <f t="shared" si="1184"/>
        <v>7.0078508199895348E-2</v>
      </c>
      <c r="V838" s="13">
        <f t="shared" si="1185"/>
        <v>5.7952250258763499E-3</v>
      </c>
      <c r="W838" s="13">
        <f t="shared" si="1186"/>
        <v>2.9729227031690397E-2</v>
      </c>
      <c r="X838" s="13">
        <f t="shared" si="1187"/>
        <v>3.1322969663772696E-2</v>
      </c>
      <c r="Y838" s="13">
        <f t="shared" si="1188"/>
        <v>1.6501075314063376E-2</v>
      </c>
      <c r="Z838" s="13">
        <f t="shared" si="1189"/>
        <v>2.0706351468091206E-2</v>
      </c>
      <c r="AA838" s="13">
        <f t="shared" si="1190"/>
        <v>2.4611773279405003E-2</v>
      </c>
      <c r="AB838" s="13">
        <f t="shared" si="1191"/>
        <v>1.4626898053244372E-2</v>
      </c>
      <c r="AC838" s="13">
        <f t="shared" si="1192"/>
        <v>4.5359573048761646E-4</v>
      </c>
      <c r="AD838" s="13">
        <f t="shared" si="1193"/>
        <v>8.8341130087966797E-3</v>
      </c>
      <c r="AE838" s="13">
        <f t="shared" si="1194"/>
        <v>9.3076975558736685E-3</v>
      </c>
      <c r="AF838" s="13">
        <f t="shared" si="1195"/>
        <v>4.9033351568714646E-3</v>
      </c>
      <c r="AG838" s="13">
        <f t="shared" si="1196"/>
        <v>1.7220653848626941E-3</v>
      </c>
      <c r="AH838" s="13">
        <f t="shared" si="1197"/>
        <v>5.4540975635783071E-3</v>
      </c>
      <c r="AI838" s="13">
        <f t="shared" si="1198"/>
        <v>6.4827940782036199E-3</v>
      </c>
      <c r="AJ838" s="13">
        <f t="shared" si="1199"/>
        <v>3.8527564432510107E-3</v>
      </c>
      <c r="AK838" s="13">
        <f t="shared" si="1200"/>
        <v>1.5264747506449025E-3</v>
      </c>
      <c r="AL838" s="13">
        <f t="shared" si="1201"/>
        <v>2.2722053916915495E-5</v>
      </c>
      <c r="AM838" s="13">
        <f t="shared" si="1202"/>
        <v>2.1000627448268579E-3</v>
      </c>
      <c r="AN838" s="13">
        <f t="shared" si="1203"/>
        <v>2.2126441961680104E-3</v>
      </c>
      <c r="AO838" s="13">
        <f t="shared" si="1204"/>
        <v>1.1656304914926764E-3</v>
      </c>
      <c r="AP838" s="13">
        <f t="shared" si="1205"/>
        <v>4.0937277520730695E-4</v>
      </c>
      <c r="AQ838" s="13">
        <f t="shared" si="1206"/>
        <v>1.0782967048995461E-4</v>
      </c>
      <c r="AR838" s="13">
        <f t="shared" si="1207"/>
        <v>1.1492968340220317E-3</v>
      </c>
      <c r="AS838" s="13">
        <f t="shared" si="1208"/>
        <v>1.3660655356535268E-3</v>
      </c>
      <c r="AT838" s="13">
        <f t="shared" si="1209"/>
        <v>8.1185947461880157E-4</v>
      </c>
      <c r="AU838" s="13">
        <f t="shared" si="1210"/>
        <v>3.2166138901625247E-4</v>
      </c>
      <c r="AV838" s="13">
        <f t="shared" si="1211"/>
        <v>9.558247370868535E-5</v>
      </c>
      <c r="AW838" s="13">
        <f t="shared" si="1212"/>
        <v>7.904305583841867E-7</v>
      </c>
      <c r="AX838" s="13">
        <f t="shared" si="1213"/>
        <v>4.1602587679318958E-4</v>
      </c>
      <c r="AY838" s="13">
        <f t="shared" si="1214"/>
        <v>4.3832844709506608E-4</v>
      </c>
      <c r="AZ838" s="13">
        <f t="shared" si="1215"/>
        <v>2.3091331363058774E-4</v>
      </c>
      <c r="BA838" s="13">
        <f t="shared" si="1216"/>
        <v>8.1097418713040666E-5</v>
      </c>
      <c r="BB838" s="13">
        <f t="shared" si="1217"/>
        <v>2.1361234715681133E-5</v>
      </c>
      <c r="BC838" s="13">
        <f t="shared" si="1218"/>
        <v>4.5012761769202551E-6</v>
      </c>
      <c r="BD838" s="13">
        <f t="shared" si="1219"/>
        <v>2.0181817390435282E-4</v>
      </c>
      <c r="BE838" s="13">
        <f t="shared" si="1220"/>
        <v>2.398830690888176E-4</v>
      </c>
      <c r="BF838" s="13">
        <f t="shared" si="1221"/>
        <v>1.4256368919169306E-4</v>
      </c>
      <c r="BG838" s="13">
        <f t="shared" si="1222"/>
        <v>5.6484201665827677E-5</v>
      </c>
      <c r="BH838" s="13">
        <f t="shared" si="1223"/>
        <v>1.6784419594753623E-5</v>
      </c>
      <c r="BI838" s="13">
        <f t="shared" si="1224"/>
        <v>3.9900252860004188E-6</v>
      </c>
      <c r="BJ838" s="14">
        <f t="shared" si="1225"/>
        <v>0.3898585812580882</v>
      </c>
      <c r="BK838" s="14">
        <f t="shared" si="1226"/>
        <v>0.2876061592728465</v>
      </c>
      <c r="BL838" s="14">
        <f t="shared" si="1227"/>
        <v>0.30191470710639207</v>
      </c>
      <c r="BM838" s="14">
        <f t="shared" si="1228"/>
        <v>0.38823205409412537</v>
      </c>
      <c r="BN838" s="14">
        <f t="shared" si="1229"/>
        <v>0.61141620699475585</v>
      </c>
    </row>
    <row r="839" spans="1:66" x14ac:dyDescent="0.25">
      <c r="A839" t="s">
        <v>357</v>
      </c>
      <c r="B839" t="s">
        <v>329</v>
      </c>
      <c r="C839" t="s">
        <v>333</v>
      </c>
      <c r="D839" s="11">
        <v>44450</v>
      </c>
      <c r="E839" s="10">
        <f>VLOOKUP(A839,home!$A$2:$E$405,3,FALSE)</f>
        <v>1.9630000000000001</v>
      </c>
      <c r="F839" s="10">
        <f>VLOOKUP(B839,home!$B$2:$E$405,3,FALSE)</f>
        <v>1.0187999999999999</v>
      </c>
      <c r="G839" s="10">
        <f>VLOOKUP(C839,away!$B$2:$E$405,4,FALSE)</f>
        <v>1.1887000000000001</v>
      </c>
      <c r="H839" s="10">
        <f>VLOOKUP(A839,away!$A$2:$E$405,3,FALSE)</f>
        <v>1.5185</v>
      </c>
      <c r="I839" s="10">
        <f>VLOOKUP(C839,away!$B$2:$E$405,3,FALSE)</f>
        <v>1.3170999999999999</v>
      </c>
      <c r="J839" s="10">
        <f>VLOOKUP(B839,home!$B$2:$E$405,4,FALSE)</f>
        <v>0.52680000000000005</v>
      </c>
      <c r="K839" s="12">
        <f t="shared" si="1174"/>
        <v>2.3772863602800003</v>
      </c>
      <c r="L839" s="12">
        <f t="shared" si="1175"/>
        <v>1.05360861318</v>
      </c>
      <c r="M839" s="13">
        <f t="shared" si="1176"/>
        <v>3.2357968287201437E-2</v>
      </c>
      <c r="N839" s="13">
        <f t="shared" si="1177"/>
        <v>7.6924156655536771E-2</v>
      </c>
      <c r="O839" s="13">
        <f t="shared" si="1178"/>
        <v>3.409263409240073E-2</v>
      </c>
      <c r="P839" s="13">
        <f t="shared" si="1179"/>
        <v>8.1047954013881179E-2</v>
      </c>
      <c r="Q839" s="13">
        <f t="shared" si="1180"/>
        <v>9.1435374196624813E-2</v>
      </c>
      <c r="R839" s="13">
        <f t="shared" si="1181"/>
        <v>1.7960146462873756E-2</v>
      </c>
      <c r="S839" s="13">
        <f t="shared" si="1182"/>
        <v>5.0750798006949857E-2</v>
      </c>
      <c r="T839" s="13">
        <f t="shared" si="1183"/>
        <v>9.6337097802900229E-2</v>
      </c>
      <c r="U839" s="13">
        <f t="shared" si="1184"/>
        <v>4.2696411214820873E-2</v>
      </c>
      <c r="V839" s="13">
        <f t="shared" si="1185"/>
        <v>1.4124112787740412E-2</v>
      </c>
      <c r="W839" s="13">
        <f t="shared" si="1186"/>
        <v>7.2456022641578008E-2</v>
      </c>
      <c r="X839" s="13">
        <f t="shared" si="1187"/>
        <v>7.6340289531931699E-2</v>
      </c>
      <c r="Y839" s="13">
        <f t="shared" si="1188"/>
        <v>4.0216393291749107E-2</v>
      </c>
      <c r="Z839" s="13">
        <f t="shared" si="1189"/>
        <v>6.3076550024193682E-3</v>
      </c>
      <c r="AA839" s="13">
        <f t="shared" si="1190"/>
        <v>1.4995102202603475E-2</v>
      </c>
      <c r="AB839" s="13">
        <f t="shared" si="1191"/>
        <v>1.782382596862692E-2</v>
      </c>
      <c r="AC839" s="13">
        <f t="shared" si="1192"/>
        <v>2.2110675211962239E-3</v>
      </c>
      <c r="AD839" s="13">
        <f t="shared" si="1193"/>
        <v>4.3062178586490578E-2</v>
      </c>
      <c r="AE839" s="13">
        <f t="shared" si="1194"/>
        <v>4.5370682261021839E-2</v>
      </c>
      <c r="AF839" s="13">
        <f t="shared" si="1195"/>
        <v>2.3901470808032819E-2</v>
      </c>
      <c r="AG839" s="13">
        <f t="shared" si="1196"/>
        <v>8.3942651703379067E-3</v>
      </c>
      <c r="AH839" s="13">
        <f t="shared" si="1197"/>
        <v>1.6614499098792396E-3</v>
      </c>
      <c r="AI839" s="13">
        <f t="shared" si="1198"/>
        <v>3.9497422090443522E-3</v>
      </c>
      <c r="AJ839" s="13">
        <f t="shared" si="1199"/>
        <v>4.6948341400916693E-3</v>
      </c>
      <c r="AK839" s="13">
        <f t="shared" si="1200"/>
        <v>3.7203217216722692E-3</v>
      </c>
      <c r="AL839" s="13">
        <f t="shared" si="1201"/>
        <v>2.2152503171885221E-4</v>
      </c>
      <c r="AM839" s="13">
        <f t="shared" si="1202"/>
        <v>2.0474225959521107E-2</v>
      </c>
      <c r="AN839" s="13">
        <f t="shared" si="1203"/>
        <v>2.157182081914499E-2</v>
      </c>
      <c r="AO839" s="13">
        <f t="shared" si="1204"/>
        <v>1.1364128108513401E-2</v>
      </c>
      <c r="AP839" s="13">
        <f t="shared" si="1205"/>
        <v>3.9911144188035548E-3</v>
      </c>
      <c r="AQ839" s="13">
        <f t="shared" si="1206"/>
        <v>1.0512681319595784E-3</v>
      </c>
      <c r="AR839" s="13">
        <f t="shared" si="1207"/>
        <v>3.5010358708318046E-4</v>
      </c>
      <c r="AS839" s="13">
        <f t="shared" si="1208"/>
        <v>8.322964822579462E-4</v>
      </c>
      <c r="AT839" s="13">
        <f t="shared" si="1209"/>
        <v>9.8930353749042041E-4</v>
      </c>
      <c r="AU839" s="13">
        <f t="shared" si="1210"/>
        <v>7.839526019509101E-4</v>
      </c>
      <c r="AV839" s="13">
        <f t="shared" si="1211"/>
        <v>4.6591995693097887E-4</v>
      </c>
      <c r="AW839" s="13">
        <f t="shared" si="1212"/>
        <v>1.5412784902792928E-5</v>
      </c>
      <c r="AX839" s="13">
        <f t="shared" si="1213"/>
        <v>8.11218301847671E-3</v>
      </c>
      <c r="AY839" s="13">
        <f t="shared" si="1214"/>
        <v>8.5470658999595925E-3</v>
      </c>
      <c r="AZ839" s="13">
        <f t="shared" si="1215"/>
        <v>4.502631124807247E-3</v>
      </c>
      <c r="BA839" s="13">
        <f t="shared" si="1216"/>
        <v>1.5813369783564226E-3</v>
      </c>
      <c r="BB839" s="13">
        <f t="shared" si="1217"/>
        <v>4.1652756518409048E-4</v>
      </c>
      <c r="BC839" s="13">
        <f t="shared" si="1218"/>
        <v>8.7771406060970341E-5</v>
      </c>
      <c r="BD839" s="13">
        <f t="shared" si="1219"/>
        <v>6.1478692476008823E-5</v>
      </c>
      <c r="BE839" s="13">
        <f t="shared" si="1220"/>
        <v>1.4615245707106443E-4</v>
      </c>
      <c r="BF839" s="13">
        <f t="shared" si="1221"/>
        <v>1.7372312135822493E-4</v>
      </c>
      <c r="BG839" s="13">
        <f t="shared" si="1222"/>
        <v>1.3766320229005843E-4</v>
      </c>
      <c r="BH839" s="13">
        <f t="shared" si="1223"/>
        <v>8.1816213279155625E-5</v>
      </c>
      <c r="BI839" s="13">
        <f t="shared" si="1224"/>
        <v>3.890011357565921E-5</v>
      </c>
      <c r="BJ839" s="14">
        <f t="shared" si="1225"/>
        <v>0.65613800437699132</v>
      </c>
      <c r="BK839" s="14">
        <f t="shared" si="1226"/>
        <v>0.18926049154864757</v>
      </c>
      <c r="BL839" s="14">
        <f t="shared" si="1227"/>
        <v>0.14565577788777684</v>
      </c>
      <c r="BM839" s="14">
        <f t="shared" si="1228"/>
        <v>0.65501204199225949</v>
      </c>
      <c r="BN839" s="14">
        <f t="shared" si="1229"/>
        <v>0.33381823370851865</v>
      </c>
    </row>
    <row r="840" spans="1:66" x14ac:dyDescent="0.25">
      <c r="A840" t="s">
        <v>290</v>
      </c>
      <c r="B840" t="s">
        <v>291</v>
      </c>
      <c r="C840" t="s">
        <v>309</v>
      </c>
      <c r="D840" s="11">
        <v>44450</v>
      </c>
      <c r="E840" s="10">
        <f>VLOOKUP(A840,home!$A$2:$E$405,3,FALSE)</f>
        <v>1.6512</v>
      </c>
      <c r="F840" s="10">
        <f>VLOOKUP(B840,home!$B$2:$E$405,3,FALSE)</f>
        <v>0.90839999999999999</v>
      </c>
      <c r="G840" s="10">
        <f>VLOOKUP(C840,away!$B$2:$E$405,4,FALSE)</f>
        <v>1.1355</v>
      </c>
      <c r="H840" s="10">
        <f>VLOOKUP(A840,away!$A$2:$E$405,3,FALSE)</f>
        <v>1.1418999999999999</v>
      </c>
      <c r="I840" s="10">
        <f>VLOOKUP(C840,away!$B$2:$E$405,3,FALSE)</f>
        <v>1.0399</v>
      </c>
      <c r="J840" s="10">
        <f>VLOOKUP(B840,home!$B$2:$E$405,4,FALSE)</f>
        <v>0.71150000000000002</v>
      </c>
      <c r="K840" s="12">
        <f t="shared" si="1174"/>
        <v>1.7031933158400001</v>
      </c>
      <c r="L840" s="12">
        <f t="shared" si="1175"/>
        <v>0.84487907781500005</v>
      </c>
      <c r="M840" s="13">
        <f t="shared" si="1176"/>
        <v>7.8232321871922431E-2</v>
      </c>
      <c r="N840" s="13">
        <f t="shared" si="1177"/>
        <v>0.13324476769490173</v>
      </c>
      <c r="O840" s="13">
        <f t="shared" si="1178"/>
        <v>6.6096851958476074E-2</v>
      </c>
      <c r="P840" s="13">
        <f t="shared" si="1179"/>
        <v>0.11257571645374248</v>
      </c>
      <c r="Q840" s="13">
        <f t="shared" si="1180"/>
        <v>0.11347079885430512</v>
      </c>
      <c r="R840" s="13">
        <f t="shared" si="1181"/>
        <v>2.792192366457592E-2</v>
      </c>
      <c r="S840" s="13">
        <f t="shared" si="1182"/>
        <v>4.049890004486071E-2</v>
      </c>
      <c r="T840" s="13">
        <f t="shared" si="1183"/>
        <v>9.5869103894956675E-2</v>
      </c>
      <c r="U840" s="13">
        <f t="shared" si="1184"/>
        <v>4.7556433750900427E-2</v>
      </c>
      <c r="V840" s="13">
        <f t="shared" si="1185"/>
        <v>6.4752899214481153E-3</v>
      </c>
      <c r="W840" s="13">
        <f t="shared" si="1186"/>
        <v>6.4420902050559212E-2</v>
      </c>
      <c r="X840" s="13">
        <f t="shared" si="1187"/>
        <v>5.4427872316486908E-2</v>
      </c>
      <c r="Y840" s="13">
        <f t="shared" si="1188"/>
        <v>2.2992485285093012E-2</v>
      </c>
      <c r="Z840" s="13">
        <f t="shared" si="1189"/>
        <v>7.8635497055159105E-3</v>
      </c>
      <c r="AA840" s="13">
        <f t="shared" si="1190"/>
        <v>1.33931452972103E-2</v>
      </c>
      <c r="AB840" s="13">
        <f t="shared" si="1191"/>
        <v>1.1405557774141262E-2</v>
      </c>
      <c r="AC840" s="13">
        <f t="shared" si="1192"/>
        <v>5.8236831074927396E-4</v>
      </c>
      <c r="AD840" s="13">
        <f t="shared" si="1193"/>
        <v>2.7430312443223942E-2</v>
      </c>
      <c r="AE840" s="13">
        <f t="shared" si="1194"/>
        <v>2.3175297081208364E-2</v>
      </c>
      <c r="AF840" s="13">
        <f t="shared" si="1195"/>
        <v>9.7901618130299909E-3</v>
      </c>
      <c r="AG840" s="13">
        <f t="shared" si="1196"/>
        <v>2.7571676280841364E-3</v>
      </c>
      <c r="AH840" s="13">
        <f t="shared" si="1197"/>
        <v>1.6609371558871742E-3</v>
      </c>
      <c r="AI840" s="13">
        <f t="shared" si="1198"/>
        <v>2.8288970619373354E-3</v>
      </c>
      <c r="AJ840" s="13">
        <f t="shared" si="1199"/>
        <v>2.4090792835455427E-3</v>
      </c>
      <c r="AK840" s="13">
        <f t="shared" si="1200"/>
        <v>1.3677092443544617E-3</v>
      </c>
      <c r="AL840" s="13">
        <f t="shared" si="1201"/>
        <v>3.352094288081454E-5</v>
      </c>
      <c r="AM840" s="13">
        <f t="shared" si="1202"/>
        <v>9.3438249609403574E-3</v>
      </c>
      <c r="AN840" s="13">
        <f t="shared" si="1203"/>
        <v>7.8944022162640674E-3</v>
      </c>
      <c r="AO840" s="13">
        <f t="shared" si="1204"/>
        <v>3.3349076321889386E-3</v>
      </c>
      <c r="AP840" s="13">
        <f t="shared" si="1205"/>
        <v>9.3919789496066538E-4</v>
      </c>
      <c r="AQ840" s="13">
        <f t="shared" si="1206"/>
        <v>1.9837716284503901E-4</v>
      </c>
      <c r="AR840" s="13">
        <f t="shared" si="1207"/>
        <v>2.8065821051492503E-4</v>
      </c>
      <c r="AS840" s="13">
        <f t="shared" si="1208"/>
        <v>4.7801518818463593E-4</v>
      </c>
      <c r="AT840" s="13">
        <f t="shared" si="1209"/>
        <v>4.0707613669303594E-4</v>
      </c>
      <c r="AU840" s="13">
        <f t="shared" si="1210"/>
        <v>2.3110978501784967E-4</v>
      </c>
      <c r="AV840" s="13">
        <f t="shared" si="1211"/>
        <v>9.8406160266905208E-5</v>
      </c>
      <c r="AW840" s="13">
        <f t="shared" si="1212"/>
        <v>1.3398994994502372E-6</v>
      </c>
      <c r="AX840" s="13">
        <f t="shared" si="1213"/>
        <v>2.6523900363087612E-3</v>
      </c>
      <c r="AY840" s="13">
        <f t="shared" si="1214"/>
        <v>2.2409488478822405E-3</v>
      </c>
      <c r="AZ840" s="13">
        <f t="shared" si="1215"/>
        <v>9.4666539801466709E-4</v>
      </c>
      <c r="BA840" s="13">
        <f t="shared" si="1216"/>
        <v>2.66605929491334E-4</v>
      </c>
      <c r="BB840" s="13">
        <f t="shared" si="1217"/>
        <v>5.631244296216229E-5</v>
      </c>
      <c r="BC840" s="13">
        <f t="shared" si="1218"/>
        <v>9.5154409758762942E-6</v>
      </c>
      <c r="BD840" s="13">
        <f t="shared" si="1219"/>
        <v>3.9520375013509647E-5</v>
      </c>
      <c r="BE840" s="13">
        <f t="shared" si="1220"/>
        <v>6.7310838562499784E-5</v>
      </c>
      <c r="BF840" s="13">
        <f t="shared" si="1221"/>
        <v>5.7321685161617487E-5</v>
      </c>
      <c r="BG840" s="13">
        <f t="shared" si="1222"/>
        <v>3.2543303673317276E-5</v>
      </c>
      <c r="BH840" s="13">
        <f t="shared" si="1223"/>
        <v>1.3856884322936321E-5</v>
      </c>
      <c r="BI840" s="13">
        <f t="shared" si="1224"/>
        <v>4.7201905514386439E-6</v>
      </c>
      <c r="BJ840" s="14">
        <f t="shared" si="1225"/>
        <v>0.57546201702468291</v>
      </c>
      <c r="BK840" s="14">
        <f t="shared" si="1226"/>
        <v>0.24063906639348603</v>
      </c>
      <c r="BL840" s="14">
        <f t="shared" si="1227"/>
        <v>0.17635107394899116</v>
      </c>
      <c r="BM840" s="14">
        <f t="shared" si="1228"/>
        <v>0.46653371762636986</v>
      </c>
      <c r="BN840" s="14">
        <f t="shared" si="1229"/>
        <v>0.53154238049792379</v>
      </c>
    </row>
    <row r="841" spans="1:66" x14ac:dyDescent="0.25">
      <c r="A841" t="s">
        <v>290</v>
      </c>
      <c r="B841" t="s">
        <v>317</v>
      </c>
      <c r="C841" t="s">
        <v>311</v>
      </c>
      <c r="D841" s="11">
        <v>44450</v>
      </c>
      <c r="E841" s="10">
        <f>VLOOKUP(A841,home!$A$2:$E$405,3,FALSE)</f>
        <v>1.6512</v>
      </c>
      <c r="F841" s="10">
        <f>VLOOKUP(B841,home!$B$2:$E$405,3,FALSE)</f>
        <v>0.90839999999999999</v>
      </c>
      <c r="G841" s="10">
        <f>VLOOKUP(C841,away!$B$2:$E$405,4,FALSE)</f>
        <v>1.0976999999999999</v>
      </c>
      <c r="H841" s="10">
        <f>VLOOKUP(A841,away!$A$2:$E$405,3,FALSE)</f>
        <v>1.1418999999999999</v>
      </c>
      <c r="I841" s="10">
        <f>VLOOKUP(C841,away!$B$2:$E$405,3,FALSE)</f>
        <v>0.98519999999999996</v>
      </c>
      <c r="J841" s="10">
        <f>VLOOKUP(B841,home!$B$2:$E$405,4,FALSE)</f>
        <v>0.87570000000000003</v>
      </c>
      <c r="K841" s="12">
        <f t="shared" si="1174"/>
        <v>1.646495202816</v>
      </c>
      <c r="L841" s="12">
        <f t="shared" si="1175"/>
        <v>0.98516239491599988</v>
      </c>
      <c r="M841" s="13">
        <f t="shared" si="1176"/>
        <v>7.1959084111023877E-2</v>
      </c>
      <c r="N841" s="13">
        <f t="shared" si="1177"/>
        <v>0.11848028678783387</v>
      </c>
      <c r="O841" s="13">
        <f t="shared" si="1178"/>
        <v>7.0891383638778158E-2</v>
      </c>
      <c r="P841" s="13">
        <f t="shared" si="1179"/>
        <v>0.11672232308223691</v>
      </c>
      <c r="Q841" s="13">
        <f t="shared" si="1180"/>
        <v>9.7538611912216217E-2</v>
      </c>
      <c r="R841" s="13">
        <f t="shared" si="1181"/>
        <v>3.4919762642243807E-2</v>
      </c>
      <c r="S841" s="13">
        <f t="shared" si="1182"/>
        <v>4.7332803335482329E-2</v>
      </c>
      <c r="T841" s="13">
        <f t="shared" si="1183"/>
        <v>9.6091372508221196E-2</v>
      </c>
      <c r="U841" s="13">
        <f t="shared" si="1184"/>
        <v>5.7495221673927802E-2</v>
      </c>
      <c r="V841" s="13">
        <f t="shared" si="1185"/>
        <v>8.5307656760242011E-3</v>
      </c>
      <c r="W841" s="13">
        <f t="shared" si="1186"/>
        <v>5.353228553426518E-2</v>
      </c>
      <c r="X841" s="13">
        <f t="shared" si="1187"/>
        <v>5.2737994622263813E-2</v>
      </c>
      <c r="Y841" s="13">
        <f t="shared" si="1188"/>
        <v>2.5977744542568269E-2</v>
      </c>
      <c r="Z841" s="13">
        <f t="shared" si="1189"/>
        <v>1.1467212331510393E-2</v>
      </c>
      <c r="AA841" s="13">
        <f t="shared" si="1190"/>
        <v>1.8880710093504342E-2</v>
      </c>
      <c r="AB841" s="13">
        <f t="shared" si="1191"/>
        <v>1.5543499297357266E-2</v>
      </c>
      <c r="AC841" s="13">
        <f t="shared" si="1192"/>
        <v>8.6484111047003577E-4</v>
      </c>
      <c r="AD841" s="13">
        <f t="shared" si="1193"/>
        <v>2.2035162831985981E-2</v>
      </c>
      <c r="AE841" s="13">
        <f t="shared" si="1194"/>
        <v>2.1708213787923335E-2</v>
      </c>
      <c r="AF841" s="13">
        <f t="shared" si="1195"/>
        <v>1.069305794232954E-2</v>
      </c>
      <c r="AG841" s="13">
        <f t="shared" si="1196"/>
        <v>3.5114661904803082E-3</v>
      </c>
      <c r="AH841" s="13">
        <f t="shared" si="1197"/>
        <v>2.8242665908802663E-3</v>
      </c>
      <c r="AI841" s="13">
        <f t="shared" si="1198"/>
        <v>4.6501413933578567E-3</v>
      </c>
      <c r="AJ841" s="13">
        <f t="shared" si="1199"/>
        <v>3.8282177482899114E-3</v>
      </c>
      <c r="AK841" s="13">
        <f t="shared" si="1200"/>
        <v>2.1010473859648026E-3</v>
      </c>
      <c r="AL841" s="13">
        <f t="shared" si="1201"/>
        <v>5.6113145273131384E-5</v>
      </c>
      <c r="AM841" s="13">
        <f t="shared" si="1202"/>
        <v>7.2561579792268698E-3</v>
      </c>
      <c r="AN841" s="13">
        <f t="shared" si="1203"/>
        <v>7.1484939727039848E-3</v>
      </c>
      <c r="AO841" s="13">
        <f t="shared" si="1204"/>
        <v>3.5212137210958237E-3</v>
      </c>
      <c r="AP841" s="13">
        <f t="shared" si="1205"/>
        <v>1.1563224474952806E-3</v>
      </c>
      <c r="AQ841" s="13">
        <f t="shared" si="1206"/>
        <v>2.8479134791739531E-4</v>
      </c>
      <c r="AR841" s="13">
        <f t="shared" si="1207"/>
        <v>5.5647224771056996E-4</v>
      </c>
      <c r="AS841" s="13">
        <f t="shared" si="1208"/>
        <v>9.1622888635569028E-4</v>
      </c>
      <c r="AT841" s="13">
        <f t="shared" si="1209"/>
        <v>7.5428323303304524E-4</v>
      </c>
      <c r="AU841" s="13">
        <f t="shared" si="1210"/>
        <v>4.139745749178173E-4</v>
      </c>
      <c r="AV841" s="13">
        <f t="shared" si="1211"/>
        <v>1.7040178792249468E-4</v>
      </c>
      <c r="AW841" s="13">
        <f t="shared" si="1212"/>
        <v>2.5283104947163965E-6</v>
      </c>
      <c r="AX841" s="13">
        <f t="shared" si="1213"/>
        <v>1.9912048839453474E-3</v>
      </c>
      <c r="AY841" s="13">
        <f t="shared" si="1214"/>
        <v>1.9616601722360341E-3</v>
      </c>
      <c r="AZ841" s="13">
        <f t="shared" si="1215"/>
        <v>9.6627691664569193E-4</v>
      </c>
      <c r="BA841" s="13">
        <f t="shared" si="1216"/>
        <v>3.1731322711823931E-4</v>
      </c>
      <c r="BB841" s="13">
        <f t="shared" si="1217"/>
        <v>7.815126469158231E-5</v>
      </c>
      <c r="BC841" s="13">
        <f t="shared" si="1218"/>
        <v>1.5398337417854691E-5</v>
      </c>
      <c r="BD841" s="13">
        <f t="shared" si="1219"/>
        <v>9.1369255376472409E-5</v>
      </c>
      <c r="BE841" s="13">
        <f t="shared" si="1220"/>
        <v>1.5043904066223184E-4</v>
      </c>
      <c r="BF841" s="13">
        <f t="shared" si="1221"/>
        <v>1.2384857938330297E-4</v>
      </c>
      <c r="BG841" s="13">
        <f t="shared" si="1222"/>
        <v>6.7972030610061638E-5</v>
      </c>
      <c r="BH841" s="13">
        <f t="shared" si="1223"/>
        <v>2.7978905581282185E-5</v>
      </c>
      <c r="BI841" s="13">
        <f t="shared" si="1224"/>
        <v>9.2134267639245868E-6</v>
      </c>
      <c r="BJ841" s="14">
        <f t="shared" si="1225"/>
        <v>0.52700318093058174</v>
      </c>
      <c r="BK841" s="14">
        <f t="shared" si="1226"/>
        <v>0.2474275906327465</v>
      </c>
      <c r="BL841" s="14">
        <f t="shared" si="1227"/>
        <v>0.21441643243262115</v>
      </c>
      <c r="BM841" s="14">
        <f t="shared" si="1228"/>
        <v>0.48784383229138556</v>
      </c>
      <c r="BN841" s="14">
        <f t="shared" si="1229"/>
        <v>0.51051145217433291</v>
      </c>
    </row>
    <row r="842" spans="1:66" x14ac:dyDescent="0.25">
      <c r="A842" t="s">
        <v>290</v>
      </c>
      <c r="B842" t="s">
        <v>295</v>
      </c>
      <c r="C842" t="s">
        <v>303</v>
      </c>
      <c r="D842" s="11">
        <v>44450</v>
      </c>
      <c r="E842" s="10">
        <f>VLOOKUP(A842,home!$A$2:$E$405,3,FALSE)</f>
        <v>1.6512</v>
      </c>
      <c r="F842" s="10">
        <f>VLOOKUP(B842,home!$B$2:$E$405,3,FALSE)</f>
        <v>0.98409999999999997</v>
      </c>
      <c r="G842" s="10">
        <f>VLOOKUP(C842,away!$B$2:$E$405,4,FALSE)</f>
        <v>1.1734</v>
      </c>
      <c r="H842" s="10">
        <f>VLOOKUP(A842,away!$A$2:$E$405,3,FALSE)</f>
        <v>1.1418999999999999</v>
      </c>
      <c r="I842" s="10">
        <f>VLOOKUP(C842,away!$B$2:$E$405,3,FALSE)</f>
        <v>1.0947</v>
      </c>
      <c r="J842" s="10">
        <f>VLOOKUP(B842,home!$B$2:$E$405,4,FALSE)</f>
        <v>0.65680000000000005</v>
      </c>
      <c r="K842" s="12">
        <f t="shared" si="1174"/>
        <v>1.9067115425280001</v>
      </c>
      <c r="L842" s="12">
        <f t="shared" si="1175"/>
        <v>0.821024912424</v>
      </c>
      <c r="M842" s="13">
        <f t="shared" si="1176"/>
        <v>6.5367083674381821E-2</v>
      </c>
      <c r="N842" s="13">
        <f t="shared" si="1177"/>
        <v>0.12463617294333741</v>
      </c>
      <c r="O842" s="13">
        <f t="shared" si="1178"/>
        <v>5.3668004149171618E-2</v>
      </c>
      <c r="P842" s="13">
        <f t="shared" si="1179"/>
        <v>0.10232940297566612</v>
      </c>
      <c r="Q842" s="13">
        <f t="shared" si="1180"/>
        <v>0.11882261478378876</v>
      </c>
      <c r="R842" s="13">
        <f t="shared" si="1181"/>
        <v>2.2031384203272247E-2</v>
      </c>
      <c r="S842" s="13">
        <f t="shared" si="1182"/>
        <v>4.004808737344704E-2</v>
      </c>
      <c r="T842" s="13">
        <f t="shared" si="1183"/>
        <v>9.7556326896850856E-2</v>
      </c>
      <c r="U842" s="13">
        <f t="shared" si="1184"/>
        <v>4.2007494558248239E-2</v>
      </c>
      <c r="V842" s="13">
        <f t="shared" si="1185"/>
        <v>6.9659539818683735E-3</v>
      </c>
      <c r="W842" s="13">
        <f t="shared" si="1186"/>
        <v>7.5520150373869416E-2</v>
      </c>
      <c r="X842" s="13">
        <f t="shared" si="1187"/>
        <v>6.2003924846953447E-2</v>
      </c>
      <c r="Y842" s="13">
        <f t="shared" si="1188"/>
        <v>2.5453383483707112E-2</v>
      </c>
      <c r="Z842" s="13">
        <f t="shared" si="1189"/>
        <v>6.0294384286903643E-3</v>
      </c>
      <c r="AA842" s="13">
        <f t="shared" si="1190"/>
        <v>1.1496399846945804E-2</v>
      </c>
      <c r="AB842" s="13">
        <f t="shared" si="1191"/>
        <v>1.0960159142844351E-2</v>
      </c>
      <c r="AC842" s="13">
        <f t="shared" si="1192"/>
        <v>6.8155663375563634E-4</v>
      </c>
      <c r="AD842" s="13">
        <f t="shared" si="1193"/>
        <v>3.5998785602826787E-2</v>
      </c>
      <c r="AE842" s="13">
        <f t="shared" si="1194"/>
        <v>2.9555899796931216E-2</v>
      </c>
      <c r="AF842" s="13">
        <f t="shared" si="1195"/>
        <v>1.2133065021193984E-2</v>
      </c>
      <c r="AG842" s="13">
        <f t="shared" si="1196"/>
        <v>3.3205162154868293E-3</v>
      </c>
      <c r="AH842" s="13">
        <f t="shared" si="1197"/>
        <v>1.2375797894703512E-3</v>
      </c>
      <c r="AI842" s="13">
        <f t="shared" si="1198"/>
        <v>2.3597076693824912E-3</v>
      </c>
      <c r="AJ842" s="13">
        <f t="shared" si="1199"/>
        <v>2.2496409251017212E-3</v>
      </c>
      <c r="AK842" s="13">
        <f t="shared" si="1200"/>
        <v>1.4298054394782736E-3</v>
      </c>
      <c r="AL842" s="13">
        <f t="shared" si="1201"/>
        <v>4.2677922590970503E-5</v>
      </c>
      <c r="AM842" s="13">
        <f t="shared" si="1202"/>
        <v>1.3727860005180118E-2</v>
      </c>
      <c r="AN842" s="13">
        <f t="shared" si="1203"/>
        <v>1.1270915058521938E-2</v>
      </c>
      <c r="AO842" s="13">
        <f t="shared" si="1204"/>
        <v>4.6268510244306584E-3</v>
      </c>
      <c r="AP842" s="13">
        <f t="shared" si="1205"/>
        <v>1.2662533190440253E-3</v>
      </c>
      <c r="AQ842" s="13">
        <f t="shared" si="1206"/>
        <v>2.5990638009368002E-4</v>
      </c>
      <c r="AR842" s="13">
        <f t="shared" si="1207"/>
        <v>2.0321676765352155E-4</v>
      </c>
      <c r="AS842" s="13">
        <f t="shared" si="1208"/>
        <v>3.874757565202003E-4</v>
      </c>
      <c r="AT842" s="13">
        <f t="shared" si="1209"/>
        <v>3.6940224870341752E-4</v>
      </c>
      <c r="AU842" s="13">
        <f t="shared" si="1210"/>
        <v>2.3478117714620172E-4</v>
      </c>
      <c r="AV842" s="13">
        <f t="shared" si="1211"/>
        <v>1.1191499510824354E-4</v>
      </c>
      <c r="AW842" s="13">
        <f t="shared" si="1212"/>
        <v>1.8558467102198873E-6</v>
      </c>
      <c r="AX842" s="13">
        <f t="shared" si="1213"/>
        <v>4.3625115210142373E-3</v>
      </c>
      <c r="AY842" s="13">
        <f t="shared" si="1214"/>
        <v>3.5817306394894054E-3</v>
      </c>
      <c r="AZ842" s="13">
        <f t="shared" si="1215"/>
        <v>1.4703450423065732E-3</v>
      </c>
      <c r="BA842" s="13">
        <f t="shared" si="1216"/>
        <v>4.0239663653093892E-4</v>
      </c>
      <c r="BB842" s="13">
        <f t="shared" si="1217"/>
        <v>8.2594415816881553E-5</v>
      </c>
      <c r="BC842" s="13">
        <f t="shared" si="1218"/>
        <v>1.3562414602553327E-5</v>
      </c>
      <c r="BD842" s="13">
        <f t="shared" si="1219"/>
        <v>2.7807671477636812E-5</v>
      </c>
      <c r="BE842" s="13">
        <f t="shared" si="1220"/>
        <v>5.302120817723676E-5</v>
      </c>
      <c r="BF842" s="13">
        <f t="shared" si="1221"/>
        <v>5.0548074815158664E-5</v>
      </c>
      <c r="BG842" s="13">
        <f t="shared" si="1222"/>
        <v>3.2126865900877317E-5</v>
      </c>
      <c r="BH842" s="13">
        <f t="shared" si="1223"/>
        <v>1.5314166509613006E-5</v>
      </c>
      <c r="BI842" s="13">
        <f t="shared" si="1224"/>
        <v>5.8399396096149677E-6</v>
      </c>
      <c r="BJ842" s="14">
        <f t="shared" si="1225"/>
        <v>0.62606576642197675</v>
      </c>
      <c r="BK842" s="14">
        <f t="shared" si="1226"/>
        <v>0.21901649320119934</v>
      </c>
      <c r="BL842" s="14">
        <f t="shared" si="1227"/>
        <v>0.14893162459553677</v>
      </c>
      <c r="BM842" s="14">
        <f t="shared" si="1228"/>
        <v>0.50960878512500629</v>
      </c>
      <c r="BN842" s="14">
        <f t="shared" si="1229"/>
        <v>0.48685466272961797</v>
      </c>
    </row>
    <row r="843" spans="1:66" x14ac:dyDescent="0.25">
      <c r="A843" t="s">
        <v>290</v>
      </c>
      <c r="B843" t="s">
        <v>314</v>
      </c>
      <c r="C843" t="s">
        <v>304</v>
      </c>
      <c r="D843" s="11">
        <v>44450</v>
      </c>
      <c r="E843" s="10">
        <f>VLOOKUP(A843,home!$A$2:$E$405,3,FALSE)</f>
        <v>1.6512</v>
      </c>
      <c r="F843" s="10">
        <f>VLOOKUP(B843,home!$B$2:$E$405,3,FALSE)</f>
        <v>1.022</v>
      </c>
      <c r="G843" s="10">
        <f>VLOOKUP(C843,away!$B$2:$E$405,4,FALSE)</f>
        <v>1.022</v>
      </c>
      <c r="H843" s="10">
        <f>VLOOKUP(A843,away!$A$2:$E$405,3,FALSE)</f>
        <v>1.1418999999999999</v>
      </c>
      <c r="I843" s="10">
        <f>VLOOKUP(C843,away!$B$2:$E$405,3,FALSE)</f>
        <v>0.82099999999999995</v>
      </c>
      <c r="J843" s="10">
        <f>VLOOKUP(B843,home!$B$2:$E$405,4,FALSE)</f>
        <v>0.76629999999999998</v>
      </c>
      <c r="K843" s="12">
        <f t="shared" si="1174"/>
        <v>1.7246519808</v>
      </c>
      <c r="L843" s="12">
        <f t="shared" si="1175"/>
        <v>0.7184061733699999</v>
      </c>
      <c r="M843" s="13">
        <f t="shared" si="1176"/>
        <v>8.6894707302978713E-2</v>
      </c>
      <c r="N843" s="13">
        <f t="shared" si="1177"/>
        <v>0.14986312907111846</v>
      </c>
      <c r="O843" s="13">
        <f t="shared" si="1178"/>
        <v>6.2425694159639118E-2</v>
      </c>
      <c r="P843" s="13">
        <f t="shared" si="1179"/>
        <v>0.10766259708523659</v>
      </c>
      <c r="Q843" s="13">
        <f t="shared" si="1180"/>
        <v>0.12923087120069529</v>
      </c>
      <c r="R843" s="13">
        <f t="shared" si="1181"/>
        <v>2.2423502030596142E-2</v>
      </c>
      <c r="S843" s="13">
        <f t="shared" si="1182"/>
        <v>3.3348506401898702E-2</v>
      </c>
      <c r="T843" s="13">
        <f t="shared" si="1183"/>
        <v>9.2840255660562837E-2</v>
      </c>
      <c r="U843" s="13">
        <f t="shared" si="1184"/>
        <v>3.867273719354046E-2</v>
      </c>
      <c r="V843" s="13">
        <f t="shared" si="1185"/>
        <v>4.5909800487660326E-3</v>
      </c>
      <c r="W843" s="13">
        <f t="shared" si="1186"/>
        <v>7.4292759332262939E-2</v>
      </c>
      <c r="X843" s="13">
        <f t="shared" si="1187"/>
        <v>5.3372376940989369E-2</v>
      </c>
      <c r="Y843" s="13">
        <f t="shared" si="1188"/>
        <v>1.9171522540918695E-2</v>
      </c>
      <c r="Z843" s="13">
        <f t="shared" si="1189"/>
        <v>5.3697274291183332E-3</v>
      </c>
      <c r="AA843" s="13">
        <f t="shared" si="1190"/>
        <v>9.2609110469850254E-3</v>
      </c>
      <c r="AB843" s="13">
        <f t="shared" si="1191"/>
        <v>7.9859242905976659E-3</v>
      </c>
      <c r="AC843" s="13">
        <f t="shared" si="1192"/>
        <v>3.5551419827363972E-4</v>
      </c>
      <c r="AD843" s="13">
        <f t="shared" si="1193"/>
        <v>3.2032288635371241E-2</v>
      </c>
      <c r="AE843" s="13">
        <f t="shared" si="1194"/>
        <v>2.3012193902820388E-2</v>
      </c>
      <c r="AF843" s="13">
        <f t="shared" si="1195"/>
        <v>8.2660510812868175E-3</v>
      </c>
      <c r="AG843" s="13">
        <f t="shared" si="1196"/>
        <v>1.9794607087294048E-3</v>
      </c>
      <c r="AH843" s="13">
        <f t="shared" si="1197"/>
        <v>9.6441133359820698E-4</v>
      </c>
      <c r="AI843" s="13">
        <f t="shared" si="1198"/>
        <v>1.6632739167961172E-3</v>
      </c>
      <c r="AJ843" s="13">
        <f t="shared" si="1199"/>
        <v>1.4342843276076993E-3</v>
      </c>
      <c r="AK843" s="13">
        <f t="shared" si="1200"/>
        <v>8.2454710221300501E-4</v>
      </c>
      <c r="AL843" s="13">
        <f t="shared" si="1201"/>
        <v>1.7619292624283341E-5</v>
      </c>
      <c r="AM843" s="13">
        <f t="shared" si="1202"/>
        <v>1.1048910008910066E-2</v>
      </c>
      <c r="AN843" s="13">
        <f t="shared" si="1203"/>
        <v>7.9376051594105719E-3</v>
      </c>
      <c r="AO843" s="13">
        <f t="shared" si="1204"/>
        <v>2.8512122741470585E-3</v>
      </c>
      <c r="AP843" s="13">
        <f t="shared" si="1205"/>
        <v>6.8277616644518788E-4</v>
      </c>
      <c r="AQ843" s="13">
        <f t="shared" si="1206"/>
        <v>1.2262765325103133E-4</v>
      </c>
      <c r="AR843" s="13">
        <f t="shared" si="1207"/>
        <v>1.3856781114498934E-4</v>
      </c>
      <c r="AS843" s="13">
        <f t="shared" si="1208"/>
        <v>2.3898124996632616E-4</v>
      </c>
      <c r="AT843" s="13">
        <f t="shared" si="1209"/>
        <v>2.0607974306424223E-4</v>
      </c>
      <c r="AU843" s="13">
        <f t="shared" si="1210"/>
        <v>1.1847194569283349E-4</v>
      </c>
      <c r="AV843" s="13">
        <f t="shared" si="1211"/>
        <v>5.1080718952093821E-5</v>
      </c>
      <c r="AW843" s="13">
        <f t="shared" si="1212"/>
        <v>6.0639762945162844E-7</v>
      </c>
      <c r="AX843" s="13">
        <f t="shared" si="1213"/>
        <v>3.1759207554246166E-3</v>
      </c>
      <c r="AY843" s="13">
        <f t="shared" si="1214"/>
        <v>2.2816010768309581E-3</v>
      </c>
      <c r="AZ843" s="13">
        <f t="shared" si="1215"/>
        <v>8.1955814938149975E-4</v>
      </c>
      <c r="BA843" s="13">
        <f t="shared" si="1216"/>
        <v>1.9625854465045404E-4</v>
      </c>
      <c r="BB843" s="13">
        <f t="shared" si="1217"/>
        <v>3.5248337513374473E-5</v>
      </c>
      <c r="BC843" s="13">
        <f t="shared" si="1218"/>
        <v>5.0645246541275177E-6</v>
      </c>
      <c r="BD843" s="13">
        <f t="shared" si="1219"/>
        <v>1.6591328492821426E-5</v>
      </c>
      <c r="BE843" s="13">
        <f t="shared" si="1220"/>
        <v>2.8614267549247952E-5</v>
      </c>
      <c r="BF843" s="13">
        <f t="shared" si="1221"/>
        <v>2.4674826603975827E-5</v>
      </c>
      <c r="BG843" s="13">
        <f t="shared" si="1222"/>
        <v>1.418516285948115E-5</v>
      </c>
      <c r="BH843" s="13">
        <f t="shared" si="1223"/>
        <v>6.1161173058936885E-6</v>
      </c>
      <c r="BI843" s="13">
        <f t="shared" si="1224"/>
        <v>2.1096347652829419E-6</v>
      </c>
      <c r="BJ843" s="14">
        <f t="shared" si="1225"/>
        <v>0.61321769172537433</v>
      </c>
      <c r="BK843" s="14">
        <f t="shared" si="1226"/>
        <v>0.23515152540660894</v>
      </c>
      <c r="BL843" s="14">
        <f t="shared" si="1227"/>
        <v>0.14650075820797062</v>
      </c>
      <c r="BM843" s="14">
        <f t="shared" si="1228"/>
        <v>0.43945820723960649</v>
      </c>
      <c r="BN843" s="14">
        <f t="shared" si="1229"/>
        <v>0.55850050085026437</v>
      </c>
    </row>
    <row r="844" spans="1:66" x14ac:dyDescent="0.25">
      <c r="A844" t="s">
        <v>350</v>
      </c>
      <c r="B844" t="s">
        <v>99</v>
      </c>
      <c r="C844" t="s">
        <v>104</v>
      </c>
      <c r="D844" s="11">
        <v>44451</v>
      </c>
      <c r="E844" s="10">
        <f>VLOOKUP(A844,home!$A$2:$E$405,3,FALSE)</f>
        <v>1.6667000000000001</v>
      </c>
      <c r="F844" s="10">
        <f>VLOOKUP(B844,home!$B$2:$E$405,3,FALSE)</f>
        <v>0.5</v>
      </c>
      <c r="G844" s="10">
        <f>VLOOKUP(C844,away!$B$2:$E$405,4,FALSE)</f>
        <v>1.8</v>
      </c>
      <c r="H844" s="10">
        <f>VLOOKUP(A844,away!$A$2:$E$405,3,FALSE)</f>
        <v>1.3193999999999999</v>
      </c>
      <c r="I844" s="10">
        <f>VLOOKUP(C844,away!$B$2:$E$405,3,FALSE)</f>
        <v>0.64959999999999996</v>
      </c>
      <c r="J844" s="10">
        <f>VLOOKUP(B844,home!$B$2:$E$405,4,FALSE)</f>
        <v>1.2632000000000001</v>
      </c>
      <c r="K844" s="12">
        <f t="shared" si="1174"/>
        <v>1.5000300000000002</v>
      </c>
      <c r="L844" s="12">
        <f t="shared" si="1175"/>
        <v>1.082666285568</v>
      </c>
      <c r="M844" s="13">
        <f t="shared" si="1176"/>
        <v>7.5569970858816199E-2</v>
      </c>
      <c r="N844" s="13">
        <f t="shared" si="1177"/>
        <v>0.11335722338735008</v>
      </c>
      <c r="O844" s="13">
        <f t="shared" si="1178"/>
        <v>8.1817059650196547E-2</v>
      </c>
      <c r="P844" s="13">
        <f t="shared" si="1179"/>
        <v>0.12272804398708434</v>
      </c>
      <c r="Q844" s="13">
        <f t="shared" si="1180"/>
        <v>8.5019617898863392E-2</v>
      </c>
      <c r="R844" s="13">
        <f t="shared" si="1181"/>
        <v>4.4290286033786895E-2</v>
      </c>
      <c r="S844" s="13">
        <f t="shared" si="1182"/>
        <v>4.9828564870812428E-2</v>
      </c>
      <c r="T844" s="13">
        <f t="shared" si="1183"/>
        <v>9.2047873910973091E-2</v>
      </c>
      <c r="U844" s="13">
        <f t="shared" si="1184"/>
        <v>6.6436757759261361E-2</v>
      </c>
      <c r="V844" s="13">
        <f t="shared" si="1185"/>
        <v>8.9914643663352497E-3</v>
      </c>
      <c r="W844" s="13">
        <f t="shared" si="1186"/>
        <v>4.2510659145610696E-2</v>
      </c>
      <c r="X844" s="13">
        <f t="shared" si="1187"/>
        <v>4.6024857434225658E-2</v>
      </c>
      <c r="Y844" s="13">
        <f t="shared" si="1188"/>
        <v>2.4914780721054925E-2</v>
      </c>
      <c r="Z844" s="13">
        <f t="shared" si="1189"/>
        <v>1.5983866488981438E-2</v>
      </c>
      <c r="AA844" s="13">
        <f t="shared" si="1190"/>
        <v>2.3976279249466832E-2</v>
      </c>
      <c r="AB844" s="13">
        <f t="shared" si="1191"/>
        <v>1.7982569081288872E-2</v>
      </c>
      <c r="AC844" s="13">
        <f t="shared" si="1192"/>
        <v>9.1265156460222793E-4</v>
      </c>
      <c r="AD844" s="13">
        <f t="shared" si="1193"/>
        <v>1.5941816009547607E-2</v>
      </c>
      <c r="AE844" s="13">
        <f t="shared" si="1194"/>
        <v>1.7259666724265384E-2</v>
      </c>
      <c r="AF844" s="13">
        <f t="shared" si="1195"/>
        <v>9.3432296312510078E-3</v>
      </c>
      <c r="AG844" s="13">
        <f t="shared" si="1196"/>
        <v>3.3718665733584673E-3</v>
      </c>
      <c r="AH844" s="13">
        <f t="shared" si="1197"/>
        <v>4.3262983401600903E-3</v>
      </c>
      <c r="AI844" s="13">
        <f t="shared" si="1198"/>
        <v>6.4895772991903416E-3</v>
      </c>
      <c r="AJ844" s="13">
        <f t="shared" si="1199"/>
        <v>4.8672803180522459E-3</v>
      </c>
      <c r="AK844" s="13">
        <f t="shared" si="1200"/>
        <v>2.4336888318293036E-3</v>
      </c>
      <c r="AL844" s="13">
        <f t="shared" si="1201"/>
        <v>5.9287010484438442E-5</v>
      </c>
      <c r="AM844" s="13">
        <f t="shared" si="1202"/>
        <v>4.7826404537603387E-3</v>
      </c>
      <c r="AN844" s="13">
        <f t="shared" si="1203"/>
        <v>5.1780035752799604E-3</v>
      </c>
      <c r="AO844" s="13">
        <f t="shared" si="1204"/>
        <v>2.8030249487530894E-3</v>
      </c>
      <c r="AP844" s="13">
        <f t="shared" si="1205"/>
        <v>1.0115802032069801E-3</v>
      </c>
      <c r="AQ844" s="13">
        <f t="shared" si="1206"/>
        <v>2.7380094529005596E-4</v>
      </c>
      <c r="AR844" s="13">
        <f t="shared" si="1207"/>
        <v>9.3678747084002627E-4</v>
      </c>
      <c r="AS844" s="13">
        <f t="shared" si="1208"/>
        <v>1.4052093098841649E-3</v>
      </c>
      <c r="AT844" s="13">
        <f t="shared" si="1209"/>
        <v>1.0539280605527722E-3</v>
      </c>
      <c r="AU844" s="13">
        <f t="shared" si="1210"/>
        <v>5.2697456955699167E-4</v>
      </c>
      <c r="AV844" s="13">
        <f t="shared" si="1211"/>
        <v>1.9761941589314363E-4</v>
      </c>
      <c r="AW844" s="13">
        <f t="shared" si="1212"/>
        <v>2.6745554660236041E-6</v>
      </c>
      <c r="AX844" s="13">
        <f t="shared" si="1213"/>
        <v>1.1956840266423537E-3</v>
      </c>
      <c r="AY844" s="13">
        <f t="shared" si="1214"/>
        <v>1.2945267838378668E-3</v>
      </c>
      <c r="AZ844" s="13">
        <f t="shared" si="1215"/>
        <v>7.0077025231301627E-4</v>
      </c>
      <c r="BA844" s="13">
        <f t="shared" si="1216"/>
        <v>2.5290010870276112E-4</v>
      </c>
      <c r="BB844" s="13">
        <f t="shared" si="1217"/>
        <v>6.8451605327240453E-5</v>
      </c>
      <c r="BC844" s="13">
        <f t="shared" si="1218"/>
        <v>1.4822049056162035E-5</v>
      </c>
      <c r="BD844" s="13">
        <f t="shared" si="1219"/>
        <v>1.690380352368353E-4</v>
      </c>
      <c r="BE844" s="13">
        <f t="shared" si="1220"/>
        <v>2.5356212399631011E-4</v>
      </c>
      <c r="BF844" s="13">
        <f t="shared" si="1221"/>
        <v>1.901753964290926E-4</v>
      </c>
      <c r="BG844" s="13">
        <f t="shared" si="1222"/>
        <v>9.5089599968510593E-5</v>
      </c>
      <c r="BH844" s="13">
        <f t="shared" si="1223"/>
        <v>3.5659313160191252E-5</v>
      </c>
      <c r="BI844" s="13">
        <f t="shared" si="1224"/>
        <v>1.0698007903936335E-5</v>
      </c>
      <c r="BJ844" s="14">
        <f t="shared" si="1225"/>
        <v>0.46736779638866999</v>
      </c>
      <c r="BK844" s="14">
        <f t="shared" si="1226"/>
        <v>0.25938450944197278</v>
      </c>
      <c r="BL844" s="14">
        <f t="shared" si="1227"/>
        <v>0.25749453786665438</v>
      </c>
      <c r="BM844" s="14">
        <f t="shared" si="1228"/>
        <v>0.47615665614180935</v>
      </c>
      <c r="BN844" s="14">
        <f t="shared" si="1229"/>
        <v>0.52278220181609747</v>
      </c>
    </row>
    <row r="845" spans="1:66" x14ac:dyDescent="0.25">
      <c r="A845" t="s">
        <v>350</v>
      </c>
      <c r="B845" t="s">
        <v>102</v>
      </c>
      <c r="C845" t="s">
        <v>100</v>
      </c>
      <c r="D845" s="11">
        <v>44451</v>
      </c>
      <c r="E845" s="10">
        <f>VLOOKUP(A845,home!$A$2:$E$405,3,FALSE)</f>
        <v>1.6667000000000001</v>
      </c>
      <c r="F845" s="10">
        <f>VLOOKUP(B845,home!$B$2:$E$405,3,FALSE)</f>
        <v>0.51429999999999998</v>
      </c>
      <c r="G845" s="10">
        <f>VLOOKUP(C845,away!$B$2:$E$405,4,FALSE)</f>
        <v>0.9</v>
      </c>
      <c r="H845" s="10">
        <f>VLOOKUP(A845,away!$A$2:$E$405,3,FALSE)</f>
        <v>1.3193999999999999</v>
      </c>
      <c r="I845" s="10">
        <f>VLOOKUP(C845,away!$B$2:$E$405,3,FALSE)</f>
        <v>1.1369</v>
      </c>
      <c r="J845" s="10">
        <f>VLOOKUP(B845,home!$B$2:$E$405,4,FALSE)</f>
        <v>1.0827</v>
      </c>
      <c r="K845" s="12">
        <f t="shared" si="1174"/>
        <v>0.77146542900000004</v>
      </c>
      <c r="L845" s="12">
        <f t="shared" si="1175"/>
        <v>1.6240779986219998</v>
      </c>
      <c r="M845" s="13">
        <f t="shared" si="1176"/>
        <v>9.1123146630326474E-2</v>
      </c>
      <c r="N845" s="13">
        <f t="shared" si="1177"/>
        <v>7.0298357406994708E-2</v>
      </c>
      <c r="O845" s="13">
        <f t="shared" si="1178"/>
        <v>0.14799109760751963</v>
      </c>
      <c r="P845" s="13">
        <f t="shared" si="1179"/>
        <v>0.114170015603966</v>
      </c>
      <c r="Q845" s="13">
        <f t="shared" si="1180"/>
        <v>2.7116376227491249E-2</v>
      </c>
      <c r="R845" s="13">
        <f t="shared" si="1181"/>
        <v>0.12017454280814675</v>
      </c>
      <c r="S845" s="13">
        <f t="shared" si="1182"/>
        <v>3.576147484208958E-2</v>
      </c>
      <c r="T845" s="13">
        <f t="shared" si="1183"/>
        <v>4.4039110033425158E-2</v>
      </c>
      <c r="U845" s="13">
        <f t="shared" si="1184"/>
        <v>9.2710505222365791E-2</v>
      </c>
      <c r="V845" s="13">
        <f t="shared" si="1185"/>
        <v>4.9784742366355645E-3</v>
      </c>
      <c r="W845" s="13">
        <f t="shared" si="1186"/>
        <v>6.9731156064223154E-3</v>
      </c>
      <c r="X845" s="13">
        <f t="shared" si="1187"/>
        <v>1.1324883638238185E-2</v>
      </c>
      <c r="Y845" s="13">
        <f t="shared" si="1188"/>
        <v>9.1962471769084526E-3</v>
      </c>
      <c r="Z845" s="13">
        <f t="shared" si="1189"/>
        <v>6.5057610323056264E-2</v>
      </c>
      <c r="AA845" s="13">
        <f t="shared" si="1190"/>
        <v>5.0189697257591426E-2</v>
      </c>
      <c r="AB845" s="13">
        <f t="shared" si="1191"/>
        <v>1.9359808163103943E-2</v>
      </c>
      <c r="AC845" s="13">
        <f t="shared" si="1192"/>
        <v>3.8985188060018357E-4</v>
      </c>
      <c r="AD845" s="13">
        <f t="shared" si="1193"/>
        <v>1.3448794056937963E-3</v>
      </c>
      <c r="AE845" s="13">
        <f t="shared" si="1194"/>
        <v>2.1841890535871252E-3</v>
      </c>
      <c r="AF845" s="13">
        <f t="shared" si="1195"/>
        <v>1.7736466933809291E-3</v>
      </c>
      <c r="AG845" s="13">
        <f t="shared" si="1196"/>
        <v>9.6018019068287545E-4</v>
      </c>
      <c r="AH845" s="13">
        <f t="shared" si="1197"/>
        <v>2.6414658392149789E-2</v>
      </c>
      <c r="AI845" s="13">
        <f t="shared" si="1198"/>
        <v>2.0377995768388286E-2</v>
      </c>
      <c r="AJ845" s="13">
        <f t="shared" si="1199"/>
        <v>7.8604596238099258E-3</v>
      </c>
      <c r="AK845" s="13">
        <f t="shared" si="1200"/>
        <v>2.0213576186065684E-3</v>
      </c>
      <c r="AL845" s="13">
        <f t="shared" si="1201"/>
        <v>1.9538129196493491E-5</v>
      </c>
      <c r="AM845" s="13">
        <f t="shared" si="1202"/>
        <v>2.0750559353336601E-4</v>
      </c>
      <c r="AN845" s="13">
        <f t="shared" si="1203"/>
        <v>3.3700526904853923E-4</v>
      </c>
      <c r="AO845" s="13">
        <f t="shared" si="1204"/>
        <v>2.736614214407101E-4</v>
      </c>
      <c r="AP845" s="13">
        <f t="shared" si="1205"/>
        <v>1.4814916454449333E-4</v>
      </c>
      <c r="AQ845" s="13">
        <f t="shared" si="1206"/>
        <v>6.0151449662735507E-5</v>
      </c>
      <c r="AR845" s="13">
        <f t="shared" si="1207"/>
        <v>8.5798931071612884E-3</v>
      </c>
      <c r="AS845" s="13">
        <f t="shared" si="1208"/>
        <v>6.6190909166903263E-3</v>
      </c>
      <c r="AT845" s="13">
        <f t="shared" si="1209"/>
        <v>2.5531999068172527E-3</v>
      </c>
      <c r="AU845" s="13">
        <f t="shared" si="1210"/>
        <v>6.5656848714517756E-4</v>
      </c>
      <c r="AV845" s="13">
        <f t="shared" si="1211"/>
        <v>1.266299724008338E-4</v>
      </c>
      <c r="AW845" s="13">
        <f t="shared" si="1212"/>
        <v>6.7999203938254218E-7</v>
      </c>
      <c r="AX845" s="13">
        <f t="shared" si="1213"/>
        <v>2.6680565289186295E-5</v>
      </c>
      <c r="AY845" s="13">
        <f t="shared" si="1214"/>
        <v>4.3331319076965271E-5</v>
      </c>
      <c r="AZ845" s="13">
        <f t="shared" si="1215"/>
        <v>3.5186720982084525E-5</v>
      </c>
      <c r="BA845" s="13">
        <f t="shared" si="1216"/>
        <v>1.904865979688485E-5</v>
      </c>
      <c r="BB845" s="13">
        <f t="shared" si="1217"/>
        <v>7.7341273198390224E-6</v>
      </c>
      <c r="BC845" s="13">
        <f t="shared" si="1218"/>
        <v>2.5121652037383785E-6</v>
      </c>
      <c r="BD845" s="13">
        <f t="shared" si="1219"/>
        <v>2.3224026043115321E-3</v>
      </c>
      <c r="BE845" s="13">
        <f t="shared" si="1220"/>
        <v>1.7916533214459133E-3</v>
      </c>
      <c r="BF845" s="13">
        <f t="shared" si="1221"/>
        <v>6.9109929912427313E-4</v>
      </c>
      <c r="BG845" s="13">
        <f t="shared" si="1222"/>
        <v>1.7771973909350231E-4</v>
      </c>
      <c r="BH845" s="13">
        <f t="shared" si="1223"/>
        <v>3.4276158690384199E-5</v>
      </c>
      <c r="BI845" s="13">
        <f t="shared" si="1224"/>
        <v>5.2885742937098673E-6</v>
      </c>
      <c r="BJ845" s="14">
        <f t="shared" si="1225"/>
        <v>0.17637195188872329</v>
      </c>
      <c r="BK845" s="14">
        <f t="shared" si="1226"/>
        <v>0.24648583264189125</v>
      </c>
      <c r="BL845" s="14">
        <f t="shared" si="1227"/>
        <v>0.51065794454885616</v>
      </c>
      <c r="BM845" s="14">
        <f t="shared" si="1228"/>
        <v>0.42765715179104491</v>
      </c>
      <c r="BN845" s="14">
        <f t="shared" si="1229"/>
        <v>0.57087353628444482</v>
      </c>
    </row>
    <row r="846" spans="1:66" x14ac:dyDescent="0.25">
      <c r="A846" t="s">
        <v>350</v>
      </c>
      <c r="B846" t="s">
        <v>106</v>
      </c>
      <c r="C846" t="s">
        <v>97</v>
      </c>
      <c r="D846" s="11">
        <v>44451</v>
      </c>
      <c r="E846" s="10">
        <f>VLOOKUP(A846,home!$A$2:$E$405,3,FALSE)</f>
        <v>1.6667000000000001</v>
      </c>
      <c r="F846" s="10">
        <f>VLOOKUP(B846,home!$B$2:$E$405,3,FALSE)</f>
        <v>1.4</v>
      </c>
      <c r="G846" s="10">
        <f>VLOOKUP(C846,away!$B$2:$E$405,4,FALSE)</f>
        <v>1.1143000000000001</v>
      </c>
      <c r="H846" s="10">
        <f>VLOOKUP(A846,away!$A$2:$E$405,3,FALSE)</f>
        <v>1.3193999999999999</v>
      </c>
      <c r="I846" s="10">
        <f>VLOOKUP(C846,away!$B$2:$E$405,3,FALSE)</f>
        <v>0.97450000000000003</v>
      </c>
      <c r="J846" s="10">
        <f>VLOOKUP(B846,home!$B$2:$E$405,4,FALSE)</f>
        <v>0.88419999999999999</v>
      </c>
      <c r="K846" s="12">
        <f t="shared" si="1174"/>
        <v>2.6000853340000001</v>
      </c>
      <c r="L846" s="12">
        <f t="shared" si="1175"/>
        <v>1.13686483626</v>
      </c>
      <c r="M846" s="13">
        <f t="shared" si="1176"/>
        <v>2.3826659687813653E-2</v>
      </c>
      <c r="N846" s="13">
        <f t="shared" si="1177"/>
        <v>6.1951348412493307E-2</v>
      </c>
      <c r="O846" s="13">
        <f t="shared" si="1178"/>
        <v>2.7087691564609013E-2</v>
      </c>
      <c r="P846" s="13">
        <f t="shared" si="1179"/>
        <v>7.043030956905541E-2</v>
      </c>
      <c r="Q846" s="13">
        <f t="shared" si="1180"/>
        <v>8.0539396214424033E-2</v>
      </c>
      <c r="R846" s="13">
        <f t="shared" si="1181"/>
        <v>1.5397522017630307E-2</v>
      </c>
      <c r="S846" s="13">
        <f t="shared" si="1182"/>
        <v>5.2047040699226013E-2</v>
      </c>
      <c r="T846" s="13">
        <f t="shared" si="1183"/>
        <v>9.1562407489790429E-2</v>
      </c>
      <c r="U846" s="13">
        <f t="shared" si="1184"/>
        <v>4.0034871177982656E-2</v>
      </c>
      <c r="V846" s="13">
        <f t="shared" si="1185"/>
        <v>1.7094246699700756E-2</v>
      </c>
      <c r="W846" s="13">
        <f t="shared" si="1186"/>
        <v>6.9803100968779674E-2</v>
      </c>
      <c r="X846" s="13">
        <f t="shared" si="1187"/>
        <v>7.9356690953311951E-2</v>
      </c>
      <c r="Y846" s="13">
        <f t="shared" si="1188"/>
        <v>4.5108915733386219E-2</v>
      </c>
      <c r="Z846" s="13">
        <f t="shared" si="1189"/>
        <v>5.8349671157943419E-3</v>
      </c>
      <c r="AA846" s="13">
        <f t="shared" si="1190"/>
        <v>1.5171412422149149E-2</v>
      </c>
      <c r="AB846" s="13">
        <f t="shared" si="1191"/>
        <v>1.9723483467447712E-2</v>
      </c>
      <c r="AC846" s="13">
        <f t="shared" si="1192"/>
        <v>3.1581039439759874E-3</v>
      </c>
      <c r="AD846" s="13">
        <f t="shared" si="1193"/>
        <v>4.53735047741613E-2</v>
      </c>
      <c r="AE846" s="13">
        <f t="shared" si="1194"/>
        <v>5.1583542075619208E-2</v>
      </c>
      <c r="AF846" s="13">
        <f t="shared" si="1195"/>
        <v>2.9321757557754836E-2</v>
      </c>
      <c r="AG846" s="13">
        <f t="shared" si="1196"/>
        <v>1.1111625034917456E-2</v>
      </c>
      <c r="AH846" s="13">
        <f t="shared" si="1197"/>
        <v>1.6583922336700046E-3</v>
      </c>
      <c r="AI846" s="13">
        <f t="shared" si="1198"/>
        <v>4.3119613247848809E-3</v>
      </c>
      <c r="AJ846" s="13">
        <f t="shared" si="1199"/>
        <v>5.6057337006741904E-3</v>
      </c>
      <c r="AK846" s="13">
        <f t="shared" si="1200"/>
        <v>4.8584619938108363E-3</v>
      </c>
      <c r="AL846" s="13">
        <f t="shared" si="1201"/>
        <v>3.7340733672247903E-4</v>
      </c>
      <c r="AM846" s="13">
        <f t="shared" si="1202"/>
        <v>2.3594996863095158E-2</v>
      </c>
      <c r="AN846" s="13">
        <f t="shared" si="1203"/>
        <v>2.6824322245317889E-2</v>
      </c>
      <c r="AO846" s="13">
        <f t="shared" si="1204"/>
        <v>1.5247814358604403E-2</v>
      </c>
      <c r="AP846" s="13">
        <f t="shared" si="1205"/>
        <v>5.778234658039224E-3</v>
      </c>
      <c r="AQ846" s="13">
        <f t="shared" si="1206"/>
        <v>1.6422679495959049E-3</v>
      </c>
      <c r="AR846" s="13">
        <f t="shared" si="1207"/>
        <v>3.7707356303722124E-4</v>
      </c>
      <c r="AS846" s="13">
        <f t="shared" si="1208"/>
        <v>9.8042344109220358E-4</v>
      </c>
      <c r="AT846" s="13">
        <f t="shared" si="1209"/>
        <v>1.2745923051468259E-3</v>
      </c>
      <c r="AU846" s="13">
        <f t="shared" si="1210"/>
        <v>1.1046829198138382E-3</v>
      </c>
      <c r="AV846" s="13">
        <f t="shared" si="1211"/>
        <v>7.1806746463206456E-4</v>
      </c>
      <c r="AW846" s="13">
        <f t="shared" si="1212"/>
        <v>3.0660326925692025E-5</v>
      </c>
      <c r="AX846" s="13">
        <f t="shared" si="1213"/>
        <v>1.0224834216584948E-2</v>
      </c>
      <c r="AY846" s="13">
        <f t="shared" si="1214"/>
        <v>1.1624254477423492E-2</v>
      </c>
      <c r="AZ846" s="13">
        <f t="shared" si="1215"/>
        <v>6.6076030815603167E-3</v>
      </c>
      <c r="BA846" s="13">
        <f t="shared" si="1216"/>
        <v>2.5039838651297135E-3</v>
      </c>
      <c r="BB846" s="13">
        <f t="shared" si="1217"/>
        <v>7.116728017070934E-4</v>
      </c>
      <c r="BC846" s="13">
        <f t="shared" si="1218"/>
        <v>1.6181515663668609E-4</v>
      </c>
      <c r="BD846" s="13">
        <f t="shared" si="1219"/>
        <v>7.1446945750047456E-5</v>
      </c>
      <c r="BE846" s="13">
        <f t="shared" si="1220"/>
        <v>1.8576815580379204E-4</v>
      </c>
      <c r="BF846" s="13">
        <f t="shared" si="1221"/>
        <v>2.4150652871483336E-4</v>
      </c>
      <c r="BG846" s="13">
        <f t="shared" si="1222"/>
        <v>2.0931252779222937E-4</v>
      </c>
      <c r="BH846" s="13">
        <f t="shared" si="1223"/>
        <v>1.3605760843376071E-4</v>
      </c>
      <c r="BI846" s="13">
        <f t="shared" si="1224"/>
        <v>7.0752278453547197E-5</v>
      </c>
      <c r="BJ846" s="14">
        <f t="shared" si="1225"/>
        <v>0.67063408888833331</v>
      </c>
      <c r="BK846" s="14">
        <f t="shared" si="1226"/>
        <v>0.17855402241391777</v>
      </c>
      <c r="BL846" s="14">
        <f t="shared" si="1227"/>
        <v>0.13921921364142911</v>
      </c>
      <c r="BM846" s="14">
        <f t="shared" si="1228"/>
        <v>0.70341577044295089</v>
      </c>
      <c r="BN846" s="14">
        <f t="shared" si="1229"/>
        <v>0.27923292746602568</v>
      </c>
    </row>
    <row r="847" spans="1:66" x14ac:dyDescent="0.25">
      <c r="A847" t="s">
        <v>339</v>
      </c>
      <c r="B847" t="s">
        <v>126</v>
      </c>
      <c r="C847" t="s">
        <v>113</v>
      </c>
      <c r="D847" s="11">
        <v>44451</v>
      </c>
      <c r="E847" s="10">
        <f>VLOOKUP(A847,home!$A$2:$E$405,3,FALSE)</f>
        <v>1.2199</v>
      </c>
      <c r="F847" s="10">
        <f>VLOOKUP(B847,home!$B$2:$E$405,3,FALSE)</f>
        <v>0.81969999999999998</v>
      </c>
      <c r="G847" s="10">
        <f>VLOOKUP(C847,away!$B$2:$E$405,4,FALSE)</f>
        <v>1.2296</v>
      </c>
      <c r="H847" s="10">
        <f>VLOOKUP(A847,away!$A$2:$E$405,3,FALSE)</f>
        <v>1.0142</v>
      </c>
      <c r="I847" s="10">
        <f>VLOOKUP(C847,away!$B$2:$E$405,3,FALSE)</f>
        <v>0.91559999999999997</v>
      </c>
      <c r="J847" s="10">
        <f>VLOOKUP(B847,home!$B$2:$E$405,4,FALSE)</f>
        <v>0.77470000000000006</v>
      </c>
      <c r="K847" s="12">
        <f t="shared" si="1174"/>
        <v>1.229541016088</v>
      </c>
      <c r="L847" s="12">
        <f t="shared" si="1175"/>
        <v>0.71938759754400006</v>
      </c>
      <c r="M847" s="13">
        <f t="shared" si="1176"/>
        <v>0.14242658377248102</v>
      </c>
      <c r="N847" s="13">
        <f t="shared" si="1177"/>
        <v>0.175119326529559</v>
      </c>
      <c r="O847" s="13">
        <f t="shared" si="1178"/>
        <v>0.1024599179264844</v>
      </c>
      <c r="P847" s="13">
        <f t="shared" si="1179"/>
        <v>0.1259786715956227</v>
      </c>
      <c r="Q847" s="13">
        <f t="shared" si="1180"/>
        <v>0.10765819733890016</v>
      </c>
      <c r="R847" s="13">
        <f t="shared" si="1181"/>
        <v>3.6854197100844512E-2</v>
      </c>
      <c r="S847" s="13">
        <f t="shared" si="1182"/>
        <v>2.7857555234123726E-2</v>
      </c>
      <c r="T847" s="13">
        <f t="shared" si="1183"/>
        <v>7.7447971939549234E-2</v>
      </c>
      <c r="U847" s="13">
        <f t="shared" si="1184"/>
        <v>4.5313746950479787E-2</v>
      </c>
      <c r="V847" s="13">
        <f t="shared" si="1185"/>
        <v>2.7378298733447188E-3</v>
      </c>
      <c r="W847" s="13">
        <f t="shared" si="1186"/>
        <v>4.4123389782091245E-2</v>
      </c>
      <c r="X847" s="13">
        <f t="shared" si="1187"/>
        <v>3.1741819370836102E-2</v>
      </c>
      <c r="Y847" s="13">
        <f t="shared" si="1188"/>
        <v>1.1417335589430692E-2</v>
      </c>
      <c r="Z847" s="13">
        <f t="shared" si="1189"/>
        <v>8.8374841039298626E-3</v>
      </c>
      <c r="AA847" s="13">
        <f t="shared" si="1190"/>
        <v>1.0866049184807472E-2</v>
      </c>
      <c r="AB847" s="13">
        <f t="shared" si="1191"/>
        <v>6.6801265777751851E-3</v>
      </c>
      <c r="AC847" s="13">
        <f t="shared" si="1192"/>
        <v>1.5135349093684298E-4</v>
      </c>
      <c r="AD847" s="13">
        <f t="shared" si="1193"/>
        <v>1.3562879376479832E-2</v>
      </c>
      <c r="AE847" s="13">
        <f t="shared" si="1194"/>
        <v>9.7569672104248911E-3</v>
      </c>
      <c r="AF847" s="13">
        <f t="shared" si="1195"/>
        <v>3.5095206004115732E-3</v>
      </c>
      <c r="AG847" s="13">
        <f t="shared" si="1196"/>
        <v>8.415685310870862E-4</v>
      </c>
      <c r="AH847" s="13">
        <f t="shared" si="1197"/>
        <v>1.5893941144648482E-3</v>
      </c>
      <c r="AI847" s="13">
        <f t="shared" si="1198"/>
        <v>1.9542252544633965E-3</v>
      </c>
      <c r="AJ847" s="13">
        <f t="shared" si="1199"/>
        <v>1.201400052518878E-3</v>
      </c>
      <c r="AK847" s="13">
        <f t="shared" si="1200"/>
        <v>4.9239021376741273E-4</v>
      </c>
      <c r="AL847" s="13">
        <f t="shared" si="1201"/>
        <v>5.3549867516425527E-6</v>
      </c>
      <c r="AM847" s="13">
        <f t="shared" si="1202"/>
        <v>3.3352232979271977E-3</v>
      </c>
      <c r="AN847" s="13">
        <f t="shared" si="1203"/>
        <v>2.3993182755686236E-3</v>
      </c>
      <c r="AO847" s="13">
        <f t="shared" si="1204"/>
        <v>8.6301990500236246E-4</v>
      </c>
      <c r="AP847" s="13">
        <f t="shared" si="1205"/>
        <v>2.0694860536410025E-4</v>
      </c>
      <c r="AQ847" s="13">
        <f t="shared" si="1206"/>
        <v>3.7219065006990355E-5</v>
      </c>
      <c r="AR847" s="13">
        <f t="shared" si="1207"/>
        <v>2.286780827110882E-4</v>
      </c>
      <c r="AS847" s="13">
        <f t="shared" si="1208"/>
        <v>2.8116908217364712E-4</v>
      </c>
      <c r="AT847" s="13">
        <f t="shared" si="1209"/>
        <v>1.7285445949415828E-4</v>
      </c>
      <c r="AU847" s="13">
        <f t="shared" si="1210"/>
        <v>7.084388258726316E-5</v>
      </c>
      <c r="AV847" s="13">
        <f t="shared" si="1211"/>
        <v>2.1776364844990621E-5</v>
      </c>
      <c r="AW847" s="13">
        <f t="shared" si="1212"/>
        <v>1.3157151243887092E-7</v>
      </c>
      <c r="AX847" s="13">
        <f t="shared" si="1213"/>
        <v>6.8346564043562984E-4</v>
      </c>
      <c r="AY847" s="13">
        <f t="shared" si="1214"/>
        <v>4.9167670507685912E-4</v>
      </c>
      <c r="AZ847" s="13">
        <f t="shared" si="1215"/>
        <v>1.7685306181679575E-4</v>
      </c>
      <c r="BA847" s="13">
        <f t="shared" si="1216"/>
        <v>4.2408633086228418E-5</v>
      </c>
      <c r="BB847" s="13">
        <f t="shared" si="1217"/>
        <v>7.6270611677567118E-6</v>
      </c>
      <c r="BC847" s="13">
        <f t="shared" si="1218"/>
        <v>1.0973626419587276E-6</v>
      </c>
      <c r="BD847" s="13">
        <f t="shared" si="1219"/>
        <v>2.7418029422082969E-5</v>
      </c>
      <c r="BE847" s="13">
        <f t="shared" si="1220"/>
        <v>3.3711591754758574E-5</v>
      </c>
      <c r="BF847" s="13">
        <f t="shared" si="1221"/>
        <v>2.0724892390044859E-5</v>
      </c>
      <c r="BG847" s="13">
        <f t="shared" si="1222"/>
        <v>8.4940350825234057E-6</v>
      </c>
      <c r="BH847" s="13">
        <f t="shared" si="1223"/>
        <v>2.610941131513236E-6</v>
      </c>
      <c r="BI847" s="13">
        <f t="shared" si="1224"/>
        <v>6.4205184235734718E-7</v>
      </c>
      <c r="BJ847" s="14">
        <f t="shared" si="1225"/>
        <v>0.48342383388186433</v>
      </c>
      <c r="BK847" s="14">
        <f t="shared" si="1226"/>
        <v>0.29964902565833756</v>
      </c>
      <c r="BL847" s="14">
        <f t="shared" si="1227"/>
        <v>0.20828037078904033</v>
      </c>
      <c r="BM847" s="14">
        <f t="shared" si="1228"/>
        <v>0.30920227503571585</v>
      </c>
      <c r="BN847" s="14">
        <f t="shared" si="1229"/>
        <v>0.69049689426389183</v>
      </c>
    </row>
    <row r="848" spans="1:66" x14ac:dyDescent="0.25">
      <c r="A848" t="s">
        <v>339</v>
      </c>
      <c r="B848" t="s">
        <v>122</v>
      </c>
      <c r="C848" t="s">
        <v>115</v>
      </c>
      <c r="D848" s="11">
        <v>44451</v>
      </c>
      <c r="E848" s="10">
        <f>VLOOKUP(A848,home!$A$2:$E$405,3,FALSE)</f>
        <v>1.2199</v>
      </c>
      <c r="F848" s="10">
        <f>VLOOKUP(B848,home!$B$2:$E$405,3,FALSE)</f>
        <v>0.94589999999999996</v>
      </c>
      <c r="G848" s="10">
        <f>VLOOKUP(C848,away!$B$2:$E$405,4,FALSE)</f>
        <v>1.054</v>
      </c>
      <c r="H848" s="10">
        <f>VLOOKUP(A848,away!$A$2:$E$405,3,FALSE)</f>
        <v>1.0142</v>
      </c>
      <c r="I848" s="10">
        <f>VLOOKUP(C848,away!$B$2:$E$405,3,FALSE)</f>
        <v>0.56340000000000001</v>
      </c>
      <c r="J848" s="10">
        <f>VLOOKUP(B848,home!$B$2:$E$405,4,FALSE)</f>
        <v>0.98599999999999999</v>
      </c>
      <c r="K848" s="12">
        <f t="shared" si="1174"/>
        <v>1.21621419414</v>
      </c>
      <c r="L848" s="12">
        <f t="shared" si="1175"/>
        <v>0.56340067608</v>
      </c>
      <c r="M848" s="13">
        <f t="shared" si="1176"/>
        <v>0.16870310734938054</v>
      </c>
      <c r="N848" s="13">
        <f t="shared" si="1177"/>
        <v>0.20517911375384074</v>
      </c>
      <c r="O848" s="13">
        <f t="shared" si="1178"/>
        <v>9.5047444737437814E-2</v>
      </c>
      <c r="P848" s="13">
        <f t="shared" si="1179"/>
        <v>0.11559805140640909</v>
      </c>
      <c r="Q848" s="13">
        <f t="shared" si="1180"/>
        <v>0.12477087524424343</v>
      </c>
      <c r="R848" s="13">
        <f t="shared" si="1181"/>
        <v>2.6774897312374445E-2</v>
      </c>
      <c r="S848" s="13">
        <f t="shared" si="1182"/>
        <v>1.9802405686109418E-2</v>
      </c>
      <c r="T848" s="13">
        <f t="shared" si="1183"/>
        <v>7.0295995467700087E-2</v>
      </c>
      <c r="U848" s="13">
        <f t="shared" si="1184"/>
        <v>3.2564010157950733E-2</v>
      </c>
      <c r="V848" s="13">
        <f t="shared" si="1185"/>
        <v>1.5076581354727555E-3</v>
      </c>
      <c r="W848" s="13">
        <f t="shared" si="1186"/>
        <v>5.0582703162439999E-2</v>
      </c>
      <c r="X848" s="13">
        <f t="shared" si="1187"/>
        <v>2.8498329159672646E-2</v>
      </c>
      <c r="Y848" s="13">
        <f t="shared" si="1188"/>
        <v>8.0279889578549722E-3</v>
      </c>
      <c r="Z848" s="13">
        <f t="shared" si="1189"/>
        <v>5.0283317492547793E-3</v>
      </c>
      <c r="AA848" s="13">
        <f t="shared" si="1190"/>
        <v>6.1155284462884778E-3</v>
      </c>
      <c r="AB848" s="13">
        <f t="shared" si="1191"/>
        <v>3.7188962505214948E-3</v>
      </c>
      <c r="AC848" s="13">
        <f t="shared" si="1192"/>
        <v>6.4566957814955731E-5</v>
      </c>
      <c r="AD848" s="13">
        <f t="shared" si="1193"/>
        <v>1.5379850391032445E-2</v>
      </c>
      <c r="AE848" s="13">
        <f t="shared" si="1194"/>
        <v>8.6650181083169318E-3</v>
      </c>
      <c r="AF848" s="13">
        <f t="shared" si="1195"/>
        <v>2.4409385302356004E-3</v>
      </c>
      <c r="AG848" s="13">
        <f t="shared" si="1196"/>
        <v>4.5840880606815303E-4</v>
      </c>
      <c r="AH848" s="13">
        <f t="shared" si="1197"/>
        <v>7.0824137677116773E-4</v>
      </c>
      <c r="AI848" s="13">
        <f t="shared" si="1198"/>
        <v>8.6137321530634992E-4</v>
      </c>
      <c r="AJ848" s="13">
        <f t="shared" si="1199"/>
        <v>5.2380716545379665E-4</v>
      </c>
      <c r="AK848" s="13">
        <f t="shared" si="1200"/>
        <v>2.1235390320571563E-4</v>
      </c>
      <c r="AL848" s="13">
        <f t="shared" si="1201"/>
        <v>1.769692242405779E-6</v>
      </c>
      <c r="AM848" s="13">
        <f t="shared" si="1202"/>
        <v>3.7410384698646571E-3</v>
      </c>
      <c r="AN848" s="13">
        <f t="shared" si="1203"/>
        <v>2.1077036031630363E-3</v>
      </c>
      <c r="AO848" s="13">
        <f t="shared" si="1204"/>
        <v>5.9374081749915327E-4</v>
      </c>
      <c r="AP848" s="13">
        <f t="shared" si="1205"/>
        <v>1.1150465933177163E-4</v>
      </c>
      <c r="AQ848" s="13">
        <f t="shared" si="1206"/>
        <v>1.5705450113397549E-5</v>
      </c>
      <c r="AR848" s="13">
        <f t="shared" si="1207"/>
        <v>7.9804734100141214E-5</v>
      </c>
      <c r="AS848" s="13">
        <f t="shared" si="1208"/>
        <v>9.7059650372160214E-5</v>
      </c>
      <c r="AT848" s="13">
        <f t="shared" si="1209"/>
        <v>5.9022662230443508E-5</v>
      </c>
      <c r="AU848" s="13">
        <f t="shared" si="1210"/>
        <v>2.3928066526865419E-5</v>
      </c>
      <c r="AV848" s="13">
        <f t="shared" si="1211"/>
        <v>7.2754135370749829E-6</v>
      </c>
      <c r="AW848" s="13">
        <f t="shared" si="1212"/>
        <v>3.3683923923668178E-8</v>
      </c>
      <c r="AX848" s="13">
        <f t="shared" si="1213"/>
        <v>7.5831734797886349E-4</v>
      </c>
      <c r="AY848" s="13">
        <f t="shared" si="1214"/>
        <v>4.2723650653448433E-4</v>
      </c>
      <c r="AZ848" s="13">
        <f t="shared" si="1215"/>
        <v>1.2035266831379287E-4</v>
      </c>
      <c r="BA848" s="13">
        <f t="shared" si="1216"/>
        <v>2.2602258232007637E-5</v>
      </c>
      <c r="BB848" s="13">
        <f t="shared" si="1217"/>
        <v>3.1835318922119613E-6</v>
      </c>
      <c r="BC848" s="13">
        <f t="shared" si="1218"/>
        <v>3.5872080407889226E-7</v>
      </c>
      <c r="BD848" s="13">
        <f t="shared" si="1219"/>
        <v>7.4936735244006966E-6</v>
      </c>
      <c r="BE848" s="13">
        <f t="shared" si="1220"/>
        <v>9.1139121066272454E-6</v>
      </c>
      <c r="BF848" s="13">
        <f t="shared" si="1221"/>
        <v>5.5422346341122244E-6</v>
      </c>
      <c r="BG848" s="13">
        <f t="shared" si="1222"/>
        <v>2.2468481430871987E-6</v>
      </c>
      <c r="BH848" s="13">
        <f t="shared" si="1223"/>
        <v>6.8316215092493806E-7</v>
      </c>
      <c r="BI848" s="13">
        <f t="shared" si="1224"/>
        <v>1.6617430097082448E-7</v>
      </c>
      <c r="BJ848" s="14">
        <f t="shared" si="1225"/>
        <v>0.52220096561513241</v>
      </c>
      <c r="BK848" s="14">
        <f t="shared" si="1226"/>
        <v>0.30610479573396371</v>
      </c>
      <c r="BL848" s="14">
        <f t="shared" si="1227"/>
        <v>0.16681888909693682</v>
      </c>
      <c r="BM848" s="14">
        <f t="shared" si="1228"/>
        <v>0.26365228956899112</v>
      </c>
      <c r="BN848" s="14">
        <f t="shared" si="1229"/>
        <v>0.73607348980368614</v>
      </c>
    </row>
    <row r="849" spans="1:66" x14ac:dyDescent="0.25">
      <c r="A849" t="s">
        <v>339</v>
      </c>
      <c r="B849" t="s">
        <v>121</v>
      </c>
      <c r="C849" t="s">
        <v>111</v>
      </c>
      <c r="D849" s="11">
        <v>44451</v>
      </c>
      <c r="E849" s="10">
        <f>VLOOKUP(A849,home!$A$2:$E$405,3,FALSE)</f>
        <v>1.2199</v>
      </c>
      <c r="F849" s="10">
        <f>VLOOKUP(B849,home!$B$2:$E$405,3,FALSE)</f>
        <v>1.2296</v>
      </c>
      <c r="G849" s="10">
        <f>VLOOKUP(C849,away!$B$2:$E$405,4,FALSE)</f>
        <v>0.7026</v>
      </c>
      <c r="H849" s="10">
        <f>VLOOKUP(A849,away!$A$2:$E$405,3,FALSE)</f>
        <v>1.0142</v>
      </c>
      <c r="I849" s="10">
        <f>VLOOKUP(C849,away!$B$2:$E$405,3,FALSE)</f>
        <v>1.1269</v>
      </c>
      <c r="J849" s="10">
        <f>VLOOKUP(B849,home!$B$2:$E$405,4,FALSE)</f>
        <v>0.91559999999999997</v>
      </c>
      <c r="K849" s="12">
        <f t="shared" si="1174"/>
        <v>1.0538922995040001</v>
      </c>
      <c r="L849" s="12">
        <f t="shared" si="1175"/>
        <v>1.0464410528879999</v>
      </c>
      <c r="M849" s="13">
        <f t="shared" si="1176"/>
        <v>0.12241561391286492</v>
      </c>
      <c r="N849" s="13">
        <f t="shared" si="1177"/>
        <v>0.12901287284182306</v>
      </c>
      <c r="O849" s="13">
        <f t="shared" si="1178"/>
        <v>0.12810072391290925</v>
      </c>
      <c r="P849" s="13">
        <f t="shared" si="1179"/>
        <v>0.13500436649270298</v>
      </c>
      <c r="Q849" s="13">
        <f t="shared" si="1180"/>
        <v>6.7982836612443032E-2</v>
      </c>
      <c r="R849" s="13">
        <f t="shared" si="1181"/>
        <v>6.7024928203569853E-2</v>
      </c>
      <c r="S849" s="13">
        <f t="shared" si="1182"/>
        <v>3.7221924535438343E-2</v>
      </c>
      <c r="T849" s="13">
        <f t="shared" si="1183"/>
        <v>7.1140031123037753E-2</v>
      </c>
      <c r="U849" s="13">
        <f t="shared" si="1184"/>
        <v>7.0637055708550736E-2</v>
      </c>
      <c r="V849" s="13">
        <f t="shared" si="1185"/>
        <v>4.5610760669458402E-3</v>
      </c>
      <c r="W849" s="13">
        <f t="shared" si="1186"/>
        <v>2.3882196001430774E-2</v>
      </c>
      <c r="X849" s="13">
        <f t="shared" si="1187"/>
        <v>2.4991310329014801E-2</v>
      </c>
      <c r="Y849" s="13">
        <f t="shared" si="1188"/>
        <v>1.3075966546872495E-2</v>
      </c>
      <c r="Z849" s="13">
        <f t="shared" si="1189"/>
        <v>2.3379212146362086E-2</v>
      </c>
      <c r="AA849" s="13">
        <f t="shared" si="1190"/>
        <v>2.4639171649521383E-2</v>
      </c>
      <c r="AB849" s="13">
        <f t="shared" si="1191"/>
        <v>1.2983516633793928E-2</v>
      </c>
      <c r="AC849" s="13">
        <f t="shared" si="1192"/>
        <v>3.1438247809086278E-4</v>
      </c>
      <c r="AD849" s="13">
        <f t="shared" si="1193"/>
        <v>6.2923156152882775E-3</v>
      </c>
      <c r="AE849" s="13">
        <f t="shared" si="1194"/>
        <v>6.584537377565868E-3</v>
      </c>
      <c r="AF849" s="13">
        <f t="shared" si="1195"/>
        <v>3.445165113080208E-3</v>
      </c>
      <c r="AG849" s="13">
        <f t="shared" si="1196"/>
        <v>1.2017207361015528E-3</v>
      </c>
      <c r="AH849" s="13">
        <f t="shared" si="1197"/>
        <v>6.1162418435327642E-3</v>
      </c>
      <c r="AI849" s="13">
        <f t="shared" si="1198"/>
        <v>6.4458601808033283E-3</v>
      </c>
      <c r="AJ849" s="13">
        <f t="shared" si="1199"/>
        <v>3.3966212041140445E-3</v>
      </c>
      <c r="AK849" s="13">
        <f t="shared" si="1200"/>
        <v>1.1932243104492656E-3</v>
      </c>
      <c r="AL849" s="13">
        <f t="shared" si="1201"/>
        <v>1.3868494690970989E-5</v>
      </c>
      <c r="AM849" s="13">
        <f t="shared" si="1202"/>
        <v>1.3262845946002185E-3</v>
      </c>
      <c r="AN849" s="13">
        <f t="shared" si="1203"/>
        <v>1.3878786476025867E-3</v>
      </c>
      <c r="AO849" s="13">
        <f t="shared" si="1204"/>
        <v>7.2616659663901195E-4</v>
      </c>
      <c r="AP849" s="13">
        <f t="shared" si="1205"/>
        <v>2.5329684598634112E-4</v>
      </c>
      <c r="AQ849" s="13">
        <f t="shared" si="1206"/>
        <v>6.6265054551789088E-5</v>
      </c>
      <c r="AR849" s="13">
        <f t="shared" si="1207"/>
        <v>1.2800573108928139E-3</v>
      </c>
      <c r="AS849" s="13">
        <f t="shared" si="1208"/>
        <v>1.3490425428737342E-3</v>
      </c>
      <c r="AT849" s="13">
        <f t="shared" si="1209"/>
        <v>7.1087277381896158E-4</v>
      </c>
      <c r="AU849" s="13">
        <f t="shared" si="1210"/>
        <v>2.4972778075161754E-4</v>
      </c>
      <c r="AV849" s="13">
        <f t="shared" si="1211"/>
        <v>6.5796546276588233E-5</v>
      </c>
      <c r="AW849" s="13">
        <f t="shared" si="1212"/>
        <v>4.2485215373085377E-7</v>
      </c>
      <c r="AX849" s="13">
        <f t="shared" si="1213"/>
        <v>2.3296018686665907E-4</v>
      </c>
      <c r="AY849" s="13">
        <f t="shared" si="1214"/>
        <v>2.437791032257319E-4</v>
      </c>
      <c r="AZ849" s="13">
        <f t="shared" si="1215"/>
        <v>1.2755023072581363E-4</v>
      </c>
      <c r="BA849" s="13">
        <f t="shared" si="1216"/>
        <v>4.4491265912275921E-5</v>
      </c>
      <c r="BB849" s="13">
        <f t="shared" si="1217"/>
        <v>1.1639371786390497E-5</v>
      </c>
      <c r="BC849" s="13">
        <f t="shared" si="1218"/>
        <v>2.4359832934210714E-6</v>
      </c>
      <c r="BD849" s="13">
        <f t="shared" si="1219"/>
        <v>2.2325075336127623E-4</v>
      </c>
      <c r="BE849" s="13">
        <f t="shared" si="1220"/>
        <v>2.3528224982591575E-4</v>
      </c>
      <c r="BF849" s="13">
        <f t="shared" si="1221"/>
        <v>1.2398107565075449E-4</v>
      </c>
      <c r="BG849" s="13">
        <f t="shared" si="1222"/>
        <v>4.3554233637517688E-5</v>
      </c>
      <c r="BH849" s="13">
        <f t="shared" si="1223"/>
        <v>1.1475367860344495E-5</v>
      </c>
      <c r="BI849" s="13">
        <f t="shared" si="1224"/>
        <v>2.4187603643985521E-6</v>
      </c>
      <c r="BJ849" s="14">
        <f t="shared" si="1225"/>
        <v>0.35203170017784785</v>
      </c>
      <c r="BK849" s="14">
        <f t="shared" si="1226"/>
        <v>0.2997750110839596</v>
      </c>
      <c r="BL849" s="14">
        <f t="shared" si="1227"/>
        <v>0.32483280304255846</v>
      </c>
      <c r="BM849" s="14">
        <f t="shared" si="1228"/>
        <v>0.35023403022334298</v>
      </c>
      <c r="BN849" s="14">
        <f t="shared" si="1229"/>
        <v>0.64954134197631308</v>
      </c>
    </row>
    <row r="850" spans="1:66" x14ac:dyDescent="0.25">
      <c r="A850" t="s">
        <v>339</v>
      </c>
      <c r="B850" t="s">
        <v>125</v>
      </c>
      <c r="C850" t="s">
        <v>119</v>
      </c>
      <c r="D850" s="11">
        <v>44451</v>
      </c>
      <c r="E850" s="10">
        <f>VLOOKUP(A850,home!$A$2:$E$405,3,FALSE)</f>
        <v>1.2199</v>
      </c>
      <c r="F850" s="10">
        <f>VLOOKUP(B850,home!$B$2:$E$405,3,FALSE)</f>
        <v>1.4209000000000001</v>
      </c>
      <c r="G850" s="10">
        <f>VLOOKUP(C850,away!$B$2:$E$405,4,FALSE)</f>
        <v>0.69359999999999999</v>
      </c>
      <c r="H850" s="10">
        <f>VLOOKUP(A850,away!$A$2:$E$405,3,FALSE)</f>
        <v>1.0142</v>
      </c>
      <c r="I850" s="10">
        <f>VLOOKUP(C850,away!$B$2:$E$405,3,FALSE)</f>
        <v>2.1236999999999999</v>
      </c>
      <c r="J850" s="10">
        <f>VLOOKUP(B850,home!$B$2:$E$405,4,FALSE)</f>
        <v>1.4460999999999999</v>
      </c>
      <c r="K850" s="12">
        <f t="shared" si="1174"/>
        <v>1.2022556591760001</v>
      </c>
      <c r="L850" s="12">
        <f t="shared" si="1175"/>
        <v>3.1146919424939998</v>
      </c>
      <c r="M850" s="13">
        <f t="shared" si="1176"/>
        <v>1.3340542106255621E-2</v>
      </c>
      <c r="N850" s="13">
        <f t="shared" si="1177"/>
        <v>1.6038742243721534E-2</v>
      </c>
      <c r="O850" s="13">
        <f t="shared" si="1178"/>
        <v>4.1551679006856322E-2</v>
      </c>
      <c r="P850" s="13">
        <f t="shared" si="1179"/>
        <v>4.9955741234257611E-2</v>
      </c>
      <c r="Q850" s="13">
        <f t="shared" si="1180"/>
        <v>9.6413343142896981E-3</v>
      </c>
      <c r="R850" s="13">
        <f t="shared" si="1181"/>
        <v>6.4710339899876249E-2</v>
      </c>
      <c r="S850" s="13">
        <f t="shared" si="1182"/>
        <v>4.6766766717333888E-2</v>
      </c>
      <c r="T850" s="13">
        <f t="shared" si="1183"/>
        <v>3.0029786303609043E-2</v>
      </c>
      <c r="U850" s="13">
        <f t="shared" si="1184"/>
        <v>7.7798372351828737E-2</v>
      </c>
      <c r="V850" s="13">
        <f t="shared" si="1185"/>
        <v>1.9458383807177633E-2</v>
      </c>
      <c r="W850" s="13">
        <f t="shared" si="1186"/>
        <v>3.8637829137875162E-3</v>
      </c>
      <c r="X850" s="13">
        <f t="shared" si="1187"/>
        <v>1.2034493509119967E-2</v>
      </c>
      <c r="Y850" s="13">
        <f t="shared" si="1188"/>
        <v>1.8741869982426156E-2</v>
      </c>
      <c r="Z850" s="13">
        <f t="shared" si="1189"/>
        <v>6.718425809406417E-2</v>
      </c>
      <c r="AA850" s="13">
        <f t="shared" si="1190"/>
        <v>8.0772654501129637E-2</v>
      </c>
      <c r="AB850" s="13">
        <f t="shared" si="1191"/>
        <v>4.8554690490325472E-2</v>
      </c>
      <c r="AC850" s="13">
        <f t="shared" si="1192"/>
        <v>4.5540596221930281E-3</v>
      </c>
      <c r="AD850" s="13">
        <f t="shared" si="1193"/>
        <v>1.1613137184821446E-3</v>
      </c>
      <c r="AE850" s="13">
        <f t="shared" si="1194"/>
        <v>3.617134481664082E-3</v>
      </c>
      <c r="AF850" s="13">
        <f t="shared" si="1195"/>
        <v>5.6331298124781643E-3</v>
      </c>
      <c r="AG850" s="13">
        <f t="shared" si="1196"/>
        <v>5.8484880126494906E-3</v>
      </c>
      <c r="AH850" s="13">
        <f t="shared" si="1197"/>
        <v>5.2314566837004736E-2</v>
      </c>
      <c r="AI850" s="13">
        <f t="shared" si="1198"/>
        <v>6.2895484037130037E-2</v>
      </c>
      <c r="AJ850" s="13">
        <f t="shared" si="1199"/>
        <v>3.7808225810126689E-2</v>
      </c>
      <c r="AK850" s="13">
        <f t="shared" si="1200"/>
        <v>1.5151717814542972E-2</v>
      </c>
      <c r="AL850" s="13">
        <f t="shared" si="1201"/>
        <v>6.8213547017696166E-4</v>
      </c>
      <c r="AM850" s="13">
        <f t="shared" si="1202"/>
        <v>2.7923919802477651E-4</v>
      </c>
      <c r="AN850" s="13">
        <f t="shared" si="1203"/>
        <v>8.6974408011625791E-4</v>
      </c>
      <c r="AO850" s="13">
        <f t="shared" si="1204"/>
        <v>1.3544924391849823E-3</v>
      </c>
      <c r="AP850" s="13">
        <f t="shared" si="1205"/>
        <v>1.4062755621661695E-3</v>
      </c>
      <c r="AQ850" s="13">
        <f t="shared" si="1206"/>
        <v>1.0950287906012969E-3</v>
      </c>
      <c r="AR850" s="13">
        <f t="shared" si="1207"/>
        <v>3.2588751960456491E-2</v>
      </c>
      <c r="AS850" s="13">
        <f t="shared" si="1208"/>
        <v>3.9180011469941774E-2</v>
      </c>
      <c r="AT850" s="13">
        <f t="shared" si="1209"/>
        <v>2.3552195258159055E-2</v>
      </c>
      <c r="AU850" s="13">
        <f t="shared" si="1210"/>
        <v>9.4385866783799569E-3</v>
      </c>
      <c r="AV850" s="13">
        <f t="shared" si="1211"/>
        <v>2.8368985621763784E-3</v>
      </c>
      <c r="AW850" s="13">
        <f t="shared" si="1212"/>
        <v>7.0954519196391282E-5</v>
      </c>
      <c r="AX850" s="13">
        <f t="shared" si="1213"/>
        <v>5.5952817681509113E-5</v>
      </c>
      <c r="AY850" s="13">
        <f t="shared" si="1214"/>
        <v>1.7427579039243227E-4</v>
      </c>
      <c r="AZ850" s="13">
        <f t="shared" si="1215"/>
        <v>2.7140770005354105E-4</v>
      </c>
      <c r="BA850" s="13">
        <f t="shared" si="1216"/>
        <v>2.8178379216253085E-4</v>
      </c>
      <c r="BB850" s="13">
        <f t="shared" si="1217"/>
        <v>2.1941742674350966E-4</v>
      </c>
      <c r="BC850" s="13">
        <f t="shared" si="1218"/>
        <v>1.3668353822415539E-4</v>
      </c>
      <c r="BD850" s="13">
        <f t="shared" si="1219"/>
        <v>1.6917320524528236E-2</v>
      </c>
      <c r="BE850" s="13">
        <f t="shared" si="1220"/>
        <v>2.0338944338708368E-2</v>
      </c>
      <c r="BF850" s="13">
        <f t="shared" si="1221"/>
        <v>1.2226305466438906E-2</v>
      </c>
      <c r="BG850" s="13">
        <f t="shared" si="1222"/>
        <v>4.8997149792802128E-3</v>
      </c>
      <c r="BH850" s="13">
        <f t="shared" si="1223"/>
        <v>1.4726775155472641E-3</v>
      </c>
      <c r="BI850" s="13">
        <f t="shared" si="1224"/>
        <v>3.5410697544159E-4</v>
      </c>
      <c r="BJ850" s="14">
        <f t="shared" si="1225"/>
        <v>0.11275437642757896</v>
      </c>
      <c r="BK850" s="14">
        <f t="shared" si="1226"/>
        <v>0.13493190474778716</v>
      </c>
      <c r="BL850" s="14">
        <f t="shared" si="1227"/>
        <v>0.64536324447787907</v>
      </c>
      <c r="BM850" s="14">
        <f t="shared" si="1228"/>
        <v>0.76489208367085615</v>
      </c>
      <c r="BN850" s="14">
        <f t="shared" si="1229"/>
        <v>0.19523837880525702</v>
      </c>
    </row>
    <row r="851" spans="1:66" x14ac:dyDescent="0.25">
      <c r="A851" t="s">
        <v>339</v>
      </c>
      <c r="B851" t="s">
        <v>112</v>
      </c>
      <c r="C851" t="s">
        <v>117</v>
      </c>
      <c r="D851" s="11">
        <v>44451</v>
      </c>
      <c r="E851" s="10">
        <f>VLOOKUP(A851,home!$A$2:$E$405,3,FALSE)</f>
        <v>1.2199</v>
      </c>
      <c r="F851" s="10">
        <f>VLOOKUP(B851,home!$B$2:$E$405,3,FALSE)</f>
        <v>0.71040000000000003</v>
      </c>
      <c r="G851" s="10">
        <f>VLOOKUP(C851,away!$B$2:$E$405,4,FALSE)</f>
        <v>0.60109999999999997</v>
      </c>
      <c r="H851" s="10">
        <f>VLOOKUP(A851,away!$A$2:$E$405,3,FALSE)</f>
        <v>1.0142</v>
      </c>
      <c r="I851" s="10">
        <f>VLOOKUP(C851,away!$B$2:$E$405,3,FALSE)</f>
        <v>0.85450000000000004</v>
      </c>
      <c r="J851" s="10">
        <f>VLOOKUP(B851,home!$B$2:$E$405,4,FALSE)</f>
        <v>0.78879999999999995</v>
      </c>
      <c r="K851" s="12">
        <f t="shared" si="1174"/>
        <v>0.52092345465599998</v>
      </c>
      <c r="L851" s="12">
        <f t="shared" si="1175"/>
        <v>0.68360082032000002</v>
      </c>
      <c r="M851" s="13">
        <f t="shared" si="1176"/>
        <v>0.29983460441457799</v>
      </c>
      <c r="N851" s="13">
        <f t="shared" si="1177"/>
        <v>0.15619087795705711</v>
      </c>
      <c r="O851" s="13">
        <f t="shared" si="1178"/>
        <v>0.20496718153812821</v>
      </c>
      <c r="P851" s="13">
        <f t="shared" si="1179"/>
        <v>0.10677221229794524</v>
      </c>
      <c r="Q851" s="13">
        <f t="shared" si="1180"/>
        <v>4.0681745865571932E-2</v>
      </c>
      <c r="R851" s="13">
        <f t="shared" si="1181"/>
        <v>7.0057866719071396E-2</v>
      </c>
      <c r="S851" s="13">
        <f t="shared" si="1182"/>
        <v>9.5054949888592685E-3</v>
      </c>
      <c r="T851" s="13">
        <f t="shared" si="1183"/>
        <v>2.7810074845754738E-2</v>
      </c>
      <c r="U851" s="13">
        <f t="shared" si="1184"/>
        <v>3.6494785957128281E-2</v>
      </c>
      <c r="V851" s="13">
        <f t="shared" si="1185"/>
        <v>3.7610466051929463E-4</v>
      </c>
      <c r="W851" s="13">
        <f t="shared" si="1186"/>
        <v>7.0640251992437246E-3</v>
      </c>
      <c r="X851" s="13">
        <f t="shared" si="1187"/>
        <v>4.8289734209641614E-3</v>
      </c>
      <c r="Y851" s="13">
        <f t="shared" si="1188"/>
        <v>1.6505450959372887E-3</v>
      </c>
      <c r="Z851" s="13">
        <f t="shared" si="1189"/>
        <v>1.596387171967548E-2</v>
      </c>
      <c r="AA851" s="13">
        <f t="shared" si="1190"/>
        <v>8.3159552058985706E-3</v>
      </c>
      <c r="AB851" s="13">
        <f t="shared" si="1191"/>
        <v>2.1659880573106152E-3</v>
      </c>
      <c r="AC851" s="13">
        <f t="shared" si="1192"/>
        <v>8.3707663466704478E-6</v>
      </c>
      <c r="AD851" s="13">
        <f t="shared" si="1193"/>
        <v>9.1995410264176982E-4</v>
      </c>
      <c r="AE851" s="13">
        <f t="shared" si="1194"/>
        <v>6.2888137922266333E-4</v>
      </c>
      <c r="AF851" s="13">
        <f t="shared" si="1195"/>
        <v>2.1495191336029284E-4</v>
      </c>
      <c r="AG851" s="13">
        <f t="shared" si="1196"/>
        <v>4.8980434767483254E-5</v>
      </c>
      <c r="AH851" s="13">
        <f t="shared" si="1197"/>
        <v>2.7282289507633509E-3</v>
      </c>
      <c r="AI851" s="13">
        <f t="shared" si="1198"/>
        <v>1.4211984501241589E-3</v>
      </c>
      <c r="AJ851" s="13">
        <f t="shared" si="1199"/>
        <v>3.7016780319521484E-4</v>
      </c>
      <c r="AK851" s="13">
        <f t="shared" si="1200"/>
        <v>6.4276363614291203E-5</v>
      </c>
      <c r="AL851" s="13">
        <f t="shared" si="1201"/>
        <v>1.192344350257042E-7</v>
      </c>
      <c r="AM851" s="13">
        <f t="shared" si="1202"/>
        <v>9.5845133854622253E-5</v>
      </c>
      <c r="AN851" s="13">
        <f t="shared" si="1203"/>
        <v>6.5519812126699976E-5</v>
      </c>
      <c r="AO851" s="13">
        <f t="shared" si="1204"/>
        <v>2.2394698658512194E-5</v>
      </c>
      <c r="AP851" s="13">
        <f t="shared" si="1205"/>
        <v>5.1030114579260472E-6</v>
      </c>
      <c r="AQ851" s="13">
        <f t="shared" si="1206"/>
        <v>8.72105704685151E-7</v>
      </c>
      <c r="AR851" s="13">
        <f t="shared" si="1207"/>
        <v>3.7300390975252001E-4</v>
      </c>
      <c r="AS851" s="13">
        <f t="shared" si="1208"/>
        <v>1.9430648526847757E-4</v>
      </c>
      <c r="AT851" s="13">
        <f t="shared" si="1209"/>
        <v>5.0609402784060245E-5</v>
      </c>
      <c r="AU851" s="13">
        <f t="shared" si="1210"/>
        <v>8.7878749787832165E-6</v>
      </c>
      <c r="AV851" s="13">
        <f t="shared" si="1211"/>
        <v>1.1444525482581939E-6</v>
      </c>
      <c r="AW851" s="13">
        <f t="shared" si="1212"/>
        <v>1.1794395441823815E-9</v>
      </c>
      <c r="AX851" s="13">
        <f t="shared" si="1213"/>
        <v>8.3213297065860928E-6</v>
      </c>
      <c r="AY851" s="13">
        <f t="shared" si="1214"/>
        <v>5.6884678135754376E-6</v>
      </c>
      <c r="AZ851" s="13">
        <f t="shared" si="1215"/>
        <v>1.9443206318620429E-6</v>
      </c>
      <c r="BA851" s="13">
        <f t="shared" si="1216"/>
        <v>4.4304639296866447E-7</v>
      </c>
      <c r="BB851" s="13">
        <f t="shared" si="1217"/>
        <v>7.5716719418299004E-8</v>
      </c>
      <c r="BC851" s="13">
        <f t="shared" si="1218"/>
        <v>1.0352002301257698E-8</v>
      </c>
      <c r="BD851" s="13">
        <f t="shared" si="1219"/>
        <v>4.2497629781564989E-5</v>
      </c>
      <c r="BE851" s="13">
        <f t="shared" si="1220"/>
        <v>2.2138012120504542E-5</v>
      </c>
      <c r="BF851" s="13">
        <f t="shared" si="1221"/>
        <v>5.7661048765148123E-6</v>
      </c>
      <c r="BG851" s="13">
        <f t="shared" si="1222"/>
        <v>1.0012330907276348E-6</v>
      </c>
      <c r="BH851" s="13">
        <f t="shared" si="1223"/>
        <v>1.3039145013443594E-7</v>
      </c>
      <c r="BI851" s="13">
        <f t="shared" si="1224"/>
        <v>1.3584792932327188E-8</v>
      </c>
      <c r="BJ851" s="14">
        <f t="shared" si="1225"/>
        <v>0.24024522820959029</v>
      </c>
      <c r="BK851" s="14">
        <f t="shared" si="1226"/>
        <v>0.41650259483049712</v>
      </c>
      <c r="BL851" s="14">
        <f t="shared" si="1227"/>
        <v>0.32728504812667863</v>
      </c>
      <c r="BM851" s="14">
        <f t="shared" si="1228"/>
        <v>0.12148656680571554</v>
      </c>
      <c r="BN851" s="14">
        <f t="shared" si="1229"/>
        <v>0.87850448879235188</v>
      </c>
    </row>
    <row r="852" spans="1:66" x14ac:dyDescent="0.25">
      <c r="A852" t="s">
        <v>341</v>
      </c>
      <c r="B852" t="s">
        <v>319</v>
      </c>
      <c r="C852" t="s">
        <v>145</v>
      </c>
      <c r="D852" s="11">
        <v>44451</v>
      </c>
      <c r="E852" s="10">
        <f>VLOOKUP(A852,home!$A$2:$E$405,3,FALSE)</f>
        <v>1.5127999999999999</v>
      </c>
      <c r="F852" s="10">
        <f>VLOOKUP(B852,home!$B$2:$E$405,3,FALSE)</f>
        <v>0.7712</v>
      </c>
      <c r="G852" s="10">
        <f>VLOOKUP(C852,away!$B$2:$E$405,4,FALSE)</f>
        <v>0.75549999999999995</v>
      </c>
      <c r="H852" s="10">
        <f>VLOOKUP(A852,away!$A$2:$E$405,3,FALSE)</f>
        <v>1.2179</v>
      </c>
      <c r="I852" s="10">
        <f>VLOOKUP(C852,away!$B$2:$E$405,3,FALSE)</f>
        <v>0.93840000000000001</v>
      </c>
      <c r="J852" s="10">
        <f>VLOOKUP(B852,home!$B$2:$E$405,4,FALSE)</f>
        <v>1.2316</v>
      </c>
      <c r="K852" s="12">
        <f t="shared" si="1174"/>
        <v>0.88142021248000002</v>
      </c>
      <c r="L852" s="12">
        <f t="shared" si="1175"/>
        <v>1.4075677565760001</v>
      </c>
      <c r="M852" s="13">
        <f t="shared" si="1176"/>
        <v>0.10136899852325852</v>
      </c>
      <c r="N852" s="13">
        <f t="shared" si="1177"/>
        <v>8.9348684217255323E-2</v>
      </c>
      <c r="O852" s="13">
        <f t="shared" si="1178"/>
        <v>0.14268373383773886</v>
      </c>
      <c r="P852" s="13">
        <f t="shared" si="1179"/>
        <v>0.12576432699669954</v>
      </c>
      <c r="Q852" s="13">
        <f t="shared" si="1180"/>
        <v>3.9376868113790799E-2</v>
      </c>
      <c r="R852" s="13">
        <f t="shared" si="1181"/>
        <v>0.10041851156893661</v>
      </c>
      <c r="S852" s="13">
        <f t="shared" si="1182"/>
        <v>3.9007650700287153E-2</v>
      </c>
      <c r="T852" s="13">
        <f t="shared" si="1183"/>
        <v>5.5425609911917549E-2</v>
      </c>
      <c r="U852" s="13">
        <f t="shared" si="1184"/>
        <v>8.8510905804017437E-2</v>
      </c>
      <c r="V852" s="13">
        <f t="shared" si="1185"/>
        <v>5.3772422310909423E-3</v>
      </c>
      <c r="W852" s="13">
        <f t="shared" si="1186"/>
        <v>1.1569189153218142E-2</v>
      </c>
      <c r="X852" s="13">
        <f t="shared" si="1187"/>
        <v>1.6284417621798653E-2</v>
      </c>
      <c r="Y852" s="13">
        <f t="shared" si="1188"/>
        <v>1.1460710589530907E-2</v>
      </c>
      <c r="Z852" s="13">
        <f t="shared" si="1189"/>
        <v>4.7115286349263069E-2</v>
      </c>
      <c r="AA852" s="13">
        <f t="shared" si="1190"/>
        <v>4.1528365705023496E-2</v>
      </c>
      <c r="AB852" s="13">
        <f t="shared" si="1191"/>
        <v>1.8301970461834474E-2</v>
      </c>
      <c r="AC852" s="13">
        <f t="shared" si="1192"/>
        <v>4.1695763753169229E-4</v>
      </c>
      <c r="AD852" s="13">
        <f t="shared" si="1193"/>
        <v>2.5493292904127116E-3</v>
      </c>
      <c r="AE852" s="13">
        <f t="shared" si="1194"/>
        <v>3.5883537100797067E-3</v>
      </c>
      <c r="AF852" s="13">
        <f t="shared" si="1195"/>
        <v>2.5254254907490299E-3</v>
      </c>
      <c r="AG852" s="13">
        <f t="shared" si="1196"/>
        <v>1.184902497471152E-3</v>
      </c>
      <c r="AH852" s="13">
        <f t="shared" si="1197"/>
        <v>1.6579489476767018E-2</v>
      </c>
      <c r="AI852" s="13">
        <f t="shared" si="1198"/>
        <v>1.4613497137421907E-2</v>
      </c>
      <c r="AJ852" s="13">
        <f t="shared" si="1199"/>
        <v>6.4403158759711431E-3</v>
      </c>
      <c r="AK852" s="13">
        <f t="shared" si="1200"/>
        <v>1.8922081959456009E-3</v>
      </c>
      <c r="AL852" s="13">
        <f t="shared" si="1201"/>
        <v>2.0692084339089292E-5</v>
      </c>
      <c r="AM852" s="13">
        <f t="shared" si="1202"/>
        <v>4.4940607296741213E-4</v>
      </c>
      <c r="AN852" s="13">
        <f t="shared" si="1203"/>
        <v>6.3256949791837052E-4</v>
      </c>
      <c r="AO852" s="13">
        <f t="shared" si="1204"/>
        <v>4.4519221453168383E-4</v>
      </c>
      <c r="AP852" s="13">
        <f t="shared" si="1205"/>
        <v>2.0887940221782117E-4</v>
      </c>
      <c r="AQ852" s="13">
        <f t="shared" si="1206"/>
        <v>7.3502977893668631E-5</v>
      </c>
      <c r="AR852" s="13">
        <f t="shared" si="1207"/>
        <v>4.6673509615976693E-3</v>
      </c>
      <c r="AS852" s="13">
        <f t="shared" si="1208"/>
        <v>4.1138974762901497E-3</v>
      </c>
      <c r="AT852" s="13">
        <f t="shared" si="1209"/>
        <v>1.8130361938362995E-3</v>
      </c>
      <c r="AU852" s="13">
        <f t="shared" si="1210"/>
        <v>5.3268224906837392E-4</v>
      </c>
      <c r="AV852" s="13">
        <f t="shared" si="1211"/>
        <v>1.1737922528954261E-4</v>
      </c>
      <c r="AW852" s="13">
        <f t="shared" si="1212"/>
        <v>7.1310594050096954E-7</v>
      </c>
      <c r="AX852" s="13">
        <f t="shared" si="1213"/>
        <v>6.6019266054123102E-5</v>
      </c>
      <c r="AY852" s="13">
        <f t="shared" si="1214"/>
        <v>9.2926590210596133E-5</v>
      </c>
      <c r="AZ852" s="13">
        <f t="shared" si="1215"/>
        <v>6.5400236054493054E-5</v>
      </c>
      <c r="BA852" s="13">
        <f t="shared" si="1216"/>
        <v>3.0685087847587869E-5</v>
      </c>
      <c r="BB852" s="13">
        <f t="shared" si="1217"/>
        <v>1.0797835065491687E-5</v>
      </c>
      <c r="BC852" s="13">
        <f t="shared" si="1218"/>
        <v>3.0397368958023596E-6</v>
      </c>
      <c r="BD852" s="13">
        <f t="shared" si="1219"/>
        <v>1.0949354536948102E-3</v>
      </c>
      <c r="BE852" s="13">
        <f t="shared" si="1220"/>
        <v>9.6509824024756474E-4</v>
      </c>
      <c r="BF852" s="13">
        <f t="shared" si="1221"/>
        <v>4.2532854799154124E-4</v>
      </c>
      <c r="BG852" s="13">
        <f t="shared" si="1222"/>
        <v>1.2496439304817141E-4</v>
      </c>
      <c r="BH852" s="13">
        <f t="shared" si="1223"/>
        <v>2.7536535468238369E-5</v>
      </c>
      <c r="BI852" s="13">
        <f t="shared" si="1224"/>
        <v>4.8542517886755455E-6</v>
      </c>
      <c r="BJ852" s="14">
        <f t="shared" si="1225"/>
        <v>0.23539190951388106</v>
      </c>
      <c r="BK852" s="14">
        <f t="shared" si="1226"/>
        <v>0.27204879476341753</v>
      </c>
      <c r="BL852" s="14">
        <f t="shared" si="1227"/>
        <v>0.44485606159197755</v>
      </c>
      <c r="BM852" s="14">
        <f t="shared" si="1228"/>
        <v>0.40035871547658941</v>
      </c>
      <c r="BN852" s="14">
        <f t="shared" si="1229"/>
        <v>0.5989611232576797</v>
      </c>
    </row>
    <row r="853" spans="1:66" x14ac:dyDescent="0.25">
      <c r="A853" t="s">
        <v>341</v>
      </c>
      <c r="B853" t="s">
        <v>152</v>
      </c>
      <c r="C853" t="s">
        <v>148</v>
      </c>
      <c r="D853" s="11">
        <v>44451</v>
      </c>
      <c r="E853" s="10">
        <f>VLOOKUP(A853,home!$A$2:$E$405,3,FALSE)</f>
        <v>1.5127999999999999</v>
      </c>
      <c r="F853" s="10">
        <f>VLOOKUP(B853,home!$B$2:$E$405,3,FALSE)</f>
        <v>0.75549999999999995</v>
      </c>
      <c r="G853" s="10">
        <f>VLOOKUP(C853,away!$B$2:$E$405,4,FALSE)</f>
        <v>0.47220000000000001</v>
      </c>
      <c r="H853" s="10">
        <f>VLOOKUP(A853,away!$A$2:$E$405,3,FALSE)</f>
        <v>1.2179</v>
      </c>
      <c r="I853" s="10">
        <f>VLOOKUP(C853,away!$B$2:$E$405,3,FALSE)</f>
        <v>2.1114000000000002</v>
      </c>
      <c r="J853" s="10">
        <f>VLOOKUP(B853,home!$B$2:$E$405,4,FALSE)</f>
        <v>0.82110000000000005</v>
      </c>
      <c r="K853" s="12">
        <f t="shared" si="1174"/>
        <v>0.53968701287999998</v>
      </c>
      <c r="L853" s="12">
        <f t="shared" si="1175"/>
        <v>2.1114373506660002</v>
      </c>
      <c r="M853" s="13">
        <f t="shared" si="1176"/>
        <v>7.0571820053649065E-2</v>
      </c>
      <c r="N853" s="13">
        <f t="shared" si="1177"/>
        <v>3.8086694758258745E-2</v>
      </c>
      <c r="O853" s="13">
        <f t="shared" si="1178"/>
        <v>0.14900797676575447</v>
      </c>
      <c r="P853" s="13">
        <f t="shared" si="1179"/>
        <v>8.0417669876002462E-2</v>
      </c>
      <c r="Q853" s="13">
        <f t="shared" si="1180"/>
        <v>1.0277447262278508E-2</v>
      </c>
      <c r="R853" s="13">
        <f t="shared" si="1181"/>
        <v>0.15731050384519282</v>
      </c>
      <c r="S853" s="13">
        <f t="shared" si="1182"/>
        <v>2.2909291638537416E-2</v>
      </c>
      <c r="T853" s="13">
        <f t="shared" si="1183"/>
        <v>2.1700186019074866E-2</v>
      </c>
      <c r="U853" s="13">
        <f t="shared" si="1184"/>
        <v>8.4898435914859863E-2</v>
      </c>
      <c r="V853" s="13">
        <f t="shared" si="1185"/>
        <v>2.9006098573378168E-3</v>
      </c>
      <c r="W853" s="13">
        <f t="shared" si="1186"/>
        <v>1.8488682710036076E-3</v>
      </c>
      <c r="X853" s="13">
        <f t="shared" si="1187"/>
        <v>3.903769523858285E-3</v>
      </c>
      <c r="Y853" s="13">
        <f t="shared" si="1188"/>
        <v>4.1212823905330065E-3</v>
      </c>
      <c r="Z853" s="13">
        <f t="shared" si="1189"/>
        <v>0.11071709115694252</v>
      </c>
      <c r="AA853" s="13">
        <f t="shared" si="1190"/>
        <v>5.9752576201252967E-2</v>
      </c>
      <c r="AB853" s="13">
        <f t="shared" si="1191"/>
        <v>1.6123844680969397E-2</v>
      </c>
      <c r="AC853" s="13">
        <f t="shared" si="1192"/>
        <v>2.0658058500647422E-4</v>
      </c>
      <c r="AD853" s="13">
        <f t="shared" si="1193"/>
        <v>2.4945254859663676E-4</v>
      </c>
      <c r="AE853" s="13">
        <f t="shared" si="1194"/>
        <v>5.2670342832576429E-4</v>
      </c>
      <c r="AF853" s="13">
        <f t="shared" si="1195"/>
        <v>5.5605064564542579E-4</v>
      </c>
      <c r="AG853" s="13">
        <f t="shared" si="1196"/>
        <v>3.9135536735923225E-4</v>
      </c>
      <c r="AH853" s="13">
        <f t="shared" si="1197"/>
        <v>5.8443050406465205E-2</v>
      </c>
      <c r="AI853" s="13">
        <f t="shared" si="1198"/>
        <v>3.1540955297460475E-2</v>
      </c>
      <c r="AJ853" s="13">
        <f t="shared" si="1199"/>
        <v>8.5111219739340289E-3</v>
      </c>
      <c r="AK853" s="13">
        <f t="shared" si="1200"/>
        <v>1.5311139981232617E-3</v>
      </c>
      <c r="AL853" s="13">
        <f t="shared" si="1201"/>
        <v>9.4160696296130877E-6</v>
      </c>
      <c r="AM853" s="13">
        <f t="shared" si="1202"/>
        <v>2.6925260161484404E-5</v>
      </c>
      <c r="AN853" s="13">
        <f t="shared" si="1203"/>
        <v>5.6850999981357416E-5</v>
      </c>
      <c r="AO853" s="13">
        <f t="shared" si="1204"/>
        <v>6.0018662391675087E-5</v>
      </c>
      <c r="AP853" s="13">
        <f t="shared" si="1205"/>
        <v>4.224188183693185E-5</v>
      </c>
      <c r="AQ853" s="13">
        <f t="shared" si="1206"/>
        <v>2.2297771768229412E-5</v>
      </c>
      <c r="AR853" s="13">
        <f t="shared" si="1207"/>
        <v>2.4679767903013277E-2</v>
      </c>
      <c r="AS853" s="13">
        <f t="shared" si="1208"/>
        <v>1.3319350218148937E-2</v>
      </c>
      <c r="AT853" s="13">
        <f t="shared" si="1209"/>
        <v>3.5941401663676883E-3</v>
      </c>
      <c r="AU853" s="13">
        <f t="shared" si="1210"/>
        <v>6.465702567530013E-4</v>
      </c>
      <c r="AV853" s="13">
        <f t="shared" si="1211"/>
        <v>8.7236392621020469E-5</v>
      </c>
      <c r="AW853" s="13">
        <f t="shared" si="1212"/>
        <v>2.980487657144631E-7</v>
      </c>
      <c r="AX853" s="13">
        <f t="shared" si="1213"/>
        <v>2.421868871261396E-6</v>
      </c>
      <c r="AY853" s="13">
        <f t="shared" si="1214"/>
        <v>5.113624393196617E-6</v>
      </c>
      <c r="AZ853" s="13">
        <f t="shared" si="1215"/>
        <v>5.3985487705360505E-6</v>
      </c>
      <c r="BA853" s="13">
        <f t="shared" si="1216"/>
        <v>3.7995658378339438E-6</v>
      </c>
      <c r="BB853" s="13">
        <f t="shared" si="1217"/>
        <v>2.0056363065792868E-6</v>
      </c>
      <c r="BC853" s="13">
        <f t="shared" si="1218"/>
        <v>8.4695508191266212E-7</v>
      </c>
      <c r="BD853" s="13">
        <f t="shared" si="1219"/>
        <v>8.6849639593650357E-3</v>
      </c>
      <c r="BE853" s="13">
        <f t="shared" si="1220"/>
        <v>4.687162256200173E-3</v>
      </c>
      <c r="BF853" s="13">
        <f t="shared" si="1221"/>
        <v>1.2648002984662764E-3</v>
      </c>
      <c r="BG853" s="13">
        <f t="shared" si="1222"/>
        <v>2.2753209832299906E-4</v>
      </c>
      <c r="BH853" s="13">
        <f t="shared" si="1223"/>
        <v>3.069902961956445E-5</v>
      </c>
      <c r="BI853" s="13">
        <f t="shared" si="1224"/>
        <v>3.3135735187394782E-6</v>
      </c>
      <c r="BJ853" s="14">
        <f t="shared" si="1225"/>
        <v>8.1889730990335086E-2</v>
      </c>
      <c r="BK853" s="14">
        <f t="shared" si="1226"/>
        <v>0.17702050170455605</v>
      </c>
      <c r="BL853" s="14">
        <f t="shared" si="1227"/>
        <v>0.62434511523640923</v>
      </c>
      <c r="BM853" s="14">
        <f t="shared" si="1228"/>
        <v>0.48829551095147938</v>
      </c>
      <c r="BN853" s="14">
        <f t="shared" si="1229"/>
        <v>0.50567211256113609</v>
      </c>
    </row>
    <row r="854" spans="1:66" x14ac:dyDescent="0.25">
      <c r="A854" t="s">
        <v>341</v>
      </c>
      <c r="B854" t="s">
        <v>146</v>
      </c>
      <c r="C854" t="s">
        <v>154</v>
      </c>
      <c r="D854" s="11">
        <v>44451</v>
      </c>
      <c r="E854" s="10">
        <f>VLOOKUP(A854,home!$A$2:$E$405,3,FALSE)</f>
        <v>1.5127999999999999</v>
      </c>
      <c r="F854" s="10">
        <f>VLOOKUP(B854,home!$B$2:$E$405,3,FALSE)</f>
        <v>0.75549999999999995</v>
      </c>
      <c r="G854" s="10">
        <f>VLOOKUP(C854,away!$B$2:$E$405,4,FALSE)</f>
        <v>1.9831000000000001</v>
      </c>
      <c r="H854" s="10">
        <f>VLOOKUP(A854,away!$A$2:$E$405,3,FALSE)</f>
        <v>1.2179</v>
      </c>
      <c r="I854" s="10">
        <f>VLOOKUP(C854,away!$B$2:$E$405,3,FALSE)</f>
        <v>0.5474</v>
      </c>
      <c r="J854" s="10">
        <f>VLOOKUP(B854,home!$B$2:$E$405,4,FALSE)</f>
        <v>0.93840000000000001</v>
      </c>
      <c r="K854" s="12">
        <f t="shared" si="1174"/>
        <v>2.2665254452400001</v>
      </c>
      <c r="L854" s="12">
        <f t="shared" si="1175"/>
        <v>0.62561106686400003</v>
      </c>
      <c r="M854" s="13">
        <f t="shared" si="1176"/>
        <v>5.5457600114181285E-2</v>
      </c>
      <c r="N854" s="13">
        <f t="shared" si="1177"/>
        <v>0.12569606179073661</v>
      </c>
      <c r="O854" s="13">
        <f t="shared" si="1178"/>
        <v>3.4694888373150039E-2</v>
      </c>
      <c r="P854" s="13">
        <f t="shared" si="1179"/>
        <v>7.863684731750599E-2</v>
      </c>
      <c r="Q854" s="13">
        <f t="shared" si="1180"/>
        <v>0.14244666120758195</v>
      </c>
      <c r="R854" s="13">
        <f t="shared" si="1181"/>
        <v>1.0852753064926893E-2</v>
      </c>
      <c r="S854" s="13">
        <f t="shared" si="1182"/>
        <v>2.7876042883685292E-2</v>
      </c>
      <c r="T854" s="13">
        <f t="shared" si="1183"/>
        <v>8.9116207689290086E-2</v>
      </c>
      <c r="U854" s="13">
        <f t="shared" si="1184"/>
        <v>2.4598040972563198E-2</v>
      </c>
      <c r="V854" s="13">
        <f t="shared" si="1185"/>
        <v>4.3919120664502511E-3</v>
      </c>
      <c r="W854" s="13">
        <f t="shared" si="1186"/>
        <v>0.10761966073882204</v>
      </c>
      <c r="X854" s="13">
        <f t="shared" si="1187"/>
        <v>6.7328050770356182E-2</v>
      </c>
      <c r="Y854" s="13">
        <f t="shared" si="1188"/>
        <v>2.1060586836158045E-2</v>
      </c>
      <c r="Z854" s="13">
        <f t="shared" si="1189"/>
        <v>2.2632008077868204E-3</v>
      </c>
      <c r="AA854" s="13">
        <f t="shared" si="1190"/>
        <v>5.1296022185365513E-3</v>
      </c>
      <c r="AB854" s="13">
        <f t="shared" si="1191"/>
        <v>5.8131869761363251E-3</v>
      </c>
      <c r="AC854" s="13">
        <f t="shared" si="1192"/>
        <v>3.8922316090388029E-4</v>
      </c>
      <c r="AD854" s="13">
        <f t="shared" si="1193"/>
        <v>6.0980674868159092E-2</v>
      </c>
      <c r="AE854" s="13">
        <f t="shared" si="1194"/>
        <v>3.8150185062355714E-2</v>
      </c>
      <c r="AF854" s="13">
        <f t="shared" si="1195"/>
        <v>1.1933588988959699E-2</v>
      </c>
      <c r="AG854" s="13">
        <f t="shared" si="1196"/>
        <v>2.4885951129665208E-3</v>
      </c>
      <c r="AH854" s="13">
        <f t="shared" si="1197"/>
        <v>3.5397086797174472E-4</v>
      </c>
      <c r="AI854" s="13">
        <f t="shared" si="1198"/>
        <v>8.0228397913164793E-4</v>
      </c>
      <c r="AJ854" s="13">
        <f t="shared" si="1199"/>
        <v>9.0919852650513881E-4</v>
      </c>
      <c r="AK854" s="13">
        <f t="shared" si="1200"/>
        <v>6.8690719836620384E-4</v>
      </c>
      <c r="AL854" s="13">
        <f t="shared" si="1201"/>
        <v>2.2076167892889986E-5</v>
      </c>
      <c r="AM854" s="13">
        <f t="shared" si="1202"/>
        <v>2.7642850251317998E-2</v>
      </c>
      <c r="AN854" s="13">
        <f t="shared" si="1203"/>
        <v>1.7293673036888838E-2</v>
      </c>
      <c r="AO854" s="13">
        <f t="shared" si="1204"/>
        <v>5.4095566193026095E-3</v>
      </c>
      <c r="AP854" s="13">
        <f t="shared" si="1205"/>
        <v>1.1280928292877067E-3</v>
      </c>
      <c r="AQ854" s="13">
        <f t="shared" si="1206"/>
        <v>1.7643683961307753E-4</v>
      </c>
      <c r="AR854" s="13">
        <f t="shared" si="1207"/>
        <v>4.4289618470115876E-5</v>
      </c>
      <c r="AS854" s="13">
        <f t="shared" si="1208"/>
        <v>1.0038354722248911E-4</v>
      </c>
      <c r="AT854" s="13">
        <f t="shared" si="1209"/>
        <v>1.1376093203161138E-4</v>
      </c>
      <c r="AU854" s="13">
        <f t="shared" si="1210"/>
        <v>8.5947349041288448E-5</v>
      </c>
      <c r="AV854" s="13">
        <f t="shared" si="1211"/>
        <v>4.8700463388250993E-5</v>
      </c>
      <c r="AW854" s="13">
        <f t="shared" si="1212"/>
        <v>8.6953328126882244E-7</v>
      </c>
      <c r="AX854" s="13">
        <f t="shared" si="1213"/>
        <v>1.0442203912261862E-2</v>
      </c>
      <c r="AY854" s="13">
        <f t="shared" si="1214"/>
        <v>6.5327583299615776E-3</v>
      </c>
      <c r="AZ854" s="13">
        <f t="shared" si="1215"/>
        <v>2.043482954185973E-3</v>
      </c>
      <c r="BA854" s="13">
        <f t="shared" si="1216"/>
        <v>4.2614185036222849E-4</v>
      </c>
      <c r="BB854" s="13">
        <f t="shared" si="1217"/>
        <v>6.6649764410128178E-5</v>
      </c>
      <c r="BC854" s="13">
        <f t="shared" si="1218"/>
        <v>8.3393660437709125E-6</v>
      </c>
      <c r="BD854" s="13">
        <f t="shared" si="1219"/>
        <v>4.6180125770147848E-6</v>
      </c>
      <c r="BE854" s="13">
        <f t="shared" si="1220"/>
        <v>1.0466843012242356E-5</v>
      </c>
      <c r="BF854" s="13">
        <f t="shared" si="1221"/>
        <v>1.1861683009289895E-5</v>
      </c>
      <c r="BG854" s="13">
        <f t="shared" si="1222"/>
        <v>8.9616021213088412E-6</v>
      </c>
      <c r="BH854" s="13">
        <f t="shared" si="1223"/>
        <v>5.0779248095158124E-6</v>
      </c>
      <c r="BI854" s="13">
        <f t="shared" si="1224"/>
        <v>2.3018491579566141E-6</v>
      </c>
      <c r="BJ854" s="14">
        <f t="shared" si="1225"/>
        <v>0.73799045881902181</v>
      </c>
      <c r="BK854" s="14">
        <f t="shared" si="1226"/>
        <v>0.17330646004058117</v>
      </c>
      <c r="BL854" s="14">
        <f t="shared" si="1227"/>
        <v>8.4277202002128834E-2</v>
      </c>
      <c r="BM854" s="14">
        <f t="shared" si="1228"/>
        <v>0.54352062100475562</v>
      </c>
      <c r="BN854" s="14">
        <f t="shared" si="1229"/>
        <v>0.44778481186808278</v>
      </c>
    </row>
    <row r="855" spans="1:66" x14ac:dyDescent="0.25">
      <c r="A855" t="s">
        <v>343</v>
      </c>
      <c r="B855" t="s">
        <v>180</v>
      </c>
      <c r="C855" t="s">
        <v>193</v>
      </c>
      <c r="D855" s="11">
        <v>44451</v>
      </c>
      <c r="E855" s="10">
        <f>VLOOKUP(A855,home!$A$2:$E$405,3,FALSE)</f>
        <v>1.3151999999999999</v>
      </c>
      <c r="F855" s="10">
        <f>VLOOKUP(B855,home!$B$2:$E$405,3,FALSE)</f>
        <v>0.71560000000000001</v>
      </c>
      <c r="G855" s="10">
        <f>VLOOKUP(C855,away!$B$2:$E$405,4,FALSE)</f>
        <v>1.476</v>
      </c>
      <c r="H855" s="10">
        <f>VLOOKUP(A855,away!$A$2:$E$405,3,FALSE)</f>
        <v>1.1212</v>
      </c>
      <c r="I855" s="10">
        <f>VLOOKUP(C855,away!$B$2:$E$405,3,FALSE)</f>
        <v>0.78700000000000003</v>
      </c>
      <c r="J855" s="10">
        <f>VLOOKUP(B855,home!$B$2:$E$405,4,FALSE)</f>
        <v>1.3116000000000001</v>
      </c>
      <c r="K855" s="12">
        <f t="shared" si="1174"/>
        <v>1.3891479091199999</v>
      </c>
      <c r="L855" s="12">
        <f t="shared" si="1175"/>
        <v>1.1573353790400003</v>
      </c>
      <c r="M855" s="13">
        <f t="shared" si="1176"/>
        <v>7.8356740115170395E-2</v>
      </c>
      <c r="N855" s="13">
        <f t="shared" si="1177"/>
        <v>0.10884910169644817</v>
      </c>
      <c r="O855" s="13">
        <f t="shared" si="1178"/>
        <v>9.0685027521529529E-2</v>
      </c>
      <c r="P855" s="13">
        <f t="shared" si="1179"/>
        <v>0.12597491637002237</v>
      </c>
      <c r="Q855" s="13">
        <f t="shared" si="1180"/>
        <v>7.5603751015605611E-2</v>
      </c>
      <c r="R855" s="13">
        <f t="shared" si="1181"/>
        <v>5.2476495349941137E-2</v>
      </c>
      <c r="S855" s="13">
        <f t="shared" si="1182"/>
        <v>5.0632783890411183E-2</v>
      </c>
      <c r="T855" s="13">
        <f t="shared" si="1183"/>
        <v>8.7498895838491728E-2</v>
      </c>
      <c r="U855" s="13">
        <f t="shared" si="1184"/>
        <v>7.2897613793316121E-2</v>
      </c>
      <c r="V855" s="13">
        <f t="shared" si="1185"/>
        <v>9.0447593443932998E-3</v>
      </c>
      <c r="W855" s="13">
        <f t="shared" si="1186"/>
        <v>3.5008264214985867E-2</v>
      </c>
      <c r="X855" s="13">
        <f t="shared" si="1187"/>
        <v>4.0516302734783148E-2</v>
      </c>
      <c r="Y855" s="13">
        <f t="shared" si="1188"/>
        <v>2.3445475291429835E-2</v>
      </c>
      <c r="Z855" s="13">
        <f t="shared" si="1189"/>
        <v>2.024430154550497E-2</v>
      </c>
      <c r="AA855" s="13">
        <f t="shared" si="1190"/>
        <v>2.8122329163533008E-2</v>
      </c>
      <c r="AB855" s="13">
        <f t="shared" si="1191"/>
        <v>1.9533037378553143E-2</v>
      </c>
      <c r="AC855" s="13">
        <f t="shared" si="1192"/>
        <v>9.0883439025330869E-4</v>
      </c>
      <c r="AD855" s="13">
        <f t="shared" si="1193"/>
        <v>1.2157914259042037E-2</v>
      </c>
      <c r="AE855" s="13">
        <f t="shared" si="1194"/>
        <v>1.407078430732424E-2</v>
      </c>
      <c r="AF855" s="13">
        <f t="shared" si="1195"/>
        <v>8.1423082448535966E-3</v>
      </c>
      <c r="AG855" s="13">
        <f t="shared" si="1196"/>
        <v>3.1411271329393844E-3</v>
      </c>
      <c r="AH855" s="13">
        <f t="shared" si="1197"/>
        <v>5.8573616006417691E-3</v>
      </c>
      <c r="AI855" s="13">
        <f t="shared" si="1198"/>
        <v>8.1367416204912897E-3</v>
      </c>
      <c r="AJ855" s="13">
        <f t="shared" si="1199"/>
        <v>5.6515688045775782E-3</v>
      </c>
      <c r="AK855" s="13">
        <f t="shared" si="1200"/>
        <v>2.6169549960422529E-3</v>
      </c>
      <c r="AL855" s="13">
        <f t="shared" si="1201"/>
        <v>5.8445686299904961E-5</v>
      </c>
      <c r="AM855" s="13">
        <f t="shared" si="1202"/>
        <v>3.3778282344416955E-3</v>
      </c>
      <c r="AN855" s="13">
        <f t="shared" si="1203"/>
        <v>3.9092801200395948E-3</v>
      </c>
      <c r="AO855" s="13">
        <f t="shared" si="1204"/>
        <v>2.2621740947497818E-3</v>
      </c>
      <c r="AP855" s="13">
        <f t="shared" si="1205"/>
        <v>8.7269803780056908E-4</v>
      </c>
      <c r="AQ855" s="13">
        <f t="shared" si="1206"/>
        <v>2.5250107859134673E-4</v>
      </c>
      <c r="AR855" s="13">
        <f t="shared" si="1207"/>
        <v>1.3557863616506154E-3</v>
      </c>
      <c r="AS855" s="13">
        <f t="shared" si="1208"/>
        <v>1.883387789500364E-3</v>
      </c>
      <c r="AT855" s="13">
        <f t="shared" si="1209"/>
        <v>1.3081521049232848E-3</v>
      </c>
      <c r="AU855" s="13">
        <f t="shared" si="1210"/>
        <v>6.0573892045503585E-4</v>
      </c>
      <c r="AV855" s="13">
        <f t="shared" si="1211"/>
        <v>2.1036523870567985E-4</v>
      </c>
      <c r="AW855" s="13">
        <f t="shared" si="1212"/>
        <v>2.6101032112153731E-6</v>
      </c>
      <c r="AX855" s="13">
        <f t="shared" si="1213"/>
        <v>7.820505048735289E-4</v>
      </c>
      <c r="AY855" s="13">
        <f t="shared" si="1214"/>
        <v>9.0509471748622923E-4</v>
      </c>
      <c r="AZ855" s="13">
        <f t="shared" si="1215"/>
        <v>5.2374906896451368E-4</v>
      </c>
      <c r="BA855" s="13">
        <f t="shared" si="1216"/>
        <v>2.0205110908396416E-4</v>
      </c>
      <c r="BB855" s="13">
        <f t="shared" si="1217"/>
        <v>5.8460224229285577E-5</v>
      </c>
      <c r="BC855" s="13">
        <f t="shared" si="1218"/>
        <v>1.3531617153432709E-5</v>
      </c>
      <c r="BD855" s="13">
        <f t="shared" si="1219"/>
        <v>2.6151658712636336E-4</v>
      </c>
      <c r="BE855" s="13">
        <f t="shared" si="1220"/>
        <v>3.6328522020678589E-4</v>
      </c>
      <c r="BF855" s="13">
        <f t="shared" si="1221"/>
        <v>2.5232845203222774E-4</v>
      </c>
      <c r="BG855" s="13">
        <f t="shared" si="1222"/>
        <v>1.1684051385068511E-4</v>
      </c>
      <c r="BH855" s="13">
        <f t="shared" si="1223"/>
        <v>4.0577188879046417E-5</v>
      </c>
      <c r="BI855" s="13">
        <f t="shared" si="1224"/>
        <v>1.1273543417858928E-5</v>
      </c>
      <c r="BJ855" s="14">
        <f t="shared" si="1225"/>
        <v>0.42159334354331757</v>
      </c>
      <c r="BK855" s="14">
        <f t="shared" si="1226"/>
        <v>0.26588157451403671</v>
      </c>
      <c r="BL855" s="14">
        <f t="shared" si="1227"/>
        <v>0.29238638214937374</v>
      </c>
      <c r="BM855" s="14">
        <f t="shared" si="1228"/>
        <v>0.46725708506924085</v>
      </c>
      <c r="BN855" s="14">
        <f t="shared" si="1229"/>
        <v>0.53194603206871716</v>
      </c>
    </row>
    <row r="856" spans="1:66" x14ac:dyDescent="0.25">
      <c r="A856" t="s">
        <v>343</v>
      </c>
      <c r="B856" t="s">
        <v>179</v>
      </c>
      <c r="C856" t="s">
        <v>183</v>
      </c>
      <c r="D856" s="11">
        <v>44451</v>
      </c>
      <c r="E856" s="10">
        <f>VLOOKUP(A856,home!$A$2:$E$405,3,FALSE)</f>
        <v>1.3151999999999999</v>
      </c>
      <c r="F856" s="10">
        <f>VLOOKUP(B856,home!$B$2:$E$405,3,FALSE)</f>
        <v>1.2356</v>
      </c>
      <c r="G856" s="10">
        <f>VLOOKUP(C856,away!$B$2:$E$405,4,FALSE)</f>
        <v>0.98399999999999999</v>
      </c>
      <c r="H856" s="10">
        <f>VLOOKUP(A856,away!$A$2:$E$405,3,FALSE)</f>
        <v>1.1212</v>
      </c>
      <c r="I856" s="10">
        <f>VLOOKUP(C856,away!$B$2:$E$405,3,FALSE)</f>
        <v>0.78700000000000003</v>
      </c>
      <c r="J856" s="10">
        <f>VLOOKUP(B856,home!$B$2:$E$405,4,FALSE)</f>
        <v>1.3379000000000001</v>
      </c>
      <c r="K856" s="12">
        <f t="shared" si="1174"/>
        <v>1.5990601420799999</v>
      </c>
      <c r="L856" s="12">
        <f t="shared" si="1175"/>
        <v>1.1805420887600002</v>
      </c>
      <c r="M856" s="13">
        <f t="shared" si="1176"/>
        <v>6.2063189290852021E-2</v>
      </c>
      <c r="N856" s="13">
        <f t="shared" si="1177"/>
        <v>9.924277228536775E-2</v>
      </c>
      <c r="O856" s="13">
        <f t="shared" si="1178"/>
        <v>7.3268207120529713E-2</v>
      </c>
      <c r="P856" s="13">
        <f t="shared" si="1179"/>
        <v>0.1171602696881011</v>
      </c>
      <c r="Q856" s="13">
        <f t="shared" si="1180"/>
        <v>7.934758077552663E-2</v>
      </c>
      <c r="R856" s="13">
        <f t="shared" si="1181"/>
        <v>4.324810113688525E-2</v>
      </c>
      <c r="S856" s="13">
        <f t="shared" si="1182"/>
        <v>5.5292553243843086E-2</v>
      </c>
      <c r="T856" s="13">
        <f t="shared" si="1183"/>
        <v>9.3673158746793037E-2</v>
      </c>
      <c r="U856" s="13">
        <f t="shared" si="1184"/>
        <v>6.9156314748637926E-2</v>
      </c>
      <c r="V856" s="13">
        <f t="shared" si="1185"/>
        <v>1.1597660964239238E-2</v>
      </c>
      <c r="W856" s="13">
        <f t="shared" si="1186"/>
        <v>4.2293851262872627E-2</v>
      </c>
      <c r="X856" s="13">
        <f t="shared" si="1187"/>
        <v>4.9929671511576422E-2</v>
      </c>
      <c r="Y856" s="13">
        <f t="shared" si="1188"/>
        <v>2.9472039348688563E-2</v>
      </c>
      <c r="Z856" s="13">
        <f t="shared" si="1189"/>
        <v>1.7018734550347418E-2</v>
      </c>
      <c r="AA856" s="13">
        <f t="shared" si="1190"/>
        <v>2.7213980088100342E-2</v>
      </c>
      <c r="AB856" s="13">
        <f t="shared" si="1191"/>
        <v>2.1758395433120015E-2</v>
      </c>
      <c r="AC856" s="13">
        <f t="shared" si="1192"/>
        <v>1.3683484343207464E-3</v>
      </c>
      <c r="AD856" s="13">
        <f t="shared" si="1193"/>
        <v>1.6907602952379874E-2</v>
      </c>
      <c r="AE856" s="13">
        <f t="shared" si="1194"/>
        <v>1.9960136905327282E-2</v>
      </c>
      <c r="AF856" s="13">
        <f t="shared" si="1195"/>
        <v>1.1781890857075322E-2</v>
      </c>
      <c r="AG856" s="13">
        <f t="shared" si="1196"/>
        <v>4.6363393473180161E-3</v>
      </c>
      <c r="AH856" s="13">
        <f t="shared" si="1197"/>
        <v>5.0228331085297798E-3</v>
      </c>
      <c r="AI856" s="13">
        <f t="shared" si="1198"/>
        <v>8.031812224169755E-3</v>
      </c>
      <c r="AJ856" s="13">
        <f t="shared" si="1199"/>
        <v>6.4216753981703855E-3</v>
      </c>
      <c r="AK856" s="13">
        <f t="shared" si="1200"/>
        <v>3.4228817248633261E-3</v>
      </c>
      <c r="AL856" s="13">
        <f t="shared" si="1201"/>
        <v>1.0332441721034126E-4</v>
      </c>
      <c r="AM856" s="13">
        <f t="shared" si="1202"/>
        <v>5.4072547958529541E-3</v>
      </c>
      <c r="AN856" s="13">
        <f t="shared" si="1203"/>
        <v>6.3834918711537748E-3</v>
      </c>
      <c r="AO856" s="13">
        <f t="shared" si="1204"/>
        <v>3.7679904135771809E-3</v>
      </c>
      <c r="AP856" s="13">
        <f t="shared" si="1205"/>
        <v>1.4827570910906874E-3</v>
      </c>
      <c r="AQ856" s="13">
        <f t="shared" si="1206"/>
        <v>4.376142883599754E-4</v>
      </c>
      <c r="AR856" s="13">
        <f t="shared" si="1207"/>
        <v>1.1859331778873259E-3</v>
      </c>
      <c r="AS856" s="13">
        <f t="shared" si="1208"/>
        <v>1.8963784759298929E-3</v>
      </c>
      <c r="AT856" s="13">
        <f t="shared" si="1209"/>
        <v>1.5162116175789545E-3</v>
      </c>
      <c r="AU856" s="13">
        <f t="shared" si="1210"/>
        <v>8.0817118820971647E-4</v>
      </c>
      <c r="AV856" s="13">
        <f t="shared" si="1211"/>
        <v>3.2307858376089794E-4</v>
      </c>
      <c r="AW856" s="13">
        <f t="shared" si="1212"/>
        <v>5.4180965149524035E-6</v>
      </c>
      <c r="AX856" s="13">
        <f t="shared" si="1213"/>
        <v>1.4410876036865645E-3</v>
      </c>
      <c r="AY856" s="13">
        <f t="shared" si="1214"/>
        <v>1.7012645697422801E-3</v>
      </c>
      <c r="AZ856" s="13">
        <f t="shared" si="1215"/>
        <v>1.0042072143484676E-3</v>
      </c>
      <c r="BA856" s="13">
        <f t="shared" si="1216"/>
        <v>3.9516962745826705E-4</v>
      </c>
      <c r="BB856" s="13">
        <f t="shared" si="1217"/>
        <v>1.166285943535234E-4</v>
      </c>
      <c r="BC856" s="13">
        <f t="shared" si="1218"/>
        <v>2.7536992877450248E-5</v>
      </c>
      <c r="BD856" s="13">
        <f t="shared" si="1219"/>
        <v>2.3334067182548184E-4</v>
      </c>
      <c r="BE856" s="13">
        <f t="shared" si="1220"/>
        <v>3.7312576784229759E-4</v>
      </c>
      <c r="BF856" s="13">
        <f t="shared" si="1221"/>
        <v>2.9832527166980677E-4</v>
      </c>
      <c r="BG856" s="13">
        <f t="shared" si="1222"/>
        <v>1.5901335043412527E-4</v>
      </c>
      <c r="BH856" s="13">
        <f t="shared" si="1223"/>
        <v>6.3567977684452301E-5</v>
      </c>
      <c r="BI856" s="13">
        <f t="shared" si="1224"/>
        <v>2.0329803885567699E-5</v>
      </c>
      <c r="BJ856" s="14">
        <f t="shared" si="1225"/>
        <v>0.4694100470554266</v>
      </c>
      <c r="BK856" s="14">
        <f t="shared" si="1226"/>
        <v>0.24928661060830878</v>
      </c>
      <c r="BL856" s="14">
        <f t="shared" si="1227"/>
        <v>0.26442167686971502</v>
      </c>
      <c r="BM856" s="14">
        <f t="shared" si="1228"/>
        <v>0.52411110231330826</v>
      </c>
      <c r="BN856" s="14">
        <f t="shared" si="1229"/>
        <v>0.47433012029726246</v>
      </c>
    </row>
    <row r="857" spans="1:66" x14ac:dyDescent="0.25">
      <c r="A857" t="s">
        <v>344</v>
      </c>
      <c r="B857" t="s">
        <v>213</v>
      </c>
      <c r="C857" t="s">
        <v>200</v>
      </c>
      <c r="D857" s="11">
        <v>44451</v>
      </c>
      <c r="E857" s="10">
        <f>VLOOKUP(A857,home!$A$2:$E$405,3,FALSE)</f>
        <v>1.3976999999999999</v>
      </c>
      <c r="F857" s="10">
        <f>VLOOKUP(B857,home!$B$2:$E$405,3,FALSE)</f>
        <v>1.0544</v>
      </c>
      <c r="G857" s="10">
        <f>VLOOKUP(C857,away!$B$2:$E$405,4,FALSE)</f>
        <v>0.85860000000000003</v>
      </c>
      <c r="H857" s="10">
        <f>VLOOKUP(A857,away!$A$2:$E$405,3,FALSE)</f>
        <v>1.0585</v>
      </c>
      <c r="I857" s="10">
        <f>VLOOKUP(C857,away!$B$2:$E$405,3,FALSE)</f>
        <v>1.2282</v>
      </c>
      <c r="J857" s="10">
        <f>VLOOKUP(B857,home!$B$2:$E$405,4,FALSE)</f>
        <v>1.1933</v>
      </c>
      <c r="K857" s="12">
        <f t="shared" ref="K857:K908" si="1230">E857*F857*G857</f>
        <v>1.265348767968</v>
      </c>
      <c r="L857" s="12">
        <f t="shared" ref="L857:L908" si="1231">H857*I857*J857</f>
        <v>1.55134930701</v>
      </c>
      <c r="M857" s="13">
        <f t="shared" ref="M857:M908" si="1232">_xlfn.POISSON.DIST(0,K857,FALSE) * _xlfn.POISSON.DIST(0,L857,FALSE)</f>
        <v>5.9803082353679815E-2</v>
      </c>
      <c r="N857" s="13">
        <f t="shared" ref="N857:N908" si="1233">_xlfn.POISSON.DIST(1,K857,FALSE) * _xlfn.POISSON.DIST(0,L857,FALSE)</f>
        <v>7.5671756576917604E-2</v>
      </c>
      <c r="O857" s="13">
        <f t="shared" ref="O857:O908" si="1234">_xlfn.POISSON.DIST(0,K857,FALSE) * _xlfn.POISSON.DIST(1,L857,FALSE)</f>
        <v>9.2775470366443152E-2</v>
      </c>
      <c r="P857" s="13">
        <f t="shared" ref="P857:P908" si="1235">_xlfn.POISSON.DIST(1,K857,FALSE) * _xlfn.POISSON.DIST(1,L857,FALSE)</f>
        <v>0.11739332712583053</v>
      </c>
      <c r="Q857" s="13">
        <f t="shared" ref="Q857:Q908" si="1236">_xlfn.POISSON.DIST(2,K857,FALSE) * _xlfn.POISSON.DIST(0,L857,FALSE)</f>
        <v>4.7875581977288556E-2</v>
      </c>
      <c r="R857" s="13">
        <f t="shared" ref="R857:R908" si="1237">_xlfn.POISSON.DIST(0,K857,FALSE) * _xlfn.POISSON.DIST(2,L857,FALSE)</f>
        <v>7.1963580830254198E-2</v>
      </c>
      <c r="S857" s="13">
        <f t="shared" ref="S857:S908" si="1238">_xlfn.POISSON.DIST(2,K857,FALSE) * _xlfn.POISSON.DIST(2,L857,FALSE)</f>
        <v>5.7610714662537275E-2</v>
      </c>
      <c r="T857" s="13">
        <f t="shared" ref="T857:T908" si="1239">_xlfn.POISSON.DIST(2,K857,FALSE) * _xlfn.POISSON.DIST(1,L857,FALSE)</f>
        <v>7.4271750923167054E-2</v>
      </c>
      <c r="U857" s="13">
        <f t="shared" ref="U857:U908" si="1240">_xlfn.POISSON.DIST(1,K857,FALSE) * _xlfn.POISSON.DIST(2,L857,FALSE)</f>
        <v>9.1059028342127729E-2</v>
      </c>
      <c r="V857" s="13">
        <f t="shared" ref="V857:V908" si="1241">_xlfn.POISSON.DIST(3,K857,FALSE) * _xlfn.POISSON.DIST(3,L857,FALSE)</f>
        <v>1.2565523764095875E-2</v>
      </c>
      <c r="W857" s="13">
        <f t="shared" ref="W857:W908" si="1242">_xlfn.POISSON.DIST(3,K857,FALSE) * _xlfn.POISSON.DIST(0,L857,FALSE)</f>
        <v>2.0193102890237687E-2</v>
      </c>
      <c r="X857" s="13">
        <f t="shared" ref="X857:X908" si="1243">_xlfn.POISSON.DIST(3,K857,FALSE) * _xlfn.POISSON.DIST(1,L857,FALSE)</f>
        <v>3.1326556175151871E-2</v>
      </c>
      <c r="Y857" s="13">
        <f t="shared" ref="Y857:Y908" si="1244">_xlfn.POISSON.DIST(3,K857,FALSE) * _xlfn.POISSON.DIST(2,L857,FALSE)</f>
        <v>2.4299215606665845E-2</v>
      </c>
      <c r="Z857" s="13">
        <f t="shared" ref="Z857:Z908" si="1245">_xlfn.POISSON.DIST(0,K857,FALSE) * _xlfn.POISSON.DIST(3,L857,FALSE)</f>
        <v>3.7213550416990981E-2</v>
      </c>
      <c r="AA857" s="13">
        <f t="shared" ref="AA857:AA908" si="1246">_xlfn.POISSON.DIST(1,K857,FALSE) * _xlfn.POISSON.DIST(3,L857,FALSE)</f>
        <v>4.708812017185459E-2</v>
      </c>
      <c r="AB857" s="13">
        <f t="shared" ref="AB857:AB908" si="1247">_xlfn.POISSON.DIST(2,K857,FALSE) * _xlfn.POISSON.DIST(3,L857,FALSE)</f>
        <v>2.9791447422692678E-2</v>
      </c>
      <c r="AC857" s="13">
        <f t="shared" ref="AC857:AC908" si="1248">_xlfn.POISSON.DIST(4,K857,FALSE) * _xlfn.POISSON.DIST(4,L857,FALSE)</f>
        <v>1.5416310745301604E-3</v>
      </c>
      <c r="AD857" s="13">
        <f t="shared" ref="AD857:AD908" si="1249">_xlfn.POISSON.DIST(4,K857,FALSE) * _xlfn.POISSON.DIST(0,L857,FALSE)</f>
        <v>6.3878294659033335E-3</v>
      </c>
      <c r="AE857" s="13">
        <f t="shared" ref="AE857:AE908" si="1250">_xlfn.POISSON.DIST(4,K857,FALSE) * _xlfn.POISSON.DIST(1,L857,FALSE)</f>
        <v>9.9097548152271946E-3</v>
      </c>
      <c r="AF857" s="13">
        <f t="shared" ref="AF857:AF908" si="1251">_xlfn.POISSON.DIST(4,K857,FALSE) * _xlfn.POISSON.DIST(2,L857,FALSE)</f>
        <v>7.6867456326208602E-3</v>
      </c>
      <c r="AG857" s="13">
        <f t="shared" ref="AG857:AG908" si="1252">_xlfn.POISSON.DIST(4,K857,FALSE) * _xlfn.POISSON.DIST(3,L857,FALSE)</f>
        <v>3.9749425034428382E-3</v>
      </c>
      <c r="AH857" s="13">
        <f t="shared" ref="AH857:AH908" si="1253">_xlfn.POISSON.DIST(0,K857,FALSE) * _xlfn.POISSON.DIST(4,L857,FALSE)</f>
        <v>1.4432803912695163E-2</v>
      </c>
      <c r="AI857" s="13">
        <f t="shared" ref="AI857:AI908" si="1254">_xlfn.POISSON.DIST(1,K857,FALSE) * _xlfn.POISSON.DIST(4,L857,FALSE)</f>
        <v>1.8262530649252557E-2</v>
      </c>
      <c r="AJ857" s="13">
        <f t="shared" ref="AJ857:AJ908" si="1255">_xlfn.POISSON.DIST(2,K857,FALSE) * _xlfn.POISSON.DIST(4,L857,FALSE)</f>
        <v>1.1554235328504784E-2</v>
      </c>
      <c r="AK857" s="13">
        <f t="shared" ref="AK857:AK908" si="1256">_xlfn.POISSON.DIST(3,K857,FALSE) * _xlfn.POISSON.DIST(4,L857,FALSE)</f>
        <v>4.8733791459119559E-3</v>
      </c>
      <c r="AL857" s="13">
        <f t="shared" ref="AL857:AL908" si="1257">_xlfn.POISSON.DIST(5,K857,FALSE) * _xlfn.POISSON.DIST(5,L857,FALSE)</f>
        <v>1.2104874459102439E-4</v>
      </c>
      <c r="AM857" s="13">
        <f t="shared" ref="AM857:AM908" si="1258">_xlfn.POISSON.DIST(5,K857,FALSE) * _xlfn.POISSON.DIST(0,L857,FALSE)</f>
        <v>1.6165664289340934E-3</v>
      </c>
      <c r="AN857" s="13">
        <f t="shared" ref="AN857:AN908" si="1259">_xlfn.POISSON.DIST(5,K857,FALSE) * _xlfn.POISSON.DIST(1,L857,FALSE)</f>
        <v>2.5078592092625364E-3</v>
      </c>
      <c r="AO857" s="13">
        <f t="shared" ref="AO857:AO908" si="1260">_xlfn.POISSON.DIST(5,K857,FALSE) * _xlfn.POISSON.DIST(2,L857,FALSE)</f>
        <v>1.9452828231840415E-3</v>
      </c>
      <c r="AP857" s="13">
        <f t="shared" ref="AP857:AP908" si="1261">_xlfn.POISSON.DIST(5,K857,FALSE) * _xlfn.POISSON.DIST(3,L857,FALSE)</f>
        <v>1.0059377198950062E-3</v>
      </c>
      <c r="AQ857" s="13">
        <f t="shared" ref="AQ857:AQ908" si="1262">_xlfn.POISSON.DIST(5,K857,FALSE) * _xlfn.POISSON.DIST(4,L857,FALSE)</f>
        <v>3.9014019616358432E-4</v>
      </c>
      <c r="AR857" s="13">
        <f t="shared" ref="AR857:AR908" si="1263">_xlfn.POISSON.DIST(0,K857,FALSE) * _xlfn.POISSON.DIST(5,L857,FALSE)</f>
        <v>4.4780640696341712E-3</v>
      </c>
      <c r="AS857" s="13">
        <f t="shared" ref="AS857:AS908" si="1264">_xlfn.POISSON.DIST(1,K857,FALSE) * _xlfn.POISSON.DIST(5,L857,FALSE)</f>
        <v>5.666312853393367E-3</v>
      </c>
      <c r="AT857" s="13">
        <f t="shared" ref="AT857:AT908" si="1265">_xlfn.POISSON.DIST(2,K857,FALSE) * _xlfn.POISSON.DIST(5,L857,FALSE)</f>
        <v>3.5849309939812706E-3</v>
      </c>
      <c r="AU857" s="13">
        <f t="shared" ref="AU857:AU908" si="1266">_xlfn.POISSON.DIST(3,K857,FALSE) * _xlfn.POISSON.DIST(5,L857,FALSE)</f>
        <v>1.5120626721614996E-3</v>
      </c>
      <c r="AV857" s="13">
        <f t="shared" ref="AV857:AV908" si="1267">_xlfn.POISSON.DIST(4,K857,FALSE) * _xlfn.POISSON.DIST(5,L857,FALSE)</f>
        <v>4.7832165982748912E-4</v>
      </c>
      <c r="AW857" s="13">
        <f t="shared" ref="AW857:AW908" si="1268">_xlfn.POISSON.DIST(6,K857,FALSE) * _xlfn.POISSON.DIST(6,L857,FALSE)</f>
        <v>6.6005120995382417E-6</v>
      </c>
      <c r="AX857" s="13">
        <f t="shared" ref="AX857:AX908" si="1269">_xlfn.POISSON.DIST(6,K857,FALSE) * _xlfn.POISSON.DIST(0,L857,FALSE)</f>
        <v>3.4092005653169771E-4</v>
      </c>
      <c r="AY857" s="13">
        <f t="shared" ref="AY857:AY908" si="1270">_xlfn.POISSON.DIST(6,K857,FALSE) * _xlfn.POISSON.DIST(1,L857,FALSE)</f>
        <v>5.2888609344625931E-4</v>
      </c>
      <c r="AZ857" s="13">
        <f t="shared" ref="AZ857:AZ908" si="1271">_xlfn.POISSON.DIST(6,K857,FALSE) * _xlfn.POISSON.DIST(2,L857,FALSE)</f>
        <v>4.102435372775403E-4</v>
      </c>
      <c r="BA857" s="13">
        <f t="shared" ref="BA857:BA908" si="1272">_xlfn.POISSON.DIST(6,K857,FALSE) * _xlfn.POISSON.DIST(3,L857,FALSE)</f>
        <v>2.1214367575361437E-4</v>
      </c>
      <c r="BB857" s="13">
        <f t="shared" ref="BB857:BB908" si="1273">_xlfn.POISSON.DIST(6,K857,FALSE) * _xlfn.POISSON.DIST(4,L857,FALSE)</f>
        <v>8.2277236091730948E-5</v>
      </c>
      <c r="BC857" s="13">
        <f t="shared" ref="BC857:BC908" si="1274">_xlfn.POISSON.DIST(6,K857,FALSE) * _xlfn.POISSON.DIST(5,L857,FALSE)</f>
        <v>2.5528146638720989E-5</v>
      </c>
      <c r="BD857" s="13">
        <f t="shared" ref="BD857:BD908" si="1275">_xlfn.POISSON.DIST(0,K857,FALSE) * _xlfn.POISSON.DIST(6,L857,FALSE)</f>
        <v>1.157840265195558E-3</v>
      </c>
      <c r="BE857" s="13">
        <f t="shared" ref="BE857:BE908" si="1276">_xlfn.POISSON.DIST(1,K857,FALSE) * _xlfn.POISSON.DIST(6,L857,FALSE)</f>
        <v>1.4650717530689419E-3</v>
      </c>
      <c r="BF857" s="13">
        <f t="shared" ref="BF857:BF908" si="1277">_xlfn.POISSON.DIST(2,K857,FALSE) * _xlfn.POISSON.DIST(6,L857,FALSE)</f>
        <v>9.2691336886525206E-4</v>
      </c>
      <c r="BG857" s="13">
        <f t="shared" ref="BG857:BG908" si="1278">_xlfn.POISSON.DIST(3,K857,FALSE) * _xlfn.POISSON.DIST(6,L857,FALSE)</f>
        <v>3.9095622976890505E-4</v>
      </c>
      <c r="BH857" s="13">
        <f t="shared" ref="BH857:BH908" si="1279">_xlfn.POISSON.DIST(4,K857,FALSE) * _xlfn.POISSON.DIST(6,L857,FALSE)</f>
        <v>1.2367399591687464E-4</v>
      </c>
      <c r="BI857" s="13">
        <f t="shared" ref="BI857:BI908" si="1280">_xlfn.POISSON.DIST(5,K857,FALSE) * _xlfn.POISSON.DIST(6,L857,FALSE)</f>
        <v>3.1298147672619349E-5</v>
      </c>
      <c r="BJ857" s="14">
        <f t="shared" ref="BJ857:BJ908" si="1281">SUM(N857,Q857,T857,W857,X857,Y857,AD857,AE857,AF857,AG857,AM857,AN857,AO857,AP857,AQ857,AX857,AY857,AZ857,BA857,BB857,BC857)</f>
        <v>0.31066302168980159</v>
      </c>
      <c r="BK857" s="14">
        <f t="shared" ref="BK857:BK908" si="1282">SUM(M857,P857,S857,V857,AC857,AL857,AY857)</f>
        <v>0.24956421381871091</v>
      </c>
      <c r="BL857" s="14">
        <f t="shared" ref="BL857:BL908" si="1283">SUM(O857,R857,U857,AA857,AB857,AH857,AI857,AJ857,AK857,AR857,AS857,AT857,AU857,AV857,BD857,BE857,BF857,BG857,BH857,BI857)</f>
        <v>0.40161604217922275</v>
      </c>
      <c r="BM857" s="14">
        <f t="shared" ref="BM857:BM908" si="1284">SUM(S857:BI857)</f>
        <v>0.53305174329296612</v>
      </c>
      <c r="BN857" s="14">
        <f t="shared" ref="BN857:BN908" si="1285">SUM(M857:R857)</f>
        <v>0.46548279923041391</v>
      </c>
    </row>
    <row r="858" spans="1:66" x14ac:dyDescent="0.25">
      <c r="A858" t="s">
        <v>344</v>
      </c>
      <c r="B858" t="s">
        <v>199</v>
      </c>
      <c r="C858" t="s">
        <v>205</v>
      </c>
      <c r="D858" s="11">
        <v>44451</v>
      </c>
      <c r="E858" s="10">
        <f>VLOOKUP(A858,home!$A$2:$E$405,3,FALSE)</f>
        <v>1.3976999999999999</v>
      </c>
      <c r="F858" s="10">
        <f>VLOOKUP(B858,home!$B$2:$E$405,3,FALSE)</f>
        <v>1.4309000000000001</v>
      </c>
      <c r="G858" s="10">
        <f>VLOOKUP(C858,away!$B$2:$E$405,4,FALSE)</f>
        <v>1.4309000000000001</v>
      </c>
      <c r="H858" s="10">
        <f>VLOOKUP(A858,away!$A$2:$E$405,3,FALSE)</f>
        <v>1.0585</v>
      </c>
      <c r="I858" s="10">
        <f>VLOOKUP(C858,away!$B$2:$E$405,3,FALSE)</f>
        <v>1.1114999999999999</v>
      </c>
      <c r="J858" s="10">
        <f>VLOOKUP(B858,home!$B$2:$E$405,4,FALSE)</f>
        <v>0.89500000000000002</v>
      </c>
      <c r="K858" s="12">
        <f t="shared" si="1230"/>
        <v>2.8617555419370002</v>
      </c>
      <c r="L858" s="12">
        <f t="shared" si="1231"/>
        <v>1.0529878612499999</v>
      </c>
      <c r="M858" s="13">
        <f t="shared" si="1232"/>
        <v>1.9945665983399943E-2</v>
      </c>
      <c r="N858" s="13">
        <f t="shared" si="1233"/>
        <v>5.7079620165619085E-2</v>
      </c>
      <c r="O858" s="13">
        <f t="shared" si="1234"/>
        <v>2.1002544165067177E-2</v>
      </c>
      <c r="P858" s="13">
        <f t="shared" si="1235"/>
        <v>6.01041471591576E-2</v>
      </c>
      <c r="Q858" s="13">
        <f t="shared" si="1236"/>
        <v>8.1673959670309715E-2</v>
      </c>
      <c r="R858" s="13">
        <f t="shared" si="1237"/>
        <v>1.1057712030591376E-2</v>
      </c>
      <c r="S858" s="13">
        <f t="shared" si="1238"/>
        <v>4.5279366815029323E-2</v>
      </c>
      <c r="T858" s="13">
        <f t="shared" si="1239"/>
        <v>8.6001688113058167E-2</v>
      </c>
      <c r="U858" s="13">
        <f t="shared" si="1240"/>
        <v>3.1644468684688308E-2</v>
      </c>
      <c r="V858" s="13">
        <f t="shared" si="1241"/>
        <v>1.5160507264468645E-2</v>
      </c>
      <c r="W858" s="13">
        <f t="shared" si="1242"/>
        <v>7.7910302239482615E-2</v>
      </c>
      <c r="X858" s="13">
        <f t="shared" si="1243"/>
        <v>8.2038602524493867E-2</v>
      </c>
      <c r="Y858" s="13">
        <f t="shared" si="1244"/>
        <v>4.3192826306102813E-2</v>
      </c>
      <c r="Z858" s="13">
        <f t="shared" si="1245"/>
        <v>3.8812121804702683E-3</v>
      </c>
      <c r="AA858" s="13">
        <f t="shared" si="1246"/>
        <v>1.110708046689418E-2</v>
      </c>
      <c r="AB858" s="13">
        <f t="shared" si="1247"/>
        <v>1.5892874540437314E-2</v>
      </c>
      <c r="AC858" s="13">
        <f t="shared" si="1248"/>
        <v>2.8552862072563404E-3</v>
      </c>
      <c r="AD858" s="13">
        <f t="shared" si="1249"/>
        <v>5.574005980195651E-2</v>
      </c>
      <c r="AE858" s="13">
        <f t="shared" si="1250"/>
        <v>5.8693606356809272E-2</v>
      </c>
      <c r="AF858" s="13">
        <f t="shared" si="1251"/>
        <v>3.0901827513352992E-2</v>
      </c>
      <c r="AG858" s="13">
        <f t="shared" si="1252"/>
        <v>1.0846416420667323E-2</v>
      </c>
      <c r="AH858" s="13">
        <f t="shared" si="1253"/>
        <v>1.0217173282427089E-3</v>
      </c>
      <c r="AI858" s="13">
        <f t="shared" si="1254"/>
        <v>2.9239052263916373E-3</v>
      </c>
      <c r="AJ858" s="13">
        <f t="shared" si="1255"/>
        <v>4.1837509928624155E-3</v>
      </c>
      <c r="AK858" s="13">
        <f t="shared" si="1256"/>
        <v>3.9909575299694805E-3</v>
      </c>
      <c r="AL858" s="13">
        <f t="shared" si="1257"/>
        <v>3.4416407559472183E-4</v>
      </c>
      <c r="AM858" s="13">
        <f t="shared" si="1258"/>
        <v>3.1902885009229776E-2</v>
      </c>
      <c r="AN858" s="13">
        <f t="shared" si="1259"/>
        <v>3.3593350653573543E-2</v>
      </c>
      <c r="AO858" s="13">
        <f t="shared" si="1260"/>
        <v>1.7686695228463844E-2</v>
      </c>
      <c r="AP858" s="13">
        <f t="shared" si="1261"/>
        <v>6.2079584604002409E-3</v>
      </c>
      <c r="AQ858" s="13">
        <f t="shared" si="1262"/>
        <v>1.6342262254864226E-3</v>
      </c>
      <c r="AR858" s="13">
        <f t="shared" si="1263"/>
        <v>2.1517118885367096E-4</v>
      </c>
      <c r="AS858" s="13">
        <f t="shared" si="1264"/>
        <v>6.1576734216716572E-4</v>
      </c>
      <c r="AT858" s="13">
        <f t="shared" si="1265"/>
        <v>8.8108780199535209E-4</v>
      </c>
      <c r="AU858" s="13">
        <f t="shared" si="1266"/>
        <v>8.4048596676442955E-4</v>
      </c>
      <c r="AV858" s="13">
        <f t="shared" si="1267"/>
        <v>6.0131634332709588E-4</v>
      </c>
      <c r="AW858" s="13">
        <f t="shared" si="1268"/>
        <v>2.8808386331558811E-5</v>
      </c>
      <c r="AX858" s="13">
        <f t="shared" si="1269"/>
        <v>1.5216376329823691E-2</v>
      </c>
      <c r="AY858" s="13">
        <f t="shared" si="1270"/>
        <v>1.6022659567516171E-2</v>
      </c>
      <c r="AZ858" s="13">
        <f t="shared" si="1271"/>
        <v>8.4358330147678486E-3</v>
      </c>
      <c r="BA858" s="13">
        <f t="shared" si="1272"/>
        <v>2.9609432546941787E-3</v>
      </c>
      <c r="BB858" s="13">
        <f t="shared" si="1273"/>
        <v>7.7945932626075911E-4</v>
      </c>
      <c r="BC858" s="13">
        <f t="shared" si="1274"/>
        <v>1.6415224177813661E-4</v>
      </c>
      <c r="BD858" s="13">
        <f t="shared" si="1275"/>
        <v>3.7762108325607784E-5</v>
      </c>
      <c r="BE858" s="13">
        <f t="shared" si="1276"/>
        <v>1.080659227760334E-4</v>
      </c>
      <c r="BF858" s="13">
        <f t="shared" si="1277"/>
        <v>1.5462912669942481E-4</v>
      </c>
      <c r="BG858" s="13">
        <f t="shared" si="1278"/>
        <v>1.475035867589858E-4</v>
      </c>
      <c r="BH858" s="13">
        <f t="shared" si="1279"/>
        <v>1.0552980171577818E-4</v>
      </c>
      <c r="BI858" s="13">
        <f t="shared" si="1280"/>
        <v>6.0400098979928208E-5</v>
      </c>
      <c r="BJ858" s="14">
        <f t="shared" si="1281"/>
        <v>0.71868344842384679</v>
      </c>
      <c r="BK858" s="14">
        <f t="shared" si="1282"/>
        <v>0.15971179707242275</v>
      </c>
      <c r="BL858" s="14">
        <f t="shared" si="1283"/>
        <v>0.10659273025350803</v>
      </c>
      <c r="BM858" s="14">
        <f t="shared" si="1284"/>
        <v>0.72201168757491829</v>
      </c>
      <c r="BN858" s="14">
        <f t="shared" si="1285"/>
        <v>0.25086364917414489</v>
      </c>
    </row>
    <row r="859" spans="1:66" x14ac:dyDescent="0.25">
      <c r="A859" t="s">
        <v>344</v>
      </c>
      <c r="B859" t="s">
        <v>214</v>
      </c>
      <c r="C859" t="s">
        <v>203</v>
      </c>
      <c r="D859" s="11">
        <v>44451</v>
      </c>
      <c r="E859" s="10">
        <f>VLOOKUP(A859,home!$A$2:$E$405,3,FALSE)</f>
        <v>1.3976999999999999</v>
      </c>
      <c r="F859" s="10">
        <f>VLOOKUP(B859,home!$B$2:$E$405,3,FALSE)</f>
        <v>1.0731999999999999</v>
      </c>
      <c r="G859" s="10">
        <f>VLOOKUP(C859,away!$B$2:$E$405,4,FALSE)</f>
        <v>0.89429999999999998</v>
      </c>
      <c r="H859" s="10">
        <f>VLOOKUP(A859,away!$A$2:$E$405,3,FALSE)</f>
        <v>1.0585</v>
      </c>
      <c r="I859" s="10">
        <f>VLOOKUP(C859,away!$B$2:$E$405,3,FALSE)</f>
        <v>1.1809000000000001</v>
      </c>
      <c r="J859" s="10">
        <f>VLOOKUP(B859,home!$B$2:$E$405,4,FALSE)</f>
        <v>0.6613</v>
      </c>
      <c r="K859" s="12">
        <f t="shared" si="1230"/>
        <v>1.3414604096519998</v>
      </c>
      <c r="L859" s="12">
        <f t="shared" si="1231"/>
        <v>0.82661352644499997</v>
      </c>
      <c r="M859" s="13">
        <f t="shared" si="1232"/>
        <v>0.11439774221695186</v>
      </c>
      <c r="N859" s="13">
        <f t="shared" si="1233"/>
        <v>0.1534600421376161</v>
      </c>
      <c r="O859" s="13">
        <f t="shared" si="1234"/>
        <v>9.456272111130061E-2</v>
      </c>
      <c r="P859" s="13">
        <f t="shared" si="1235"/>
        <v>0.12685214659977312</v>
      </c>
      <c r="Q859" s="13">
        <f t="shared" si="1236"/>
        <v>0.10293028549556983</v>
      </c>
      <c r="R859" s="13">
        <f t="shared" si="1237"/>
        <v>3.9083412184023621E-2</v>
      </c>
      <c r="S859" s="13">
        <f t="shared" si="1238"/>
        <v>3.5165613379093963E-2</v>
      </c>
      <c r="T859" s="13">
        <f t="shared" si="1239"/>
        <v>8.5083566271483613E-2</v>
      </c>
      <c r="U859" s="13">
        <f t="shared" si="1240"/>
        <v>5.2428850118978285E-2</v>
      </c>
      <c r="V859" s="13">
        <f t="shared" si="1241"/>
        <v>4.3326744209261046E-3</v>
      </c>
      <c r="W859" s="13">
        <f t="shared" si="1242"/>
        <v>4.6025634315494807E-2</v>
      </c>
      <c r="X859" s="13">
        <f t="shared" si="1243"/>
        <v>3.8045411888399161E-2</v>
      </c>
      <c r="Y859" s="13">
        <f t="shared" si="1244"/>
        <v>1.5724426043061079E-2</v>
      </c>
      <c r="Z859" s="13">
        <f t="shared" si="1245"/>
        <v>1.0768959056979749E-2</v>
      </c>
      <c r="AA859" s="13">
        <f t="shared" si="1246"/>
        <v>1.4446132228101666E-2</v>
      </c>
      <c r="AB859" s="13">
        <f t="shared" si="1247"/>
        <v>9.6894572282981099E-3</v>
      </c>
      <c r="AC859" s="13">
        <f t="shared" si="1248"/>
        <v>3.0027310863033041E-4</v>
      </c>
      <c r="AD859" s="13">
        <f t="shared" si="1249"/>
        <v>1.5435391565839189E-2</v>
      </c>
      <c r="AE859" s="13">
        <f t="shared" si="1250"/>
        <v>1.2759103454297743E-2</v>
      </c>
      <c r="AF859" s="13">
        <f t="shared" si="1251"/>
        <v>5.2734237503168184E-3</v>
      </c>
      <c r="AG859" s="13">
        <f t="shared" si="1252"/>
        <v>1.4530278008960673E-3</v>
      </c>
      <c r="AH859" s="13">
        <f t="shared" si="1253"/>
        <v>2.2254418055579627E-3</v>
      </c>
      <c r="AI859" s="13">
        <f t="shared" si="1254"/>
        <v>2.9853420761404709E-3</v>
      </c>
      <c r="AJ859" s="13">
        <f t="shared" si="1255"/>
        <v>2.0023591022053739E-3</v>
      </c>
      <c r="AK859" s="13">
        <f t="shared" si="1256"/>
        <v>8.9536182050494394E-4</v>
      </c>
      <c r="AL859" s="13">
        <f t="shared" si="1257"/>
        <v>1.3318545508951467E-5</v>
      </c>
      <c r="AM859" s="13">
        <f t="shared" si="1258"/>
        <v>4.1411933386099331E-3</v>
      </c>
      <c r="AN859" s="13">
        <f t="shared" si="1259"/>
        <v>3.4231664293188995E-3</v>
      </c>
      <c r="AO859" s="13">
        <f t="shared" si="1260"/>
        <v>1.4148178368737171E-3</v>
      </c>
      <c r="AP859" s="13">
        <f t="shared" si="1261"/>
        <v>3.8983585380515667E-4</v>
      </c>
      <c r="AQ859" s="13">
        <f t="shared" si="1262"/>
        <v>8.0560897462144505E-5</v>
      </c>
      <c r="AR859" s="13">
        <f t="shared" si="1263"/>
        <v>3.6791605975807916E-4</v>
      </c>
      <c r="AS859" s="13">
        <f t="shared" si="1264"/>
        <v>4.9354482824062252E-4</v>
      </c>
      <c r="AT859" s="13">
        <f t="shared" si="1265"/>
        <v>3.3103542373664574E-4</v>
      </c>
      <c r="AU859" s="13">
        <f t="shared" si="1266"/>
        <v>1.4802363837836138E-4</v>
      </c>
      <c r="AV859" s="13">
        <f t="shared" si="1267"/>
        <v>4.9641962644304E-5</v>
      </c>
      <c r="AW859" s="13">
        <f t="shared" si="1268"/>
        <v>4.1023684720426337E-7</v>
      </c>
      <c r="AX859" s="13">
        <f t="shared" si="1269"/>
        <v>9.2587448540996963E-4</v>
      </c>
      <c r="AY859" s="13">
        <f t="shared" si="1270"/>
        <v>7.6534037343018466E-4</v>
      </c>
      <c r="AZ859" s="13">
        <f t="shared" si="1271"/>
        <v>3.1632035250592905E-4</v>
      </c>
      <c r="BA859" s="13">
        <f t="shared" si="1272"/>
        <v>8.7158227357083838E-5</v>
      </c>
      <c r="BB859" s="13">
        <f t="shared" si="1273"/>
        <v>1.8011542418583533E-5</v>
      </c>
      <c r="BC859" s="13">
        <f t="shared" si="1274"/>
        <v>2.9777169190678083E-6</v>
      </c>
      <c r="BD859" s="13">
        <f t="shared" si="1275"/>
        <v>5.0687398598729169E-5</v>
      </c>
      <c r="BE859" s="13">
        <f t="shared" si="1276"/>
        <v>6.7995138488445431E-5</v>
      </c>
      <c r="BF859" s="13">
        <f t="shared" si="1277"/>
        <v>4.5606393165527238E-5</v>
      </c>
      <c r="BG859" s="13">
        <f t="shared" si="1278"/>
        <v>2.0393056952859447E-5</v>
      </c>
      <c r="BH859" s="13">
        <f t="shared" si="1279"/>
        <v>6.8391196335098442E-6</v>
      </c>
      <c r="BI859" s="13">
        <f t="shared" si="1280"/>
        <v>1.8348816450454304E-6</v>
      </c>
      <c r="BJ859" s="14">
        <f t="shared" si="1281"/>
        <v>0.48775556977708506</v>
      </c>
      <c r="BK859" s="14">
        <f t="shared" si="1282"/>
        <v>0.28182710864431454</v>
      </c>
      <c r="BL859" s="14">
        <f t="shared" si="1283"/>
        <v>0.21990259557635325</v>
      </c>
      <c r="BM859" s="14">
        <f t="shared" si="1284"/>
        <v>0.3682029531729144</v>
      </c>
      <c r="BN859" s="14">
        <f t="shared" si="1285"/>
        <v>0.63128634974523523</v>
      </c>
    </row>
    <row r="860" spans="1:66" x14ac:dyDescent="0.25">
      <c r="A860" t="s">
        <v>345</v>
      </c>
      <c r="B860" t="s">
        <v>215</v>
      </c>
      <c r="C860" t="s">
        <v>222</v>
      </c>
      <c r="D860" s="11">
        <v>44451</v>
      </c>
      <c r="E860" s="10">
        <f>VLOOKUP(A860,home!$A$2:$E$405,3,FALSE)</f>
        <v>1.8438000000000001</v>
      </c>
      <c r="F860" s="10">
        <f>VLOOKUP(B860,home!$B$2:$E$405,3,FALSE)</f>
        <v>1.3107</v>
      </c>
      <c r="G860" s="10">
        <f>VLOOKUP(C860,away!$B$2:$E$405,4,FALSE)</f>
        <v>1.0429999999999999</v>
      </c>
      <c r="H860" s="10">
        <f>VLOOKUP(A860,away!$A$2:$E$405,3,FALSE)</f>
        <v>1.2188000000000001</v>
      </c>
      <c r="I860" s="10">
        <f>VLOOKUP(C860,away!$B$2:$E$405,3,FALSE)</f>
        <v>0.75739999999999996</v>
      </c>
      <c r="J860" s="10">
        <f>VLOOKUP(B860,home!$B$2:$E$405,4,FALSE)</f>
        <v>0.75209999999999999</v>
      </c>
      <c r="K860" s="12">
        <f t="shared" si="1230"/>
        <v>2.52058541238</v>
      </c>
      <c r="L860" s="12">
        <f t="shared" si="1231"/>
        <v>0.69427789015200003</v>
      </c>
      <c r="M860" s="13">
        <f t="shared" si="1232"/>
        <v>4.0160823331276747E-2</v>
      </c>
      <c r="N860" s="13">
        <f t="shared" si="1233"/>
        <v>0.10122878543798654</v>
      </c>
      <c r="O860" s="13">
        <f t="shared" si="1234"/>
        <v>2.7882771689206037E-2</v>
      </c>
      <c r="P860" s="13">
        <f t="shared" si="1235"/>
        <v>7.0280907576534782E-2</v>
      </c>
      <c r="Q860" s="13">
        <f t="shared" si="1236"/>
        <v>0.12757789994396693</v>
      </c>
      <c r="R860" s="13">
        <f t="shared" si="1237"/>
        <v>9.6791959499859422E-3</v>
      </c>
      <c r="S860" s="13">
        <f t="shared" si="1238"/>
        <v>3.0747663768229311E-2</v>
      </c>
      <c r="T860" s="13">
        <f t="shared" si="1239"/>
        <v>8.8574515203120319E-2</v>
      </c>
      <c r="U860" s="13">
        <f t="shared" si="1240"/>
        <v>2.439724011510214E-2</v>
      </c>
      <c r="V860" s="13">
        <f t="shared" si="1241"/>
        <v>5.9786670365128709E-3</v>
      </c>
      <c r="W860" s="13">
        <f t="shared" si="1242"/>
        <v>0.10719033118027943</v>
      </c>
      <c r="X860" s="13">
        <f t="shared" si="1243"/>
        <v>7.441987697653854E-2</v>
      </c>
      <c r="Y860" s="13">
        <f t="shared" si="1244"/>
        <v>2.5834037586321287E-2</v>
      </c>
      <c r="Z860" s="13">
        <f t="shared" si="1245"/>
        <v>2.2400172475080084E-3</v>
      </c>
      <c r="AA860" s="13">
        <f t="shared" si="1246"/>
        <v>5.6461547975482857E-3</v>
      </c>
      <c r="AB860" s="13">
        <f t="shared" si="1247"/>
        <v>7.1158077093697817E-3</v>
      </c>
      <c r="AC860" s="13">
        <f t="shared" si="1248"/>
        <v>6.539117455928756E-4</v>
      </c>
      <c r="AD860" s="13">
        <f t="shared" si="1249"/>
        <v>6.7545596280298353E-2</v>
      </c>
      <c r="AE860" s="13">
        <f t="shared" si="1250"/>
        <v>4.6895414074544318E-2</v>
      </c>
      <c r="AF860" s="13">
        <f t="shared" si="1251"/>
        <v>1.627922457073952E-2</v>
      </c>
      <c r="AG860" s="13">
        <f t="shared" si="1252"/>
        <v>3.7674352294278777E-3</v>
      </c>
      <c r="AH860" s="13">
        <f t="shared" si="1253"/>
        <v>3.8879861212598753E-4</v>
      </c>
      <c r="AI860" s="13">
        <f t="shared" si="1254"/>
        <v>9.8000011007835395E-4</v>
      </c>
      <c r="AJ860" s="13">
        <f t="shared" si="1255"/>
        <v>1.2350869907971468E-3</v>
      </c>
      <c r="AK860" s="13">
        <f t="shared" si="1256"/>
        <v>1.0377140840078665E-3</v>
      </c>
      <c r="AL860" s="13">
        <f t="shared" si="1257"/>
        <v>4.5773474887336083E-5</v>
      </c>
      <c r="AM860" s="13">
        <f t="shared" si="1258"/>
        <v>3.4050888930925761E-2</v>
      </c>
      <c r="AN860" s="13">
        <f t="shared" si="1259"/>
        <v>2.3640779324763227E-2</v>
      </c>
      <c r="AO860" s="13">
        <f t="shared" si="1260"/>
        <v>8.2066351955728187E-3</v>
      </c>
      <c r="AP860" s="13">
        <f t="shared" si="1261"/>
        <v>1.8992284562764812E-3</v>
      </c>
      <c r="AQ860" s="13">
        <f t="shared" si="1262"/>
        <v>3.2964808138506881E-4</v>
      </c>
      <c r="AR860" s="13">
        <f t="shared" si="1263"/>
        <v>5.3986856024171301E-5</v>
      </c>
      <c r="AS860" s="13">
        <f t="shared" si="1264"/>
        <v>1.3607848175478551E-4</v>
      </c>
      <c r="AT860" s="13">
        <f t="shared" si="1265"/>
        <v>1.7149871802496519E-4</v>
      </c>
      <c r="AU860" s="13">
        <f t="shared" si="1266"/>
        <v>1.4409238896519942E-4</v>
      </c>
      <c r="AV860" s="13">
        <f t="shared" si="1267"/>
        <v>9.0799293415166644E-5</v>
      </c>
      <c r="AW860" s="13">
        <f t="shared" si="1268"/>
        <v>2.2250825909766792E-6</v>
      </c>
      <c r="AX860" s="13">
        <f t="shared" si="1269"/>
        <v>1.4304695652977178E-2</v>
      </c>
      <c r="AY860" s="13">
        <f t="shared" si="1270"/>
        <v>9.9314339172154806E-3</v>
      </c>
      <c r="AZ860" s="13">
        <f t="shared" si="1271"/>
        <v>3.4475874931141886E-3</v>
      </c>
      <c r="BA860" s="13">
        <f t="shared" si="1272"/>
        <v>7.9786125694458071E-4</v>
      </c>
      <c r="BB860" s="13">
        <f t="shared" si="1273"/>
        <v>1.3848435752637653E-4</v>
      </c>
      <c r="BC860" s="13">
        <f t="shared" si="1274"/>
        <v>1.9229325512493596E-5</v>
      </c>
      <c r="BD860" s="13">
        <f t="shared" si="1275"/>
        <v>6.2469800827335721E-6</v>
      </c>
      <c r="BE860" s="13">
        <f t="shared" si="1276"/>
        <v>1.5746046867966645E-5</v>
      </c>
      <c r="BF860" s="13">
        <f t="shared" si="1277"/>
        <v>1.9844628019024261E-5</v>
      </c>
      <c r="BG860" s="13">
        <f t="shared" si="1278"/>
        <v>1.6673359966286658E-5</v>
      </c>
      <c r="BH860" s="13">
        <f t="shared" si="1279"/>
        <v>1.050665697659571E-5</v>
      </c>
      <c r="BI860" s="13">
        <f t="shared" si="1280"/>
        <v>5.2965852616175404E-6</v>
      </c>
      <c r="BJ860" s="14">
        <f t="shared" si="1281"/>
        <v>0.75607958847543677</v>
      </c>
      <c r="BK860" s="14">
        <f t="shared" si="1282"/>
        <v>0.15779918085024941</v>
      </c>
      <c r="BL860" s="14">
        <f t="shared" si="1283"/>
        <v>7.9033540053580084E-2</v>
      </c>
      <c r="BM860" s="14">
        <f t="shared" si="1284"/>
        <v>0.60841273386319272</v>
      </c>
      <c r="BN860" s="14">
        <f t="shared" si="1285"/>
        <v>0.37681038392895699</v>
      </c>
    </row>
    <row r="861" spans="1:66" x14ac:dyDescent="0.25">
      <c r="A861" t="s">
        <v>345</v>
      </c>
      <c r="B861" t="s">
        <v>217</v>
      </c>
      <c r="C861" t="s">
        <v>225</v>
      </c>
      <c r="D861" s="11">
        <v>44451</v>
      </c>
      <c r="E861" s="10">
        <f>VLOOKUP(A861,home!$A$2:$E$405,3,FALSE)</f>
        <v>1.8438000000000001</v>
      </c>
      <c r="F861" s="10">
        <f>VLOOKUP(B861,home!$B$2:$E$405,3,FALSE)</f>
        <v>1.1751</v>
      </c>
      <c r="G861" s="10">
        <f>VLOOKUP(C861,away!$B$2:$E$405,4,FALSE)</f>
        <v>1.1751</v>
      </c>
      <c r="H861" s="10">
        <f>VLOOKUP(A861,away!$A$2:$E$405,3,FALSE)</f>
        <v>1.2188000000000001</v>
      </c>
      <c r="I861" s="10">
        <f>VLOOKUP(C861,away!$B$2:$E$405,3,FALSE)</f>
        <v>0.82050000000000001</v>
      </c>
      <c r="J861" s="10">
        <f>VLOOKUP(B861,home!$B$2:$E$405,4,FALSE)</f>
        <v>0.75209999999999999</v>
      </c>
      <c r="K861" s="12">
        <f t="shared" si="1230"/>
        <v>2.5460296864380005</v>
      </c>
      <c r="L861" s="12">
        <f t="shared" si="1231"/>
        <v>0.75211910334000009</v>
      </c>
      <c r="M861" s="13">
        <f t="shared" si="1232"/>
        <v>3.6951509135694463E-2</v>
      </c>
      <c r="N861" s="13">
        <f t="shared" si="1233"/>
        <v>9.4079639218163064E-2</v>
      </c>
      <c r="O861" s="13">
        <f t="shared" si="1234"/>
        <v>2.7791935918198341E-2</v>
      </c>
      <c r="P861" s="13">
        <f t="shared" si="1235"/>
        <v>7.0759093891315517E-2</v>
      </c>
      <c r="Q861" s="13">
        <f t="shared" si="1236"/>
        <v>0.11976477716941</v>
      </c>
      <c r="R861" s="13">
        <f t="shared" si="1237"/>
        <v>1.045142296143904E-2</v>
      </c>
      <c r="S861" s="13">
        <f t="shared" si="1238"/>
        <v>3.387445794117435E-2</v>
      </c>
      <c r="T861" s="13">
        <f t="shared" si="1239"/>
        <v>9.0077376816371568E-2</v>
      </c>
      <c r="U861" s="13">
        <f t="shared" si="1240"/>
        <v>2.6609633125343552E-2</v>
      </c>
      <c r="V861" s="13">
        <f t="shared" si="1241"/>
        <v>7.2074216123349652E-3</v>
      </c>
      <c r="W861" s="13">
        <f t="shared" si="1242"/>
        <v>0.10164155935431665</v>
      </c>
      <c r="X861" s="13">
        <f t="shared" si="1243"/>
        <v>7.6446558483648036E-2</v>
      </c>
      <c r="Y861" s="13">
        <f t="shared" si="1244"/>
        <v>2.8748458510075122E-2</v>
      </c>
      <c r="Z861" s="13">
        <f t="shared" si="1245"/>
        <v>2.620238288794873E-3</v>
      </c>
      <c r="AA861" s="13">
        <f t="shared" si="1246"/>
        <v>6.6712044688132521E-3</v>
      </c>
      <c r="AB861" s="13">
        <f t="shared" si="1247"/>
        <v>8.4925423109481982E-3</v>
      </c>
      <c r="AC861" s="13">
        <f t="shared" si="1248"/>
        <v>8.626011401670756E-4</v>
      </c>
      <c r="AD861" s="13">
        <f t="shared" si="1249"/>
        <v>6.4695606872985048E-2</v>
      </c>
      <c r="AE861" s="13">
        <f t="shared" si="1250"/>
        <v>4.8658801831346667E-2</v>
      </c>
      <c r="AF861" s="13">
        <f t="shared" si="1251"/>
        <v>1.8298607201495606E-2</v>
      </c>
      <c r="AG861" s="13">
        <f t="shared" si="1252"/>
        <v>4.5875773469199145E-3</v>
      </c>
      <c r="AH861" s="13">
        <f t="shared" si="1253"/>
        <v>4.9268281807638391E-4</v>
      </c>
      <c r="AI861" s="13">
        <f t="shared" si="1254"/>
        <v>1.2543850808204061E-3</v>
      </c>
      <c r="AJ861" s="13">
        <f t="shared" si="1255"/>
        <v>1.5968508269968427E-3</v>
      </c>
      <c r="AK861" s="13">
        <f t="shared" si="1256"/>
        <v>1.3552098701156779E-3</v>
      </c>
      <c r="AL861" s="13">
        <f t="shared" si="1257"/>
        <v>6.6072402990304362E-5</v>
      </c>
      <c r="AM861" s="13">
        <f t="shared" si="1258"/>
        <v>3.2943387136148451E-2</v>
      </c>
      <c r="AN861" s="13">
        <f t="shared" si="1259"/>
        <v>2.477735079382247E-2</v>
      </c>
      <c r="AO861" s="13">
        <f t="shared" si="1260"/>
        <v>9.3177594310951978E-3</v>
      </c>
      <c r="AP861" s="13">
        <f t="shared" si="1261"/>
        <v>2.3360216228177164E-3</v>
      </c>
      <c r="AQ861" s="13">
        <f t="shared" si="1262"/>
        <v>4.3924162208412818E-4</v>
      </c>
      <c r="AR861" s="13">
        <f t="shared" si="1263"/>
        <v>7.4111231872526885E-5</v>
      </c>
      <c r="AS861" s="13">
        <f t="shared" si="1264"/>
        <v>1.8868939644594353E-4</v>
      </c>
      <c r="AT861" s="13">
        <f t="shared" si="1265"/>
        <v>2.4020440243372067E-4</v>
      </c>
      <c r="AU861" s="13">
        <f t="shared" si="1266"/>
        <v>2.0385584646978439E-4</v>
      </c>
      <c r="AV861" s="13">
        <f t="shared" si="1267"/>
        <v>1.2975575921650456E-4</v>
      </c>
      <c r="AW861" s="13">
        <f t="shared" si="1268"/>
        <v>3.5145334732603205E-6</v>
      </c>
      <c r="AX861" s="13">
        <f t="shared" si="1269"/>
        <v>1.397914027007561E-2</v>
      </c>
      <c r="AY861" s="13">
        <f t="shared" si="1270"/>
        <v>1.0513978445393356E-2</v>
      </c>
      <c r="AZ861" s="13">
        <f t="shared" si="1271"/>
        <v>3.953882020442669E-3</v>
      </c>
      <c r="BA861" s="13">
        <f t="shared" si="1272"/>
        <v>9.9126339997582941E-4</v>
      </c>
      <c r="BB861" s="13">
        <f t="shared" si="1273"/>
        <v>1.8638703489089518E-4</v>
      </c>
      <c r="BC861" s="13">
        <f t="shared" si="1274"/>
        <v>2.8037049911268287E-5</v>
      </c>
      <c r="BD861" s="13">
        <f t="shared" si="1275"/>
        <v>9.2900788772312888E-6</v>
      </c>
      <c r="BE861" s="13">
        <f t="shared" si="1276"/>
        <v>2.3652816610781467E-5</v>
      </c>
      <c r="BF861" s="13">
        <f t="shared" si="1277"/>
        <v>3.0110386629461741E-5</v>
      </c>
      <c r="BG861" s="13">
        <f t="shared" si="1278"/>
        <v>2.5553979409578481E-5</v>
      </c>
      <c r="BH861" s="13">
        <f t="shared" si="1279"/>
        <v>1.6265297545853053E-5</v>
      </c>
      <c r="BI861" s="13">
        <f t="shared" si="1280"/>
        <v>8.282386082097805E-6</v>
      </c>
      <c r="BJ861" s="14">
        <f t="shared" si="1281"/>
        <v>0.74646541163138924</v>
      </c>
      <c r="BK861" s="14">
        <f t="shared" si="1282"/>
        <v>0.16023513456907001</v>
      </c>
      <c r="BL861" s="14">
        <f t="shared" si="1283"/>
        <v>8.5665638962345164E-2</v>
      </c>
      <c r="BM861" s="14">
        <f t="shared" si="1284"/>
        <v>0.6246775812454588</v>
      </c>
      <c r="BN861" s="14">
        <f t="shared" si="1285"/>
        <v>0.3597983782942204</v>
      </c>
    </row>
    <row r="862" spans="1:66" x14ac:dyDescent="0.25">
      <c r="A862" t="s">
        <v>345</v>
      </c>
      <c r="B862" t="s">
        <v>221</v>
      </c>
      <c r="C862" t="s">
        <v>220</v>
      </c>
      <c r="D862" s="11">
        <v>44451</v>
      </c>
      <c r="E862" s="10">
        <f>VLOOKUP(A862,home!$A$2:$E$405,3,FALSE)</f>
        <v>1.8438000000000001</v>
      </c>
      <c r="F862" s="10">
        <f>VLOOKUP(B862,home!$B$2:$E$405,3,FALSE)</f>
        <v>1.6271</v>
      </c>
      <c r="G862" s="10">
        <f>VLOOKUP(C862,away!$B$2:$E$405,4,FALSE)</f>
        <v>1.1298999999999999</v>
      </c>
      <c r="H862" s="10">
        <f>VLOOKUP(A862,away!$A$2:$E$405,3,FALSE)</f>
        <v>1.2188000000000001</v>
      </c>
      <c r="I862" s="10">
        <f>VLOOKUP(C862,away!$B$2:$E$405,3,FALSE)</f>
        <v>0.68369999999999997</v>
      </c>
      <c r="J862" s="10">
        <f>VLOOKUP(B862,home!$B$2:$E$405,4,FALSE)</f>
        <v>0.88890000000000002</v>
      </c>
      <c r="K862" s="12">
        <f t="shared" si="1230"/>
        <v>3.3897530827019997</v>
      </c>
      <c r="L862" s="12">
        <f t="shared" si="1231"/>
        <v>0.74071464548400001</v>
      </c>
      <c r="M862" s="13">
        <f t="shared" si="1232"/>
        <v>1.6075358165799775E-2</v>
      </c>
      <c r="N862" s="13">
        <f t="shared" si="1233"/>
        <v>5.4491494898058553E-2</v>
      </c>
      <c r="O862" s="13">
        <f t="shared" si="1234"/>
        <v>1.1907253224808704E-2</v>
      </c>
      <c r="P862" s="13">
        <f t="shared" si="1235"/>
        <v>4.0362648325308635E-2</v>
      </c>
      <c r="Q862" s="13">
        <f t="shared" si="1236"/>
        <v>9.2356356405867146E-2</v>
      </c>
      <c r="R862" s="13">
        <f t="shared" si="1237"/>
        <v>4.4099384255511971E-3</v>
      </c>
      <c r="S862" s="13">
        <f t="shared" si="1238"/>
        <v>2.5336035487198854E-2</v>
      </c>
      <c r="T862" s="13">
        <f t="shared" si="1239"/>
        <v>6.8409705793365846E-2</v>
      </c>
      <c r="U862" s="13">
        <f t="shared" si="1240"/>
        <v>1.4948602372538174E-2</v>
      </c>
      <c r="V862" s="13">
        <f t="shared" si="1241"/>
        <v>7.0683027869947153E-3</v>
      </c>
      <c r="W862" s="13">
        <f t="shared" si="1242"/>
        <v>0.10435508127797091</v>
      </c>
      <c r="X862" s="13">
        <f t="shared" si="1243"/>
        <v>7.7297337033266231E-2</v>
      </c>
      <c r="Y862" s="13">
        <f t="shared" si="1244"/>
        <v>2.8627634798726525E-2</v>
      </c>
      <c r="Z862" s="13">
        <f t="shared" si="1245"/>
        <v>1.088835325829475E-3</v>
      </c>
      <c r="AA862" s="13">
        <f t="shared" si="1246"/>
        <v>3.6908829022852994E-3</v>
      </c>
      <c r="AB862" s="13">
        <f t="shared" si="1247"/>
        <v>6.2555908479568498E-3</v>
      </c>
      <c r="AC862" s="13">
        <f t="shared" si="1248"/>
        <v>1.1092109764591074E-3</v>
      </c>
      <c r="AD862" s="13">
        <f t="shared" si="1249"/>
        <v>8.8434489614404893E-2</v>
      </c>
      <c r="AE862" s="13">
        <f t="shared" si="1250"/>
        <v>6.5504721623292406E-2</v>
      </c>
      <c r="AF862" s="13">
        <f t="shared" si="1251"/>
        <v>2.4260153327362567E-2</v>
      </c>
      <c r="AG862" s="13">
        <f t="shared" si="1252"/>
        <v>5.9899502904216181E-3</v>
      </c>
      <c r="AH862" s="13">
        <f t="shared" si="1253"/>
        <v>2.0162906809055873E-4</v>
      </c>
      <c r="AI862" s="13">
        <f t="shared" si="1254"/>
        <v>6.8347275512230287E-4</v>
      </c>
      <c r="AJ862" s="13">
        <f t="shared" si="1255"/>
        <v>1.1584019393093279E-3</v>
      </c>
      <c r="AK862" s="13">
        <f t="shared" si="1256"/>
        <v>1.3088988482605893E-3</v>
      </c>
      <c r="AL862" s="13">
        <f t="shared" si="1257"/>
        <v>1.1140204056327788E-4</v>
      </c>
      <c r="AM862" s="13">
        <f t="shared" si="1258"/>
        <v>5.9954216757521397E-2</v>
      </c>
      <c r="AN862" s="13">
        <f t="shared" si="1259"/>
        <v>4.4408966410818353E-2</v>
      </c>
      <c r="AO862" s="13">
        <f t="shared" si="1260"/>
        <v>1.6447185905650089E-2</v>
      </c>
      <c r="AP862" s="13">
        <f t="shared" si="1261"/>
        <v>4.0608904924376837E-3</v>
      </c>
      <c r="AQ862" s="13">
        <f t="shared" si="1262"/>
        <v>7.5199026536383097E-4</v>
      </c>
      <c r="AR862" s="13">
        <f t="shared" si="1263"/>
        <v>2.9869920737993517E-5</v>
      </c>
      <c r="AS862" s="13">
        <f t="shared" si="1264"/>
        <v>1.0125165590167791E-4</v>
      </c>
      <c r="AT862" s="13">
        <f t="shared" si="1265"/>
        <v>1.7160905636069744E-4</v>
      </c>
      <c r="AU862" s="13">
        <f t="shared" si="1266"/>
        <v>1.9390410927275177E-4</v>
      </c>
      <c r="AV862" s="13">
        <f t="shared" si="1267"/>
        <v>1.6432176303897393E-4</v>
      </c>
      <c r="AW862" s="13">
        <f t="shared" si="1268"/>
        <v>7.7697964445558543E-6</v>
      </c>
      <c r="AX862" s="13">
        <f t="shared" si="1269"/>
        <v>3.3871665179131989E-2</v>
      </c>
      <c r="AY862" s="13">
        <f t="shared" si="1270"/>
        <v>2.50892384651135E-2</v>
      </c>
      <c r="AZ862" s="13">
        <f t="shared" si="1271"/>
        <v>9.291983187575039E-3</v>
      </c>
      <c r="BA862" s="13">
        <f t="shared" si="1272"/>
        <v>2.2942360108759783E-3</v>
      </c>
      <c r="BB862" s="13">
        <f t="shared" si="1273"/>
        <v>4.2484355336315651E-4</v>
      </c>
      <c r="BC862" s="13">
        <f t="shared" si="1274"/>
        <v>6.2937568403110695E-5</v>
      </c>
      <c r="BD862" s="13">
        <f t="shared" si="1275"/>
        <v>3.6875146250130065E-6</v>
      </c>
      <c r="BE862" s="13">
        <f t="shared" si="1276"/>
        <v>1.2499764067646547E-5</v>
      </c>
      <c r="BF862" s="13">
        <f t="shared" si="1277"/>
        <v>2.1185556890676288E-5</v>
      </c>
      <c r="BG862" s="13">
        <f t="shared" si="1278"/>
        <v>2.3937935592976178E-5</v>
      </c>
      <c r="BH862" s="13">
        <f t="shared" si="1279"/>
        <v>2.028592274245323E-5</v>
      </c>
      <c r="BI862" s="13">
        <f t="shared" si="1280"/>
        <v>1.3752853830337089E-5</v>
      </c>
      <c r="BJ862" s="14">
        <f t="shared" si="1281"/>
        <v>0.80638507885899091</v>
      </c>
      <c r="BK862" s="14">
        <f t="shared" si="1282"/>
        <v>0.11515219624743786</v>
      </c>
      <c r="BL862" s="14">
        <f t="shared" si="1283"/>
        <v>4.5320976436984198E-2</v>
      </c>
      <c r="BM862" s="14">
        <f t="shared" si="1284"/>
        <v>0.72326256875517936</v>
      </c>
      <c r="BN862" s="14">
        <f t="shared" si="1285"/>
        <v>0.21960304944539402</v>
      </c>
    </row>
    <row r="863" spans="1:66" x14ac:dyDescent="0.25">
      <c r="A863" t="s">
        <v>345</v>
      </c>
      <c r="B863" t="s">
        <v>224</v>
      </c>
      <c r="C863" t="s">
        <v>229</v>
      </c>
      <c r="D863" s="11">
        <v>44451</v>
      </c>
      <c r="E863" s="10">
        <f>VLOOKUP(A863,home!$A$2:$E$405,3,FALSE)</f>
        <v>1.8438000000000001</v>
      </c>
      <c r="F863" s="10">
        <f>VLOOKUP(B863,home!$B$2:$E$405,3,FALSE)</f>
        <v>0.66749999999999998</v>
      </c>
      <c r="G863" s="10">
        <f>VLOOKUP(C863,away!$B$2:$E$405,4,FALSE)</f>
        <v>0.90390000000000004</v>
      </c>
      <c r="H863" s="10">
        <f>VLOOKUP(A863,away!$A$2:$E$405,3,FALSE)</f>
        <v>1.2188000000000001</v>
      </c>
      <c r="I863" s="10">
        <f>VLOOKUP(C863,away!$B$2:$E$405,3,FALSE)</f>
        <v>1.0940000000000001</v>
      </c>
      <c r="J863" s="10">
        <f>VLOOKUP(B863,home!$B$2:$E$405,4,FALSE)</f>
        <v>0.88360000000000005</v>
      </c>
      <c r="K863" s="12">
        <f t="shared" si="1230"/>
        <v>1.1124627223500001</v>
      </c>
      <c r="L863" s="12">
        <f t="shared" si="1231"/>
        <v>1.1781632579200003</v>
      </c>
      <c r="M863" s="13">
        <f t="shared" si="1232"/>
        <v>0.1012030908833081</v>
      </c>
      <c r="N863" s="13">
        <f t="shared" si="1233"/>
        <v>0.1125846659942794</v>
      </c>
      <c r="O863" s="13">
        <f t="shared" si="1234"/>
        <v>0.11923376326665215</v>
      </c>
      <c r="P863" s="13">
        <f t="shared" si="1235"/>
        <v>0.13264311687965527</v>
      </c>
      <c r="Q863" s="13">
        <f t="shared" si="1236"/>
        <v>6.2623122013430788E-2</v>
      </c>
      <c r="R863" s="13">
        <f t="shared" si="1237"/>
        <v>7.0238419492150483E-2</v>
      </c>
      <c r="S863" s="13">
        <f t="shared" si="1238"/>
        <v>4.3462596601512977E-2</v>
      </c>
      <c r="T863" s="13">
        <f t="shared" si="1239"/>
        <v>7.3780261452465301E-2</v>
      </c>
      <c r="U863" s="13">
        <f t="shared" si="1240"/>
        <v>7.8137623361799025E-2</v>
      </c>
      <c r="V863" s="13">
        <f t="shared" si="1241"/>
        <v>6.3294227155737829E-3</v>
      </c>
      <c r="W863" s="13">
        <f t="shared" si="1242"/>
        <v>2.3221962932372477E-2</v>
      </c>
      <c r="X863" s="13">
        <f t="shared" si="1243"/>
        <v>2.7359263503701436E-2</v>
      </c>
      <c r="Y863" s="13">
        <f t="shared" si="1244"/>
        <v>1.6116839511906327E-2</v>
      </c>
      <c r="Z863" s="13">
        <f t="shared" si="1245"/>
        <v>2.7584108380007893E-2</v>
      </c>
      <c r="AA863" s="13">
        <f t="shared" si="1246"/>
        <v>3.0686292302021027E-2</v>
      </c>
      <c r="AB863" s="13">
        <f t="shared" si="1247"/>
        <v>1.7068678136567088E-2</v>
      </c>
      <c r="AC863" s="13">
        <f t="shared" si="1248"/>
        <v>5.1848364370279238E-4</v>
      </c>
      <c r="AD863" s="13">
        <f t="shared" si="1249"/>
        <v>6.4583920255144728E-3</v>
      </c>
      <c r="AE863" s="13">
        <f t="shared" si="1250"/>
        <v>7.60904018970468E-3</v>
      </c>
      <c r="AF863" s="13">
        <f t="shared" si="1251"/>
        <v>4.4823457897733426E-3</v>
      </c>
      <c r="AG863" s="13">
        <f t="shared" si="1252"/>
        <v>1.7603117062677861E-3</v>
      </c>
      <c r="AH863" s="13">
        <f t="shared" si="1253"/>
        <v>8.1246457489521206E-3</v>
      </c>
      <c r="AI863" s="13">
        <f t="shared" si="1254"/>
        <v>9.0383655280086295E-3</v>
      </c>
      <c r="AJ863" s="13">
        <f t="shared" si="1255"/>
        <v>5.0274223604414399E-3</v>
      </c>
      <c r="AK863" s="13">
        <f t="shared" si="1256"/>
        <v>1.8642733218333157E-3</v>
      </c>
      <c r="AL863" s="13">
        <f t="shared" si="1257"/>
        <v>2.7182287003924727E-5</v>
      </c>
      <c r="AM863" s="13">
        <f t="shared" si="1258"/>
        <v>1.4369440749414709E-3</v>
      </c>
      <c r="AN863" s="13">
        <f t="shared" si="1259"/>
        <v>1.6929547127818843E-3</v>
      </c>
      <c r="AO863" s="13">
        <f t="shared" si="1260"/>
        <v>9.9728851996106166E-4</v>
      </c>
      <c r="AP863" s="13">
        <f t="shared" si="1261"/>
        <v>3.9165623058784661E-4</v>
      </c>
      <c r="AQ863" s="13">
        <f t="shared" si="1262"/>
        <v>1.1535874515351105E-4</v>
      </c>
      <c r="AR863" s="13">
        <f t="shared" si="1263"/>
        <v>1.9144318210062622E-3</v>
      </c>
      <c r="AS863" s="13">
        <f t="shared" si="1264"/>
        <v>2.1297340353500943E-3</v>
      </c>
      <c r="AT863" s="13">
        <f t="shared" si="1265"/>
        <v>1.1846248614235089E-3</v>
      </c>
      <c r="AU863" s="13">
        <f t="shared" si="1266"/>
        <v>4.3928366610089607E-4</v>
      </c>
      <c r="AV863" s="13">
        <f t="shared" si="1267"/>
        <v>1.2217167576862291E-4</v>
      </c>
      <c r="AW863" s="13">
        <f t="shared" si="1268"/>
        <v>9.8963360611718654E-7</v>
      </c>
      <c r="AX863" s="13">
        <f t="shared" si="1269"/>
        <v>2.6642445291234898E-4</v>
      </c>
      <c r="AY863" s="13">
        <f t="shared" si="1270"/>
        <v>3.1389150143276674E-4</v>
      </c>
      <c r="AZ863" s="13">
        <f t="shared" si="1271"/>
        <v>1.8490771698071449E-4</v>
      </c>
      <c r="BA863" s="13">
        <f t="shared" si="1272"/>
        <v>7.2617159417515985E-5</v>
      </c>
      <c r="BB863" s="13">
        <f t="shared" si="1273"/>
        <v>2.1388717280059166E-5</v>
      </c>
      <c r="BC863" s="13">
        <f t="shared" si="1274"/>
        <v>5.0398801666808629E-6</v>
      </c>
      <c r="BD863" s="13">
        <f t="shared" si="1275"/>
        <v>3.7591887188374276E-4</v>
      </c>
      <c r="BE863" s="13">
        <f t="shared" si="1276"/>
        <v>4.1819573159852932E-4</v>
      </c>
      <c r="BF863" s="13">
        <f t="shared" si="1277"/>
        <v>2.3261358102462504E-4</v>
      </c>
      <c r="BG863" s="13">
        <f t="shared" si="1278"/>
        <v>8.6257979200745551E-5</v>
      </c>
      <c r="BH863" s="13">
        <f t="shared" si="1279"/>
        <v>2.3989696591517785E-5</v>
      </c>
      <c r="BI863" s="13">
        <f t="shared" si="1280"/>
        <v>5.3375286357100736E-6</v>
      </c>
      <c r="BJ863" s="14">
        <f t="shared" si="1281"/>
        <v>0.34149467683103196</v>
      </c>
      <c r="BK863" s="14">
        <f t="shared" si="1282"/>
        <v>0.2844977845121896</v>
      </c>
      <c r="BL863" s="14">
        <f t="shared" si="1283"/>
        <v>0.3463520429670095</v>
      </c>
      <c r="BM863" s="14">
        <f t="shared" si="1284"/>
        <v>0.40108953229293609</v>
      </c>
      <c r="BN863" s="14">
        <f t="shared" si="1285"/>
        <v>0.5985261785294762</v>
      </c>
    </row>
    <row r="864" spans="1:66" x14ac:dyDescent="0.25">
      <c r="A864" t="s">
        <v>345</v>
      </c>
      <c r="B864" t="s">
        <v>227</v>
      </c>
      <c r="C864" t="s">
        <v>218</v>
      </c>
      <c r="D864" s="11">
        <v>44451</v>
      </c>
      <c r="E864" s="10">
        <f>VLOOKUP(A864,home!$A$2:$E$405,3,FALSE)</f>
        <v>1.8438000000000001</v>
      </c>
      <c r="F864" s="10">
        <f>VLOOKUP(B864,home!$B$2:$E$405,3,FALSE)</f>
        <v>1.1751</v>
      </c>
      <c r="G864" s="10">
        <f>VLOOKUP(C864,away!$B$2:$E$405,4,FALSE)</f>
        <v>0.99429999999999996</v>
      </c>
      <c r="H864" s="10">
        <f>VLOOKUP(A864,away!$A$2:$E$405,3,FALSE)</f>
        <v>1.2188000000000001</v>
      </c>
      <c r="I864" s="10">
        <f>VLOOKUP(C864,away!$B$2:$E$405,3,FALSE)</f>
        <v>0.54700000000000004</v>
      </c>
      <c r="J864" s="10">
        <f>VLOOKUP(B864,home!$B$2:$E$405,4,FALSE)</f>
        <v>0.68369999999999997</v>
      </c>
      <c r="K864" s="12">
        <f t="shared" si="1230"/>
        <v>2.1542994785340004</v>
      </c>
      <c r="L864" s="12">
        <f t="shared" si="1231"/>
        <v>0.45581157732000011</v>
      </c>
      <c r="M864" s="13">
        <f t="shared" si="1232"/>
        <v>7.3526377774949733E-2</v>
      </c>
      <c r="N864" s="13">
        <f t="shared" si="1233"/>
        <v>0.15839783729906812</v>
      </c>
      <c r="O864" s="13">
        <f t="shared" si="1234"/>
        <v>3.3514174228226036E-2</v>
      </c>
      <c r="P864" s="13">
        <f t="shared" si="1235"/>
        <v>7.2199568063364986E-2</v>
      </c>
      <c r="Q864" s="13">
        <f t="shared" si="1236"/>
        <v>0.17061818914714799</v>
      </c>
      <c r="R864" s="13">
        <f t="shared" si="1237"/>
        <v>7.638074308772504E-3</v>
      </c>
      <c r="S864" s="13">
        <f t="shared" si="1238"/>
        <v>1.7724175276564676E-2</v>
      </c>
      <c r="T864" s="13">
        <f t="shared" si="1239"/>
        <v>7.776974591464364E-2</v>
      </c>
      <c r="U864" s="13">
        <f t="shared" si="1240"/>
        <v>1.645469950039255E-2</v>
      </c>
      <c r="V864" s="13">
        <f t="shared" si="1241"/>
        <v>1.9338151346690738E-3</v>
      </c>
      <c r="W864" s="13">
        <f t="shared" si="1242"/>
        <v>0.12252089196937209</v>
      </c>
      <c r="X864" s="13">
        <f t="shared" si="1243"/>
        <v>5.5846441023212824E-2</v>
      </c>
      <c r="Y864" s="13">
        <f t="shared" si="1244"/>
        <v>1.2727727185249499E-2</v>
      </c>
      <c r="Z864" s="13">
        <f t="shared" si="1245"/>
        <v>1.1605075661229886E-3</v>
      </c>
      <c r="AA864" s="13">
        <f t="shared" si="1246"/>
        <v>2.500080844533516E-3</v>
      </c>
      <c r="AB864" s="13">
        <f t="shared" si="1247"/>
        <v>2.6929614298356994E-3</v>
      </c>
      <c r="AC864" s="13">
        <f t="shared" si="1248"/>
        <v>1.1868242192691142E-4</v>
      </c>
      <c r="AD864" s="13">
        <f t="shared" si="1249"/>
        <v>6.5986673419784717E-2</v>
      </c>
      <c r="AE864" s="13">
        <f t="shared" si="1250"/>
        <v>3.0077489693571796E-2</v>
      </c>
      <c r="AF864" s="13">
        <f t="shared" si="1251"/>
        <v>6.8548340095265035E-3</v>
      </c>
      <c r="AG864" s="13">
        <f t="shared" si="1252"/>
        <v>1.0415042340496858E-3</v>
      </c>
      <c r="AH864" s="13">
        <f t="shared" si="1253"/>
        <v>1.3224319605157839E-4</v>
      </c>
      <c r="AI864" s="13">
        <f t="shared" si="1254"/>
        <v>2.8489144829358488E-4</v>
      </c>
      <c r="AJ864" s="13">
        <f t="shared" si="1255"/>
        <v>3.0687074924883306E-4</v>
      </c>
      <c r="AK864" s="13">
        <f t="shared" si="1256"/>
        <v>2.2036383169469963E-4</v>
      </c>
      <c r="AL864" s="13">
        <f t="shared" si="1257"/>
        <v>4.6616302117123589E-6</v>
      </c>
      <c r="AM864" s="13">
        <f t="shared" si="1258"/>
        <v>2.8431011227687122E-2</v>
      </c>
      <c r="AN864" s="13">
        <f t="shared" si="1259"/>
        <v>1.29591840724947E-2</v>
      </c>
      <c r="AO864" s="13">
        <f t="shared" si="1260"/>
        <v>2.9534730664320156E-3</v>
      </c>
      <c r="AP864" s="13">
        <f t="shared" si="1261"/>
        <v>4.4874240566083838E-4</v>
      </c>
      <c r="AQ864" s="13">
        <f t="shared" si="1262"/>
        <v>5.11354959336595E-5</v>
      </c>
      <c r="AR864" s="13">
        <f t="shared" si="1263"/>
        <v>1.2055595956421594E-5</v>
      </c>
      <c r="AS864" s="13">
        <f t="shared" si="1264"/>
        <v>2.5971364082335643E-5</v>
      </c>
      <c r="AT864" s="13">
        <f t="shared" si="1265"/>
        <v>2.7975048049696179E-5</v>
      </c>
      <c r="AU864" s="13">
        <f t="shared" si="1266"/>
        <v>2.008887714180802E-5</v>
      </c>
      <c r="AV864" s="13">
        <f t="shared" si="1267"/>
        <v>1.0819364387732655E-5</v>
      </c>
      <c r="AW864" s="13">
        <f t="shared" si="1268"/>
        <v>1.2715303977442974E-7</v>
      </c>
      <c r="AX864" s="13">
        <f t="shared" si="1269"/>
        <v>1.0208152110333457E-2</v>
      </c>
      <c r="AY864" s="13">
        <f t="shared" si="1270"/>
        <v>4.6529939149335814E-3</v>
      </c>
      <c r="AZ864" s="13">
        <f t="shared" si="1271"/>
        <v>1.060444247813119E-3</v>
      </c>
      <c r="BA864" s="13">
        <f t="shared" si="1272"/>
        <v>1.6112092175187302E-4</v>
      </c>
      <c r="BB864" s="13">
        <f t="shared" si="1273"/>
        <v>1.8360195370743381E-5</v>
      </c>
      <c r="BC864" s="13">
        <f t="shared" si="1274"/>
        <v>1.6737579223683814E-6</v>
      </c>
      <c r="BD864" s="13">
        <f t="shared" si="1275"/>
        <v>9.1584670140485738E-7</v>
      </c>
      <c r="BE864" s="13">
        <f t="shared" si="1276"/>
        <v>1.9730080712535684E-6</v>
      </c>
      <c r="BF864" s="13">
        <f t="shared" si="1277"/>
        <v>2.1252251295224685E-6</v>
      </c>
      <c r="BG864" s="13">
        <f t="shared" si="1278"/>
        <v>1.5261237960992022E-6</v>
      </c>
      <c r="BH864" s="13">
        <f t="shared" si="1279"/>
        <v>8.2193192452871012E-7</v>
      </c>
      <c r="BI864" s="13">
        <f t="shared" si="1280"/>
        <v>3.5413750328052954E-7</v>
      </c>
      <c r="BJ864" s="14">
        <f t="shared" si="1281"/>
        <v>0.7627876253119602</v>
      </c>
      <c r="BK864" s="14">
        <f t="shared" si="1282"/>
        <v>0.17016027421662067</v>
      </c>
      <c r="BL864" s="14">
        <f t="shared" si="1283"/>
        <v>6.3848986059793084E-2</v>
      </c>
      <c r="BM864" s="14">
        <f t="shared" si="1284"/>
        <v>0.477410305571074</v>
      </c>
      <c r="BN864" s="14">
        <f t="shared" si="1285"/>
        <v>0.51589422082152936</v>
      </c>
    </row>
    <row r="865" spans="1:66" x14ac:dyDescent="0.25">
      <c r="A865" t="s">
        <v>345</v>
      </c>
      <c r="B865" t="s">
        <v>223</v>
      </c>
      <c r="C865" t="s">
        <v>228</v>
      </c>
      <c r="D865" s="11">
        <v>44451</v>
      </c>
      <c r="E865" s="10">
        <f>VLOOKUP(A865,home!$A$2:$E$405,3,FALSE)</f>
        <v>1.8438000000000001</v>
      </c>
      <c r="F865" s="10">
        <f>VLOOKUP(B865,home!$B$2:$E$405,3,FALSE)</f>
        <v>1.4462999999999999</v>
      </c>
      <c r="G865" s="10">
        <f>VLOOKUP(C865,away!$B$2:$E$405,4,FALSE)</f>
        <v>0.94910000000000005</v>
      </c>
      <c r="H865" s="10">
        <f>VLOOKUP(A865,away!$A$2:$E$405,3,FALSE)</f>
        <v>1.2188000000000001</v>
      </c>
      <c r="I865" s="10">
        <f>VLOOKUP(C865,away!$B$2:$E$405,3,FALSE)</f>
        <v>0.95720000000000005</v>
      </c>
      <c r="J865" s="10">
        <f>VLOOKUP(B865,home!$B$2:$E$405,4,FALSE)</f>
        <v>0.95720000000000005</v>
      </c>
      <c r="K865" s="12">
        <f t="shared" si="1230"/>
        <v>2.5309535238540004</v>
      </c>
      <c r="L865" s="12">
        <f t="shared" si="1231"/>
        <v>1.1167033665920001</v>
      </c>
      <c r="M865" s="13">
        <f t="shared" si="1232"/>
        <v>2.6052100244432684E-2</v>
      </c>
      <c r="N865" s="13">
        <f t="shared" si="1233"/>
        <v>6.5936654917444562E-2</v>
      </c>
      <c r="O865" s="13">
        <f t="shared" si="1234"/>
        <v>2.9092468049750249E-2</v>
      </c>
      <c r="P865" s="13">
        <f t="shared" si="1235"/>
        <v>7.363168452812531E-2</v>
      </c>
      <c r="Q865" s="13">
        <f t="shared" si="1236"/>
        <v>8.3441304557225787E-2</v>
      </c>
      <c r="R865" s="13">
        <f t="shared" si="1237"/>
        <v>1.6243828506813156E-2</v>
      </c>
      <c r="S865" s="13">
        <f t="shared" si="1238"/>
        <v>5.2026755190380171E-2</v>
      </c>
      <c r="T865" s="13">
        <f t="shared" si="1239"/>
        <v>9.317918571188244E-2</v>
      </c>
      <c r="U865" s="13">
        <f t="shared" si="1240"/>
        <v>4.111237500019882E-2</v>
      </c>
      <c r="V865" s="13">
        <f t="shared" si="1241"/>
        <v>1.6338275947290235E-2</v>
      </c>
      <c r="W865" s="13">
        <f t="shared" si="1242"/>
        <v>7.0395354601361815E-2</v>
      </c>
      <c r="X865" s="13">
        <f t="shared" si="1243"/>
        <v>7.8610729475778379E-2</v>
      </c>
      <c r="Y865" s="13">
        <f t="shared" si="1244"/>
        <v>4.3892433127927358E-2</v>
      </c>
      <c r="Z865" s="13">
        <f t="shared" si="1245"/>
        <v>6.0465126599671161E-3</v>
      </c>
      <c r="AA865" s="13">
        <f t="shared" si="1246"/>
        <v>1.5303442523771598E-2</v>
      </c>
      <c r="AB865" s="13">
        <f t="shared" si="1247"/>
        <v>1.9366150891318445E-2</v>
      </c>
      <c r="AC865" s="13">
        <f t="shared" si="1248"/>
        <v>2.8860791668356366E-3</v>
      </c>
      <c r="AD865" s="13">
        <f t="shared" si="1249"/>
        <v>4.4541842697817136E-2</v>
      </c>
      <c r="AE865" s="13">
        <f t="shared" si="1250"/>
        <v>4.9740025694863695E-2</v>
      </c>
      <c r="AF865" s="13">
        <f t="shared" si="1251"/>
        <v>2.7772427073913444E-2</v>
      </c>
      <c r="AG865" s="13">
        <f t="shared" si="1252"/>
        <v>1.0337854270623316E-2</v>
      </c>
      <c r="AH865" s="13">
        <f t="shared" si="1253"/>
        <v>1.6880402608816076E-3</v>
      </c>
      <c r="AI865" s="13">
        <f t="shared" si="1254"/>
        <v>4.2723514466857307E-3</v>
      </c>
      <c r="AJ865" s="13">
        <f t="shared" si="1255"/>
        <v>5.4065614745659948E-3</v>
      </c>
      <c r="AK865" s="13">
        <f t="shared" si="1256"/>
        <v>4.561251938662028E-3</v>
      </c>
      <c r="AL865" s="13">
        <f t="shared" si="1257"/>
        <v>3.2627982963645915E-4</v>
      </c>
      <c r="AM865" s="13">
        <f t="shared" si="1258"/>
        <v>2.2546666746998175E-2</v>
      </c>
      <c r="AN865" s="13">
        <f t="shared" si="1259"/>
        <v>2.5177938661800764E-2</v>
      </c>
      <c r="AO865" s="13">
        <f t="shared" si="1260"/>
        <v>1.4058144433739898E-2</v>
      </c>
      <c r="AP865" s="13">
        <f t="shared" si="1261"/>
        <v>5.2329257390646431E-3</v>
      </c>
      <c r="AQ865" s="13">
        <f t="shared" si="1262"/>
        <v>1.4609064474848546E-3</v>
      </c>
      <c r="AR865" s="13">
        <f t="shared" si="1263"/>
        <v>3.7700804845386578E-4</v>
      </c>
      <c r="AS865" s="13">
        <f t="shared" si="1264"/>
        <v>9.5418984875563124E-4</v>
      </c>
      <c r="AT865" s="13">
        <f t="shared" si="1265"/>
        <v>1.2075050800668906E-3</v>
      </c>
      <c r="AU865" s="13">
        <f t="shared" si="1266"/>
        <v>1.0187130791556344E-3</v>
      </c>
      <c r="AV865" s="13">
        <f t="shared" si="1267"/>
        <v>6.4457886437127782E-4</v>
      </c>
      <c r="AW865" s="13">
        <f t="shared" si="1268"/>
        <v>2.5615906052223857E-5</v>
      </c>
      <c r="AX865" s="13">
        <f t="shared" si="1269"/>
        <v>9.5107609424128145E-3</v>
      </c>
      <c r="AY865" s="13">
        <f t="shared" si="1270"/>
        <v>1.0620698763244094E-2</v>
      </c>
      <c r="AZ865" s="13">
        <f t="shared" si="1271"/>
        <v>5.930085032237087E-3</v>
      </c>
      <c r="BA865" s="13">
        <f t="shared" si="1272"/>
        <v>2.2073819732253276E-3</v>
      </c>
      <c r="BB865" s="13">
        <f t="shared" si="1273"/>
        <v>6.1624772021380417E-4</v>
      </c>
      <c r="BC865" s="13">
        <f t="shared" si="1274"/>
        <v>1.3763318076347996E-4</v>
      </c>
      <c r="BD865" s="13">
        <f t="shared" si="1275"/>
        <v>7.0167692823451855E-5</v>
      </c>
      <c r="BE865" s="13">
        <f t="shared" si="1276"/>
        <v>1.7759116941222053E-4</v>
      </c>
      <c r="BF865" s="13">
        <f t="shared" si="1277"/>
        <v>2.247374980146062E-4</v>
      </c>
      <c r="BG865" s="13">
        <f t="shared" si="1278"/>
        <v>1.8960005418073295E-4</v>
      </c>
      <c r="BH865" s="13">
        <f t="shared" si="1279"/>
        <v>1.1996723131290883E-4</v>
      </c>
      <c r="BI865" s="13">
        <f t="shared" si="1280"/>
        <v>6.0726297367682928E-5</v>
      </c>
      <c r="BJ865" s="14">
        <f t="shared" si="1281"/>
        <v>0.66534720177002282</v>
      </c>
      <c r="BK865" s="14">
        <f t="shared" si="1282"/>
        <v>0.18188187366994457</v>
      </c>
      <c r="BL865" s="14">
        <f t="shared" si="1283"/>
        <v>0.14209125495656252</v>
      </c>
      <c r="BM865" s="14">
        <f t="shared" si="1284"/>
        <v>0.69037371939551351</v>
      </c>
      <c r="BN865" s="14">
        <f t="shared" si="1285"/>
        <v>0.29439804080379173</v>
      </c>
    </row>
    <row r="866" spans="1:66" x14ac:dyDescent="0.25">
      <c r="A866" t="s">
        <v>346</v>
      </c>
      <c r="B866" t="s">
        <v>237</v>
      </c>
      <c r="C866" t="s">
        <v>245</v>
      </c>
      <c r="D866" s="11">
        <v>44451</v>
      </c>
      <c r="E866" s="10">
        <f>VLOOKUP(A866,home!$A$2:$E$405,3,FALSE)</f>
        <v>1.619</v>
      </c>
      <c r="F866" s="10">
        <f>VLOOKUP(B866,home!$B$2:$E$405,3,FALSE)</f>
        <v>1.2353000000000001</v>
      </c>
      <c r="G866" s="10">
        <f>VLOOKUP(C866,away!$B$2:$E$405,4,FALSE)</f>
        <v>1.3589</v>
      </c>
      <c r="H866" s="10">
        <f>VLOOKUP(A866,away!$A$2:$E$405,3,FALSE)</f>
        <v>1.181</v>
      </c>
      <c r="I866" s="10">
        <f>VLOOKUP(C866,away!$B$2:$E$405,3,FALSE)</f>
        <v>0.84670000000000001</v>
      </c>
      <c r="J866" s="10">
        <f>VLOOKUP(B866,home!$B$2:$E$405,4,FALSE)</f>
        <v>1.5725</v>
      </c>
      <c r="K866" s="12">
        <f t="shared" si="1230"/>
        <v>2.71773300623</v>
      </c>
      <c r="L866" s="12">
        <f t="shared" si="1231"/>
        <v>1.57242562075</v>
      </c>
      <c r="M866" s="13">
        <f t="shared" si="1232"/>
        <v>1.3702751498870002E-2</v>
      </c>
      <c r="N866" s="13">
        <f t="shared" si="1233"/>
        <v>3.7240420024646601E-2</v>
      </c>
      <c r="O866" s="13">
        <f t="shared" si="1234"/>
        <v>2.1546557531593655E-2</v>
      </c>
      <c r="P866" s="13">
        <f t="shared" si="1235"/>
        <v>5.8557790574245663E-2</v>
      </c>
      <c r="Q866" s="13">
        <f t="shared" si="1236"/>
        <v>5.060475933342537E-2</v>
      </c>
      <c r="R866" s="13">
        <f t="shared" si="1237"/>
        <v>1.6940179550820878E-2</v>
      </c>
      <c r="S866" s="13">
        <f t="shared" si="1238"/>
        <v>6.25606987987046E-2</v>
      </c>
      <c r="T866" s="13">
        <f t="shared" si="1239"/>
        <v>7.957222010776574E-2</v>
      </c>
      <c r="U866" s="13">
        <f t="shared" si="1240"/>
        <v>4.6038885096728384E-2</v>
      </c>
      <c r="V866" s="13">
        <f t="shared" si="1241"/>
        <v>2.9705439481626173E-2</v>
      </c>
      <c r="W866" s="13">
        <f t="shared" si="1242"/>
        <v>4.5843408237591927E-2</v>
      </c>
      <c r="X866" s="13">
        <f t="shared" si="1243"/>
        <v>7.2085349655291148E-2</v>
      </c>
      <c r="Y866" s="13">
        <f t="shared" si="1244"/>
        <v>5.6674425339351006E-2</v>
      </c>
      <c r="Z866" s="13">
        <f t="shared" si="1245"/>
        <v>8.879057448605324E-3</v>
      </c>
      <c r="AA866" s="13">
        <f t="shared" si="1246"/>
        <v>2.4130907492287013E-2</v>
      </c>
      <c r="AB866" s="13">
        <f t="shared" si="1247"/>
        <v>3.2790681881035622E-2</v>
      </c>
      <c r="AC866" s="13">
        <f t="shared" si="1248"/>
        <v>7.9340128523842542E-3</v>
      </c>
      <c r="AD866" s="13">
        <f t="shared" si="1249"/>
        <v>3.1147535921344966E-2</v>
      </c>
      <c r="AE866" s="13">
        <f t="shared" si="1250"/>
        <v>4.8977183505953779E-2</v>
      </c>
      <c r="AF866" s="13">
        <f t="shared" si="1251"/>
        <v>3.8506489088468029E-2</v>
      </c>
      <c r="AG866" s="13">
        <f t="shared" si="1252"/>
        <v>2.0182863335945812E-2</v>
      </c>
      <c r="AH866" s="13">
        <f t="shared" si="1253"/>
        <v>3.4904143550745352E-3</v>
      </c>
      <c r="AI866" s="13">
        <f t="shared" si="1254"/>
        <v>9.4860142982050605E-3</v>
      </c>
      <c r="AJ866" s="13">
        <f t="shared" si="1255"/>
        <v>1.2890227077900806E-2</v>
      </c>
      <c r="AK866" s="13">
        <f t="shared" si="1256"/>
        <v>1.1677398529136903E-2</v>
      </c>
      <c r="AL866" s="13">
        <f t="shared" si="1257"/>
        <v>1.3562188968007012E-3</v>
      </c>
      <c r="AM866" s="13">
        <f t="shared" si="1258"/>
        <v>1.6930137287234748E-2</v>
      </c>
      <c r="AN866" s="13">
        <f t="shared" si="1259"/>
        <v>2.662138163326282E-2</v>
      </c>
      <c r="AO866" s="13">
        <f t="shared" si="1260"/>
        <v>2.0930071269952975E-2</v>
      </c>
      <c r="AP866" s="13">
        <f t="shared" si="1261"/>
        <v>1.0970326769665849E-2</v>
      </c>
      <c r="AQ866" s="13">
        <f t="shared" si="1262"/>
        <v>4.3125057201555423E-3</v>
      </c>
      <c r="AR866" s="13">
        <f t="shared" si="1263"/>
        <v>1.0976833917905578E-3</v>
      </c>
      <c r="AS866" s="13">
        <f t="shared" si="1264"/>
        <v>2.9832103842596948E-3</v>
      </c>
      <c r="AT866" s="13">
        <f t="shared" si="1265"/>
        <v>4.053784662915328E-3</v>
      </c>
      <c r="AU866" s="13">
        <f t="shared" si="1266"/>
        <v>3.6723681261846474E-3</v>
      </c>
      <c r="AV866" s="13">
        <f t="shared" si="1267"/>
        <v>2.4951290168897587E-3</v>
      </c>
      <c r="AW866" s="13">
        <f t="shared" si="1268"/>
        <v>1.6099196115271523E-4</v>
      </c>
      <c r="AX866" s="13">
        <f t="shared" si="1269"/>
        <v>7.6685988175871928E-3</v>
      </c>
      <c r="AY866" s="13">
        <f t="shared" si="1270"/>
        <v>1.2058301256027257E-2</v>
      </c>
      <c r="AZ866" s="13">
        <f t="shared" si="1271"/>
        <v>9.480390918849585E-3</v>
      </c>
      <c r="BA866" s="13">
        <f t="shared" si="1272"/>
        <v>4.9690698585082398E-3</v>
      </c>
      <c r="BB866" s="13">
        <f t="shared" si="1273"/>
        <v>1.9533731892037338E-3</v>
      </c>
      <c r="BC866" s="13">
        <f t="shared" si="1274"/>
        <v>6.1430680991801797E-4</v>
      </c>
      <c r="BD866" s="13">
        <f t="shared" si="1275"/>
        <v>2.8767091478720547E-4</v>
      </c>
      <c r="BE866" s="13">
        <f t="shared" si="1276"/>
        <v>7.818127400495659E-4</v>
      </c>
      <c r="BF866" s="13">
        <f t="shared" si="1277"/>
        <v>1.0623791441619105E-3</v>
      </c>
      <c r="BG866" s="13">
        <f t="shared" si="1278"/>
        <v>9.624209550730678E-4</v>
      </c>
      <c r="BH866" s="13">
        <f t="shared" si="1279"/>
        <v>6.5390079887236909E-4</v>
      </c>
      <c r="BI866" s="13">
        <f t="shared" si="1280"/>
        <v>3.554255567791204E-4</v>
      </c>
      <c r="BJ866" s="14">
        <f t="shared" si="1281"/>
        <v>0.59734311808015017</v>
      </c>
      <c r="BK866" s="14">
        <f t="shared" si="1282"/>
        <v>0.18587521335865867</v>
      </c>
      <c r="BL866" s="14">
        <f t="shared" si="1283"/>
        <v>0.19739705150454606</v>
      </c>
      <c r="BM866" s="14">
        <f t="shared" si="1284"/>
        <v>0.77900467258348349</v>
      </c>
      <c r="BN866" s="14">
        <f t="shared" si="1285"/>
        <v>0.19859245851360216</v>
      </c>
    </row>
    <row r="867" spans="1:66" x14ac:dyDescent="0.25">
      <c r="A867" t="s">
        <v>346</v>
      </c>
      <c r="B867" t="s">
        <v>243</v>
      </c>
      <c r="C867" t="s">
        <v>235</v>
      </c>
      <c r="D867" s="11">
        <v>44451</v>
      </c>
      <c r="E867" s="10">
        <f>VLOOKUP(A867,home!$A$2:$E$405,3,FALSE)</f>
        <v>1.619</v>
      </c>
      <c r="F867" s="10">
        <f>VLOOKUP(B867,home!$B$2:$E$405,3,FALSE)</f>
        <v>0.72060000000000002</v>
      </c>
      <c r="G867" s="10">
        <f>VLOOKUP(C867,away!$B$2:$E$405,4,FALSE)</f>
        <v>0.61770000000000003</v>
      </c>
      <c r="H867" s="10">
        <f>VLOOKUP(A867,away!$A$2:$E$405,3,FALSE)</f>
        <v>1.181</v>
      </c>
      <c r="I867" s="10">
        <f>VLOOKUP(C867,away!$B$2:$E$405,3,FALSE)</f>
        <v>1.4112</v>
      </c>
      <c r="J867" s="10">
        <f>VLOOKUP(B867,home!$B$2:$E$405,4,FALSE)</f>
        <v>1.4112</v>
      </c>
      <c r="K867" s="12">
        <f t="shared" si="1230"/>
        <v>0.72064056978000013</v>
      </c>
      <c r="L867" s="12">
        <f t="shared" si="1231"/>
        <v>2.3519443046399999</v>
      </c>
      <c r="M867" s="13">
        <f t="shared" si="1232"/>
        <v>4.6301316951387866E-2</v>
      </c>
      <c r="N867" s="13">
        <f t="shared" si="1233"/>
        <v>3.3366607429412533E-2</v>
      </c>
      <c r="O867" s="13">
        <f t="shared" si="1234"/>
        <v>0.10889811870114817</v>
      </c>
      <c r="P867" s="13">
        <f t="shared" si="1235"/>
        <v>7.8476402308765514E-2</v>
      </c>
      <c r="Q867" s="13">
        <f t="shared" si="1236"/>
        <v>1.2022665494778715E-2</v>
      </c>
      <c r="R867" s="13">
        <f t="shared" si="1237"/>
        <v>0.12806115503258808</v>
      </c>
      <c r="S867" s="13">
        <f t="shared" si="1238"/>
        <v>3.325254077434301E-2</v>
      </c>
      <c r="T867" s="13">
        <f t="shared" si="1239"/>
        <v>2.8276639637036645E-2</v>
      </c>
      <c r="U867" s="13">
        <f t="shared" si="1240"/>
        <v>9.2286063729369205E-2</v>
      </c>
      <c r="V867" s="13">
        <f t="shared" si="1241"/>
        <v>6.2622163289791236E-3</v>
      </c>
      <c r="W867" s="13">
        <f t="shared" si="1242"/>
        <v>2.8880068374772267E-3</v>
      </c>
      <c r="X867" s="13">
        <f t="shared" si="1243"/>
        <v>6.7924312331659412E-3</v>
      </c>
      <c r="Y867" s="13">
        <f t="shared" si="1244"/>
        <v>7.9877099767517445E-3</v>
      </c>
      <c r="Z867" s="13">
        <f t="shared" si="1245"/>
        <v>0.10039756807483852</v>
      </c>
      <c r="AA867" s="13">
        <f t="shared" si="1246"/>
        <v>7.2350560661977981E-2</v>
      </c>
      <c r="AB867" s="13">
        <f t="shared" si="1247"/>
        <v>2.6069374629675138E-2</v>
      </c>
      <c r="AC867" s="13">
        <f t="shared" si="1248"/>
        <v>6.6336694117881292E-4</v>
      </c>
      <c r="AD867" s="13">
        <f t="shared" si="1249"/>
        <v>5.2030372322203105E-4</v>
      </c>
      <c r="AE867" s="13">
        <f t="shared" si="1250"/>
        <v>1.2237253785150428E-3</v>
      </c>
      <c r="AF867" s="13">
        <f t="shared" si="1251"/>
        <v>1.4390669672209417E-3</v>
      </c>
      <c r="AG867" s="13">
        <f t="shared" si="1252"/>
        <v>1.1282017858502836E-3</v>
      </c>
      <c r="AH867" s="13">
        <f t="shared" si="1253"/>
        <v>5.9032372108330788E-2</v>
      </c>
      <c r="AI867" s="13">
        <f t="shared" si="1254"/>
        <v>4.254112227161249E-2</v>
      </c>
      <c r="AJ867" s="13">
        <f t="shared" si="1255"/>
        <v>1.5328429296447737E-2</v>
      </c>
      <c r="AK867" s="13">
        <f t="shared" si="1256"/>
        <v>3.6820960073415147E-3</v>
      </c>
      <c r="AL867" s="13">
        <f t="shared" si="1257"/>
        <v>4.4973797189346075E-5</v>
      </c>
      <c r="AM867" s="13">
        <f t="shared" si="1258"/>
        <v>7.4990394312276012E-5</v>
      </c>
      <c r="AN867" s="13">
        <f t="shared" si="1259"/>
        <v>1.7637323080546541E-4</v>
      </c>
      <c r="AO867" s="13">
        <f t="shared" si="1260"/>
        <v>2.0741000784193529E-4</v>
      </c>
      <c r="AP867" s="13">
        <f t="shared" si="1261"/>
        <v>1.6260559555639247E-4</v>
      </c>
      <c r="AQ867" s="13">
        <f t="shared" si="1262"/>
        <v>9.5609826092863155E-5</v>
      </c>
      <c r="AR867" s="13">
        <f t="shared" si="1263"/>
        <v>2.7768170273915562E-2</v>
      </c>
      <c r="AS867" s="13">
        <f t="shared" si="1264"/>
        <v>2.0010870047942574E-2</v>
      </c>
      <c r="AT867" s="13">
        <f t="shared" si="1265"/>
        <v>7.2103223965714371E-3</v>
      </c>
      <c r="AU867" s="13">
        <f t="shared" si="1266"/>
        <v>1.7320169467209122E-3</v>
      </c>
      <c r="AV867" s="13">
        <f t="shared" si="1267"/>
        <v>3.1204041983839346E-4</v>
      </c>
      <c r="AW867" s="13">
        <f t="shared" si="1268"/>
        <v>2.1173994571312781E-6</v>
      </c>
      <c r="AX867" s="13">
        <f t="shared" si="1269"/>
        <v>9.0068534142042424E-6</v>
      </c>
      <c r="AY867" s="13">
        <f t="shared" si="1270"/>
        <v>2.1183617590265004E-5</v>
      </c>
      <c r="AZ867" s="13">
        <f t="shared" si="1271"/>
        <v>2.491134437154775E-5</v>
      </c>
      <c r="BA867" s="13">
        <f t="shared" si="1272"/>
        <v>1.9530031505195816E-5</v>
      </c>
      <c r="BB867" s="13">
        <f t="shared" si="1273"/>
        <v>1.1483386592021267E-5</v>
      </c>
      <c r="BC867" s="13">
        <f t="shared" si="1274"/>
        <v>5.4016571386167531E-6</v>
      </c>
      <c r="BD867" s="13">
        <f t="shared" si="1275"/>
        <v>1.088486498766824E-2</v>
      </c>
      <c r="BE867" s="13">
        <f t="shared" si="1276"/>
        <v>7.8440753066916155E-3</v>
      </c>
      <c r="BF867" s="13">
        <f t="shared" si="1277"/>
        <v>2.8263794492057372E-3</v>
      </c>
      <c r="BG867" s="13">
        <f t="shared" si="1278"/>
        <v>6.7893456556336845E-4</v>
      </c>
      <c r="BH867" s="13">
        <f t="shared" si="1279"/>
        <v>1.2231694804273064E-4</v>
      </c>
      <c r="BI867" s="13">
        <f t="shared" si="1280"/>
        <v>1.7629311026252821E-5</v>
      </c>
      <c r="BJ867" s="14">
        <f t="shared" si="1281"/>
        <v>9.6453864408651904E-2</v>
      </c>
      <c r="BK867" s="14">
        <f t="shared" si="1282"/>
        <v>0.16502200071943393</v>
      </c>
      <c r="BL867" s="14">
        <f t="shared" si="1283"/>
        <v>0.62765691309167781</v>
      </c>
      <c r="BM867" s="14">
        <f t="shared" si="1284"/>
        <v>0.58238501415838828</v>
      </c>
      <c r="BN867" s="14">
        <f t="shared" si="1285"/>
        <v>0.40712626591808088</v>
      </c>
    </row>
    <row r="868" spans="1:66" x14ac:dyDescent="0.25">
      <c r="A868" t="s">
        <v>346</v>
      </c>
      <c r="B868" t="s">
        <v>239</v>
      </c>
      <c r="C868" t="s">
        <v>234</v>
      </c>
      <c r="D868" s="11">
        <v>44451</v>
      </c>
      <c r="E868" s="10">
        <f>VLOOKUP(A868,home!$A$2:$E$405,3,FALSE)</f>
        <v>1.619</v>
      </c>
      <c r="F868" s="10">
        <f>VLOOKUP(B868,home!$B$2:$E$405,3,FALSE)</f>
        <v>1.5442</v>
      </c>
      <c r="G868" s="10">
        <f>VLOOKUP(C868,away!$B$2:$E$405,4,FALSE)</f>
        <v>0.61770000000000003</v>
      </c>
      <c r="H868" s="10">
        <f>VLOOKUP(A868,away!$A$2:$E$405,3,FALSE)</f>
        <v>1.181</v>
      </c>
      <c r="I868" s="10">
        <f>VLOOKUP(C868,away!$B$2:$E$405,3,FALSE)</f>
        <v>1.5241</v>
      </c>
      <c r="J868" s="10">
        <f>VLOOKUP(B868,home!$B$2:$E$405,4,FALSE)</f>
        <v>1.2701</v>
      </c>
      <c r="K868" s="12">
        <f t="shared" si="1230"/>
        <v>1.54428693846</v>
      </c>
      <c r="L868" s="12">
        <f t="shared" si="1231"/>
        <v>2.2861318632100001</v>
      </c>
      <c r="M868" s="13">
        <f t="shared" si="1232"/>
        <v>2.1700525510179244E-2</v>
      </c>
      <c r="N868" s="13">
        <f t="shared" si="1233"/>
        <v>3.3511838103087832E-2</v>
      </c>
      <c r="O868" s="13">
        <f t="shared" si="1234"/>
        <v>4.9610262817222202E-2</v>
      </c>
      <c r="P868" s="13">
        <f t="shared" si="1235"/>
        <v>7.6612480882204056E-2</v>
      </c>
      <c r="Q868" s="13">
        <f t="shared" si="1236"/>
        <v>2.587594693319235E-2</v>
      </c>
      <c r="R868" s="13">
        <f t="shared" si="1237"/>
        <v>5.6707801284337014E-2</v>
      </c>
      <c r="S868" s="13">
        <f t="shared" si="1238"/>
        <v>6.7619010242088898E-2</v>
      </c>
      <c r="T868" s="13">
        <f t="shared" si="1239"/>
        <v>5.9155826774702103E-2</v>
      </c>
      <c r="U868" s="13">
        <f t="shared" si="1240"/>
        <v>8.7573116832186867E-2</v>
      </c>
      <c r="V868" s="13">
        <f t="shared" si="1241"/>
        <v>2.6525011146827118E-2</v>
      </c>
      <c r="W868" s="13">
        <f t="shared" si="1242"/>
        <v>1.3319962289737678E-2</v>
      </c>
      <c r="X868" s="13">
        <f t="shared" si="1243"/>
        <v>3.0451190207324931E-2</v>
      </c>
      <c r="Y868" s="13">
        <f t="shared" si="1244"/>
        <v>3.4807718102816944E-2</v>
      </c>
      <c r="Z868" s="13">
        <f t="shared" si="1245"/>
        <v>4.3213837136234612E-2</v>
      </c>
      <c r="AA868" s="13">
        <f t="shared" si="1246"/>
        <v>6.6734564250224809E-2</v>
      </c>
      <c r="AB868" s="13">
        <f t="shared" si="1247"/>
        <v>5.1528657957720929E-2</v>
      </c>
      <c r="AC868" s="13">
        <f t="shared" si="1248"/>
        <v>5.8528159503363937E-3</v>
      </c>
      <c r="AD868" s="13">
        <f t="shared" si="1249"/>
        <v>5.1424609462054115E-3</v>
      </c>
      <c r="AE868" s="13">
        <f t="shared" si="1250"/>
        <v>1.1756343824433236E-2</v>
      </c>
      <c r="AF868" s="13">
        <f t="shared" si="1251"/>
        <v>1.3438276105944471E-2</v>
      </c>
      <c r="AG868" s="13">
        <f t="shared" si="1252"/>
        <v>1.0240557064137753E-2</v>
      </c>
      <c r="AH868" s="13">
        <f t="shared" si="1253"/>
        <v>2.4698132502178387E-2</v>
      </c>
      <c r="AI868" s="13">
        <f t="shared" si="1254"/>
        <v>3.8141003427468477E-2</v>
      </c>
      <c r="AJ868" s="13">
        <f t="shared" si="1255"/>
        <v>2.9450326706398841E-2</v>
      </c>
      <c r="AK868" s="13">
        <f t="shared" si="1256"/>
        <v>1.5159918288690477E-2</v>
      </c>
      <c r="AL868" s="13">
        <f t="shared" si="1257"/>
        <v>8.2652145892387978E-4</v>
      </c>
      <c r="AM868" s="13">
        <f t="shared" si="1258"/>
        <v>1.5882870541531337E-3</v>
      </c>
      <c r="AN868" s="13">
        <f t="shared" si="1259"/>
        <v>3.6310336424234249E-3</v>
      </c>
      <c r="AO868" s="13">
        <f t="shared" si="1260"/>
        <v>4.1505108531658301E-3</v>
      </c>
      <c r="AP868" s="13">
        <f t="shared" si="1261"/>
        <v>3.162871703340443E-3</v>
      </c>
      <c r="AQ868" s="13">
        <f t="shared" si="1262"/>
        <v>1.8076854450629687E-3</v>
      </c>
      <c r="AR868" s="13">
        <f t="shared" si="1263"/>
        <v>1.1292637535002497E-2</v>
      </c>
      <c r="AS868" s="13">
        <f t="shared" si="1264"/>
        <v>1.7439072646067484E-2</v>
      </c>
      <c r="AT868" s="13">
        <f t="shared" si="1265"/>
        <v>1.3465466053088548E-2</v>
      </c>
      <c r="AU868" s="13">
        <f t="shared" si="1266"/>
        <v>6.9315144486870569E-3</v>
      </c>
      <c r="AV868" s="13">
        <f t="shared" si="1267"/>
        <v>2.6760618067135471E-3</v>
      </c>
      <c r="AW868" s="13">
        <f t="shared" si="1268"/>
        <v>8.1055204862351098E-5</v>
      </c>
      <c r="AX868" s="13">
        <f t="shared" si="1269"/>
        <v>4.0879515870896572E-4</v>
      </c>
      <c r="AY868" s="13">
        <f t="shared" si="1270"/>
        <v>9.3455963785055531E-4</v>
      </c>
      <c r="AZ868" s="13">
        <f t="shared" si="1271"/>
        <v>1.0682632830800768E-3</v>
      </c>
      <c r="BA868" s="13">
        <f t="shared" si="1272"/>
        <v>8.140635765822294E-4</v>
      </c>
      <c r="BB868" s="13">
        <f t="shared" si="1273"/>
        <v>4.6526417027583229E-4</v>
      </c>
      <c r="BC868" s="13">
        <f t="shared" si="1274"/>
        <v>2.1273104889550843E-4</v>
      </c>
      <c r="BD868" s="13">
        <f t="shared" si="1275"/>
        <v>4.302743081408409E-3</v>
      </c>
      <c r="BE868" s="13">
        <f t="shared" si="1276"/>
        <v>6.6446699401681384E-3</v>
      </c>
      <c r="BF868" s="13">
        <f t="shared" si="1277"/>
        <v>5.1306384994897246E-3</v>
      </c>
      <c r="BG868" s="13">
        <f t="shared" si="1278"/>
        <v>2.6410593402406645E-3</v>
      </c>
      <c r="BH868" s="13">
        <f t="shared" si="1279"/>
        <v>1.0196383607078607E-3</v>
      </c>
      <c r="BI868" s="13">
        <f t="shared" si="1280"/>
        <v>3.1492284047878301E-4</v>
      </c>
      <c r="BJ868" s="14">
        <f t="shared" si="1281"/>
        <v>0.25594418592512164</v>
      </c>
      <c r="BK868" s="14">
        <f t="shared" si="1282"/>
        <v>0.20007092482841016</v>
      </c>
      <c r="BL868" s="14">
        <f t="shared" si="1283"/>
        <v>0.49146220861848072</v>
      </c>
      <c r="BM868" s="14">
        <f t="shared" si="1284"/>
        <v>0.725818796545036</v>
      </c>
      <c r="BN868" s="14">
        <f t="shared" si="1285"/>
        <v>0.2640188555302227</v>
      </c>
    </row>
    <row r="869" spans="1:66" s="10" customFormat="1" x14ac:dyDescent="0.25">
      <c r="A869" t="s">
        <v>347</v>
      </c>
      <c r="B869" t="s">
        <v>255</v>
      </c>
      <c r="C869" t="s">
        <v>253</v>
      </c>
      <c r="D869" s="11">
        <v>44451</v>
      </c>
      <c r="E869" s="10">
        <f>VLOOKUP(A869,home!$A$2:$E$405,3,FALSE)</f>
        <v>1.2816000000000001</v>
      </c>
      <c r="F869" s="10">
        <f>VLOOKUP(B869,home!$B$2:$E$405,3,FALSE)</f>
        <v>0.66879999999999995</v>
      </c>
      <c r="G869" s="10">
        <f>VLOOKUP(C869,away!$B$2:$E$405,4,FALSE)</f>
        <v>1.3005</v>
      </c>
      <c r="H869" s="10">
        <f>VLOOKUP(A869,away!$A$2:$E$405,3,FALSE)</f>
        <v>0.83499999999999996</v>
      </c>
      <c r="I869" s="10">
        <f>VLOOKUP(C869,away!$B$2:$E$405,3,FALSE)</f>
        <v>1.3972</v>
      </c>
      <c r="J869" s="10">
        <f>VLOOKUP(B869,home!$B$2:$E$405,4,FALSE)</f>
        <v>1.1976</v>
      </c>
      <c r="K869" s="12">
        <f t="shared" si="1230"/>
        <v>1.11470287104</v>
      </c>
      <c r="L869" s="12">
        <f t="shared" si="1231"/>
        <v>1.3971944111999999</v>
      </c>
      <c r="M869" s="13">
        <f t="shared" si="1232"/>
        <v>8.1114196631266275E-2</v>
      </c>
      <c r="N869" s="13">
        <f t="shared" si="1233"/>
        <v>9.0418227866975606E-2</v>
      </c>
      <c r="O869" s="13">
        <f t="shared" si="1234"/>
        <v>0.1133323022021831</v>
      </c>
      <c r="P869" s="13">
        <f t="shared" si="1235"/>
        <v>0.12633184264634639</v>
      </c>
      <c r="Q869" s="13">
        <f t="shared" si="1236"/>
        <v>5.0394729098833337E-2</v>
      </c>
      <c r="R869" s="13">
        <f t="shared" si="1237"/>
        <v>7.9173629622659863E-2</v>
      </c>
      <c r="S869" s="13">
        <f t="shared" si="1238"/>
        <v>4.9189091211036547E-2</v>
      </c>
      <c r="T869" s="13">
        <f t="shared" si="1239"/>
        <v>7.041123385082794E-2</v>
      </c>
      <c r="U869" s="13">
        <f t="shared" si="1240"/>
        <v>8.8255072251036529E-2</v>
      </c>
      <c r="V869" s="13">
        <f t="shared" si="1241"/>
        <v>8.5122084239363498E-3</v>
      </c>
      <c r="W869" s="13">
        <f t="shared" si="1242"/>
        <v>1.8725049737250851E-2</v>
      </c>
      <c r="X869" s="13">
        <f t="shared" si="1243"/>
        <v>2.6162534842328913E-2</v>
      </c>
      <c r="Y869" s="13">
        <f t="shared" si="1244"/>
        <v>1.8277073732263619E-2</v>
      </c>
      <c r="Z869" s="13">
        <f t="shared" si="1245"/>
        <v>3.6873650941066365E-2</v>
      </c>
      <c r="AA869" s="13">
        <f t="shared" si="1246"/>
        <v>4.1103164569733466E-2</v>
      </c>
      <c r="AB869" s="13">
        <f t="shared" si="1247"/>
        <v>2.2908907777355759E-2</v>
      </c>
      <c r="AC869" s="13">
        <f t="shared" si="1248"/>
        <v>8.2858721087542789E-4</v>
      </c>
      <c r="AD869" s="13">
        <f t="shared" si="1249"/>
        <v>5.2182166756200802E-3</v>
      </c>
      <c r="AE869" s="13">
        <f t="shared" si="1250"/>
        <v>7.2908631756070175E-3</v>
      </c>
      <c r="AF869" s="13">
        <f t="shared" si="1251"/>
        <v>5.0933766408910062E-3</v>
      </c>
      <c r="AG869" s="13">
        <f t="shared" si="1252"/>
        <v>2.3721457922631804E-3</v>
      </c>
      <c r="AH869" s="13">
        <f t="shared" si="1253"/>
        <v>1.2879914753849385E-2</v>
      </c>
      <c r="AI869" s="13">
        <f t="shared" si="1254"/>
        <v>1.4357277954866361E-2</v>
      </c>
      <c r="AJ869" s="13">
        <f t="shared" si="1255"/>
        <v>8.0020494783044193E-3</v>
      </c>
      <c r="AK869" s="13">
        <f t="shared" si="1256"/>
        <v>2.9733025092233563E-3</v>
      </c>
      <c r="AL869" s="13">
        <f t="shared" si="1257"/>
        <v>5.161954552490301E-5</v>
      </c>
      <c r="AM869" s="13">
        <f t="shared" si="1258"/>
        <v>1.1633522220045015E-3</v>
      </c>
      <c r="AN869" s="13">
        <f t="shared" si="1259"/>
        <v>1.6254292228417909E-3</v>
      </c>
      <c r="AO869" s="13">
        <f t="shared" si="1260"/>
        <v>1.1355203129778551E-3</v>
      </c>
      <c r="AP869" s="13">
        <f t="shared" si="1261"/>
        <v>5.2884754503224453E-4</v>
      </c>
      <c r="AQ869" s="13">
        <f t="shared" si="1262"/>
        <v>1.8472570857397307E-4</v>
      </c>
      <c r="AR869" s="13">
        <f t="shared" si="1263"/>
        <v>3.5991489821621562E-3</v>
      </c>
      <c r="AS869" s="13">
        <f t="shared" si="1264"/>
        <v>4.0119817037168491E-3</v>
      </c>
      <c r="AT869" s="13">
        <f t="shared" si="1265"/>
        <v>2.2360837618465618E-3</v>
      </c>
      <c r="AU869" s="13">
        <f t="shared" si="1266"/>
        <v>8.3085632973876195E-4</v>
      </c>
      <c r="AV869" s="13">
        <f t="shared" si="1267"/>
        <v>2.3153948404538871E-4</v>
      </c>
      <c r="AW869" s="13">
        <f t="shared" si="1268"/>
        <v>2.2332000827769797E-6</v>
      </c>
      <c r="AX869" s="13">
        <f t="shared" si="1269"/>
        <v>2.1613201031652992E-4</v>
      </c>
      <c r="AY869" s="13">
        <f t="shared" si="1270"/>
        <v>3.0197843689567632E-4</v>
      </c>
      <c r="AZ869" s="13">
        <f t="shared" si="1271"/>
        <v>2.1096129216677549E-4</v>
      </c>
      <c r="BA869" s="13">
        <f t="shared" si="1272"/>
        <v>9.825131279831632E-5</v>
      </c>
      <c r="BB869" s="13">
        <f t="shared" si="1273"/>
        <v>3.4319046283717643E-5</v>
      </c>
      <c r="BC869" s="13">
        <f t="shared" si="1274"/>
        <v>9.5900759330648824E-6</v>
      </c>
      <c r="BD869" s="13">
        <f t="shared" si="1275"/>
        <v>8.3811847382552211E-4</v>
      </c>
      <c r="BE869" s="13">
        <f t="shared" si="1276"/>
        <v>9.3425306904497245E-4</v>
      </c>
      <c r="BF869" s="13">
        <f t="shared" si="1277"/>
        <v>5.2070728917118128E-4</v>
      </c>
      <c r="BG869" s="13">
        <f t="shared" si="1278"/>
        <v>1.9347797007019039E-4</v>
      </c>
      <c r="BH869" s="13">
        <f t="shared" si="1279"/>
        <v>5.3917612180058103E-5</v>
      </c>
      <c r="BI869" s="13">
        <f t="shared" si="1280"/>
        <v>1.2020423419346409E-5</v>
      </c>
      <c r="BJ869" s="14">
        <f t="shared" si="1281"/>
        <v>0.29987255859868595</v>
      </c>
      <c r="BK869" s="14">
        <f t="shared" si="1282"/>
        <v>0.26632952410588157</v>
      </c>
      <c r="BL869" s="14">
        <f t="shared" si="1283"/>
        <v>0.39644772621843327</v>
      </c>
      <c r="BM869" s="14">
        <f t="shared" si="1284"/>
        <v>0.45845878655898969</v>
      </c>
      <c r="BN869" s="14">
        <f t="shared" si="1285"/>
        <v>0.54076492806826459</v>
      </c>
    </row>
    <row r="870" spans="1:66" s="10" customFormat="1" x14ac:dyDescent="0.25">
      <c r="A870" t="s">
        <v>347</v>
      </c>
      <c r="B870" t="s">
        <v>252</v>
      </c>
      <c r="C870" t="s">
        <v>249</v>
      </c>
      <c r="D870" s="11">
        <v>44451</v>
      </c>
      <c r="E870" s="10">
        <f>VLOOKUP(A870,home!$A$2:$E$405,3,FALSE)</f>
        <v>1.2816000000000001</v>
      </c>
      <c r="F870" s="10">
        <f>VLOOKUP(B870,home!$B$2:$E$405,3,FALSE)</f>
        <v>2.4708999999999999</v>
      </c>
      <c r="G870" s="10">
        <f>VLOOKUP(C870,away!$B$2:$E$405,4,FALSE)</f>
        <v>2.3408000000000002</v>
      </c>
      <c r="H870" s="10">
        <f>VLOOKUP(A870,away!$A$2:$E$405,3,FALSE)</f>
        <v>0.83499999999999996</v>
      </c>
      <c r="I870" s="10">
        <f>VLOOKUP(C870,away!$B$2:$E$405,3,FALSE)</f>
        <v>0.1996</v>
      </c>
      <c r="J870" s="10">
        <f>VLOOKUP(B870,home!$B$2:$E$405,4,FALSE)</f>
        <v>0.998</v>
      </c>
      <c r="K870" s="12">
        <f t="shared" si="1230"/>
        <v>7.4126240939520001</v>
      </c>
      <c r="L870" s="12">
        <f t="shared" si="1231"/>
        <v>0.16633266799999999</v>
      </c>
      <c r="M870" s="13">
        <f t="shared" si="1232"/>
        <v>5.1109413783828118E-4</v>
      </c>
      <c r="N870" s="13">
        <f t="shared" si="1233"/>
        <v>3.7885487204176683E-3</v>
      </c>
      <c r="O870" s="13">
        <f t="shared" si="1234"/>
        <v>8.5011651545801052E-5</v>
      </c>
      <c r="P870" s="13">
        <f t="shared" si="1235"/>
        <v>6.3015941651505675E-4</v>
      </c>
      <c r="Q870" s="13">
        <f t="shared" si="1236"/>
        <v>1.4041543763039514E-2</v>
      </c>
      <c r="R870" s="13">
        <f t="shared" si="1237"/>
        <v>7.0701074063497046E-6</v>
      </c>
      <c r="S870" s="13">
        <f t="shared" si="1238"/>
        <v>1.9424058154050191E-4</v>
      </c>
      <c r="T870" s="13">
        <f t="shared" si="1239"/>
        <v>2.3355674369451218E-3</v>
      </c>
      <c r="U870" s="13">
        <f t="shared" si="1240"/>
        <v>5.2408048507136313E-5</v>
      </c>
      <c r="V870" s="13">
        <f t="shared" si="1241"/>
        <v>2.6610129668701342E-5</v>
      </c>
      <c r="W870" s="13">
        <f t="shared" si="1242"/>
        <v>3.4694895204729376E-2</v>
      </c>
      <c r="X870" s="13">
        <f t="shared" si="1243"/>
        <v>5.7708944853830423E-3</v>
      </c>
      <c r="Y870" s="13">
        <f t="shared" si="1244"/>
        <v>4.7994413825012413E-4</v>
      </c>
      <c r="Z870" s="13">
        <f t="shared" si="1245"/>
        <v>3.9199660931490228E-7</v>
      </c>
      <c r="AA870" s="13">
        <f t="shared" si="1246"/>
        <v>2.9057235109551342E-6</v>
      </c>
      <c r="AB870" s="13">
        <f t="shared" si="1247"/>
        <v>1.0769518053834414E-5</v>
      </c>
      <c r="AC870" s="13">
        <f t="shared" si="1248"/>
        <v>2.0505791575333906E-6</v>
      </c>
      <c r="AD870" s="13">
        <f t="shared" si="1249"/>
        <v>6.4295054032929205E-2</v>
      </c>
      <c r="AE870" s="13">
        <f t="shared" si="1250"/>
        <v>1.0694367876501272E-2</v>
      </c>
      <c r="AF870" s="13">
        <f t="shared" si="1251"/>
        <v>8.8941137073597545E-4</v>
      </c>
      <c r="AG870" s="13">
        <f t="shared" si="1252"/>
        <v>4.931272208135065E-5</v>
      </c>
      <c r="AH870" s="13">
        <f t="shared" si="1253"/>
        <v>1.6300460468575326E-8</v>
      </c>
      <c r="AI870" s="13">
        <f t="shared" si="1254"/>
        <v>1.2082918601187359E-7</v>
      </c>
      <c r="AJ870" s="13">
        <f t="shared" si="1255"/>
        <v>4.4783066774211113E-7</v>
      </c>
      <c r="AK870" s="13">
        <f t="shared" si="1256"/>
        <v>1.1065334659052619E-6</v>
      </c>
      <c r="AL870" s="13">
        <f t="shared" si="1257"/>
        <v>1.0113140963773286E-7</v>
      </c>
      <c r="AM870" s="13">
        <f t="shared" si="1258"/>
        <v>9.5319013329287314E-2</v>
      </c>
      <c r="AN870" s="13">
        <f t="shared" si="1259"/>
        <v>1.5854665798187919E-2</v>
      </c>
      <c r="AO870" s="13">
        <f t="shared" si="1260"/>
        <v>1.3185744312304729E-3</v>
      </c>
      <c r="AP870" s="13">
        <f t="shared" si="1261"/>
        <v>7.3107334367715702E-5</v>
      </c>
      <c r="AQ870" s="13">
        <f t="shared" si="1262"/>
        <v>3.0400344939375598E-6</v>
      </c>
      <c r="AR870" s="13">
        <f t="shared" si="1263"/>
        <v>5.42259815873333E-10</v>
      </c>
      <c r="AS870" s="13">
        <f t="shared" si="1264"/>
        <v>4.0195681763246444E-9</v>
      </c>
      <c r="AT870" s="13">
        <f t="shared" si="1265"/>
        <v>1.489777395555338E-8</v>
      </c>
      <c r="AU870" s="13">
        <f t="shared" si="1266"/>
        <v>3.6810532723061861E-8</v>
      </c>
      <c r="AV870" s="13">
        <f t="shared" si="1267"/>
        <v>6.8215660443544254E-8</v>
      </c>
      <c r="AW870" s="13">
        <f t="shared" si="1268"/>
        <v>3.4636427448574734E-9</v>
      </c>
      <c r="AX870" s="13">
        <f t="shared" si="1269"/>
        <v>0.11776066913606782</v>
      </c>
      <c r="AY870" s="13">
        <f t="shared" si="1270"/>
        <v>1.9587446282867411E-2</v>
      </c>
      <c r="AZ870" s="13">
        <f t="shared" si="1271"/>
        <v>1.6290160997680094E-3</v>
      </c>
      <c r="BA870" s="13">
        <f t="shared" si="1272"/>
        <v>9.0319531363122421E-5</v>
      </c>
      <c r="BB870" s="13">
        <f t="shared" si="1273"/>
        <v>3.7557721560344547E-6</v>
      </c>
      <c r="BC870" s="13">
        <f t="shared" si="1274"/>
        <v>1.2494152062266468E-7</v>
      </c>
      <c r="BD870" s="13">
        <f t="shared" si="1275"/>
        <v>1.5032586987233375E-11</v>
      </c>
      <c r="BE870" s="13">
        <f t="shared" si="1276"/>
        <v>1.1143091649599544E-10</v>
      </c>
      <c r="BF870" s="13">
        <f t="shared" si="1277"/>
        <v>4.1299774821468463E-10</v>
      </c>
      <c r="BG870" s="13">
        <f t="shared" si="1278"/>
        <v>1.0204656863880308E-9</v>
      </c>
      <c r="BH870" s="13">
        <f t="shared" si="1279"/>
        <v>1.8910821334927968E-9</v>
      </c>
      <c r="BI870" s="13">
        <f t="shared" si="1280"/>
        <v>2.8035761972741706E-9</v>
      </c>
      <c r="BJ870" s="14">
        <f t="shared" si="1281"/>
        <v>0.38867927244232309</v>
      </c>
      <c r="BK870" s="14">
        <f t="shared" si="1282"/>
        <v>2.0951702258997125E-2</v>
      </c>
      <c r="BL870" s="14">
        <f t="shared" si="1283"/>
        <v>1.5998728318458765E-4</v>
      </c>
      <c r="BM870" s="14">
        <f t="shared" si="1284"/>
        <v>0.37114048336512684</v>
      </c>
      <c r="BN870" s="14">
        <f t="shared" si="1285"/>
        <v>1.9063427796762671E-2</v>
      </c>
    </row>
    <row r="871" spans="1:66" x14ac:dyDescent="0.25">
      <c r="A871" t="s">
        <v>348</v>
      </c>
      <c r="B871" t="s">
        <v>261</v>
      </c>
      <c r="C871" t="s">
        <v>262</v>
      </c>
      <c r="D871" s="11">
        <v>44451</v>
      </c>
      <c r="E871" s="10">
        <f>VLOOKUP(A871,home!$A$2:$E$405,3,FALSE)</f>
        <v>1.4792000000000001</v>
      </c>
      <c r="F871" s="10">
        <f>VLOOKUP(B871,home!$B$2:$E$405,3,FALSE)</f>
        <v>0.78869999999999996</v>
      </c>
      <c r="G871" s="10">
        <f>VLOOKUP(C871,away!$B$2:$E$405,4,FALSE)</f>
        <v>0.67600000000000005</v>
      </c>
      <c r="H871" s="10">
        <f>VLOOKUP(A871,away!$A$2:$E$405,3,FALSE)</f>
        <v>1.1875</v>
      </c>
      <c r="I871" s="10">
        <f>VLOOKUP(C871,away!$B$2:$E$405,3,FALSE)</f>
        <v>1.2632000000000001</v>
      </c>
      <c r="J871" s="10">
        <f>VLOOKUP(B871,home!$B$2:$E$405,4,FALSE)</f>
        <v>1.1228</v>
      </c>
      <c r="K871" s="12">
        <f t="shared" si="1230"/>
        <v>0.78865204704000003</v>
      </c>
      <c r="L871" s="12">
        <f t="shared" si="1231"/>
        <v>1.6842561400000002</v>
      </c>
      <c r="M871" s="13">
        <f t="shared" si="1232"/>
        <v>8.4339227754760285E-2</v>
      </c>
      <c r="N871" s="13">
        <f t="shared" si="1233"/>
        <v>6.6514304614564479E-2</v>
      </c>
      <c r="O871" s="13">
        <f t="shared" si="1234"/>
        <v>0.14204886218881344</v>
      </c>
      <c r="P871" s="13">
        <f t="shared" si="1235"/>
        <v>0.11202712594491057</v>
      </c>
      <c r="Q871" s="13">
        <f t="shared" si="1236"/>
        <v>2.6228321245859196E-2</v>
      </c>
      <c r="R871" s="13">
        <f t="shared" si="1237"/>
        <v>0.11962333416076147</v>
      </c>
      <c r="S871" s="13">
        <f t="shared" si="1238"/>
        <v>3.7201185265679955E-2</v>
      </c>
      <c r="T871" s="13">
        <f t="shared" si="1239"/>
        <v>4.4175211100230809E-2</v>
      </c>
      <c r="U871" s="13">
        <f t="shared" si="1240"/>
        <v>9.4341187359634496E-2</v>
      </c>
      <c r="V871" s="13">
        <f t="shared" si="1241"/>
        <v>5.4904487482076089E-3</v>
      </c>
      <c r="W871" s="13">
        <f t="shared" si="1242"/>
        <v>6.8950064136565278E-3</v>
      </c>
      <c r="X871" s="13">
        <f t="shared" si="1243"/>
        <v>1.1612956887540389E-2</v>
      </c>
      <c r="Y871" s="13">
        <f t="shared" si="1244"/>
        <v>9.7795969706975967E-3</v>
      </c>
      <c r="Z871" s="13">
        <f t="shared" si="1245"/>
        <v>6.7158778349178078E-2</v>
      </c>
      <c r="AA871" s="13">
        <f t="shared" si="1246"/>
        <v>5.2964908021784926E-2</v>
      </c>
      <c r="AB871" s="13">
        <f t="shared" si="1247"/>
        <v>2.0885441566332999E-2</v>
      </c>
      <c r="AC871" s="13">
        <f t="shared" si="1248"/>
        <v>4.5580746482381531E-4</v>
      </c>
      <c r="AD871" s="13">
        <f t="shared" si="1249"/>
        <v>1.3594402306210372E-3</v>
      </c>
      <c r="AE871" s="13">
        <f t="shared" si="1250"/>
        <v>2.289645555386498E-3</v>
      </c>
      <c r="AF871" s="13">
        <f t="shared" si="1251"/>
        <v>1.9281747925417102E-3</v>
      </c>
      <c r="AG871" s="13">
        <f t="shared" si="1252"/>
        <v>1.0825134111105339E-3</v>
      </c>
      <c r="AH871" s="13">
        <f t="shared" si="1253"/>
        <v>2.8278146197375568E-2</v>
      </c>
      <c r="AI871" s="13">
        <f t="shared" si="1254"/>
        <v>2.2301617885056631E-2</v>
      </c>
      <c r="AJ871" s="13">
        <f t="shared" si="1255"/>
        <v>8.7941082986768941E-3</v>
      </c>
      <c r="AK871" s="13">
        <f t="shared" si="1256"/>
        <v>2.3118305038809955E-3</v>
      </c>
      <c r="AL871" s="13">
        <f t="shared" si="1257"/>
        <v>2.4217817320750063E-5</v>
      </c>
      <c r="AM871" s="13">
        <f t="shared" si="1258"/>
        <v>2.144250641415622E-4</v>
      </c>
      <c r="AN871" s="13">
        <f t="shared" si="1259"/>
        <v>3.6114673085032E-4</v>
      </c>
      <c r="AO871" s="13">
        <f t="shared" si="1260"/>
        <v>3.0413179943778953E-4</v>
      </c>
      <c r="AP871" s="13">
        <f t="shared" si="1261"/>
        <v>1.7074528352411516E-4</v>
      </c>
      <c r="AQ871" s="13">
        <f t="shared" si="1262"/>
        <v>7.1894698037882962E-5</v>
      </c>
      <c r="AR871" s="13">
        <f t="shared" si="1263"/>
        <v>9.5255282721494871E-3</v>
      </c>
      <c r="AS871" s="13">
        <f t="shared" si="1264"/>
        <v>7.512327370968087E-3</v>
      </c>
      <c r="AT871" s="13">
        <f t="shared" si="1265"/>
        <v>2.9623061795743017E-3</v>
      </c>
      <c r="AU871" s="13">
        <f t="shared" si="1266"/>
        <v>7.7874294416017183E-4</v>
      </c>
      <c r="AV871" s="13">
        <f t="shared" si="1267"/>
        <v>1.5353930425746895E-4</v>
      </c>
      <c r="AW871" s="13">
        <f t="shared" si="1268"/>
        <v>8.9356484103546469E-7</v>
      </c>
      <c r="AX871" s="13">
        <f t="shared" si="1269"/>
        <v>2.8184460961987714E-5</v>
      </c>
      <c r="AY871" s="13">
        <f t="shared" si="1270"/>
        <v>4.7469851427818124E-5</v>
      </c>
      <c r="AZ871" s="13">
        <f t="shared" si="1271"/>
        <v>3.997569436609523E-5</v>
      </c>
      <c r="BA871" s="13">
        <f t="shared" si="1272"/>
        <v>2.2443102895619764E-5</v>
      </c>
      <c r="BB871" s="13">
        <f t="shared" si="1273"/>
        <v>9.4499834631498444E-6</v>
      </c>
      <c r="BC871" s="13">
        <f t="shared" si="1274"/>
        <v>3.1832385341417168E-6</v>
      </c>
      <c r="BD871" s="13">
        <f t="shared" si="1275"/>
        <v>2.6739049131852288E-3</v>
      </c>
      <c r="BE871" s="13">
        <f t="shared" si="1276"/>
        <v>2.1087805833738438E-3</v>
      </c>
      <c r="BF871" s="13">
        <f t="shared" si="1277"/>
        <v>8.3154706191799371E-4</v>
      </c>
      <c r="BG871" s="13">
        <f t="shared" si="1278"/>
        <v>2.1860043086390784E-4</v>
      </c>
      <c r="BH871" s="13">
        <f t="shared" si="1279"/>
        <v>4.3099919321161719E-5</v>
      </c>
      <c r="BI871" s="13">
        <f t="shared" si="1280"/>
        <v>6.79816791997861E-6</v>
      </c>
      <c r="BJ871" s="14">
        <f t="shared" si="1281"/>
        <v>0.17313822112984928</v>
      </c>
      <c r="BK871" s="14">
        <f t="shared" si="1282"/>
        <v>0.23958548284713083</v>
      </c>
      <c r="BL871" s="14">
        <f t="shared" si="1283"/>
        <v>0.51836461133000877</v>
      </c>
      <c r="BM871" s="14">
        <f t="shared" si="1284"/>
        <v>0.44741934145991102</v>
      </c>
      <c r="BN871" s="14">
        <f t="shared" si="1285"/>
        <v>0.55078117590966946</v>
      </c>
    </row>
    <row r="872" spans="1:66" x14ac:dyDescent="0.25">
      <c r="A872" t="s">
        <v>348</v>
      </c>
      <c r="B872" t="s">
        <v>269</v>
      </c>
      <c r="C872" t="s">
        <v>271</v>
      </c>
      <c r="D872" s="11">
        <v>44451</v>
      </c>
      <c r="E872" s="10">
        <f>VLOOKUP(A872,home!$A$2:$E$405,3,FALSE)</f>
        <v>1.4792000000000001</v>
      </c>
      <c r="F872" s="10">
        <f>VLOOKUP(B872,home!$B$2:$E$405,3,FALSE)</f>
        <v>1.4873000000000001</v>
      </c>
      <c r="G872" s="10">
        <f>VLOOKUP(C872,away!$B$2:$E$405,4,FALSE)</f>
        <v>1.0817000000000001</v>
      </c>
      <c r="H872" s="10">
        <f>VLOOKUP(A872,away!$A$2:$E$405,3,FALSE)</f>
        <v>1.1875</v>
      </c>
      <c r="I872" s="10">
        <f>VLOOKUP(C872,away!$B$2:$E$405,3,FALSE)</f>
        <v>0.67369999999999997</v>
      </c>
      <c r="J872" s="10">
        <f>VLOOKUP(B872,home!$B$2:$E$405,4,FALSE)</f>
        <v>0.67369999999999997</v>
      </c>
      <c r="K872" s="12">
        <f t="shared" si="1230"/>
        <v>2.3797553168720005</v>
      </c>
      <c r="L872" s="12">
        <f t="shared" si="1231"/>
        <v>0.538972631875</v>
      </c>
      <c r="M872" s="13">
        <f t="shared" si="1232"/>
        <v>5.4002337368811153E-2</v>
      </c>
      <c r="N872" s="13">
        <f t="shared" si="1233"/>
        <v>0.12851234947694384</v>
      </c>
      <c r="O872" s="13">
        <f t="shared" si="1234"/>
        <v>2.9105781899069805E-2</v>
      </c>
      <c r="P872" s="13">
        <f t="shared" si="1235"/>
        <v>6.9264639226028185E-2</v>
      </c>
      <c r="Q872" s="13">
        <f t="shared" si="1236"/>
        <v>0.1529139734757349</v>
      </c>
      <c r="R872" s="13">
        <f t="shared" si="1237"/>
        <v>7.8436099364606934E-3</v>
      </c>
      <c r="S872" s="13">
        <f t="shared" si="1238"/>
        <v>2.221010460318832E-2</v>
      </c>
      <c r="T872" s="13">
        <f t="shared" si="1239"/>
        <v>8.2416446734680779E-2</v>
      </c>
      <c r="U872" s="13">
        <f t="shared" si="1240"/>
        <v>1.8665872449762384E-2</v>
      </c>
      <c r="V872" s="13">
        <f t="shared" si="1241"/>
        <v>3.1652434103727231E-3</v>
      </c>
      <c r="W872" s="13">
        <f t="shared" si="1242"/>
        <v>0.12129928046763473</v>
      </c>
      <c r="X872" s="13">
        <f t="shared" si="1243"/>
        <v>6.5376992438184872E-2</v>
      </c>
      <c r="Y872" s="13">
        <f t="shared" si="1244"/>
        <v>1.7618204839240231E-2</v>
      </c>
      <c r="Z872" s="13">
        <f t="shared" si="1245"/>
        <v>1.409163696951707E-3</v>
      </c>
      <c r="AA872" s="13">
        <f t="shared" si="1246"/>
        <v>3.3534648001638284E-3</v>
      </c>
      <c r="AB872" s="13">
        <f t="shared" si="1247"/>
        <v>3.9902128440664868E-3</v>
      </c>
      <c r="AC872" s="13">
        <f t="shared" si="1248"/>
        <v>2.5373837222165621E-4</v>
      </c>
      <c r="AD872" s="13">
        <f t="shared" si="1249"/>
        <v>7.2165651906400424E-2</v>
      </c>
      <c r="AE872" s="13">
        <f t="shared" si="1250"/>
        <v>3.8895311338967738E-2</v>
      </c>
      <c r="AF872" s="13">
        <f t="shared" si="1251"/>
        <v>1.0481754159980485E-2</v>
      </c>
      <c r="AG872" s="13">
        <f t="shared" si="1252"/>
        <v>1.8831262087571372E-3</v>
      </c>
      <c r="AH872" s="13">
        <f t="shared" si="1253"/>
        <v>1.898751666221916E-4</v>
      </c>
      <c r="AI872" s="13">
        <f t="shared" si="1254"/>
        <v>4.5185643731111738E-4</v>
      </c>
      <c r="AJ872" s="13">
        <f t="shared" si="1255"/>
        <v>5.3765387957698581E-4</v>
      </c>
      <c r="AK872" s="13">
        <f t="shared" si="1256"/>
        <v>4.2649489285339677E-4</v>
      </c>
      <c r="AL872" s="13">
        <f t="shared" si="1257"/>
        <v>1.3018026749251876E-5</v>
      </c>
      <c r="AM872" s="13">
        <f t="shared" si="1258"/>
        <v>3.4347318763958107E-2</v>
      </c>
      <c r="AN872" s="13">
        <f t="shared" si="1259"/>
        <v>1.8512264792060071E-2</v>
      </c>
      <c r="AO872" s="13">
        <f t="shared" si="1260"/>
        <v>4.9888020384717575E-3</v>
      </c>
      <c r="AP872" s="13">
        <f t="shared" si="1261"/>
        <v>8.9627592152616265E-4</v>
      </c>
      <c r="AQ872" s="13">
        <f t="shared" si="1262"/>
        <v>1.207670480777867E-4</v>
      </c>
      <c r="AR872" s="13">
        <f t="shared" si="1263"/>
        <v>2.0467503656413361E-5</v>
      </c>
      <c r="AS872" s="13">
        <f t="shared" si="1264"/>
        <v>4.8707650649446796E-5</v>
      </c>
      <c r="AT872" s="13">
        <f t="shared" si="1265"/>
        <v>5.7956145302682496E-5</v>
      </c>
      <c r="AU872" s="13">
        <f t="shared" si="1266"/>
        <v>4.5973814976488294E-5</v>
      </c>
      <c r="AV872" s="13">
        <f t="shared" si="1267"/>
        <v>2.7351607656796899E-5</v>
      </c>
      <c r="AW872" s="13">
        <f t="shared" si="1268"/>
        <v>4.6381167626525045E-7</v>
      </c>
      <c r="AX872" s="13">
        <f t="shared" si="1269"/>
        <v>1.3623035741471123E-2</v>
      </c>
      <c r="AY872" s="13">
        <f t="shared" si="1270"/>
        <v>7.3424434277078818E-3</v>
      </c>
      <c r="AZ872" s="13">
        <f t="shared" si="1271"/>
        <v>1.9786880293125066E-3</v>
      </c>
      <c r="BA872" s="13">
        <f t="shared" si="1272"/>
        <v>3.5548623160603954E-4</v>
      </c>
      <c r="BB872" s="13">
        <f t="shared" si="1273"/>
        <v>4.7899337461008237E-5</v>
      </c>
      <c r="BC872" s="13">
        <f t="shared" si="1274"/>
        <v>5.1632863952856797E-6</v>
      </c>
      <c r="BD872" s="13">
        <f t="shared" si="1275"/>
        <v>1.8385707189347146E-6</v>
      </c>
      <c r="BE872" s="13">
        <f t="shared" si="1276"/>
        <v>4.3753484438300626E-6</v>
      </c>
      <c r="BF872" s="13">
        <f t="shared" si="1277"/>
        <v>5.2061293611861144E-6</v>
      </c>
      <c r="BG872" s="13">
        <f t="shared" si="1278"/>
        <v>4.1297713425353624E-6</v>
      </c>
      <c r="BH872" s="13">
        <f t="shared" si="1279"/>
        <v>2.4569613274660362E-6</v>
      </c>
      <c r="BI872" s="13">
        <f t="shared" si="1280"/>
        <v>1.1693933564772383E-6</v>
      </c>
      <c r="BJ872" s="14">
        <f t="shared" si="1281"/>
        <v>0.77378123566457324</v>
      </c>
      <c r="BK872" s="14">
        <f t="shared" si="1282"/>
        <v>0.15625152443507914</v>
      </c>
      <c r="BL872" s="14">
        <f t="shared" si="1283"/>
        <v>6.4784455202679156E-2</v>
      </c>
      <c r="BM872" s="14">
        <f t="shared" si="1284"/>
        <v>0.54724170800020278</v>
      </c>
      <c r="BN872" s="14">
        <f t="shared" si="1285"/>
        <v>0.44164269138304857</v>
      </c>
    </row>
    <row r="873" spans="1:66" x14ac:dyDescent="0.25">
      <c r="A873" t="s">
        <v>348</v>
      </c>
      <c r="B873" t="s">
        <v>263</v>
      </c>
      <c r="C873" t="s">
        <v>327</v>
      </c>
      <c r="D873" s="11">
        <v>44451</v>
      </c>
      <c r="E873" s="10">
        <f>VLOOKUP(A873,home!$A$2:$E$405,3,FALSE)</f>
        <v>1.4792000000000001</v>
      </c>
      <c r="F873" s="10">
        <f>VLOOKUP(B873,home!$B$2:$E$405,3,FALSE)</f>
        <v>1.1267</v>
      </c>
      <c r="G873" s="10">
        <f>VLOOKUP(C873,away!$B$2:$E$405,4,FALSE)</f>
        <v>0.67600000000000005</v>
      </c>
      <c r="H873" s="10">
        <f>VLOOKUP(A873,away!$A$2:$E$405,3,FALSE)</f>
        <v>1.1875</v>
      </c>
      <c r="I873" s="10">
        <f>VLOOKUP(C873,away!$B$2:$E$405,3,FALSE)</f>
        <v>0.98250000000000004</v>
      </c>
      <c r="J873" s="10">
        <f>VLOOKUP(B873,home!$B$2:$E$405,4,FALSE)</f>
        <v>0.84209999999999996</v>
      </c>
      <c r="K873" s="12">
        <f t="shared" si="1230"/>
        <v>1.1266314966400002</v>
      </c>
      <c r="L873" s="12">
        <f t="shared" si="1231"/>
        <v>0.982493859375</v>
      </c>
      <c r="M873" s="13">
        <f t="shared" si="1232"/>
        <v>0.12134405287864883</v>
      </c>
      <c r="N873" s="13">
        <f t="shared" si="1233"/>
        <v>0.13671003190303543</v>
      </c>
      <c r="O873" s="13">
        <f t="shared" si="1234"/>
        <v>0.11921978682494776</v>
      </c>
      <c r="P873" s="13">
        <f t="shared" si="1235"/>
        <v>0.13431676685969265</v>
      </c>
      <c r="Q873" s="13">
        <f t="shared" si="1236"/>
        <v>7.7010913924309504E-2</v>
      </c>
      <c r="R873" s="13">
        <f t="shared" si="1237"/>
        <v>5.8566354235753848E-2</v>
      </c>
      <c r="S873" s="13">
        <f t="shared" si="1238"/>
        <v>3.7169093646647618E-2</v>
      </c>
      <c r="T873" s="13">
        <f t="shared" si="1239"/>
        <v>7.5662750035490764E-2</v>
      </c>
      <c r="U873" s="13">
        <f t="shared" si="1240"/>
        <v>6.598269932537576E-2</v>
      </c>
      <c r="V873" s="13">
        <f t="shared" si="1241"/>
        <v>4.5714207451981173E-3</v>
      </c>
      <c r="W873" s="13">
        <f t="shared" si="1242"/>
        <v>2.8920973737386352E-2</v>
      </c>
      <c r="X873" s="13">
        <f t="shared" si="1243"/>
        <v>2.8414679104127736E-2</v>
      </c>
      <c r="Y873" s="13">
        <f t="shared" si="1244"/>
        <v>1.3958623867958313E-2</v>
      </c>
      <c r="Z873" s="13">
        <f t="shared" si="1245"/>
        <v>1.9180361134203058E-2</v>
      </c>
      <c r="AA873" s="13">
        <f t="shared" si="1246"/>
        <v>2.160919897072288E-2</v>
      </c>
      <c r="AB873" s="13">
        <f t="shared" si="1247"/>
        <v>1.2172802088788537E-2</v>
      </c>
      <c r="AC873" s="13">
        <f t="shared" si="1248"/>
        <v>3.1625903777521378E-4</v>
      </c>
      <c r="AD873" s="13">
        <f t="shared" si="1249"/>
        <v>8.1458199815094331E-3</v>
      </c>
      <c r="AE873" s="13">
        <f t="shared" si="1250"/>
        <v>8.0032181114071937E-3</v>
      </c>
      <c r="AF873" s="13">
        <f t="shared" si="1251"/>
        <v>3.9315563248481762E-3</v>
      </c>
      <c r="AG873" s="13">
        <f t="shared" si="1252"/>
        <v>1.2875766489834253E-3</v>
      </c>
      <c r="AH873" s="13">
        <f t="shared" si="1253"/>
        <v>4.7111467587373536E-3</v>
      </c>
      <c r="AI873" s="13">
        <f t="shared" si="1254"/>
        <v>5.3077263236869501E-3</v>
      </c>
      <c r="AJ873" s="13">
        <f t="shared" si="1255"/>
        <v>2.9899258259054773E-3</v>
      </c>
      <c r="AK873" s="13">
        <f t="shared" si="1256"/>
        <v>1.1228482026941591E-3</v>
      </c>
      <c r="AL873" s="13">
        <f t="shared" si="1257"/>
        <v>1.4002793029042964E-5</v>
      </c>
      <c r="AM873" s="13">
        <f t="shared" si="1258"/>
        <v>1.8354674714255973E-3</v>
      </c>
      <c r="AN873" s="13">
        <f t="shared" si="1259"/>
        <v>1.8033355197582075E-3</v>
      </c>
      <c r="AO873" s="13">
        <f t="shared" si="1260"/>
        <v>8.8588303727763136E-4</v>
      </c>
      <c r="AP873" s="13">
        <f t="shared" si="1261"/>
        <v>2.9012488141658236E-4</v>
      </c>
      <c r="AQ873" s="13">
        <f t="shared" si="1262"/>
        <v>7.126147861092305E-5</v>
      </c>
      <c r="AR873" s="13">
        <f t="shared" si="1263"/>
        <v>9.2573455221477727E-4</v>
      </c>
      <c r="AS873" s="13">
        <f t="shared" si="1264"/>
        <v>1.0429617040530947E-3</v>
      </c>
      <c r="AT873" s="13">
        <f t="shared" si="1265"/>
        <v>5.8751675278777163E-4</v>
      </c>
      <c r="AU873" s="13">
        <f t="shared" si="1266"/>
        <v>2.2063829283145342E-4</v>
      </c>
      <c r="AV873" s="13">
        <f t="shared" si="1267"/>
        <v>6.2144512517198759E-5</v>
      </c>
      <c r="AW873" s="13">
        <f t="shared" si="1268"/>
        <v>4.3055030580128231E-7</v>
      </c>
      <c r="AX873" s="13">
        <f t="shared" si="1269"/>
        <v>3.4464924406104279E-4</v>
      </c>
      <c r="AY873" s="13">
        <f t="shared" si="1270"/>
        <v>3.3861576592821019E-4</v>
      </c>
      <c r="AZ873" s="13">
        <f t="shared" si="1271"/>
        <v>1.6634395535601441E-4</v>
      </c>
      <c r="BA873" s="13">
        <f t="shared" si="1272"/>
        <v>5.4477304893811106E-5</v>
      </c>
      <c r="BB873" s="13">
        <f t="shared" si="1273"/>
        <v>1.3380904383367259E-5</v>
      </c>
      <c r="BC873" s="13">
        <f t="shared" si="1274"/>
        <v>2.6293312779084719E-6</v>
      </c>
      <c r="BD873" s="13">
        <f t="shared" si="1275"/>
        <v>1.5158808549371391E-4</v>
      </c>
      <c r="BE873" s="13">
        <f t="shared" si="1276"/>
        <v>1.7078391163257518E-4</v>
      </c>
      <c r="BF873" s="13">
        <f t="shared" si="1277"/>
        <v>9.6205266982320872E-5</v>
      </c>
      <c r="BG873" s="13">
        <f t="shared" si="1278"/>
        <v>3.6129294641647661E-5</v>
      </c>
      <c r="BH873" s="13">
        <f t="shared" si="1279"/>
        <v>1.0176100323666763E-5</v>
      </c>
      <c r="BI873" s="13">
        <f t="shared" si="1280"/>
        <v>2.2929430275222937E-6</v>
      </c>
      <c r="BJ873" s="14">
        <f t="shared" si="1281"/>
        <v>0.38785231253344565</v>
      </c>
      <c r="BK873" s="14">
        <f t="shared" si="1282"/>
        <v>0.29807021172691966</v>
      </c>
      <c r="BL873" s="14">
        <f t="shared" si="1283"/>
        <v>0.29498865997311841</v>
      </c>
      <c r="BM873" s="14">
        <f t="shared" si="1284"/>
        <v>0.35258545352567638</v>
      </c>
      <c r="BN873" s="14">
        <f t="shared" si="1285"/>
        <v>0.64716790662638801</v>
      </c>
    </row>
    <row r="874" spans="1:66" x14ac:dyDescent="0.25">
      <c r="A874" t="s">
        <v>349</v>
      </c>
      <c r="B874" t="s">
        <v>276</v>
      </c>
      <c r="C874" t="s">
        <v>281</v>
      </c>
      <c r="D874" s="11">
        <v>44451</v>
      </c>
      <c r="E874" s="10">
        <f>VLOOKUP(A874,home!$A$2:$E$405,3,FALSE)</f>
        <v>1.53</v>
      </c>
      <c r="F874" s="10">
        <f>VLOOKUP(B874,home!$B$2:$E$405,3,FALSE)</f>
        <v>1.3574999999999999</v>
      </c>
      <c r="G874" s="10">
        <f>VLOOKUP(C874,away!$B$2:$E$405,4,FALSE)</f>
        <v>1.0348999999999999</v>
      </c>
      <c r="H874" s="10">
        <f>VLOOKUP(A874,away!$A$2:$E$405,3,FALSE)</f>
        <v>1.075</v>
      </c>
      <c r="I874" s="10">
        <f>VLOOKUP(C874,away!$B$2:$E$405,3,FALSE)</f>
        <v>1.1628000000000001</v>
      </c>
      <c r="J874" s="10">
        <f>VLOOKUP(B874,home!$B$2:$E$405,4,FALSE)</f>
        <v>1.0732999999999999</v>
      </c>
      <c r="K874" s="12">
        <f t="shared" si="1230"/>
        <v>2.1494614274999999</v>
      </c>
      <c r="L874" s="12">
        <f t="shared" si="1231"/>
        <v>1.3416357329999999</v>
      </c>
      <c r="M874" s="13">
        <f t="shared" si="1232"/>
        <v>3.0467426170226353E-2</v>
      </c>
      <c r="N874" s="13">
        <f t="shared" si="1233"/>
        <v>6.5488557348105589E-2</v>
      </c>
      <c r="O874" s="13">
        <f t="shared" si="1234"/>
        <v>4.0876187642515015E-2</v>
      </c>
      <c r="P874" s="13">
        <f t="shared" si="1235"/>
        <v>8.7861788640838184E-2</v>
      </c>
      <c r="Q874" s="13">
        <f t="shared" si="1236"/>
        <v>7.0382563981187335E-2</v>
      </c>
      <c r="R874" s="13">
        <f t="shared" si="1237"/>
        <v>2.7420476985005594E-2</v>
      </c>
      <c r="S874" s="13">
        <f t="shared" si="1238"/>
        <v>6.334383039148242E-2</v>
      </c>
      <c r="T874" s="13">
        <f t="shared" si="1239"/>
        <v>9.4427762817319655E-2</v>
      </c>
      <c r="U874" s="13">
        <f t="shared" si="1240"/>
        <v>5.8939257602921021E-2</v>
      </c>
      <c r="V874" s="13">
        <f t="shared" si="1241"/>
        <v>2.0296730483610713E-2</v>
      </c>
      <c r="W874" s="13">
        <f t="shared" si="1242"/>
        <v>5.0428202148704318E-2</v>
      </c>
      <c r="X874" s="13">
        <f t="shared" si="1243"/>
        <v>6.7656277953649091E-2</v>
      </c>
      <c r="Y874" s="13">
        <f t="shared" si="1244"/>
        <v>4.5385040032197885E-2</v>
      </c>
      <c r="Z874" s="13">
        <f t="shared" si="1245"/>
        <v>1.2262763912995866E-2</v>
      </c>
      <c r="AA874" s="13">
        <f t="shared" si="1246"/>
        <v>2.6358338025523582E-2</v>
      </c>
      <c r="AB874" s="13">
        <f t="shared" si="1247"/>
        <v>2.8328115439434726E-2</v>
      </c>
      <c r="AC874" s="13">
        <f t="shared" si="1248"/>
        <v>3.6582246763466404E-3</v>
      </c>
      <c r="AD874" s="13">
        <f t="shared" si="1249"/>
        <v>2.7098368844203156E-2</v>
      </c>
      <c r="AE874" s="13">
        <f t="shared" si="1250"/>
        <v>3.6356139947396865E-2</v>
      </c>
      <c r="AF874" s="13">
        <f t="shared" si="1251"/>
        <v>2.4388348233688191E-2</v>
      </c>
      <c r="AG874" s="13">
        <f t="shared" si="1252"/>
        <v>1.0906759819721168E-2</v>
      </c>
      <c r="AH874" s="13">
        <f t="shared" si="1253"/>
        <v>4.113040562754541E-3</v>
      </c>
      <c r="AI874" s="13">
        <f t="shared" si="1254"/>
        <v>8.8408220393837791E-3</v>
      </c>
      <c r="AJ874" s="13">
        <f t="shared" si="1255"/>
        <v>9.501502980523659E-3</v>
      </c>
      <c r="AK874" s="13">
        <f t="shared" si="1256"/>
        <v>6.8077047199706277E-3</v>
      </c>
      <c r="AL874" s="13">
        <f t="shared" si="1257"/>
        <v>4.2198269262136261E-4</v>
      </c>
      <c r="AM874" s="13">
        <f t="shared" si="1258"/>
        <v>1.1649379715756487E-2</v>
      </c>
      <c r="AN874" s="13">
        <f t="shared" si="1259"/>
        <v>1.5629224093944283E-2</v>
      </c>
      <c r="AO874" s="13">
        <f t="shared" si="1260"/>
        <v>1.0484362761750103E-2</v>
      </c>
      <c r="AP874" s="13">
        <f t="shared" si="1261"/>
        <v>4.6887319062995005E-3</v>
      </c>
      <c r="AQ874" s="13">
        <f t="shared" si="1262"/>
        <v>1.5726425669871549E-3</v>
      </c>
      <c r="AR874" s="13">
        <f t="shared" si="1263"/>
        <v>1.1036404380539843E-3</v>
      </c>
      <c r="AS874" s="13">
        <f t="shared" si="1264"/>
        <v>2.3722325514262421E-3</v>
      </c>
      <c r="AT874" s="13">
        <f t="shared" si="1265"/>
        <v>2.5495111831753091E-3</v>
      </c>
      <c r="AU874" s="13">
        <f t="shared" si="1266"/>
        <v>1.8266919824050706E-3</v>
      </c>
      <c r="AV874" s="13">
        <f t="shared" si="1267"/>
        <v>9.8160098902580267E-4</v>
      </c>
      <c r="AW874" s="13">
        <f t="shared" si="1268"/>
        <v>3.380309071913899E-5</v>
      </c>
      <c r="AX874" s="13">
        <f t="shared" si="1269"/>
        <v>4.1733153922199132E-3</v>
      </c>
      <c r="AY874" s="13">
        <f t="shared" si="1270"/>
        <v>5.599069055281145E-3</v>
      </c>
      <c r="AZ874" s="13">
        <f t="shared" si="1271"/>
        <v>3.7559555580498698E-3</v>
      </c>
      <c r="BA874" s="13">
        <f t="shared" si="1272"/>
        <v>1.6797080627465532E-3</v>
      </c>
      <c r="BB874" s="13">
        <f t="shared" si="1273"/>
        <v>5.6338908949724563E-4</v>
      </c>
      <c r="BC874" s="13">
        <f t="shared" si="1274"/>
        <v>1.5117258681036797E-4</v>
      </c>
      <c r="BD874" s="13">
        <f t="shared" si="1275"/>
        <v>2.467805746794994E-4</v>
      </c>
      <c r="BE874" s="13">
        <f t="shared" si="1276"/>
        <v>5.3044532632986715E-4</v>
      </c>
      <c r="BF874" s="13">
        <f t="shared" si="1277"/>
        <v>5.7008588417184979E-4</v>
      </c>
      <c r="BG874" s="13">
        <f t="shared" si="1278"/>
        <v>4.0845920612987458E-4</v>
      </c>
      <c r="BH874" s="13">
        <f t="shared" si="1279"/>
        <v>2.1949182707085935E-4</v>
      </c>
      <c r="BI874" s="13">
        <f t="shared" si="1280"/>
        <v>9.4357843188062481E-5</v>
      </c>
      <c r="BJ874" s="14">
        <f t="shared" si="1281"/>
        <v>0.55246497191551591</v>
      </c>
      <c r="BK874" s="14">
        <f t="shared" si="1282"/>
        <v>0.21164905211040683</v>
      </c>
      <c r="BL874" s="14">
        <f t="shared" si="1283"/>
        <v>0.22208874380368898</v>
      </c>
      <c r="BM874" s="14">
        <f t="shared" si="1284"/>
        <v>0.67040326501016723</v>
      </c>
      <c r="BN874" s="14">
        <f t="shared" si="1285"/>
        <v>0.32249700076787807</v>
      </c>
    </row>
    <row r="875" spans="1:66" x14ac:dyDescent="0.25">
      <c r="A875" t="s">
        <v>349</v>
      </c>
      <c r="B875" t="s">
        <v>282</v>
      </c>
      <c r="C875" t="s">
        <v>275</v>
      </c>
      <c r="D875" s="11">
        <v>44451</v>
      </c>
      <c r="E875" s="10">
        <f>VLOOKUP(A875,home!$A$2:$E$405,3,FALSE)</f>
        <v>1.53</v>
      </c>
      <c r="F875" s="10">
        <f>VLOOKUP(B875,home!$B$2:$E$405,3,FALSE)</f>
        <v>0.85470000000000002</v>
      </c>
      <c r="G875" s="10">
        <f>VLOOKUP(C875,away!$B$2:$E$405,4,FALSE)</f>
        <v>1.3574999999999999</v>
      </c>
      <c r="H875" s="10">
        <f>VLOOKUP(A875,away!$A$2:$E$405,3,FALSE)</f>
        <v>1.075</v>
      </c>
      <c r="I875" s="10">
        <f>VLOOKUP(C875,away!$B$2:$E$405,3,FALSE)</f>
        <v>0.71560000000000001</v>
      </c>
      <c r="J875" s="10">
        <f>VLOOKUP(B875,home!$B$2:$E$405,4,FALSE)</f>
        <v>1.0018</v>
      </c>
      <c r="K875" s="12">
        <f t="shared" si="1230"/>
        <v>1.7751905324999999</v>
      </c>
      <c r="L875" s="12">
        <f t="shared" si="1231"/>
        <v>0.77065468599999998</v>
      </c>
      <c r="M875" s="13">
        <f t="shared" si="1232"/>
        <v>7.8406753127890597E-2</v>
      </c>
      <c r="N875" s="13">
        <f t="shared" si="1233"/>
        <v>0.13918692583669615</v>
      </c>
      <c r="O875" s="13">
        <f t="shared" si="1234"/>
        <v>6.042453171205403E-2</v>
      </c>
      <c r="P875" s="13">
        <f t="shared" si="1235"/>
        <v>0.10726505662598433</v>
      </c>
      <c r="Q875" s="13">
        <f t="shared" si="1236"/>
        <v>0.12354165649654134</v>
      </c>
      <c r="R875" s="13">
        <f t="shared" si="1237"/>
        <v>2.3283224256625018E-2</v>
      </c>
      <c r="S875" s="13">
        <f t="shared" si="1238"/>
        <v>3.6686228908778859E-2</v>
      </c>
      <c r="T875" s="13">
        <f t="shared" si="1239"/>
        <v>9.5207956495261911E-2</v>
      </c>
      <c r="U875" s="13">
        <f t="shared" si="1240"/>
        <v>4.1332159266435083E-2</v>
      </c>
      <c r="V875" s="13">
        <f t="shared" si="1241"/>
        <v>5.5765468949612561E-3</v>
      </c>
      <c r="W875" s="13">
        <f t="shared" si="1242"/>
        <v>7.3103326327342427E-2</v>
      </c>
      <c r="X875" s="13">
        <f t="shared" si="1243"/>
        <v>5.6337420996353603E-2</v>
      </c>
      <c r="Y875" s="13">
        <f t="shared" si="1244"/>
        <v>2.1708348743997342E-2</v>
      </c>
      <c r="Z875" s="13">
        <f t="shared" si="1245"/>
        <v>5.9811086261856465E-3</v>
      </c>
      <c r="AA875" s="13">
        <f t="shared" si="1246"/>
        <v>1.0617607407058841E-2</v>
      </c>
      <c r="AB875" s="13">
        <f t="shared" si="1247"/>
        <v>9.4241380734063646E-3</v>
      </c>
      <c r="AC875" s="13">
        <f t="shared" si="1248"/>
        <v>4.7681528902379205E-4</v>
      </c>
      <c r="AD875" s="13">
        <f t="shared" si="1249"/>
        <v>3.2443083197639069E-2</v>
      </c>
      <c r="AE875" s="13">
        <f t="shared" si="1250"/>
        <v>2.5002414094548411E-2</v>
      </c>
      <c r="AF875" s="13">
        <f t="shared" si="1251"/>
        <v>9.6341137916380881E-3</v>
      </c>
      <c r="AG875" s="13">
        <f t="shared" si="1252"/>
        <v>2.4748583129943738E-3</v>
      </c>
      <c r="AH875" s="13">
        <f t="shared" si="1253"/>
        <v>1.1523423475612474E-3</v>
      </c>
      <c r="AI875" s="13">
        <f t="shared" si="1254"/>
        <v>2.0456272255895505E-3</v>
      </c>
      <c r="AJ875" s="13">
        <f t="shared" si="1255"/>
        <v>1.8156890419454062E-3</v>
      </c>
      <c r="AK875" s="13">
        <f t="shared" si="1256"/>
        <v>1.0743979990751602E-3</v>
      </c>
      <c r="AL875" s="13">
        <f t="shared" si="1257"/>
        <v>2.6092456038243359E-5</v>
      </c>
      <c r="AM875" s="13">
        <f t="shared" si="1258"/>
        <v>1.1518530827511734E-2</v>
      </c>
      <c r="AN875" s="13">
        <f t="shared" si="1259"/>
        <v>8.8768097580573749E-3</v>
      </c>
      <c r="AO875" s="13">
        <f t="shared" si="1260"/>
        <v>3.4204775183887203E-3</v>
      </c>
      <c r="AP875" s="13">
        <f t="shared" si="1261"/>
        <v>8.7866900930130625E-4</v>
      </c>
      <c r="AQ875" s="13">
        <f t="shared" si="1262"/>
        <v>1.6928759736525726E-4</v>
      </c>
      <c r="AR875" s="13">
        <f t="shared" si="1263"/>
        <v>1.7761160600486322E-4</v>
      </c>
      <c r="AS875" s="13">
        <f t="shared" si="1264"/>
        <v>3.1529444144195334E-4</v>
      </c>
      <c r="AT875" s="13">
        <f t="shared" si="1265"/>
        <v>2.7985385369881562E-4</v>
      </c>
      <c r="AU875" s="13">
        <f t="shared" si="1266"/>
        <v>1.6559797052325922E-4</v>
      </c>
      <c r="AV875" s="13">
        <f t="shared" si="1267"/>
        <v>7.3491987368525961E-5</v>
      </c>
      <c r="AW875" s="13">
        <f t="shared" si="1268"/>
        <v>9.9155602136010334E-7</v>
      </c>
      <c r="AX875" s="13">
        <f t="shared" si="1269"/>
        <v>3.4079311455513716E-3</v>
      </c>
      <c r="AY875" s="13">
        <f t="shared" si="1270"/>
        <v>2.6263381068845119E-3</v>
      </c>
      <c r="AZ875" s="13">
        <f t="shared" si="1271"/>
        <v>1.0119998845454588E-3</v>
      </c>
      <c r="BA875" s="13">
        <f t="shared" si="1272"/>
        <v>2.5996748441880563E-4</v>
      </c>
      <c r="BB875" s="13">
        <f t="shared" si="1273"/>
        <v>5.0086290018746128E-5</v>
      </c>
      <c r="BC875" s="13">
        <f t="shared" si="1274"/>
        <v>7.7198468214603477E-6</v>
      </c>
      <c r="BD875" s="13">
        <f t="shared" si="1275"/>
        <v>2.2812869409272254E-5</v>
      </c>
      <c r="BE875" s="13">
        <f t="shared" si="1276"/>
        <v>4.0497189794498974E-5</v>
      </c>
      <c r="BF875" s="13">
        <f t="shared" si="1277"/>
        <v>3.59451139580251E-5</v>
      </c>
      <c r="BG875" s="13">
        <f t="shared" si="1278"/>
        <v>2.1269808662639922E-5</v>
      </c>
      <c r="BH875" s="13">
        <f t="shared" si="1279"/>
        <v>9.4394907415012184E-6</v>
      </c>
      <c r="BI875" s="13">
        <f t="shared" si="1280"/>
        <v>3.3513789191868716E-6</v>
      </c>
      <c r="BJ875" s="14">
        <f t="shared" si="1281"/>
        <v>0.61086792176187754</v>
      </c>
      <c r="BK875" s="14">
        <f t="shared" si="1282"/>
        <v>0.2310638314095616</v>
      </c>
      <c r="BL875" s="14">
        <f t="shared" si="1283"/>
        <v>0.15231488304027319</v>
      </c>
      <c r="BM875" s="14">
        <f t="shared" si="1284"/>
        <v>0.46549425023124325</v>
      </c>
      <c r="BN875" s="14">
        <f t="shared" si="1285"/>
        <v>0.53210814805579143</v>
      </c>
    </row>
    <row r="876" spans="1:66" x14ac:dyDescent="0.25">
      <c r="A876" t="s">
        <v>349</v>
      </c>
      <c r="B876" t="s">
        <v>278</v>
      </c>
      <c r="C876" t="s">
        <v>280</v>
      </c>
      <c r="D876" s="11">
        <v>44451</v>
      </c>
      <c r="E876" s="10">
        <f>VLOOKUP(A876,home!$A$2:$E$405,3,FALSE)</f>
        <v>1.53</v>
      </c>
      <c r="F876" s="10">
        <f>VLOOKUP(B876,home!$B$2:$E$405,3,FALSE)</f>
        <v>0.95530000000000004</v>
      </c>
      <c r="G876" s="10">
        <f>VLOOKUP(C876,away!$B$2:$E$405,4,FALSE)</f>
        <v>0.8044</v>
      </c>
      <c r="H876" s="10">
        <f>VLOOKUP(A876,away!$A$2:$E$405,3,FALSE)</f>
        <v>1.075</v>
      </c>
      <c r="I876" s="10">
        <f>VLOOKUP(C876,away!$B$2:$E$405,3,FALSE)</f>
        <v>0.78710000000000002</v>
      </c>
      <c r="J876" s="10">
        <f>VLOOKUP(B876,home!$B$2:$E$405,4,FALSE)</f>
        <v>1.0732999999999999</v>
      </c>
      <c r="K876" s="12">
        <f t="shared" si="1230"/>
        <v>1.1757182796000001</v>
      </c>
      <c r="L876" s="12">
        <f t="shared" si="1231"/>
        <v>0.90815401224999992</v>
      </c>
      <c r="M876" s="13">
        <f t="shared" si="1232"/>
        <v>0.12444738139029189</v>
      </c>
      <c r="N876" s="13">
        <f t="shared" si="1233"/>
        <v>0.14631506114891904</v>
      </c>
      <c r="O876" s="13">
        <f t="shared" si="1234"/>
        <v>0.11301738872359955</v>
      </c>
      <c r="P876" s="13">
        <f t="shared" si="1235"/>
        <v>0.13287660983499491</v>
      </c>
      <c r="Q876" s="13">
        <f t="shared" si="1236"/>
        <v>8.6012645986787969E-2</v>
      </c>
      <c r="R876" s="13">
        <f t="shared" si="1237"/>
        <v>5.1318597511677402E-2</v>
      </c>
      <c r="S876" s="13">
        <f t="shared" si="1238"/>
        <v>3.5469194377558071E-2</v>
      </c>
      <c r="T876" s="13">
        <f t="shared" si="1239"/>
        <v>7.811272955714034E-2</v>
      </c>
      <c r="U876" s="13">
        <f t="shared" si="1240"/>
        <v>6.0336213177914204E-2</v>
      </c>
      <c r="V876" s="13">
        <f t="shared" si="1241"/>
        <v>4.2079598888531107E-3</v>
      </c>
      <c r="W876" s="13">
        <f t="shared" si="1242"/>
        <v>3.3708880054476732E-2</v>
      </c>
      <c r="X876" s="13">
        <f t="shared" si="1243"/>
        <v>3.0612854669927039E-2</v>
      </c>
      <c r="Y876" s="13">
        <f t="shared" si="1244"/>
        <v>1.3900593397460191E-2</v>
      </c>
      <c r="Z876" s="13">
        <f t="shared" si="1245"/>
        <v>1.5535063411090901E-2</v>
      </c>
      <c r="AA876" s="13">
        <f t="shared" si="1246"/>
        <v>1.8264858027164703E-2</v>
      </c>
      <c r="AB876" s="13">
        <f t="shared" si="1247"/>
        <v>1.073716372841817E-2</v>
      </c>
      <c r="AC876" s="13">
        <f t="shared" si="1248"/>
        <v>2.8081117402084483E-4</v>
      </c>
      <c r="AD876" s="13">
        <f t="shared" si="1249"/>
        <v>9.9080366162230329E-3</v>
      </c>
      <c r="AE876" s="13">
        <f t="shared" si="1250"/>
        <v>8.99802320654286E-3</v>
      </c>
      <c r="AF876" s="13">
        <f t="shared" si="1251"/>
        <v>4.0857954386702535E-3</v>
      </c>
      <c r="AG876" s="13">
        <f t="shared" si="1252"/>
        <v>1.2368438402870466E-3</v>
      </c>
      <c r="AH876" s="13">
        <f t="shared" si="1253"/>
        <v>3.527057541835093E-3</v>
      </c>
      <c r="AI876" s="13">
        <f t="shared" si="1254"/>
        <v>4.1468260251365605E-3</v>
      </c>
      <c r="AJ876" s="13">
        <f t="shared" si="1255"/>
        <v>2.4377495800370322E-3</v>
      </c>
      <c r="AK876" s="13">
        <f t="shared" si="1256"/>
        <v>9.5536891411225405E-4</v>
      </c>
      <c r="AL876" s="13">
        <f t="shared" si="1257"/>
        <v>1.199325735610392E-5</v>
      </c>
      <c r="AM876" s="13">
        <f t="shared" si="1258"/>
        <v>2.3298119529279126E-3</v>
      </c>
      <c r="AN876" s="13">
        <f t="shared" si="1259"/>
        <v>2.1158280728394915E-3</v>
      </c>
      <c r="AO876" s="13">
        <f t="shared" si="1260"/>
        <v>9.6074887679018449E-4</v>
      </c>
      <c r="AP876" s="13">
        <f t="shared" si="1261"/>
        <v>2.90835982407229E-4</v>
      </c>
      <c r="AQ876" s="13">
        <f t="shared" si="1262"/>
        <v>6.6030966082448851E-5</v>
      </c>
      <c r="AR876" s="13">
        <f t="shared" si="1263"/>
        <v>6.4062229161083247E-4</v>
      </c>
      <c r="AS876" s="13">
        <f t="shared" si="1264"/>
        <v>7.5319133856609753E-4</v>
      </c>
      <c r="AT876" s="13">
        <f t="shared" si="1265"/>
        <v>4.4277041239427676E-4</v>
      </c>
      <c r="AU876" s="13">
        <f t="shared" si="1266"/>
        <v>1.7352442250599386E-4</v>
      </c>
      <c r="AV876" s="13">
        <f t="shared" si="1267"/>
        <v>5.100395887433265E-5</v>
      </c>
      <c r="AW876" s="13">
        <f t="shared" si="1268"/>
        <v>3.557111091527149E-7</v>
      </c>
      <c r="AX876" s="13">
        <f t="shared" si="1269"/>
        <v>4.5653375018131948E-4</v>
      </c>
      <c r="AY876" s="13">
        <f t="shared" si="1270"/>
        <v>4.1460295695470442E-4</v>
      </c>
      <c r="AZ876" s="13">
        <f t="shared" si="1271"/>
        <v>1.8826166942456437E-4</v>
      </c>
      <c r="BA876" s="13">
        <f t="shared" si="1272"/>
        <v>5.6990196813600432E-5</v>
      </c>
      <c r="BB876" s="13">
        <f t="shared" si="1273"/>
        <v>1.2938968973797098E-5</v>
      </c>
      <c r="BC876" s="13">
        <f t="shared" si="1274"/>
        <v>2.3501153175864201E-6</v>
      </c>
      <c r="BD876" s="13">
        <f t="shared" si="1275"/>
        <v>9.6963950743861121E-5</v>
      </c>
      <c r="BE876" s="13">
        <f t="shared" si="1276"/>
        <v>1.1400228935179155E-4</v>
      </c>
      <c r="BF876" s="13">
        <f t="shared" si="1277"/>
        <v>6.70172877535749E-5</v>
      </c>
      <c r="BG876" s="13">
        <f t="shared" si="1278"/>
        <v>2.6264483420363742E-5</v>
      </c>
      <c r="BH876" s="13">
        <f t="shared" si="1279"/>
        <v>7.7199083153931946E-6</v>
      </c>
      <c r="BI876" s="13">
        <f t="shared" si="1280"/>
        <v>1.8152874646487661E-6</v>
      </c>
      <c r="BJ876" s="14">
        <f t="shared" si="1281"/>
        <v>0.4197863974251474</v>
      </c>
      <c r="BK876" s="14">
        <f t="shared" si="1282"/>
        <v>0.29770855288002968</v>
      </c>
      <c r="BL876" s="14">
        <f t="shared" si="1283"/>
        <v>0.26711611886089603</v>
      </c>
      <c r="BM876" s="14">
        <f t="shared" si="1284"/>
        <v>0.34574420073504769</v>
      </c>
      <c r="BN876" s="14">
        <f t="shared" si="1285"/>
        <v>0.65398768459627077</v>
      </c>
    </row>
    <row r="877" spans="1:66" x14ac:dyDescent="0.25">
      <c r="A877" t="s">
        <v>357</v>
      </c>
      <c r="B877" t="s">
        <v>337</v>
      </c>
      <c r="C877" t="s">
        <v>331</v>
      </c>
      <c r="D877" s="11">
        <v>44451</v>
      </c>
      <c r="E877" s="10">
        <f>VLOOKUP(A877,home!$A$2:$E$405,3,FALSE)</f>
        <v>1.9630000000000001</v>
      </c>
      <c r="F877" s="10">
        <f>VLOOKUP(B877,home!$B$2:$E$405,3,FALSE)</f>
        <v>0.93389999999999995</v>
      </c>
      <c r="G877" s="10">
        <f>VLOOKUP(C877,away!$B$2:$E$405,4,FALSE)</f>
        <v>1.4434</v>
      </c>
      <c r="H877" s="10">
        <f>VLOOKUP(A877,away!$A$2:$E$405,3,FALSE)</f>
        <v>1.5185</v>
      </c>
      <c r="I877" s="10">
        <f>VLOOKUP(C877,away!$B$2:$E$405,3,FALSE)</f>
        <v>0.76829999999999998</v>
      </c>
      <c r="J877" s="10">
        <f>VLOOKUP(B877,home!$B$2:$E$405,4,FALSE)</f>
        <v>1.4268000000000001</v>
      </c>
      <c r="K877" s="12">
        <f t="shared" si="1230"/>
        <v>2.6461068433800001</v>
      </c>
      <c r="L877" s="12">
        <f t="shared" si="1231"/>
        <v>1.6645955531400001</v>
      </c>
      <c r="M877" s="13">
        <f t="shared" si="1232"/>
        <v>1.3424117228777198E-2</v>
      </c>
      <c r="N877" s="13">
        <f t="shared" si="1233"/>
        <v>3.5521648465402698E-2</v>
      </c>
      <c r="O877" s="13">
        <f t="shared" si="1234"/>
        <v>2.2345725843852585E-2</v>
      </c>
      <c r="P877" s="13">
        <f t="shared" si="1235"/>
        <v>5.9129178075711636E-2</v>
      </c>
      <c r="Q877" s="13">
        <f t="shared" si="1236"/>
        <v>4.69970385462204E-2</v>
      </c>
      <c r="R877" s="13">
        <f t="shared" si="1237"/>
        <v>1.85982979356813E-2</v>
      </c>
      <c r="S877" s="13">
        <f t="shared" si="1238"/>
        <v>6.5111538440946984E-2</v>
      </c>
      <c r="T877" s="13">
        <f t="shared" si="1239"/>
        <v>7.823106137478765E-2</v>
      </c>
      <c r="U877" s="13">
        <f t="shared" si="1240"/>
        <v>4.9213083442826405E-2</v>
      </c>
      <c r="V877" s="13">
        <f t="shared" si="1241"/>
        <v>3.1866293623680458E-2</v>
      </c>
      <c r="W877" s="13">
        <f t="shared" si="1242"/>
        <v>4.1453061771915808E-2</v>
      </c>
      <c r="X877" s="13">
        <f t="shared" si="1243"/>
        <v>6.9002582289568778E-2</v>
      </c>
      <c r="Y877" s="13">
        <f t="shared" si="1244"/>
        <v>5.7430695817196578E-2</v>
      </c>
      <c r="Z877" s="13">
        <f t="shared" si="1245"/>
        <v>1.0319548013235973E-2</v>
      </c>
      <c r="AA877" s="13">
        <f t="shared" si="1246"/>
        <v>2.7306626618412187E-2</v>
      </c>
      <c r="AB877" s="13">
        <f t="shared" si="1247"/>
        <v>3.6128125782301491E-2</v>
      </c>
      <c r="AC877" s="13">
        <f t="shared" si="1248"/>
        <v>8.7725868588602249E-3</v>
      </c>
      <c r="AD877" s="13">
        <f t="shared" si="1249"/>
        <v>2.7422307608430087E-2</v>
      </c>
      <c r="AE877" s="13">
        <f t="shared" si="1250"/>
        <v>4.5647051301829916E-2</v>
      </c>
      <c r="AF877" s="13">
        <f t="shared" si="1251"/>
        <v>3.7991939305489775E-2</v>
      </c>
      <c r="AG877" s="13">
        <f t="shared" si="1252"/>
        <v>2.1080404407694344E-2</v>
      </c>
      <c r="AH877" s="13">
        <f t="shared" si="1253"/>
        <v>4.2944684333118353E-3</v>
      </c>
      <c r="AI877" s="13">
        <f t="shared" si="1254"/>
        <v>1.1363622310065831E-2</v>
      </c>
      <c r="AJ877" s="13">
        <f t="shared" si="1255"/>
        <v>1.5034679380125428E-2</v>
      </c>
      <c r="AK877" s="13">
        <f t="shared" si="1256"/>
        <v>1.3261122665258022E-2</v>
      </c>
      <c r="AL877" s="13">
        <f t="shared" si="1257"/>
        <v>1.5456237210152639E-3</v>
      </c>
      <c r="AM877" s="13">
        <f t="shared" si="1258"/>
        <v>1.4512471164787646E-2</v>
      </c>
      <c r="AN877" s="13">
        <f t="shared" si="1259"/>
        <v>2.4157394965977994E-2</v>
      </c>
      <c r="AO877" s="13">
        <f t="shared" si="1260"/>
        <v>2.0106146117906801E-2</v>
      </c>
      <c r="AP877" s="13">
        <f t="shared" si="1261"/>
        <v>1.1156200472883574E-2</v>
      </c>
      <c r="AQ877" s="13">
        <f t="shared" si="1262"/>
        <v>4.6426404242750951E-3</v>
      </c>
      <c r="AR877" s="13">
        <f t="shared" si="1263"/>
        <v>1.4297106114381953E-3</v>
      </c>
      <c r="AS877" s="13">
        <f t="shared" si="1264"/>
        <v>3.7831670329796117E-3</v>
      </c>
      <c r="AT877" s="13">
        <f t="shared" si="1265"/>
        <v>5.0053320878084831E-3</v>
      </c>
      <c r="AU877" s="13">
        <f t="shared" si="1266"/>
        <v>4.4148811636465094E-3</v>
      </c>
      <c r="AV877" s="13">
        <f t="shared" si="1267"/>
        <v>2.9205618149586231E-3</v>
      </c>
      <c r="AW877" s="13">
        <f t="shared" si="1268"/>
        <v>1.891112562570934E-4</v>
      </c>
      <c r="AX877" s="13">
        <f t="shared" si="1269"/>
        <v>6.4002582105832512E-3</v>
      </c>
      <c r="AY877" s="13">
        <f t="shared" si="1270"/>
        <v>1.0653841356284654E-2</v>
      </c>
      <c r="AZ877" s="13">
        <f t="shared" si="1271"/>
        <v>8.8671684727652331E-3</v>
      </c>
      <c r="BA877" s="13">
        <f t="shared" si="1272"/>
        <v>4.9200830695694028E-3</v>
      </c>
      <c r="BB877" s="13">
        <f t="shared" si="1273"/>
        <v>2.0474870996711591E-3</v>
      </c>
      <c r="BC877" s="13">
        <f t="shared" si="1274"/>
        <v>6.816475842448249E-4</v>
      </c>
      <c r="BD877" s="13">
        <f t="shared" si="1275"/>
        <v>3.9664832101284889E-4</v>
      </c>
      <c r="BE877" s="13">
        <f t="shared" si="1276"/>
        <v>1.0495738366472862E-3</v>
      </c>
      <c r="BF877" s="13">
        <f t="shared" si="1277"/>
        <v>1.3886422558924939E-3</v>
      </c>
      <c r="BG877" s="13">
        <f t="shared" si="1278"/>
        <v>1.2248319254412562E-3</v>
      </c>
      <c r="BH877" s="13">
        <f t="shared" si="1279"/>
        <v>8.1025903497510291E-4</v>
      </c>
      <c r="BI877" s="13">
        <f t="shared" si="1280"/>
        <v>4.2880639547161856E-4</v>
      </c>
      <c r="BJ877" s="14">
        <f t="shared" si="1281"/>
        <v>0.56892312982748572</v>
      </c>
      <c r="BK877" s="14">
        <f t="shared" si="1282"/>
        <v>0.19050317930527644</v>
      </c>
      <c r="BL877" s="14">
        <f t="shared" si="1283"/>
        <v>0.22039816689210714</v>
      </c>
      <c r="BM877" s="14">
        <f t="shared" si="1284"/>
        <v>0.78366328784243189</v>
      </c>
      <c r="BN877" s="14">
        <f t="shared" si="1285"/>
        <v>0.19601600609564579</v>
      </c>
    </row>
    <row r="878" spans="1:66" x14ac:dyDescent="0.25">
      <c r="A878" t="s">
        <v>357</v>
      </c>
      <c r="B878" t="s">
        <v>330</v>
      </c>
      <c r="C878" t="s">
        <v>336</v>
      </c>
      <c r="D878" s="11">
        <v>44451</v>
      </c>
      <c r="E878" s="10">
        <f>VLOOKUP(A878,home!$A$2:$E$405,3,FALSE)</f>
        <v>1.9630000000000001</v>
      </c>
      <c r="F878" s="10">
        <f>VLOOKUP(B878,home!$B$2:$E$405,3,FALSE)</f>
        <v>0.81510000000000005</v>
      </c>
      <c r="G878" s="10">
        <f>VLOOKUP(C878,away!$B$2:$E$405,4,FALSE)</f>
        <v>1.5283</v>
      </c>
      <c r="H878" s="10">
        <f>VLOOKUP(A878,away!$A$2:$E$405,3,FALSE)</f>
        <v>1.5185</v>
      </c>
      <c r="I878" s="10">
        <f>VLOOKUP(C878,away!$B$2:$E$405,3,FALSE)</f>
        <v>0.87809999999999999</v>
      </c>
      <c r="J878" s="10">
        <f>VLOOKUP(B878,home!$B$2:$E$405,4,FALSE)</f>
        <v>1.5805</v>
      </c>
      <c r="K878" s="12">
        <f t="shared" si="1230"/>
        <v>2.4453431187900003</v>
      </c>
      <c r="L878" s="12">
        <f t="shared" si="1231"/>
        <v>2.1074305604250001</v>
      </c>
      <c r="M878" s="13">
        <f t="shared" si="1232"/>
        <v>1.0537934959454405E-2</v>
      </c>
      <c r="N878" s="13">
        <f t="shared" si="1233"/>
        <v>2.5768866739358409E-2</v>
      </c>
      <c r="O878" s="13">
        <f t="shared" si="1234"/>
        <v>2.2207966177325195E-2</v>
      </c>
      <c r="P878" s="13">
        <f t="shared" si="1235"/>
        <v>5.430609727404323E-2</v>
      </c>
      <c r="Q878" s="13">
        <f t="shared" si="1236"/>
        <v>3.15068604800533E-2</v>
      </c>
      <c r="R878" s="13">
        <f t="shared" si="1237"/>
        <v>2.3400873303489948E-2</v>
      </c>
      <c r="S878" s="13">
        <f t="shared" si="1238"/>
        <v>6.9965135780514859E-2</v>
      </c>
      <c r="T878" s="13">
        <f t="shared" si="1239"/>
        <v>6.6398520638711003E-2</v>
      </c>
      <c r="U878" s="13">
        <f t="shared" si="1240"/>
        <v>5.7223164506365762E-2</v>
      </c>
      <c r="V878" s="13">
        <f t="shared" si="1241"/>
        <v>4.0061965377755172E-2</v>
      </c>
      <c r="W878" s="13">
        <f t="shared" si="1242"/>
        <v>2.5681694823191652E-2</v>
      </c>
      <c r="X878" s="13">
        <f t="shared" si="1243"/>
        <v>5.4122388513902595E-2</v>
      </c>
      <c r="Y878" s="13">
        <f t="shared" si="1244"/>
        <v>5.702958777869669E-2</v>
      </c>
      <c r="Z878" s="13">
        <f t="shared" si="1245"/>
        <v>1.6438571846802752E-2</v>
      </c>
      <c r="AA878" s="13">
        <f t="shared" si="1246"/>
        <v>4.0197948548314127E-2</v>
      </c>
      <c r="AB878" s="13">
        <f t="shared" si="1247"/>
        <v>4.9148888436047228E-2</v>
      </c>
      <c r="AC878" s="13">
        <f t="shared" si="1248"/>
        <v>1.2903435286209805E-2</v>
      </c>
      <c r="AD878" s="13">
        <f t="shared" si="1249"/>
        <v>1.5700138928689121E-2</v>
      </c>
      <c r="AE878" s="13">
        <f t="shared" si="1250"/>
        <v>3.3086952581237665E-2</v>
      </c>
      <c r="AF878" s="13">
        <f t="shared" si="1251"/>
        <v>3.4864227510516557E-2</v>
      </c>
      <c r="AG878" s="13">
        <f t="shared" si="1252"/>
        <v>2.4491312840424211E-2</v>
      </c>
      <c r="AH878" s="13">
        <f t="shared" si="1253"/>
        <v>8.6607871699235419E-3</v>
      </c>
      <c r="AI878" s="13">
        <f t="shared" si="1254"/>
        <v>2.1178596309277254E-2</v>
      </c>
      <c r="AJ878" s="13">
        <f t="shared" si="1255"/>
        <v>2.5894467375261215E-2</v>
      </c>
      <c r="AK878" s="13">
        <f t="shared" si="1256"/>
        <v>2.1106952536942395E-2</v>
      </c>
      <c r="AL878" s="13">
        <f t="shared" si="1257"/>
        <v>2.6598577976363266E-3</v>
      </c>
      <c r="AM878" s="13">
        <f t="shared" si="1258"/>
        <v>7.6784453386633889E-3</v>
      </c>
      <c r="AN878" s="13">
        <f t="shared" si="1259"/>
        <v>1.618179036325211E-2</v>
      </c>
      <c r="AO878" s="13">
        <f t="shared" si="1260"/>
        <v>1.7050999766954136E-2</v>
      </c>
      <c r="AP878" s="13">
        <f t="shared" si="1261"/>
        <v>1.1977932664892903E-2</v>
      </c>
      <c r="AQ878" s="13">
        <f t="shared" si="1262"/>
        <v>6.310665337177045E-3</v>
      </c>
      <c r="AR878" s="13">
        <f t="shared" si="1263"/>
        <v>3.6504015118467219E-3</v>
      </c>
      <c r="AS878" s="13">
        <f t="shared" si="1264"/>
        <v>8.9264842178149936E-3</v>
      </c>
      <c r="AT878" s="13">
        <f t="shared" si="1265"/>
        <v>1.0914158378510718E-2</v>
      </c>
      <c r="AU878" s="13">
        <f t="shared" si="1266"/>
        <v>8.8962873627584718E-3</v>
      </c>
      <c r="AV878" s="13">
        <f t="shared" si="1267"/>
        <v>5.4386187713249667E-3</v>
      </c>
      <c r="AW878" s="13">
        <f t="shared" si="1268"/>
        <v>3.8075796541345091E-4</v>
      </c>
      <c r="AX878" s="13">
        <f t="shared" si="1269"/>
        <v>3.1294055786509458E-3</v>
      </c>
      <c r="AY878" s="13">
        <f t="shared" si="1270"/>
        <v>6.5950049524134838E-3</v>
      </c>
      <c r="AZ878" s="13">
        <f t="shared" si="1271"/>
        <v>6.9492574914352019E-3</v>
      </c>
      <c r="BA878" s="13">
        <f t="shared" si="1272"/>
        <v>4.8816925365709734E-3</v>
      </c>
      <c r="BB878" s="13">
        <f t="shared" si="1273"/>
        <v>2.5719570095420778E-3</v>
      </c>
      <c r="BC878" s="13">
        <f t="shared" si="1274"/>
        <v>1.0840441604016531E-3</v>
      </c>
      <c r="BD878" s="13">
        <f t="shared" si="1275"/>
        <v>1.2821612839812348E-3</v>
      </c>
      <c r="BE878" s="13">
        <f t="shared" si="1276"/>
        <v>3.1353242729624639E-3</v>
      </c>
      <c r="BF878" s="13">
        <f t="shared" si="1277"/>
        <v>3.8334718180320108E-3</v>
      </c>
      <c r="BG878" s="13">
        <f t="shared" si="1278"/>
        <v>3.1247179770999903E-3</v>
      </c>
      <c r="BH878" s="13">
        <f t="shared" si="1279"/>
        <v>1.9102519008652179E-3</v>
      </c>
      <c r="BI878" s="13">
        <f t="shared" si="1280"/>
        <v>9.3424426818725559E-4</v>
      </c>
      <c r="BJ878" s="14">
        <f t="shared" si="1281"/>
        <v>0.45306174603473515</v>
      </c>
      <c r="BK878" s="14">
        <f t="shared" si="1282"/>
        <v>0.19702943142802729</v>
      </c>
      <c r="BL878" s="14">
        <f t="shared" si="1283"/>
        <v>0.32106576612633081</v>
      </c>
      <c r="BM878" s="14">
        <f t="shared" si="1284"/>
        <v>0.81365266951517135</v>
      </c>
      <c r="BN878" s="14">
        <f t="shared" si="1285"/>
        <v>0.16772859893372449</v>
      </c>
    </row>
    <row r="879" spans="1:66" x14ac:dyDescent="0.25">
      <c r="A879" t="s">
        <v>357</v>
      </c>
      <c r="B879" t="s">
        <v>332</v>
      </c>
      <c r="C879" t="s">
        <v>335</v>
      </c>
      <c r="D879" s="11">
        <v>44451</v>
      </c>
      <c r="E879" s="10">
        <f>VLOOKUP(A879,home!$A$2:$E$405,3,FALSE)</f>
        <v>1.9630000000000001</v>
      </c>
      <c r="F879" s="10">
        <f>VLOOKUP(B879,home!$B$2:$E$405,3,FALSE)</f>
        <v>0.61129999999999995</v>
      </c>
      <c r="G879" s="10">
        <f>VLOOKUP(C879,away!$B$2:$E$405,4,FALSE)</f>
        <v>0.30570000000000003</v>
      </c>
      <c r="H879" s="10">
        <f>VLOOKUP(A879,away!$A$2:$E$405,3,FALSE)</f>
        <v>1.5185</v>
      </c>
      <c r="I879" s="10">
        <f>VLOOKUP(C879,away!$B$2:$E$405,3,FALSE)</f>
        <v>1.0537000000000001</v>
      </c>
      <c r="J879" s="10">
        <f>VLOOKUP(B879,home!$B$2:$E$405,4,FALSE)</f>
        <v>0.65849999999999997</v>
      </c>
      <c r="K879" s="12">
        <f t="shared" si="1230"/>
        <v>0.36683446683000004</v>
      </c>
      <c r="L879" s="12">
        <f t="shared" si="1231"/>
        <v>1.053628611825</v>
      </c>
      <c r="M879" s="13">
        <f t="shared" si="1232"/>
        <v>0.24160211020799638</v>
      </c>
      <c r="N879" s="13">
        <f t="shared" si="1233"/>
        <v>8.8627981283153259E-2</v>
      </c>
      <c r="O879" s="13">
        <f t="shared" si="1234"/>
        <v>0.25455889599244191</v>
      </c>
      <c r="P879" s="13">
        <f t="shared" si="1235"/>
        <v>9.3380976888220862E-2</v>
      </c>
      <c r="Q879" s="13">
        <f t="shared" si="1236"/>
        <v>1.6255899130112373E-2</v>
      </c>
      <c r="R879" s="13">
        <f t="shared" si="1237"/>
        <v>0.13410526810611056</v>
      </c>
      <c r="S879" s="13">
        <f t="shared" si="1238"/>
        <v>9.0231070799540441E-3</v>
      </c>
      <c r="T879" s="13">
        <f t="shared" si="1239"/>
        <v>1.7127680434427528E-2</v>
      </c>
      <c r="U879" s="13">
        <f t="shared" si="1240"/>
        <v>4.9194434524799276E-2</v>
      </c>
      <c r="V879" s="13">
        <f t="shared" si="1241"/>
        <v>3.8749962948389445E-4</v>
      </c>
      <c r="W879" s="13">
        <f t="shared" si="1242"/>
        <v>1.9877413634123448E-3</v>
      </c>
      <c r="X879" s="13">
        <f t="shared" si="1243"/>
        <v>2.0943411733992819E-3</v>
      </c>
      <c r="Y879" s="13">
        <f t="shared" si="1244"/>
        <v>1.1033288916083136E-3</v>
      </c>
      <c r="Z879" s="13">
        <f t="shared" si="1245"/>
        <v>4.7099049157686909E-2</v>
      </c>
      <c r="AA879" s="13">
        <f t="shared" si="1246"/>
        <v>1.7277554585960038E-2</v>
      </c>
      <c r="AB879" s="13">
        <f t="shared" si="1247"/>
        <v>3.1690012623334365E-3</v>
      </c>
      <c r="AC879" s="13">
        <f t="shared" si="1248"/>
        <v>9.3607144805869447E-6</v>
      </c>
      <c r="AD879" s="13">
        <f t="shared" si="1249"/>
        <v>1.8229301081082618E-4</v>
      </c>
      <c r="AE879" s="13">
        <f t="shared" si="1250"/>
        <v>1.9206913192601051E-4</v>
      </c>
      <c r="AF879" s="13">
        <f t="shared" si="1251"/>
        <v>1.0118476642281761E-4</v>
      </c>
      <c r="AG879" s="13">
        <f t="shared" si="1252"/>
        <v>3.5537054994636736E-5</v>
      </c>
      <c r="AH879" s="13">
        <f t="shared" si="1253"/>
        <v>1.2406226445572771E-2</v>
      </c>
      <c r="AI879" s="13">
        <f t="shared" si="1254"/>
        <v>4.5510314635339331E-3</v>
      </c>
      <c r="AJ879" s="13">
        <f t="shared" si="1255"/>
        <v>8.3473760022601256E-4</v>
      </c>
      <c r="AK879" s="13">
        <f t="shared" si="1256"/>
        <v>1.0207017417395437E-4</v>
      </c>
      <c r="AL879" s="13">
        <f t="shared" si="1257"/>
        <v>1.4471937547505633E-7</v>
      </c>
      <c r="AM879" s="13">
        <f t="shared" si="1258"/>
        <v>1.3374271885524973E-5</v>
      </c>
      <c r="AN879" s="13">
        <f t="shared" si="1259"/>
        <v>1.4091515520915803E-5</v>
      </c>
      <c r="AO879" s="13">
        <f t="shared" si="1260"/>
        <v>7.4236119684064798E-6</v>
      </c>
      <c r="AP879" s="13">
        <f t="shared" si="1261"/>
        <v>2.6072433243331921E-6</v>
      </c>
      <c r="AQ879" s="13">
        <f t="shared" si="1262"/>
        <v>6.8676654112679459E-7</v>
      </c>
      <c r="AR879" s="13">
        <f t="shared" si="1263"/>
        <v>2.6143110295670895E-3</v>
      </c>
      <c r="AS879" s="13">
        <f t="shared" si="1264"/>
        <v>9.5901939265903167E-4</v>
      </c>
      <c r="AT879" s="13">
        <f t="shared" si="1265"/>
        <v>1.7590068379285314E-4</v>
      </c>
      <c r="AU879" s="13">
        <f t="shared" si="1266"/>
        <v>2.1508811184727908E-5</v>
      </c>
      <c r="AV879" s="13">
        <f t="shared" si="1267"/>
        <v>1.9725433207742002E-6</v>
      </c>
      <c r="AW879" s="13">
        <f t="shared" si="1268"/>
        <v>1.5537526009280854E-9</v>
      </c>
      <c r="AX879" s="13">
        <f t="shared" si="1269"/>
        <v>8.1769064939433511E-7</v>
      </c>
      <c r="AY879" s="13">
        <f t="shared" si="1270"/>
        <v>8.6154226382363612E-7</v>
      </c>
      <c r="AZ879" s="13">
        <f t="shared" si="1271"/>
        <v>4.5387278973053281E-7</v>
      </c>
      <c r="BA879" s="13">
        <f t="shared" si="1272"/>
        <v>1.5940445246297382E-7</v>
      </c>
      <c r="BB879" s="13">
        <f t="shared" si="1273"/>
        <v>4.1988272991821814E-8</v>
      </c>
      <c r="BC879" s="13">
        <f t="shared" si="1274"/>
        <v>8.8480091570604742E-9</v>
      </c>
      <c r="BD879" s="13">
        <f t="shared" si="1275"/>
        <v>4.5908548349359295E-4</v>
      </c>
      <c r="BE879" s="13">
        <f t="shared" si="1276"/>
        <v>1.6840837856676495E-4</v>
      </c>
      <c r="BF879" s="13">
        <f t="shared" si="1277"/>
        <v>3.0888998880622015E-5</v>
      </c>
      <c r="BG879" s="13">
        <f t="shared" si="1278"/>
        <v>3.7770498117618155E-6</v>
      </c>
      <c r="BH879" s="13">
        <f t="shared" si="1279"/>
        <v>3.4638801347199928E-7</v>
      </c>
      <c r="BI879" s="13">
        <f t="shared" si="1280"/>
        <v>2.5413412447660747E-8</v>
      </c>
      <c r="BJ879" s="14">
        <f t="shared" si="1281"/>
        <v>0.1277485829959453</v>
      </c>
      <c r="BK879" s="14">
        <f t="shared" si="1282"/>
        <v>0.34440406078177505</v>
      </c>
      <c r="BL879" s="14">
        <f t="shared" si="1283"/>
        <v>0.480634464327855</v>
      </c>
      <c r="BM879" s="14">
        <f t="shared" si="1284"/>
        <v>0.17135416566671577</v>
      </c>
      <c r="BN879" s="14">
        <f t="shared" si="1285"/>
        <v>0.82853113160803538</v>
      </c>
    </row>
    <row r="880" spans="1:66" x14ac:dyDescent="0.25">
      <c r="A880" t="s">
        <v>290</v>
      </c>
      <c r="B880" t="s">
        <v>306</v>
      </c>
      <c r="C880" t="s">
        <v>307</v>
      </c>
      <c r="D880" s="11">
        <v>44451</v>
      </c>
      <c r="E880" s="10">
        <f>VLOOKUP(A880,home!$A$2:$E$405,3,FALSE)</f>
        <v>1.6512</v>
      </c>
      <c r="F880" s="10">
        <f>VLOOKUP(B880,home!$B$2:$E$405,3,FALSE)</f>
        <v>1.1734</v>
      </c>
      <c r="G880" s="10">
        <f>VLOOKUP(C880,away!$B$2:$E$405,4,FALSE)</f>
        <v>0.8327</v>
      </c>
      <c r="H880" s="10">
        <f>VLOOKUP(A880,away!$A$2:$E$405,3,FALSE)</f>
        <v>1.1418999999999999</v>
      </c>
      <c r="I880" s="10">
        <f>VLOOKUP(C880,away!$B$2:$E$405,3,FALSE)</f>
        <v>0.87570000000000003</v>
      </c>
      <c r="J880" s="10">
        <f>VLOOKUP(B880,home!$B$2:$E$405,4,FALSE)</f>
        <v>0.93049999999999999</v>
      </c>
      <c r="K880" s="12">
        <f t="shared" si="1230"/>
        <v>1.6133713052159999</v>
      </c>
      <c r="L880" s="12">
        <f t="shared" si="1231"/>
        <v>0.93046448281499994</v>
      </c>
      <c r="M880" s="13">
        <f t="shared" si="1232"/>
        <v>7.8564464448500237E-2</v>
      </c>
      <c r="N880" s="13">
        <f t="shared" si="1233"/>
        <v>0.12675365255087284</v>
      </c>
      <c r="O880" s="13">
        <f t="shared" si="1234"/>
        <v>7.310144378071122E-2</v>
      </c>
      <c r="P880" s="13">
        <f t="shared" si="1235"/>
        <v>0.1179397717656601</v>
      </c>
      <c r="Q880" s="13">
        <f t="shared" si="1236"/>
        <v>0.10225035292844857</v>
      </c>
      <c r="R880" s="13">
        <f t="shared" si="1237"/>
        <v>3.4009148540224632E-2</v>
      </c>
      <c r="S880" s="13">
        <f t="shared" si="1238"/>
        <v>4.4262345138411784E-2</v>
      </c>
      <c r="T880" s="13">
        <f t="shared" si="1239"/>
        <v>9.5140321755220109E-2</v>
      </c>
      <c r="U880" s="13">
        <f t="shared" si="1240"/>
        <v>5.4869384369627024E-2</v>
      </c>
      <c r="V880" s="13">
        <f t="shared" si="1241"/>
        <v>7.3828839088201691E-3</v>
      </c>
      <c r="W880" s="13">
        <f t="shared" si="1242"/>
        <v>5.4989261787655883E-2</v>
      </c>
      <c r="X880" s="13">
        <f t="shared" si="1243"/>
        <v>5.1165555029629869E-2</v>
      </c>
      <c r="Y880" s="13">
        <f t="shared" si="1244"/>
        <v>2.3803865849293487E-2</v>
      </c>
      <c r="Z880" s="13">
        <f t="shared" si="1245"/>
        <v>1.0548101602486209E-2</v>
      </c>
      <c r="AA880" s="13">
        <f t="shared" si="1246"/>
        <v>1.7018004449954154E-2</v>
      </c>
      <c r="AB880" s="13">
        <f t="shared" si="1247"/>
        <v>1.3728180025797117E-2</v>
      </c>
      <c r="AC880" s="13">
        <f t="shared" si="1248"/>
        <v>6.9269202152249067E-4</v>
      </c>
      <c r="AD880" s="13">
        <f t="shared" si="1249"/>
        <v>2.2179524265803684E-2</v>
      </c>
      <c r="AE880" s="13">
        <f t="shared" si="1250"/>
        <v>2.0637259575063766E-2</v>
      </c>
      <c r="AF880" s="13">
        <f t="shared" si="1251"/>
        <v>9.6011185286153065E-3</v>
      </c>
      <c r="AG880" s="13">
        <f t="shared" si="1252"/>
        <v>2.977833262057852E-3</v>
      </c>
      <c r="AH880" s="13">
        <f t="shared" si="1253"/>
        <v>2.4536584755593498E-3</v>
      </c>
      <c r="AI880" s="13">
        <f t="shared" si="1254"/>
        <v>3.9586621772674888E-3</v>
      </c>
      <c r="AJ880" s="13">
        <f t="shared" si="1255"/>
        <v>3.1933959819236313E-3</v>
      </c>
      <c r="AK880" s="13">
        <f t="shared" si="1256"/>
        <v>1.7173778144758856E-3</v>
      </c>
      <c r="AL880" s="13">
        <f t="shared" si="1257"/>
        <v>4.1594346500412383E-5</v>
      </c>
      <c r="AM880" s="13">
        <f t="shared" si="1258"/>
        <v>7.1567616027579202E-3</v>
      </c>
      <c r="AN880" s="13">
        <f t="shared" si="1259"/>
        <v>6.659112483340399E-3</v>
      </c>
      <c r="AO880" s="13">
        <f t="shared" si="1260"/>
        <v>3.098033826409117E-3</v>
      </c>
      <c r="AP880" s="13">
        <f t="shared" si="1261"/>
        <v>9.608701473443783E-4</v>
      </c>
      <c r="AQ880" s="13">
        <f t="shared" si="1262"/>
        <v>2.2351388617528986E-4</v>
      </c>
      <c r="AR880" s="13">
        <f t="shared" si="1263"/>
        <v>4.5660841289319452E-4</v>
      </c>
      <c r="AS880" s="13">
        <f t="shared" si="1264"/>
        <v>7.3667891108209935E-4</v>
      </c>
      <c r="AT880" s="13">
        <f t="shared" si="1265"/>
        <v>5.9426830814881431E-4</v>
      </c>
      <c r="AU880" s="13">
        <f t="shared" si="1266"/>
        <v>3.1959181198885206E-4</v>
      </c>
      <c r="AV880" s="13">
        <f t="shared" si="1267"/>
        <v>1.2890506471120025E-4</v>
      </c>
      <c r="AW880" s="13">
        <f t="shared" si="1268"/>
        <v>1.7344665681150793E-6</v>
      </c>
      <c r="AX880" s="13">
        <f t="shared" si="1269"/>
        <v>1.9244189680268831E-3</v>
      </c>
      <c r="AY880" s="13">
        <f t="shared" si="1270"/>
        <v>1.7906034998045098E-3</v>
      </c>
      <c r="AZ880" s="13">
        <f t="shared" si="1271"/>
        <v>8.3304647968616594E-4</v>
      </c>
      <c r="BA880" s="13">
        <f t="shared" si="1272"/>
        <v>2.5837338729401495E-4</v>
      </c>
      <c r="BB880" s="13">
        <f t="shared" si="1273"/>
        <v>6.0101815045421317E-5</v>
      </c>
      <c r="BC880" s="13">
        <f t="shared" si="1274"/>
        <v>1.1184520850496149E-5</v>
      </c>
      <c r="BD880" s="13">
        <f t="shared" si="1275"/>
        <v>7.0809651791940657E-5</v>
      </c>
      <c r="BE880" s="13">
        <f t="shared" si="1276"/>
        <v>1.1424226033345375E-4</v>
      </c>
      <c r="BF880" s="13">
        <f t="shared" si="1277"/>
        <v>9.2157592332505194E-5</v>
      </c>
      <c r="BG880" s="13">
        <f t="shared" si="1278"/>
        <v>4.9561471675685958E-5</v>
      </c>
      <c r="BH880" s="13">
        <f t="shared" si="1279"/>
        <v>1.999026406145683E-5</v>
      </c>
      <c r="BI880" s="13">
        <f t="shared" si="1280"/>
        <v>6.4503436840890151E-6</v>
      </c>
      <c r="BJ880" s="14">
        <f t="shared" si="1281"/>
        <v>0.53247476614939604</v>
      </c>
      <c r="BK880" s="14">
        <f t="shared" si="1282"/>
        <v>0.25067435512921976</v>
      </c>
      <c r="BL880" s="14">
        <f t="shared" si="1283"/>
        <v>0.20663851970824379</v>
      </c>
      <c r="BM880" s="14">
        <f t="shared" si="1284"/>
        <v>0.46592803954169154</v>
      </c>
      <c r="BN880" s="14">
        <f t="shared" si="1285"/>
        <v>0.53261883401441756</v>
      </c>
    </row>
    <row r="881" spans="1:66" x14ac:dyDescent="0.25">
      <c r="A881" t="s">
        <v>290</v>
      </c>
      <c r="B881" t="s">
        <v>308</v>
      </c>
      <c r="C881" t="s">
        <v>297</v>
      </c>
      <c r="D881" s="11">
        <v>44451</v>
      </c>
      <c r="E881" s="10">
        <f>VLOOKUP(A881,home!$A$2:$E$405,3,FALSE)</f>
        <v>1.6512</v>
      </c>
      <c r="F881" s="10">
        <f>VLOOKUP(B881,home!$B$2:$E$405,3,FALSE)</f>
        <v>0.72670000000000001</v>
      </c>
      <c r="G881" s="10">
        <f>VLOOKUP(C881,away!$B$2:$E$405,4,FALSE)</f>
        <v>1.3626</v>
      </c>
      <c r="H881" s="10">
        <f>VLOOKUP(A881,away!$A$2:$E$405,3,FALSE)</f>
        <v>1.1418999999999999</v>
      </c>
      <c r="I881" s="10">
        <f>VLOOKUP(C881,away!$B$2:$E$405,3,FALSE)</f>
        <v>1.1494</v>
      </c>
      <c r="J881" s="10">
        <f>VLOOKUP(B881,home!$B$2:$E$405,4,FALSE)</f>
        <v>0.64219999999999999</v>
      </c>
      <c r="K881" s="12">
        <f t="shared" si="1230"/>
        <v>1.635020584704</v>
      </c>
      <c r="L881" s="12">
        <f t="shared" si="1231"/>
        <v>0.84288741009199997</v>
      </c>
      <c r="M881" s="13">
        <f t="shared" si="1232"/>
        <v>8.3918600234306168E-2</v>
      </c>
      <c r="N881" s="13">
        <f t="shared" si="1233"/>
        <v>0.13720863882263651</v>
      </c>
      <c r="O881" s="13">
        <f t="shared" si="1234"/>
        <v>7.0733931610040227E-2</v>
      </c>
      <c r="P881" s="13">
        <f t="shared" si="1235"/>
        <v>0.11565143421946071</v>
      </c>
      <c r="Q881" s="13">
        <f t="shared" si="1236"/>
        <v>0.11216947443711356</v>
      </c>
      <c r="R881" s="13">
        <f t="shared" si="1237"/>
        <v>2.9810370210205724E-2</v>
      </c>
      <c r="S881" s="13">
        <f t="shared" si="1238"/>
        <v>3.9845916756457073E-2</v>
      </c>
      <c r="T881" s="13">
        <f t="shared" si="1239"/>
        <v>9.4546237799679439E-2</v>
      </c>
      <c r="U881" s="13">
        <f t="shared" si="1240"/>
        <v>4.8740568931333265E-2</v>
      </c>
      <c r="V881" s="13">
        <f t="shared" si="1241"/>
        <v>6.1014647366045534E-3</v>
      </c>
      <c r="W881" s="13">
        <f t="shared" si="1242"/>
        <v>6.1133133226703266E-2</v>
      </c>
      <c r="X881" s="13">
        <f t="shared" si="1243"/>
        <v>5.1528348336265101E-2</v>
      </c>
      <c r="Y881" s="13">
        <f t="shared" si="1244"/>
        <v>2.1716298037736451E-2</v>
      </c>
      <c r="Z881" s="13">
        <f t="shared" si="1245"/>
        <v>8.3755952467880045E-3</v>
      </c>
      <c r="AA881" s="13">
        <f t="shared" si="1246"/>
        <v>1.3694270637647367E-2</v>
      </c>
      <c r="AB881" s="13">
        <f t="shared" si="1247"/>
        <v>1.1195207192530509E-2</v>
      </c>
      <c r="AC881" s="13">
        <f t="shared" si="1248"/>
        <v>5.2554137704392996E-4</v>
      </c>
      <c r="AD881" s="13">
        <f t="shared" si="1249"/>
        <v>2.4988482808277996E-2</v>
      </c>
      <c r="AE881" s="13">
        <f t="shared" si="1250"/>
        <v>2.1062477556397907E-2</v>
      </c>
      <c r="AF881" s="13">
        <f t="shared" si="1251"/>
        <v>8.8766485788165529E-3</v>
      </c>
      <c r="AG881" s="13">
        <f t="shared" si="1252"/>
        <v>2.4940051102985057E-3</v>
      </c>
      <c r="AH881" s="13">
        <f t="shared" si="1253"/>
        <v>1.7649209463860014E-3</v>
      </c>
      <c r="AI881" s="13">
        <f t="shared" si="1254"/>
        <v>2.8856820777163773E-3</v>
      </c>
      <c r="AJ881" s="13">
        <f t="shared" si="1255"/>
        <v>2.3590747989888426E-3</v>
      </c>
      <c r="AK881" s="13">
        <f t="shared" si="1256"/>
        <v>1.2857119524010696E-3</v>
      </c>
      <c r="AL881" s="13">
        <f t="shared" si="1257"/>
        <v>2.8970747284678377E-5</v>
      </c>
      <c r="AM881" s="13">
        <f t="shared" si="1258"/>
        <v>8.1713367544113073E-3</v>
      </c>
      <c r="AN881" s="13">
        <f t="shared" si="1259"/>
        <v>6.8875168739153158E-3</v>
      </c>
      <c r="AO881" s="13">
        <f t="shared" si="1260"/>
        <v>2.9027006299097136E-3</v>
      </c>
      <c r="AP881" s="13">
        <f t="shared" si="1261"/>
        <v>8.1554993873900531E-4</v>
      </c>
      <c r="AQ881" s="13">
        <f t="shared" si="1262"/>
        <v>1.7185419391610232E-4</v>
      </c>
      <c r="AR881" s="13">
        <f t="shared" si="1263"/>
        <v>2.9752592910328376E-4</v>
      </c>
      <c r="AS881" s="13">
        <f t="shared" si="1264"/>
        <v>4.8646101856705186E-4</v>
      </c>
      <c r="AT881" s="13">
        <f t="shared" si="1265"/>
        <v>3.9768688950660234E-4</v>
      </c>
      <c r="AU881" s="13">
        <f t="shared" si="1266"/>
        <v>2.1674208353673332E-4</v>
      </c>
      <c r="AV881" s="13">
        <f t="shared" si="1267"/>
        <v>8.8594442038548315E-5</v>
      </c>
      <c r="AW881" s="13">
        <f t="shared" si="1268"/>
        <v>1.1090470952829956E-6</v>
      </c>
      <c r="AX881" s="13">
        <f t="shared" si="1269"/>
        <v>2.2267172996684758E-3</v>
      </c>
      <c r="AY881" s="13">
        <f t="shared" si="1270"/>
        <v>1.8768719777246133E-3</v>
      </c>
      <c r="AZ881" s="13">
        <f t="shared" si="1271"/>
        <v>7.9099588018927451E-4</v>
      </c>
      <c r="BA881" s="13">
        <f t="shared" si="1272"/>
        <v>2.2224015628205987E-4</v>
      </c>
      <c r="BB881" s="13">
        <f t="shared" si="1273"/>
        <v>4.6830857436756684E-5</v>
      </c>
      <c r="BC881" s="13">
        <f t="shared" si="1274"/>
        <v>7.8946280274511068E-6</v>
      </c>
      <c r="BD881" s="13">
        <f t="shared" si="1275"/>
        <v>4.1796809969513787E-5</v>
      </c>
      <c r="BE881" s="13">
        <f t="shared" si="1276"/>
        <v>6.8338644675116413E-5</v>
      </c>
      <c r="BF881" s="13">
        <f t="shared" si="1277"/>
        <v>5.5867545387293872E-5</v>
      </c>
      <c r="BG881" s="13">
        <f t="shared" si="1278"/>
        <v>3.0448195575036828E-5</v>
      </c>
      <c r="BH881" s="13">
        <f t="shared" si="1279"/>
        <v>1.2445856633069625E-5</v>
      </c>
      <c r="BI881" s="13">
        <f t="shared" si="1280"/>
        <v>4.0698463578687304E-6</v>
      </c>
      <c r="BJ881" s="14">
        <f t="shared" si="1281"/>
        <v>0.55984425390414527</v>
      </c>
      <c r="BK881" s="14">
        <f t="shared" si="1282"/>
        <v>0.24794880004888173</v>
      </c>
      <c r="BL881" s="14">
        <f t="shared" si="1283"/>
        <v>0.18416971561859954</v>
      </c>
      <c r="BM881" s="14">
        <f t="shared" si="1284"/>
        <v>0.44897015235402232</v>
      </c>
      <c r="BN881" s="14">
        <f t="shared" si="1285"/>
        <v>0.54949244953376297</v>
      </c>
    </row>
    <row r="882" spans="1:66" x14ac:dyDescent="0.25">
      <c r="A882" t="s">
        <v>290</v>
      </c>
      <c r="B882" t="s">
        <v>294</v>
      </c>
      <c r="C882" t="s">
        <v>305</v>
      </c>
      <c r="D882" s="11">
        <v>44451</v>
      </c>
      <c r="E882" s="10">
        <f>VLOOKUP(A882,home!$A$2:$E$405,3,FALSE)</f>
        <v>1.6512</v>
      </c>
      <c r="F882" s="10">
        <f>VLOOKUP(B882,home!$B$2:$E$405,3,FALSE)</f>
        <v>1.0901000000000001</v>
      </c>
      <c r="G882" s="10">
        <f>VLOOKUP(C882,away!$B$2:$E$405,4,FALSE)</f>
        <v>0.52990000000000004</v>
      </c>
      <c r="H882" s="10">
        <f>VLOOKUP(A882,away!$A$2:$E$405,3,FALSE)</f>
        <v>1.1418999999999999</v>
      </c>
      <c r="I882" s="10">
        <f>VLOOKUP(C882,away!$B$2:$E$405,3,FALSE)</f>
        <v>1.0399</v>
      </c>
      <c r="J882" s="10">
        <f>VLOOKUP(B882,home!$B$2:$E$405,4,FALSE)</f>
        <v>1.226</v>
      </c>
      <c r="K882" s="12">
        <f t="shared" si="1230"/>
        <v>0.95380575628800013</v>
      </c>
      <c r="L882" s="12">
        <f t="shared" si="1231"/>
        <v>1.4558281790600001</v>
      </c>
      <c r="M882" s="13">
        <f t="shared" si="1232"/>
        <v>8.9848178795308112E-2</v>
      </c>
      <c r="N882" s="13">
        <f t="shared" si="1233"/>
        <v>8.5697710126958301E-2</v>
      </c>
      <c r="O882" s="13">
        <f t="shared" si="1234"/>
        <v>0.13080351052743072</v>
      </c>
      <c r="P882" s="13">
        <f t="shared" si="1235"/>
        <v>0.12476114128374143</v>
      </c>
      <c r="Q882" s="13">
        <f t="shared" si="1236"/>
        <v>4.0869484609896638E-2</v>
      </c>
      <c r="R882" s="13">
        <f t="shared" si="1237"/>
        <v>9.5213718272902523E-2</v>
      </c>
      <c r="S882" s="13">
        <f t="shared" si="1238"/>
        <v>4.3310122094635375E-2</v>
      </c>
      <c r="T882" s="13">
        <f t="shared" si="1239"/>
        <v>5.9498947358746508E-2</v>
      </c>
      <c r="U882" s="13">
        <f t="shared" si="1240"/>
        <v>9.0815392566278352E-2</v>
      </c>
      <c r="V882" s="13">
        <f t="shared" si="1241"/>
        <v>6.6821613651364279E-3</v>
      </c>
      <c r="W882" s="13">
        <f t="shared" si="1242"/>
        <v>1.2993849892481084E-2</v>
      </c>
      <c r="X882" s="13">
        <f t="shared" si="1243"/>
        <v>1.891681282794971E-2</v>
      </c>
      <c r="Y882" s="13">
        <f t="shared" si="1244"/>
        <v>1.3769814586466441E-2</v>
      </c>
      <c r="Z882" s="13">
        <f t="shared" si="1245"/>
        <v>4.6204938031590544E-2</v>
      </c>
      <c r="AA882" s="13">
        <f t="shared" si="1246"/>
        <v>4.4070535863461394E-2</v>
      </c>
      <c r="AB882" s="13">
        <f t="shared" si="1247"/>
        <v>2.1017365394633114E-2</v>
      </c>
      <c r="AC882" s="13">
        <f t="shared" si="1248"/>
        <v>5.79918598055155E-4</v>
      </c>
      <c r="AD882" s="13">
        <f t="shared" si="1249"/>
        <v>3.0984022059476661E-3</v>
      </c>
      <c r="AE882" s="13">
        <f t="shared" si="1250"/>
        <v>4.5107412414802771E-3</v>
      </c>
      <c r="AF882" s="13">
        <f t="shared" si="1251"/>
        <v>3.2834321038975388E-3</v>
      </c>
      <c r="AG882" s="13">
        <f t="shared" si="1252"/>
        <v>1.5933709936281008E-3</v>
      </c>
      <c r="AH882" s="13">
        <f t="shared" si="1253"/>
        <v>1.6816612699527642E-2</v>
      </c>
      <c r="AI882" s="13">
        <f t="shared" si="1254"/>
        <v>1.6039781994075349E-2</v>
      </c>
      <c r="AJ882" s="13">
        <f t="shared" si="1255"/>
        <v>7.6494181977768425E-3</v>
      </c>
      <c r="AK882" s="13">
        <f t="shared" si="1256"/>
        <v>2.4320197030979112E-3</v>
      </c>
      <c r="AL882" s="13">
        <f t="shared" si="1257"/>
        <v>3.2210471982903076E-5</v>
      </c>
      <c r="AM882" s="13">
        <f t="shared" si="1258"/>
        <v>5.9105477186566452E-4</v>
      </c>
      <c r="AN882" s="13">
        <f t="shared" si="1259"/>
        <v>8.6047419224991397E-4</v>
      </c>
      <c r="AO882" s="13">
        <f t="shared" si="1260"/>
        <v>6.2635128821565851E-4</v>
      </c>
      <c r="AP882" s="13">
        <f t="shared" si="1261"/>
        <v>3.0395328512496268E-4</v>
      </c>
      <c r="AQ882" s="13">
        <f t="shared" si="1262"/>
        <v>1.106259394006948E-4</v>
      </c>
      <c r="AR882" s="13">
        <f t="shared" si="1263"/>
        <v>4.896419728862119E-3</v>
      </c>
      <c r="AS882" s="13">
        <f t="shared" si="1264"/>
        <v>4.6702333225908171E-3</v>
      </c>
      <c r="AT882" s="13">
        <f t="shared" si="1265"/>
        <v>2.2272477131475769E-3</v>
      </c>
      <c r="AU882" s="13">
        <f t="shared" si="1266"/>
        <v>7.081205631598147E-4</v>
      </c>
      <c r="AV882" s="13">
        <f t="shared" si="1267"/>
        <v>1.6885236732193284E-4</v>
      </c>
      <c r="AW882" s="13">
        <f t="shared" si="1268"/>
        <v>1.2424091703474116E-6</v>
      </c>
      <c r="AX882" s="13">
        <f t="shared" si="1269"/>
        <v>9.3958573947826884E-5</v>
      </c>
      <c r="AY882" s="13">
        <f t="shared" si="1270"/>
        <v>1.3678753961753916E-4</v>
      </c>
      <c r="AZ882" s="13">
        <f t="shared" si="1271"/>
        <v>9.9569577359749848E-5</v>
      </c>
      <c r="BA882" s="13">
        <f t="shared" si="1272"/>
        <v>4.8318732165806181E-5</v>
      </c>
      <c r="BB882" s="13">
        <f t="shared" si="1273"/>
        <v>1.7585942965858356E-5</v>
      </c>
      <c r="BC882" s="13">
        <f t="shared" si="1274"/>
        <v>5.1204222650077164E-6</v>
      </c>
      <c r="BD882" s="13">
        <f t="shared" si="1275"/>
        <v>1.1880576362971336E-3</v>
      </c>
      <c r="BE882" s="13">
        <f t="shared" si="1276"/>
        <v>1.1331762123021213E-3</v>
      </c>
      <c r="BF882" s="13">
        <f t="shared" si="1277"/>
        <v>5.4041499709119804E-4</v>
      </c>
      <c r="BG882" s="13">
        <f t="shared" si="1278"/>
        <v>1.7181697833664922E-4</v>
      </c>
      <c r="BH882" s="13">
        <f t="shared" si="1279"/>
        <v>4.0970005741376649E-5</v>
      </c>
      <c r="BI882" s="13">
        <f t="shared" si="1280"/>
        <v>7.8154854622554939E-6</v>
      </c>
      <c r="BJ882" s="14">
        <f t="shared" si="1281"/>
        <v>0.24712636621263098</v>
      </c>
      <c r="BK882" s="14">
        <f t="shared" si="1282"/>
        <v>0.26535052014847699</v>
      </c>
      <c r="BL882" s="14">
        <f t="shared" si="1283"/>
        <v>0.44061148022949692</v>
      </c>
      <c r="BM882" s="14">
        <f t="shared" si="1284"/>
        <v>0.43196401587551048</v>
      </c>
      <c r="BN882" s="14">
        <f t="shared" si="1285"/>
        <v>0.56719374361623776</v>
      </c>
    </row>
    <row r="883" spans="1:66" x14ac:dyDescent="0.25">
      <c r="A883" t="s">
        <v>290</v>
      </c>
      <c r="B883" t="s">
        <v>298</v>
      </c>
      <c r="C883" t="s">
        <v>316</v>
      </c>
      <c r="D883" s="11">
        <v>44451</v>
      </c>
      <c r="E883" s="10">
        <f>VLOOKUP(A883,home!$A$2:$E$405,3,FALSE)</f>
        <v>1.6512</v>
      </c>
      <c r="F883" s="10">
        <f>VLOOKUP(B883,home!$B$2:$E$405,3,FALSE)</f>
        <v>0.60560000000000003</v>
      </c>
      <c r="G883" s="10">
        <f>VLOOKUP(C883,away!$B$2:$E$405,4,FALSE)</f>
        <v>1.4382999999999999</v>
      </c>
      <c r="H883" s="10">
        <f>VLOOKUP(A883,away!$A$2:$E$405,3,FALSE)</f>
        <v>1.1418999999999999</v>
      </c>
      <c r="I883" s="10">
        <f>VLOOKUP(C883,away!$B$2:$E$405,3,FALSE)</f>
        <v>0.76629999999999998</v>
      </c>
      <c r="J883" s="10">
        <f>VLOOKUP(B883,home!$B$2:$E$405,4,FALSE)</f>
        <v>1.4778</v>
      </c>
      <c r="K883" s="12">
        <f t="shared" si="1230"/>
        <v>1.4382521333760001</v>
      </c>
      <c r="L883" s="12">
        <f t="shared" si="1231"/>
        <v>1.2931311120659998</v>
      </c>
      <c r="M883" s="13">
        <f t="shared" si="1232"/>
        <v>6.512913774845408E-2</v>
      </c>
      <c r="N883" s="13">
        <f t="shared" si="1233"/>
        <v>9.3672121311653478E-2</v>
      </c>
      <c r="O883" s="13">
        <f t="shared" si="1234"/>
        <v>8.4220514324558127E-2</v>
      </c>
      <c r="P883" s="13">
        <f t="shared" si="1235"/>
        <v>0.12113033440131971</v>
      </c>
      <c r="Q883" s="13">
        <f t="shared" si="1236"/>
        <v>6.7362064157170554E-2</v>
      </c>
      <c r="R883" s="13">
        <f t="shared" si="1237"/>
        <v>5.4454083673643176E-2</v>
      </c>
      <c r="S883" s="13">
        <f t="shared" si="1238"/>
        <v>5.6321020127906608E-2</v>
      </c>
      <c r="T883" s="13">
        <f t="shared" si="1239"/>
        <v>8.7107980934623186E-2</v>
      </c>
      <c r="U883" s="13">
        <f t="shared" si="1240"/>
        <v>7.8318702014652505E-2</v>
      </c>
      <c r="V883" s="13">
        <f t="shared" si="1241"/>
        <v>1.1638729927380511E-2</v>
      </c>
      <c r="W883" s="13">
        <f t="shared" si="1242"/>
        <v>3.2294544160887166E-2</v>
      </c>
      <c r="X883" s="13">
        <f t="shared" si="1243"/>
        <v>4.1761079804432562E-2</v>
      </c>
      <c r="Y883" s="13">
        <f t="shared" si="1244"/>
        <v>2.7001275784291432E-2</v>
      </c>
      <c r="Z883" s="13">
        <f t="shared" si="1245"/>
        <v>2.3472089925811072E-2</v>
      </c>
      <c r="AA883" s="13">
        <f t="shared" si="1246"/>
        <v>3.3758783410591089E-2</v>
      </c>
      <c r="AB883" s="13">
        <f t="shared" si="1247"/>
        <v>2.4276821130230483E-2</v>
      </c>
      <c r="AC883" s="13">
        <f t="shared" si="1248"/>
        <v>1.3528922085104987E-3</v>
      </c>
      <c r="AD883" s="13">
        <f t="shared" si="1249"/>
        <v>1.1611924258950353E-2</v>
      </c>
      <c r="AE883" s="13">
        <f t="shared" si="1250"/>
        <v>1.5015740530202631E-2</v>
      </c>
      <c r="AF883" s="13">
        <f t="shared" si="1251"/>
        <v>9.7086606251577199E-3</v>
      </c>
      <c r="AG883" s="13">
        <f t="shared" si="1252"/>
        <v>4.1848570369605294E-3</v>
      </c>
      <c r="AH883" s="13">
        <f t="shared" si="1253"/>
        <v>7.5881224370693053E-3</v>
      </c>
      <c r="AI883" s="13">
        <f t="shared" si="1254"/>
        <v>1.0913633283433222E-2</v>
      </c>
      <c r="AJ883" s="13">
        <f t="shared" si="1255"/>
        <v>7.848278176390576E-3</v>
      </c>
      <c r="AK883" s="13">
        <f t="shared" si="1256"/>
        <v>3.7626009435073487E-3</v>
      </c>
      <c r="AL883" s="13">
        <f t="shared" si="1257"/>
        <v>1.0064698615157468E-4</v>
      </c>
      <c r="AM883" s="13">
        <f t="shared" si="1258"/>
        <v>3.3401749676071736E-3</v>
      </c>
      <c r="AN883" s="13">
        <f t="shared" si="1259"/>
        <v>4.3192841703568793E-3</v>
      </c>
      <c r="AO883" s="13">
        <f t="shared" si="1260"/>
        <v>2.7927003712713313E-3</v>
      </c>
      <c r="AP883" s="13">
        <f t="shared" si="1261"/>
        <v>1.2037759122564093E-3</v>
      </c>
      <c r="AQ883" s="13">
        <f t="shared" si="1262"/>
        <v>3.8916002102359849E-4</v>
      </c>
      <c r="AR883" s="13">
        <f t="shared" si="1263"/>
        <v>1.9624874411080778E-3</v>
      </c>
      <c r="AS883" s="13">
        <f t="shared" si="1264"/>
        <v>2.8225517488973E-3</v>
      </c>
      <c r="AT883" s="13">
        <f t="shared" si="1265"/>
        <v>2.0297705372078513E-3</v>
      </c>
      <c r="AU883" s="13">
        <f t="shared" si="1266"/>
        <v>9.7310726846764684E-4</v>
      </c>
      <c r="AV883" s="13">
        <f t="shared" si="1267"/>
        <v>3.4989340121932127E-4</v>
      </c>
      <c r="AW883" s="13">
        <f t="shared" si="1268"/>
        <v>5.1996709539471018E-6</v>
      </c>
      <c r="AX883" s="13">
        <f t="shared" si="1269"/>
        <v>8.0066896216835404E-4</v>
      </c>
      <c r="AY883" s="13">
        <f t="shared" si="1270"/>
        <v>1.0353699454454938E-3</v>
      </c>
      <c r="AZ883" s="13">
        <f t="shared" si="1271"/>
        <v>6.6943454447682257E-4</v>
      </c>
      <c r="BA883" s="13">
        <f t="shared" si="1272"/>
        <v>2.885555456515699E-4</v>
      </c>
      <c r="BB883" s="13">
        <f t="shared" si="1273"/>
        <v>9.3285038410306496E-5</v>
      </c>
      <c r="BC883" s="13">
        <f t="shared" si="1274"/>
        <v>2.4125957091727812E-5</v>
      </c>
      <c r="BD883" s="13">
        <f t="shared" si="1275"/>
        <v>4.2295892785594157E-4</v>
      </c>
      <c r="BE883" s="13">
        <f t="shared" si="1276"/>
        <v>6.0832158031923363E-4</v>
      </c>
      <c r="BF883" s="13">
        <f t="shared" si="1277"/>
        <v>4.3745990533639885E-4</v>
      </c>
      <c r="BG883" s="13">
        <f t="shared" si="1278"/>
        <v>2.0972588070551282E-4</v>
      </c>
      <c r="BH883" s="13">
        <f t="shared" si="1279"/>
        <v>7.5409673837216069E-5</v>
      </c>
      <c r="BI883" s="13">
        <f t="shared" si="1280"/>
        <v>2.1691624854712863E-5</v>
      </c>
      <c r="BJ883" s="14">
        <f t="shared" si="1281"/>
        <v>0.40467678404008933</v>
      </c>
      <c r="BK883" s="14">
        <f t="shared" si="1282"/>
        <v>0.25670813134516846</v>
      </c>
      <c r="BL883" s="14">
        <f t="shared" si="1283"/>
        <v>0.31505491738388502</v>
      </c>
      <c r="BM883" s="14">
        <f t="shared" si="1284"/>
        <v>0.51291349680366327</v>
      </c>
      <c r="BN883" s="14">
        <f t="shared" si="1285"/>
        <v>0.48596825561679913</v>
      </c>
    </row>
    <row r="884" spans="1:66" x14ac:dyDescent="0.25">
      <c r="A884" t="s">
        <v>290</v>
      </c>
      <c r="B884" t="s">
        <v>301</v>
      </c>
      <c r="C884" t="s">
        <v>296</v>
      </c>
      <c r="D884" s="11">
        <v>44451</v>
      </c>
      <c r="E884" s="10">
        <f>VLOOKUP(A884,home!$A$2:$E$405,3,FALSE)</f>
        <v>1.6512</v>
      </c>
      <c r="F884" s="10">
        <f>VLOOKUP(B884,home!$B$2:$E$405,3,FALSE)</f>
        <v>0.94630000000000003</v>
      </c>
      <c r="G884" s="10">
        <f>VLOOKUP(C884,away!$B$2:$E$405,4,FALSE)</f>
        <v>0.8327</v>
      </c>
      <c r="H884" s="10">
        <f>VLOOKUP(A884,away!$A$2:$E$405,3,FALSE)</f>
        <v>1.1418999999999999</v>
      </c>
      <c r="I884" s="10">
        <f>VLOOKUP(C884,away!$B$2:$E$405,3,FALSE)</f>
        <v>0.54730000000000001</v>
      </c>
      <c r="J884" s="10">
        <f>VLOOKUP(B884,home!$B$2:$E$405,4,FALSE)</f>
        <v>1.7515000000000001</v>
      </c>
      <c r="K884" s="12">
        <f t="shared" si="1230"/>
        <v>1.301119197312</v>
      </c>
      <c r="L884" s="12">
        <f t="shared" si="1231"/>
        <v>1.0946207153049998</v>
      </c>
      <c r="M884" s="13">
        <f t="shared" si="1232"/>
        <v>9.1105244058167403E-2</v>
      </c>
      <c r="N884" s="13">
        <f t="shared" si="1233"/>
        <v>0.11853878201987664</v>
      </c>
      <c r="O884" s="13">
        <f t="shared" si="1234"/>
        <v>9.9725687418987782E-2</v>
      </c>
      <c r="P884" s="13">
        <f t="shared" si="1235"/>
        <v>0.12975500636598081</v>
      </c>
      <c r="Q884" s="13">
        <f t="shared" si="1236"/>
        <v>7.7116542456022036E-2</v>
      </c>
      <c r="R884" s="13">
        <f t="shared" si="1237"/>
        <v>5.4580901648427611E-2</v>
      </c>
      <c r="S884" s="13">
        <f t="shared" si="1238"/>
        <v>4.6200308914946531E-2</v>
      </c>
      <c r="T884" s="13">
        <f t="shared" si="1239"/>
        <v>8.4413364865059209E-2</v>
      </c>
      <c r="U884" s="13">
        <f t="shared" si="1240"/>
        <v>7.1016258941367358E-2</v>
      </c>
      <c r="V884" s="13">
        <f t="shared" si="1241"/>
        <v>7.3111066209948419E-3</v>
      </c>
      <c r="W884" s="13">
        <f t="shared" si="1242"/>
        <v>3.3445937939952056E-2</v>
      </c>
      <c r="X884" s="13">
        <f t="shared" si="1243"/>
        <v>3.6610616511876949E-2</v>
      </c>
      <c r="Y884" s="13">
        <f t="shared" si="1244"/>
        <v>2.0037369616993893E-2</v>
      </c>
      <c r="Z884" s="13">
        <f t="shared" si="1245"/>
        <v>1.9915128534797894E-2</v>
      </c>
      <c r="AA884" s="13">
        <f t="shared" si="1246"/>
        <v>2.5911956053561544E-2</v>
      </c>
      <c r="AB884" s="13">
        <f t="shared" si="1247"/>
        <v>1.6857271730596913E-2</v>
      </c>
      <c r="AC884" s="13">
        <f t="shared" si="1248"/>
        <v>6.5079451240470688E-4</v>
      </c>
      <c r="AD884" s="13">
        <f t="shared" si="1249"/>
        <v>1.0879287981444347E-2</v>
      </c>
      <c r="AE884" s="13">
        <f t="shared" si="1250"/>
        <v>1.1908693992257698E-2</v>
      </c>
      <c r="AF884" s="13">
        <f t="shared" si="1251"/>
        <v>6.517751568076738E-3</v>
      </c>
      <c r="AG884" s="13">
        <f t="shared" si="1252"/>
        <v>2.3781552945428145E-3</v>
      </c>
      <c r="AH884" s="13">
        <f t="shared" si="1253"/>
        <v>5.4498780605378699E-3</v>
      </c>
      <c r="AI884" s="13">
        <f t="shared" si="1254"/>
        <v>7.0909409675753128E-3</v>
      </c>
      <c r="AJ884" s="13">
        <f t="shared" si="1255"/>
        <v>4.6130797099591852E-3</v>
      </c>
      <c r="AK884" s="13">
        <f t="shared" si="1256"/>
        <v>2.0007221897861234E-3</v>
      </c>
      <c r="AL884" s="13">
        <f t="shared" si="1257"/>
        <v>3.7075295488415054E-5</v>
      </c>
      <c r="AM884" s="13">
        <f t="shared" si="1258"/>
        <v>2.8310500891485925E-3</v>
      </c>
      <c r="AN884" s="13">
        <f t="shared" si="1259"/>
        <v>3.0989260736481155E-3</v>
      </c>
      <c r="AO884" s="13">
        <f t="shared" si="1260"/>
        <v>1.6960743377070074E-3</v>
      </c>
      <c r="AP884" s="13">
        <f t="shared" si="1261"/>
        <v>6.1885270158376616E-4</v>
      </c>
      <c r="AQ884" s="13">
        <f t="shared" si="1262"/>
        <v>1.6935224671901338E-4</v>
      </c>
      <c r="AR884" s="13">
        <f t="shared" si="1263"/>
        <v>1.193109884190198E-3</v>
      </c>
      <c r="AS884" s="13">
        <f t="shared" si="1264"/>
        <v>1.5523781748225636E-3</v>
      </c>
      <c r="AT884" s="13">
        <f t="shared" si="1265"/>
        <v>1.0099145223749009E-3</v>
      </c>
      <c r="AU884" s="13">
        <f t="shared" si="1266"/>
        <v>4.3800639090205444E-4</v>
      </c>
      <c r="AV884" s="13">
        <f t="shared" si="1267"/>
        <v>1.424746309370018E-4</v>
      </c>
      <c r="AW884" s="13">
        <f t="shared" si="1268"/>
        <v>1.4667728673617077E-6</v>
      </c>
      <c r="AX884" s="13">
        <f t="shared" si="1269"/>
        <v>6.1392226992384655E-4</v>
      </c>
      <c r="AY884" s="13">
        <f t="shared" si="1270"/>
        <v>6.7201203424570994E-4</v>
      </c>
      <c r="AZ884" s="13">
        <f t="shared" si="1271"/>
        <v>3.6779914680980355E-4</v>
      </c>
      <c r="BA884" s="13">
        <f t="shared" si="1272"/>
        <v>1.3420018838983862E-4</v>
      </c>
      <c r="BB884" s="13">
        <f t="shared" si="1273"/>
        <v>3.6724576552337715E-5</v>
      </c>
      <c r="BC884" s="13">
        <f t="shared" si="1274"/>
        <v>8.0398964509986285E-6</v>
      </c>
      <c r="BD884" s="13">
        <f t="shared" si="1275"/>
        <v>2.1766713247828992E-4</v>
      </c>
      <c r="BE884" s="13">
        <f t="shared" si="1276"/>
        <v>2.8321088469135738E-4</v>
      </c>
      <c r="BF884" s="13">
        <f t="shared" si="1277"/>
        <v>1.842455594798202E-4</v>
      </c>
      <c r="BG884" s="13">
        <f t="shared" si="1278"/>
        <v>7.9908478152894674E-5</v>
      </c>
      <c r="BH884" s="13">
        <f t="shared" si="1279"/>
        <v>2.5992613738179454E-5</v>
      </c>
      <c r="BI884" s="13">
        <f t="shared" si="1280"/>
        <v>6.7638977446121855E-6</v>
      </c>
      <c r="BJ884" s="14">
        <f t="shared" si="1281"/>
        <v>0.41209345580728124</v>
      </c>
      <c r="BK884" s="14">
        <f t="shared" si="1282"/>
        <v>0.27573154780222836</v>
      </c>
      <c r="BL884" s="14">
        <f t="shared" si="1283"/>
        <v>0.29238036889031166</v>
      </c>
      <c r="BM884" s="14">
        <f t="shared" si="1284"/>
        <v>0.42862779180577859</v>
      </c>
      <c r="BN884" s="14">
        <f t="shared" si="1285"/>
        <v>0.57082216396746233</v>
      </c>
    </row>
    <row r="885" spans="1:66" x14ac:dyDescent="0.25">
      <c r="A885" t="s">
        <v>290</v>
      </c>
      <c r="B885" t="s">
        <v>299</v>
      </c>
      <c r="C885" t="s">
        <v>313</v>
      </c>
      <c r="D885" s="11">
        <v>44451</v>
      </c>
      <c r="E885" s="10">
        <f>VLOOKUP(A885,home!$A$2:$E$405,3,FALSE)</f>
        <v>1.6512</v>
      </c>
      <c r="F885" s="10">
        <f>VLOOKUP(B885,home!$B$2:$E$405,3,FALSE)</f>
        <v>0.87060000000000004</v>
      </c>
      <c r="G885" s="10">
        <f>VLOOKUP(C885,away!$B$2:$E$405,4,FALSE)</f>
        <v>1.022</v>
      </c>
      <c r="H885" s="10">
        <f>VLOOKUP(A885,away!$A$2:$E$405,3,FALSE)</f>
        <v>1.1418999999999999</v>
      </c>
      <c r="I885" s="10">
        <f>VLOOKUP(C885,away!$B$2:$E$405,3,FALSE)</f>
        <v>0.93049999999999999</v>
      </c>
      <c r="J885" s="10">
        <f>VLOOKUP(B885,home!$B$2:$E$405,4,FALSE)</f>
        <v>1.0947</v>
      </c>
      <c r="K885" s="12">
        <f t="shared" si="1230"/>
        <v>1.4691604838400001</v>
      </c>
      <c r="L885" s="12">
        <f t="shared" si="1231"/>
        <v>1.1631602938649999</v>
      </c>
      <c r="M885" s="13">
        <f t="shared" si="1232"/>
        <v>7.1911378108147336E-2</v>
      </c>
      <c r="N885" s="13">
        <f t="shared" si="1233"/>
        <v>0.10564935505496693</v>
      </c>
      <c r="O885" s="13">
        <f t="shared" si="1234"/>
        <v>8.3644459692509762E-2</v>
      </c>
      <c r="P885" s="13">
        <f t="shared" si="1235"/>
        <v>0.12288713487238304</v>
      </c>
      <c r="Q885" s="13">
        <f t="shared" si="1236"/>
        <v>7.7607928794969611E-2</v>
      </c>
      <c r="R885" s="13">
        <f t="shared" si="1237"/>
        <v>4.8645957158059409E-2</v>
      </c>
      <c r="S885" s="13">
        <f t="shared" si="1238"/>
        <v>5.2499508125239021E-2</v>
      </c>
      <c r="T885" s="13">
        <f t="shared" si="1239"/>
        <v>9.0270461263410817E-2</v>
      </c>
      <c r="U885" s="13">
        <f t="shared" si="1240"/>
        <v>7.146871795519448E-2</v>
      </c>
      <c r="V885" s="13">
        <f t="shared" si="1241"/>
        <v>9.9683099229560656E-3</v>
      </c>
      <c r="W885" s="13">
        <f t="shared" si="1242"/>
        <v>3.8006167406079282E-2</v>
      </c>
      <c r="X885" s="13">
        <f t="shared" si="1243"/>
        <v>4.4207264848737549E-2</v>
      </c>
      <c r="Y885" s="13">
        <f t="shared" si="1244"/>
        <v>2.5710067586212731E-2</v>
      </c>
      <c r="Z885" s="13">
        <f t="shared" si="1245"/>
        <v>1.886101527443752E-2</v>
      </c>
      <c r="AA885" s="13">
        <f t="shared" si="1246"/>
        <v>2.770985832630626E-2</v>
      </c>
      <c r="AB885" s="13">
        <f t="shared" si="1247"/>
        <v>2.0355114432906982E-2</v>
      </c>
      <c r="AC885" s="13">
        <f t="shared" si="1248"/>
        <v>1.0646585754045914E-3</v>
      </c>
      <c r="AD885" s="13">
        <f t="shared" si="1249"/>
        <v>1.3959289823804871E-2</v>
      </c>
      <c r="AE885" s="13">
        <f t="shared" si="1250"/>
        <v>1.6236891653603574E-2</v>
      </c>
      <c r="AF885" s="13">
        <f t="shared" si="1251"/>
        <v>9.4430538336298508E-3</v>
      </c>
      <c r="AG885" s="13">
        <f t="shared" si="1252"/>
        <v>3.6612617573693021E-3</v>
      </c>
      <c r="AH885" s="13">
        <f t="shared" si="1253"/>
        <v>5.4845960173017516E-3</v>
      </c>
      <c r="AI885" s="13">
        <f t="shared" si="1254"/>
        <v>8.0577517384459799E-3</v>
      </c>
      <c r="AJ885" s="13">
        <f t="shared" si="1255"/>
        <v>5.9190652213589497E-3</v>
      </c>
      <c r="AK885" s="13">
        <f t="shared" si="1256"/>
        <v>2.8986855748307444E-3</v>
      </c>
      <c r="AL885" s="13">
        <f t="shared" si="1257"/>
        <v>7.2774487370843612E-5</v>
      </c>
      <c r="AM885" s="13">
        <f t="shared" si="1258"/>
        <v>4.1016873983207901E-3</v>
      </c>
      <c r="AN885" s="13">
        <f t="shared" si="1259"/>
        <v>4.7709199195731765E-3</v>
      </c>
      <c r="AO885" s="13">
        <f t="shared" si="1260"/>
        <v>2.7746723078285592E-3</v>
      </c>
      <c r="AP885" s="13">
        <f t="shared" si="1261"/>
        <v>1.0757962189843144E-3</v>
      </c>
      <c r="AQ885" s="13">
        <f t="shared" si="1262"/>
        <v>3.128308615531629E-4</v>
      </c>
      <c r="AR885" s="13">
        <f t="shared" si="1263"/>
        <v>1.275892863043103E-3</v>
      </c>
      <c r="AS885" s="13">
        <f t="shared" si="1264"/>
        <v>1.8744913759964081E-3</v>
      </c>
      <c r="AT885" s="13">
        <f t="shared" si="1265"/>
        <v>1.3769643284563954E-3</v>
      </c>
      <c r="AU885" s="13">
        <f t="shared" si="1266"/>
        <v>6.7432719300847298E-4</v>
      </c>
      <c r="AV885" s="13">
        <f t="shared" si="1267"/>
        <v>2.4767371628669935E-4</v>
      </c>
      <c r="AW885" s="13">
        <f t="shared" si="1268"/>
        <v>3.4545021015543039E-6</v>
      </c>
      <c r="AX885" s="13">
        <f t="shared" si="1269"/>
        <v>1.0043395071129015E-3</v>
      </c>
      <c r="AY885" s="13">
        <f t="shared" si="1270"/>
        <v>1.1682078362336714E-3</v>
      </c>
      <c r="AZ885" s="13">
        <f t="shared" si="1271"/>
        <v>6.7940648504447661E-4</v>
      </c>
      <c r="BA885" s="13">
        <f t="shared" si="1272"/>
        <v>2.6341954893270662E-4</v>
      </c>
      <c r="BB885" s="13">
        <f t="shared" si="1273"/>
        <v>7.659978998658822E-5</v>
      </c>
      <c r="BC885" s="13">
        <f t="shared" si="1274"/>
        <v>1.7819566846159448E-5</v>
      </c>
      <c r="BD885" s="13">
        <f t="shared" si="1275"/>
        <v>2.4734465291957852E-4</v>
      </c>
      <c r="BE885" s="13">
        <f t="shared" si="1276"/>
        <v>3.6338898995856486E-4</v>
      </c>
      <c r="BF885" s="13">
        <f t="shared" si="1277"/>
        <v>2.6693837215482707E-4</v>
      </c>
      <c r="BG885" s="13">
        <f t="shared" si="1278"/>
        <v>1.3072510266348261E-4</v>
      </c>
      <c r="BH885" s="13">
        <f t="shared" si="1279"/>
        <v>4.801403876977895E-5</v>
      </c>
      <c r="BI885" s="13">
        <f t="shared" si="1280"/>
        <v>1.4108065686024192E-5</v>
      </c>
      <c r="BJ885" s="14">
        <f t="shared" si="1281"/>
        <v>0.44099744146320108</v>
      </c>
      <c r="BK885" s="14">
        <f t="shared" si="1282"/>
        <v>0.25957197192773457</v>
      </c>
      <c r="BL885" s="14">
        <f t="shared" si="1283"/>
        <v>0.28070407481585768</v>
      </c>
      <c r="BM885" s="14">
        <f t="shared" si="1284"/>
        <v>0.48862353646606266</v>
      </c>
      <c r="BN885" s="14">
        <f t="shared" si="1285"/>
        <v>0.51034621368103605</v>
      </c>
    </row>
    <row r="886" spans="1:66" x14ac:dyDescent="0.25">
      <c r="A886" t="s">
        <v>290</v>
      </c>
      <c r="B886" t="s">
        <v>300</v>
      </c>
      <c r="C886" t="s">
        <v>292</v>
      </c>
      <c r="D886" s="11">
        <v>44451</v>
      </c>
      <c r="E886" s="10">
        <f>VLOOKUP(A886,home!$A$2:$E$405,3,FALSE)</f>
        <v>1.6512</v>
      </c>
      <c r="F886" s="10">
        <f>VLOOKUP(B886,home!$B$2:$E$405,3,FALSE)</f>
        <v>0.79490000000000005</v>
      </c>
      <c r="G886" s="10">
        <f>VLOOKUP(C886,away!$B$2:$E$405,4,FALSE)</f>
        <v>1.0497000000000001</v>
      </c>
      <c r="H886" s="10">
        <f>VLOOKUP(A886,away!$A$2:$E$405,3,FALSE)</f>
        <v>1.1418999999999999</v>
      </c>
      <c r="I886" s="10">
        <f>VLOOKUP(C886,away!$B$2:$E$405,3,FALSE)</f>
        <v>0.40870000000000001</v>
      </c>
      <c r="J886" s="10">
        <f>VLOOKUP(B886,home!$B$2:$E$405,4,FALSE)</f>
        <v>1.1494</v>
      </c>
      <c r="K886" s="12">
        <f t="shared" si="1230"/>
        <v>1.3777720623360004</v>
      </c>
      <c r="L886" s="12">
        <f t="shared" si="1231"/>
        <v>0.53641869278199994</v>
      </c>
      <c r="M886" s="13">
        <f t="shared" si="1232"/>
        <v>0.1474611164685127</v>
      </c>
      <c r="N886" s="13">
        <f t="shared" si="1233"/>
        <v>0.2031678065511919</v>
      </c>
      <c r="O886" s="13">
        <f t="shared" si="1234"/>
        <v>7.9100899332213828E-2</v>
      </c>
      <c r="P886" s="13">
        <f t="shared" si="1235"/>
        <v>0.1089830092055766</v>
      </c>
      <c r="Q886" s="13">
        <f t="shared" si="1236"/>
        <v>0.13995946391615863</v>
      </c>
      <c r="R886" s="13">
        <f t="shared" si="1237"/>
        <v>2.1215600508833352E-2</v>
      </c>
      <c r="S886" s="13">
        <f t="shared" si="1238"/>
        <v>2.0136318949610939E-2</v>
      </c>
      <c r="T886" s="13">
        <f t="shared" si="1239"/>
        <v>7.5076872676375306E-2</v>
      </c>
      <c r="U886" s="13">
        <f t="shared" si="1240"/>
        <v>2.9230261666752026E-2</v>
      </c>
      <c r="V886" s="13">
        <f t="shared" si="1241"/>
        <v>1.6535557802230456E-3</v>
      </c>
      <c r="W886" s="13">
        <f t="shared" si="1242"/>
        <v>6.4277413081068976E-2</v>
      </c>
      <c r="X886" s="13">
        <f t="shared" si="1243"/>
        <v>3.4479605900355641E-2</v>
      </c>
      <c r="Y886" s="13">
        <f t="shared" si="1244"/>
        <v>9.2477525623536495E-3</v>
      </c>
      <c r="Z886" s="13">
        <f t="shared" si="1245"/>
        <v>3.7934815638445067E-3</v>
      </c>
      <c r="AA886" s="13">
        <f t="shared" si="1246"/>
        <v>5.2265529176516428E-3</v>
      </c>
      <c r="AB886" s="13">
        <f t="shared" si="1247"/>
        <v>3.6004992961305724E-3</v>
      </c>
      <c r="AC886" s="13">
        <f t="shared" si="1248"/>
        <v>7.638008629569071E-5</v>
      </c>
      <c r="AD886" s="13">
        <f t="shared" si="1249"/>
        <v>2.213990599558183E-2</v>
      </c>
      <c r="AE886" s="13">
        <f t="shared" si="1250"/>
        <v>1.1876259432466368E-2</v>
      </c>
      <c r="AF886" s="13">
        <f t="shared" si="1251"/>
        <v>3.1853237799517519E-3</v>
      </c>
      <c r="AG886" s="13">
        <f t="shared" si="1252"/>
        <v>5.6955573937637937E-4</v>
      </c>
      <c r="AH886" s="13">
        <f t="shared" si="1253"/>
        <v>5.087236053925218E-4</v>
      </c>
      <c r="AI886" s="13">
        <f t="shared" si="1254"/>
        <v>7.0090517096066038E-4</v>
      </c>
      <c r="AJ886" s="13">
        <f t="shared" si="1255"/>
        <v>4.8284378144821804E-4</v>
      </c>
      <c r="AK886" s="13">
        <f t="shared" si="1256"/>
        <v>2.2174955751734149E-4</v>
      </c>
      <c r="AL886" s="13">
        <f t="shared" si="1257"/>
        <v>2.2579868774188887E-6</v>
      </c>
      <c r="AM886" s="13">
        <f t="shared" si="1258"/>
        <v>6.1007487886915943E-3</v>
      </c>
      <c r="AN886" s="13">
        <f t="shared" si="1259"/>
        <v>3.2725556902213149E-3</v>
      </c>
      <c r="AO886" s="13">
        <f t="shared" si="1260"/>
        <v>8.7773002270240643E-4</v>
      </c>
      <c r="AP886" s="13">
        <f t="shared" si="1261"/>
        <v>1.5694359713118002E-4</v>
      </c>
      <c r="AQ886" s="13">
        <f t="shared" si="1262"/>
        <v>2.1046869803403102E-5</v>
      </c>
      <c r="AR886" s="13">
        <f t="shared" si="1263"/>
        <v>5.4577770278400515E-5</v>
      </c>
      <c r="AS886" s="13">
        <f t="shared" si="1264"/>
        <v>7.5195727114172353E-5</v>
      </c>
      <c r="AT886" s="13">
        <f t="shared" si="1265"/>
        <v>5.1801286012474176E-5</v>
      </c>
      <c r="AU886" s="13">
        <f t="shared" si="1266"/>
        <v>2.3790121553687852E-5</v>
      </c>
      <c r="AV886" s="13">
        <f t="shared" si="1267"/>
        <v>8.1943412090621539E-6</v>
      </c>
      <c r="AW886" s="13">
        <f t="shared" si="1268"/>
        <v>4.635538479211371E-8</v>
      </c>
      <c r="AX886" s="13">
        <f t="shared" si="1269"/>
        <v>1.4009068733982449E-3</v>
      </c>
      <c r="AY886" s="13">
        <f t="shared" si="1270"/>
        <v>7.5147263373760524E-4</v>
      </c>
      <c r="AZ886" s="13">
        <f t="shared" si="1271"/>
        <v>2.0155198392548637E-4</v>
      </c>
      <c r="BA886" s="13">
        <f t="shared" si="1272"/>
        <v>3.60387505816427E-5</v>
      </c>
      <c r="BB886" s="13">
        <f t="shared" si="1273"/>
        <v>4.8329648691253283E-6</v>
      </c>
      <c r="BC886" s="13">
        <f t="shared" si="1274"/>
        <v>5.1849853947150776E-7</v>
      </c>
      <c r="BD886" s="13">
        <f t="shared" si="1275"/>
        <v>4.8794226979493138E-6</v>
      </c>
      <c r="BE886" s="13">
        <f t="shared" si="1276"/>
        <v>6.7227322735627167E-6</v>
      </c>
      <c r="BF886" s="13">
        <f t="shared" si="1277"/>
        <v>4.6311963545396472E-6</v>
      </c>
      <c r="BG886" s="13">
        <f t="shared" si="1278"/>
        <v>2.1269109841590189E-6</v>
      </c>
      <c r="BH886" s="13">
        <f t="shared" si="1279"/>
        <v>7.3259963326246526E-7</v>
      </c>
      <c r="BI886" s="13">
        <f t="shared" si="1280"/>
        <v>2.0187106151732495E-7</v>
      </c>
      <c r="BJ886" s="14">
        <f t="shared" si="1281"/>
        <v>0.57680430630848178</v>
      </c>
      <c r="BK886" s="14">
        <f t="shared" si="1282"/>
        <v>0.27906411111083396</v>
      </c>
      <c r="BL886" s="14">
        <f t="shared" si="1283"/>
        <v>0.14052088981607294</v>
      </c>
      <c r="BM886" s="14">
        <f t="shared" si="1284"/>
        <v>0.29954346653839364</v>
      </c>
      <c r="BN886" s="14">
        <f t="shared" si="1285"/>
        <v>0.69988789598248702</v>
      </c>
    </row>
    <row r="887" spans="1:66" x14ac:dyDescent="0.25">
      <c r="A887" t="s">
        <v>290</v>
      </c>
      <c r="B887" t="s">
        <v>315</v>
      </c>
      <c r="C887" t="s">
        <v>293</v>
      </c>
      <c r="D887" s="11">
        <v>44451</v>
      </c>
      <c r="E887" s="10">
        <f>VLOOKUP(A887,home!$A$2:$E$405,3,FALSE)</f>
        <v>1.6512</v>
      </c>
      <c r="F887" s="10">
        <f>VLOOKUP(B887,home!$B$2:$E$405,3,FALSE)</f>
        <v>1.2112000000000001</v>
      </c>
      <c r="G887" s="10">
        <f>VLOOKUP(C887,away!$B$2:$E$405,4,FALSE)</f>
        <v>1.2868999999999999</v>
      </c>
      <c r="H887" s="10">
        <f>VLOOKUP(A887,away!$A$2:$E$405,3,FALSE)</f>
        <v>1.1418999999999999</v>
      </c>
      <c r="I887" s="10">
        <f>VLOOKUP(C887,away!$B$2:$E$405,3,FALSE)</f>
        <v>0.71150000000000002</v>
      </c>
      <c r="J887" s="10">
        <f>VLOOKUP(B887,home!$B$2:$E$405,4,FALSE)</f>
        <v>0.87570000000000003</v>
      </c>
      <c r="K887" s="12">
        <f t="shared" si="1230"/>
        <v>2.573714343936</v>
      </c>
      <c r="L887" s="12">
        <f t="shared" si="1231"/>
        <v>0.71147284204499994</v>
      </c>
      <c r="M887" s="13">
        <f t="shared" si="1232"/>
        <v>3.7433577396649161E-2</v>
      </c>
      <c r="N887" s="13">
        <f t="shared" si="1233"/>
        <v>9.6343335090594368E-2</v>
      </c>
      <c r="O887" s="13">
        <f t="shared" si="1234"/>
        <v>2.6632973698305449E-2</v>
      </c>
      <c r="P887" s="13">
        <f t="shared" si="1235"/>
        <v>6.8545666428998939E-2</v>
      </c>
      <c r="Q887" s="13">
        <f t="shared" si="1236"/>
        <v>0.1239801117326477</v>
      </c>
      <c r="R887" s="13">
        <f t="shared" si="1237"/>
        <v>9.4743187446215526E-3</v>
      </c>
      <c r="S887" s="13">
        <f t="shared" si="1238"/>
        <v>3.1378969851116725E-2</v>
      </c>
      <c r="T887" s="13">
        <f t="shared" si="1239"/>
        <v>8.8208482451483494E-2</v>
      </c>
      <c r="U887" s="13">
        <f t="shared" si="1240"/>
        <v>2.4384190052054205E-2</v>
      </c>
      <c r="V887" s="13">
        <f t="shared" si="1241"/>
        <v>6.3843228753017785E-3</v>
      </c>
      <c r="W887" s="13">
        <f t="shared" si="1242"/>
        <v>0.10636313064303442</v>
      </c>
      <c r="X887" s="13">
        <f t="shared" si="1243"/>
        <v>7.5674478847403304E-2</v>
      </c>
      <c r="Y887" s="13">
        <f t="shared" si="1244"/>
        <v>2.6920168267918126E-2</v>
      </c>
      <c r="Z887" s="13">
        <f t="shared" si="1245"/>
        <v>2.2469068278920378E-3</v>
      </c>
      <c r="AA887" s="13">
        <f t="shared" si="1246"/>
        <v>5.782896332433474E-3</v>
      </c>
      <c r="AB887" s="13">
        <f t="shared" si="1247"/>
        <v>7.4417616201394622E-3</v>
      </c>
      <c r="AC887" s="13">
        <f t="shared" si="1248"/>
        <v>7.3065696732046157E-4</v>
      </c>
      <c r="AD887" s="13">
        <f t="shared" si="1249"/>
        <v>6.8437078750479122E-2</v>
      </c>
      <c r="AE887" s="13">
        <f t="shared" si="1250"/>
        <v>4.8691122919860851E-2</v>
      </c>
      <c r="AF887" s="13">
        <f t="shared" si="1251"/>
        <v>1.7321205803077916E-2</v>
      </c>
      <c r="AG887" s="13">
        <f t="shared" si="1252"/>
        <v>4.1078558401207305E-3</v>
      </c>
      <c r="AH887" s="13">
        <f t="shared" si="1253"/>
        <v>3.9965329666266582E-4</v>
      </c>
      <c r="AI887" s="13">
        <f t="shared" si="1254"/>
        <v>1.0285934222220123E-3</v>
      </c>
      <c r="AJ887" s="13">
        <f t="shared" si="1255"/>
        <v>1.3236528224255062E-3</v>
      </c>
      <c r="AK887" s="13">
        <f t="shared" si="1256"/>
        <v>1.1355680851559652E-3</v>
      </c>
      <c r="AL887" s="13">
        <f t="shared" si="1257"/>
        <v>5.3517053126165308E-5</v>
      </c>
      <c r="AM887" s="13">
        <f t="shared" si="1258"/>
        <v>3.5227498247437143E-2</v>
      </c>
      <c r="AN887" s="13">
        <f t="shared" si="1259"/>
        <v>2.5063408296239355E-2</v>
      </c>
      <c r="AO887" s="13">
        <f t="shared" si="1260"/>
        <v>8.9159671659298206E-3</v>
      </c>
      <c r="AP887" s="13">
        <f t="shared" si="1261"/>
        <v>2.1144894997079978E-3</v>
      </c>
      <c r="AQ887" s="13">
        <f t="shared" si="1262"/>
        <v>3.7610046345788972E-4</v>
      </c>
      <c r="AR887" s="13">
        <f t="shared" si="1263"/>
        <v>5.6868493361848091E-5</v>
      </c>
      <c r="AS887" s="13">
        <f t="shared" si="1264"/>
        <v>1.4636325708341759E-4</v>
      </c>
      <c r="AT887" s="13">
        <f t="shared" si="1265"/>
        <v>1.8834860709039219E-4</v>
      </c>
      <c r="AU887" s="13">
        <f t="shared" si="1266"/>
        <v>1.6158517057630268E-4</v>
      </c>
      <c r="AV887" s="13">
        <f t="shared" si="1267"/>
        <v>1.0396851781989392E-4</v>
      </c>
      <c r="AW887" s="13">
        <f t="shared" si="1268"/>
        <v>2.7221268584758694E-6</v>
      </c>
      <c r="AX887" s="13">
        <f t="shared" si="1269"/>
        <v>1.5110919590068205E-2</v>
      </c>
      <c r="AY887" s="13">
        <f t="shared" si="1270"/>
        <v>1.075100890665929E-2</v>
      </c>
      <c r="AZ887" s="13">
        <f t="shared" si="1271"/>
        <v>3.8245254308359958E-3</v>
      </c>
      <c r="BA887" s="13">
        <f t="shared" si="1272"/>
        <v>9.0701532591675469E-4</v>
      </c>
      <c r="BB887" s="13">
        <f t="shared" si="1273"/>
        <v>1.6132919292709131E-4</v>
      </c>
      <c r="BC887" s="13">
        <f t="shared" si="1274"/>
        <v>2.2956267879332759E-5</v>
      </c>
      <c r="BD887" s="13">
        <f t="shared" si="1275"/>
        <v>6.743398099161877E-6</v>
      </c>
      <c r="BE887" s="13">
        <f t="shared" si="1276"/>
        <v>1.7355580414683677E-5</v>
      </c>
      <c r="BF887" s="13">
        <f t="shared" si="1277"/>
        <v>2.2334153130303051E-5</v>
      </c>
      <c r="BG887" s="13">
        <f t="shared" si="1278"/>
        <v>1.9160576757041353E-5</v>
      </c>
      <c r="BH887" s="13">
        <f t="shared" si="1279"/>
        <v>1.232846280942102E-5</v>
      </c>
      <c r="BI887" s="13">
        <f t="shared" si="1280"/>
        <v>6.3459883142576781E-6</v>
      </c>
      <c r="BJ887" s="14">
        <f t="shared" si="1281"/>
        <v>0.75852218873367883</v>
      </c>
      <c r="BK887" s="14">
        <f t="shared" si="1282"/>
        <v>0.15527771947917252</v>
      </c>
      <c r="BL887" s="14">
        <f t="shared" si="1283"/>
        <v>7.8345010279477045E-2</v>
      </c>
      <c r="BM887" s="14">
        <f t="shared" si="1284"/>
        <v>0.62123355544860237</v>
      </c>
      <c r="BN887" s="14">
        <f t="shared" si="1285"/>
        <v>0.36240998309181716</v>
      </c>
    </row>
    <row r="888" spans="1:66" x14ac:dyDescent="0.25">
      <c r="A888" t="s">
        <v>338</v>
      </c>
      <c r="B888" t="s">
        <v>71</v>
      </c>
      <c r="C888" t="s">
        <v>82</v>
      </c>
      <c r="D888" s="11">
        <v>44452</v>
      </c>
      <c r="E888" s="10">
        <f>VLOOKUP(A888,home!$A$2:$E$405,3,FALSE)</f>
        <v>1.3033999999999999</v>
      </c>
      <c r="F888" s="10">
        <f>VLOOKUP(B888,home!$B$2:$E$405,3,FALSE)</f>
        <v>0.92069999999999996</v>
      </c>
      <c r="G888" s="10">
        <f>VLOOKUP(C888,away!$B$2:$E$405,4,FALSE)</f>
        <v>1.1508</v>
      </c>
      <c r="H888" s="10">
        <f>VLOOKUP(A888,away!$A$2:$E$405,3,FALSE)</f>
        <v>1.0085</v>
      </c>
      <c r="I888" s="10">
        <f>VLOOKUP(C888,away!$B$2:$E$405,3,FALSE)</f>
        <v>1.4874000000000001</v>
      </c>
      <c r="J888" s="10">
        <f>VLOOKUP(B888,home!$B$2:$E$405,4,FALSE)</f>
        <v>1.6857</v>
      </c>
      <c r="K888" s="12">
        <f t="shared" si="1230"/>
        <v>1.3810064693039998</v>
      </c>
      <c r="L888" s="12">
        <f t="shared" si="1231"/>
        <v>2.5286223165299999</v>
      </c>
      <c r="M888" s="13">
        <f t="shared" si="1232"/>
        <v>2.0047941760532824E-2</v>
      </c>
      <c r="N888" s="13">
        <f t="shared" si="1233"/>
        <v>2.7686337267525646E-2</v>
      </c>
      <c r="O888" s="13">
        <f t="shared" si="1234"/>
        <v>5.0693672936177034E-2</v>
      </c>
      <c r="P888" s="13">
        <f t="shared" si="1235"/>
        <v>7.0008290277641563E-2</v>
      </c>
      <c r="Q888" s="13">
        <f t="shared" si="1236"/>
        <v>1.9117505438892676E-2</v>
      </c>
      <c r="R888" s="13">
        <f t="shared" si="1237"/>
        <v>6.4092576346645072E-2</v>
      </c>
      <c r="S888" s="13">
        <f t="shared" si="1238"/>
        <v>6.1118003610315066E-2</v>
      </c>
      <c r="T888" s="13">
        <f t="shared" si="1239"/>
        <v>4.8340950889167678E-2</v>
      </c>
      <c r="U888" s="13">
        <f t="shared" si="1240"/>
        <v>8.8512262569077349E-2</v>
      </c>
      <c r="V888" s="13">
        <f t="shared" si="1241"/>
        <v>2.3714082689327537E-2</v>
      </c>
      <c r="W888" s="13">
        <f t="shared" si="1242"/>
        <v>8.8004662293550626E-3</v>
      </c>
      <c r="X888" s="13">
        <f t="shared" si="1243"/>
        <v>2.2253055303415831E-2</v>
      </c>
      <c r="Y888" s="13">
        <f t="shared" si="1244"/>
        <v>2.8134786125596771E-2</v>
      </c>
      <c r="Z888" s="13">
        <f t="shared" si="1245"/>
        <v>5.402197295800984E-2</v>
      </c>
      <c r="AA888" s="13">
        <f t="shared" si="1246"/>
        <v>7.4604694139577321E-2</v>
      </c>
      <c r="AB888" s="13">
        <f t="shared" si="1247"/>
        <v>5.1514782623601256E-2</v>
      </c>
      <c r="AC888" s="13">
        <f t="shared" si="1248"/>
        <v>5.1756634309797923E-3</v>
      </c>
      <c r="AD888" s="13">
        <f t="shared" si="1249"/>
        <v>3.0383751989076801E-3</v>
      </c>
      <c r="AE888" s="13">
        <f t="shared" si="1250"/>
        <v>7.6829033339492377E-3</v>
      </c>
      <c r="AF888" s="13">
        <f t="shared" si="1251"/>
        <v>9.71358041298339E-3</v>
      </c>
      <c r="AG888" s="13">
        <f t="shared" si="1252"/>
        <v>8.187325401892832E-3</v>
      </c>
      <c r="AH888" s="13">
        <f t="shared" si="1253"/>
        <v>3.4150291601150976E-2</v>
      </c>
      <c r="AI888" s="13">
        <f t="shared" si="1254"/>
        <v>4.7161773629807544E-2</v>
      </c>
      <c r="AJ888" s="13">
        <f t="shared" si="1255"/>
        <v>3.2565357243307509E-2</v>
      </c>
      <c r="AK888" s="13">
        <f t="shared" si="1256"/>
        <v>1.4990989676067846E-2</v>
      </c>
      <c r="AL888" s="13">
        <f t="shared" si="1257"/>
        <v>7.2294573115475296E-4</v>
      </c>
      <c r="AM888" s="13">
        <f t="shared" si="1258"/>
        <v>8.39203161172867E-4</v>
      </c>
      <c r="AN888" s="13">
        <f t="shared" si="1259"/>
        <v>2.122027841444234E-3</v>
      </c>
      <c r="AO888" s="13">
        <f t="shared" si="1260"/>
        <v>2.6829034780869372E-3</v>
      </c>
      <c r="AP888" s="13">
        <f t="shared" si="1261"/>
        <v>2.2613498692621949E-3</v>
      </c>
      <c r="AQ888" s="13">
        <f t="shared" si="1262"/>
        <v>1.4295249362246464E-3</v>
      </c>
      <c r="AR888" s="13">
        <f t="shared" si="1263"/>
        <v>1.7270637891735472E-2</v>
      </c>
      <c r="AS888" s="13">
        <f t="shared" si="1264"/>
        <v>2.385086265749348E-2</v>
      </c>
      <c r="AT888" s="13">
        <f t="shared" si="1265"/>
        <v>1.6469097814239848E-2</v>
      </c>
      <c r="AU888" s="13">
        <f t="shared" si="1266"/>
        <v>7.5813102083551968E-3</v>
      </c>
      <c r="AV888" s="13">
        <f t="shared" si="1267"/>
        <v>2.6174596108847455E-3</v>
      </c>
      <c r="AW888" s="13">
        <f t="shared" si="1268"/>
        <v>7.0126615055235189E-5</v>
      </c>
      <c r="AX888" s="13">
        <f t="shared" si="1269"/>
        <v>1.9315749910668259E-4</v>
      </c>
      <c r="AY888" s="13">
        <f t="shared" si="1270"/>
        <v>4.8842236284628109E-4</v>
      </c>
      <c r="AZ888" s="13">
        <f t="shared" si="1271"/>
        <v>6.175178432927098E-4</v>
      </c>
      <c r="BA888" s="13">
        <f t="shared" si="1272"/>
        <v>5.204897998018071E-4</v>
      </c>
      <c r="BB888" s="13">
        <f t="shared" si="1273"/>
        <v>3.2903053082627043E-4</v>
      </c>
      <c r="BC888" s="13">
        <f t="shared" si="1274"/>
        <v>1.6639878861340388E-4</v>
      </c>
      <c r="BD888" s="13">
        <f t="shared" si="1275"/>
        <v>7.2784867322918251E-3</v>
      </c>
      <c r="BE888" s="13">
        <f t="shared" si="1276"/>
        <v>1.0051637264038338E-2</v>
      </c>
      <c r="BF888" s="13">
        <f t="shared" si="1277"/>
        <v>6.9406880443670538E-3</v>
      </c>
      <c r="BG888" s="13">
        <f t="shared" si="1278"/>
        <v>3.1950450302306093E-3</v>
      </c>
      <c r="BH888" s="13">
        <f t="shared" si="1279"/>
        <v>1.1030944641165163E-3</v>
      </c>
      <c r="BI888" s="13">
        <f t="shared" si="1280"/>
        <v>3.0467611823966771E-4</v>
      </c>
      <c r="BJ888" s="14">
        <f t="shared" si="1281"/>
        <v>0.19460531171236484</v>
      </c>
      <c r="BK888" s="14">
        <f t="shared" si="1282"/>
        <v>0.18127534986279784</v>
      </c>
      <c r="BL888" s="14">
        <f t="shared" si="1283"/>
        <v>0.55494939660140474</v>
      </c>
      <c r="BM888" s="14">
        <f t="shared" si="1284"/>
        <v>0.7327874113593712</v>
      </c>
      <c r="BN888" s="14">
        <f t="shared" si="1285"/>
        <v>0.25164632402741482</v>
      </c>
    </row>
    <row r="889" spans="1:66" x14ac:dyDescent="0.25">
      <c r="A889" t="s">
        <v>338</v>
      </c>
      <c r="B889" t="s">
        <v>93</v>
      </c>
      <c r="C889" t="s">
        <v>83</v>
      </c>
      <c r="D889" s="11">
        <v>44452</v>
      </c>
      <c r="E889" s="10">
        <f>VLOOKUP(A889,home!$A$2:$E$405,3,FALSE)</f>
        <v>1.3033999999999999</v>
      </c>
      <c r="F889" s="10">
        <f>VLOOKUP(B889,home!$B$2:$E$405,3,FALSE)</f>
        <v>1.0741000000000001</v>
      </c>
      <c r="G889" s="10">
        <f>VLOOKUP(C889,away!$B$2:$E$405,4,FALSE)</f>
        <v>0.47949999999999998</v>
      </c>
      <c r="H889" s="10">
        <f>VLOOKUP(A889,away!$A$2:$E$405,3,FALSE)</f>
        <v>1.0085</v>
      </c>
      <c r="I889" s="10">
        <f>VLOOKUP(C889,away!$B$2:$E$405,3,FALSE)</f>
        <v>1.1154999999999999</v>
      </c>
      <c r="J889" s="10">
        <f>VLOOKUP(B889,home!$B$2:$E$405,4,FALSE)</f>
        <v>1.0907</v>
      </c>
      <c r="K889" s="12">
        <f t="shared" si="1230"/>
        <v>0.67129134022999992</v>
      </c>
      <c r="L889" s="12">
        <f t="shared" si="1231"/>
        <v>1.2270175947249999</v>
      </c>
      <c r="M889" s="13">
        <f t="shared" si="1232"/>
        <v>0.14982176346779716</v>
      </c>
      <c r="N889" s="13">
        <f t="shared" si="1233"/>
        <v>0.10057405239391957</v>
      </c>
      <c r="O889" s="13">
        <f t="shared" si="1234"/>
        <v>0.18383393984771432</v>
      </c>
      <c r="P889" s="13">
        <f t="shared" si="1235"/>
        <v>0.12340613186013331</v>
      </c>
      <c r="Q889" s="13">
        <f t="shared" si="1236"/>
        <v>3.375724521193825E-2</v>
      </c>
      <c r="R889" s="13">
        <f t="shared" si="1237"/>
        <v>0.11278373935038141</v>
      </c>
      <c r="S889" s="13">
        <f t="shared" si="1238"/>
        <v>2.5411984594537848E-2</v>
      </c>
      <c r="T889" s="13">
        <f t="shared" si="1239"/>
        <v>4.1420733824494495E-2</v>
      </c>
      <c r="U889" s="13">
        <f t="shared" si="1240"/>
        <v>7.57107475446685E-2</v>
      </c>
      <c r="V889" s="13">
        <f t="shared" si="1241"/>
        <v>2.3257225779597548E-3</v>
      </c>
      <c r="W889" s="13">
        <f t="shared" si="1242"/>
        <v>7.5536487935982588E-3</v>
      </c>
      <c r="X889" s="13">
        <f t="shared" si="1243"/>
        <v>9.2684599741183326E-3</v>
      </c>
      <c r="Y889" s="13">
        <f t="shared" si="1244"/>
        <v>5.6862817321238083E-3</v>
      </c>
      <c r="Z889" s="13">
        <f t="shared" si="1245"/>
        <v>4.6129210860598797E-2</v>
      </c>
      <c r="AA889" s="13">
        <f t="shared" si="1246"/>
        <v>3.0966139782363629E-2</v>
      </c>
      <c r="AB889" s="13">
        <f t="shared" si="1247"/>
        <v>1.03936507381262E-2</v>
      </c>
      <c r="AC889" s="13">
        <f t="shared" si="1248"/>
        <v>1.1972911198056704E-4</v>
      </c>
      <c r="AD889" s="13">
        <f t="shared" si="1249"/>
        <v>1.2676747555703241E-3</v>
      </c>
      <c r="AE889" s="13">
        <f t="shared" si="1250"/>
        <v>1.5554592294735013E-3</v>
      </c>
      <c r="AF889" s="13">
        <f t="shared" si="1251"/>
        <v>9.5428792122068899E-4</v>
      </c>
      <c r="AG889" s="13">
        <f t="shared" si="1252"/>
        <v>3.9030935659044351E-4</v>
      </c>
      <c r="AH889" s="13">
        <f t="shared" si="1253"/>
        <v>1.4150338339183565E-2</v>
      </c>
      <c r="AI889" s="13">
        <f t="shared" si="1254"/>
        <v>9.4989995884184851E-3</v>
      </c>
      <c r="AJ889" s="13">
        <f t="shared" si="1255"/>
        <v>3.1882980822768312E-3</v>
      </c>
      <c r="AK889" s="13">
        <f t="shared" si="1256"/>
        <v>7.1342563090145083E-4</v>
      </c>
      <c r="AL889" s="13">
        <f t="shared" si="1257"/>
        <v>3.9447691012517911E-6</v>
      </c>
      <c r="AM889" s="13">
        <f t="shared" si="1258"/>
        <v>1.7019581712850813E-4</v>
      </c>
      <c r="AN889" s="13">
        <f t="shared" si="1259"/>
        <v>2.0883326216527797E-4</v>
      </c>
      <c r="AO889" s="13">
        <f t="shared" si="1260"/>
        <v>1.281210435203074E-4</v>
      </c>
      <c r="AP889" s="13">
        <f t="shared" si="1261"/>
        <v>5.2402258217981567E-5</v>
      </c>
      <c r="AQ889" s="13">
        <f t="shared" si="1262"/>
        <v>1.6074623209196521E-5</v>
      </c>
      <c r="AR889" s="13">
        <f t="shared" si="1263"/>
        <v>3.4725428226979899E-3</v>
      </c>
      <c r="AS889" s="13">
        <f t="shared" si="1264"/>
        <v>2.3310879254550003E-3</v>
      </c>
      <c r="AT889" s="13">
        <f t="shared" si="1265"/>
        <v>7.8241956883632864E-4</v>
      </c>
      <c r="AU889" s="13">
        <f t="shared" si="1266"/>
        <v>1.750771603287726E-4</v>
      </c>
      <c r="AV889" s="13">
        <f t="shared" si="1267"/>
        <v>2.9381945400191077E-5</v>
      </c>
      <c r="AW889" s="13">
        <f t="shared" si="1268"/>
        <v>9.0257005798666443E-8</v>
      </c>
      <c r="AX889" s="13">
        <f t="shared" si="1269"/>
        <v>1.9041829696956026E-5</v>
      </c>
      <c r="AY889" s="13">
        <f t="shared" si="1270"/>
        <v>2.3364660073922057E-5</v>
      </c>
      <c r="AZ889" s="13">
        <f t="shared" si="1271"/>
        <v>1.4334424502735545E-5</v>
      </c>
      <c r="BA889" s="13">
        <f t="shared" si="1272"/>
        <v>5.8628636917045602E-6</v>
      </c>
      <c r="BB889" s="13">
        <f t="shared" si="1273"/>
        <v>1.7984592262989651E-6</v>
      </c>
      <c r="BC889" s="13">
        <f t="shared" si="1274"/>
        <v>4.4134822281286764E-7</v>
      </c>
      <c r="BD889" s="13">
        <f t="shared" si="1275"/>
        <v>7.101451903144089E-4</v>
      </c>
      <c r="BE889" s="13">
        <f t="shared" si="1276"/>
        <v>4.7671431656404781E-4</v>
      </c>
      <c r="BF889" s="13">
        <f t="shared" si="1277"/>
        <v>1.6000709623655406E-4</v>
      </c>
      <c r="BG889" s="13">
        <f t="shared" si="1278"/>
        <v>3.5803792692982315E-5</v>
      </c>
      <c r="BH889" s="13">
        <f t="shared" si="1279"/>
        <v>6.0086939955472935E-6</v>
      </c>
      <c r="BI889" s="13">
        <f t="shared" si="1280"/>
        <v>8.0671684906057934E-7</v>
      </c>
      <c r="BJ889" s="14">
        <f t="shared" si="1281"/>
        <v>0.20306862378270335</v>
      </c>
      <c r="BK889" s="14">
        <f t="shared" si="1282"/>
        <v>0.30111264104158381</v>
      </c>
      <c r="BL889" s="14">
        <f t="shared" si="1283"/>
        <v>0.44941927413340521</v>
      </c>
      <c r="BM889" s="14">
        <f t="shared" si="1284"/>
        <v>0.29552960328333905</v>
      </c>
      <c r="BN889" s="14">
        <f t="shared" si="1285"/>
        <v>0.70417687213188396</v>
      </c>
    </row>
    <row r="890" spans="1:66" x14ac:dyDescent="0.25">
      <c r="A890" t="s">
        <v>338</v>
      </c>
      <c r="B890" t="s">
        <v>84</v>
      </c>
      <c r="C890" t="s">
        <v>85</v>
      </c>
      <c r="D890" s="11">
        <v>44452</v>
      </c>
      <c r="E890" s="10">
        <f>VLOOKUP(A890,home!$A$2:$E$405,3,FALSE)</f>
        <v>1.3033999999999999</v>
      </c>
      <c r="F890" s="10">
        <f>VLOOKUP(B890,home!$B$2:$E$405,3,FALSE)</f>
        <v>0.76719999999999999</v>
      </c>
      <c r="G890" s="10">
        <f>VLOOKUP(C890,away!$B$2:$E$405,4,FALSE)</f>
        <v>1.3426</v>
      </c>
      <c r="H890" s="10">
        <f>VLOOKUP(A890,away!$A$2:$E$405,3,FALSE)</f>
        <v>1.0085</v>
      </c>
      <c r="I890" s="10">
        <f>VLOOKUP(C890,away!$B$2:$E$405,3,FALSE)</f>
        <v>1.8592</v>
      </c>
      <c r="J890" s="10">
        <f>VLOOKUP(B890,home!$B$2:$E$405,4,FALSE)</f>
        <v>0.69410000000000005</v>
      </c>
      <c r="K890" s="12">
        <f t="shared" si="1230"/>
        <v>1.342557681248</v>
      </c>
      <c r="L890" s="12">
        <f t="shared" si="1231"/>
        <v>1.3014397211199999</v>
      </c>
      <c r="M890" s="13">
        <f t="shared" si="1232"/>
        <v>7.1076579238447554E-2</v>
      </c>
      <c r="N890" s="13">
        <f t="shared" si="1233"/>
        <v>9.5424407413409879E-2</v>
      </c>
      <c r="O890" s="13">
        <f t="shared" si="1234"/>
        <v>9.250188346224876E-2</v>
      </c>
      <c r="P890" s="13">
        <f t="shared" si="1235"/>
        <v>0.12418911417214941</v>
      </c>
      <c r="Q890" s="13">
        <f t="shared" si="1236"/>
        <v>6.4056385575706032E-2</v>
      </c>
      <c r="R890" s="13">
        <f t="shared" si="1237"/>
        <v>6.0192812708091882E-2</v>
      </c>
      <c r="S890" s="13">
        <f t="shared" si="1238"/>
        <v>5.4247602529949895E-2</v>
      </c>
      <c r="T890" s="13">
        <f t="shared" si="1239"/>
        <v>8.3365524579602043E-2</v>
      </c>
      <c r="U890" s="13">
        <f t="shared" si="1240"/>
        <v>8.0812323057170968E-2</v>
      </c>
      <c r="V890" s="13">
        <f t="shared" si="1241"/>
        <v>1.0531616862858398E-2</v>
      </c>
      <c r="W890" s="13">
        <f t="shared" si="1242"/>
        <v>2.8666464162549241E-2</v>
      </c>
      <c r="X890" s="13">
        <f t="shared" si="1243"/>
        <v>3.7307675125204554E-2</v>
      </c>
      <c r="Y890" s="13">
        <f t="shared" si="1244"/>
        <v>2.4276845155290886E-2</v>
      </c>
      <c r="Z890" s="13">
        <f t="shared" si="1245"/>
        <v>2.6112439128082497E-2</v>
      </c>
      <c r="AA890" s="13">
        <f t="shared" si="1246"/>
        <v>3.5057455727527984E-2</v>
      </c>
      <c r="AB890" s="13">
        <f t="shared" si="1247"/>
        <v>2.35333282360022E-2</v>
      </c>
      <c r="AC890" s="13">
        <f t="shared" si="1248"/>
        <v>1.1500906689416238E-3</v>
      </c>
      <c r="AD890" s="13">
        <f t="shared" si="1249"/>
        <v>9.6215954139127497E-3</v>
      </c>
      <c r="AE890" s="13">
        <f t="shared" si="1250"/>
        <v>1.2521926452212078E-2</v>
      </c>
      <c r="AF890" s="13">
        <f t="shared" si="1251"/>
        <v>8.1482662349260191E-3</v>
      </c>
      <c r="AG890" s="13">
        <f t="shared" si="1252"/>
        <v>3.534825778797877E-3</v>
      </c>
      <c r="AH890" s="13">
        <f t="shared" si="1253"/>
        <v>8.4959413741536646E-3</v>
      </c>
      <c r="AI890" s="13">
        <f t="shared" si="1254"/>
        <v>1.1406291351302691E-2</v>
      </c>
      <c r="AJ890" s="13">
        <f t="shared" si="1255"/>
        <v>7.6568020341220306E-3</v>
      </c>
      <c r="AK890" s="13">
        <f t="shared" si="1256"/>
        <v>3.4265661282352807E-3</v>
      </c>
      <c r="AL890" s="13">
        <f t="shared" si="1257"/>
        <v>8.0380200017422519E-5</v>
      </c>
      <c r="AM890" s="13">
        <f t="shared" si="1258"/>
        <v>2.5835093657618174E-3</v>
      </c>
      <c r="AN890" s="13">
        <f t="shared" si="1259"/>
        <v>3.3622817084879675E-3</v>
      </c>
      <c r="AO890" s="13">
        <f t="shared" si="1260"/>
        <v>2.1879034845107286E-3</v>
      </c>
      <c r="AP890" s="13">
        <f t="shared" si="1261"/>
        <v>9.4914150023970624E-4</v>
      </c>
      <c r="AQ890" s="13">
        <f t="shared" si="1262"/>
        <v>3.0881261234384544E-4</v>
      </c>
      <c r="AR890" s="13">
        <f t="shared" si="1263"/>
        <v>2.2113911145260814E-3</v>
      </c>
      <c r="AS890" s="13">
        <f t="shared" si="1264"/>
        <v>2.9689201270505661E-3</v>
      </c>
      <c r="AT890" s="13">
        <f t="shared" si="1265"/>
        <v>1.9929732607917635E-3</v>
      </c>
      <c r="AU890" s="13">
        <f t="shared" si="1266"/>
        <v>8.9189385326595176E-4</v>
      </c>
      <c r="AV890" s="13">
        <f t="shared" si="1267"/>
        <v>2.9935473589002003E-4</v>
      </c>
      <c r="AW890" s="13">
        <f t="shared" si="1268"/>
        <v>3.9012483062087857E-6</v>
      </c>
      <c r="AX890" s="13">
        <f t="shared" si="1269"/>
        <v>5.780850572632794E-4</v>
      </c>
      <c r="AY890" s="13">
        <f t="shared" si="1270"/>
        <v>7.523428557083614E-4</v>
      </c>
      <c r="AZ890" s="13">
        <f t="shared" si="1271"/>
        <v>4.8956443815985709E-4</v>
      </c>
      <c r="BA890" s="13">
        <f t="shared" si="1272"/>
        <v>2.1237953528967799E-4</v>
      </c>
      <c r="BB890" s="13">
        <f t="shared" si="1273"/>
        <v>6.909979079474842E-5</v>
      </c>
      <c r="BC890" s="13">
        <f t="shared" si="1274"/>
        <v>1.7985842492273534E-5</v>
      </c>
      <c r="BD890" s="13">
        <f t="shared" si="1275"/>
        <v>4.7966537256267824E-4</v>
      </c>
      <c r="BE890" s="13">
        <f t="shared" si="1276"/>
        <v>6.4397843036270719E-4</v>
      </c>
      <c r="BF890" s="13">
        <f t="shared" si="1277"/>
        <v>4.3228909412074156E-4</v>
      </c>
      <c r="BG890" s="13">
        <f t="shared" si="1278"/>
        <v>1.9345768127718038E-4</v>
      </c>
      <c r="BH890" s="13">
        <f t="shared" si="1279"/>
        <v>6.4932023998776485E-5</v>
      </c>
      <c r="BI890" s="13">
        <f t="shared" si="1280"/>
        <v>1.7434997515707363E-5</v>
      </c>
      <c r="BJ890" s="14">
        <f t="shared" si="1281"/>
        <v>0.37843502208266361</v>
      </c>
      <c r="BK890" s="14">
        <f t="shared" si="1282"/>
        <v>0.26202772652807266</v>
      </c>
      <c r="BL890" s="14">
        <f t="shared" si="1283"/>
        <v>0.33327969477021757</v>
      </c>
      <c r="BM890" s="14">
        <f t="shared" si="1284"/>
        <v>0.49166525833158059</v>
      </c>
      <c r="BN890" s="14">
        <f t="shared" si="1285"/>
        <v>0.50744118257005344</v>
      </c>
    </row>
    <row r="891" spans="1:66" x14ac:dyDescent="0.25">
      <c r="A891" t="s">
        <v>338</v>
      </c>
      <c r="B891" t="s">
        <v>92</v>
      </c>
      <c r="C891" t="s">
        <v>89</v>
      </c>
      <c r="D891" s="11">
        <v>44452</v>
      </c>
      <c r="E891" s="10">
        <f>VLOOKUP(A891,home!$A$2:$E$405,3,FALSE)</f>
        <v>1.3033999999999999</v>
      </c>
      <c r="F891" s="10">
        <f>VLOOKUP(B891,home!$B$2:$E$405,3,FALSE)</f>
        <v>0.95899999999999996</v>
      </c>
      <c r="G891" s="10">
        <f>VLOOKUP(C891,away!$B$2:$E$405,4,FALSE)</f>
        <v>0.61380000000000001</v>
      </c>
      <c r="H891" s="10">
        <f>VLOOKUP(A891,away!$A$2:$E$405,3,FALSE)</f>
        <v>1.0085</v>
      </c>
      <c r="I891" s="10">
        <f>VLOOKUP(C891,away!$B$2:$E$405,3,FALSE)</f>
        <v>0.99160000000000004</v>
      </c>
      <c r="J891" s="10">
        <f>VLOOKUP(B891,home!$B$2:$E$405,4,FALSE)</f>
        <v>1.1154999999999999</v>
      </c>
      <c r="K891" s="12">
        <f t="shared" si="1230"/>
        <v>0.76722581627999997</v>
      </c>
      <c r="L891" s="12">
        <f t="shared" si="1231"/>
        <v>1.1155319033</v>
      </c>
      <c r="M891" s="13">
        <f t="shared" si="1232"/>
        <v>0.15216988472672088</v>
      </c>
      <c r="N891" s="13">
        <f t="shared" si="1233"/>
        <v>0.11674866402269195</v>
      </c>
      <c r="O891" s="13">
        <f t="shared" si="1234"/>
        <v>0.16975036113414055</v>
      </c>
      <c r="P891" s="13">
        <f t="shared" si="1235"/>
        <v>0.13023685938496576</v>
      </c>
      <c r="Q891" s="13">
        <f t="shared" si="1236"/>
        <v>4.4786294527204645E-2</v>
      </c>
      <c r="R891" s="13">
        <f t="shared" si="1237"/>
        <v>9.4680971720915094E-2</v>
      </c>
      <c r="S891" s="13">
        <f t="shared" si="1238"/>
        <v>2.7866288347593297E-2</v>
      </c>
      <c r="T891" s="13">
        <f t="shared" si="1239"/>
        <v>4.9960540375686972E-2</v>
      </c>
      <c r="U891" s="13">
        <f t="shared" si="1240"/>
        <v>7.2641685814762685E-2</v>
      </c>
      <c r="V891" s="13">
        <f t="shared" si="1241"/>
        <v>2.6499752662215987E-3</v>
      </c>
      <c r="W891" s="13">
        <f t="shared" si="1242"/>
        <v>1.1453733792263693E-2</v>
      </c>
      <c r="X891" s="13">
        <f t="shared" si="1243"/>
        <v>1.2777005457175444E-2</v>
      </c>
      <c r="Y891" s="13">
        <f t="shared" si="1244"/>
        <v>7.1265786080587055E-3</v>
      </c>
      <c r="Z891" s="13">
        <f t="shared" si="1245"/>
        <v>3.5206548196708647E-2</v>
      </c>
      <c r="AA891" s="13">
        <f t="shared" si="1246"/>
        <v>2.7011372678620953E-2</v>
      </c>
      <c r="AB891" s="13">
        <f t="shared" si="1247"/>
        <v>1.0361911226099125E-2</v>
      </c>
      <c r="AC891" s="13">
        <f t="shared" si="1248"/>
        <v>1.4175129688946916E-4</v>
      </c>
      <c r="AD891" s="13">
        <f t="shared" si="1249"/>
        <v>2.1969000645558324E-3</v>
      </c>
      <c r="AE891" s="13">
        <f t="shared" si="1250"/>
        <v>2.4507121103738605E-3</v>
      </c>
      <c r="AF891" s="13">
        <f t="shared" si="1251"/>
        <v>1.3669237724628564E-3</v>
      </c>
      <c r="AG891" s="13">
        <f t="shared" si="1252"/>
        <v>5.0828235918716903E-4</v>
      </c>
      <c r="AH891" s="13">
        <f t="shared" si="1253"/>
        <v>9.8185069296243925E-3</v>
      </c>
      <c r="AI891" s="13">
        <f t="shared" si="1254"/>
        <v>7.5330119937319102E-3</v>
      </c>
      <c r="AJ891" s="13">
        <f t="shared" si="1255"/>
        <v>2.8897606379689974E-3</v>
      </c>
      <c r="AK891" s="13">
        <f t="shared" si="1256"/>
        <v>7.3903298810652578E-4</v>
      </c>
      <c r="AL891" s="13">
        <f t="shared" si="1257"/>
        <v>4.8527982402784959E-6</v>
      </c>
      <c r="AM891" s="13">
        <f t="shared" si="1258"/>
        <v>3.3710368906288672E-4</v>
      </c>
      <c r="AN891" s="13">
        <f t="shared" si="1259"/>
        <v>3.7604991986977339E-4</v>
      </c>
      <c r="AO891" s="13">
        <f t="shared" si="1260"/>
        <v>2.0974784142407043E-4</v>
      </c>
      <c r="AP891" s="13">
        <f t="shared" si="1261"/>
        <v>7.7993469585619992E-5</v>
      </c>
      <c r="AQ891" s="13">
        <f t="shared" si="1262"/>
        <v>2.1751050892954326E-5</v>
      </c>
      <c r="AR891" s="13">
        <f t="shared" si="1263"/>
        <v>2.1905715445536249E-3</v>
      </c>
      <c r="AS891" s="13">
        <f t="shared" si="1264"/>
        <v>1.6806630413898954E-3</v>
      </c>
      <c r="AT891" s="13">
        <f t="shared" si="1265"/>
        <v>6.4472403691099493E-4</v>
      </c>
      <c r="AU891" s="13">
        <f t="shared" si="1266"/>
        <v>1.6488297516479162E-4</v>
      </c>
      <c r="AV891" s="13">
        <f t="shared" si="1267"/>
        <v>3.1625618802870547E-5</v>
      </c>
      <c r="AW891" s="13">
        <f t="shared" si="1268"/>
        <v>1.1537054332724189E-7</v>
      </c>
      <c r="AX891" s="13">
        <f t="shared" si="1269"/>
        <v>4.3105775502045401E-5</v>
      </c>
      <c r="AY891" s="13">
        <f t="shared" si="1270"/>
        <v>4.8085867789019223E-5</v>
      </c>
      <c r="AZ891" s="13">
        <f t="shared" si="1271"/>
        <v>2.6820659808258395E-5</v>
      </c>
      <c r="BA891" s="13">
        <f t="shared" si="1272"/>
        <v>9.9731005612227715E-6</v>
      </c>
      <c r="BB891" s="13">
        <f t="shared" si="1273"/>
        <v>2.781327962715783E-6</v>
      </c>
      <c r="BC891" s="13">
        <f t="shared" si="1274"/>
        <v>6.2053201518996907E-7</v>
      </c>
      <c r="BD891" s="13">
        <f t="shared" si="1275"/>
        <v>4.0727540740178805E-4</v>
      </c>
      <c r="BE891" s="13">
        <f t="shared" si="1276"/>
        <v>3.1247220689460637E-4</v>
      </c>
      <c r="BF891" s="13">
        <f t="shared" si="1277"/>
        <v>1.1986837199976371E-4</v>
      </c>
      <c r="BG891" s="13">
        <f t="shared" si="1278"/>
        <v>3.0655369851224466E-5</v>
      </c>
      <c r="BH891" s="13">
        <f t="shared" si="1279"/>
        <v>5.8798977893677467E-6</v>
      </c>
      <c r="BI891" s="13">
        <f t="shared" si="1280"/>
        <v>9.0224187621812759E-7</v>
      </c>
      <c r="BJ891" s="14">
        <f t="shared" si="1281"/>
        <v>0.25052966832413498</v>
      </c>
      <c r="BK891" s="14">
        <f t="shared" si="1282"/>
        <v>0.31311769768842029</v>
      </c>
      <c r="BL891" s="14">
        <f t="shared" si="1283"/>
        <v>0.40101613583660545</v>
      </c>
      <c r="BM891" s="14">
        <f t="shared" si="1284"/>
        <v>0.29144904403198468</v>
      </c>
      <c r="BN891" s="14">
        <f t="shared" si="1285"/>
        <v>0.70837303551663877</v>
      </c>
    </row>
    <row r="892" spans="1:66" x14ac:dyDescent="0.25">
      <c r="A892" t="s">
        <v>339</v>
      </c>
      <c r="B892" t="s">
        <v>120</v>
      </c>
      <c r="C892" t="s">
        <v>127</v>
      </c>
      <c r="D892" s="11">
        <v>44452</v>
      </c>
      <c r="E892" s="10">
        <f>VLOOKUP(A892,home!$A$2:$E$405,3,FALSE)</f>
        <v>1.2199</v>
      </c>
      <c r="F892" s="10">
        <f>VLOOKUP(B892,home!$B$2:$E$405,3,FALSE)</f>
        <v>0.87829999999999997</v>
      </c>
      <c r="G892" s="10">
        <f>VLOOKUP(C892,away!$B$2:$E$405,4,FALSE)</f>
        <v>1.0383</v>
      </c>
      <c r="H892" s="10">
        <f>VLOOKUP(A892,away!$A$2:$E$405,3,FALSE)</f>
        <v>1.0142</v>
      </c>
      <c r="I892" s="10">
        <f>VLOOKUP(C892,away!$B$2:$E$405,3,FALSE)</f>
        <v>0.72309999999999997</v>
      </c>
      <c r="J892" s="10">
        <f>VLOOKUP(B892,home!$B$2:$E$405,4,FALSE)</f>
        <v>0.91559999999999997</v>
      </c>
      <c r="K892" s="12">
        <f t="shared" si="1230"/>
        <v>1.112474251911</v>
      </c>
      <c r="L892" s="12">
        <f t="shared" si="1231"/>
        <v>0.67147175911199997</v>
      </c>
      <c r="M892" s="13">
        <f t="shared" si="1232"/>
        <v>0.16797401048787683</v>
      </c>
      <c r="N892" s="13">
        <f t="shared" si="1233"/>
        <v>0.18686676165799124</v>
      </c>
      <c r="O892" s="13">
        <f t="shared" si="1234"/>
        <v>0.11278980430739217</v>
      </c>
      <c r="P892" s="13">
        <f t="shared" si="1235"/>
        <v>0.12547575317005419</v>
      </c>
      <c r="Q892" s="13">
        <f t="shared" si="1236"/>
        <v>0.1039422304412525</v>
      </c>
      <c r="R892" s="13">
        <f t="shared" si="1237"/>
        <v>3.786758415409143E-2</v>
      </c>
      <c r="S892" s="13">
        <f t="shared" si="1238"/>
        <v>2.3432441405464736E-2</v>
      </c>
      <c r="T892" s="13">
        <f t="shared" si="1239"/>
        <v>6.9794272320412687E-2</v>
      </c>
      <c r="U892" s="13">
        <f t="shared" si="1240"/>
        <v>4.2126712353499698E-2</v>
      </c>
      <c r="V892" s="13">
        <f t="shared" si="1241"/>
        <v>1.9448797303186598E-3</v>
      </c>
      <c r="W892" s="13">
        <f t="shared" si="1242"/>
        <v>3.8544351684031038E-2</v>
      </c>
      <c r="X892" s="13">
        <f t="shared" si="1243"/>
        <v>2.5881443629107895E-2</v>
      </c>
      <c r="Y892" s="13">
        <f t="shared" si="1244"/>
        <v>8.6893292409975734E-3</v>
      </c>
      <c r="Z892" s="13">
        <f t="shared" si="1245"/>
        <v>8.4756711150898219E-3</v>
      </c>
      <c r="AA892" s="13">
        <f t="shared" si="1246"/>
        <v>9.4289658832032216E-3</v>
      </c>
      <c r="AB892" s="13">
        <f t="shared" si="1247"/>
        <v>5.2447408836054235E-3</v>
      </c>
      <c r="AC892" s="13">
        <f t="shared" si="1248"/>
        <v>9.0800969848739849E-5</v>
      </c>
      <c r="AD892" s="13">
        <f t="shared" si="1249"/>
        <v>1.0719899701271737E-2</v>
      </c>
      <c r="AE892" s="13">
        <f t="shared" si="1250"/>
        <v>7.198109909917135E-3</v>
      </c>
      <c r="AF892" s="13">
        <f t="shared" si="1251"/>
        <v>2.4166637617467892E-3</v>
      </c>
      <c r="AG892" s="13">
        <f t="shared" si="1252"/>
        <v>5.409071557607799E-4</v>
      </c>
      <c r="AH892" s="13">
        <f t="shared" si="1253"/>
        <v>1.4227934483260322E-3</v>
      </c>
      <c r="AI892" s="13">
        <f t="shared" si="1254"/>
        <v>1.5828210770503746E-3</v>
      </c>
      <c r="AJ892" s="13">
        <f t="shared" si="1255"/>
        <v>8.8042384680028969E-4</v>
      </c>
      <c r="AK892" s="13">
        <f t="shared" si="1256"/>
        <v>3.2648295344458561E-4</v>
      </c>
      <c r="AL892" s="13">
        <f t="shared" si="1257"/>
        <v>2.7131149746917102E-6</v>
      </c>
      <c r="AM892" s="13">
        <f t="shared" si="1258"/>
        <v>2.3851224801466463E-3</v>
      </c>
      <c r="AN892" s="13">
        <f t="shared" si="1259"/>
        <v>1.6015423874416448E-3</v>
      </c>
      <c r="AO892" s="13">
        <f t="shared" si="1260"/>
        <v>5.3769524209393673E-4</v>
      </c>
      <c r="AP892" s="13">
        <f t="shared" si="1261"/>
        <v>1.2034905669165613E-4</v>
      </c>
      <c r="AQ892" s="13">
        <f t="shared" si="1262"/>
        <v>2.0202748201054038E-5</v>
      </c>
      <c r="AR892" s="13">
        <f t="shared" si="1263"/>
        <v>1.9107312392010193E-4</v>
      </c>
      <c r="AS892" s="13">
        <f t="shared" si="1264"/>
        <v>2.1256393059331319E-4</v>
      </c>
      <c r="AT892" s="13">
        <f t="shared" si="1265"/>
        <v>1.1823594983502893E-4</v>
      </c>
      <c r="AU892" s="13">
        <f t="shared" si="1266"/>
        <v>4.3844816613903433E-5</v>
      </c>
      <c r="AV892" s="13">
        <f t="shared" si="1267"/>
        <v>1.2194057390681809E-5</v>
      </c>
      <c r="AW892" s="13">
        <f t="shared" si="1268"/>
        <v>5.6296762136267724E-8</v>
      </c>
      <c r="AX892" s="13">
        <f t="shared" si="1269"/>
        <v>4.4223122446954052E-4</v>
      </c>
      <c r="AY892" s="13">
        <f t="shared" si="1270"/>
        <v>2.9694577822881609E-4</v>
      </c>
      <c r="AZ892" s="13">
        <f t="shared" si="1271"/>
        <v>9.9695352034092483E-5</v>
      </c>
      <c r="BA892" s="13">
        <f t="shared" si="1272"/>
        <v>2.2314204468540728E-5</v>
      </c>
      <c r="BB892" s="13">
        <f t="shared" si="1273"/>
        <v>3.7458395319189729E-6</v>
      </c>
      <c r="BC892" s="13">
        <f t="shared" si="1274"/>
        <v>5.0304509196978081E-7</v>
      </c>
      <c r="BD892" s="13">
        <f t="shared" si="1275"/>
        <v>2.1383367772942652E-5</v>
      </c>
      <c r="BE892" s="13">
        <f t="shared" si="1276"/>
        <v>2.3788446066542163E-5</v>
      </c>
      <c r="BF892" s="13">
        <f t="shared" si="1277"/>
        <v>1.3232016871000836E-5</v>
      </c>
      <c r="BG892" s="13">
        <f t="shared" si="1278"/>
        <v>4.9067593566134608E-6</v>
      </c>
      <c r="BH892" s="13">
        <f t="shared" si="1279"/>
        <v>1.3646608611389655E-6</v>
      </c>
      <c r="BI892" s="13">
        <f t="shared" si="1280"/>
        <v>3.0363001412155846E-7</v>
      </c>
      <c r="BJ892" s="14">
        <f t="shared" si="1281"/>
        <v>0.46012431686088917</v>
      </c>
      <c r="BK892" s="14">
        <f t="shared" si="1282"/>
        <v>0.31921754465676666</v>
      </c>
      <c r="BL892" s="14">
        <f t="shared" si="1283"/>
        <v>0.21231321966670866</v>
      </c>
      <c r="BM892" s="14">
        <f t="shared" si="1284"/>
        <v>0.26491771859932917</v>
      </c>
      <c r="BN892" s="14">
        <f t="shared" si="1285"/>
        <v>0.73491614421865836</v>
      </c>
    </row>
    <row r="893" spans="1:66" x14ac:dyDescent="0.25">
      <c r="A893" t="s">
        <v>341</v>
      </c>
      <c r="B893" t="s">
        <v>151</v>
      </c>
      <c r="C893" t="s">
        <v>153</v>
      </c>
      <c r="D893" s="11">
        <v>44452</v>
      </c>
      <c r="E893" s="10">
        <f>VLOOKUP(A893,home!$A$2:$E$405,3,FALSE)</f>
        <v>1.5127999999999999</v>
      </c>
      <c r="F893" s="10">
        <f>VLOOKUP(B893,home!$B$2:$E$405,3,FALSE)</f>
        <v>1.3221000000000001</v>
      </c>
      <c r="G893" s="10">
        <f>VLOOKUP(C893,away!$B$2:$E$405,4,FALSE)</f>
        <v>1.2276</v>
      </c>
      <c r="H893" s="10">
        <f>VLOOKUP(A893,away!$A$2:$E$405,3,FALSE)</f>
        <v>1.2179</v>
      </c>
      <c r="I893" s="10">
        <f>VLOOKUP(C893,away!$B$2:$E$405,3,FALSE)</f>
        <v>0.35189999999999999</v>
      </c>
      <c r="J893" s="10">
        <f>VLOOKUP(B893,home!$B$2:$E$405,4,FALSE)</f>
        <v>1.0948</v>
      </c>
      <c r="K893" s="12">
        <f t="shared" si="1230"/>
        <v>2.4552894674879999</v>
      </c>
      <c r="L893" s="12">
        <f t="shared" si="1231"/>
        <v>0.46920830014799997</v>
      </c>
      <c r="M893" s="13">
        <f t="shared" si="1232"/>
        <v>5.3691650827065764E-2</v>
      </c>
      <c r="N893" s="13">
        <f t="shared" si="1233"/>
        <v>0.13182854476773792</v>
      </c>
      <c r="O893" s="13">
        <f t="shared" si="1234"/>
        <v>2.5192568216707477E-2</v>
      </c>
      <c r="P893" s="13">
        <f t="shared" si="1235"/>
        <v>6.1855047401454817E-2</v>
      </c>
      <c r="Q893" s="13">
        <f t="shared" si="1236"/>
        <v>0.16183861874124864</v>
      </c>
      <c r="R893" s="13">
        <f t="shared" si="1237"/>
        <v>5.9102810546619224E-3</v>
      </c>
      <c r="S893" s="13">
        <f t="shared" si="1238"/>
        <v>1.7814906182338535E-2</v>
      </c>
      <c r="T893" s="13">
        <f t="shared" si="1239"/>
        <v>7.5936023197881508E-2</v>
      </c>
      <c r="U893" s="13">
        <f t="shared" si="1240"/>
        <v>1.4511450823405287E-2</v>
      </c>
      <c r="V893" s="13">
        <f t="shared" si="1241"/>
        <v>2.2803915183308909E-3</v>
      </c>
      <c r="W893" s="13">
        <f t="shared" si="1242"/>
        <v>0.13245355200939793</v>
      </c>
      <c r="X893" s="13">
        <f t="shared" si="1243"/>
        <v>6.2148305986894296E-2</v>
      </c>
      <c r="Y893" s="13">
        <f t="shared" si="1244"/>
        <v>1.458025050459422E-2</v>
      </c>
      <c r="Z893" s="13">
        <f t="shared" si="1245"/>
        <v>9.2438430901828307E-4</v>
      </c>
      <c r="AA893" s="13">
        <f t="shared" si="1246"/>
        <v>2.269631057843763E-3</v>
      </c>
      <c r="AB893" s="13">
        <f t="shared" si="1247"/>
        <v>2.78630061570372E-3</v>
      </c>
      <c r="AC893" s="13">
        <f t="shared" si="1248"/>
        <v>1.6419420348350529E-4</v>
      </c>
      <c r="AD893" s="13">
        <f t="shared" si="1249"/>
        <v>8.1302952795012207E-2</v>
      </c>
      <c r="AE893" s="13">
        <f t="shared" si="1250"/>
        <v>3.8148020277960749E-2</v>
      </c>
      <c r="AF893" s="13">
        <f t="shared" si="1251"/>
        <v>8.9496838743166971E-3</v>
      </c>
      <c r="AG893" s="13">
        <f t="shared" si="1252"/>
        <v>1.3997553191767015E-3</v>
      </c>
      <c r="AH893" s="13">
        <f t="shared" si="1253"/>
        <v>1.0843219757948803E-4</v>
      </c>
      <c r="AI893" s="13">
        <f t="shared" si="1254"/>
        <v>2.6623243265349477E-4</v>
      </c>
      <c r="AJ893" s="13">
        <f t="shared" si="1255"/>
        <v>3.2683884389891703E-4</v>
      </c>
      <c r="AK893" s="13">
        <f t="shared" si="1256"/>
        <v>2.6749465699698851E-4</v>
      </c>
      <c r="AL893" s="13">
        <f t="shared" si="1257"/>
        <v>7.566346039333635E-6</v>
      </c>
      <c r="AM893" s="13">
        <f t="shared" si="1258"/>
        <v>3.9924456734653481E-2</v>
      </c>
      <c r="AN893" s="13">
        <f t="shared" si="1259"/>
        <v>1.8732886478799126E-2</v>
      </c>
      <c r="AO893" s="13">
        <f t="shared" si="1260"/>
        <v>4.3948129107913951E-3</v>
      </c>
      <c r="AP893" s="13">
        <f t="shared" si="1261"/>
        <v>6.8736089844697148E-4</v>
      </c>
      <c r="AQ893" s="13">
        <f t="shared" si="1262"/>
        <v>8.0628859687126365E-5</v>
      </c>
      <c r="AR893" s="13">
        <f t="shared" si="1263"/>
        <v>1.0175457421516734E-5</v>
      </c>
      <c r="AS893" s="13">
        <f t="shared" si="1264"/>
        <v>2.498369343392264E-5</v>
      </c>
      <c r="AT893" s="13">
        <f t="shared" si="1265"/>
        <v>3.0671099673629679E-5</v>
      </c>
      <c r="AU893" s="13">
        <f t="shared" si="1266"/>
        <v>2.5102142661645861E-5</v>
      </c>
      <c r="AV893" s="13">
        <f t="shared" si="1267"/>
        <v>1.5408256622130073E-5</v>
      </c>
      <c r="AW893" s="13">
        <f t="shared" si="1268"/>
        <v>2.4213194215356804E-7</v>
      </c>
      <c r="AX893" s="13">
        <f t="shared" si="1269"/>
        <v>1.6337683019295841E-2</v>
      </c>
      <c r="AY893" s="13">
        <f t="shared" si="1270"/>
        <v>7.6657764778406455E-3</v>
      </c>
      <c r="AZ893" s="13">
        <f t="shared" si="1271"/>
        <v>1.7984229752410655E-3</v>
      </c>
      <c r="BA893" s="13">
        <f t="shared" si="1272"/>
        <v>2.8127832905332299E-4</v>
      </c>
      <c r="BB893" s="13">
        <f t="shared" si="1273"/>
        <v>3.2994531660894864E-5</v>
      </c>
      <c r="BC893" s="13">
        <f t="shared" si="1274"/>
        <v>3.0962616229575701E-6</v>
      </c>
      <c r="BD893" s="13">
        <f t="shared" si="1275"/>
        <v>7.9573484666303584E-7</v>
      </c>
      <c r="BE893" s="13">
        <f t="shared" si="1276"/>
        <v>1.9537593879249303E-6</v>
      </c>
      <c r="BF893" s="13">
        <f t="shared" si="1277"/>
        <v>2.3985224235889421E-6</v>
      </c>
      <c r="BG893" s="13">
        <f t="shared" si="1278"/>
        <v>1.9630222813905732E-6</v>
      </c>
      <c r="BH893" s="13">
        <f t="shared" si="1279"/>
        <v>1.2049469829856351E-6</v>
      </c>
      <c r="BI893" s="13">
        <f t="shared" si="1280"/>
        <v>5.9169872724121415E-7</v>
      </c>
      <c r="BJ893" s="14">
        <f t="shared" si="1281"/>
        <v>0.79852510495131368</v>
      </c>
      <c r="BK893" s="14">
        <f t="shared" si="1282"/>
        <v>0.1434795329565535</v>
      </c>
      <c r="BL893" s="14">
        <f t="shared" si="1283"/>
        <v>5.1754478233913701E-2</v>
      </c>
      <c r="BM893" s="14">
        <f t="shared" si="1284"/>
        <v>0.5467012550960243</v>
      </c>
      <c r="BN893" s="14">
        <f t="shared" si="1285"/>
        <v>0.44031671100887654</v>
      </c>
    </row>
    <row r="894" spans="1:66" x14ac:dyDescent="0.25">
      <c r="A894" t="s">
        <v>344</v>
      </c>
      <c r="B894" t="s">
        <v>210</v>
      </c>
      <c r="C894" t="s">
        <v>207</v>
      </c>
      <c r="D894" s="11">
        <v>44452</v>
      </c>
      <c r="E894" s="10">
        <f>VLOOKUP(A894,home!$A$2:$E$405,3,FALSE)</f>
        <v>1.3976999999999999</v>
      </c>
      <c r="F894" s="10">
        <f>VLOOKUP(B894,home!$B$2:$E$405,3,FALSE)</f>
        <v>1.1783999999999999</v>
      </c>
      <c r="G894" s="10">
        <f>VLOOKUP(C894,away!$B$2:$E$405,4,FALSE)</f>
        <v>1.0731999999999999</v>
      </c>
      <c r="H894" s="10">
        <f>VLOOKUP(A894,away!$A$2:$E$405,3,FALSE)</f>
        <v>1.0585</v>
      </c>
      <c r="I894" s="10">
        <f>VLOOKUP(C894,away!$B$2:$E$405,3,FALSE)</f>
        <v>0.73480000000000001</v>
      </c>
      <c r="J894" s="10">
        <f>VLOOKUP(B894,home!$B$2:$E$405,4,FALSE)</f>
        <v>0.94469999999999998</v>
      </c>
      <c r="K894" s="12">
        <f t="shared" si="1230"/>
        <v>1.7676137165759997</v>
      </c>
      <c r="L894" s="12">
        <f t="shared" si="1231"/>
        <v>0.73477424526000001</v>
      </c>
      <c r="M894" s="13">
        <f t="shared" si="1232"/>
        <v>8.1889216632873171E-2</v>
      </c>
      <c r="N894" s="13">
        <f t="shared" si="1233"/>
        <v>0.14474850255993016</v>
      </c>
      <c r="O894" s="13">
        <f t="shared" si="1234"/>
        <v>6.0170087346352021E-2</v>
      </c>
      <c r="P894" s="13">
        <f t="shared" si="1235"/>
        <v>0.10635747172098785</v>
      </c>
      <c r="Q894" s="13">
        <f t="shared" si="1236"/>
        <v>0.1279297192893844</v>
      </c>
      <c r="R894" s="13">
        <f t="shared" si="1237"/>
        <v>2.210571525857204E-2</v>
      </c>
      <c r="S894" s="13">
        <f t="shared" si="1238"/>
        <v>3.4534192217256281E-2</v>
      </c>
      <c r="T894" s="13">
        <f t="shared" si="1239"/>
        <v>9.3999462937181075E-2</v>
      </c>
      <c r="U894" s="13">
        <f t="shared" si="1240"/>
        <v>3.9074365505775317E-2</v>
      </c>
      <c r="V894" s="13">
        <f t="shared" si="1241"/>
        <v>4.9836562712126586E-3</v>
      </c>
      <c r="W894" s="13">
        <f t="shared" si="1242"/>
        <v>7.5376775524544359E-2</v>
      </c>
      <c r="X894" s="13">
        <f t="shared" si="1243"/>
        <v>5.5384913346179517E-2</v>
      </c>
      <c r="Y894" s="13">
        <f t="shared" si="1244"/>
        <v>2.0347703951364777E-2</v>
      </c>
      <c r="Z894" s="13">
        <f t="shared" si="1245"/>
        <v>5.4142367483499135E-3</v>
      </c>
      <c r="AA894" s="13">
        <f t="shared" si="1246"/>
        <v>9.5702791411731471E-3</v>
      </c>
      <c r="AB894" s="13">
        <f t="shared" si="1247"/>
        <v>8.458278340699418E-3</v>
      </c>
      <c r="AC894" s="13">
        <f t="shared" si="1248"/>
        <v>4.0454737412874751E-4</v>
      </c>
      <c r="AD894" s="13">
        <f t="shared" si="1249"/>
        <v>3.330925558211368E-2</v>
      </c>
      <c r="AE894" s="13">
        <f t="shared" si="1250"/>
        <v>2.4474783130520018E-2</v>
      </c>
      <c r="AF894" s="13">
        <f t="shared" si="1251"/>
        <v>8.9917201513150143E-3</v>
      </c>
      <c r="AG894" s="13">
        <f t="shared" si="1252"/>
        <v>2.2022947959238742E-3</v>
      </c>
      <c r="AH894" s="13">
        <f t="shared" si="1253"/>
        <v>9.9456043010694075E-4</v>
      </c>
      <c r="AI894" s="13">
        <f t="shared" si="1254"/>
        <v>1.7579986582207546E-3</v>
      </c>
      <c r="AJ894" s="13">
        <f t="shared" si="1255"/>
        <v>1.5537312709966047E-3</v>
      </c>
      <c r="AK894" s="13">
        <f t="shared" si="1256"/>
        <v>9.1546556882888663E-4</v>
      </c>
      <c r="AL894" s="13">
        <f t="shared" si="1257"/>
        <v>2.101699719346237E-5</v>
      </c>
      <c r="AM894" s="13">
        <f t="shared" si="1258"/>
        <v>1.1775579411175971E-2</v>
      </c>
      <c r="AN894" s="13">
        <f t="shared" si="1259"/>
        <v>8.6523924743460191E-3</v>
      </c>
      <c r="AO894" s="13">
        <f t="shared" si="1260"/>
        <v>3.1787775750154496E-3</v>
      </c>
      <c r="AP894" s="13">
        <f t="shared" si="1261"/>
        <v>7.7856129784379681E-4</v>
      </c>
      <c r="AQ894" s="13">
        <f t="shared" si="1262"/>
        <v>1.4301669750295545E-4</v>
      </c>
      <c r="AR894" s="13">
        <f t="shared" si="1263"/>
        <v>1.4615547787945774E-4</v>
      </c>
      <c r="AS894" s="13">
        <f t="shared" si="1264"/>
        <v>2.5834642745244964E-4</v>
      </c>
      <c r="AT894" s="13">
        <f t="shared" si="1265"/>
        <v>2.2832834439667825E-4</v>
      </c>
      <c r="AU894" s="13">
        <f t="shared" si="1266"/>
        <v>1.345321044795524E-4</v>
      </c>
      <c r="AV894" s="13">
        <f t="shared" si="1267"/>
        <v>5.9450198299473089E-5</v>
      </c>
      <c r="AW894" s="13">
        <f t="shared" si="1268"/>
        <v>7.5824482303164723E-7</v>
      </c>
      <c r="AX894" s="13">
        <f t="shared" si="1269"/>
        <v>3.4691126146374285E-3</v>
      </c>
      <c r="AY894" s="13">
        <f t="shared" si="1270"/>
        <v>2.5490146031421617E-3</v>
      </c>
      <c r="AZ894" s="13">
        <f t="shared" si="1271"/>
        <v>9.3647514059025014E-4</v>
      </c>
      <c r="BA894" s="13">
        <f t="shared" si="1272"/>
        <v>2.2936593821065119E-4</v>
      </c>
      <c r="BB894" s="13">
        <f t="shared" si="1273"/>
        <v>4.2133046034270747E-5</v>
      </c>
      <c r="BC894" s="13">
        <f t="shared" si="1274"/>
        <v>6.1916554200672273E-6</v>
      </c>
      <c r="BD894" s="13">
        <f t="shared" si="1275"/>
        <v>1.7898546824915525E-5</v>
      </c>
      <c r="BE894" s="13">
        <f t="shared" si="1276"/>
        <v>3.1637716874498493E-5</v>
      </c>
      <c r="BF894" s="13">
        <f t="shared" si="1277"/>
        <v>2.7961631154255757E-5</v>
      </c>
      <c r="BG894" s="13">
        <f t="shared" si="1278"/>
        <v>1.647512092203376E-5</v>
      </c>
      <c r="BH894" s="13">
        <f t="shared" si="1279"/>
        <v>7.2804124310087766E-6</v>
      </c>
      <c r="BI894" s="13">
        <f t="shared" si="1280"/>
        <v>2.5737913750763075E-6</v>
      </c>
      <c r="BJ894" s="14">
        <f t="shared" si="1281"/>
        <v>0.618525751722376</v>
      </c>
      <c r="BK894" s="14">
        <f t="shared" si="1282"/>
        <v>0.23073911581679435</v>
      </c>
      <c r="BL894" s="14">
        <f t="shared" si="1283"/>
        <v>0.14553112129281456</v>
      </c>
      <c r="BM894" s="14">
        <f t="shared" si="1284"/>
        <v>0.45446125641391583</v>
      </c>
      <c r="BN894" s="14">
        <f t="shared" si="1285"/>
        <v>0.54320071280809967</v>
      </c>
    </row>
    <row r="895" spans="1:66" x14ac:dyDescent="0.25">
      <c r="A895" t="s">
        <v>346</v>
      </c>
      <c r="B895" t="s">
        <v>322</v>
      </c>
      <c r="C895" t="s">
        <v>244</v>
      </c>
      <c r="D895" s="11">
        <v>44452</v>
      </c>
      <c r="E895" s="10">
        <f>VLOOKUP(A895,home!$A$2:$E$405,3,FALSE)</f>
        <v>1.619</v>
      </c>
      <c r="F895" s="10">
        <f>VLOOKUP(B895,home!$B$2:$E$405,3,FALSE)</f>
        <v>0.61770000000000003</v>
      </c>
      <c r="G895" s="10">
        <f>VLOOKUP(C895,away!$B$2:$E$405,4,FALSE)</f>
        <v>1.7647999999999999</v>
      </c>
      <c r="H895" s="10">
        <f>VLOOKUP(A895,away!$A$2:$E$405,3,FALSE)</f>
        <v>1.181</v>
      </c>
      <c r="I895" s="10">
        <f>VLOOKUP(C895,away!$B$2:$E$405,3,FALSE)</f>
        <v>1.0887</v>
      </c>
      <c r="J895" s="10">
        <f>VLOOKUP(B895,home!$B$2:$E$405,4,FALSE)</f>
        <v>2.1168999999999998</v>
      </c>
      <c r="K895" s="12">
        <f t="shared" si="1230"/>
        <v>1.7648993582399999</v>
      </c>
      <c r="L895" s="12">
        <f t="shared" si="1231"/>
        <v>2.7218141244299998</v>
      </c>
      <c r="M895" s="13">
        <f t="shared" si="1232"/>
        <v>1.1257581314550721E-2</v>
      </c>
      <c r="N895" s="13">
        <f t="shared" si="1233"/>
        <v>1.9868498037385184E-2</v>
      </c>
      <c r="O895" s="13">
        <f t="shared" si="1234"/>
        <v>3.0641043828863405E-2</v>
      </c>
      <c r="P895" s="13">
        <f t="shared" si="1235"/>
        <v>5.4078358589364731E-2</v>
      </c>
      <c r="Q895" s="13">
        <f t="shared" si="1236"/>
        <v>1.7532949717686905E-2</v>
      </c>
      <c r="R895" s="13">
        <f t="shared" si="1237"/>
        <v>4.1699612940339553E-2</v>
      </c>
      <c r="S895" s="13">
        <f t="shared" si="1238"/>
        <v>6.4944431357114987E-2</v>
      </c>
      <c r="T895" s="13">
        <f t="shared" si="1239"/>
        <v>4.7721430184521206E-2</v>
      </c>
      <c r="U895" s="13">
        <f t="shared" si="1240"/>
        <v>7.3595620117261673E-2</v>
      </c>
      <c r="V895" s="13">
        <f t="shared" si="1241"/>
        <v>3.4663931494305578E-2</v>
      </c>
      <c r="W895" s="13">
        <f t="shared" si="1242"/>
        <v>1.0314630568266604E-2</v>
      </c>
      <c r="X895" s="13">
        <f t="shared" si="1243"/>
        <v>2.807450716898548E-2</v>
      </c>
      <c r="Y895" s="13">
        <f t="shared" si="1244"/>
        <v>3.8206795074477995E-2</v>
      </c>
      <c r="Z895" s="13">
        <f t="shared" si="1245"/>
        <v>3.7832865161426726E-2</v>
      </c>
      <c r="AA895" s="13">
        <f t="shared" si="1246"/>
        <v>6.6771199443782472E-2</v>
      </c>
      <c r="AB895" s="13">
        <f t="shared" si="1247"/>
        <v>5.892222352362337E-2</v>
      </c>
      <c r="AC895" s="13">
        <f t="shared" si="1248"/>
        <v>1.0407256147482259E-2</v>
      </c>
      <c r="AD895" s="13">
        <f t="shared" si="1249"/>
        <v>4.5510712176041034E-3</v>
      </c>
      <c r="AE895" s="13">
        <f t="shared" si="1250"/>
        <v>1.2387169921361688E-2</v>
      </c>
      <c r="AF895" s="13">
        <f t="shared" si="1251"/>
        <v>1.685778702683835E-2</v>
      </c>
      <c r="AG895" s="13">
        <f t="shared" si="1252"/>
        <v>1.5294587612093808E-2</v>
      </c>
      <c r="AH895" s="13">
        <f t="shared" si="1253"/>
        <v>2.5743506691006734E-2</v>
      </c>
      <c r="AI895" s="13">
        <f t="shared" si="1254"/>
        <v>4.5434698437804934E-2</v>
      </c>
      <c r="AJ895" s="13">
        <f t="shared" si="1255"/>
        <v>4.0093835057354928E-2</v>
      </c>
      <c r="AK895" s="13">
        <f t="shared" si="1256"/>
        <v>2.3587194587368712E-2</v>
      </c>
      <c r="AL895" s="13">
        <f t="shared" si="1257"/>
        <v>1.9997451109590387E-3</v>
      </c>
      <c r="AM895" s="13">
        <f t="shared" si="1258"/>
        <v>1.6064365342508041E-3</v>
      </c>
      <c r="AN895" s="13">
        <f t="shared" si="1259"/>
        <v>4.3724216489242169E-3</v>
      </c>
      <c r="AO895" s="13">
        <f t="shared" si="1260"/>
        <v>5.9504595010027219E-3</v>
      </c>
      <c r="AP895" s="13">
        <f t="shared" si="1261"/>
        <v>5.3986815722259652E-3</v>
      </c>
      <c r="AQ895" s="13">
        <f t="shared" si="1262"/>
        <v>3.6735519391461482E-3</v>
      </c>
      <c r="AR895" s="13">
        <f t="shared" si="1263"/>
        <v>1.4013808024788056E-2</v>
      </c>
      <c r="AS895" s="13">
        <f t="shared" si="1264"/>
        <v>2.4732960789446999E-2</v>
      </c>
      <c r="AT895" s="13">
        <f t="shared" si="1265"/>
        <v>2.1825593312335047E-2</v>
      </c>
      <c r="AU895" s="13">
        <f t="shared" si="1266"/>
        <v>1.2839991876715789E-2</v>
      </c>
      <c r="AV895" s="13">
        <f t="shared" si="1267"/>
        <v>5.6653233557556271E-3</v>
      </c>
      <c r="AW895" s="13">
        <f t="shared" si="1268"/>
        <v>2.6683976625796723E-4</v>
      </c>
      <c r="AX895" s="13">
        <f t="shared" si="1269"/>
        <v>4.7253313472542209E-4</v>
      </c>
      <c r="AY895" s="13">
        <f t="shared" si="1270"/>
        <v>1.2861473603568382E-3</v>
      </c>
      <c r="AZ895" s="13">
        <f t="shared" si="1271"/>
        <v>1.7503270257588016E-3</v>
      </c>
      <c r="BA895" s="13">
        <f t="shared" si="1272"/>
        <v>1.5880216070272859E-3</v>
      </c>
      <c r="BB895" s="13">
        <f t="shared" si="1273"/>
        <v>1.0805749099767235E-3</v>
      </c>
      <c r="BC895" s="13">
        <f t="shared" si="1274"/>
        <v>5.8822481049586382E-4</v>
      </c>
      <c r="BD895" s="13">
        <f t="shared" si="1275"/>
        <v>6.3571634364864398E-3</v>
      </c>
      <c r="BE895" s="13">
        <f t="shared" si="1276"/>
        <v>1.1219753669281711E-2</v>
      </c>
      <c r="BF895" s="13">
        <f t="shared" si="1277"/>
        <v>9.9008680252630887E-3</v>
      </c>
      <c r="BG895" s="13">
        <f t="shared" si="1278"/>
        <v>5.824678541268587E-3</v>
      </c>
      <c r="BH895" s="13">
        <f t="shared" si="1279"/>
        <v>2.5699928548598072E-3</v>
      </c>
      <c r="BI895" s="13">
        <f t="shared" si="1280"/>
        <v>9.0715574804469215E-4</v>
      </c>
      <c r="BJ895" s="14">
        <f t="shared" si="1281"/>
        <v>0.23857680657311214</v>
      </c>
      <c r="BK895" s="14">
        <f t="shared" si="1282"/>
        <v>0.17863745137413414</v>
      </c>
      <c r="BL895" s="14">
        <f t="shared" si="1283"/>
        <v>0.52234622426165167</v>
      </c>
      <c r="BM895" s="14">
        <f t="shared" si="1284"/>
        <v>0.80129599534803542</v>
      </c>
      <c r="BN895" s="14">
        <f t="shared" si="1285"/>
        <v>0.1750780444281905</v>
      </c>
    </row>
    <row r="896" spans="1:66" x14ac:dyDescent="0.25">
      <c r="A896" t="s">
        <v>346</v>
      </c>
      <c r="B896" t="s">
        <v>321</v>
      </c>
      <c r="C896" t="s">
        <v>238</v>
      </c>
      <c r="D896" s="11">
        <v>44452</v>
      </c>
      <c r="E896" s="10">
        <f>VLOOKUP(A896,home!$A$2:$E$405,3,FALSE)</f>
        <v>1.619</v>
      </c>
      <c r="F896" s="10">
        <f>VLOOKUP(B896,home!$B$2:$E$405,3,FALSE)</f>
        <v>1.0294000000000001</v>
      </c>
      <c r="G896" s="10">
        <f>VLOOKUP(C896,away!$B$2:$E$405,4,FALSE)</f>
        <v>0.61770000000000003</v>
      </c>
      <c r="H896" s="10">
        <f>VLOOKUP(A896,away!$A$2:$E$405,3,FALSE)</f>
        <v>1.181</v>
      </c>
      <c r="I896" s="10">
        <f>VLOOKUP(C896,away!$B$2:$E$405,3,FALSE)</f>
        <v>0.5645</v>
      </c>
      <c r="J896" s="10">
        <f>VLOOKUP(B896,home!$B$2:$E$405,4,FALSE)</f>
        <v>0.7056</v>
      </c>
      <c r="K896" s="12">
        <f t="shared" si="1230"/>
        <v>1.0294579552200001</v>
      </c>
      <c r="L896" s="12">
        <f t="shared" si="1231"/>
        <v>0.47040552720000006</v>
      </c>
      <c r="M896" s="13">
        <f t="shared" si="1232"/>
        <v>0.22316062341725684</v>
      </c>
      <c r="N896" s="13">
        <f t="shared" si="1233"/>
        <v>0.22973447906874966</v>
      </c>
      <c r="O896" s="13">
        <f t="shared" si="1234"/>
        <v>0.10497599070887537</v>
      </c>
      <c r="P896" s="13">
        <f t="shared" si="1235"/>
        <v>0.10806836874235255</v>
      </c>
      <c r="Q896" s="13">
        <f t="shared" si="1236"/>
        <v>0.11825099353282345</v>
      </c>
      <c r="R896" s="13">
        <f t="shared" si="1237"/>
        <v>2.4690643126375412E-2</v>
      </c>
      <c r="S896" s="13">
        <f t="shared" si="1238"/>
        <v>1.3083370336348026E-2</v>
      </c>
      <c r="T896" s="13">
        <f t="shared" si="1239"/>
        <v>5.5625920954731609E-2</v>
      </c>
      <c r="U896" s="13">
        <f t="shared" si="1240"/>
        <v>2.541797898594518E-2</v>
      </c>
      <c r="V896" s="13">
        <f t="shared" si="1241"/>
        <v>7.0397648924607674E-4</v>
      </c>
      <c r="W896" s="13">
        <f t="shared" si="1242"/>
        <v>4.0578142001677975E-2</v>
      </c>
      <c r="X896" s="13">
        <f t="shared" si="1243"/>
        <v>1.9088182281095791E-2</v>
      </c>
      <c r="Y896" s="13">
        <f t="shared" si="1244"/>
        <v>4.4895932246142821E-3</v>
      </c>
      <c r="Z896" s="13">
        <f t="shared" si="1245"/>
        <v>3.871538332256562E-3</v>
      </c>
      <c r="AA896" s="13">
        <f t="shared" si="1246"/>
        <v>3.9855859350806889E-3</v>
      </c>
      <c r="AB896" s="13">
        <f t="shared" si="1247"/>
        <v>2.0514965735408787E-3</v>
      </c>
      <c r="AC896" s="13">
        <f t="shared" si="1248"/>
        <v>2.1306847748500677E-5</v>
      </c>
      <c r="AD896" s="13">
        <f t="shared" si="1249"/>
        <v>1.0443372772918548E-2</v>
      </c>
      <c r="AE896" s="13">
        <f t="shared" si="1250"/>
        <v>4.912620274990875E-3</v>
      </c>
      <c r="AF896" s="13">
        <f t="shared" si="1251"/>
        <v>1.1554618651952459E-3</v>
      </c>
      <c r="AG896" s="13">
        <f t="shared" si="1252"/>
        <v>1.8117854928555505E-4</v>
      </c>
      <c r="AH896" s="13">
        <f t="shared" si="1253"/>
        <v>4.5529825756503921E-4</v>
      </c>
      <c r="AI896" s="13">
        <f t="shared" si="1254"/>
        <v>4.6871041324813412E-4</v>
      </c>
      <c r="AJ896" s="13">
        <f t="shared" si="1255"/>
        <v>2.4125883180637264E-4</v>
      </c>
      <c r="AK896" s="13">
        <f t="shared" si="1256"/>
        <v>8.2788607890051455E-5</v>
      </c>
      <c r="AL896" s="13">
        <f t="shared" si="1257"/>
        <v>4.1272447512692851E-7</v>
      </c>
      <c r="AM896" s="13">
        <f t="shared" si="1258"/>
        <v>2.1502026360817909E-3</v>
      </c>
      <c r="AN896" s="13">
        <f t="shared" si="1259"/>
        <v>1.0114672046128846E-3</v>
      </c>
      <c r="AO896" s="13">
        <f t="shared" si="1260"/>
        <v>2.3789988181571715E-4</v>
      </c>
      <c r="AP896" s="13">
        <f t="shared" si="1261"/>
        <v>3.7303139775446722E-5</v>
      </c>
      <c r="AQ896" s="13">
        <f t="shared" si="1262"/>
        <v>4.3869007830710757E-6</v>
      </c>
      <c r="AR896" s="13">
        <f t="shared" si="1263"/>
        <v>4.2834963376624734E-5</v>
      </c>
      <c r="AS896" s="13">
        <f t="shared" si="1264"/>
        <v>4.4096793809623685E-5</v>
      </c>
      <c r="AT896" s="13">
        <f t="shared" si="1265"/>
        <v>2.2697897593506574E-5</v>
      </c>
      <c r="AU896" s="13">
        <f t="shared" si="1266"/>
        <v>7.7888437481347474E-6</v>
      </c>
      <c r="AV896" s="13">
        <f t="shared" si="1267"/>
        <v>2.0045717896207192E-6</v>
      </c>
      <c r="AW896" s="13">
        <f t="shared" si="1268"/>
        <v>5.5518631582755757E-9</v>
      </c>
      <c r="AX896" s="13">
        <f t="shared" si="1269"/>
        <v>3.6892386817490231E-4</v>
      </c>
      <c r="AY896" s="13">
        <f t="shared" si="1270"/>
        <v>1.7354382670547821E-4</v>
      </c>
      <c r="AZ896" s="13">
        <f t="shared" si="1271"/>
        <v>4.0817987646847964E-5</v>
      </c>
      <c r="BA896" s="13">
        <f t="shared" si="1272"/>
        <v>6.4003356660862033E-6</v>
      </c>
      <c r="BB896" s="13">
        <f t="shared" si="1273"/>
        <v>7.5268831831556084E-7</v>
      </c>
      <c r="BC896" s="13">
        <f t="shared" si="1274"/>
        <v>7.0813749038902573E-8</v>
      </c>
      <c r="BD896" s="13">
        <f t="shared" si="1275"/>
        <v>3.3583005882956413E-6</v>
      </c>
      <c r="BE896" s="13">
        <f t="shared" si="1276"/>
        <v>3.4572292566409536E-6</v>
      </c>
      <c r="BF896" s="13">
        <f t="shared" si="1277"/>
        <v>1.7795360806341783E-6</v>
      </c>
      <c r="BG896" s="13">
        <f t="shared" si="1278"/>
        <v>6.1065252493662497E-7</v>
      </c>
      <c r="BH896" s="13">
        <f t="shared" si="1279"/>
        <v>1.5716027491779694E-7</v>
      </c>
      <c r="BI896" s="13">
        <f t="shared" si="1280"/>
        <v>3.235797905173768E-8</v>
      </c>
      <c r="BJ896" s="14">
        <f t="shared" si="1281"/>
        <v>0.48849171380941259</v>
      </c>
      <c r="BK896" s="14">
        <f t="shared" si="1282"/>
        <v>0.34521160238413262</v>
      </c>
      <c r="BL896" s="14">
        <f t="shared" si="1283"/>
        <v>0.16249856974734908</v>
      </c>
      <c r="BM896" s="14">
        <f t="shared" si="1284"/>
        <v>0.19101878740187531</v>
      </c>
      <c r="BN896" s="14">
        <f t="shared" si="1285"/>
        <v>0.8088810985964332</v>
      </c>
    </row>
    <row r="897" spans="1:66" x14ac:dyDescent="0.25">
      <c r="A897" t="s">
        <v>347</v>
      </c>
      <c r="B897" t="s">
        <v>324</v>
      </c>
      <c r="C897" t="s">
        <v>246</v>
      </c>
      <c r="D897" s="11">
        <v>44452</v>
      </c>
      <c r="E897" s="10">
        <f>VLOOKUP(A897,home!$A$2:$E$405,3,FALSE)</f>
        <v>1.2816000000000001</v>
      </c>
      <c r="F897" s="10">
        <f>VLOOKUP(B897,home!$B$2:$E$405,3,FALSE)</f>
        <v>2.0287000000000002</v>
      </c>
      <c r="G897" s="10">
        <f>VLOOKUP(C897,away!$B$2:$E$405,4,FALSE)</f>
        <v>2.3408000000000002</v>
      </c>
      <c r="H897" s="10">
        <f>VLOOKUP(A897,away!$A$2:$E$405,3,FALSE)</f>
        <v>0.83499999999999996</v>
      </c>
      <c r="I897" s="10">
        <f>VLOOKUP(C897,away!$B$2:$E$405,3,FALSE)</f>
        <v>0.85540000000000005</v>
      </c>
      <c r="J897" s="10">
        <f>VLOOKUP(B897,home!$B$2:$E$405,4,FALSE)</f>
        <v>0.23949999999999999</v>
      </c>
      <c r="K897" s="12">
        <f t="shared" si="1230"/>
        <v>6.0860376783360008</v>
      </c>
      <c r="L897" s="12">
        <f t="shared" si="1231"/>
        <v>0.17106503049999999</v>
      </c>
      <c r="M897" s="13">
        <f t="shared" si="1232"/>
        <v>1.9167912617257699E-3</v>
      </c>
      <c r="N897" s="13">
        <f t="shared" si="1233"/>
        <v>1.1665663840368237E-2</v>
      </c>
      <c r="O897" s="13">
        <f t="shared" si="1234"/>
        <v>3.2789595564925231E-4</v>
      </c>
      <c r="P897" s="13">
        <f t="shared" si="1235"/>
        <v>1.9955871406553394E-3</v>
      </c>
      <c r="Q897" s="13">
        <f t="shared" si="1236"/>
        <v>3.549883483764147E-2</v>
      </c>
      <c r="R897" s="13">
        <f t="shared" si="1237"/>
        <v>2.8045765826982992E-5</v>
      </c>
      <c r="S897" s="13">
        <f t="shared" si="1238"/>
        <v>5.1940554449881216E-4</v>
      </c>
      <c r="T897" s="13">
        <f t="shared" si="1239"/>
        <v>6.0726092642156013E-3</v>
      </c>
      <c r="U897" s="13">
        <f t="shared" si="1240"/>
        <v>1.7068758754080668E-4</v>
      </c>
      <c r="V897" s="13">
        <f t="shared" si="1241"/>
        <v>6.0084153605152919E-5</v>
      </c>
      <c r="W897" s="13">
        <f t="shared" si="1242"/>
        <v>7.2015748786304207E-2</v>
      </c>
      <c r="X897" s="13">
        <f t="shared" si="1243"/>
        <v>1.2319376262609467E-2</v>
      </c>
      <c r="Y897" s="13">
        <f t="shared" si="1244"/>
        <v>1.0537072380521321E-3</v>
      </c>
      <c r="Z897" s="13">
        <f t="shared" si="1245"/>
        <v>1.599216595529568E-6</v>
      </c>
      <c r="AA897" s="13">
        <f t="shared" si="1246"/>
        <v>9.732892456213173E-6</v>
      </c>
      <c r="AB897" s="13">
        <f t="shared" si="1247"/>
        <v>2.9617375103852802E-5</v>
      </c>
      <c r="AC897" s="13">
        <f t="shared" si="1248"/>
        <v>3.9096316421424456E-6</v>
      </c>
      <c r="AD897" s="13">
        <f t="shared" si="1249"/>
        <v>0.10957264013675694</v>
      </c>
      <c r="AE897" s="13">
        <f t="shared" si="1250"/>
        <v>1.8744047026959851E-2</v>
      </c>
      <c r="AF897" s="13">
        <f t="shared" si="1251"/>
        <v>1.6032254881801604E-3</v>
      </c>
      <c r="AG897" s="13">
        <f t="shared" si="1252"/>
        <v>9.1418605677972184E-5</v>
      </c>
      <c r="AH897" s="13">
        <f t="shared" si="1253"/>
        <v>6.8392508922592916E-8</v>
      </c>
      <c r="AI897" s="13">
        <f t="shared" si="1254"/>
        <v>4.1623938621883157E-7</v>
      </c>
      <c r="AJ897" s="13">
        <f t="shared" si="1255"/>
        <v>1.26662429386763E-6</v>
      </c>
      <c r="AK897" s="13">
        <f t="shared" si="1256"/>
        <v>2.569574392258042E-6</v>
      </c>
      <c r="AL897" s="13">
        <f t="shared" si="1257"/>
        <v>1.6281398575939229E-7</v>
      </c>
      <c r="AM897" s="13">
        <f t="shared" si="1258"/>
        <v>0.1333726432774108</v>
      </c>
      <c r="AN897" s="13">
        <f t="shared" si="1259"/>
        <v>2.2815395290115899E-2</v>
      </c>
      <c r="AO897" s="13">
        <f t="shared" si="1260"/>
        <v>1.9514581455866162E-3</v>
      </c>
      <c r="AP897" s="13">
        <f t="shared" si="1261"/>
        <v>1.1127541573141599E-4</v>
      </c>
      <c r="AQ897" s="13">
        <f t="shared" si="1262"/>
        <v>4.7588330964987134E-6</v>
      </c>
      <c r="AR897" s="13">
        <f t="shared" si="1263"/>
        <v>2.3399133249629748E-9</v>
      </c>
      <c r="AS897" s="13">
        <f t="shared" si="1264"/>
        <v>1.4240800659765134E-8</v>
      </c>
      <c r="AT897" s="13">
        <f t="shared" si="1265"/>
        <v>4.3335024692501399E-8</v>
      </c>
      <c r="AU897" s="13">
        <f t="shared" si="1266"/>
        <v>8.7912864356728148E-8</v>
      </c>
      <c r="AV897" s="13">
        <f t="shared" si="1267"/>
        <v>1.3376025122137244E-7</v>
      </c>
      <c r="AW897" s="13">
        <f t="shared" si="1268"/>
        <v>4.7085271966406963E-9</v>
      </c>
      <c r="AX897" s="13">
        <f t="shared" si="1269"/>
        <v>0.13528515537426483</v>
      </c>
      <c r="AY897" s="13">
        <f t="shared" si="1270"/>
        <v>2.3142559230295852E-2</v>
      </c>
      <c r="AZ897" s="13">
        <f t="shared" si="1271"/>
        <v>1.9794413002893079E-3</v>
      </c>
      <c r="BA897" s="13">
        <f t="shared" si="1272"/>
        <v>1.1287106213565004E-4</v>
      </c>
      <c r="BB897" s="13">
        <f t="shared" si="1273"/>
        <v>4.8270729217005922E-6</v>
      </c>
      <c r="BC897" s="13">
        <f t="shared" si="1274"/>
        <v>1.6514867531528711E-7</v>
      </c>
      <c r="BD897" s="13">
        <f t="shared" si="1275"/>
        <v>6.6712890717024605E-11</v>
      </c>
      <c r="BE897" s="13">
        <f t="shared" si="1276"/>
        <v>4.0601716653452369E-10</v>
      </c>
      <c r="BF897" s="13">
        <f t="shared" si="1277"/>
        <v>1.2355178867901672E-9</v>
      </c>
      <c r="BG897" s="13">
        <f t="shared" si="1278"/>
        <v>2.50646947042101E-9</v>
      </c>
      <c r="BH897" s="13">
        <f t="shared" si="1279"/>
        <v>3.8136169091452896E-9</v>
      </c>
      <c r="BI897" s="13">
        <f t="shared" si="1280"/>
        <v>4.6419632399595007E-9</v>
      </c>
      <c r="BJ897" s="14">
        <f t="shared" si="1281"/>
        <v>0.58741782163728973</v>
      </c>
      <c r="BK897" s="14">
        <f t="shared" si="1282"/>
        <v>2.763849977640883E-2</v>
      </c>
      <c r="BL897" s="14">
        <f t="shared" si="1283"/>
        <v>5.7059466631019409E-4</v>
      </c>
      <c r="BM897" s="14">
        <f t="shared" si="1284"/>
        <v>0.54105314197296872</v>
      </c>
      <c r="BN897" s="14">
        <f t="shared" si="1285"/>
        <v>5.143281880186705E-2</v>
      </c>
    </row>
    <row r="898" spans="1:66" x14ac:dyDescent="0.25">
      <c r="A898" t="s">
        <v>347</v>
      </c>
      <c r="B898" t="s">
        <v>258</v>
      </c>
      <c r="C898" t="s">
        <v>257</v>
      </c>
      <c r="D898" s="11">
        <v>44452</v>
      </c>
      <c r="E898" s="10">
        <f>VLOOKUP(A898,home!$A$2:$E$405,3,FALSE)</f>
        <v>1.2816000000000001</v>
      </c>
      <c r="F898" s="10">
        <f>VLOOKUP(B898,home!$B$2:$E$405,3,FALSE)</f>
        <v>1.895</v>
      </c>
      <c r="G898" s="10">
        <f>VLOOKUP(C898,away!$B$2:$E$405,4,FALSE)</f>
        <v>0.78029999999999999</v>
      </c>
      <c r="H898" s="10">
        <f>VLOOKUP(A898,away!$A$2:$E$405,3,FALSE)</f>
        <v>0.83499999999999996</v>
      </c>
      <c r="I898" s="10">
        <f>VLOOKUP(C898,away!$B$2:$E$405,3,FALSE)</f>
        <v>0.5988</v>
      </c>
      <c r="J898" s="10">
        <f>VLOOKUP(B898,home!$B$2:$E$405,4,FALSE)</f>
        <v>0.51329999999999998</v>
      </c>
      <c r="K898" s="12">
        <f t="shared" si="1230"/>
        <v>1.8950615496000003</v>
      </c>
      <c r="L898" s="12">
        <f t="shared" si="1231"/>
        <v>0.25664897339999998</v>
      </c>
      <c r="M898" s="13">
        <f t="shared" si="1232"/>
        <v>0.11628507925522204</v>
      </c>
      <c r="N898" s="13">
        <f t="shared" si="1233"/>
        <v>0.22036738248875989</v>
      </c>
      <c r="O898" s="13">
        <f t="shared" si="1234"/>
        <v>2.9844446212590376E-2</v>
      </c>
      <c r="P898" s="13">
        <f t="shared" si="1235"/>
        <v>5.6557062486585367E-2</v>
      </c>
      <c r="Q898" s="13">
        <f t="shared" si="1236"/>
        <v>0.20880487667022268</v>
      </c>
      <c r="R898" s="13">
        <f t="shared" si="1237"/>
        <v>3.8297732410764182E-3</v>
      </c>
      <c r="S898" s="13">
        <f t="shared" si="1238"/>
        <v>6.8768524250884871E-3</v>
      </c>
      <c r="T898" s="13">
        <f t="shared" si="1239"/>
        <v>5.3589557238326271E-2</v>
      </c>
      <c r="U898" s="13">
        <f t="shared" si="1240"/>
        <v>7.2576560128508917E-3</v>
      </c>
      <c r="V898" s="13">
        <f t="shared" si="1241"/>
        <v>3.7162938492557189E-4</v>
      </c>
      <c r="W898" s="13">
        <f t="shared" si="1242"/>
        <v>0.1318993643822364</v>
      </c>
      <c r="X898" s="13">
        <f t="shared" si="1243"/>
        <v>3.3851836460813502E-2</v>
      </c>
      <c r="Y898" s="13">
        <f t="shared" si="1244"/>
        <v>4.344019537686236E-3</v>
      </c>
      <c r="Z898" s="13">
        <f t="shared" si="1245"/>
        <v>3.2763579022568464E-4</v>
      </c>
      <c r="AA898" s="13">
        <f t="shared" si="1246"/>
        <v>6.2088998832950646E-4</v>
      </c>
      <c r="AB898" s="13">
        <f t="shared" si="1247"/>
        <v>5.883123717074205E-4</v>
      </c>
      <c r="AC898" s="13">
        <f t="shared" si="1248"/>
        <v>1.1296734327236884E-5</v>
      </c>
      <c r="AD898" s="13">
        <f t="shared" si="1249"/>
        <v>6.248935346436401E-2</v>
      </c>
      <c r="AE898" s="13">
        <f t="shared" si="1250"/>
        <v>1.6037828415058759E-2</v>
      </c>
      <c r="AF898" s="13">
        <f t="shared" si="1251"/>
        <v>2.0580460991450893E-3</v>
      </c>
      <c r="AG898" s="13">
        <f t="shared" si="1252"/>
        <v>1.7606513951848733E-4</v>
      </c>
      <c r="AH898" s="13">
        <f t="shared" si="1253"/>
        <v>2.1021847302629921E-5</v>
      </c>
      <c r="AI898" s="13">
        <f t="shared" si="1254"/>
        <v>3.983769452477644E-5</v>
      </c>
      <c r="AJ898" s="13">
        <f t="shared" si="1255"/>
        <v>3.7747441559307154E-5</v>
      </c>
      <c r="AK898" s="13">
        <f t="shared" si="1256"/>
        <v>2.3844575031605358E-5</v>
      </c>
      <c r="AL898" s="13">
        <f t="shared" si="1257"/>
        <v>2.1977371932218847E-7</v>
      </c>
      <c r="AM898" s="13">
        <f t="shared" si="1258"/>
        <v>2.3684234201935953E-2</v>
      </c>
      <c r="AN898" s="13">
        <f t="shared" si="1259"/>
        <v>6.0785343936920313E-3</v>
      </c>
      <c r="AO898" s="13">
        <f t="shared" si="1260"/>
        <v>7.8002480595882554E-4</v>
      </c>
      <c r="AP898" s="13">
        <f t="shared" si="1261"/>
        <v>6.673085522528895E-5</v>
      </c>
      <c r="AQ898" s="13">
        <f t="shared" si="1262"/>
        <v>4.2816013719186079E-6</v>
      </c>
      <c r="AR898" s="13">
        <f t="shared" si="1263"/>
        <v>1.0790471058383058E-6</v>
      </c>
      <c r="AS898" s="13">
        <f t="shared" si="1264"/>
        <v>2.0448606804813351E-6</v>
      </c>
      <c r="AT898" s="13">
        <f t="shared" si="1265"/>
        <v>1.9375684249345358E-6</v>
      </c>
      <c r="AU898" s="13">
        <f t="shared" si="1266"/>
        <v>1.2239371406041578E-6</v>
      </c>
      <c r="AV898" s="13">
        <f t="shared" si="1267"/>
        <v>5.7985905357157726E-7</v>
      </c>
      <c r="AW898" s="13">
        <f t="shared" si="1268"/>
        <v>2.9691771426031138E-9</v>
      </c>
      <c r="AX898" s="13">
        <f t="shared" si="1269"/>
        <v>7.4805135946350082E-3</v>
      </c>
      <c r="AY898" s="13">
        <f t="shared" si="1270"/>
        <v>1.9198661345678188E-3</v>
      </c>
      <c r="AZ898" s="13">
        <f t="shared" si="1271"/>
        <v>2.4636583625112842E-4</v>
      </c>
      <c r="BA898" s="13">
        <f t="shared" si="1272"/>
        <v>2.1076512984894881E-5</v>
      </c>
      <c r="BB898" s="13">
        <f t="shared" si="1273"/>
        <v>1.35231635510626E-6</v>
      </c>
      <c r="BC898" s="13">
        <f t="shared" si="1274"/>
        <v>6.9414120850010295E-8</v>
      </c>
      <c r="BD898" s="13">
        <f t="shared" si="1275"/>
        <v>4.6156055327273732E-8</v>
      </c>
      <c r="BE898" s="13">
        <f t="shared" si="1276"/>
        <v>8.7468565731926699E-8</v>
      </c>
      <c r="BF898" s="13">
        <f t="shared" si="1277"/>
        <v>8.2879157858617272E-8</v>
      </c>
      <c r="BG898" s="13">
        <f t="shared" si="1278"/>
        <v>5.2353701773698099E-8</v>
      </c>
      <c r="BH898" s="13">
        <f t="shared" si="1279"/>
        <v>2.4803371802640155E-8</v>
      </c>
      <c r="BI898" s="13">
        <f t="shared" si="1280"/>
        <v>9.4007832407232378E-9</v>
      </c>
      <c r="BJ898" s="14">
        <f t="shared" si="1281"/>
        <v>0.77390137956323013</v>
      </c>
      <c r="BK898" s="14">
        <f t="shared" si="1282"/>
        <v>0.18202200619443584</v>
      </c>
      <c r="BL898" s="14">
        <f t="shared" si="1283"/>
        <v>4.2270697719014101E-2</v>
      </c>
      <c r="BM898" s="14">
        <f t="shared" si="1284"/>
        <v>0.36091323574705836</v>
      </c>
      <c r="BN898" s="14">
        <f t="shared" si="1285"/>
        <v>0.63568862035445683</v>
      </c>
    </row>
    <row r="899" spans="1:66" x14ac:dyDescent="0.25">
      <c r="A899" t="s">
        <v>348</v>
      </c>
      <c r="B899" t="s">
        <v>268</v>
      </c>
      <c r="C899" t="s">
        <v>272</v>
      </c>
      <c r="D899" s="11">
        <v>44452</v>
      </c>
      <c r="E899" s="10">
        <f>VLOOKUP(A899,home!$A$2:$E$405,3,FALSE)</f>
        <v>1.4792000000000001</v>
      </c>
      <c r="F899" s="10">
        <f>VLOOKUP(B899,home!$B$2:$E$405,3,FALSE)</f>
        <v>1.0624</v>
      </c>
      <c r="G899" s="10">
        <f>VLOOKUP(C899,away!$B$2:$E$405,4,FALSE)</f>
        <v>1.0817000000000001</v>
      </c>
      <c r="H899" s="10">
        <f>VLOOKUP(A899,away!$A$2:$E$405,3,FALSE)</f>
        <v>1.1875</v>
      </c>
      <c r="I899" s="10">
        <f>VLOOKUP(C899,away!$B$2:$E$405,3,FALSE)</f>
        <v>0.16839999999999999</v>
      </c>
      <c r="J899" s="10">
        <f>VLOOKUP(B899,home!$B$2:$E$405,4,FALSE)</f>
        <v>0.96240000000000003</v>
      </c>
      <c r="K899" s="12">
        <f t="shared" si="1230"/>
        <v>1.6998937999360002</v>
      </c>
      <c r="L899" s="12">
        <f t="shared" si="1231"/>
        <v>0.19245593999999999</v>
      </c>
      <c r="M899" s="13">
        <f t="shared" si="1232"/>
        <v>0.15071724610218901</v>
      </c>
      <c r="N899" s="13">
        <f t="shared" si="1233"/>
        <v>0.25620331219253933</v>
      </c>
      <c r="O899" s="13">
        <f t="shared" si="1234"/>
        <v>2.9006429272808117E-2</v>
      </c>
      <c r="P899" s="13">
        <f t="shared" si="1235"/>
        <v>4.930784927912861E-2</v>
      </c>
      <c r="Q899" s="13">
        <f t="shared" si="1236"/>
        <v>0.21775921095958259</v>
      </c>
      <c r="R899" s="13">
        <f t="shared" si="1237"/>
        <v>2.7912298058709009E-3</v>
      </c>
      <c r="S899" s="13">
        <f t="shared" si="1238"/>
        <v>4.0328231562909928E-3</v>
      </c>
      <c r="T899" s="13">
        <f t="shared" si="1239"/>
        <v>4.1909053638884759E-2</v>
      </c>
      <c r="U899" s="13">
        <f t="shared" si="1240"/>
        <v>4.744794241196509E-3</v>
      </c>
      <c r="V899" s="13">
        <f t="shared" si="1241"/>
        <v>1.4659520946406444E-4</v>
      </c>
      <c r="W899" s="13">
        <f t="shared" si="1242"/>
        <v>0.12338917752971669</v>
      </c>
      <c r="X899" s="13">
        <f t="shared" si="1243"/>
        <v>2.3746980147308496E-2</v>
      </c>
      <c r="Y899" s="13">
        <f t="shared" si="1244"/>
        <v>2.2851236932057975E-3</v>
      </c>
      <c r="Z899" s="13">
        <f t="shared" si="1245"/>
        <v>1.790629186816339E-4</v>
      </c>
      <c r="AA899" s="13">
        <f t="shared" si="1246"/>
        <v>3.0438794526535361E-4</v>
      </c>
      <c r="AB899" s="13">
        <f t="shared" si="1247"/>
        <v>2.587135904659166E-4</v>
      </c>
      <c r="AC899" s="13">
        <f t="shared" si="1248"/>
        <v>2.9974566117318559E-6</v>
      </c>
      <c r="AD899" s="13">
        <f t="shared" si="1249"/>
        <v>5.2437124465491959E-2</v>
      </c>
      <c r="AE899" s="13">
        <f t="shared" si="1250"/>
        <v>1.0091836079903249E-2</v>
      </c>
      <c r="AF899" s="13">
        <f t="shared" si="1251"/>
        <v>9.7111689954184743E-4</v>
      </c>
      <c r="AG899" s="13">
        <f t="shared" si="1252"/>
        <v>6.22990719170706E-5</v>
      </c>
      <c r="AH899" s="13">
        <f t="shared" si="1253"/>
        <v>8.6154305835043524E-6</v>
      </c>
      <c r="AI899" s="13">
        <f t="shared" si="1254"/>
        <v>1.4645317032678043E-5</v>
      </c>
      <c r="AJ899" s="13">
        <f t="shared" si="1255"/>
        <v>1.2447741810973254E-5</v>
      </c>
      <c r="AK899" s="13">
        <f t="shared" si="1256"/>
        <v>7.0532797092258536E-6</v>
      </c>
      <c r="AL899" s="13">
        <f t="shared" si="1257"/>
        <v>3.922527584714285E-8</v>
      </c>
      <c r="AM899" s="13">
        <f t="shared" si="1258"/>
        <v>1.7827508553072424E-2</v>
      </c>
      <c r="AN899" s="13">
        <f t="shared" si="1259"/>
        <v>3.4310099164395927E-3</v>
      </c>
      <c r="AO899" s="13">
        <f t="shared" si="1260"/>
        <v>3.301591193088516E-4</v>
      </c>
      <c r="AP899" s="13">
        <f t="shared" si="1261"/>
        <v>2.1180361218719057E-5</v>
      </c>
      <c r="AQ899" s="13">
        <f t="shared" si="1262"/>
        <v>1.0190715819720305E-6</v>
      </c>
      <c r="AR899" s="13">
        <f t="shared" si="1263"/>
        <v>3.3161815829061583E-7</v>
      </c>
      <c r="AS899" s="13">
        <f t="shared" si="1264"/>
        <v>5.6371565122441293E-7</v>
      </c>
      <c r="AT899" s="13">
        <f t="shared" si="1265"/>
        <v>4.791283702216322E-7</v>
      </c>
      <c r="AU899" s="13">
        <f t="shared" si="1266"/>
        <v>2.7148911530439778E-7</v>
      </c>
      <c r="AV899" s="13">
        <f t="shared" si="1267"/>
        <v>1.153756659640139E-7</v>
      </c>
      <c r="AW899" s="13">
        <f t="shared" si="1268"/>
        <v>3.5646477084716315E-10</v>
      </c>
      <c r="AX899" s="13">
        <f t="shared" si="1269"/>
        <v>5.0508118762789735E-3</v>
      </c>
      <c r="AY899" s="13">
        <f t="shared" si="1270"/>
        <v>9.720587474124332E-4</v>
      </c>
      <c r="AZ899" s="13">
        <f t="shared" si="1271"/>
        <v>9.3539239984241192E-5</v>
      </c>
      <c r="BA899" s="13">
        <f t="shared" si="1272"/>
        <v>6.0007274526842409E-6</v>
      </c>
      <c r="BB899" s="13">
        <f t="shared" si="1273"/>
        <v>2.8871891064753776E-7</v>
      </c>
      <c r="BC899" s="13">
        <f t="shared" si="1274"/>
        <v>1.1113133868889581E-8</v>
      </c>
      <c r="BD899" s="13">
        <f t="shared" si="1275"/>
        <v>1.0636980729148199E-8</v>
      </c>
      <c r="BE899" s="13">
        <f t="shared" si="1276"/>
        <v>1.8081737591517738E-8</v>
      </c>
      <c r="BF899" s="13">
        <f t="shared" si="1277"/>
        <v>1.5368516811945353E-8</v>
      </c>
      <c r="BG899" s="13">
        <f t="shared" si="1278"/>
        <v>8.7082821476126996E-9</v>
      </c>
      <c r="BH899" s="13">
        <f t="shared" si="1279"/>
        <v>3.7007887077050464E-9</v>
      </c>
      <c r="BI899" s="13">
        <f t="shared" si="1280"/>
        <v>1.2581895558201942E-9</v>
      </c>
      <c r="BJ899" s="14">
        <f t="shared" si="1281"/>
        <v>0.75658882212288636</v>
      </c>
      <c r="BK899" s="14">
        <f t="shared" si="1282"/>
        <v>0.20517960917637271</v>
      </c>
      <c r="BL899" s="14">
        <f t="shared" si="1283"/>
        <v>3.7150135706199745E-2</v>
      </c>
      <c r="BM899" s="14">
        <f t="shared" si="1284"/>
        <v>0.29234029392107391</v>
      </c>
      <c r="BN899" s="14">
        <f t="shared" si="1285"/>
        <v>0.70578527761211851</v>
      </c>
    </row>
    <row r="900" spans="1:66" x14ac:dyDescent="0.25">
      <c r="A900" t="s">
        <v>348</v>
      </c>
      <c r="B900" t="s">
        <v>264</v>
      </c>
      <c r="C900" t="s">
        <v>266</v>
      </c>
      <c r="D900" s="11">
        <v>44452</v>
      </c>
      <c r="E900" s="10">
        <f>VLOOKUP(A900,home!$A$2:$E$405,3,FALSE)</f>
        <v>1.4792000000000001</v>
      </c>
      <c r="F900" s="10">
        <f>VLOOKUP(B900,home!$B$2:$E$405,3,FALSE)</f>
        <v>1.0141</v>
      </c>
      <c r="G900" s="10">
        <f>VLOOKUP(C900,away!$B$2:$E$405,4,FALSE)</f>
        <v>0.67600000000000005</v>
      </c>
      <c r="H900" s="10">
        <f>VLOOKUP(A900,away!$A$2:$E$405,3,FALSE)</f>
        <v>1.1875</v>
      </c>
      <c r="I900" s="10">
        <f>VLOOKUP(C900,away!$B$2:$E$405,3,FALSE)</f>
        <v>1.5639000000000001</v>
      </c>
      <c r="J900" s="10">
        <f>VLOOKUP(B900,home!$B$2:$E$405,4,FALSE)</f>
        <v>1.6841999999999999</v>
      </c>
      <c r="K900" s="12">
        <f t="shared" si="1230"/>
        <v>1.0140383427200002</v>
      </c>
      <c r="L900" s="12">
        <f t="shared" si="1231"/>
        <v>3.12778045125</v>
      </c>
      <c r="M900" s="13">
        <f t="shared" si="1232"/>
        <v>1.5893917438738442E-2</v>
      </c>
      <c r="N900" s="13">
        <f t="shared" si="1233"/>
        <v>1.6117041698906837E-2</v>
      </c>
      <c r="O900" s="13">
        <f t="shared" si="1234"/>
        <v>4.9712684258667567E-2</v>
      </c>
      <c r="P900" s="13">
        <f t="shared" si="1235"/>
        <v>5.0410567957821888E-2</v>
      </c>
      <c r="Q900" s="13">
        <f t="shared" si="1236"/>
        <v>8.1716491269543112E-3</v>
      </c>
      <c r="R900" s="13">
        <f t="shared" si="1237"/>
        <v>7.774518100171203E-2</v>
      </c>
      <c r="S900" s="13">
        <f t="shared" si="1238"/>
        <v>3.9971664814937635E-2</v>
      </c>
      <c r="T900" s="13">
        <f t="shared" si="1239"/>
        <v>2.5559124393761824E-2</v>
      </c>
      <c r="U900" s="13">
        <f t="shared" si="1240"/>
        <v>7.8836594497442486E-2</v>
      </c>
      <c r="V900" s="13">
        <f t="shared" si="1241"/>
        <v>1.4086411311520003E-2</v>
      </c>
      <c r="W900" s="13">
        <f t="shared" si="1242"/>
        <v>2.7621218459953625E-3</v>
      </c>
      <c r="X900" s="13">
        <f t="shared" si="1243"/>
        <v>8.6393107138748575E-3</v>
      </c>
      <c r="Y900" s="13">
        <f t="shared" si="1244"/>
        <v>1.3510933581566234E-2</v>
      </c>
      <c r="Z900" s="13">
        <f t="shared" si="1245"/>
        <v>8.105661910534924E-2</v>
      </c>
      <c r="AA900" s="13">
        <f t="shared" si="1246"/>
        <v>8.2194519704074639E-2</v>
      </c>
      <c r="AB900" s="13">
        <f t="shared" si="1247"/>
        <v>4.1674197270693117E-2</v>
      </c>
      <c r="AC900" s="13">
        <f t="shared" si="1248"/>
        <v>2.7923575065675159E-3</v>
      </c>
      <c r="AD900" s="13">
        <f t="shared" si="1249"/>
        <v>7.0022436477596111E-4</v>
      </c>
      <c r="AE900" s="13">
        <f t="shared" si="1250"/>
        <v>2.1901480796352002E-3</v>
      </c>
      <c r="AF900" s="13">
        <f t="shared" si="1251"/>
        <v>3.4251511744128548E-3</v>
      </c>
      <c r="AG900" s="13">
        <f t="shared" si="1252"/>
        <v>3.5710402953015017E-3</v>
      </c>
      <c r="AH900" s="13">
        <f t="shared" si="1253"/>
        <v>6.338182717053216E-2</v>
      </c>
      <c r="AI900" s="13">
        <f t="shared" si="1254"/>
        <v>6.4271602982571896E-2</v>
      </c>
      <c r="AJ900" s="13">
        <f t="shared" si="1255"/>
        <v>3.2586934886202512E-2</v>
      </c>
      <c r="AK900" s="13">
        <f t="shared" si="1256"/>
        <v>1.1014800482109786E-2</v>
      </c>
      <c r="AL900" s="13">
        <f t="shared" si="1257"/>
        <v>3.5425961759249938E-4</v>
      </c>
      <c r="AM900" s="13">
        <f t="shared" si="1258"/>
        <v>1.4201087087791615E-4</v>
      </c>
      <c r="AN900" s="13">
        <f t="shared" si="1259"/>
        <v>4.4417882579693402E-4</v>
      </c>
      <c r="AO900" s="13">
        <f t="shared" si="1260"/>
        <v>6.946469240934149E-4</v>
      </c>
      <c r="AP900" s="13">
        <f t="shared" si="1261"/>
        <v>7.2423435656677505E-4</v>
      </c>
      <c r="AQ900" s="13">
        <f t="shared" si="1262"/>
        <v>5.6631151564829534E-4</v>
      </c>
      <c r="AR900" s="13">
        <f t="shared" si="1263"/>
        <v>3.9648887997699327E-2</v>
      </c>
      <c r="AS900" s="13">
        <f t="shared" si="1264"/>
        <v>4.0205492675877925E-2</v>
      </c>
      <c r="AT900" s="13">
        <f t="shared" si="1265"/>
        <v>2.0384955580644175E-2</v>
      </c>
      <c r="AU900" s="13">
        <f t="shared" si="1266"/>
        <v>6.8903755244724141E-3</v>
      </c>
      <c r="AV900" s="13">
        <f t="shared" si="1267"/>
        <v>1.7467762443886144E-3</v>
      </c>
      <c r="AW900" s="13">
        <f t="shared" si="1268"/>
        <v>3.1211151121511745E-5</v>
      </c>
      <c r="AX900" s="13">
        <f t="shared" si="1269"/>
        <v>2.4000744692210994E-5</v>
      </c>
      <c r="AY900" s="13">
        <f t="shared" si="1270"/>
        <v>7.5069060063739744E-5</v>
      </c>
      <c r="AZ900" s="13">
        <f t="shared" si="1271"/>
        <v>1.1739976928053865E-4</v>
      </c>
      <c r="BA900" s="13">
        <f t="shared" si="1272"/>
        <v>1.2240023444564299E-4</v>
      </c>
      <c r="BB900" s="13">
        <f t="shared" si="1273"/>
        <v>9.5710265131874765E-5</v>
      </c>
      <c r="BC900" s="13">
        <f t="shared" si="1274"/>
        <v>5.9872139252686495E-5</v>
      </c>
      <c r="BD900" s="13">
        <f t="shared" si="1275"/>
        <v>2.066883613216744E-2</v>
      </c>
      <c r="BE900" s="13">
        <f t="shared" si="1276"/>
        <v>2.0958992337414325E-2</v>
      </c>
      <c r="BF900" s="13">
        <f t="shared" si="1277"/>
        <v>1.0626610927456401E-2</v>
      </c>
      <c r="BG900" s="13">
        <f t="shared" si="1278"/>
        <v>3.5919303112027113E-3</v>
      </c>
      <c r="BH900" s="13">
        <f t="shared" si="1279"/>
        <v>9.1058876498443283E-4</v>
      </c>
      <c r="BI900" s="13">
        <f t="shared" si="1280"/>
        <v>1.8467438442885324E-4</v>
      </c>
      <c r="BJ900" s="14">
        <f t="shared" si="1281"/>
        <v>8.7712579981034974E-2</v>
      </c>
      <c r="BK900" s="14">
        <f t="shared" si="1282"/>
        <v>0.12358424770724173</v>
      </c>
      <c r="BL900" s="14">
        <f t="shared" si="1283"/>
        <v>0.66723646313474261</v>
      </c>
      <c r="BM900" s="14">
        <f t="shared" si="1284"/>
        <v>0.74149501053662514</v>
      </c>
      <c r="BN900" s="14">
        <f t="shared" si="1285"/>
        <v>0.21805104148280108</v>
      </c>
    </row>
    <row r="901" spans="1:66" x14ac:dyDescent="0.25">
      <c r="A901" t="s">
        <v>348</v>
      </c>
      <c r="B901" t="s">
        <v>264</v>
      </c>
      <c r="C901" t="s">
        <v>266</v>
      </c>
      <c r="D901" s="11">
        <v>44452</v>
      </c>
      <c r="E901" s="10">
        <f>VLOOKUP(A901,home!$A$2:$E$405,3,FALSE)</f>
        <v>1.4792000000000001</v>
      </c>
      <c r="F901" s="10">
        <f>VLOOKUP(B901,home!$B$2:$E$405,3,FALSE)</f>
        <v>1.0141</v>
      </c>
      <c r="G901" s="10">
        <f>VLOOKUP(C901,away!$B$2:$E$405,4,FALSE)</f>
        <v>0.67600000000000005</v>
      </c>
      <c r="H901" s="10">
        <f>VLOOKUP(A901,away!$A$2:$E$405,3,FALSE)</f>
        <v>1.1875</v>
      </c>
      <c r="I901" s="10">
        <f>VLOOKUP(C901,away!$B$2:$E$405,3,FALSE)</f>
        <v>1.5639000000000001</v>
      </c>
      <c r="J901" s="10">
        <f>VLOOKUP(B901,home!$B$2:$E$405,4,FALSE)</f>
        <v>1.6841999999999999</v>
      </c>
      <c r="K901" s="12">
        <f t="shared" si="1230"/>
        <v>1.0140383427200002</v>
      </c>
      <c r="L901" s="12">
        <f t="shared" si="1231"/>
        <v>3.12778045125</v>
      </c>
      <c r="M901" s="13">
        <f t="shared" si="1232"/>
        <v>1.5893917438738442E-2</v>
      </c>
      <c r="N901" s="13">
        <f t="shared" si="1233"/>
        <v>1.6117041698906837E-2</v>
      </c>
      <c r="O901" s="13">
        <f t="shared" si="1234"/>
        <v>4.9712684258667567E-2</v>
      </c>
      <c r="P901" s="13">
        <f t="shared" si="1235"/>
        <v>5.0410567957821888E-2</v>
      </c>
      <c r="Q901" s="13">
        <f t="shared" si="1236"/>
        <v>8.1716491269543112E-3</v>
      </c>
      <c r="R901" s="13">
        <f t="shared" si="1237"/>
        <v>7.774518100171203E-2</v>
      </c>
      <c r="S901" s="13">
        <f t="shared" si="1238"/>
        <v>3.9971664814937635E-2</v>
      </c>
      <c r="T901" s="13">
        <f t="shared" si="1239"/>
        <v>2.5559124393761824E-2</v>
      </c>
      <c r="U901" s="13">
        <f t="shared" si="1240"/>
        <v>7.8836594497442486E-2</v>
      </c>
      <c r="V901" s="13">
        <f t="shared" si="1241"/>
        <v>1.4086411311520003E-2</v>
      </c>
      <c r="W901" s="13">
        <f t="shared" si="1242"/>
        <v>2.7621218459953625E-3</v>
      </c>
      <c r="X901" s="13">
        <f t="shared" si="1243"/>
        <v>8.6393107138748575E-3</v>
      </c>
      <c r="Y901" s="13">
        <f t="shared" si="1244"/>
        <v>1.3510933581566234E-2</v>
      </c>
      <c r="Z901" s="13">
        <f t="shared" si="1245"/>
        <v>8.105661910534924E-2</v>
      </c>
      <c r="AA901" s="13">
        <f t="shared" si="1246"/>
        <v>8.2194519704074639E-2</v>
      </c>
      <c r="AB901" s="13">
        <f t="shared" si="1247"/>
        <v>4.1674197270693117E-2</v>
      </c>
      <c r="AC901" s="13">
        <f t="shared" si="1248"/>
        <v>2.7923575065675159E-3</v>
      </c>
      <c r="AD901" s="13">
        <f t="shared" si="1249"/>
        <v>7.0022436477596111E-4</v>
      </c>
      <c r="AE901" s="13">
        <f t="shared" si="1250"/>
        <v>2.1901480796352002E-3</v>
      </c>
      <c r="AF901" s="13">
        <f t="shared" si="1251"/>
        <v>3.4251511744128548E-3</v>
      </c>
      <c r="AG901" s="13">
        <f t="shared" si="1252"/>
        <v>3.5710402953015017E-3</v>
      </c>
      <c r="AH901" s="13">
        <f t="shared" si="1253"/>
        <v>6.338182717053216E-2</v>
      </c>
      <c r="AI901" s="13">
        <f t="shared" si="1254"/>
        <v>6.4271602982571896E-2</v>
      </c>
      <c r="AJ901" s="13">
        <f t="shared" si="1255"/>
        <v>3.2586934886202512E-2</v>
      </c>
      <c r="AK901" s="13">
        <f t="shared" si="1256"/>
        <v>1.1014800482109786E-2</v>
      </c>
      <c r="AL901" s="13">
        <f t="shared" si="1257"/>
        <v>3.5425961759249938E-4</v>
      </c>
      <c r="AM901" s="13">
        <f t="shared" si="1258"/>
        <v>1.4201087087791615E-4</v>
      </c>
      <c r="AN901" s="13">
        <f t="shared" si="1259"/>
        <v>4.4417882579693402E-4</v>
      </c>
      <c r="AO901" s="13">
        <f t="shared" si="1260"/>
        <v>6.946469240934149E-4</v>
      </c>
      <c r="AP901" s="13">
        <f t="shared" si="1261"/>
        <v>7.2423435656677505E-4</v>
      </c>
      <c r="AQ901" s="13">
        <f t="shared" si="1262"/>
        <v>5.6631151564829534E-4</v>
      </c>
      <c r="AR901" s="13">
        <f t="shared" si="1263"/>
        <v>3.9648887997699327E-2</v>
      </c>
      <c r="AS901" s="13">
        <f t="shared" si="1264"/>
        <v>4.0205492675877925E-2</v>
      </c>
      <c r="AT901" s="13">
        <f t="shared" si="1265"/>
        <v>2.0384955580644175E-2</v>
      </c>
      <c r="AU901" s="13">
        <f t="shared" si="1266"/>
        <v>6.8903755244724141E-3</v>
      </c>
      <c r="AV901" s="13">
        <f t="shared" si="1267"/>
        <v>1.7467762443886144E-3</v>
      </c>
      <c r="AW901" s="13">
        <f t="shared" si="1268"/>
        <v>3.1211151121511745E-5</v>
      </c>
      <c r="AX901" s="13">
        <f t="shared" si="1269"/>
        <v>2.4000744692210994E-5</v>
      </c>
      <c r="AY901" s="13">
        <f t="shared" si="1270"/>
        <v>7.5069060063739744E-5</v>
      </c>
      <c r="AZ901" s="13">
        <f t="shared" si="1271"/>
        <v>1.1739976928053865E-4</v>
      </c>
      <c r="BA901" s="13">
        <f t="shared" si="1272"/>
        <v>1.2240023444564299E-4</v>
      </c>
      <c r="BB901" s="13">
        <f t="shared" si="1273"/>
        <v>9.5710265131874765E-5</v>
      </c>
      <c r="BC901" s="13">
        <f t="shared" si="1274"/>
        <v>5.9872139252686495E-5</v>
      </c>
      <c r="BD901" s="13">
        <f t="shared" si="1275"/>
        <v>2.066883613216744E-2</v>
      </c>
      <c r="BE901" s="13">
        <f t="shared" si="1276"/>
        <v>2.0958992337414325E-2</v>
      </c>
      <c r="BF901" s="13">
        <f t="shared" si="1277"/>
        <v>1.0626610927456401E-2</v>
      </c>
      <c r="BG901" s="13">
        <f t="shared" si="1278"/>
        <v>3.5919303112027113E-3</v>
      </c>
      <c r="BH901" s="13">
        <f t="shared" si="1279"/>
        <v>9.1058876498443283E-4</v>
      </c>
      <c r="BI901" s="13">
        <f t="shared" si="1280"/>
        <v>1.8467438442885324E-4</v>
      </c>
      <c r="BJ901" s="14">
        <f t="shared" si="1281"/>
        <v>8.7712579981034974E-2</v>
      </c>
      <c r="BK901" s="14">
        <f t="shared" si="1282"/>
        <v>0.12358424770724173</v>
      </c>
      <c r="BL901" s="14">
        <f t="shared" si="1283"/>
        <v>0.66723646313474261</v>
      </c>
      <c r="BM901" s="14">
        <f t="shared" si="1284"/>
        <v>0.74149501053662514</v>
      </c>
      <c r="BN901" s="14">
        <f t="shared" si="1285"/>
        <v>0.21805104148280108</v>
      </c>
    </row>
    <row r="902" spans="1:66" x14ac:dyDescent="0.25">
      <c r="A902" t="s">
        <v>349</v>
      </c>
      <c r="B902" t="s">
        <v>277</v>
      </c>
      <c r="C902" t="s">
        <v>279</v>
      </c>
      <c r="D902" s="11">
        <v>44452</v>
      </c>
      <c r="E902" s="10">
        <f>VLOOKUP(A902,home!$A$2:$E$405,3,FALSE)</f>
        <v>1.53</v>
      </c>
      <c r="F902" s="10">
        <f>VLOOKUP(B902,home!$B$2:$E$405,3,FALSE)</f>
        <v>1.2065999999999999</v>
      </c>
      <c r="G902" s="10">
        <f>VLOOKUP(C902,away!$B$2:$E$405,4,FALSE)</f>
        <v>1.0055000000000001</v>
      </c>
      <c r="H902" s="10">
        <f>VLOOKUP(A902,away!$A$2:$E$405,3,FALSE)</f>
        <v>1.075</v>
      </c>
      <c r="I902" s="10">
        <f>VLOOKUP(C902,away!$B$2:$E$405,3,FALSE)</f>
        <v>1.0732999999999999</v>
      </c>
      <c r="J902" s="10">
        <f>VLOOKUP(B902,home!$B$2:$E$405,4,FALSE)</f>
        <v>0.93020000000000003</v>
      </c>
      <c r="K902" s="12">
        <f t="shared" si="1230"/>
        <v>1.8562515389999998</v>
      </c>
      <c r="L902" s="12">
        <f t="shared" si="1231"/>
        <v>1.0732624344999999</v>
      </c>
      <c r="M902" s="13">
        <f t="shared" si="1232"/>
        <v>5.342299682855018E-2</v>
      </c>
      <c r="N902" s="13">
        <f t="shared" si="1233"/>
        <v>9.9166520080988391E-2</v>
      </c>
      <c r="O902" s="13">
        <f t="shared" si="1234"/>
        <v>5.7336895634495545E-2</v>
      </c>
      <c r="P902" s="13">
        <f t="shared" si="1235"/>
        <v>0.10643170076301474</v>
      </c>
      <c r="Q902" s="13">
        <f t="shared" si="1236"/>
        <v>9.2039002758804556E-2</v>
      </c>
      <c r="R902" s="13">
        <f t="shared" si="1237"/>
        <v>3.076876809767555E-2</v>
      </c>
      <c r="S902" s="13">
        <f t="shared" si="1238"/>
        <v>5.3009507140070182E-2</v>
      </c>
      <c r="T902" s="13">
        <f t="shared" si="1239"/>
        <v>9.8782004169866794E-2</v>
      </c>
      <c r="U902" s="13">
        <f t="shared" si="1240"/>
        <v>5.7114573134444346E-2</v>
      </c>
      <c r="V902" s="13">
        <f t="shared" si="1241"/>
        <v>1.1734214219961616E-2</v>
      </c>
      <c r="W902" s="13">
        <f t="shared" si="1242"/>
        <v>5.6949180173018712E-2</v>
      </c>
      <c r="X902" s="13">
        <f t="shared" si="1243"/>
        <v>6.112141575527319E-2</v>
      </c>
      <c r="Y902" s="13">
        <f t="shared" si="1244"/>
        <v>3.2799659736795578E-2</v>
      </c>
      <c r="Z902" s="13">
        <f t="shared" si="1245"/>
        <v>1.1007654318359065E-2</v>
      </c>
      <c r="AA902" s="13">
        <f t="shared" si="1246"/>
        <v>2.0432975269234013E-2</v>
      </c>
      <c r="AB902" s="13">
        <f t="shared" si="1247"/>
        <v>1.8964370894932286E-2</v>
      </c>
      <c r="AC902" s="13">
        <f t="shared" si="1248"/>
        <v>1.4610893841234286E-3</v>
      </c>
      <c r="AD902" s="13">
        <f t="shared" si="1249"/>
        <v>2.6428000835238597E-2</v>
      </c>
      <c r="AE902" s="13">
        <f t="shared" si="1250"/>
        <v>2.8364180515396208E-2</v>
      </c>
      <c r="AF902" s="13">
        <f t="shared" si="1251"/>
        <v>1.5221104716275797E-2</v>
      </c>
      <c r="AG902" s="13">
        <f t="shared" si="1252"/>
        <v>5.4454133011898644E-3</v>
      </c>
      <c r="AH902" s="13">
        <f t="shared" si="1253"/>
        <v>2.9535254679641213E-3</v>
      </c>
      <c r="AI902" s="13">
        <f t="shared" si="1254"/>
        <v>5.482486195384096E-3</v>
      </c>
      <c r="AJ902" s="13">
        <f t="shared" si="1255"/>
        <v>5.0884367188639909E-3</v>
      </c>
      <c r="AK902" s="13">
        <f t="shared" si="1256"/>
        <v>3.14847283016513E-3</v>
      </c>
      <c r="AL902" s="13">
        <f t="shared" si="1257"/>
        <v>1.1643392347913878E-4</v>
      </c>
      <c r="AM902" s="13">
        <f t="shared" si="1258"/>
        <v>9.811403444620977E-3</v>
      </c>
      <c r="AN902" s="13">
        <f t="shared" si="1259"/>
        <v>1.0530210746835595E-2</v>
      </c>
      <c r="AO902" s="13">
        <f t="shared" si="1260"/>
        <v>5.6508398109734164E-3</v>
      </c>
      <c r="AP902" s="13">
        <f t="shared" si="1261"/>
        <v>2.0216113641649495E-3</v>
      </c>
      <c r="AQ902" s="13">
        <f t="shared" si="1262"/>
        <v>5.4242988357913475E-4</v>
      </c>
      <c r="AR902" s="13">
        <f t="shared" si="1263"/>
        <v>6.3398158682098507E-4</v>
      </c>
      <c r="AS902" s="13">
        <f t="shared" si="1264"/>
        <v>1.1768292962341157E-3</v>
      </c>
      <c r="AT902" s="13">
        <f t="shared" si="1265"/>
        <v>1.0922455961374321E-3</v>
      </c>
      <c r="AU902" s="13">
        <f t="shared" si="1266"/>
        <v>6.7582752293202661E-4</v>
      </c>
      <c r="AV902" s="13">
        <f t="shared" si="1267"/>
        <v>3.1362646988528342E-4</v>
      </c>
      <c r="AW902" s="13">
        <f t="shared" si="1268"/>
        <v>6.4434696448161652E-6</v>
      </c>
      <c r="AX902" s="13">
        <f t="shared" si="1269"/>
        <v>3.0354054573045962E-3</v>
      </c>
      <c r="AY902" s="13">
        <f t="shared" si="1270"/>
        <v>3.2577866508013168E-3</v>
      </c>
      <c r="AZ902" s="13">
        <f t="shared" si="1271"/>
        <v>1.7482300159603111E-3</v>
      </c>
      <c r="BA902" s="13">
        <f t="shared" si="1272"/>
        <v>6.2543653433184574E-4</v>
      </c>
      <c r="BB902" s="13">
        <f t="shared" si="1273"/>
        <v>1.6781438436555988E-4</v>
      </c>
      <c r="BC902" s="13">
        <f t="shared" si="1274"/>
        <v>3.6021774941659914E-5</v>
      </c>
      <c r="BD902" s="13">
        <f t="shared" si="1275"/>
        <v>1.1340477021661053E-4</v>
      </c>
      <c r="BE902" s="13">
        <f t="shared" si="1276"/>
        <v>2.1050777924452467E-4</v>
      </c>
      <c r="BF902" s="13">
        <f t="shared" si="1277"/>
        <v>1.9537769459706058E-4</v>
      </c>
      <c r="BG902" s="13">
        <f t="shared" si="1278"/>
        <v>1.2089004876068851E-4</v>
      </c>
      <c r="BH902" s="13">
        <f t="shared" si="1279"/>
        <v>5.6100584765453333E-5</v>
      </c>
      <c r="BI902" s="13">
        <f t="shared" si="1280"/>
        <v>2.0827359361934523E-5</v>
      </c>
      <c r="BJ902" s="14">
        <f t="shared" si="1281"/>
        <v>0.55374367211072695</v>
      </c>
      <c r="BK902" s="14">
        <f t="shared" si="1282"/>
        <v>0.22943372891000061</v>
      </c>
      <c r="BL902" s="14">
        <f t="shared" si="1283"/>
        <v>0.20590012295211524</v>
      </c>
      <c r="BM902" s="14">
        <f t="shared" si="1284"/>
        <v>0.55766795094651633</v>
      </c>
      <c r="BN902" s="14">
        <f t="shared" si="1285"/>
        <v>0.43916588416352892</v>
      </c>
    </row>
    <row r="903" spans="1:66" x14ac:dyDescent="0.25">
      <c r="A903" t="s">
        <v>349</v>
      </c>
      <c r="B903" t="s">
        <v>284</v>
      </c>
      <c r="C903" t="s">
        <v>274</v>
      </c>
      <c r="D903" s="11">
        <v>44452</v>
      </c>
      <c r="E903" s="10">
        <f>VLOOKUP(A903,home!$A$2:$E$405,3,FALSE)</f>
        <v>1.53</v>
      </c>
      <c r="F903" s="10">
        <f>VLOOKUP(B903,home!$B$2:$E$405,3,FALSE)</f>
        <v>0.65359999999999996</v>
      </c>
      <c r="G903" s="10">
        <f>VLOOKUP(C903,away!$B$2:$E$405,4,FALSE)</f>
        <v>0.76249999999999996</v>
      </c>
      <c r="H903" s="10">
        <f>VLOOKUP(A903,away!$A$2:$E$405,3,FALSE)</f>
        <v>1.075</v>
      </c>
      <c r="I903" s="10">
        <f>VLOOKUP(C903,away!$B$2:$E$405,3,FALSE)</f>
        <v>0.85270000000000001</v>
      </c>
      <c r="J903" s="10">
        <f>VLOOKUP(B903,home!$B$2:$E$405,4,FALSE)</f>
        <v>0.62019999999999997</v>
      </c>
      <c r="K903" s="12">
        <f t="shared" si="1230"/>
        <v>0.76250609999999996</v>
      </c>
      <c r="L903" s="12">
        <f t="shared" si="1231"/>
        <v>0.56850788050000001</v>
      </c>
      <c r="M903" s="13">
        <f t="shared" si="1232"/>
        <v>0.26420922243023154</v>
      </c>
      <c r="N903" s="13">
        <f t="shared" si="1233"/>
        <v>0.20146114377930838</v>
      </c>
      <c r="O903" s="13">
        <f t="shared" si="1234"/>
        <v>0.15020502505236397</v>
      </c>
      <c r="P903" s="13">
        <f t="shared" si="1235"/>
        <v>0.11453224785308035</v>
      </c>
      <c r="Q903" s="13">
        <f t="shared" si="1236"/>
        <v>7.6807675522349836E-2</v>
      </c>
      <c r="R903" s="13">
        <f t="shared" si="1237"/>
        <v>4.2696370216484425E-2</v>
      </c>
      <c r="S903" s="13">
        <f t="shared" si="1238"/>
        <v>1.2412166840375282E-2</v>
      </c>
      <c r="T903" s="13">
        <f t="shared" si="1239"/>
        <v>4.3665768817342826E-2</v>
      </c>
      <c r="U903" s="13">
        <f t="shared" si="1240"/>
        <v>3.255624273792769E-2</v>
      </c>
      <c r="V903" s="13">
        <f t="shared" si="1241"/>
        <v>5.9783991383783003E-4</v>
      </c>
      <c r="W903" s="13">
        <f t="shared" si="1242"/>
        <v>1.9522107037537477E-2</v>
      </c>
      <c r="X903" s="13">
        <f t="shared" si="1243"/>
        <v>1.1098471694804563E-2</v>
      </c>
      <c r="Y903" s="13">
        <f t="shared" si="1244"/>
        <v>3.1547843100012928E-3</v>
      </c>
      <c r="Z903" s="13">
        <f t="shared" si="1245"/>
        <v>8.091074312272295E-3</v>
      </c>
      <c r="AA903" s="13">
        <f t="shared" si="1246"/>
        <v>6.16949351866093E-3</v>
      </c>
      <c r="AB903" s="13">
        <f t="shared" si="1247"/>
        <v>2.3521382209447115E-3</v>
      </c>
      <c r="AC903" s="13">
        <f t="shared" si="1248"/>
        <v>1.619737867170297E-5</v>
      </c>
      <c r="AD903" s="13">
        <f t="shared" si="1249"/>
        <v>3.7214314252438131E-3</v>
      </c>
      <c r="AE903" s="13">
        <f t="shared" si="1250"/>
        <v>2.1156630919914542E-3</v>
      </c>
      <c r="AF903" s="13">
        <f t="shared" si="1251"/>
        <v>6.0138557014006912E-4</v>
      </c>
      <c r="AG903" s="13">
        <f t="shared" si="1252"/>
        <v>1.1396414528120494E-4</v>
      </c>
      <c r="AH903" s="13">
        <f t="shared" si="1253"/>
        <v>1.1499598770594792E-3</v>
      </c>
      <c r="AI903" s="13">
        <f t="shared" si="1254"/>
        <v>8.7685142101310296E-4</v>
      </c>
      <c r="AJ903" s="13">
        <f t="shared" si="1255"/>
        <v>3.3430227865807955E-4</v>
      </c>
      <c r="AK903" s="13">
        <f t="shared" si="1256"/>
        <v>8.4969175573561826E-5</v>
      </c>
      <c r="AL903" s="13">
        <f t="shared" si="1257"/>
        <v>2.808565380926559E-7</v>
      </c>
      <c r="AM903" s="13">
        <f t="shared" si="1258"/>
        <v>5.6752283249602046E-4</v>
      </c>
      <c r="AN903" s="13">
        <f t="shared" si="1259"/>
        <v>3.2264120263766904E-4</v>
      </c>
      <c r="AO903" s="13">
        <f t="shared" si="1260"/>
        <v>9.1712033136756121E-5</v>
      </c>
      <c r="AP903" s="13">
        <f t="shared" si="1261"/>
        <v>1.7379671191640997E-5</v>
      </c>
      <c r="AQ903" s="13">
        <f t="shared" si="1262"/>
        <v>2.4701200082366826E-6</v>
      </c>
      <c r="AR903" s="13">
        <f t="shared" si="1263"/>
        <v>1.3075225047342505E-4</v>
      </c>
      <c r="AS903" s="13">
        <f t="shared" si="1264"/>
        <v>9.9699388574714501E-5</v>
      </c>
      <c r="AT903" s="13">
        <f t="shared" si="1265"/>
        <v>3.801069597724505E-5</v>
      </c>
      <c r="AU903" s="13">
        <f t="shared" si="1266"/>
        <v>9.6611291826316036E-6</v>
      </c>
      <c r="AV903" s="13">
        <f t="shared" si="1267"/>
        <v>1.8416674836611526E-6</v>
      </c>
      <c r="AW903" s="13">
        <f t="shared" si="1268"/>
        <v>3.3819084671808171E-9</v>
      </c>
      <c r="AX903" s="13">
        <f t="shared" si="1269"/>
        <v>7.2123270277915609E-5</v>
      </c>
      <c r="AY903" s="13">
        <f t="shared" si="1270"/>
        <v>4.1002647520426443E-5</v>
      </c>
      <c r="AZ903" s="13">
        <f t="shared" si="1271"/>
        <v>1.165516411836311E-5</v>
      </c>
      <c r="BA903" s="13">
        <f t="shared" si="1272"/>
        <v>2.2086842166034208E-6</v>
      </c>
      <c r="BB903" s="13">
        <f t="shared" si="1273"/>
        <v>3.1391359566875337E-7</v>
      </c>
      <c r="BC903" s="13">
        <f t="shared" si="1274"/>
        <v>3.5692470586755403E-8</v>
      </c>
      <c r="BD903" s="13">
        <f t="shared" si="1275"/>
        <v>1.2388947464541999E-5</v>
      </c>
      <c r="BE903" s="13">
        <f t="shared" si="1276"/>
        <v>9.4466480142928085E-6</v>
      </c>
      <c r="BF903" s="13">
        <f t="shared" si="1277"/>
        <v>3.6015633677255762E-6</v>
      </c>
      <c r="BG903" s="13">
        <f t="shared" si="1278"/>
        <v>9.1540467914243164E-7</v>
      </c>
      <c r="BH903" s="13">
        <f t="shared" si="1279"/>
        <v>1.7450041295366168E-7</v>
      </c>
      <c r="BI903" s="13">
        <f t="shared" si="1280"/>
        <v>2.6611525865937215E-8</v>
      </c>
      <c r="BJ903" s="14">
        <f t="shared" si="1281"/>
        <v>0.36339146062567068</v>
      </c>
      <c r="BK903" s="14">
        <f t="shared" si="1282"/>
        <v>0.39180895792025522</v>
      </c>
      <c r="BL903" s="14">
        <f t="shared" si="1283"/>
        <v>0.2367318713058422</v>
      </c>
      <c r="BM903" s="14">
        <f t="shared" si="1284"/>
        <v>0.15007068004461008</v>
      </c>
      <c r="BN903" s="14">
        <f t="shared" si="1285"/>
        <v>0.84991168485381852</v>
      </c>
    </row>
    <row r="904" spans="1:66" x14ac:dyDescent="0.25">
      <c r="A904" t="s">
        <v>349</v>
      </c>
      <c r="B904" t="s">
        <v>286</v>
      </c>
      <c r="C904" t="s">
        <v>289</v>
      </c>
      <c r="D904" s="11">
        <v>44452</v>
      </c>
      <c r="E904" s="10">
        <f>VLOOKUP(A904,home!$A$2:$E$405,3,FALSE)</f>
        <v>1.53</v>
      </c>
      <c r="F904" s="10">
        <f>VLOOKUP(B904,home!$B$2:$E$405,3,FALSE)</f>
        <v>0.54469999999999996</v>
      </c>
      <c r="G904" s="10">
        <f>VLOOKUP(C904,away!$B$2:$E$405,4,FALSE)</f>
        <v>0.95530000000000004</v>
      </c>
      <c r="H904" s="10">
        <f>VLOOKUP(A904,away!$A$2:$E$405,3,FALSE)</f>
        <v>1.075</v>
      </c>
      <c r="I904" s="10">
        <f>VLOOKUP(C904,away!$B$2:$E$405,3,FALSE)</f>
        <v>1.2164999999999999</v>
      </c>
      <c r="J904" s="10">
        <f>VLOOKUP(B904,home!$B$2:$E$405,4,FALSE)</f>
        <v>1.3953</v>
      </c>
      <c r="K904" s="12">
        <f t="shared" si="1230"/>
        <v>0.79613842229999998</v>
      </c>
      <c r="L904" s="12">
        <f t="shared" si="1231"/>
        <v>1.8246861337499998</v>
      </c>
      <c r="M904" s="13">
        <f t="shared" si="1232"/>
        <v>7.2742857528699745E-2</v>
      </c>
      <c r="N904" s="13">
        <f t="shared" si="1233"/>
        <v>5.7913383826492686E-2</v>
      </c>
      <c r="O904" s="13">
        <f t="shared" si="1234"/>
        <v>0.13273288346197021</v>
      </c>
      <c r="P904" s="13">
        <f t="shared" si="1235"/>
        <v>0.10567374842674271</v>
      </c>
      <c r="Q904" s="13">
        <f t="shared" si="1236"/>
        <v>2.3053535014839109E-2</v>
      </c>
      <c r="R904" s="13">
        <f t="shared" si="1237"/>
        <v>0.12109792597285587</v>
      </c>
      <c r="S904" s="13">
        <f t="shared" si="1238"/>
        <v>3.8378135963907996E-2</v>
      </c>
      <c r="T904" s="13">
        <f t="shared" si="1239"/>
        <v>4.2065465675497016E-2</v>
      </c>
      <c r="U904" s="13">
        <f t="shared" si="1240"/>
        <v>9.6410711727831652E-2</v>
      </c>
      <c r="V904" s="13">
        <f t="shared" si="1241"/>
        <v>6.1946692511086771E-3</v>
      </c>
      <c r="W904" s="13">
        <f t="shared" si="1242"/>
        <v>6.1179349983839391E-3</v>
      </c>
      <c r="X904" s="13">
        <f t="shared" si="1243"/>
        <v>1.1163311158735E-2</v>
      </c>
      <c r="Y904" s="13">
        <f t="shared" si="1244"/>
        <v>1.0184769539040201E-2</v>
      </c>
      <c r="Z904" s="13">
        <f t="shared" si="1245"/>
        <v>7.3655235449518019E-2</v>
      </c>
      <c r="AA904" s="13">
        <f t="shared" si="1246"/>
        <v>5.8639762944914298E-2</v>
      </c>
      <c r="AB904" s="13">
        <f t="shared" si="1247"/>
        <v>2.3342684177505034E-2</v>
      </c>
      <c r="AC904" s="13">
        <f t="shared" si="1248"/>
        <v>5.6243831204516169E-4</v>
      </c>
      <c r="AD904" s="13">
        <f t="shared" si="1249"/>
        <v>1.2176807793368356E-3</v>
      </c>
      <c r="AE904" s="13">
        <f t="shared" si="1250"/>
        <v>2.2218852333898169E-3</v>
      </c>
      <c r="AF904" s="13">
        <f t="shared" si="1251"/>
        <v>2.0271215880751409E-3</v>
      </c>
      <c r="AG904" s="13">
        <f t="shared" si="1252"/>
        <v>1.2329535510619961E-3</v>
      </c>
      <c r="AH904" s="13">
        <f t="shared" si="1253"/>
        <v>3.3599421700706747E-2</v>
      </c>
      <c r="AI904" s="13">
        <f t="shared" si="1254"/>
        <v>2.6749790582993049E-2</v>
      </c>
      <c r="AJ904" s="13">
        <f t="shared" si="1255"/>
        <v>1.0648268035799739E-2</v>
      </c>
      <c r="AK904" s="13">
        <f t="shared" si="1256"/>
        <v>2.8258317714163752E-3</v>
      </c>
      <c r="AL904" s="13">
        <f t="shared" si="1257"/>
        <v>3.2682227073179233E-5</v>
      </c>
      <c r="AM904" s="13">
        <f t="shared" si="1258"/>
        <v>1.9388849090525256E-4</v>
      </c>
      <c r="AN904" s="13">
        <f t="shared" si="1259"/>
        <v>3.5378564084852725E-4</v>
      </c>
      <c r="AO904" s="13">
        <f t="shared" si="1260"/>
        <v>3.2277387658808266E-4</v>
      </c>
      <c r="AP904" s="13">
        <f t="shared" si="1261"/>
        <v>1.9632033898233603E-4</v>
      </c>
      <c r="AQ904" s="13">
        <f t="shared" si="1262"/>
        <v>8.9555750078542035E-5</v>
      </c>
      <c r="AR904" s="13">
        <f t="shared" si="1263"/>
        <v>1.226167977585969E-2</v>
      </c>
      <c r="AS904" s="13">
        <f t="shared" si="1264"/>
        <v>9.7619943915007498E-3</v>
      </c>
      <c r="AT904" s="13">
        <f t="shared" si="1265"/>
        <v>3.8859494066754269E-3</v>
      </c>
      <c r="AU904" s="13">
        <f t="shared" si="1266"/>
        <v>1.0312512099227319E-3</v>
      </c>
      <c r="AV904" s="13">
        <f t="shared" si="1267"/>
        <v>2.0525467781571248E-4</v>
      </c>
      <c r="AW904" s="13">
        <f t="shared" si="1268"/>
        <v>1.3188211335900369E-6</v>
      </c>
      <c r="AX904" s="13">
        <f t="shared" si="1269"/>
        <v>2.5727012875239269E-5</v>
      </c>
      <c r="AY904" s="13">
        <f t="shared" si="1270"/>
        <v>4.6943723656256806E-5</v>
      </c>
      <c r="AZ904" s="13">
        <f t="shared" si="1271"/>
        <v>4.2828780811081824E-5</v>
      </c>
      <c r="BA904" s="13">
        <f t="shared" si="1272"/>
        <v>2.6049694157133024E-5</v>
      </c>
      <c r="BB904" s="13">
        <f t="shared" si="1273"/>
        <v>1.1883128929237256E-5</v>
      </c>
      <c r="BC904" s="13">
        <f t="shared" si="1274"/>
        <v>4.3365961165485419E-6</v>
      </c>
      <c r="BD904" s="13">
        <f t="shared" si="1275"/>
        <v>3.7289528439156633E-3</v>
      </c>
      <c r="BE904" s="13">
        <f t="shared" si="1276"/>
        <v>2.9687626339861143E-3</v>
      </c>
      <c r="BF904" s="13">
        <f t="shared" si="1277"/>
        <v>1.1817729998024483E-3</v>
      </c>
      <c r="BG904" s="13">
        <f t="shared" si="1278"/>
        <v>3.1361829719315316E-4</v>
      </c>
      <c r="BH904" s="13">
        <f t="shared" si="1279"/>
        <v>6.2420894082942368E-5</v>
      </c>
      <c r="BI904" s="13">
        <f t="shared" si="1280"/>
        <v>9.9391344267498296E-6</v>
      </c>
      <c r="BJ904" s="14">
        <f t="shared" si="1281"/>
        <v>0.15851213439879999</v>
      </c>
      <c r="BK904" s="14">
        <f t="shared" si="1282"/>
        <v>0.22363147543323372</v>
      </c>
      <c r="BL904" s="14">
        <f t="shared" si="1283"/>
        <v>0.5414588766411742</v>
      </c>
      <c r="BM904" s="14">
        <f t="shared" si="1284"/>
        <v>0.48399776278860307</v>
      </c>
      <c r="BN904" s="14">
        <f t="shared" si="1285"/>
        <v>0.51321433423160034</v>
      </c>
    </row>
    <row r="905" spans="1:66" x14ac:dyDescent="0.25">
      <c r="A905" t="s">
        <v>290</v>
      </c>
      <c r="B905" t="s">
        <v>302</v>
      </c>
      <c r="C905" t="s">
        <v>312</v>
      </c>
      <c r="D905" s="11">
        <v>44452</v>
      </c>
      <c r="E905" s="10">
        <f>VLOOKUP(A905,home!$A$2:$E$405,3,FALSE)</f>
        <v>1.6512</v>
      </c>
      <c r="F905" s="10">
        <f>VLOOKUP(B905,home!$B$2:$E$405,3,FALSE)</f>
        <v>1.2491000000000001</v>
      </c>
      <c r="G905" s="10">
        <f>VLOOKUP(C905,away!$B$2:$E$405,4,FALSE)</f>
        <v>1.2491000000000001</v>
      </c>
      <c r="H905" s="10">
        <f>VLOOKUP(A905,away!$A$2:$E$405,3,FALSE)</f>
        <v>1.1418999999999999</v>
      </c>
      <c r="I905" s="10">
        <f>VLOOKUP(C905,away!$B$2:$E$405,3,FALSE)</f>
        <v>1.3136000000000001</v>
      </c>
      <c r="J905" s="10">
        <f>VLOOKUP(B905,home!$B$2:$E$405,4,FALSE)</f>
        <v>1.2040999999999999</v>
      </c>
      <c r="K905" s="12">
        <f t="shared" si="1230"/>
        <v>2.5762861374720005</v>
      </c>
      <c r="L905" s="12">
        <f t="shared" si="1231"/>
        <v>1.8061498073440001</v>
      </c>
      <c r="M905" s="13">
        <f t="shared" si="1232"/>
        <v>1.2494884670173118E-2</v>
      </c>
      <c r="N905" s="13">
        <f t="shared" si="1233"/>
        <v>3.2190398165078411E-2</v>
      </c>
      <c r="O905" s="13">
        <f t="shared" si="1234"/>
        <v>2.2567633539818676E-2</v>
      </c>
      <c r="P905" s="13">
        <f t="shared" si="1235"/>
        <v>5.8140681444183023E-2</v>
      </c>
      <c r="Q905" s="13">
        <f t="shared" si="1236"/>
        <v>4.1465838276197826E-2</v>
      </c>
      <c r="R905" s="13">
        <f t="shared" si="1237"/>
        <v>2.0380263485076756E-2</v>
      </c>
      <c r="S905" s="13">
        <f t="shared" si="1238"/>
        <v>6.7634454579306169E-2</v>
      </c>
      <c r="T905" s="13">
        <f t="shared" si="1239"/>
        <v>7.4893515813912168E-2</v>
      </c>
      <c r="U905" s="13">
        <f t="shared" si="1240"/>
        <v>5.2505390294630042E-2</v>
      </c>
      <c r="V905" s="13">
        <f t="shared" si="1241"/>
        <v>3.4968205719981445E-2</v>
      </c>
      <c r="W905" s="13">
        <f t="shared" si="1242"/>
        <v>3.5609288109874779E-2</v>
      </c>
      <c r="X905" s="13">
        <f t="shared" si="1243"/>
        <v>6.4315708859307333E-2</v>
      </c>
      <c r="Y905" s="13">
        <f t="shared" si="1244"/>
        <v>5.8081902582715381E-2</v>
      </c>
      <c r="Z905" s="13">
        <f t="shared" si="1245"/>
        <v>1.2269936322397109E-2</v>
      </c>
      <c r="AA905" s="13">
        <f t="shared" si="1246"/>
        <v>3.1610866855055847E-2</v>
      </c>
      <c r="AB905" s="13">
        <f t="shared" si="1247"/>
        <v>4.071931903607677E-2</v>
      </c>
      <c r="AC905" s="13">
        <f t="shared" si="1248"/>
        <v>1.0169538190563043E-2</v>
      </c>
      <c r="AD905" s="13">
        <f t="shared" si="1249"/>
        <v>2.2934928830679227E-2</v>
      </c>
      <c r="AE905" s="13">
        <f t="shared" si="1250"/>
        <v>4.1423917288979636E-2</v>
      </c>
      <c r="AF905" s="13">
        <f t="shared" si="1251"/>
        <v>3.7408900115462197E-2</v>
      </c>
      <c r="AG905" s="13">
        <f t="shared" si="1252"/>
        <v>2.2522025912164321E-2</v>
      </c>
      <c r="AH905" s="13">
        <f t="shared" si="1253"/>
        <v>5.540335781205173E-3</v>
      </c>
      <c r="AI905" s="13">
        <f t="shared" si="1254"/>
        <v>1.4273490270058994E-2</v>
      </c>
      <c r="AJ905" s="13">
        <f t="shared" si="1255"/>
        <v>1.838629755804724E-2</v>
      </c>
      <c r="AK905" s="13">
        <f t="shared" si="1256"/>
        <v>1.5789454506077466E-2</v>
      </c>
      <c r="AL905" s="13">
        <f t="shared" si="1257"/>
        <v>1.892819008672891E-3</v>
      </c>
      <c r="AM905" s="13">
        <f t="shared" si="1258"/>
        <v>1.1817387842077164E-2</v>
      </c>
      <c r="AN905" s="13">
        <f t="shared" si="1259"/>
        <v>2.1343972774276996E-2</v>
      </c>
      <c r="AO905" s="13">
        <f t="shared" si="1260"/>
        <v>1.9275206157107996E-2</v>
      </c>
      <c r="AP905" s="13">
        <f t="shared" si="1261"/>
        <v>1.1604636629058827E-2</v>
      </c>
      <c r="AQ905" s="13">
        <f t="shared" si="1262"/>
        <v>5.2399280529679326E-3</v>
      </c>
      <c r="AR905" s="13">
        <f t="shared" si="1263"/>
        <v>2.0013352807689592E-3</v>
      </c>
      <c r="AS905" s="13">
        <f t="shared" si="1264"/>
        <v>5.1560123402787034E-3</v>
      </c>
      <c r="AT905" s="13">
        <f t="shared" si="1265"/>
        <v>6.6416815584472971E-3</v>
      </c>
      <c r="AU905" s="13">
        <f t="shared" si="1266"/>
        <v>5.7036240428437347E-3</v>
      </c>
      <c r="AV905" s="13">
        <f t="shared" si="1267"/>
        <v>3.6735418887325795E-3</v>
      </c>
      <c r="AW905" s="13">
        <f t="shared" si="1268"/>
        <v>2.4465520161900018E-4</v>
      </c>
      <c r="AX905" s="13">
        <f t="shared" si="1269"/>
        <v>5.0741620797789292E-3</v>
      </c>
      <c r="AY905" s="13">
        <f t="shared" si="1270"/>
        <v>9.1646968628249434E-3</v>
      </c>
      <c r="AZ905" s="13">
        <f t="shared" si="1271"/>
        <v>8.2764077365787194E-3</v>
      </c>
      <c r="BA905" s="13">
        <f t="shared" si="1272"/>
        <v>4.9828107463073465E-3</v>
      </c>
      <c r="BB905" s="13">
        <f t="shared" si="1273"/>
        <v>2.2499256673686576E-3</v>
      </c>
      <c r="BC905" s="13">
        <f t="shared" si="1274"/>
        <v>8.1274056213124449E-4</v>
      </c>
      <c r="BD905" s="13">
        <f t="shared" si="1275"/>
        <v>6.0245188863193415E-4</v>
      </c>
      <c r="BE905" s="13">
        <f t="shared" si="1276"/>
        <v>1.5520884491762772E-3</v>
      </c>
      <c r="BF905" s="13">
        <f t="shared" si="1277"/>
        <v>1.9993119778716302E-3</v>
      </c>
      <c r="BG905" s="13">
        <f t="shared" si="1278"/>
        <v>1.7169332443574691E-3</v>
      </c>
      <c r="BH905" s="13">
        <f t="shared" si="1279"/>
        <v>1.1058278291007433E-3</v>
      </c>
      <c r="BI905" s="13">
        <f t="shared" si="1280"/>
        <v>5.6978578130860034E-4</v>
      </c>
      <c r="BJ905" s="14">
        <f t="shared" si="1281"/>
        <v>0.53068829906485004</v>
      </c>
      <c r="BK905" s="14">
        <f t="shared" si="1282"/>
        <v>0.19446528047570463</v>
      </c>
      <c r="BL905" s="14">
        <f t="shared" si="1283"/>
        <v>0.25249564560756493</v>
      </c>
      <c r="BM905" s="14">
        <f t="shared" si="1284"/>
        <v>0.7937594202287831</v>
      </c>
      <c r="BN905" s="14">
        <f t="shared" si="1285"/>
        <v>0.18723969958052783</v>
      </c>
    </row>
    <row r="906" spans="1:66" x14ac:dyDescent="0.25">
      <c r="A906" t="s">
        <v>338</v>
      </c>
      <c r="B906" t="s">
        <v>81</v>
      </c>
      <c r="C906" t="s">
        <v>96</v>
      </c>
      <c r="D906" s="11">
        <v>44453</v>
      </c>
      <c r="E906" s="10">
        <f>VLOOKUP(A906,home!$A$2:$E$405,3,FALSE)</f>
        <v>1.3033999999999999</v>
      </c>
      <c r="F906" s="10">
        <f>VLOOKUP(B906,home!$B$2:$E$405,3,FALSE)</f>
        <v>0.6905</v>
      </c>
      <c r="G906" s="10">
        <f>VLOOKUP(C906,away!$B$2:$E$405,4,FALSE)</f>
        <v>0.57540000000000002</v>
      </c>
      <c r="H906" s="10">
        <f>VLOOKUP(A906,away!$A$2:$E$405,3,FALSE)</f>
        <v>1.0085</v>
      </c>
      <c r="I906" s="10">
        <f>VLOOKUP(C906,away!$B$2:$E$405,3,FALSE)</f>
        <v>0.74370000000000003</v>
      </c>
      <c r="J906" s="10">
        <f>VLOOKUP(B906,home!$B$2:$E$405,4,FALSE)</f>
        <v>0.59489999999999998</v>
      </c>
      <c r="K906" s="12">
        <f t="shared" si="1230"/>
        <v>0.51785867657999995</v>
      </c>
      <c r="L906" s="12">
        <f t="shared" si="1231"/>
        <v>0.44618776060499998</v>
      </c>
      <c r="M906" s="13">
        <f t="shared" si="1232"/>
        <v>0.38134666441740817</v>
      </c>
      <c r="N906" s="13">
        <f t="shared" si="1233"/>
        <v>0.19748367895339636</v>
      </c>
      <c r="O906" s="13">
        <f t="shared" si="1234"/>
        <v>0.17015221421058979</v>
      </c>
      <c r="P906" s="13">
        <f t="shared" si="1235"/>
        <v>8.811480046825268E-2</v>
      </c>
      <c r="Q906" s="13">
        <f t="shared" si="1236"/>
        <v>5.1134318314477713E-2</v>
      </c>
      <c r="R906" s="13">
        <f t="shared" si="1237"/>
        <v>3.795991771030266E-2</v>
      </c>
      <c r="S906" s="13">
        <f t="shared" si="1238"/>
        <v>5.0899999829692715E-3</v>
      </c>
      <c r="T906" s="13">
        <f t="shared" si="1239"/>
        <v>2.2815506978800047E-2</v>
      </c>
      <c r="U906" s="13">
        <f t="shared" si="1240"/>
        <v>1.9657872748543036E-2</v>
      </c>
      <c r="V906" s="13">
        <f t="shared" si="1241"/>
        <v>1.3067851226883522E-4</v>
      </c>
      <c r="W906" s="13">
        <f t="shared" si="1242"/>
        <v>8.8267834700519621E-3</v>
      </c>
      <c r="X906" s="13">
        <f t="shared" si="1243"/>
        <v>3.9384027498477157E-3</v>
      </c>
      <c r="Y906" s="13">
        <f t="shared" si="1244"/>
        <v>8.7863355165756314E-4</v>
      </c>
      <c r="Z906" s="13">
        <f t="shared" si="1245"/>
        <v>5.6457502253033408E-3</v>
      </c>
      <c r="AA906" s="13">
        <f t="shared" si="1246"/>
        <v>2.9237007399768242E-3</v>
      </c>
      <c r="AB906" s="13">
        <f t="shared" si="1247"/>
        <v>7.5703189796018236E-4</v>
      </c>
      <c r="AC906" s="13">
        <f t="shared" si="1248"/>
        <v>1.8871790598404412E-6</v>
      </c>
      <c r="AD906" s="13">
        <f t="shared" si="1249"/>
        <v>1.1427566015648318E-3</v>
      </c>
      <c r="AE906" s="13">
        <f t="shared" si="1250"/>
        <v>5.0988400896879256E-4</v>
      </c>
      <c r="AF906" s="13">
        <f t="shared" si="1251"/>
        <v>1.1375200206504264E-4</v>
      </c>
      <c r="AG906" s="13">
        <f t="shared" si="1252"/>
        <v>1.6918250355245571E-5</v>
      </c>
      <c r="AH906" s="13">
        <f t="shared" si="1253"/>
        <v>6.2976616249081781E-4</v>
      </c>
      <c r="AI906" s="13">
        <f t="shared" si="1254"/>
        <v>3.261298714623601E-4</v>
      </c>
      <c r="AJ906" s="13">
        <f t="shared" si="1255"/>
        <v>8.4444591814351641E-5</v>
      </c>
      <c r="AK906" s="13">
        <f t="shared" si="1256"/>
        <v>1.4576788187106149E-5</v>
      </c>
      <c r="AL906" s="13">
        <f t="shared" si="1257"/>
        <v>1.7442230056974297E-8</v>
      </c>
      <c r="AM906" s="13">
        <f t="shared" si="1258"/>
        <v>1.1835728426788445E-4</v>
      </c>
      <c r="AN906" s="13">
        <f t="shared" si="1259"/>
        <v>5.2809571618776756E-5</v>
      </c>
      <c r="AO906" s="13">
        <f t="shared" si="1260"/>
        <v>1.1781492249545683E-5</v>
      </c>
      <c r="AP906" s="13">
        <f t="shared" si="1261"/>
        <v>1.7522525478033172E-6</v>
      </c>
      <c r="AQ906" s="13">
        <f t="shared" si="1262"/>
        <v>1.9545841007969191E-7</v>
      </c>
      <c r="AR906" s="13">
        <f t="shared" si="1263"/>
        <v>5.6198790749316496E-5</v>
      </c>
      <c r="AS906" s="13">
        <f t="shared" si="1264"/>
        <v>2.9103031402837384E-5</v>
      </c>
      <c r="AT906" s="13">
        <f t="shared" si="1265"/>
        <v>7.5356286633697737E-6</v>
      </c>
      <c r="AU906" s="13">
        <f t="shared" si="1266"/>
        <v>1.3007968956036619E-6</v>
      </c>
      <c r="AV906" s="13">
        <f t="shared" si="1267"/>
        <v>1.6840723971417112E-7</v>
      </c>
      <c r="AW906" s="13">
        <f t="shared" si="1268"/>
        <v>1.1195111405317281E-10</v>
      </c>
      <c r="AX906" s="13">
        <f t="shared" si="1269"/>
        <v>1.0215391099094914E-5</v>
      </c>
      <c r="AY906" s="13">
        <f t="shared" si="1270"/>
        <v>4.557982478209409E-6</v>
      </c>
      <c r="AZ906" s="13">
        <f t="shared" si="1271"/>
        <v>1.0168579974145423E-6</v>
      </c>
      <c r="BA906" s="13">
        <f t="shared" si="1272"/>
        <v>1.5123653090655981E-7</v>
      </c>
      <c r="BB906" s="13">
        <f t="shared" si="1273"/>
        <v>1.6869972261716696E-8</v>
      </c>
      <c r="BC906" s="13">
        <f t="shared" si="1274"/>
        <v>1.5054350289847676E-9</v>
      </c>
      <c r="BD906" s="13">
        <f t="shared" si="1275"/>
        <v>4.1792020988577533E-6</v>
      </c>
      <c r="BE906" s="13">
        <f t="shared" si="1276"/>
        <v>2.1642360680748344E-6</v>
      </c>
      <c r="BF906" s="13">
        <f t="shared" si="1277"/>
        <v>5.6038421300996818E-7</v>
      </c>
      <c r="BG906" s="13">
        <f t="shared" si="1278"/>
        <v>9.6733275641888981E-8</v>
      </c>
      <c r="BH906" s="13">
        <f t="shared" si="1279"/>
        <v>1.252354152628924E-8</v>
      </c>
      <c r="BI906" s="13">
        <f t="shared" si="1280"/>
        <v>1.2970849281797639E-9</v>
      </c>
      <c r="BJ906" s="14">
        <f t="shared" si="1281"/>
        <v>0.28706149078379228</v>
      </c>
      <c r="BK906" s="14">
        <f t="shared" si="1282"/>
        <v>0.47468860598466711</v>
      </c>
      <c r="BL906" s="14">
        <f t="shared" si="1283"/>
        <v>0.23260697575256004</v>
      </c>
      <c r="BM906" s="14">
        <f t="shared" si="1284"/>
        <v>7.3806670801368227E-2</v>
      </c>
      <c r="BN906" s="14">
        <f t="shared" si="1285"/>
        <v>0.92619159407442742</v>
      </c>
    </row>
    <row r="907" spans="1:66" x14ac:dyDescent="0.25">
      <c r="A907" t="s">
        <v>339</v>
      </c>
      <c r="B907" t="s">
        <v>128</v>
      </c>
      <c r="C907" t="s">
        <v>123</v>
      </c>
      <c r="D907" s="11">
        <v>44453</v>
      </c>
      <c r="E907" s="10">
        <f>VLOOKUP(A907,home!$A$2:$E$405,3,FALSE)</f>
        <v>1.2199</v>
      </c>
      <c r="F907" s="10">
        <f>VLOOKUP(B907,home!$B$2:$E$405,3,FALSE)</f>
        <v>0.32790000000000002</v>
      </c>
      <c r="G907" s="10">
        <f>VLOOKUP(C907,away!$B$2:$E$405,4,FALSE)</f>
        <v>0.81969999999999998</v>
      </c>
      <c r="H907" s="10">
        <f>VLOOKUP(A907,away!$A$2:$E$405,3,FALSE)</f>
        <v>1.0142</v>
      </c>
      <c r="I907" s="10">
        <f>VLOOKUP(C907,away!$B$2:$E$405,3,FALSE)</f>
        <v>0.98599999999999999</v>
      </c>
      <c r="J907" s="10">
        <f>VLOOKUP(B907,home!$B$2:$E$405,4,FALSE)</f>
        <v>0.72309999999999997</v>
      </c>
      <c r="K907" s="12">
        <f t="shared" si="1230"/>
        <v>0.32788427063699999</v>
      </c>
      <c r="L907" s="12">
        <f t="shared" si="1231"/>
        <v>0.72310086772000004</v>
      </c>
      <c r="M907" s="13">
        <f t="shared" si="1232"/>
        <v>0.34959318176306609</v>
      </c>
      <c r="N907" s="13">
        <f t="shared" si="1233"/>
        <v>0.11462610542205108</v>
      </c>
      <c r="O907" s="13">
        <f t="shared" si="1234"/>
        <v>0.25279113308186879</v>
      </c>
      <c r="P907" s="13">
        <f t="shared" si="1235"/>
        <v>8.2886236294049342E-2</v>
      </c>
      <c r="Q907" s="13">
        <f t="shared" si="1236"/>
        <v>1.8792048486134541E-2</v>
      </c>
      <c r="R907" s="13">
        <f t="shared" si="1237"/>
        <v>9.1396743841710634E-2</v>
      </c>
      <c r="S907" s="13">
        <f t="shared" si="1238"/>
        <v>4.9129449066666522E-3</v>
      </c>
      <c r="T907" s="13">
        <f t="shared" si="1239"/>
        <v>1.35885465665602E-2</v>
      </c>
      <c r="U907" s="13">
        <f t="shared" si="1240"/>
        <v>2.9967554693136011E-2</v>
      </c>
      <c r="V907" s="13">
        <f t="shared" si="1241"/>
        <v>1.2942520165866694E-4</v>
      </c>
      <c r="W907" s="13">
        <f t="shared" si="1242"/>
        <v>2.0538723705504549E-3</v>
      </c>
      <c r="X907" s="13">
        <f t="shared" si="1243"/>
        <v>1.4851568933311673E-3</v>
      </c>
      <c r="Y907" s="13">
        <f t="shared" si="1244"/>
        <v>5.3695911913405315E-4</v>
      </c>
      <c r="Z907" s="13">
        <f t="shared" si="1245"/>
        <v>2.2029688259574517E-2</v>
      </c>
      <c r="AA907" s="13">
        <f t="shared" si="1246"/>
        <v>7.223188267351072E-3</v>
      </c>
      <c r="AB907" s="13">
        <f t="shared" si="1247"/>
        <v>1.1841849083570708E-3</v>
      </c>
      <c r="AC907" s="13">
        <f t="shared" si="1248"/>
        <v>1.9178663241127961E-6</v>
      </c>
      <c r="AD907" s="13">
        <f t="shared" si="1249"/>
        <v>1.6835811104985544E-4</v>
      </c>
      <c r="AE907" s="13">
        <f t="shared" si="1250"/>
        <v>1.217398961878506E-4</v>
      </c>
      <c r="AF907" s="13">
        <f t="shared" si="1251"/>
        <v>4.4015112284788737E-5</v>
      </c>
      <c r="AG907" s="13">
        <f t="shared" si="1252"/>
        <v>1.0609121961974658E-5</v>
      </c>
      <c r="AH907" s="13">
        <f t="shared" si="1253"/>
        <v>3.9824216740248566E-3</v>
      </c>
      <c r="AI907" s="13">
        <f t="shared" si="1254"/>
        <v>1.3057734259566205E-3</v>
      </c>
      <c r="AJ907" s="13">
        <f t="shared" si="1255"/>
        <v>2.1407128369348158E-4</v>
      </c>
      <c r="AK907" s="13">
        <f t="shared" si="1256"/>
        <v>2.339686890605451E-5</v>
      </c>
      <c r="AL907" s="13">
        <f t="shared" si="1257"/>
        <v>1.8188537947922591E-8</v>
      </c>
      <c r="AM907" s="13">
        <f t="shared" si="1258"/>
        <v>1.1040395289480985E-5</v>
      </c>
      <c r="AN907" s="13">
        <f t="shared" si="1259"/>
        <v>7.9833194137955023E-6</v>
      </c>
      <c r="AO907" s="13">
        <f t="shared" si="1260"/>
        <v>2.8863725977007241E-6</v>
      </c>
      <c r="AP907" s="13">
        <f t="shared" si="1261"/>
        <v>6.9571284332020828E-7</v>
      </c>
      <c r="AQ907" s="13">
        <f t="shared" si="1262"/>
        <v>1.2576764017219773E-7</v>
      </c>
      <c r="AR907" s="13">
        <f t="shared" si="1263"/>
        <v>5.7593851362286214E-4</v>
      </c>
      <c r="AS907" s="13">
        <f t="shared" si="1264"/>
        <v>1.8884117947098999E-4</v>
      </c>
      <c r="AT907" s="13">
        <f t="shared" si="1265"/>
        <v>3.0959026198538184E-5</v>
      </c>
      <c r="AU907" s="13">
        <f t="shared" si="1266"/>
        <v>3.3836592415798222E-6</v>
      </c>
      <c r="AV907" s="13">
        <f t="shared" si="1267"/>
        <v>2.7736216062738602E-7</v>
      </c>
      <c r="AW907" s="13">
        <f t="shared" si="1268"/>
        <v>1.1978839761625675E-10</v>
      </c>
      <c r="AX907" s="13">
        <f t="shared" si="1269"/>
        <v>6.0332865950594008E-7</v>
      </c>
      <c r="AY907" s="13">
        <f t="shared" si="1270"/>
        <v>4.3626747720908975E-7</v>
      </c>
      <c r="AZ907" s="13">
        <f t="shared" si="1271"/>
        <v>1.5773269566395401E-7</v>
      </c>
      <c r="BA907" s="13">
        <f t="shared" si="1272"/>
        <v>3.8018883034139958E-8</v>
      </c>
      <c r="BB907" s="13">
        <f t="shared" si="1273"/>
        <v>6.8728718279329465E-9</v>
      </c>
      <c r="BC907" s="13">
        <f t="shared" si="1274"/>
        <v>9.9395591650133183E-10</v>
      </c>
      <c r="BD907" s="13">
        <f t="shared" si="1275"/>
        <v>6.9410273159009736E-5</v>
      </c>
      <c r="BE907" s="13">
        <f t="shared" si="1276"/>
        <v>2.2758536789456842E-5</v>
      </c>
      <c r="BF907" s="13">
        <f t="shared" si="1277"/>
        <v>3.7310831179881933E-6</v>
      </c>
      <c r="BG907" s="13">
        <f t="shared" si="1278"/>
        <v>4.0778782227586086E-7</v>
      </c>
      <c r="BH907" s="13">
        <f t="shared" si="1279"/>
        <v>3.3426803170392793E-8</v>
      </c>
      <c r="BI907" s="13">
        <f t="shared" si="1280"/>
        <v>2.1920245954501611E-9</v>
      </c>
      <c r="BJ907" s="14">
        <f t="shared" si="1281"/>
        <v>0.15145138588157356</v>
      </c>
      <c r="BK907" s="14">
        <f t="shared" si="1282"/>
        <v>0.43752416048777998</v>
      </c>
      <c r="BL907" s="14">
        <f t="shared" si="1283"/>
        <v>0.3889842110854157</v>
      </c>
      <c r="BM907" s="14">
        <f t="shared" si="1284"/>
        <v>8.9903560677774566E-2</v>
      </c>
      <c r="BN907" s="14">
        <f t="shared" si="1285"/>
        <v>0.91008544888888054</v>
      </c>
    </row>
    <row r="908" spans="1:66" s="15" customFormat="1" x14ac:dyDescent="0.25">
      <c r="A908" s="15" t="s">
        <v>344</v>
      </c>
      <c r="B908" s="15" t="s">
        <v>208</v>
      </c>
      <c r="C908" s="15" t="s">
        <v>212</v>
      </c>
      <c r="D908" s="20">
        <v>44453</v>
      </c>
      <c r="E908" s="15">
        <f>VLOOKUP(A908,home!$A$2:$E$405,3,FALSE)</f>
        <v>1.3976999999999999</v>
      </c>
      <c r="F908" s="15">
        <f>VLOOKUP(B908,home!$B$2:$E$405,3,FALSE)</f>
        <v>0.85170000000000001</v>
      </c>
      <c r="G908" s="15">
        <f>VLOOKUP(C908,away!$B$2:$E$405,4,FALSE)</f>
        <v>1.3951</v>
      </c>
      <c r="H908" s="15">
        <f>VLOOKUP(A908,away!$A$2:$E$405,3,FALSE)</f>
        <v>1.0585</v>
      </c>
      <c r="I908" s="15">
        <f>VLOOKUP(C908,away!$B$2:$E$405,3,FALSE)</f>
        <v>0.99199999999999999</v>
      </c>
      <c r="J908" s="15">
        <f>VLOOKUP(B908,home!$B$2:$E$405,4,FALSE)</f>
        <v>0.98970000000000002</v>
      </c>
      <c r="K908" s="16">
        <f t="shared" si="1230"/>
        <v>1.6607564626590001</v>
      </c>
      <c r="L908" s="16">
        <f t="shared" si="1231"/>
        <v>1.0392166704000001</v>
      </c>
      <c r="M908" s="17">
        <f t="shared" si="1232"/>
        <v>6.7207318370551189E-2</v>
      </c>
      <c r="N908" s="17">
        <f t="shared" si="1233"/>
        <v>0.11161498832187382</v>
      </c>
      <c r="O908" s="17">
        <f t="shared" si="1234"/>
        <v>6.9842965623556963E-2</v>
      </c>
      <c r="P908" s="17">
        <f t="shared" si="1235"/>
        <v>0.1159921565305926</v>
      </c>
      <c r="Q908" s="17">
        <f t="shared" si="1236"/>
        <v>9.2682656592580404E-2</v>
      </c>
      <c r="R908" s="17">
        <f t="shared" si="1237"/>
        <v>3.6290987093087264E-2</v>
      </c>
      <c r="S908" s="17">
        <f t="shared" si="1238"/>
        <v>5.0047304009502157E-2</v>
      </c>
      <c r="T908" s="17">
        <f t="shared" si="1239"/>
        <v>9.6317361787968014E-2</v>
      </c>
      <c r="U908" s="17">
        <f t="shared" si="1240"/>
        <v>6.0270491351119025E-2</v>
      </c>
      <c r="V908" s="17">
        <f t="shared" si="1241"/>
        <v>9.5973257102045274E-3</v>
      </c>
      <c r="W908" s="17">
        <f t="shared" si="1242"/>
        <v>5.1307773637510885E-2</v>
      </c>
      <c r="X908" s="17">
        <f t="shared" si="1243"/>
        <v>5.3319893685210958E-2</v>
      </c>
      <c r="Y908" s="17">
        <f t="shared" si="1244"/>
        <v>2.7705461190813456E-2</v>
      </c>
      <c r="Z908" s="17">
        <f t="shared" si="1245"/>
        <v>1.2571399590802508E-2</v>
      </c>
      <c r="AA908" s="17">
        <f t="shared" si="1246"/>
        <v>2.0878033115093973E-2</v>
      </c>
      <c r="AB908" s="17">
        <f t="shared" si="1247"/>
        <v>1.7336664211750469E-2</v>
      </c>
      <c r="AC908" s="17">
        <f t="shared" si="1248"/>
        <v>1.0352430109576728E-3</v>
      </c>
      <c r="AD908" s="17">
        <f t="shared" si="1249"/>
        <v>2.1302429163285331E-2</v>
      </c>
      <c r="AE908" s="17">
        <f t="shared" si="1250"/>
        <v>2.213783950650124E-2</v>
      </c>
      <c r="AF908" s="17">
        <f t="shared" si="1251"/>
        <v>1.1503005930897899E-2</v>
      </c>
      <c r="AG908" s="17">
        <f t="shared" si="1252"/>
        <v>3.9847051743663892E-3</v>
      </c>
      <c r="AH908" s="17">
        <f t="shared" si="1253"/>
        <v>3.2661020062554271E-3</v>
      </c>
      <c r="AI908" s="17">
        <f t="shared" si="1254"/>
        <v>5.4242000145922255E-3</v>
      </c>
      <c r="AJ908" s="17">
        <f t="shared" si="1255"/>
        <v>4.5041376144945421E-3</v>
      </c>
      <c r="AK908" s="17">
        <f t="shared" si="1256"/>
        <v>2.4934252173257668E-3</v>
      </c>
      <c r="AL908" s="17">
        <f t="shared" si="1257"/>
        <v>7.1468448547306395E-5</v>
      </c>
      <c r="AM908" s="17">
        <f t="shared" si="1258"/>
        <v>7.0756293806523351E-3</v>
      </c>
      <c r="AN908" s="17">
        <f t="shared" si="1259"/>
        <v>7.3531120059459332E-3</v>
      </c>
      <c r="AO908" s="17">
        <f t="shared" si="1260"/>
        <v>3.8207382879486989E-3</v>
      </c>
      <c r="AP908" s="17">
        <f t="shared" si="1261"/>
        <v>1.3235249740239481E-3</v>
      </c>
      <c r="AQ908" s="17">
        <f t="shared" si="1262"/>
        <v>3.4385730417410353E-4</v>
      </c>
      <c r="AR908" s="17">
        <f t="shared" si="1263"/>
        <v>6.7883753042550512E-4</v>
      </c>
      <c r="AS908" s="17">
        <f t="shared" si="1264"/>
        <v>1.1273838157496332E-3</v>
      </c>
      <c r="AT908" s="17">
        <f t="shared" si="1265"/>
        <v>9.3615497895168352E-4</v>
      </c>
      <c r="AU908" s="17">
        <f t="shared" si="1266"/>
        <v>5.1824181044813613E-4</v>
      </c>
      <c r="AV908" s="17">
        <f t="shared" si="1267"/>
        <v>2.1516835898046077E-4</v>
      </c>
      <c r="AW908" s="17">
        <f t="shared" si="1268"/>
        <v>3.4262883500241311E-6</v>
      </c>
      <c r="AX908" s="17">
        <f t="shared" si="1269"/>
        <v>1.9584828702163769E-3</v>
      </c>
      <c r="AY908" s="17">
        <f t="shared" si="1270"/>
        <v>2.0352880474216986E-3</v>
      </c>
      <c r="AZ908" s="17">
        <f t="shared" si="1271"/>
        <v>1.0575526339732474E-3</v>
      </c>
      <c r="BA908" s="17">
        <f t="shared" si="1272"/>
        <v>3.6634210901680944E-4</v>
      </c>
      <c r="BB908" s="17">
        <f t="shared" si="1273"/>
        <v>9.5177206689940649E-5</v>
      </c>
      <c r="BC908" s="17">
        <f t="shared" si="1274"/>
        <v>1.9781947966858551E-5</v>
      </c>
      <c r="BD908" s="17">
        <f t="shared" si="1275"/>
        <v>1.1757654635189199E-4</v>
      </c>
      <c r="BE908" s="17">
        <f t="shared" si="1276"/>
        <v>1.9526600921103009E-4</v>
      </c>
      <c r="BF908" s="17">
        <f t="shared" si="1277"/>
        <v>1.6214464336742506E-4</v>
      </c>
      <c r="BG908" s="17">
        <f t="shared" si="1278"/>
        <v>8.9760921452663298E-5</v>
      </c>
      <c r="BH908" s="17">
        <f t="shared" si="1279"/>
        <v>3.726775759918439E-5</v>
      </c>
      <c r="BI908" s="17">
        <f t="shared" si="1280"/>
        <v>1.2378533856330908E-5</v>
      </c>
      <c r="BJ908" s="18">
        <f t="shared" si="1281"/>
        <v>0.5173256017590383</v>
      </c>
      <c r="BK908" s="18">
        <f t="shared" si="1282"/>
        <v>0.24598610412777716</v>
      </c>
      <c r="BL908" s="18">
        <f t="shared" si="1283"/>
        <v>0.2243971871536696</v>
      </c>
      <c r="BM908" s="18">
        <f t="shared" si="1284"/>
        <v>0.50461735833997345</v>
      </c>
      <c r="BN908" s="18">
        <f t="shared" si="1285"/>
        <v>0.4936310725322422</v>
      </c>
    </row>
    <row r="909" spans="1:66" x14ac:dyDescent="0.25">
      <c r="A909" t="s">
        <v>338</v>
      </c>
      <c r="B909" t="s">
        <v>94</v>
      </c>
      <c r="C909" t="s">
        <v>88</v>
      </c>
      <c r="D909" s="7" t="s">
        <v>364</v>
      </c>
      <c r="E909" s="10">
        <f>VLOOKUP(A909,home!$A$2:$E$405,3,FALSE)</f>
        <v>1.3033999999999999</v>
      </c>
      <c r="F909" s="10">
        <f>VLOOKUP(B909,home!$B$2:$E$405,3,FALSE)</f>
        <v>1.3426</v>
      </c>
      <c r="G909" s="10">
        <f>VLOOKUP(C909,away!$B$2:$E$405,4,FALSE)</f>
        <v>1.0741000000000001</v>
      </c>
      <c r="H909" s="10">
        <f>VLOOKUP(A909,away!$A$2:$E$405,3,FALSE)</f>
        <v>1.0085</v>
      </c>
      <c r="I909" s="10">
        <f>VLOOKUP(C909,away!$B$2:$E$405,3,FALSE)</f>
        <v>1.3882000000000001</v>
      </c>
      <c r="J909" s="10">
        <f>VLOOKUP(B909,home!$B$2:$E$405,4,FALSE)</f>
        <v>0.49580000000000002</v>
      </c>
      <c r="K909" s="12">
        <f t="shared" ref="K909:K931" si="1286">E909*F909*G909</f>
        <v>1.879615752644</v>
      </c>
      <c r="L909" s="12">
        <f t="shared" ref="L909:L931" si="1287">H909*I909*J909</f>
        <v>0.69411985125999998</v>
      </c>
      <c r="M909" s="13">
        <f t="shared" ref="M909:M931" si="1288">_xlfn.POISSON.DIST(0,K909,FALSE) * _xlfn.POISSON.DIST(0,L909,FALSE)</f>
        <v>7.6250172293979124E-2</v>
      </c>
      <c r="N909" s="13">
        <f t="shared" ref="N909:N931" si="1289">_xlfn.POISSON.DIST(1,K909,FALSE) * _xlfn.POISSON.DIST(0,L909,FALSE)</f>
        <v>0.14332102498558227</v>
      </c>
      <c r="O909" s="13">
        <f t="shared" ref="O909:O931" si="1290">_xlfn.POISSON.DIST(0,K909,FALSE) * _xlfn.POISSON.DIST(1,L909,FALSE)</f>
        <v>5.2926758251246167E-2</v>
      </c>
      <c r="P909" s="13">
        <f t="shared" ref="P909:P931" si="1291">_xlfn.POISSON.DIST(1,K909,FALSE) * _xlfn.POISSON.DIST(1,L909,FALSE)</f>
        <v>9.94819685454231E-2</v>
      </c>
      <c r="Q909" s="13">
        <f t="shared" ref="Q909:Q931" si="1292">_xlfn.POISSON.DIST(2,K909,FALSE) * _xlfn.POISSON.DIST(0,L909,FALSE)</f>
        <v>0.13469422812399237</v>
      </c>
      <c r="R909" s="13">
        <f t="shared" ref="R909:R931" si="1293">_xlfn.POISSON.DIST(0,K909,FALSE) * _xlfn.POISSON.DIST(2,L909,FALSE)</f>
        <v>1.836875678251448E-2</v>
      </c>
      <c r="S909" s="13">
        <f t="shared" ref="S909:S931" si="1294">_xlfn.POISSON.DIST(2,K909,FALSE) * _xlfn.POISSON.DIST(2,L909,FALSE)</f>
        <v>3.2447999027190429E-2</v>
      </c>
      <c r="T909" s="13">
        <f t="shared" ref="T909:T931" si="1295">_xlfn.POISSON.DIST(2,K909,FALSE) * _xlfn.POISSON.DIST(1,L909,FALSE)</f>
        <v>9.3493937591006104E-2</v>
      </c>
      <c r="U909" s="13">
        <f t="shared" ref="U909:U931" si="1296">_xlfn.POISSON.DIST(1,K909,FALSE) * _xlfn.POISSON.DIST(2,L909,FALSE)</f>
        <v>3.4526204604900537E-2</v>
      </c>
      <c r="V909" s="13">
        <f t="shared" ref="V909:V931" si="1297">_xlfn.POISSON.DIST(3,K909,FALSE) * _xlfn.POISSON.DIST(3,L909,FALSE)</f>
        <v>4.7038011288238349E-3</v>
      </c>
      <c r="W909" s="13">
        <f t="shared" ref="W909:W931" si="1298">_xlfn.POISSON.DIST(3,K909,FALSE) * _xlfn.POISSON.DIST(0,L909,FALSE)</f>
        <v>8.4391130990693536E-2</v>
      </c>
      <c r="X909" s="13">
        <f t="shared" ref="X909:X931" si="1299">_xlfn.POISSON.DIST(3,K909,FALSE) * _xlfn.POISSON.DIST(1,L909,FALSE)</f>
        <v>5.857755929092337E-2</v>
      </c>
      <c r="Y909" s="13">
        <f t="shared" ref="Y909:Y931" si="1300">_xlfn.POISSON.DIST(3,K909,FALSE) * _xlfn.POISSON.DIST(2,L909,FALSE)</f>
        <v>2.0329923371094776E-2</v>
      </c>
      <c r="Z909" s="13">
        <f t="shared" ref="Z909:Z931" si="1301">_xlfn.POISSON.DIST(0,K909,FALSE) * _xlfn.POISSON.DIST(3,L909,FALSE)</f>
        <v>4.2500395752366887E-3</v>
      </c>
      <c r="AA909" s="13">
        <f t="shared" ref="AA909:AA931" si="1302">_xlfn.POISSON.DIST(1,K909,FALSE) * _xlfn.POISSON.DIST(3,L909,FALSE)</f>
        <v>7.9884413349752964E-3</v>
      </c>
      <c r="AB909" s="13">
        <f t="shared" ref="AB909:AB931" si="1303">_xlfn.POISSON.DIST(2,K909,FALSE) * _xlfn.POISSON.DIST(3,L909,FALSE)</f>
        <v>7.5076000861460162E-3</v>
      </c>
      <c r="AC909" s="13">
        <f t="shared" ref="AC909:AC931" si="1304">_xlfn.POISSON.DIST(4,K909,FALSE) * _xlfn.POISSON.DIST(4,L909,FALSE)</f>
        <v>3.8355929391989076E-4</v>
      </c>
      <c r="AD909" s="13">
        <f t="shared" ref="AD909:AD931" si="1305">_xlfn.POISSON.DIST(4,K909,FALSE) * _xlfn.POISSON.DIST(0,L909,FALSE)</f>
        <v>3.965572479838772E-2</v>
      </c>
      <c r="AE909" s="13">
        <f t="shared" ref="AE909:AE931" si="1306">_xlfn.POISSON.DIST(4,K909,FALSE) * _xlfn.POISSON.DIST(1,L909,FALSE)</f>
        <v>2.7525825798664375E-2</v>
      </c>
      <c r="AF909" s="13">
        <f t="shared" ref="AF909:AF931" si="1307">_xlfn.POISSON.DIST(4,K909,FALSE) * _xlfn.POISSON.DIST(2,L909,FALSE)</f>
        <v>9.5531110545887914E-3</v>
      </c>
      <c r="AG909" s="13">
        <f t="shared" ref="AG909:AG931" si="1308">_xlfn.POISSON.DIST(4,K909,FALSE) * _xlfn.POISSON.DIST(3,L909,FALSE)</f>
        <v>2.210334674760478E-3</v>
      </c>
      <c r="AH909" s="13">
        <f t="shared" ref="AH909:AH931" si="1309">_xlfn.POISSON.DIST(0,K909,FALSE) * _xlfn.POISSON.DIST(4,L909,FALSE)</f>
        <v>7.3750920945310082E-4</v>
      </c>
      <c r="AI909" s="13">
        <f t="shared" ref="AI909:AI931" si="1310">_xlfn.POISSON.DIST(1,K909,FALSE) * _xlfn.POISSON.DIST(4,L909,FALSE)</f>
        <v>1.3862339278080716E-3</v>
      </c>
      <c r="AJ909" s="13">
        <f t="shared" ref="AJ909:AJ931" si="1311">_xlfn.POISSON.DIST(2,K909,FALSE) * _xlfn.POISSON.DIST(4,L909,FALSE)</f>
        <v>1.3027935637788086E-3</v>
      </c>
      <c r="AK909" s="13">
        <f t="shared" ref="AK909:AK931" si="1312">_xlfn.POISSON.DIST(3,K909,FALSE) * _xlfn.POISSON.DIST(4,L909,FALSE)</f>
        <v>8.1625043497395489E-4</v>
      </c>
      <c r="AL909" s="13">
        <f t="shared" ref="AL909:AL931" si="1313">_xlfn.POISSON.DIST(5,K909,FALSE) * _xlfn.POISSON.DIST(5,L909,FALSE)</f>
        <v>2.0016864206380936E-5</v>
      </c>
      <c r="AM909" s="13">
        <f t="shared" ref="AM909:AM931" si="1314">_xlfn.POISSON.DIST(5,K909,FALSE) * _xlfn.POISSON.DIST(0,L909,FALSE)</f>
        <v>1.4907505002712962E-2</v>
      </c>
      <c r="AN909" s="13">
        <f t="shared" ref="AN909:AN931" si="1315">_xlfn.POISSON.DIST(5,K909,FALSE) * _xlfn.POISSON.DIST(1,L909,FALSE)</f>
        <v>1.0347595155140827E-2</v>
      </c>
      <c r="AO909" s="13">
        <f t="shared" ref="AO909:AO931" si="1316">_xlfn.POISSON.DIST(5,K909,FALSE) * _xlfn.POISSON.DIST(2,L909,FALSE)</f>
        <v>3.591235604992523E-3</v>
      </c>
      <c r="AP909" s="13">
        <f t="shared" ref="AP909:AP931" si="1317">_xlfn.POISSON.DIST(5,K909,FALSE) * _xlfn.POISSON.DIST(3,L909,FALSE)</f>
        <v>8.3091597465900877E-4</v>
      </c>
      <c r="AQ909" s="13">
        <f t="shared" ref="AQ909:AQ931" si="1318">_xlfn.POISSON.DIST(5,K909,FALSE) * _xlfn.POISSON.DIST(4,L909,FALSE)</f>
        <v>1.4418881818496724E-4</v>
      </c>
      <c r="AR909" s="13">
        <f t="shared" ref="AR909:AR931" si="1319">_xlfn.POISSON.DIST(0,K909,FALSE) * _xlfn.POISSON.DIST(5,L909,FALSE)</f>
        <v>1.0238395655369335E-4</v>
      </c>
      <c r="AS909" s="13">
        <f t="shared" ref="AS909:AS931" si="1320">_xlfn.POISSON.DIST(1,K909,FALSE) * _xlfn.POISSON.DIST(5,L909,FALSE)</f>
        <v>1.9244249755634093E-4</v>
      </c>
      <c r="AT909" s="13">
        <f t="shared" ref="AT909:AT931" si="1321">_xlfn.POISSON.DIST(2,K909,FALSE) * _xlfn.POISSON.DIST(5,L909,FALSE)</f>
        <v>1.8085897494252647E-4</v>
      </c>
      <c r="AU909" s="13">
        <f t="shared" ref="AU909:AU931" si="1322">_xlfn.POISSON.DIST(3,K909,FALSE) * _xlfn.POISSON.DIST(5,L909,FALSE)</f>
        <v>1.1331512610300642E-4</v>
      </c>
      <c r="AV909" s="13">
        <f t="shared" ref="AV909:AV931" si="1323">_xlfn.POISSON.DIST(4,K909,FALSE) * _xlfn.POISSON.DIST(5,L909,FALSE)</f>
        <v>5.324722400901306E-5</v>
      </c>
      <c r="AW909" s="13">
        <f t="shared" ref="AW909:AW931" si="1324">_xlfn.POISSON.DIST(6,K909,FALSE) * _xlfn.POISSON.DIST(6,L909,FALSE)</f>
        <v>7.2543262506409705E-7</v>
      </c>
      <c r="AX909" s="13">
        <f t="shared" ref="AX909:AX931" si="1325">_xlfn.POISSON.DIST(6,K909,FALSE) * _xlfn.POISSON.DIST(0,L909,FALSE)</f>
        <v>4.6700635392864249E-3</v>
      </c>
      <c r="AY909" s="13">
        <f t="shared" ref="AY909:AY931" si="1326">_xlfn.POISSON.DIST(6,K909,FALSE) * _xlfn.POISSON.DIST(1,L909,FALSE)</f>
        <v>3.2415838092642421E-3</v>
      </c>
      <c r="AZ909" s="13">
        <f t="shared" ref="AZ909:AZ931" si="1327">_xlfn.POISSON.DIST(6,K909,FALSE) * _xlfn.POISSON.DIST(2,L909,FALSE)</f>
        <v>1.1250238357666598E-3</v>
      </c>
      <c r="BA909" s="13">
        <f t="shared" ref="BA909:BA931" si="1328">_xlfn.POISSON.DIST(6,K909,FALSE) * _xlfn.POISSON.DIST(3,L909,FALSE)</f>
        <v>2.6030045918210286E-4</v>
      </c>
      <c r="BB909" s="13">
        <f t="shared" ref="BB909:BB931" si="1329">_xlfn.POISSON.DIST(6,K909,FALSE) * _xlfn.POISSON.DIST(4,L909,FALSE)</f>
        <v>4.5169929002597723E-5</v>
      </c>
      <c r="BC909" s="13">
        <f t="shared" ref="BC909:BC931" si="1330">_xlfn.POISSON.DIST(6,K909,FALSE) * _xlfn.POISSON.DIST(5,L909,FALSE)</f>
        <v>6.2706688801415813E-6</v>
      </c>
      <c r="BD909" s="13">
        <f t="shared" ref="BD909:BD931" si="1331">_xlfn.POISSON.DIST(0,K909,FALSE) * _xlfn.POISSON.DIST(6,L909,FALSE)</f>
        <v>1.1844456115743315E-5</v>
      </c>
      <c r="BE909" s="13">
        <f t="shared" ref="BE909:BE931" si="1332">_xlfn.POISSON.DIST(1,K909,FALSE) * _xlfn.POISSON.DIST(6,L909,FALSE)</f>
        <v>2.2263026296651698E-5</v>
      </c>
      <c r="BF909" s="13">
        <f t="shared" ref="BF909:BF931" si="1333">_xlfn.POISSON.DIST(2,K909,FALSE) * _xlfn.POISSON.DIST(6,L909,FALSE)</f>
        <v>2.0922967464357078E-5</v>
      </c>
      <c r="BG909" s="13">
        <f t="shared" ref="BG909:BG931" si="1334">_xlfn.POISSON.DIST(3,K909,FALSE) * _xlfn.POISSON.DIST(6,L909,FALSE)</f>
        <v>1.3109046412687818E-5</v>
      </c>
      <c r="BH909" s="13">
        <f t="shared" ref="BH909:BH931" si="1335">_xlfn.POISSON.DIST(4,K909,FALSE) * _xlfn.POISSON.DIST(6,L909,FALSE)</f>
        <v>6.1599925348573377E-6</v>
      </c>
      <c r="BI909" s="13">
        <f t="shared" ref="BI909:BI931" si="1336">_xlfn.POISSON.DIST(5,K909,FALSE) * _xlfn.POISSON.DIST(6,L909,FALSE)</f>
        <v>2.3156838009374573E-6</v>
      </c>
      <c r="BJ909" s="14">
        <f t="shared" ref="BJ909:BJ931" si="1337">SUM(N909,Q909,T909,W909,X909,Y909,AD909,AE909,AF909,AG909,AM909,AN909,AO909,AP909,AQ909,AX909,AY909,AZ909,BA909,BB909,BC909)</f>
        <v>0.65292265347676626</v>
      </c>
      <c r="BK909" s="14">
        <f t="shared" ref="BK909:BK931" si="1338">SUM(M909,P909,S909,V909,AC909,AL909,AY909)</f>
        <v>0.216529100962807</v>
      </c>
      <c r="BL909" s="14">
        <f t="shared" ref="BL909:BL931" si="1339">SUM(O909,R909,U909,AA909,AB909,AH909,AI909,AJ909,AK909,AR909,AS909,AT909,AU909,AV909,BD909,BE909,BF909,BG909,BH909,BI909)</f>
        <v>0.12627941114758626</v>
      </c>
      <c r="BM909" s="14">
        <f t="shared" ref="BM909:BM931" si="1340">SUM(S909:BI909)</f>
        <v>0.47169743780301965</v>
      </c>
      <c r="BN909" s="14">
        <f t="shared" ref="BN909:BN931" si="1341">SUM(M909:R909)</f>
        <v>0.52504290898273753</v>
      </c>
    </row>
    <row r="910" spans="1:66" x14ac:dyDescent="0.25">
      <c r="A910" t="s">
        <v>338</v>
      </c>
      <c r="B910" t="s">
        <v>73</v>
      </c>
      <c r="C910" t="s">
        <v>78</v>
      </c>
      <c r="D910" s="7" t="s">
        <v>364</v>
      </c>
      <c r="E910" s="10">
        <f>VLOOKUP(A910,home!$A$2:$E$405,3,FALSE)</f>
        <v>1.3033999999999999</v>
      </c>
      <c r="F910" s="10">
        <f>VLOOKUP(B910,home!$B$2:$E$405,3,FALSE)</f>
        <v>0.42620000000000002</v>
      </c>
      <c r="G910" s="10">
        <f>VLOOKUP(C910,away!$B$2:$E$405,4,FALSE)</f>
        <v>1.1082000000000001</v>
      </c>
      <c r="H910" s="10">
        <f>VLOOKUP(A910,away!$A$2:$E$405,3,FALSE)</f>
        <v>1.0085</v>
      </c>
      <c r="I910" s="10">
        <f>VLOOKUP(C910,away!$B$2:$E$405,3,FALSE)</f>
        <v>0.7712</v>
      </c>
      <c r="J910" s="10">
        <f>VLOOKUP(B910,home!$B$2:$E$405,4,FALSE)</f>
        <v>0.7712</v>
      </c>
      <c r="K910" s="12">
        <f t="shared" si="1286"/>
        <v>0.61561516245600001</v>
      </c>
      <c r="L910" s="12">
        <f t="shared" si="1287"/>
        <v>0.59980481023999999</v>
      </c>
      <c r="M910" s="13">
        <f t="shared" si="1288"/>
        <v>0.29658543035217017</v>
      </c>
      <c r="N910" s="13">
        <f t="shared" si="1289"/>
        <v>0.18258248788833389</v>
      </c>
      <c r="O910" s="13">
        <f t="shared" si="1290"/>
        <v>0.17789336777233214</v>
      </c>
      <c r="P910" s="13">
        <f t="shared" si="1291"/>
        <v>0.1095138545010092</v>
      </c>
      <c r="Q910" s="13">
        <f t="shared" si="1292"/>
        <v>5.6200273971498668E-2</v>
      </c>
      <c r="R910" s="13">
        <f t="shared" si="1293"/>
        <v>5.3350648849819111E-2</v>
      </c>
      <c r="S910" s="13">
        <f t="shared" si="1294"/>
        <v>1.0109468554665012E-2</v>
      </c>
      <c r="T910" s="13">
        <f t="shared" si="1295"/>
        <v>3.3709194664910763E-2</v>
      </c>
      <c r="U910" s="13">
        <f t="shared" si="1296"/>
        <v>3.2843468358814396E-2</v>
      </c>
      <c r="V910" s="13">
        <f t="shared" si="1297"/>
        <v>4.147678338089233E-4</v>
      </c>
      <c r="W910" s="13">
        <f t="shared" si="1298"/>
        <v>1.1532580263678621E-2</v>
      </c>
      <c r="X910" s="13">
        <f t="shared" si="1299"/>
        <v>6.917297116633323E-3</v>
      </c>
      <c r="Y910" s="13">
        <f t="shared" si="1300"/>
        <v>2.0745140422079749E-3</v>
      </c>
      <c r="Z910" s="13">
        <f t="shared" si="1301"/>
        <v>1.066665860318221E-2</v>
      </c>
      <c r="AA910" s="13">
        <f t="shared" si="1302"/>
        <v>6.5665567688607054E-3</v>
      </c>
      <c r="AB910" s="13">
        <f t="shared" si="1303"/>
        <v>2.0212359560193649E-3</v>
      </c>
      <c r="AC910" s="13">
        <f t="shared" si="1304"/>
        <v>9.5720363247263647E-6</v>
      </c>
      <c r="AD910" s="13">
        <f t="shared" si="1305"/>
        <v>1.7749078181403433E-3</v>
      </c>
      <c r="AE910" s="13">
        <f t="shared" si="1306"/>
        <v>1.0645982470531608E-3</v>
      </c>
      <c r="AF910" s="13">
        <f t="shared" si="1307"/>
        <v>3.1927557477777892E-4</v>
      </c>
      <c r="AG910" s="13">
        <f t="shared" si="1308"/>
        <v>6.3834341847950879E-5</v>
      </c>
      <c r="AH910" s="13">
        <f t="shared" si="1309"/>
        <v>1.5994782848441416E-3</v>
      </c>
      <c r="AI910" s="13">
        <f t="shared" si="1310"/>
        <v>9.8466308416917054E-4</v>
      </c>
      <c r="AJ910" s="13">
        <f t="shared" si="1311"/>
        <v>3.0308676226261494E-4</v>
      </c>
      <c r="AK910" s="13">
        <f t="shared" si="1312"/>
        <v>6.2194935462854255E-5</v>
      </c>
      <c r="AL910" s="13">
        <f t="shared" si="1313"/>
        <v>1.4137856901463102E-7</v>
      </c>
      <c r="AM910" s="13">
        <f t="shared" si="1314"/>
        <v>2.1853203296177837E-4</v>
      </c>
      <c r="AN910" s="13">
        <f t="shared" si="1315"/>
        <v>1.3107656456200087E-4</v>
      </c>
      <c r="AO910" s="13">
        <f t="shared" si="1316"/>
        <v>3.9310176967011027E-5</v>
      </c>
      <c r="AP910" s="13">
        <f t="shared" si="1317"/>
        <v>7.8594777453996242E-6</v>
      </c>
      <c r="AQ910" s="13">
        <f t="shared" si="1318"/>
        <v>1.1785381394162307E-6</v>
      </c>
      <c r="AR910" s="13">
        <f t="shared" si="1319"/>
        <v>1.9187495382478825E-4</v>
      </c>
      <c r="AS910" s="13">
        <f t="shared" si="1320"/>
        <v>1.1812113087008452E-4</v>
      </c>
      <c r="AT910" s="13">
        <f t="shared" si="1321"/>
        <v>3.6358579585036756E-5</v>
      </c>
      <c r="AU910" s="13">
        <f t="shared" si="1322"/>
        <v>7.460964292637271E-6</v>
      </c>
      <c r="AV910" s="13">
        <f t="shared" si="1323"/>
        <v>1.1482706862725769E-6</v>
      </c>
      <c r="AW910" s="13">
        <f t="shared" si="1324"/>
        <v>1.4501079483091316E-9</v>
      </c>
      <c r="AX910" s="13">
        <f t="shared" si="1325"/>
        <v>2.2421938828934188E-5</v>
      </c>
      <c r="AY910" s="13">
        <f t="shared" si="1326"/>
        <v>1.3448786764501756E-5</v>
      </c>
      <c r="AZ910" s="13">
        <f t="shared" si="1327"/>
        <v>4.0333234966200998E-6</v>
      </c>
      <c r="BA910" s="13">
        <f t="shared" si="1328"/>
        <v>8.0640227817558424E-7</v>
      </c>
      <c r="BB910" s="13">
        <f t="shared" si="1329"/>
        <v>1.2092099135955246E-7</v>
      </c>
      <c r="BC910" s="13">
        <f t="shared" si="1330"/>
        <v>1.4505798455289812E-8</v>
      </c>
      <c r="BD910" s="13">
        <f t="shared" si="1331"/>
        <v>1.9181253378114312E-5</v>
      </c>
      <c r="BE910" s="13">
        <f t="shared" si="1332"/>
        <v>1.1808270414477541E-5</v>
      </c>
      <c r="BF910" s="13">
        <f t="shared" si="1333"/>
        <v>3.6346751547664848E-6</v>
      </c>
      <c r="BG910" s="13">
        <f t="shared" si="1334"/>
        <v>7.4585371195878554E-7</v>
      </c>
      <c r="BH910" s="13">
        <f t="shared" si="1335"/>
        <v>1.1478971351397959E-7</v>
      </c>
      <c r="BI910" s="13">
        <f t="shared" si="1336"/>
        <v>1.4133257626637248E-8</v>
      </c>
      <c r="BJ910" s="14">
        <f t="shared" si="1337"/>
        <v>0.29667776659761624</v>
      </c>
      <c r="BK910" s="14">
        <f t="shared" si="1338"/>
        <v>0.41664668344331157</v>
      </c>
      <c r="BL910" s="14">
        <f t="shared" si="1339"/>
        <v>0.27601516364747369</v>
      </c>
      <c r="BM910" s="14">
        <f t="shared" si="1340"/>
        <v>0.12386676161976387</v>
      </c>
      <c r="BN910" s="14">
        <f t="shared" si="1341"/>
        <v>0.87612606333516319</v>
      </c>
    </row>
    <row r="911" spans="1:66" x14ac:dyDescent="0.25">
      <c r="A911" t="s">
        <v>338</v>
      </c>
      <c r="B911" t="s">
        <v>77</v>
      </c>
      <c r="C911" t="s">
        <v>74</v>
      </c>
      <c r="D911" s="7" t="s">
        <v>364</v>
      </c>
      <c r="E911" s="10">
        <f>VLOOKUP(A911,home!$A$2:$E$405,3,FALSE)</f>
        <v>1.3033999999999999</v>
      </c>
      <c r="F911" s="10">
        <f>VLOOKUP(B911,home!$B$2:$E$405,3,FALSE)</f>
        <v>1.1082000000000001</v>
      </c>
      <c r="G911" s="10">
        <f>VLOOKUP(C911,away!$B$2:$E$405,4,FALSE)</f>
        <v>1.4492</v>
      </c>
      <c r="H911" s="10">
        <f>VLOOKUP(A911,away!$A$2:$E$405,3,FALSE)</f>
        <v>1.0085</v>
      </c>
      <c r="I911" s="10">
        <f>VLOOKUP(C911,away!$B$2:$E$405,3,FALSE)</f>
        <v>0.7712</v>
      </c>
      <c r="J911" s="10">
        <f>VLOOKUP(B911,home!$B$2:$E$405,4,FALSE)</f>
        <v>1.873</v>
      </c>
      <c r="K911" s="12">
        <f t="shared" si="1286"/>
        <v>2.0932648836959999</v>
      </c>
      <c r="L911" s="12">
        <f t="shared" si="1287"/>
        <v>1.4567354896</v>
      </c>
      <c r="M911" s="13">
        <f t="shared" si="1288"/>
        <v>2.8724628931448348E-2</v>
      </c>
      <c r="N911" s="13">
        <f t="shared" si="1289"/>
        <v>6.0128257039398975E-2</v>
      </c>
      <c r="O911" s="13">
        <f t="shared" si="1290"/>
        <v>4.1844186390031735E-2</v>
      </c>
      <c r="P911" s="13">
        <f t="shared" si="1291"/>
        <v>8.7590965957083516E-2</v>
      </c>
      <c r="Q911" s="13">
        <f t="shared" si="1292"/>
        <v>6.2932184489210369E-2</v>
      </c>
      <c r="R911" s="13">
        <f t="shared" si="1293"/>
        <v>3.0477955673898268E-2</v>
      </c>
      <c r="S911" s="13">
        <f t="shared" si="1294"/>
        <v>6.6773511118322054E-2</v>
      </c>
      <c r="T911" s="13">
        <f t="shared" si="1295"/>
        <v>9.167554658348738E-2</v>
      </c>
      <c r="U911" s="13">
        <f t="shared" si="1296"/>
        <v>6.3798434339014498E-2</v>
      </c>
      <c r="V911" s="13">
        <f t="shared" si="1297"/>
        <v>2.2623854150302741E-2</v>
      </c>
      <c r="W911" s="13">
        <f t="shared" si="1298"/>
        <v>4.3911243948514048E-2</v>
      </c>
      <c r="X911" s="13">
        <f t="shared" si="1299"/>
        <v>6.3967067452283644E-2</v>
      </c>
      <c r="Y911" s="13">
        <f t="shared" si="1300"/>
        <v>4.6591548661689325E-2</v>
      </c>
      <c r="Z911" s="13">
        <f t="shared" si="1301"/>
        <v>1.4799439893541096E-2</v>
      </c>
      <c r="AA911" s="13">
        <f t="shared" si="1302"/>
        <v>3.0979147827519243E-2</v>
      </c>
      <c r="AB911" s="13">
        <f t="shared" si="1303"/>
        <v>3.2423781137086639E-2</v>
      </c>
      <c r="AC911" s="13">
        <f t="shared" si="1304"/>
        <v>4.311729412211052E-3</v>
      </c>
      <c r="AD911" s="13">
        <f t="shared" si="1305"/>
        <v>2.2979466239208234E-2</v>
      </c>
      <c r="AE911" s="13">
        <f t="shared" si="1306"/>
        <v>3.3475004002719674E-2</v>
      </c>
      <c r="AF911" s="13">
        <f t="shared" si="1307"/>
        <v>2.4382113172631906E-2</v>
      </c>
      <c r="AG911" s="13">
        <f t="shared" si="1308"/>
        <v>1.1839429856672181E-2</v>
      </c>
      <c r="AH911" s="13">
        <f t="shared" si="1309"/>
        <v>5.3897173297808403E-3</v>
      </c>
      <c r="AI911" s="13">
        <f t="shared" si="1310"/>
        <v>1.1282106019478004E-2</v>
      </c>
      <c r="AJ911" s="13">
        <f t="shared" si="1311"/>
        <v>1.1808218172354288E-2</v>
      </c>
      <c r="AK911" s="13">
        <f t="shared" si="1312"/>
        <v>8.2392428130700635E-3</v>
      </c>
      <c r="AL911" s="13">
        <f t="shared" si="1313"/>
        <v>5.2591599364078007E-4</v>
      </c>
      <c r="AM911" s="13">
        <f t="shared" si="1314"/>
        <v>9.6204219449224759E-3</v>
      </c>
      <c r="AN911" s="13">
        <f t="shared" si="1315"/>
        <v>1.4014410072095227E-2</v>
      </c>
      <c r="AO911" s="13">
        <f t="shared" si="1316"/>
        <v>1.0207644258914407E-2</v>
      </c>
      <c r="AP911" s="13">
        <f t="shared" si="1317"/>
        <v>4.9566125523907685E-3</v>
      </c>
      <c r="AQ911" s="13">
        <f t="shared" si="1318"/>
        <v>1.805118353316118E-3</v>
      </c>
      <c r="AR911" s="13">
        <f t="shared" si="1319"/>
        <v>1.5702785026407791E-3</v>
      </c>
      <c r="AS911" s="13">
        <f t="shared" si="1320"/>
        <v>3.2870088472006791E-3</v>
      </c>
      <c r="AT911" s="13">
        <f t="shared" si="1321"/>
        <v>3.4402900961216271E-3</v>
      </c>
      <c r="AU911" s="13">
        <f t="shared" si="1322"/>
        <v>2.4004794826461796E-3</v>
      </c>
      <c r="AV911" s="13">
        <f t="shared" si="1323"/>
        <v>1.2562098512639971E-3</v>
      </c>
      <c r="AW911" s="13">
        <f t="shared" si="1324"/>
        <v>4.4547031211062738E-5</v>
      </c>
      <c r="AX911" s="13">
        <f t="shared" si="1325"/>
        <v>3.3563485706074323E-3</v>
      </c>
      <c r="AY911" s="13">
        <f t="shared" si="1326"/>
        <v>4.8893120782720779E-3</v>
      </c>
      <c r="AZ911" s="13">
        <f t="shared" si="1327"/>
        <v>3.5612172120744346E-3</v>
      </c>
      <c r="BA911" s="13">
        <f t="shared" si="1328"/>
        <v>1.7292504996677329E-3</v>
      </c>
      <c r="BB911" s="13">
        <f t="shared" si="1329"/>
        <v>6.2976514331862976E-4</v>
      </c>
      <c r="BC911" s="13">
        <f t="shared" si="1330"/>
        <v>1.8348024687705563E-4</v>
      </c>
      <c r="BD911" s="13">
        <f t="shared" si="1331"/>
        <v>3.8124673722546157E-4</v>
      </c>
      <c r="BE911" s="13">
        <f t="shared" si="1332"/>
        <v>7.980504070577353E-4</v>
      </c>
      <c r="BF911" s="13">
        <f t="shared" si="1333"/>
        <v>8.3526544625662808E-4</v>
      </c>
      <c r="BG911" s="13">
        <f t="shared" si="1334"/>
        <v>5.8281060907122272E-4</v>
      </c>
      <c r="BH911" s="13">
        <f t="shared" si="1335"/>
        <v>3.0499424545356692E-4</v>
      </c>
      <c r="BI911" s="13">
        <f t="shared" si="1336"/>
        <v>1.2768674874746202E-4</v>
      </c>
      <c r="BJ911" s="14">
        <f t="shared" si="1337"/>
        <v>0.51683544237827195</v>
      </c>
      <c r="BK911" s="14">
        <f t="shared" si="1338"/>
        <v>0.21543991764128056</v>
      </c>
      <c r="BL911" s="14">
        <f t="shared" si="1339"/>
        <v>0.25122711067591885</v>
      </c>
      <c r="BM911" s="14">
        <f t="shared" si="1340"/>
        <v>0.68175896706088068</v>
      </c>
      <c r="BN911" s="14">
        <f t="shared" si="1341"/>
        <v>0.31169817848107123</v>
      </c>
    </row>
    <row r="912" spans="1:66" x14ac:dyDescent="0.25">
      <c r="A912" t="s">
        <v>351</v>
      </c>
      <c r="B912" t="s">
        <v>160</v>
      </c>
      <c r="C912" t="s">
        <v>157</v>
      </c>
      <c r="D912" s="7" t="s">
        <v>364</v>
      </c>
      <c r="E912" s="10">
        <f>VLOOKUP(A912,home!$A$2:$E$405,3,FALSE)</f>
        <v>1.3077000000000001</v>
      </c>
      <c r="F912" s="10">
        <f>VLOOKUP(B912,home!$B$2:$E$405,3,FALSE)</f>
        <v>0.88229999999999997</v>
      </c>
      <c r="G912" s="10">
        <f>VLOOKUP(C912,away!$B$2:$E$405,4,FALSE)</f>
        <v>0.437</v>
      </c>
      <c r="H912" s="10">
        <f>VLOOKUP(A912,away!$A$2:$E$405,3,FALSE)</f>
        <v>1.1667000000000001</v>
      </c>
      <c r="I912" s="10">
        <f>VLOOKUP(C912,away!$B$2:$E$405,3,FALSE)</f>
        <v>0.67349999999999999</v>
      </c>
      <c r="J912" s="10">
        <f>VLOOKUP(B912,home!$B$2:$E$405,4,FALSE)</f>
        <v>0.79120000000000001</v>
      </c>
      <c r="K912" s="12">
        <f t="shared" si="1286"/>
        <v>0.50420348127000003</v>
      </c>
      <c r="L912" s="12">
        <f t="shared" si="1287"/>
        <v>0.62170316244000001</v>
      </c>
      <c r="M912" s="13">
        <f t="shared" si="1288"/>
        <v>0.32435825663318846</v>
      </c>
      <c r="N912" s="13">
        <f t="shared" si="1289"/>
        <v>0.16354256217312166</v>
      </c>
      <c r="O912" s="13">
        <f t="shared" si="1290"/>
        <v>0.20165455391237838</v>
      </c>
      <c r="P912" s="13">
        <f t="shared" si="1291"/>
        <v>0.10167492809657007</v>
      </c>
      <c r="Q912" s="13">
        <f t="shared" si="1292"/>
        <v>4.122936459175168E-2</v>
      </c>
      <c r="R912" s="13">
        <f t="shared" si="1293"/>
        <v>6.2684636943876548E-2</v>
      </c>
      <c r="S912" s="13">
        <f t="shared" si="1294"/>
        <v>7.9678802620504387E-3</v>
      </c>
      <c r="T912" s="13">
        <f t="shared" si="1295"/>
        <v>2.5632426352083782E-2</v>
      </c>
      <c r="U912" s="13">
        <f t="shared" si="1296"/>
        <v>3.1605812169248605E-2</v>
      </c>
      <c r="V912" s="13">
        <f t="shared" si="1297"/>
        <v>2.7751675334934276E-4</v>
      </c>
      <c r="W912" s="13">
        <f t="shared" si="1298"/>
        <v>6.9293297192370897E-3</v>
      </c>
      <c r="X912" s="13">
        <f t="shared" si="1299"/>
        <v>4.3079862000391768E-3</v>
      </c>
      <c r="Y912" s="13">
        <f t="shared" si="1300"/>
        <v>1.3391443221561169E-3</v>
      </c>
      <c r="Z912" s="13">
        <f t="shared" si="1301"/>
        <v>1.2990412341470439E-2</v>
      </c>
      <c r="AA912" s="13">
        <f t="shared" si="1302"/>
        <v>6.5498111257021657E-3</v>
      </c>
      <c r="AB912" s="13">
        <f t="shared" si="1303"/>
        <v>1.6512187856200049E-3</v>
      </c>
      <c r="AC912" s="13">
        <f t="shared" si="1304"/>
        <v>5.4369850630736329E-6</v>
      </c>
      <c r="AD912" s="13">
        <f t="shared" si="1305"/>
        <v>8.7344804182675319E-4</v>
      </c>
      <c r="AE912" s="13">
        <f t="shared" si="1306"/>
        <v>5.430254098307179E-4</v>
      </c>
      <c r="AF912" s="13">
        <f t="shared" si="1307"/>
        <v>1.6880030728851715E-4</v>
      </c>
      <c r="AG912" s="13">
        <f t="shared" si="1308"/>
        <v>3.4981228287371641E-5</v>
      </c>
      <c r="AH912" s="13">
        <f t="shared" si="1309"/>
        <v>2.0190451085229438E-3</v>
      </c>
      <c r="AI912" s="13">
        <f t="shared" si="1310"/>
        <v>1.018009572558433E-3</v>
      </c>
      <c r="AJ912" s="13">
        <f t="shared" si="1311"/>
        <v>2.5664198522507334E-4</v>
      </c>
      <c r="AK912" s="13">
        <f t="shared" si="1312"/>
        <v>4.3133260796841956E-5</v>
      </c>
      <c r="AL912" s="13">
        <f t="shared" si="1313"/>
        <v>6.8172158907031719E-8</v>
      </c>
      <c r="AM912" s="13">
        <f t="shared" si="1314"/>
        <v>8.8079108679502743E-5</v>
      </c>
      <c r="AN912" s="13">
        <f t="shared" si="1315"/>
        <v>5.4759060410943313E-5</v>
      </c>
      <c r="AO912" s="13">
        <f t="shared" si="1316"/>
        <v>1.7021940514863227E-5</v>
      </c>
      <c r="AP912" s="13">
        <f t="shared" si="1317"/>
        <v>3.5275314163186781E-6</v>
      </c>
      <c r="AQ912" s="13">
        <f t="shared" si="1318"/>
        <v>5.4826935928294344E-7</v>
      </c>
      <c r="AR912" s="13">
        <f t="shared" si="1319"/>
        <v>2.5104934581554551E-4</v>
      </c>
      <c r="AS912" s="13">
        <f t="shared" si="1320"/>
        <v>1.2657995413075412E-4</v>
      </c>
      <c r="AT912" s="13">
        <f t="shared" si="1321"/>
        <v>3.1911026765861574E-5</v>
      </c>
      <c r="AU912" s="13">
        <f t="shared" si="1322"/>
        <v>5.3632169287491856E-6</v>
      </c>
      <c r="AV912" s="13">
        <f t="shared" si="1323"/>
        <v>6.7603816157038427E-7</v>
      </c>
      <c r="AW912" s="13">
        <f t="shared" si="1324"/>
        <v>5.9359941372369296E-10</v>
      </c>
      <c r="AX912" s="13">
        <f t="shared" si="1325"/>
        <v>7.4016322038939878E-6</v>
      </c>
      <c r="AY912" s="13">
        <f t="shared" si="1326"/>
        <v>4.6016181483786393E-6</v>
      </c>
      <c r="AZ912" s="13">
        <f t="shared" si="1327"/>
        <v>1.4304202775941484E-6</v>
      </c>
      <c r="BA912" s="13">
        <f t="shared" si="1328"/>
        <v>2.9643227006619498E-7</v>
      </c>
      <c r="BB912" s="13">
        <f t="shared" si="1329"/>
        <v>4.6073219937355384E-8</v>
      </c>
      <c r="BC912" s="13">
        <f t="shared" si="1330"/>
        <v>5.7287733077695016E-9</v>
      </c>
      <c r="BD912" s="13">
        <f t="shared" si="1331"/>
        <v>2.6013028703669626E-5</v>
      </c>
      <c r="BE912" s="13">
        <f t="shared" si="1332"/>
        <v>1.3115859630766659E-5</v>
      </c>
      <c r="BF912" s="13">
        <f t="shared" si="1333"/>
        <v>3.3065310428406033E-6</v>
      </c>
      <c r="BG912" s="13">
        <f t="shared" si="1334"/>
        <v>5.557214875758519E-7</v>
      </c>
      <c r="BH912" s="13">
        <f t="shared" si="1335"/>
        <v>7.0049177163071896E-8</v>
      </c>
      <c r="BI912" s="13">
        <f t="shared" si="1336"/>
        <v>7.0638077971439707E-9</v>
      </c>
      <c r="BJ912" s="14">
        <f t="shared" si="1337"/>
        <v>0.24477878616089699</v>
      </c>
      <c r="BK912" s="14">
        <f t="shared" si="1338"/>
        <v>0.43428868852052865</v>
      </c>
      <c r="BL912" s="14">
        <f t="shared" si="1339"/>
        <v>0.30794151069958131</v>
      </c>
      <c r="BM912" s="14">
        <f t="shared" si="1340"/>
        <v>0.10485049434704156</v>
      </c>
      <c r="BN912" s="14">
        <f t="shared" si="1341"/>
        <v>0.89514430235088671</v>
      </c>
    </row>
    <row r="913" spans="1:66" x14ac:dyDescent="0.25">
      <c r="A913" t="s">
        <v>351</v>
      </c>
      <c r="B913" t="s">
        <v>162</v>
      </c>
      <c r="C913" t="s">
        <v>166</v>
      </c>
      <c r="D913" s="7" t="s">
        <v>364</v>
      </c>
      <c r="E913" s="10">
        <f>VLOOKUP(A913,home!$A$2:$E$405,3,FALSE)</f>
        <v>1.3077000000000001</v>
      </c>
      <c r="F913" s="10">
        <f>VLOOKUP(B913,home!$B$2:$E$405,3,FALSE)</f>
        <v>0.64710000000000001</v>
      </c>
      <c r="G913" s="10">
        <f>VLOOKUP(C913,away!$B$2:$E$405,4,FALSE)</f>
        <v>0.94120000000000004</v>
      </c>
      <c r="H913" s="10">
        <f>VLOOKUP(A913,away!$A$2:$E$405,3,FALSE)</f>
        <v>1.1667000000000001</v>
      </c>
      <c r="I913" s="10">
        <f>VLOOKUP(C913,away!$B$2:$E$405,3,FALSE)</f>
        <v>0.79120000000000001</v>
      </c>
      <c r="J913" s="10">
        <f>VLOOKUP(B913,home!$B$2:$E$405,4,FALSE)</f>
        <v>1.6483000000000001</v>
      </c>
      <c r="K913" s="12">
        <f t="shared" si="1286"/>
        <v>0.79645536500400016</v>
      </c>
      <c r="L913" s="12">
        <f t="shared" si="1287"/>
        <v>1.5215342578320001</v>
      </c>
      <c r="M913" s="13">
        <f t="shared" si="1288"/>
        <v>9.8471351301898227E-2</v>
      </c>
      <c r="N913" s="13">
        <f t="shared" si="1289"/>
        <v>7.8428036043590485E-2</v>
      </c>
      <c r="O913" s="13">
        <f t="shared" si="1290"/>
        <v>0.14982753442084787</v>
      </c>
      <c r="P913" s="13">
        <f t="shared" si="1291"/>
        <v>0.11933094361480578</v>
      </c>
      <c r="Q913" s="13">
        <f t="shared" si="1292"/>
        <v>3.1232215036822369E-2</v>
      </c>
      <c r="R913" s="13">
        <f t="shared" si="1293"/>
        <v>0.11398386319391163</v>
      </c>
      <c r="S913" s="13">
        <f t="shared" si="1294"/>
        <v>3.6152327341235184E-2</v>
      </c>
      <c r="T913" s="13">
        <f t="shared" si="1295"/>
        <v>4.7520885126500954E-2</v>
      </c>
      <c r="U913" s="13">
        <f t="shared" si="1296"/>
        <v>9.0783059364672902E-2</v>
      </c>
      <c r="V913" s="13">
        <f t="shared" si="1297"/>
        <v>4.8678470985203809E-3</v>
      </c>
      <c r="W913" s="13">
        <f t="shared" si="1298"/>
        <v>8.2916884090119269E-3</v>
      </c>
      <c r="X913" s="13">
        <f t="shared" si="1299"/>
        <v>1.2616087969580159E-2</v>
      </c>
      <c r="Y913" s="13">
        <f t="shared" si="1300"/>
        <v>9.5979050227691879E-3</v>
      </c>
      <c r="Z913" s="13">
        <f t="shared" si="1301"/>
        <v>5.7810117563190856E-2</v>
      </c>
      <c r="AA913" s="13">
        <f t="shared" si="1302"/>
        <v>4.6043178284715332E-2</v>
      </c>
      <c r="AB913" s="13">
        <f t="shared" si="1303"/>
        <v>1.8335668183348603E-2</v>
      </c>
      <c r="AC913" s="13">
        <f t="shared" si="1304"/>
        <v>3.6868895112582485E-4</v>
      </c>
      <c r="AD913" s="13">
        <f t="shared" si="1305"/>
        <v>1.6509899295747579E-3</v>
      </c>
      <c r="AE913" s="13">
        <f t="shared" si="1306"/>
        <v>2.5120377371836353E-3</v>
      </c>
      <c r="AF913" s="13">
        <f t="shared" si="1307"/>
        <v>1.9110757370458401E-3</v>
      </c>
      <c r="AG913" s="13">
        <f t="shared" si="1308"/>
        <v>9.6925573440892834E-4</v>
      </c>
      <c r="AH913" s="13">
        <f t="shared" si="1309"/>
        <v>2.1990018580422575E-2</v>
      </c>
      <c r="AI913" s="13">
        <f t="shared" si="1310"/>
        <v>1.7514068274915206E-2</v>
      </c>
      <c r="AJ913" s="13">
        <f t="shared" si="1311"/>
        <v>6.9745868203012849E-3</v>
      </c>
      <c r="AK913" s="13">
        <f t="shared" si="1312"/>
        <v>1.8516490305717163E-3</v>
      </c>
      <c r="AL913" s="13">
        <f t="shared" si="1313"/>
        <v>1.7871594065288134E-5</v>
      </c>
      <c r="AM913" s="13">
        <f t="shared" si="1314"/>
        <v>2.629879573954786E-4</v>
      </c>
      <c r="AN913" s="13">
        <f t="shared" si="1315"/>
        <v>4.0014518657448316E-4</v>
      </c>
      <c r="AO913" s="13">
        <f t="shared" si="1316"/>
        <v>3.0441730473982677E-4</v>
      </c>
      <c r="AP913" s="13">
        <f t="shared" si="1317"/>
        <v>1.5439378594617672E-4</v>
      </c>
      <c r="AQ913" s="13">
        <f t="shared" si="1318"/>
        <v>5.8728858628372183E-5</v>
      </c>
      <c r="AR913" s="13">
        <f t="shared" si="1319"/>
        <v>6.691713320095027E-3</v>
      </c>
      <c r="AS913" s="13">
        <f t="shared" si="1320"/>
        <v>5.3296509748584154E-3</v>
      </c>
      <c r="AT913" s="13">
        <f t="shared" si="1321"/>
        <v>2.122414556262392E-3</v>
      </c>
      <c r="AU913" s="13">
        <f t="shared" si="1322"/>
        <v>5.6346948669925548E-4</v>
      </c>
      <c r="AV913" s="13">
        <f t="shared" si="1323"/>
        <v>1.1219457392441803E-4</v>
      </c>
      <c r="AW913" s="13">
        <f t="shared" si="1324"/>
        <v>6.0159465319829769E-7</v>
      </c>
      <c r="AX913" s="13">
        <f t="shared" si="1325"/>
        <v>3.4909694933178698E-5</v>
      </c>
      <c r="AY913" s="13">
        <f t="shared" si="1326"/>
        <v>5.3116296771295578E-5</v>
      </c>
      <c r="AZ913" s="13">
        <f t="shared" si="1327"/>
        <v>4.0409132593348748E-5</v>
      </c>
      <c r="BA913" s="13">
        <f t="shared" si="1328"/>
        <v>2.0494626523351927E-5</v>
      </c>
      <c r="BB913" s="13">
        <f t="shared" si="1329"/>
        <v>7.7958190891880761E-6</v>
      </c>
      <c r="BC913" s="13">
        <f t="shared" si="1330"/>
        <v>2.3723211624120625E-6</v>
      </c>
      <c r="BD913" s="13">
        <f t="shared" si="1331"/>
        <v>1.696945176685883E-3</v>
      </c>
      <c r="BE913" s="13">
        <f t="shared" si="1332"/>
        <v>1.3515410900891325E-3</v>
      </c>
      <c r="BF913" s="13">
        <f t="shared" si="1333"/>
        <v>5.3822107611242211E-4</v>
      </c>
      <c r="BG913" s="13">
        <f t="shared" si="1334"/>
        <v>1.4288968787598831E-4</v>
      </c>
      <c r="BH913" s="13">
        <f t="shared" si="1335"/>
        <v>2.845131462814448E-5</v>
      </c>
      <c r="BI913" s="13">
        <f t="shared" si="1336"/>
        <v>4.5320404354004943E-6</v>
      </c>
      <c r="BJ913" s="14">
        <f t="shared" si="1337"/>
        <v>0.19606994773084538</v>
      </c>
      <c r="BK913" s="14">
        <f t="shared" si="1338"/>
        <v>0.25926214619842203</v>
      </c>
      <c r="BL913" s="14">
        <f t="shared" si="1339"/>
        <v>0.48588564945137358</v>
      </c>
      <c r="BM913" s="14">
        <f t="shared" si="1340"/>
        <v>0.40770140262983745</v>
      </c>
      <c r="BN913" s="14">
        <f t="shared" si="1341"/>
        <v>0.59127394361187635</v>
      </c>
    </row>
    <row r="914" spans="1:66" x14ac:dyDescent="0.25">
      <c r="A914" t="s">
        <v>342</v>
      </c>
      <c r="B914" t="s">
        <v>174</v>
      </c>
      <c r="C914" t="s">
        <v>170</v>
      </c>
      <c r="D914" s="7" t="s">
        <v>364</v>
      </c>
      <c r="E914" s="10">
        <f>VLOOKUP(A914,home!$A$2:$E$405,3,FALSE)</f>
        <v>1.3717999999999999</v>
      </c>
      <c r="F914" s="10">
        <f>VLOOKUP(B914,home!$B$2:$E$405,3,FALSE)</f>
        <v>0.97199999999999998</v>
      </c>
      <c r="G914" s="10">
        <f>VLOOKUP(C914,away!$B$2:$E$405,4,FALSE)</f>
        <v>1.0290999999999999</v>
      </c>
      <c r="H914" s="10">
        <f>VLOOKUP(A914,away!$A$2:$E$405,3,FALSE)</f>
        <v>1.1667000000000001</v>
      </c>
      <c r="I914" s="10">
        <f>VLOOKUP(C914,away!$B$2:$E$405,3,FALSE)</f>
        <v>0.95799999999999996</v>
      </c>
      <c r="J914" s="10">
        <f>VLOOKUP(B914,home!$B$2:$E$405,4,FALSE)</f>
        <v>0.68569999999999998</v>
      </c>
      <c r="K914" s="12">
        <f t="shared" si="1286"/>
        <v>1.3721912373599998</v>
      </c>
      <c r="L914" s="12">
        <f t="shared" si="1287"/>
        <v>0.76640593002000001</v>
      </c>
      <c r="M914" s="13">
        <f t="shared" si="1288"/>
        <v>0.11782000889642312</v>
      </c>
      <c r="N914" s="13">
        <f t="shared" si="1289"/>
        <v>0.16167158379334903</v>
      </c>
      <c r="O914" s="13">
        <f t="shared" si="1290"/>
        <v>9.0297953493227834E-2</v>
      </c>
      <c r="P914" s="13">
        <f t="shared" si="1291"/>
        <v>0.12390606053494801</v>
      </c>
      <c r="Q914" s="13">
        <f t="shared" si="1292"/>
        <v>0.11092216530567325</v>
      </c>
      <c r="R914" s="13">
        <f t="shared" si="1293"/>
        <v>3.4602443512939986E-2</v>
      </c>
      <c r="S914" s="13">
        <f t="shared" si="1294"/>
        <v>3.2576622555653814E-2</v>
      </c>
      <c r="T914" s="13">
        <f t="shared" si="1295"/>
        <v>8.5011405260926695E-2</v>
      </c>
      <c r="U914" s="13">
        <f t="shared" si="1296"/>
        <v>4.748116977970062E-2</v>
      </c>
      <c r="V914" s="13">
        <f t="shared" si="1297"/>
        <v>3.806598258755367E-3</v>
      </c>
      <c r="W914" s="13">
        <f t="shared" si="1298"/>
        <v>5.0735474420480722E-2</v>
      </c>
      <c r="X914" s="13">
        <f t="shared" si="1299"/>
        <v>3.8883968458234448E-2</v>
      </c>
      <c r="Y914" s="13">
        <f t="shared" si="1300"/>
        <v>1.4900452004550757E-2</v>
      </c>
      <c r="Z914" s="13">
        <f t="shared" si="1301"/>
        <v>8.8398393004997661E-3</v>
      </c>
      <c r="AA914" s="13">
        <f t="shared" si="1302"/>
        <v>1.2129950027816328E-2</v>
      </c>
      <c r="AB914" s="13">
        <f t="shared" si="1303"/>
        <v>8.3223055688921264E-3</v>
      </c>
      <c r="AC914" s="13">
        <f t="shared" si="1304"/>
        <v>2.5020187503561712E-4</v>
      </c>
      <c r="AD914" s="13">
        <f t="shared" si="1305"/>
        <v>1.7404693355771529E-2</v>
      </c>
      <c r="AE914" s="13">
        <f t="shared" si="1306"/>
        <v>1.3339060198042993E-2</v>
      </c>
      <c r="AF914" s="13">
        <f t="shared" si="1307"/>
        <v>5.1115674183369519E-3</v>
      </c>
      <c r="AG914" s="13">
        <f t="shared" si="1308"/>
        <v>1.3058451937034876E-3</v>
      </c>
      <c r="AH914" s="13">
        <f t="shared" si="1309"/>
        <v>1.693726315081717E-3</v>
      </c>
      <c r="AI914" s="13">
        <f t="shared" si="1310"/>
        <v>2.324116408041174E-3</v>
      </c>
      <c r="AJ914" s="13">
        <f t="shared" si="1311"/>
        <v>1.5945660848593487E-3</v>
      </c>
      <c r="AK914" s="13">
        <f t="shared" si="1312"/>
        <v>7.2934986967847974E-4</v>
      </c>
      <c r="AL914" s="13">
        <f t="shared" si="1313"/>
        <v>1.0525047134014202E-5</v>
      </c>
      <c r="AM914" s="13">
        <f t="shared" si="1314"/>
        <v>4.7765135423454962E-3</v>
      </c>
      <c r="AN914" s="13">
        <f t="shared" si="1315"/>
        <v>3.6607483036744247E-3</v>
      </c>
      <c r="AO914" s="13">
        <f t="shared" si="1316"/>
        <v>1.4028096041233671E-3</v>
      </c>
      <c r="AP914" s="13">
        <f t="shared" si="1317"/>
        <v>3.583738664297192E-4</v>
      </c>
      <c r="AQ914" s="13">
        <f t="shared" si="1318"/>
        <v>6.8664964098983039E-5</v>
      </c>
      <c r="AR914" s="13">
        <f t="shared" si="1319"/>
        <v>2.5961637834191021E-4</v>
      </c>
      <c r="AS914" s="13">
        <f t="shared" si="1320"/>
        <v>3.5624331943590759E-4</v>
      </c>
      <c r="AT914" s="13">
        <f t="shared" si="1321"/>
        <v>2.4441698064899589E-4</v>
      </c>
      <c r="AU914" s="13">
        <f t="shared" si="1322"/>
        <v>1.1179561303618023E-4</v>
      </c>
      <c r="AV914" s="13">
        <f t="shared" si="1323"/>
        <v>3.8351240145883992E-5</v>
      </c>
      <c r="AW914" s="13">
        <f t="shared" si="1324"/>
        <v>3.0746454781500335E-7</v>
      </c>
      <c r="AX914" s="13">
        <f t="shared" si="1325"/>
        <v>1.0923816713229754E-3</v>
      </c>
      <c r="AY914" s="13">
        <f t="shared" si="1326"/>
        <v>8.3720779074708692E-4</v>
      </c>
      <c r="AZ914" s="13">
        <f t="shared" si="1327"/>
        <v>3.2082050774375528E-4</v>
      </c>
      <c r="BA914" s="13">
        <f t="shared" si="1328"/>
        <v>8.1959579868947163E-5</v>
      </c>
      <c r="BB914" s="13">
        <f t="shared" si="1329"/>
        <v>1.5703577008377227E-5</v>
      </c>
      <c r="BC914" s="13">
        <f t="shared" si="1330"/>
        <v>2.4070629083492079E-6</v>
      </c>
      <c r="BD914" s="13">
        <f t="shared" si="1331"/>
        <v>3.3161921981925969E-5</v>
      </c>
      <c r="BE914" s="13">
        <f t="shared" si="1332"/>
        <v>4.5504498757614768E-5</v>
      </c>
      <c r="BF914" s="13">
        <f t="shared" si="1333"/>
        <v>3.1220437227828998E-5</v>
      </c>
      <c r="BG914" s="13">
        <f t="shared" si="1334"/>
        <v>1.4280136796858286E-5</v>
      </c>
      <c r="BH914" s="13">
        <f t="shared" si="1335"/>
        <v>4.8987696452377616E-6</v>
      </c>
      <c r="BI914" s="13">
        <f t="shared" si="1336"/>
        <v>1.3444097562080813E-6</v>
      </c>
      <c r="BJ914" s="14">
        <f t="shared" si="1337"/>
        <v>0.51190380587934126</v>
      </c>
      <c r="BK914" s="14">
        <f t="shared" si="1338"/>
        <v>0.27920722495869699</v>
      </c>
      <c r="BL914" s="14">
        <f t="shared" si="1339"/>
        <v>0.20031641476601222</v>
      </c>
      <c r="BM914" s="14">
        <f t="shared" si="1340"/>
        <v>0.36021016904178971</v>
      </c>
      <c r="BN914" s="14">
        <f t="shared" si="1341"/>
        <v>0.63922021553656116</v>
      </c>
    </row>
    <row r="915" spans="1:66" x14ac:dyDescent="0.25">
      <c r="A915" t="s">
        <v>338</v>
      </c>
      <c r="B915" t="s">
        <v>76</v>
      </c>
      <c r="C915" t="s">
        <v>79</v>
      </c>
      <c r="D915" s="7" t="s">
        <v>365</v>
      </c>
      <c r="E915" s="10">
        <f>VLOOKUP(A915,home!$A$2:$E$405,3,FALSE)</f>
        <v>1.3033999999999999</v>
      </c>
      <c r="F915" s="10">
        <f>VLOOKUP(B915,home!$B$2:$E$405,3,FALSE)</f>
        <v>0.86309999999999998</v>
      </c>
      <c r="G915" s="10">
        <f>VLOOKUP(C915,away!$B$2:$E$405,4,FALSE)</f>
        <v>0.68200000000000005</v>
      </c>
      <c r="H915" s="10">
        <f>VLOOKUP(A915,away!$A$2:$E$405,3,FALSE)</f>
        <v>1.0085</v>
      </c>
      <c r="I915" s="10">
        <f>VLOOKUP(C915,away!$B$2:$E$405,3,FALSE)</f>
        <v>0.7712</v>
      </c>
      <c r="J915" s="10">
        <f>VLOOKUP(B915,home!$B$2:$E$405,4,FALSE)</f>
        <v>0.74370000000000003</v>
      </c>
      <c r="K915" s="12">
        <f t="shared" si="1286"/>
        <v>0.76722581627999997</v>
      </c>
      <c r="L915" s="12">
        <f t="shared" si="1287"/>
        <v>0.57841654224000005</v>
      </c>
      <c r="M915" s="13">
        <f t="shared" si="1288"/>
        <v>0.26037240169985498</v>
      </c>
      <c r="N915" s="13">
        <f t="shared" si="1289"/>
        <v>0.19976442843095532</v>
      </c>
      <c r="O915" s="13">
        <f t="shared" si="1290"/>
        <v>0.15060370428595446</v>
      </c>
      <c r="P915" s="13">
        <f t="shared" si="1291"/>
        <v>0.11554704995558314</v>
      </c>
      <c r="Q915" s="13">
        <f t="shared" si="1292"/>
        <v>7.6632213333323665E-2</v>
      </c>
      <c r="R915" s="13">
        <f t="shared" si="1293"/>
        <v>4.3555836940808619E-2</v>
      </c>
      <c r="S915" s="13">
        <f t="shared" si="1294"/>
        <v>1.2819254907849799E-2</v>
      </c>
      <c r="T915" s="13">
        <f t="shared" si="1295"/>
        <v>4.4325339860459105E-2</v>
      </c>
      <c r="U915" s="13">
        <f t="shared" si="1296"/>
        <v>3.3417162550670475E-2</v>
      </c>
      <c r="V915" s="13">
        <f t="shared" si="1297"/>
        <v>6.320976662488061E-4</v>
      </c>
      <c r="W915" s="13">
        <f t="shared" si="1298"/>
        <v>1.9598070809334112E-2</v>
      </c>
      <c r="X915" s="13">
        <f t="shared" si="1299"/>
        <v>1.1335848352109717E-2</v>
      </c>
      <c r="Y915" s="13">
        <f t="shared" si="1300"/>
        <v>3.2784211035921523E-3</v>
      </c>
      <c r="Z915" s="13">
        <f t="shared" si="1301"/>
        <v>8.3978055325572634E-3</v>
      </c>
      <c r="AA915" s="13">
        <f t="shared" si="1302"/>
        <v>6.4430132046769464E-3</v>
      </c>
      <c r="AB915" s="13">
        <f t="shared" si="1303"/>
        <v>2.4716230326305441E-3</v>
      </c>
      <c r="AC915" s="13">
        <f t="shared" si="1304"/>
        <v>1.75318649706229E-5</v>
      </c>
      <c r="AD915" s="13">
        <f t="shared" si="1305"/>
        <v>3.7590364685511505E-3</v>
      </c>
      <c r="AE915" s="13">
        <f t="shared" si="1306"/>
        <v>2.1742888762934171E-3</v>
      </c>
      <c r="AF915" s="13">
        <f t="shared" si="1307"/>
        <v>6.2882232682826673E-4</v>
      </c>
      <c r="AG915" s="13">
        <f t="shared" si="1308"/>
        <v>1.2124041198910578E-4</v>
      </c>
      <c r="AH915" s="13">
        <f t="shared" si="1309"/>
        <v>1.2143574096364284E-3</v>
      </c>
      <c r="AI915" s="13">
        <f t="shared" si="1310"/>
        <v>9.3168635486397505E-4</v>
      </c>
      <c r="AJ915" s="13">
        <f t="shared" si="1311"/>
        <v>3.5740691206372549E-4</v>
      </c>
      <c r="AK915" s="13">
        <f t="shared" si="1312"/>
        <v>9.1403936617401982E-5</v>
      </c>
      <c r="AL915" s="13">
        <f t="shared" si="1313"/>
        <v>3.1120890913934852E-7</v>
      </c>
      <c r="AM915" s="13">
        <f t="shared" si="1314"/>
        <v>5.7680596460208907E-4</v>
      </c>
      <c r="AN915" s="13">
        <f t="shared" si="1315"/>
        <v>3.3363411158854827E-4</v>
      </c>
      <c r="AO915" s="13">
        <f t="shared" si="1316"/>
        <v>9.6489744599181199E-5</v>
      </c>
      <c r="AP915" s="13">
        <f t="shared" si="1317"/>
        <v>1.860375481089304E-5</v>
      </c>
      <c r="AQ915" s="13">
        <f t="shared" si="1318"/>
        <v>2.6901798825993789E-6</v>
      </c>
      <c r="AR915" s="13">
        <f t="shared" si="1319"/>
        <v>1.4048088278508528E-4</v>
      </c>
      <c r="AS915" s="13">
        <f t="shared" si="1320"/>
        <v>1.0778055996652205E-4</v>
      </c>
      <c r="AT915" s="13">
        <f t="shared" si="1321"/>
        <v>4.1346014049715181E-5</v>
      </c>
      <c r="AU915" s="13">
        <f t="shared" si="1322"/>
        <v>1.0573909793072358E-5</v>
      </c>
      <c r="AV915" s="13">
        <f t="shared" si="1323"/>
        <v>2.0281441430652561E-6</v>
      </c>
      <c r="AW915" s="13">
        <f t="shared" si="1324"/>
        <v>3.8363076987875832E-9</v>
      </c>
      <c r="AX915" s="13">
        <f t="shared" si="1325"/>
        <v>7.3756737837835063E-5</v>
      </c>
      <c r="AY915" s="13">
        <f t="shared" si="1326"/>
        <v>4.2662117267062738E-5</v>
      </c>
      <c r="AZ915" s="13">
        <f t="shared" si="1327"/>
        <v>1.2338237177125914E-5</v>
      </c>
      <c r="BA915" s="13">
        <f t="shared" si="1328"/>
        <v>2.3788801617767306E-6</v>
      </c>
      <c r="BB915" s="13">
        <f t="shared" si="1329"/>
        <v>3.4399590939455705E-7</v>
      </c>
      <c r="BC915" s="13">
        <f t="shared" si="1330"/>
        <v>3.9794584891340817E-8</v>
      </c>
      <c r="BD915" s="13">
        <f t="shared" si="1331"/>
        <v>1.3542744411895294E-5</v>
      </c>
      <c r="BE915" s="13">
        <f t="shared" si="1332"/>
        <v>1.0390343136087776E-5</v>
      </c>
      <c r="BF915" s="13">
        <f t="shared" si="1333"/>
        <v>3.9858697470071192E-6</v>
      </c>
      <c r="BG915" s="13">
        <f t="shared" si="1334"/>
        <v>1.0193540567444313E-6</v>
      </c>
      <c r="BH915" s="13">
        <f t="shared" si="1335"/>
        <v>1.9551868706601888E-7</v>
      </c>
      <c r="BI915" s="13">
        <f t="shared" si="1336"/>
        <v>3.0001396856444051E-8</v>
      </c>
      <c r="BJ915" s="14">
        <f t="shared" si="1337"/>
        <v>0.36277745349185736</v>
      </c>
      <c r="BK915" s="14">
        <f t="shared" si="1338"/>
        <v>0.38943130942068355</v>
      </c>
      <c r="BL915" s="14">
        <f t="shared" si="1339"/>
        <v>0.23941756797009572</v>
      </c>
      <c r="BM915" s="14">
        <f t="shared" si="1340"/>
        <v>0.15350584348775437</v>
      </c>
      <c r="BN915" s="14">
        <f t="shared" si="1341"/>
        <v>0.84647563464648035</v>
      </c>
    </row>
    <row r="916" spans="1:66" x14ac:dyDescent="0.25">
      <c r="A916" t="s">
        <v>338</v>
      </c>
      <c r="B916" t="s">
        <v>95</v>
      </c>
      <c r="C916" t="s">
        <v>80</v>
      </c>
      <c r="D916" s="7" t="s">
        <v>365</v>
      </c>
      <c r="E916" s="10">
        <f>VLOOKUP(A916,home!$A$2:$E$405,3,FALSE)</f>
        <v>1.3033999999999999</v>
      </c>
      <c r="F916" s="10">
        <f>VLOOKUP(B916,home!$B$2:$E$405,3,FALSE)</f>
        <v>0.93769999999999998</v>
      </c>
      <c r="G916" s="10">
        <f>VLOOKUP(C916,away!$B$2:$E$405,4,FALSE)</f>
        <v>1.0741000000000001</v>
      </c>
      <c r="H916" s="10">
        <f>VLOOKUP(A916,away!$A$2:$E$405,3,FALSE)</f>
        <v>1.0085</v>
      </c>
      <c r="I916" s="10">
        <f>VLOOKUP(C916,away!$B$2:$E$405,3,FALSE)</f>
        <v>1.4874000000000001</v>
      </c>
      <c r="J916" s="10">
        <f>VLOOKUP(B916,home!$B$2:$E$405,4,FALSE)</f>
        <v>0.99160000000000004</v>
      </c>
      <c r="K916" s="12">
        <f t="shared" si="1286"/>
        <v>1.312763065138</v>
      </c>
      <c r="L916" s="12">
        <f t="shared" si="1287"/>
        <v>1.4874425396399999</v>
      </c>
      <c r="M916" s="13">
        <f t="shared" si="1288"/>
        <v>6.0797561071025415E-2</v>
      </c>
      <c r="N916" s="13">
        <f t="shared" si="1289"/>
        <v>7.9812792624514073E-2</v>
      </c>
      <c r="O916" s="13">
        <f t="shared" si="1290"/>
        <v>9.043287864340406E-2</v>
      </c>
      <c r="P916" s="13">
        <f t="shared" si="1291"/>
        <v>0.11871694295716789</v>
      </c>
      <c r="Q916" s="13">
        <f t="shared" si="1292"/>
        <v>5.2387643141490338E-2</v>
      </c>
      <c r="R916" s="13">
        <f t="shared" si="1293"/>
        <v>6.7256855338150415E-2</v>
      </c>
      <c r="S916" s="13">
        <f t="shared" si="1294"/>
        <v>5.7953445404786814E-2</v>
      </c>
      <c r="T916" s="13">
        <f t="shared" si="1295"/>
        <v>7.7923608960132423E-2</v>
      </c>
      <c r="U916" s="13">
        <f t="shared" si="1296"/>
        <v>8.829231556525341E-2</v>
      </c>
      <c r="V916" s="13">
        <f t="shared" si="1297"/>
        <v>1.2573705902178727E-2</v>
      </c>
      <c r="W916" s="13">
        <f t="shared" si="1298"/>
        <v>2.2924187661926186E-2</v>
      </c>
      <c r="X916" s="13">
        <f t="shared" si="1299"/>
        <v>3.4098411915039442E-2</v>
      </c>
      <c r="Y916" s="13">
        <f t="shared" si="1300"/>
        <v>2.5359714208298554E-2</v>
      </c>
      <c r="Z916" s="13">
        <f t="shared" si="1301"/>
        <v>3.3346902570792841E-2</v>
      </c>
      <c r="AA916" s="13">
        <f t="shared" si="1302"/>
        <v>4.3776582031692261E-2</v>
      </c>
      <c r="AB916" s="13">
        <f t="shared" si="1303"/>
        <v>2.8734140004594719E-2</v>
      </c>
      <c r="AC916" s="13">
        <f t="shared" si="1304"/>
        <v>1.5345104927454748E-3</v>
      </c>
      <c r="AD916" s="13">
        <f t="shared" si="1305"/>
        <v>7.5235067152172371E-3</v>
      </c>
      <c r="AE916" s="13">
        <f t="shared" si="1306"/>
        <v>1.1190783935481322E-2</v>
      </c>
      <c r="AF916" s="13">
        <f t="shared" si="1307"/>
        <v>8.3228240387774252E-3</v>
      </c>
      <c r="AG916" s="13">
        <f t="shared" si="1308"/>
        <v>4.1265741750719778E-3</v>
      </c>
      <c r="AH916" s="13">
        <f t="shared" si="1309"/>
        <v>1.2400400362256937E-2</v>
      </c>
      <c r="AI916" s="13">
        <f t="shared" si="1310"/>
        <v>1.6278787588494784E-2</v>
      </c>
      <c r="AJ916" s="13">
        <f t="shared" si="1311"/>
        <v>1.0685095545701422E-2</v>
      </c>
      <c r="AK916" s="13">
        <f t="shared" si="1312"/>
        <v>4.6756662599557949E-3</v>
      </c>
      <c r="AL916" s="13">
        <f t="shared" si="1313"/>
        <v>1.1985506748971131E-4</v>
      </c>
      <c r="AM916" s="13">
        <f t="shared" si="1314"/>
        <v>1.9753163472109804E-3</v>
      </c>
      <c r="AN916" s="13">
        <f t="shared" si="1315"/>
        <v>2.9381695640879088E-3</v>
      </c>
      <c r="AO916" s="13">
        <f t="shared" si="1316"/>
        <v>2.1851791991499355E-3</v>
      </c>
      <c r="AP916" s="13">
        <f t="shared" si="1317"/>
        <v>1.08344283251736E-3</v>
      </c>
      <c r="AQ916" s="13">
        <f t="shared" si="1318"/>
        <v>4.0288973958859428E-4</v>
      </c>
      <c r="AR916" s="13">
        <f t="shared" si="1319"/>
        <v>3.6889766014776442E-3</v>
      </c>
      <c r="AS916" s="13">
        <f t="shared" si="1320"/>
        <v>4.8427522305781552E-3</v>
      </c>
      <c r="AT916" s="13">
        <f t="shared" si="1321"/>
        <v>3.178693130958833E-3</v>
      </c>
      <c r="AU916" s="13">
        <f t="shared" si="1322"/>
        <v>1.3909569792435409E-3</v>
      </c>
      <c r="AV916" s="13">
        <f t="shared" si="1323"/>
        <v>4.5649923688671111E-4</v>
      </c>
      <c r="AW916" s="13">
        <f t="shared" si="1324"/>
        <v>6.5010042068048375E-6</v>
      </c>
      <c r="AX916" s="13">
        <f t="shared" si="1325"/>
        <v>4.3218705709698101E-4</v>
      </c>
      <c r="AY916" s="13">
        <f t="shared" si="1326"/>
        <v>6.4285341380787119E-4</v>
      </c>
      <c r="AZ916" s="13">
        <f t="shared" si="1327"/>
        <v>4.7810375722531182E-4</v>
      </c>
      <c r="BA916" s="13">
        <f t="shared" si="1328"/>
        <v>2.3705062228621454E-4</v>
      </c>
      <c r="BB916" s="13">
        <f t="shared" si="1329"/>
        <v>8.8149794909162324E-5</v>
      </c>
      <c r="BC916" s="13">
        <f t="shared" si="1330"/>
        <v>2.6223550961685895E-5</v>
      </c>
      <c r="BD916" s="13">
        <f t="shared" si="1331"/>
        <v>9.1452345412907374E-4</v>
      </c>
      <c r="BE916" s="13">
        <f t="shared" si="1332"/>
        <v>1.200552612783074E-3</v>
      </c>
      <c r="BF916" s="13">
        <f t="shared" si="1333"/>
        <v>7.8802056390827149E-4</v>
      </c>
      <c r="BG916" s="13">
        <f t="shared" si="1334"/>
        <v>3.4482809695599915E-4</v>
      </c>
      <c r="BH916" s="13">
        <f t="shared" si="1335"/>
        <v>1.1316939737641523E-4</v>
      </c>
      <c r="BI916" s="13">
        <f t="shared" si="1336"/>
        <v>2.9712920995936626E-5</v>
      </c>
      <c r="BJ916" s="14">
        <f t="shared" si="1337"/>
        <v>0.3341596132547911</v>
      </c>
      <c r="BK916" s="14">
        <f t="shared" si="1338"/>
        <v>0.25233887430920193</v>
      </c>
      <c r="BL916" s="14">
        <f t="shared" si="1339"/>
        <v>0.37948140656479745</v>
      </c>
      <c r="BM916" s="14">
        <f t="shared" si="1340"/>
        <v>0.52928577051422987</v>
      </c>
      <c r="BN916" s="14">
        <f t="shared" si="1341"/>
        <v>0.46940467377575218</v>
      </c>
    </row>
    <row r="917" spans="1:66" x14ac:dyDescent="0.25">
      <c r="A917" t="s">
        <v>338</v>
      </c>
      <c r="B917" t="s">
        <v>72</v>
      </c>
      <c r="C917" t="s">
        <v>87</v>
      </c>
      <c r="D917" s="7" t="s">
        <v>365</v>
      </c>
      <c r="E917" s="10">
        <f>VLOOKUP(A917,home!$A$2:$E$405,3,FALSE)</f>
        <v>1.3033999999999999</v>
      </c>
      <c r="F917" s="10">
        <f>VLOOKUP(B917,home!$B$2:$E$405,3,FALSE)</f>
        <v>1.0548999999999999</v>
      </c>
      <c r="G917" s="10">
        <f>VLOOKUP(C917,away!$B$2:$E$405,4,FALSE)</f>
        <v>1.2276</v>
      </c>
      <c r="H917" s="10">
        <f>VLOOKUP(A917,away!$A$2:$E$405,3,FALSE)</f>
        <v>1.0085</v>
      </c>
      <c r="I917" s="10">
        <f>VLOOKUP(C917,away!$B$2:$E$405,3,FALSE)</f>
        <v>0.89239999999999997</v>
      </c>
      <c r="J917" s="10">
        <f>VLOOKUP(B917,home!$B$2:$E$405,4,FALSE)</f>
        <v>0.86760000000000004</v>
      </c>
      <c r="K917" s="12">
        <f t="shared" si="1286"/>
        <v>1.6878967958159998</v>
      </c>
      <c r="L917" s="12">
        <f t="shared" si="1287"/>
        <v>0.78082733303999996</v>
      </c>
      <c r="M917" s="13">
        <f t="shared" si="1288"/>
        <v>8.4692847257284778E-2</v>
      </c>
      <c r="N917" s="13">
        <f t="shared" si="1289"/>
        <v>0.14295278551410487</v>
      </c>
      <c r="O917" s="13">
        <f t="shared" si="1290"/>
        <v>6.6130490051469745E-2</v>
      </c>
      <c r="P917" s="13">
        <f t="shared" si="1291"/>
        <v>0.11162144226361763</v>
      </c>
      <c r="Q917" s="13">
        <f t="shared" si="1292"/>
        <v>0.12064477431111477</v>
      </c>
      <c r="R917" s="13">
        <f t="shared" si="1293"/>
        <v>2.5818247089758686E-2</v>
      </c>
      <c r="S917" s="13">
        <f t="shared" si="1294"/>
        <v>3.6778036093061121E-2</v>
      </c>
      <c r="T917" s="13">
        <f t="shared" si="1295"/>
        <v>9.4202737370560438E-2</v>
      </c>
      <c r="U917" s="13">
        <f t="shared" si="1296"/>
        <v>4.3578536536389448E-2</v>
      </c>
      <c r="V917" s="13">
        <f t="shared" si="1297"/>
        <v>5.3857590697513266E-3</v>
      </c>
      <c r="W917" s="13">
        <f t="shared" si="1298"/>
        <v>6.7878642663891695E-2</v>
      </c>
      <c r="X917" s="13">
        <f t="shared" si="1299"/>
        <v>5.3001499521621705E-2</v>
      </c>
      <c r="Y917" s="13">
        <f t="shared" si="1300"/>
        <v>2.0692509759294354E-2</v>
      </c>
      <c r="Z917" s="13">
        <f t="shared" si="1301"/>
        <v>6.719864339621337E-3</v>
      </c>
      <c r="AA917" s="13">
        <f t="shared" si="1302"/>
        <v>1.1342437487165053E-2</v>
      </c>
      <c r="AB917" s="13">
        <f t="shared" si="1303"/>
        <v>9.5724319456645893E-3</v>
      </c>
      <c r="AC917" s="13">
        <f t="shared" si="1304"/>
        <v>4.4363707688896192E-4</v>
      </c>
      <c r="AD917" s="13">
        <f t="shared" si="1305"/>
        <v>2.8643035864180488E-2</v>
      </c>
      <c r="AE917" s="13">
        <f t="shared" si="1306"/>
        <v>2.2365265303997121E-2</v>
      </c>
      <c r="AF917" s="13">
        <f t="shared" si="1307"/>
        <v>8.7317052300260583E-3</v>
      </c>
      <c r="AG917" s="13">
        <f t="shared" si="1308"/>
        <v>2.2726513692175551E-3</v>
      </c>
      <c r="AH917" s="13">
        <f t="shared" si="1309"/>
        <v>1.3117634376742823E-3</v>
      </c>
      <c r="AI917" s="13">
        <f t="shared" si="1310"/>
        <v>2.2141213033190017E-3</v>
      </c>
      <c r="AJ917" s="13">
        <f t="shared" si="1311"/>
        <v>1.8686041267100449E-3</v>
      </c>
      <c r="AK917" s="13">
        <f t="shared" si="1312"/>
        <v>1.0513369727074798E-3</v>
      </c>
      <c r="AL917" s="13">
        <f t="shared" si="1313"/>
        <v>2.3387765067587572E-5</v>
      </c>
      <c r="AM917" s="13">
        <f t="shared" si="1314"/>
        <v>9.6692976915185996E-3</v>
      </c>
      <c r="AN917" s="13">
        <f t="shared" si="1315"/>
        <v>7.5500519288382957E-3</v>
      </c>
      <c r="AO917" s="13">
        <f t="shared" si="1316"/>
        <v>2.9476434559541575E-3</v>
      </c>
      <c r="AP917" s="13">
        <f t="shared" si="1317"/>
        <v>7.6720019282183088E-4</v>
      </c>
      <c r="AQ917" s="13">
        <f t="shared" si="1318"/>
        <v>1.4976272011721099E-4</v>
      </c>
      <c r="AR917" s="13">
        <f t="shared" si="1319"/>
        <v>2.0485214932371848E-4</v>
      </c>
      <c r="AS917" s="13">
        <f t="shared" si="1320"/>
        <v>3.4576928645952516E-4</v>
      </c>
      <c r="AT917" s="13">
        <f t="shared" si="1321"/>
        <v>2.9181143535330864E-4</v>
      </c>
      <c r="AU917" s="13">
        <f t="shared" si="1322"/>
        <v>1.641825289051058E-4</v>
      </c>
      <c r="AV917" s="13">
        <f t="shared" si="1323"/>
        <v>6.9280791116973933E-5</v>
      </c>
      <c r="AW917" s="13">
        <f t="shared" si="1324"/>
        <v>8.5622345029006272E-7</v>
      </c>
      <c r="AX917" s="13">
        <f t="shared" si="1325"/>
        <v>2.7201294318842158E-3</v>
      </c>
      <c r="AY917" s="13">
        <f t="shared" si="1326"/>
        <v>2.1239514098217623E-3</v>
      </c>
      <c r="AZ917" s="13">
        <f t="shared" si="1327"/>
        <v>8.2921965741883743E-4</v>
      </c>
      <c r="BA917" s="13">
        <f t="shared" si="1328"/>
        <v>2.1582579120223104E-4</v>
      </c>
      <c r="BB917" s="13">
        <f t="shared" si="1329"/>
        <v>4.2130669236421486E-5</v>
      </c>
      <c r="BC917" s="13">
        <f t="shared" si="1330"/>
        <v>6.5793556198130747E-6</v>
      </c>
      <c r="BD917" s="13">
        <f t="shared" si="1331"/>
        <v>2.6659026237325145E-5</v>
      </c>
      <c r="BE917" s="13">
        <f t="shared" si="1332"/>
        <v>4.4997684965555775E-5</v>
      </c>
      <c r="BF917" s="13">
        <f t="shared" si="1333"/>
        <v>3.7975724136249704E-5</v>
      </c>
      <c r="BG917" s="13">
        <f t="shared" si="1334"/>
        <v>2.1366367696122734E-5</v>
      </c>
      <c r="BH917" s="13">
        <f t="shared" si="1335"/>
        <v>9.0160558931280095E-6</v>
      </c>
      <c r="BI917" s="13">
        <f t="shared" si="1336"/>
        <v>3.0436343705817447E-6</v>
      </c>
      <c r="BJ917" s="14">
        <f t="shared" si="1337"/>
        <v>0.58840739921244245</v>
      </c>
      <c r="BK917" s="14">
        <f t="shared" si="1338"/>
        <v>0.24106906093549318</v>
      </c>
      <c r="BL917" s="14">
        <f t="shared" si="1339"/>
        <v>0.16410692363531593</v>
      </c>
      <c r="BM917" s="14">
        <f t="shared" si="1340"/>
        <v>0.44631956644915088</v>
      </c>
      <c r="BN917" s="14">
        <f t="shared" si="1341"/>
        <v>0.55186058648735048</v>
      </c>
    </row>
    <row r="918" spans="1:66" x14ac:dyDescent="0.25">
      <c r="A918" t="s">
        <v>338</v>
      </c>
      <c r="B918" t="s">
        <v>75</v>
      </c>
      <c r="C918" t="s">
        <v>91</v>
      </c>
      <c r="D918" s="7" t="s">
        <v>365</v>
      </c>
      <c r="E918" s="10">
        <f>VLOOKUP(A918,home!$A$2:$E$405,3,FALSE)</f>
        <v>1.3033999999999999</v>
      </c>
      <c r="F918" s="10">
        <f>VLOOKUP(B918,home!$B$2:$E$405,3,FALSE)</f>
        <v>0.67130000000000001</v>
      </c>
      <c r="G918" s="10">
        <f>VLOOKUP(C918,away!$B$2:$E$405,4,FALSE)</f>
        <v>1.2786999999999999</v>
      </c>
      <c r="H918" s="10">
        <f>VLOOKUP(A918,away!$A$2:$E$405,3,FALSE)</f>
        <v>1.0085</v>
      </c>
      <c r="I918" s="10">
        <f>VLOOKUP(C918,away!$B$2:$E$405,3,FALSE)</f>
        <v>1.3221000000000001</v>
      </c>
      <c r="J918" s="10">
        <f>VLOOKUP(B918,home!$B$2:$E$405,4,FALSE)</f>
        <v>1.6113</v>
      </c>
      <c r="K918" s="12">
        <f t="shared" si="1286"/>
        <v>1.1188272334539999</v>
      </c>
      <c r="L918" s="12">
        <f t="shared" si="1287"/>
        <v>2.1484072777049996</v>
      </c>
      <c r="M918" s="13">
        <f t="shared" si="1288"/>
        <v>3.8111678894422962E-2</v>
      </c>
      <c r="N918" s="13">
        <f t="shared" si="1289"/>
        <v>4.2640384259734439E-2</v>
      </c>
      <c r="O918" s="13">
        <f t="shared" si="1290"/>
        <v>8.1879408302334311E-2</v>
      </c>
      <c r="P918" s="13">
        <f t="shared" si="1291"/>
        <v>9.1608911867751164E-2</v>
      </c>
      <c r="Q918" s="13">
        <f t="shared" si="1292"/>
        <v>2.3853611577367088E-2</v>
      </c>
      <c r="R918" s="13">
        <f t="shared" si="1293"/>
        <v>8.7955158345457127E-2</v>
      </c>
      <c r="S918" s="13">
        <f t="shared" si="1294"/>
        <v>5.5050006828887492E-2</v>
      </c>
      <c r="T918" s="13">
        <f t="shared" si="1295"/>
        <v>5.1247272712363678E-2</v>
      </c>
      <c r="U918" s="13">
        <f t="shared" si="1296"/>
        <v>9.8406626479656284E-2</v>
      </c>
      <c r="V918" s="13">
        <f t="shared" si="1297"/>
        <v>1.4702612515523072E-2</v>
      </c>
      <c r="W918" s="13">
        <f t="shared" si="1298"/>
        <v>8.8960234163306413E-3</v>
      </c>
      <c r="X918" s="13">
        <f t="shared" si="1299"/>
        <v>1.911228145027884E-2</v>
      </c>
      <c r="Y918" s="13">
        <f t="shared" si="1300"/>
        <v>2.0530482280662669E-2</v>
      </c>
      <c r="Z918" s="13">
        <f t="shared" si="1301"/>
        <v>6.2987834100358589E-2</v>
      </c>
      <c r="AA918" s="13">
        <f t="shared" si="1302"/>
        <v>7.0472504167763697E-2</v>
      </c>
      <c r="AB918" s="13">
        <f t="shared" si="1303"/>
        <v>3.9423278436297282E-2</v>
      </c>
      <c r="AC918" s="13">
        <f t="shared" si="1304"/>
        <v>2.2087887053785513E-3</v>
      </c>
      <c r="AD918" s="13">
        <f t="shared" si="1305"/>
        <v>2.4882783169088035E-3</v>
      </c>
      <c r="AE918" s="13">
        <f t="shared" si="1306"/>
        <v>5.3458352450024196E-3</v>
      </c>
      <c r="AF918" s="13">
        <f t="shared" si="1307"/>
        <v>5.7425156728875461E-3</v>
      </c>
      <c r="AG918" s="13">
        <f t="shared" si="1308"/>
        <v>4.1124208213222093E-3</v>
      </c>
      <c r="AH918" s="13">
        <f t="shared" si="1309"/>
        <v>3.383088029702138E-2</v>
      </c>
      <c r="AI918" s="13">
        <f t="shared" si="1310"/>
        <v>3.7850910208029859E-2</v>
      </c>
      <c r="AJ918" s="13">
        <f t="shared" si="1311"/>
        <v>2.117431457588291E-2</v>
      </c>
      <c r="AK918" s="13">
        <f t="shared" si="1312"/>
        <v>7.8967999324065941E-3</v>
      </c>
      <c r="AL918" s="13">
        <f t="shared" si="1313"/>
        <v>2.1237031347377111E-4</v>
      </c>
      <c r="AM918" s="13">
        <f t="shared" si="1314"/>
        <v>5.5679070907413007E-4</v>
      </c>
      <c r="AN918" s="13">
        <f t="shared" si="1315"/>
        <v>1.196213211533388E-3</v>
      </c>
      <c r="AO918" s="13">
        <f t="shared" si="1316"/>
        <v>1.2849765846726009E-3</v>
      </c>
      <c r="AP918" s="13">
        <f t="shared" si="1317"/>
        <v>9.2021768206371017E-4</v>
      </c>
      <c r="AQ918" s="13">
        <f t="shared" si="1318"/>
        <v>4.9425059130462506E-4</v>
      </c>
      <c r="AR918" s="13">
        <f t="shared" si="1319"/>
        <v>1.4536501888257478E-2</v>
      </c>
      <c r="AS918" s="13">
        <f t="shared" si="1320"/>
        <v>1.6263834191737957E-2</v>
      </c>
      <c r="AT918" s="13">
        <f t="shared" si="1321"/>
        <v>9.098210307048377E-3</v>
      </c>
      <c r="AU918" s="13">
        <f t="shared" si="1322"/>
        <v>3.3931084890725344E-3</v>
      </c>
      <c r="AV918" s="13">
        <f t="shared" si="1323"/>
        <v>9.4907554590957651E-4</v>
      </c>
      <c r="AW918" s="13">
        <f t="shared" si="1324"/>
        <v>1.4179827617962012E-5</v>
      </c>
      <c r="AX918" s="13">
        <f t="shared" si="1325"/>
        <v>1.0382543477438337E-4</v>
      </c>
      <c r="AY918" s="13">
        <f t="shared" si="1326"/>
        <v>2.2305931968017093E-4</v>
      </c>
      <c r="AZ918" s="13">
        <f t="shared" si="1327"/>
        <v>2.3961113288040271E-4</v>
      </c>
      <c r="BA918" s="13">
        <f t="shared" si="1328"/>
        <v>1.7159410056646565E-4</v>
      </c>
      <c r="BB918" s="13">
        <f t="shared" si="1329"/>
        <v>9.21635036170596E-5</v>
      </c>
      <c r="BC918" s="13">
        <f t="shared" si="1330"/>
        <v>3.9600948381936365E-5</v>
      </c>
      <c r="BD918" s="13">
        <f t="shared" si="1331"/>
        <v>5.2050544081841364E-3</v>
      </c>
      <c r="BE918" s="13">
        <f t="shared" si="1332"/>
        <v>5.8235566234862042E-3</v>
      </c>
      <c r="BF918" s="13">
        <f t="shared" si="1333"/>
        <v>3.257776872958894E-3</v>
      </c>
      <c r="BG918" s="13">
        <f t="shared" si="1334"/>
        <v>1.2149631619943408E-3</v>
      </c>
      <c r="BH918" s="13">
        <f t="shared" si="1335"/>
        <v>3.3983346832066312E-4</v>
      </c>
      <c r="BI918" s="13">
        <f t="shared" si="1336"/>
        <v>7.6042987839256969E-5</v>
      </c>
      <c r="BJ918" s="14">
        <f t="shared" si="1337"/>
        <v>0.18929140897140725</v>
      </c>
      <c r="BK918" s="14">
        <f t="shared" si="1338"/>
        <v>0.20211742844511718</v>
      </c>
      <c r="BL918" s="14">
        <f t="shared" si="1339"/>
        <v>0.53904783868965889</v>
      </c>
      <c r="BM918" s="14">
        <f t="shared" si="1340"/>
        <v>0.62718647746741241</v>
      </c>
      <c r="BN918" s="14">
        <f t="shared" si="1341"/>
        <v>0.3660491532470671</v>
      </c>
    </row>
    <row r="919" spans="1:66" x14ac:dyDescent="0.25">
      <c r="A919" t="s">
        <v>290</v>
      </c>
      <c r="B919" t="s">
        <v>296</v>
      </c>
      <c r="C919" t="s">
        <v>308</v>
      </c>
      <c r="D919" s="7" t="s">
        <v>365</v>
      </c>
      <c r="E919" s="10">
        <f>VLOOKUP(A919,home!$A$2:$E$405,3,FALSE)</f>
        <v>1.6512</v>
      </c>
      <c r="F919" s="10">
        <f>VLOOKUP(B919,home!$B$2:$E$405,3,FALSE)</f>
        <v>1.1734</v>
      </c>
      <c r="G919" s="10">
        <f>VLOOKUP(C919,away!$B$2:$E$405,4,FALSE)</f>
        <v>0.79490000000000005</v>
      </c>
      <c r="H919" s="10">
        <f>VLOOKUP(A919,away!$A$2:$E$405,3,FALSE)</f>
        <v>1.1418999999999999</v>
      </c>
      <c r="I919" s="10">
        <f>VLOOKUP(C919,away!$B$2:$E$405,3,FALSE)</f>
        <v>1.0399</v>
      </c>
      <c r="J919" s="10">
        <f>VLOOKUP(B919,home!$B$2:$E$405,4,FALSE)</f>
        <v>1.2040999999999999</v>
      </c>
      <c r="K919" s="12">
        <f t="shared" si="1286"/>
        <v>1.540133121792</v>
      </c>
      <c r="L919" s="12">
        <f t="shared" si="1287"/>
        <v>1.4298227654210001</v>
      </c>
      <c r="M919" s="13">
        <f t="shared" si="1288"/>
        <v>5.1305573513837445E-2</v>
      </c>
      <c r="N919" s="13">
        <f t="shared" si="1289"/>
        <v>7.9017413101195422E-2</v>
      </c>
      <c r="O919" s="13">
        <f t="shared" si="1290"/>
        <v>7.3357877003065466E-2</v>
      </c>
      <c r="P919" s="13">
        <f t="shared" si="1291"/>
        <v>0.11298089611676479</v>
      </c>
      <c r="Q919" s="13">
        <f t="shared" si="1292"/>
        <v>6.0848667557736102E-2</v>
      </c>
      <c r="R919" s="13">
        <f t="shared" si="1293"/>
        <v>5.2444381280968337E-2</v>
      </c>
      <c r="S919" s="13">
        <f t="shared" si="1294"/>
        <v>6.2199299282291835E-2</v>
      </c>
      <c r="T919" s="13">
        <f t="shared" si="1295"/>
        <v>8.7002810119585328E-2</v>
      </c>
      <c r="U919" s="13">
        <f t="shared" si="1296"/>
        <v>8.0771328662707698E-2</v>
      </c>
      <c r="V919" s="13">
        <f t="shared" si="1297"/>
        <v>1.5218906574985267E-2</v>
      </c>
      <c r="W919" s="13">
        <f t="shared" si="1298"/>
        <v>3.1238349440859885E-2</v>
      </c>
      <c r="X919" s="13">
        <f t="shared" si="1299"/>
        <v>4.4665303184717835E-2</v>
      </c>
      <c r="Y919" s="13">
        <f t="shared" si="1300"/>
        <v>3.1931733658970327E-2</v>
      </c>
      <c r="Z919" s="13">
        <f t="shared" si="1301"/>
        <v>2.4995390091315833E-2</v>
      </c>
      <c r="AA919" s="13">
        <f t="shared" si="1302"/>
        <v>3.8496228171747075E-2</v>
      </c>
      <c r="AB919" s="13">
        <f t="shared" si="1303"/>
        <v>2.964465803568499E-2</v>
      </c>
      <c r="AC919" s="13">
        <f t="shared" si="1304"/>
        <v>2.0946136854597948E-3</v>
      </c>
      <c r="AD919" s="13">
        <f t="shared" si="1305"/>
        <v>1.2027804160995236E-2</v>
      </c>
      <c r="AE919" s="13">
        <f t="shared" si="1306"/>
        <v>1.7197628207416417E-2</v>
      </c>
      <c r="AF919" s="13">
        <f t="shared" si="1307"/>
        <v>1.2294780161105171E-2</v>
      </c>
      <c r="AG919" s="13">
        <f t="shared" si="1308"/>
        <v>5.8597855233982173E-3</v>
      </c>
      <c r="AH919" s="13">
        <f t="shared" si="1309"/>
        <v>8.9347444457854655E-3</v>
      </c>
      <c r="AI919" s="13">
        <f t="shared" si="1310"/>
        <v>1.3760695855701301E-2</v>
      </c>
      <c r="AJ919" s="13">
        <f t="shared" si="1311"/>
        <v>1.0596651733135743E-2</v>
      </c>
      <c r="AK919" s="13">
        <f t="shared" si="1312"/>
        <v>5.4400847714323177E-3</v>
      </c>
      <c r="AL919" s="13">
        <f t="shared" si="1313"/>
        <v>1.845034096639502E-4</v>
      </c>
      <c r="AM919" s="13">
        <f t="shared" si="1314"/>
        <v>3.7048839141552753E-3</v>
      </c>
      <c r="AN919" s="13">
        <f t="shared" si="1315"/>
        <v>5.2973273637012749E-3</v>
      </c>
      <c r="AO919" s="13">
        <f t="shared" si="1316"/>
        <v>3.7871196302538468E-3</v>
      </c>
      <c r="AP919" s="13">
        <f t="shared" si="1317"/>
        <v>1.8049699542365709E-3</v>
      </c>
      <c r="AQ919" s="13">
        <f t="shared" si="1318"/>
        <v>6.4519678286708724E-4</v>
      </c>
      <c r="AR919" s="13">
        <f t="shared" si="1319"/>
        <v>2.5550202023605782E-3</v>
      </c>
      <c r="AS919" s="13">
        <f t="shared" si="1320"/>
        <v>3.935071240503225E-3</v>
      </c>
      <c r="AT919" s="13">
        <f t="shared" si="1321"/>
        <v>3.0302667770550759E-3</v>
      </c>
      <c r="AU919" s="13">
        <f t="shared" si="1322"/>
        <v>1.5556714104028048E-3</v>
      </c>
      <c r="AV919" s="13">
        <f t="shared" si="1323"/>
        <v>5.9898526644655916E-4</v>
      </c>
      <c r="AW919" s="13">
        <f t="shared" si="1324"/>
        <v>1.1286060240397728E-5</v>
      </c>
      <c r="AX919" s="13">
        <f t="shared" si="1325"/>
        <v>9.5100240476415508E-4</v>
      </c>
      <c r="AY919" s="13">
        <f t="shared" si="1326"/>
        <v>1.3597648883019054E-3</v>
      </c>
      <c r="AZ919" s="13">
        <f t="shared" si="1327"/>
        <v>9.7211139645710391E-4</v>
      </c>
      <c r="BA919" s="13">
        <f t="shared" si="1328"/>
        <v>4.63315668393189E-4</v>
      </c>
      <c r="BB919" s="13">
        <f t="shared" si="1329"/>
        <v>1.656148225612071E-4</v>
      </c>
      <c r="BC919" s="13">
        <f t="shared" si="1330"/>
        <v>4.7359968717834666E-5</v>
      </c>
      <c r="BD919" s="13">
        <f t="shared" si="1331"/>
        <v>6.0887100857428709E-4</v>
      </c>
      <c r="BE919" s="13">
        <f t="shared" si="1332"/>
        <v>9.3774240720416045E-4</v>
      </c>
      <c r="BF919" s="13">
        <f t="shared" si="1333"/>
        <v>7.2212407052204446E-4</v>
      </c>
      <c r="BG919" s="13">
        <f t="shared" si="1334"/>
        <v>3.7072239968475408E-4</v>
      </c>
      <c r="BH919" s="13">
        <f t="shared" si="1335"/>
        <v>1.4274046168617554E-4</v>
      </c>
      <c r="BI919" s="13">
        <f t="shared" si="1336"/>
        <v>4.396786257255213E-5</v>
      </c>
      <c r="BJ919" s="14">
        <f t="shared" si="1337"/>
        <v>0.40128294191038949</v>
      </c>
      <c r="BK919" s="14">
        <f t="shared" si="1338"/>
        <v>0.24534355747130498</v>
      </c>
      <c r="BL919" s="14">
        <f t="shared" si="1339"/>
        <v>0.32794783306724062</v>
      </c>
      <c r="BM919" s="14">
        <f t="shared" si="1340"/>
        <v>0.56826643513862174</v>
      </c>
      <c r="BN919" s="14">
        <f t="shared" si="1341"/>
        <v>0.42995480857356755</v>
      </c>
    </row>
    <row r="920" spans="1:66" x14ac:dyDescent="0.25">
      <c r="A920" t="s">
        <v>290</v>
      </c>
      <c r="B920" t="s">
        <v>307</v>
      </c>
      <c r="C920" t="s">
        <v>299</v>
      </c>
      <c r="D920" s="7" t="s">
        <v>365</v>
      </c>
      <c r="E920" s="10">
        <f>VLOOKUP(A920,home!$A$2:$E$405,3,FALSE)</f>
        <v>1.6512</v>
      </c>
      <c r="F920" s="10">
        <f>VLOOKUP(B920,home!$B$2:$E$405,3,FALSE)</f>
        <v>1.3626</v>
      </c>
      <c r="G920" s="10">
        <f>VLOOKUP(C920,away!$B$2:$E$405,4,FALSE)</f>
        <v>1.2868999999999999</v>
      </c>
      <c r="H920" s="10">
        <f>VLOOKUP(A920,away!$A$2:$E$405,3,FALSE)</f>
        <v>1.1418999999999999</v>
      </c>
      <c r="I920" s="10">
        <f>VLOOKUP(C920,away!$B$2:$E$405,3,FALSE)</f>
        <v>1.1494</v>
      </c>
      <c r="J920" s="10">
        <f>VLOOKUP(B920,home!$B$2:$E$405,4,FALSE)</f>
        <v>0.65680000000000005</v>
      </c>
      <c r="K920" s="12">
        <f t="shared" si="1286"/>
        <v>2.8954286369279996</v>
      </c>
      <c r="L920" s="12">
        <f t="shared" si="1287"/>
        <v>0.86204990804800008</v>
      </c>
      <c r="M920" s="13">
        <f t="shared" si="1288"/>
        <v>2.3342523357221978E-2</v>
      </c>
      <c r="N920" s="13">
        <f t="shared" si="1289"/>
        <v>6.7586610586661211E-2</v>
      </c>
      <c r="O920" s="13">
        <f t="shared" si="1290"/>
        <v>2.0122420113701502E-2</v>
      </c>
      <c r="P920" s="13">
        <f t="shared" si="1291"/>
        <v>5.8263031441507289E-2</v>
      </c>
      <c r="Q920" s="13">
        <f t="shared" si="1292"/>
        <v>9.7846103882760022E-2</v>
      </c>
      <c r="R920" s="13">
        <f t="shared" si="1293"/>
        <v>8.6732652043598028E-3</v>
      </c>
      <c r="S920" s="13">
        <f t="shared" si="1294"/>
        <v>3.6356189740127366E-2</v>
      </c>
      <c r="T920" s="13">
        <f t="shared" si="1295"/>
        <v>8.4348224854988343E-2</v>
      </c>
      <c r="U920" s="13">
        <f t="shared" si="1296"/>
        <v>2.5112820448374547E-2</v>
      </c>
      <c r="V920" s="13">
        <f t="shared" si="1297"/>
        <v>1.0082799406741592E-2</v>
      </c>
      <c r="W920" s="13">
        <f t="shared" si="1298"/>
        <v>9.4435470397991758E-2</v>
      </c>
      <c r="X920" s="13">
        <f t="shared" si="1299"/>
        <v>8.1408088573058437E-2</v>
      </c>
      <c r="Y920" s="13">
        <f t="shared" si="1300"/>
        <v>3.508891763438423E-2</v>
      </c>
      <c r="Z920" s="13">
        <f t="shared" si="1301"/>
        <v>2.4922624906314286E-3</v>
      </c>
      <c r="AA920" s="13">
        <f t="shared" si="1302"/>
        <v>7.2161681861157376E-3</v>
      </c>
      <c r="AB920" s="13">
        <f t="shared" si="1303"/>
        <v>1.0446950007484145E-2</v>
      </c>
      <c r="AC920" s="13">
        <f t="shared" si="1304"/>
        <v>1.5729192219905259E-3</v>
      </c>
      <c r="AD920" s="13">
        <f t="shared" si="1305"/>
        <v>6.835779133302794E-2</v>
      </c>
      <c r="AE920" s="13">
        <f t="shared" si="1306"/>
        <v>5.8927827733001106E-2</v>
      </c>
      <c r="AF920" s="13">
        <f t="shared" si="1307"/>
        <v>2.5399364239350995E-2</v>
      </c>
      <c r="AG920" s="13">
        <f t="shared" si="1308"/>
        <v>7.2985065356700627E-3</v>
      </c>
      <c r="AH920" s="13">
        <f t="shared" si="1309"/>
        <v>5.3711366272007563E-4</v>
      </c>
      <c r="AI920" s="13">
        <f t="shared" si="1310"/>
        <v>1.5551742803249936E-3</v>
      </c>
      <c r="AJ920" s="13">
        <f t="shared" si="1311"/>
        <v>2.2514480733334401E-3</v>
      </c>
      <c r="AK920" s="13">
        <f t="shared" si="1312"/>
        <v>2.1729690753620043E-3</v>
      </c>
      <c r="AL920" s="13">
        <f t="shared" si="1313"/>
        <v>1.5704050617549304E-4</v>
      </c>
      <c r="AM920" s="13">
        <f t="shared" si="1314"/>
        <v>3.9585021316559527E-2</v>
      </c>
      <c r="AN920" s="13">
        <f t="shared" si="1315"/>
        <v>3.4124263986018262E-2</v>
      </c>
      <c r="AO920" s="13">
        <f t="shared" si="1316"/>
        <v>1.470840931567636E-2</v>
      </c>
      <c r="AP920" s="13">
        <f t="shared" si="1317"/>
        <v>4.2264609660370512E-3</v>
      </c>
      <c r="AQ920" s="13">
        <f t="shared" si="1318"/>
        <v>9.1085507178517526E-4</v>
      </c>
      <c r="AR920" s="13">
        <f t="shared" si="1319"/>
        <v>9.2603756711833189E-5</v>
      </c>
      <c r="AS920" s="13">
        <f t="shared" si="1320"/>
        <v>2.6812756907055522E-4</v>
      </c>
      <c r="AT920" s="13">
        <f t="shared" si="1321"/>
        <v>3.8817212091838793E-4</v>
      </c>
      <c r="AU920" s="13">
        <f t="shared" si="1322"/>
        <v>3.7464155832139291E-4</v>
      </c>
      <c r="AV920" s="13">
        <f t="shared" si="1323"/>
        <v>2.7118697413677307E-4</v>
      </c>
      <c r="AW920" s="13">
        <f t="shared" si="1324"/>
        <v>1.0888159167797818E-5</v>
      </c>
      <c r="AX920" s="13">
        <f t="shared" si="1325"/>
        <v>1.9102600718895281E-2</v>
      </c>
      <c r="AY920" s="13">
        <f t="shared" si="1326"/>
        <v>1.646739519320134E-2</v>
      </c>
      <c r="AZ920" s="13">
        <f t="shared" si="1327"/>
        <v>7.0978582560446458E-3</v>
      </c>
      <c r="BA920" s="13">
        <f t="shared" si="1328"/>
        <v>2.0395693523203415E-3</v>
      </c>
      <c r="BB920" s="13">
        <f t="shared" si="1329"/>
        <v>4.3955264315631733E-4</v>
      </c>
      <c r="BC920" s="13">
        <f t="shared" si="1330"/>
        <v>7.5783263123031775E-5</v>
      </c>
      <c r="BD920" s="13">
        <f t="shared" si="1331"/>
        <v>1.3304843326389187E-5</v>
      </c>
      <c r="BE920" s="13">
        <f t="shared" si="1332"/>
        <v>3.8523224377067629E-5</v>
      </c>
      <c r="BF920" s="13">
        <f t="shared" si="1333"/>
        <v>5.5770623524082216E-5</v>
      </c>
      <c r="BG920" s="13">
        <f t="shared" si="1334"/>
        <v>5.3826620150319338E-5</v>
      </c>
      <c r="BH920" s="13">
        <f t="shared" si="1335"/>
        <v>3.896278435307008E-5</v>
      </c>
      <c r="BI920" s="13">
        <f t="shared" si="1336"/>
        <v>2.2562792318065847E-5</v>
      </c>
      <c r="BJ920" s="14">
        <f t="shared" si="1337"/>
        <v>0.75947467585371142</v>
      </c>
      <c r="BK920" s="14">
        <f t="shared" si="1338"/>
        <v>0.14624189886696556</v>
      </c>
      <c r="BL920" s="14">
        <f t="shared" si="1339"/>
        <v>7.9706011918984188E-2</v>
      </c>
      <c r="BM920" s="14">
        <f t="shared" si="1340"/>
        <v>0.69562438751004729</v>
      </c>
      <c r="BN920" s="14">
        <f t="shared" si="1341"/>
        <v>0.27583395458621179</v>
      </c>
    </row>
    <row r="921" spans="1:66" x14ac:dyDescent="0.25">
      <c r="A921" t="s">
        <v>290</v>
      </c>
      <c r="B921" t="s">
        <v>316</v>
      </c>
      <c r="C921" t="s">
        <v>301</v>
      </c>
      <c r="D921" s="7" t="s">
        <v>365</v>
      </c>
      <c r="E921" s="10">
        <f>VLOOKUP(A921,home!$A$2:$E$405,3,FALSE)</f>
        <v>1.6512</v>
      </c>
      <c r="F921" s="10">
        <f>VLOOKUP(B921,home!$B$2:$E$405,3,FALSE)</f>
        <v>0.87060000000000004</v>
      </c>
      <c r="G921" s="10">
        <f>VLOOKUP(C921,away!$B$2:$E$405,4,FALSE)</f>
        <v>0.68130000000000002</v>
      </c>
      <c r="H921" s="10">
        <f>VLOOKUP(A921,away!$A$2:$E$405,3,FALSE)</f>
        <v>1.1418999999999999</v>
      </c>
      <c r="I921" s="10">
        <f>VLOOKUP(C921,away!$B$2:$E$405,3,FALSE)</f>
        <v>0.49259999999999998</v>
      </c>
      <c r="J921" s="10">
        <f>VLOOKUP(B921,home!$B$2:$E$405,4,FALSE)</f>
        <v>1.3136000000000001</v>
      </c>
      <c r="K921" s="12">
        <f t="shared" si="1286"/>
        <v>0.97939240473600009</v>
      </c>
      <c r="L921" s="12">
        <f t="shared" si="1287"/>
        <v>0.73889992118399994</v>
      </c>
      <c r="M921" s="13">
        <f t="shared" si="1288"/>
        <v>0.17937219577151256</v>
      </c>
      <c r="N921" s="13">
        <f t="shared" si="1289"/>
        <v>0.17567576615943828</v>
      </c>
      <c r="O921" s="13">
        <f t="shared" si="1290"/>
        <v>0.13253810131817165</v>
      </c>
      <c r="P921" s="13">
        <f t="shared" si="1291"/>
        <v>0.12980680976914777</v>
      </c>
      <c r="Q921" s="13">
        <f t="shared" si="1292"/>
        <v>8.6027755536365727E-2</v>
      </c>
      <c r="R921" s="13">
        <f t="shared" si="1293"/>
        <v>4.8966196308936998E-2</v>
      </c>
      <c r="S921" s="13">
        <f t="shared" si="1294"/>
        <v>2.3484419909632043E-2</v>
      </c>
      <c r="T921" s="13">
        <f t="shared" si="1295"/>
        <v>6.3565901785457055E-2</v>
      </c>
      <c r="U921" s="13">
        <f t="shared" si="1296"/>
        <v>4.7957120753784867E-2</v>
      </c>
      <c r="V921" s="13">
        <f t="shared" si="1297"/>
        <v>1.8883377689344069E-3</v>
      </c>
      <c r="W921" s="13">
        <f t="shared" si="1298"/>
        <v>2.808497678960066E-2</v>
      </c>
      <c r="X921" s="13">
        <f t="shared" si="1299"/>
        <v>2.0751987136290395E-2</v>
      </c>
      <c r="Y921" s="13">
        <f t="shared" si="1300"/>
        <v>7.666820829708175E-3</v>
      </c>
      <c r="Z921" s="13">
        <f t="shared" si="1301"/>
        <v>1.2060372864451274E-2</v>
      </c>
      <c r="AA921" s="13">
        <f t="shared" si="1302"/>
        <v>1.1811837581727738E-2</v>
      </c>
      <c r="AB921" s="13">
        <f t="shared" si="1303"/>
        <v>5.784212006759693E-3</v>
      </c>
      <c r="AC921" s="13">
        <f t="shared" si="1304"/>
        <v>8.5408687679291434E-5</v>
      </c>
      <c r="AD921" s="13">
        <f t="shared" si="1305"/>
        <v>6.8765532387304335E-3</v>
      </c>
      <c r="AE921" s="13">
        <f t="shared" si="1306"/>
        <v>5.0810846461154975E-3</v>
      </c>
      <c r="AF921" s="13">
        <f t="shared" si="1307"/>
        <v>1.877206522271986E-3</v>
      </c>
      <c r="AG921" s="13">
        <f t="shared" si="1308"/>
        <v>4.6235591711762047E-4</v>
      </c>
      <c r="AH921" s="13">
        <f t="shared" si="1309"/>
        <v>2.2278521397481742E-3</v>
      </c>
      <c r="AI921" s="13">
        <f t="shared" si="1310"/>
        <v>2.181941464544208E-3</v>
      </c>
      <c r="AJ921" s="13">
        <f t="shared" si="1311"/>
        <v>1.0684884489765706E-3</v>
      </c>
      <c r="AK921" s="13">
        <f t="shared" si="1312"/>
        <v>3.4882315715860086E-4</v>
      </c>
      <c r="AL921" s="13">
        <f t="shared" si="1313"/>
        <v>2.4723183493478968E-6</v>
      </c>
      <c r="AM921" s="13">
        <f t="shared" si="1314"/>
        <v>1.3469688025550661E-3</v>
      </c>
      <c r="AN921" s="13">
        <f t="shared" si="1315"/>
        <v>9.9527514204524525E-4</v>
      </c>
      <c r="AO921" s="13">
        <f t="shared" si="1316"/>
        <v>3.6770436200681293E-4</v>
      </c>
      <c r="AP921" s="13">
        <f t="shared" si="1317"/>
        <v>9.0565574701949032E-5</v>
      </c>
      <c r="AQ921" s="13">
        <f t="shared" si="1318"/>
        <v>1.6729724002313449E-5</v>
      </c>
      <c r="AR921" s="13">
        <f t="shared" si="1319"/>
        <v>3.2923195409390645E-4</v>
      </c>
      <c r="AS921" s="13">
        <f t="shared" si="1320"/>
        <v>3.2244727523596348E-4</v>
      </c>
      <c r="AT921" s="13">
        <f t="shared" si="1321"/>
        <v>1.5790120614696054E-4</v>
      </c>
      <c r="AU921" s="13">
        <f t="shared" si="1322"/>
        <v>5.1549080666328859E-5</v>
      </c>
      <c r="AV921" s="13">
        <f t="shared" si="1323"/>
        <v>1.2621694518931466E-5</v>
      </c>
      <c r="AW921" s="13">
        <f t="shared" si="1324"/>
        <v>4.9698610119686214E-8</v>
      </c>
      <c r="AX921" s="13">
        <f t="shared" si="1325"/>
        <v>2.1986850243979606E-4</v>
      </c>
      <c r="AY921" s="13">
        <f t="shared" si="1326"/>
        <v>1.6246081912360942E-4</v>
      </c>
      <c r="AZ921" s="13">
        <f t="shared" si="1327"/>
        <v>6.0021143222961519E-5</v>
      </c>
      <c r="BA921" s="13">
        <f t="shared" si="1328"/>
        <v>1.4783205998939949E-5</v>
      </c>
      <c r="BB921" s="13">
        <f t="shared" si="1329"/>
        <v>2.7308274368658906E-6</v>
      </c>
      <c r="BC921" s="13">
        <f t="shared" si="1330"/>
        <v>4.0356163557346237E-7</v>
      </c>
      <c r="BD921" s="13">
        <f t="shared" si="1331"/>
        <v>4.0544910821873602E-5</v>
      </c>
      <c r="BE921" s="13">
        <f t="shared" si="1332"/>
        <v>3.9709377709641466E-5</v>
      </c>
      <c r="BF921" s="13">
        <f t="shared" si="1333"/>
        <v>1.9445531462807933E-5</v>
      </c>
      <c r="BG921" s="13">
        <f t="shared" si="1334"/>
        <v>6.3482686069096707E-6</v>
      </c>
      <c r="BH921" s="13">
        <f t="shared" si="1335"/>
        <v>1.5543615142078297E-6</v>
      </c>
      <c r="BI921" s="13">
        <f t="shared" si="1336"/>
        <v>3.0446597224581942E-7</v>
      </c>
      <c r="BJ921" s="14">
        <f t="shared" si="1337"/>
        <v>0.39934792022626492</v>
      </c>
      <c r="BK921" s="14">
        <f t="shared" si="1338"/>
        <v>0.33480210504437907</v>
      </c>
      <c r="BL921" s="14">
        <f t="shared" si="1339"/>
        <v>0.25386623130655833</v>
      </c>
      <c r="BM921" s="14">
        <f t="shared" si="1340"/>
        <v>0.24752739345756705</v>
      </c>
      <c r="BN921" s="14">
        <f t="shared" si="1341"/>
        <v>0.752386824863573</v>
      </c>
    </row>
    <row r="922" spans="1:66" x14ac:dyDescent="0.25">
      <c r="A922" t="s">
        <v>338</v>
      </c>
      <c r="B922" t="s">
        <v>86</v>
      </c>
      <c r="C922" t="s">
        <v>90</v>
      </c>
      <c r="D922" s="7" t="s">
        <v>366</v>
      </c>
      <c r="E922" s="10">
        <f>VLOOKUP(A922,home!$A$2:$E$405,3,FALSE)</f>
        <v>1.3033999999999999</v>
      </c>
      <c r="F922" s="10">
        <f>VLOOKUP(B922,home!$B$2:$E$405,3,FALSE)</f>
        <v>1.0229999999999999</v>
      </c>
      <c r="G922" s="10">
        <f>VLOOKUP(C922,away!$B$2:$E$405,4,FALSE)</f>
        <v>0.57540000000000002</v>
      </c>
      <c r="H922" s="10">
        <f>VLOOKUP(A922,away!$A$2:$E$405,3,FALSE)</f>
        <v>1.0085</v>
      </c>
      <c r="I922" s="10">
        <f>VLOOKUP(C922,away!$B$2:$E$405,3,FALSE)</f>
        <v>2.1071</v>
      </c>
      <c r="J922" s="10">
        <f>VLOOKUP(B922,home!$B$2:$E$405,4,FALSE)</f>
        <v>1.5424</v>
      </c>
      <c r="K922" s="12">
        <f t="shared" si="1286"/>
        <v>0.76722581627999997</v>
      </c>
      <c r="L922" s="12">
        <f t="shared" si="1287"/>
        <v>3.2776159638399998</v>
      </c>
      <c r="M922" s="13">
        <f t="shared" si="1288"/>
        <v>1.7512475258340172E-2</v>
      </c>
      <c r="N922" s="13">
        <f t="shared" si="1289"/>
        <v>1.3436023125163343E-2</v>
      </c>
      <c r="O922" s="13">
        <f t="shared" si="1290"/>
        <v>5.7399168473088777E-2</v>
      </c>
      <c r="P922" s="13">
        <f t="shared" si="1291"/>
        <v>4.4038123885558778E-2</v>
      </c>
      <c r="Q922" s="13">
        <f t="shared" si="1292"/>
        <v>5.1542319048802007E-3</v>
      </c>
      <c r="R922" s="13">
        <f t="shared" si="1293"/>
        <v>9.4066215449268728E-2</v>
      </c>
      <c r="S922" s="13">
        <f t="shared" si="1294"/>
        <v>2.7685354679319537E-2</v>
      </c>
      <c r="T922" s="13">
        <f t="shared" si="1295"/>
        <v>1.6893592772768799E-2</v>
      </c>
      <c r="U922" s="13">
        <f t="shared" si="1296"/>
        <v>7.2170028932435543E-2</v>
      </c>
      <c r="V922" s="13">
        <f t="shared" si="1297"/>
        <v>7.7355082984366221E-3</v>
      </c>
      <c r="W922" s="13">
        <f t="shared" si="1298"/>
        <v>1.3181532601727103E-3</v>
      </c>
      <c r="X922" s="13">
        <f t="shared" si="1299"/>
        <v>4.3204001683298165E-3</v>
      </c>
      <c r="Y922" s="13">
        <f t="shared" si="1300"/>
        <v>7.0803062809474161E-3</v>
      </c>
      <c r="Z922" s="13">
        <f t="shared" si="1301"/>
        <v>0.10277097647151198</v>
      </c>
      <c r="AA922" s="13">
        <f t="shared" si="1302"/>
        <v>7.8848546313248447E-2</v>
      </c>
      <c r="AB922" s="13">
        <f t="shared" si="1303"/>
        <v>3.0247320153836712E-2</v>
      </c>
      <c r="AC922" s="13">
        <f t="shared" si="1304"/>
        <v>1.2157664312833385E-3</v>
      </c>
      <c r="AD922" s="13">
        <f t="shared" si="1305"/>
        <v>2.5283030275453764E-4</v>
      </c>
      <c r="AE922" s="13">
        <f t="shared" si="1306"/>
        <v>8.2868063645077298E-4</v>
      </c>
      <c r="AF922" s="13">
        <f t="shared" si="1307"/>
        <v>1.3580484414780728E-3</v>
      </c>
      <c r="AG922" s="13">
        <f t="shared" si="1308"/>
        <v>1.4837204171521874E-3</v>
      </c>
      <c r="AH922" s="13">
        <f t="shared" si="1309"/>
        <v>8.4210948275613179E-2</v>
      </c>
      <c r="AI922" s="13">
        <f t="shared" si="1310"/>
        <v>6.4608813530470183E-2</v>
      </c>
      <c r="AJ922" s="13">
        <f t="shared" si="1311"/>
        <v>2.4784774849898644E-2</v>
      </c>
      <c r="AK922" s="13">
        <f t="shared" si="1312"/>
        <v>6.3385063718431672E-3</v>
      </c>
      <c r="AL922" s="13">
        <f t="shared" si="1313"/>
        <v>1.2229013186759266E-4</v>
      </c>
      <c r="AM922" s="13">
        <f t="shared" si="1314"/>
        <v>3.8795587082233946E-5</v>
      </c>
      <c r="AN922" s="13">
        <f t="shared" si="1315"/>
        <v>1.2715703554727487E-4</v>
      </c>
      <c r="AO922" s="13">
        <f t="shared" si="1316"/>
        <v>2.0838596481215929E-4</v>
      </c>
      <c r="AP922" s="13">
        <f t="shared" si="1317"/>
        <v>2.2766972163617788E-4</v>
      </c>
      <c r="AQ922" s="13">
        <f t="shared" si="1318"/>
        <v>1.865534785294364E-4</v>
      </c>
      <c r="AR922" s="13">
        <f t="shared" si="1319"/>
        <v>5.5202229679650841E-2</v>
      </c>
      <c r="AS922" s="13">
        <f t="shared" si="1320"/>
        <v>4.2352575726446164E-2</v>
      </c>
      <c r="AT922" s="13">
        <f t="shared" si="1321"/>
        <v>1.6246994741641586E-2</v>
      </c>
      <c r="AU922" s="13">
        <f t="shared" si="1322"/>
        <v>4.1550379342509434E-3</v>
      </c>
      <c r="AV922" s="13">
        <f t="shared" si="1323"/>
        <v>7.969630926950111E-4</v>
      </c>
      <c r="AW922" s="13">
        <f t="shared" si="1324"/>
        <v>8.5422088757390831E-6</v>
      </c>
      <c r="AX922" s="13">
        <f t="shared" si="1325"/>
        <v>4.9608293278714582E-6</v>
      </c>
      <c r="AY922" s="13">
        <f t="shared" si="1326"/>
        <v>1.625969339891715E-5</v>
      </c>
      <c r="AZ922" s="13">
        <f t="shared" si="1327"/>
        <v>2.6646515325717363E-5</v>
      </c>
      <c r="BA922" s="13">
        <f t="shared" si="1328"/>
        <v>2.9112348004092809E-5</v>
      </c>
      <c r="BB922" s="13">
        <f t="shared" si="1329"/>
        <v>2.3854774140770038E-5</v>
      </c>
      <c r="BC922" s="13">
        <f t="shared" si="1330"/>
        <v>1.5637357707517096E-5</v>
      </c>
      <c r="BD922" s="13">
        <f t="shared" si="1331"/>
        <v>3.0155284872930975E-2</v>
      </c>
      <c r="BE922" s="13">
        <f t="shared" si="1332"/>
        <v>2.3135913051790403E-2</v>
      </c>
      <c r="BF922" s="13">
        <f t="shared" si="1333"/>
        <v>8.875234888271499E-3</v>
      </c>
      <c r="BG922" s="13">
        <f t="shared" si="1334"/>
        <v>2.2697697772769447E-3</v>
      </c>
      <c r="BH922" s="13">
        <f t="shared" si="1335"/>
        <v>4.3535649253474435E-4</v>
      </c>
      <c r="BI922" s="13">
        <f t="shared" si="1336"/>
        <v>6.6803348071553409E-5</v>
      </c>
      <c r="BJ922" s="14">
        <f t="shared" si="1337"/>
        <v>5.3031020615610026E-2</v>
      </c>
      <c r="BK922" s="14">
        <f t="shared" si="1338"/>
        <v>9.8325778378204956E-2</v>
      </c>
      <c r="BL922" s="14">
        <f t="shared" si="1339"/>
        <v>0.69636648595526407</v>
      </c>
      <c r="BM922" s="14">
        <f t="shared" si="1340"/>
        <v>0.7188803058397677</v>
      </c>
      <c r="BN922" s="14">
        <f t="shared" si="1341"/>
        <v>0.23160623809629999</v>
      </c>
    </row>
    <row r="923" spans="1:66" x14ac:dyDescent="0.25">
      <c r="A923" t="s">
        <v>290</v>
      </c>
      <c r="B923" t="s">
        <v>291</v>
      </c>
      <c r="C923" t="s">
        <v>298</v>
      </c>
      <c r="D923" s="7" t="s">
        <v>366</v>
      </c>
      <c r="E923" s="10">
        <f>VLOOKUP(A923,home!$A$2:$E$405,3,FALSE)</f>
        <v>1.6512</v>
      </c>
      <c r="F923" s="10">
        <f>VLOOKUP(B923,home!$B$2:$E$405,3,FALSE)</f>
        <v>0.90839999999999999</v>
      </c>
      <c r="G923" s="10">
        <f>VLOOKUP(C923,away!$B$2:$E$405,4,FALSE)</f>
        <v>1.6275999999999999</v>
      </c>
      <c r="H923" s="10">
        <f>VLOOKUP(A923,away!$A$2:$E$405,3,FALSE)</f>
        <v>1.1418999999999999</v>
      </c>
      <c r="I923" s="10">
        <f>VLOOKUP(C923,away!$B$2:$E$405,3,FALSE)</f>
        <v>1.0947</v>
      </c>
      <c r="J923" s="10">
        <f>VLOOKUP(B923,home!$B$2:$E$405,4,FALSE)</f>
        <v>0.71150000000000002</v>
      </c>
      <c r="K923" s="12">
        <f t="shared" si="1286"/>
        <v>2.441318750208</v>
      </c>
      <c r="L923" s="12">
        <f t="shared" si="1287"/>
        <v>0.88940198719499997</v>
      </c>
      <c r="M923" s="13">
        <f t="shared" si="1288"/>
        <v>3.5767316932416679E-2</v>
      </c>
      <c r="N923" s="13">
        <f t="shared" si="1289"/>
        <v>8.7319421471740905E-2</v>
      </c>
      <c r="O923" s="13">
        <f t="shared" si="1290"/>
        <v>3.1811522756324762E-2</v>
      </c>
      <c r="P923" s="13">
        <f t="shared" si="1291"/>
        <v>7.7662066977684116E-2</v>
      </c>
      <c r="Q923" s="13">
        <f t="shared" si="1292"/>
        <v>0.10658727044813808</v>
      </c>
      <c r="R923" s="13">
        <f t="shared" si="1293"/>
        <v>1.41466157775871E-2</v>
      </c>
      <c r="S923" s="13">
        <f t="shared" si="1294"/>
        <v>4.2157178428023988E-2</v>
      </c>
      <c r="T923" s="13">
        <f t="shared" si="1295"/>
        <v>9.4798930146264906E-2</v>
      </c>
      <c r="U923" s="13">
        <f t="shared" si="1296"/>
        <v>3.453639834981171E-2</v>
      </c>
      <c r="V923" s="13">
        <f t="shared" si="1297"/>
        <v>1.0170717898856341E-2</v>
      </c>
      <c r="W923" s="13">
        <f t="shared" si="1298"/>
        <v>8.673783395951018E-2</v>
      </c>
      <c r="X923" s="13">
        <f t="shared" si="1299"/>
        <v>7.7144801888578307E-2</v>
      </c>
      <c r="Y923" s="13">
        <f t="shared" si="1300"/>
        <v>3.4306370050733059E-2</v>
      </c>
      <c r="Z923" s="13">
        <f t="shared" si="1301"/>
        <v>4.1940093948900367E-3</v>
      </c>
      <c r="AA923" s="13">
        <f t="shared" si="1302"/>
        <v>1.0238913774293553E-2</v>
      </c>
      <c r="AB923" s="13">
        <f t="shared" si="1303"/>
        <v>1.2498226089472911E-2</v>
      </c>
      <c r="AC923" s="13">
        <f t="shared" si="1304"/>
        <v>1.3802387249311459E-3</v>
      </c>
      <c r="AD923" s="13">
        <f t="shared" si="1305"/>
        <v>5.2938675099445102E-2</v>
      </c>
      <c r="AE923" s="13">
        <f t="shared" si="1306"/>
        <v>4.7083762832916938E-2</v>
      </c>
      <c r="AF923" s="13">
        <f t="shared" si="1307"/>
        <v>2.0938196114107199E-2</v>
      </c>
      <c r="AG923" s="13">
        <f t="shared" si="1308"/>
        <v>6.2074910773885243E-3</v>
      </c>
      <c r="AH923" s="13">
        <f t="shared" si="1309"/>
        <v>9.3254007253242423E-4</v>
      </c>
      <c r="AI923" s="13">
        <f t="shared" si="1310"/>
        <v>2.2766275643937356E-3</v>
      </c>
      <c r="AJ923" s="13">
        <f t="shared" si="1311"/>
        <v>2.7789867800973992E-3</v>
      </c>
      <c r="AK923" s="13">
        <f t="shared" si="1312"/>
        <v>2.2614641776106453E-3</v>
      </c>
      <c r="AL923" s="13">
        <f t="shared" si="1313"/>
        <v>1.1987725274818751E-4</v>
      </c>
      <c r="AM923" s="13">
        <f t="shared" si="1314"/>
        <v>2.5848036026288941E-2</v>
      </c>
      <c r="AN923" s="13">
        <f t="shared" si="1315"/>
        <v>2.2989294606869333E-2</v>
      </c>
      <c r="AO923" s="13">
        <f t="shared" si="1316"/>
        <v>1.0223362153780439E-2</v>
      </c>
      <c r="AP923" s="13">
        <f t="shared" si="1317"/>
        <v>3.0308928717954933E-3</v>
      </c>
      <c r="AQ923" s="13">
        <f t="shared" si="1318"/>
        <v>6.7392053578751781E-4</v>
      </c>
      <c r="AR923" s="13">
        <f t="shared" si="1319"/>
        <v>1.6588059872986154E-4</v>
      </c>
      <c r="AS923" s="13">
        <f t="shared" si="1320"/>
        <v>4.0496741597494031E-4</v>
      </c>
      <c r="AT923" s="13">
        <f t="shared" si="1321"/>
        <v>4.9432727292145239E-4</v>
      </c>
      <c r="AU923" s="13">
        <f t="shared" si="1322"/>
        <v>4.02270146707443E-4</v>
      </c>
      <c r="AV923" s="13">
        <f t="shared" si="1323"/>
        <v>2.4551741295145087E-4</v>
      </c>
      <c r="AW923" s="13">
        <f t="shared" si="1324"/>
        <v>7.2303090817222915E-6</v>
      </c>
      <c r="AX923" s="13">
        <f t="shared" si="1325"/>
        <v>1.051721583450518E-2</v>
      </c>
      <c r="AY923" s="13">
        <f t="shared" si="1326"/>
        <v>9.3540326629676269E-3</v>
      </c>
      <c r="AZ923" s="13">
        <f t="shared" si="1327"/>
        <v>4.1597476193651721E-3</v>
      </c>
      <c r="BA923" s="13">
        <f t="shared" si="1328"/>
        <v>1.233229266297685E-3</v>
      </c>
      <c r="BB923" s="13">
        <f t="shared" si="1329"/>
        <v>2.7420914002804811E-4</v>
      </c>
      <c r="BC923" s="13">
        <f t="shared" si="1330"/>
        <v>4.8776430809595614E-5</v>
      </c>
      <c r="BD923" s="13">
        <f t="shared" si="1331"/>
        <v>2.4589089024572532E-5</v>
      </c>
      <c r="BE923" s="13">
        <f t="shared" si="1332"/>
        <v>6.0029804086222658E-5</v>
      </c>
      <c r="BF923" s="13">
        <f t="shared" si="1333"/>
        <v>7.327594314350411E-5</v>
      </c>
      <c r="BG923" s="13">
        <f t="shared" si="1334"/>
        <v>5.9629977978470642E-5</v>
      </c>
      <c r="BH923" s="13">
        <f t="shared" si="1335"/>
        <v>3.6393945828332629E-5</v>
      </c>
      <c r="BI923" s="13">
        <f t="shared" si="1336"/>
        <v>1.7769844468952535E-5</v>
      </c>
      <c r="BJ923" s="14">
        <f t="shared" si="1337"/>
        <v>0.7024154702373181</v>
      </c>
      <c r="BK923" s="14">
        <f t="shared" si="1338"/>
        <v>0.1766114288776281</v>
      </c>
      <c r="BL923" s="14">
        <f t="shared" si="1339"/>
        <v>0.11346594679393943</v>
      </c>
      <c r="BM923" s="14">
        <f t="shared" si="1340"/>
        <v>0.63404583858599828</v>
      </c>
      <c r="BN923" s="14">
        <f t="shared" si="1341"/>
        <v>0.35329421436389163</v>
      </c>
    </row>
    <row r="924" spans="1:66" x14ac:dyDescent="0.25">
      <c r="A924" t="s">
        <v>290</v>
      </c>
      <c r="B924" t="s">
        <v>297</v>
      </c>
      <c r="C924" t="s">
        <v>293</v>
      </c>
      <c r="D924" s="7" t="s">
        <v>366</v>
      </c>
      <c r="E924" s="10">
        <f>VLOOKUP(A924,home!$A$2:$E$405,3,FALSE)</f>
        <v>1.6512</v>
      </c>
      <c r="F924" s="10">
        <f>VLOOKUP(B924,home!$B$2:$E$405,3,FALSE)</f>
        <v>1.1734</v>
      </c>
      <c r="G924" s="10">
        <f>VLOOKUP(C924,away!$B$2:$E$405,4,FALSE)</f>
        <v>1.2868999999999999</v>
      </c>
      <c r="H924" s="10">
        <f>VLOOKUP(A924,away!$A$2:$E$405,3,FALSE)</f>
        <v>1.1418999999999999</v>
      </c>
      <c r="I924" s="10">
        <f>VLOOKUP(C924,away!$B$2:$E$405,3,FALSE)</f>
        <v>0.71150000000000002</v>
      </c>
      <c r="J924" s="10">
        <f>VLOOKUP(B924,home!$B$2:$E$405,4,FALSE)</f>
        <v>0.76629999999999998</v>
      </c>
      <c r="K924" s="12">
        <f t="shared" si="1286"/>
        <v>2.4933920171519999</v>
      </c>
      <c r="L924" s="12">
        <f t="shared" si="1287"/>
        <v>0.62258951565499998</v>
      </c>
      <c r="M924" s="13">
        <f t="shared" si="1288"/>
        <v>4.4334969557079752E-2</v>
      </c>
      <c r="N924" s="13">
        <f t="shared" si="1289"/>
        <v>0.11054445917429957</v>
      </c>
      <c r="O924" s="13">
        <f t="shared" si="1290"/>
        <v>2.7602487223121454E-2</v>
      </c>
      <c r="P924" s="13">
        <f t="shared" si="1291"/>
        <v>6.8823821295671092E-2</v>
      </c>
      <c r="Q924" s="13">
        <f t="shared" si="1292"/>
        <v>0.13781533602279189</v>
      </c>
      <c r="R924" s="13">
        <f t="shared" si="1293"/>
        <v>8.5925095755582555E-3</v>
      </c>
      <c r="S924" s="13">
        <f t="shared" si="1294"/>
        <v>2.6709832131722275E-2</v>
      </c>
      <c r="T924" s="13">
        <f t="shared" si="1295"/>
        <v>8.5802383304261071E-2</v>
      </c>
      <c r="U924" s="13">
        <f t="shared" si="1296"/>
        <v>2.1424494782999067E-2</v>
      </c>
      <c r="V924" s="13">
        <f t="shared" si="1297"/>
        <v>4.6070297500945614E-3</v>
      </c>
      <c r="W924" s="13">
        <f t="shared" si="1298"/>
        <v>0.11454255289344992</v>
      </c>
      <c r="X924" s="13">
        <f t="shared" si="1299"/>
        <v>7.131299252782021E-2</v>
      </c>
      <c r="Y924" s="13">
        <f t="shared" si="1300"/>
        <v>2.2199360738902104E-2</v>
      </c>
      <c r="Z924" s="13">
        <f t="shared" si="1301"/>
        <v>1.7832021249692548E-3</v>
      </c>
      <c r="AA924" s="13">
        <f t="shared" si="1302"/>
        <v>4.4462219433668215E-3</v>
      </c>
      <c r="AB924" s="13">
        <f t="shared" si="1303"/>
        <v>5.543087150038443E-3</v>
      </c>
      <c r="AC924" s="13">
        <f t="shared" si="1304"/>
        <v>4.4698546569447745E-4</v>
      </c>
      <c r="AD924" s="13">
        <f t="shared" si="1305"/>
        <v>7.1399871752184693E-2</v>
      </c>
      <c r="AE924" s="13">
        <f t="shared" si="1306"/>
        <v>4.4452811572021786E-2</v>
      </c>
      <c r="AF924" s="13">
        <f t="shared" si="1307"/>
        <v>1.3837927213064011E-2</v>
      </c>
      <c r="AG924" s="13">
        <f t="shared" si="1308"/>
        <v>2.8717828004168888E-3</v>
      </c>
      <c r="AH924" s="13">
        <f t="shared" si="1309"/>
        <v>2.7755073682489369E-4</v>
      </c>
      <c r="AI924" s="13">
        <f t="shared" si="1310"/>
        <v>6.9204279155384528E-4</v>
      </c>
      <c r="AJ924" s="13">
        <f t="shared" si="1311"/>
        <v>8.6276698599397185E-4</v>
      </c>
      <c r="AK924" s="13">
        <f t="shared" si="1312"/>
        <v>7.1707210517988696E-4</v>
      </c>
      <c r="AL924" s="13">
        <f t="shared" si="1313"/>
        <v>2.7755289443122245E-5</v>
      </c>
      <c r="AM924" s="13">
        <f t="shared" si="1314"/>
        <v>3.5605574050514781E-2</v>
      </c>
      <c r="AN924" s="13">
        <f t="shared" si="1315"/>
        <v>2.2167657102728236E-2</v>
      </c>
      <c r="AO924" s="13">
        <f t="shared" si="1316"/>
        <v>6.9006754493968455E-3</v>
      </c>
      <c r="AP924" s="13">
        <f t="shared" si="1317"/>
        <v>1.4320960619107772E-3</v>
      </c>
      <c r="AQ924" s="13">
        <f t="shared" si="1318"/>
        <v>2.2290199838911583E-4</v>
      </c>
      <c r="AR924" s="13">
        <f t="shared" si="1319"/>
        <v>3.456003576189979E-5</v>
      </c>
      <c r="AS924" s="13">
        <f t="shared" si="1320"/>
        <v>8.6171717281208535E-5</v>
      </c>
      <c r="AT924" s="13">
        <f t="shared" si="1321"/>
        <v>1.0742993598662222E-4</v>
      </c>
      <c r="AU924" s="13">
        <f t="shared" si="1322"/>
        <v>8.9288314930731412E-5</v>
      </c>
      <c r="AV924" s="13">
        <f t="shared" si="1323"/>
        <v>5.5657692918309867E-5</v>
      </c>
      <c r="AW924" s="13">
        <f t="shared" si="1324"/>
        <v>1.1968387105200464E-6</v>
      </c>
      <c r="AX924" s="13">
        <f t="shared" si="1325"/>
        <v>1.4796442350611312E-2</v>
      </c>
      <c r="AY924" s="13">
        <f t="shared" si="1326"/>
        <v>9.2121098764842268E-3</v>
      </c>
      <c r="AZ924" s="13">
        <f t="shared" si="1327"/>
        <v>2.8676815130804782E-3</v>
      </c>
      <c r="BA924" s="13">
        <f t="shared" si="1328"/>
        <v>5.9512948142719088E-4</v>
      </c>
      <c r="BB924" s="13">
        <f t="shared" si="1329"/>
        <v>9.2630343898441488E-5</v>
      </c>
      <c r="BC924" s="13">
        <f t="shared" si="1330"/>
        <v>1.1534136188537354E-5</v>
      </c>
      <c r="BD924" s="13">
        <f t="shared" si="1331"/>
        <v>3.586119321003444E-6</v>
      </c>
      <c r="BE924" s="13">
        <f t="shared" si="1332"/>
        <v>8.9416012875445348E-6</v>
      </c>
      <c r="BF924" s="13">
        <f t="shared" si="1333"/>
        <v>1.1147458635459797E-5</v>
      </c>
      <c r="BG924" s="13">
        <f t="shared" si="1334"/>
        <v>9.2649947910625285E-6</v>
      </c>
      <c r="BH924" s="13">
        <f t="shared" si="1335"/>
        <v>5.7753160127475435E-6</v>
      </c>
      <c r="BI924" s="13">
        <f t="shared" si="1336"/>
        <v>2.8800253685429685E-6</v>
      </c>
      <c r="BJ924" s="14">
        <f t="shared" si="1337"/>
        <v>0.76868391036384187</v>
      </c>
      <c r="BK924" s="14">
        <f t="shared" si="1338"/>
        <v>0.15416250336618947</v>
      </c>
      <c r="BL924" s="14">
        <f t="shared" si="1339"/>
        <v>7.0572936506931763E-2</v>
      </c>
      <c r="BM924" s="14">
        <f t="shared" si="1340"/>
        <v>0.58827805647563658</v>
      </c>
      <c r="BN924" s="14">
        <f t="shared" si="1341"/>
        <v>0.39771358284852198</v>
      </c>
    </row>
    <row r="925" spans="1:66" x14ac:dyDescent="0.25">
      <c r="A925" t="s">
        <v>290</v>
      </c>
      <c r="B925" t="s">
        <v>309</v>
      </c>
      <c r="C925" t="s">
        <v>294</v>
      </c>
      <c r="D925" s="7" t="s">
        <v>366</v>
      </c>
      <c r="E925" s="10">
        <f>VLOOKUP(A925,home!$A$2:$E$405,3,FALSE)</f>
        <v>1.6512</v>
      </c>
      <c r="F925" s="10">
        <f>VLOOKUP(B925,home!$B$2:$E$405,3,FALSE)</f>
        <v>1.0598000000000001</v>
      </c>
      <c r="G925" s="10">
        <f>VLOOKUP(C925,away!$B$2:$E$405,4,FALSE)</f>
        <v>0.75700000000000001</v>
      </c>
      <c r="H925" s="10">
        <f>VLOOKUP(A925,away!$A$2:$E$405,3,FALSE)</f>
        <v>1.1418999999999999</v>
      </c>
      <c r="I925" s="10">
        <f>VLOOKUP(C925,away!$B$2:$E$405,3,FALSE)</f>
        <v>0.93049999999999999</v>
      </c>
      <c r="J925" s="10">
        <f>VLOOKUP(B925,home!$B$2:$E$405,4,FALSE)</f>
        <v>0.93049999999999999</v>
      </c>
      <c r="K925" s="12">
        <f t="shared" si="1286"/>
        <v>1.3247059123200002</v>
      </c>
      <c r="L925" s="12">
        <f t="shared" si="1287"/>
        <v>0.9886915624749999</v>
      </c>
      <c r="M925" s="13">
        <f t="shared" si="1288"/>
        <v>9.8924586189246072E-2</v>
      </c>
      <c r="N925" s="13">
        <f t="shared" si="1289"/>
        <v>0.1310459841987037</v>
      </c>
      <c r="O925" s="13">
        <f t="shared" si="1290"/>
        <v>9.7805903686638496E-2</v>
      </c>
      <c r="P925" s="13">
        <f t="shared" si="1291"/>
        <v>0.12956405887349051</v>
      </c>
      <c r="Q925" s="13">
        <f t="shared" si="1292"/>
        <v>8.6798695026908068E-2</v>
      </c>
      <c r="R925" s="13">
        <f t="shared" si="1293"/>
        <v>4.834993586761098E-2</v>
      </c>
      <c r="S925" s="13">
        <f t="shared" si="1294"/>
        <v>4.2423339835001982E-2</v>
      </c>
      <c r="T925" s="13">
        <f t="shared" si="1295"/>
        <v>8.5817137406944743E-2</v>
      </c>
      <c r="U925" s="13">
        <f t="shared" si="1296"/>
        <v>6.4049445904117111E-2</v>
      </c>
      <c r="V925" s="13">
        <f t="shared" si="1297"/>
        <v>6.1736591610156528E-3</v>
      </c>
      <c r="W925" s="13">
        <f t="shared" si="1298"/>
        <v>3.8327581494601914E-2</v>
      </c>
      <c r="X925" s="13">
        <f t="shared" si="1299"/>
        <v>3.789415643378586E-2</v>
      </c>
      <c r="Y925" s="13">
        <f t="shared" si="1300"/>
        <v>1.8732816366595906E-2</v>
      </c>
      <c r="Z925" s="13">
        <f t="shared" si="1301"/>
        <v>1.5934391212838114E-2</v>
      </c>
      <c r="AA925" s="13">
        <f t="shared" si="1302"/>
        <v>2.1108382248866509E-2</v>
      </c>
      <c r="AB925" s="13">
        <f t="shared" si="1303"/>
        <v>1.3981199382292005E-2</v>
      </c>
      <c r="AC925" s="13">
        <f t="shared" si="1304"/>
        <v>5.0536244945246112E-4</v>
      </c>
      <c r="AD925" s="13">
        <f t="shared" si="1305"/>
        <v>1.2693193452706447E-2</v>
      </c>
      <c r="AE925" s="13">
        <f t="shared" si="1306"/>
        <v>1.2549653267553775E-2</v>
      </c>
      <c r="AF925" s="13">
        <f t="shared" si="1307"/>
        <v>6.2038681488086151E-3</v>
      </c>
      <c r="AG925" s="13">
        <f t="shared" si="1308"/>
        <v>2.0445706978114916E-3</v>
      </c>
      <c r="AH925" s="13">
        <f t="shared" si="1309"/>
        <v>3.9385495363272053E-3</v>
      </c>
      <c r="AI925" s="13">
        <f t="shared" si="1310"/>
        <v>5.2174198567378448E-3</v>
      </c>
      <c r="AJ925" s="13">
        <f t="shared" si="1311"/>
        <v>3.4557734656381961E-3</v>
      </c>
      <c r="AK925" s="13">
        <f t="shared" si="1312"/>
        <v>1.5259611805231654E-3</v>
      </c>
      <c r="AL925" s="13">
        <f t="shared" si="1313"/>
        <v>2.647544464954373E-5</v>
      </c>
      <c r="AM925" s="13">
        <f t="shared" si="1314"/>
        <v>3.3629496826043494E-3</v>
      </c>
      <c r="AN925" s="13">
        <f t="shared" si="1315"/>
        <v>3.3249199762188991E-3</v>
      </c>
      <c r="AO925" s="13">
        <f t="shared" si="1316"/>
        <v>1.6436601631961015E-3</v>
      </c>
      <c r="AP925" s="13">
        <f t="shared" si="1317"/>
        <v>5.4169097830942235E-4</v>
      </c>
      <c r="AQ925" s="13">
        <f t="shared" si="1318"/>
        <v>1.338913249308385E-4</v>
      </c>
      <c r="AR925" s="13">
        <f t="shared" si="1319"/>
        <v>7.7880213899130652E-4</v>
      </c>
      <c r="AS925" s="13">
        <f t="shared" si="1320"/>
        <v>1.0316837980492463E-3</v>
      </c>
      <c r="AT925" s="13">
        <f t="shared" si="1321"/>
        <v>6.8333881346029491E-4</v>
      </c>
      <c r="AU925" s="13">
        <f t="shared" si="1322"/>
        <v>3.0174098876952887E-4</v>
      </c>
      <c r="AV925" s="13">
        <f t="shared" si="1323"/>
        <v>9.9929517953069403E-5</v>
      </c>
      <c r="AW925" s="13">
        <f t="shared" si="1324"/>
        <v>9.6321018122529608E-7</v>
      </c>
      <c r="AX925" s="13">
        <f t="shared" si="1325"/>
        <v>7.4248655456344128E-4</v>
      </c>
      <c r="AY925" s="13">
        <f t="shared" si="1326"/>
        <v>7.3409019174800806E-4</v>
      </c>
      <c r="AZ925" s="13">
        <f t="shared" si="1327"/>
        <v>3.6289438933845519E-4</v>
      </c>
      <c r="BA925" s="13">
        <f t="shared" si="1328"/>
        <v>1.1959687360281608E-4</v>
      </c>
      <c r="BB925" s="13">
        <f t="shared" si="1329"/>
        <v>2.9561104957373319E-5</v>
      </c>
      <c r="BC925" s="13">
        <f t="shared" si="1330"/>
        <v>5.8453630097585798E-6</v>
      </c>
      <c r="BD925" s="13">
        <f t="shared" si="1331"/>
        <v>1.2833251727636442E-4</v>
      </c>
      <c r="BE925" s="13">
        <f t="shared" si="1332"/>
        <v>1.7000284437890853E-4</v>
      </c>
      <c r="BF925" s="13">
        <f t="shared" si="1333"/>
        <v>1.1260188652997853E-4</v>
      </c>
      <c r="BG925" s="13">
        <f t="shared" si="1334"/>
        <v>4.9721461608216123E-5</v>
      </c>
      <c r="BH925" s="13">
        <f t="shared" si="1335"/>
        <v>1.6466578540398952E-5</v>
      </c>
      <c r="BI925" s="13">
        <f t="shared" si="1336"/>
        <v>4.3626747896296264E-6</v>
      </c>
      <c r="BJ925" s="14">
        <f t="shared" si="1337"/>
        <v>0.44310924309690009</v>
      </c>
      <c r="BK925" s="14">
        <f t="shared" si="1338"/>
        <v>0.27835157214460426</v>
      </c>
      <c r="BL925" s="14">
        <f t="shared" si="1339"/>
        <v>0.26280955434909836</v>
      </c>
      <c r="BM925" s="14">
        <f t="shared" si="1340"/>
        <v>0.40698246997927628</v>
      </c>
      <c r="BN925" s="14">
        <f t="shared" si="1341"/>
        <v>0.59248916384259775</v>
      </c>
    </row>
    <row r="926" spans="1:66" s="10" customFormat="1" x14ac:dyDescent="0.25">
      <c r="A926" t="s">
        <v>290</v>
      </c>
      <c r="B926" t="s">
        <v>315</v>
      </c>
      <c r="C926" t="s">
        <v>304</v>
      </c>
      <c r="D926" s="7" t="s">
        <v>366</v>
      </c>
      <c r="E926" s="10">
        <f>VLOOKUP(A926,home!$A$2:$E$405,3,FALSE)</f>
        <v>1.6512</v>
      </c>
      <c r="F926" s="10">
        <f>VLOOKUP(B926,home!$B$2:$E$405,3,FALSE)</f>
        <v>1.2112000000000001</v>
      </c>
      <c r="G926" s="10">
        <f>VLOOKUP(C926,away!$B$2:$E$405,4,FALSE)</f>
        <v>1.022</v>
      </c>
      <c r="H926" s="10">
        <f>VLOOKUP(A926,away!$A$2:$E$405,3,FALSE)</f>
        <v>1.1418999999999999</v>
      </c>
      <c r="I926" s="10">
        <f>VLOOKUP(C926,away!$B$2:$E$405,3,FALSE)</f>
        <v>0.82099999999999995</v>
      </c>
      <c r="J926" s="10">
        <f>VLOOKUP(B926,home!$B$2:$E$405,4,FALSE)</f>
        <v>0.87570000000000003</v>
      </c>
      <c r="K926" s="12">
        <f t="shared" si="1286"/>
        <v>2.0439319756800001</v>
      </c>
      <c r="L926" s="12">
        <f t="shared" si="1287"/>
        <v>0.82096866242999988</v>
      </c>
      <c r="M926" s="13">
        <f t="shared" si="1288"/>
        <v>5.6988793364941871E-2</v>
      </c>
      <c r="N926" s="13">
        <f t="shared" si="1289"/>
        <v>0.11648121701402489</v>
      </c>
      <c r="O926" s="13">
        <f t="shared" si="1290"/>
        <v>4.6786013462315985E-2</v>
      </c>
      <c r="P926" s="13">
        <f t="shared" si="1291"/>
        <v>9.5627428930222566E-2</v>
      </c>
      <c r="Q926" s="13">
        <f t="shared" si="1292"/>
        <v>0.11903984201054339</v>
      </c>
      <c r="R926" s="13">
        <f t="shared" si="1293"/>
        <v>1.9204925446294756E-2</v>
      </c>
      <c r="S926" s="13">
        <f t="shared" si="1294"/>
        <v>4.011580445845301E-2</v>
      </c>
      <c r="T926" s="13">
        <f t="shared" si="1295"/>
        <v>9.7727979871274323E-2</v>
      </c>
      <c r="U926" s="13">
        <f t="shared" si="1296"/>
        <v>3.9253561210232345E-2</v>
      </c>
      <c r="V926" s="13">
        <f t="shared" si="1297"/>
        <v>7.4793871514421137E-3</v>
      </c>
      <c r="W926" s="13">
        <f t="shared" si="1298"/>
        <v>8.1103113155081674E-2</v>
      </c>
      <c r="X926" s="13">
        <f t="shared" si="1299"/>
        <v>6.6583114325836343E-2</v>
      </c>
      <c r="Y926" s="13">
        <f t="shared" si="1300"/>
        <v>2.7331325154252805E-2</v>
      </c>
      <c r="Z926" s="13">
        <f t="shared" si="1301"/>
        <v>5.2555473185708261E-3</v>
      </c>
      <c r="AA926" s="13">
        <f t="shared" si="1302"/>
        <v>1.0741981214126194E-2</v>
      </c>
      <c r="AB926" s="13">
        <f t="shared" si="1303"/>
        <v>1.0977939442853199E-2</v>
      </c>
      <c r="AC926" s="13">
        <f t="shared" si="1304"/>
        <v>7.8440264418081353E-4</v>
      </c>
      <c r="AD926" s="13">
        <f t="shared" si="1305"/>
        <v>4.1442311576216175E-2</v>
      </c>
      <c r="AE926" s="13">
        <f t="shared" si="1306"/>
        <v>3.4022839102733494E-2</v>
      </c>
      <c r="AF926" s="13">
        <f t="shared" si="1307"/>
        <v>1.3965842355121105E-2</v>
      </c>
      <c r="AG926" s="13">
        <f t="shared" si="1308"/>
        <v>3.8218396393306718E-3</v>
      </c>
      <c r="AH926" s="13">
        <f t="shared" si="1309"/>
        <v>1.0786599131161656E-3</v>
      </c>
      <c r="AI926" s="13">
        <f t="shared" si="1310"/>
        <v>2.2047074873023415E-3</v>
      </c>
      <c r="AJ926" s="13">
        <f t="shared" si="1311"/>
        <v>2.2531360651591821E-3</v>
      </c>
      <c r="AK926" s="13">
        <f t="shared" si="1312"/>
        <v>1.5350856163788894E-3</v>
      </c>
      <c r="AL926" s="13">
        <f t="shared" si="1313"/>
        <v>5.2649234124843939E-5</v>
      </c>
      <c r="AM926" s="13">
        <f t="shared" si="1314"/>
        <v>1.6941053155344329E-2</v>
      </c>
      <c r="AN926" s="13">
        <f t="shared" si="1315"/>
        <v>1.3908073749098564E-2</v>
      </c>
      <c r="AO926" s="13">
        <f t="shared" si="1316"/>
        <v>5.7090463513876201E-3</v>
      </c>
      <c r="AP926" s="13">
        <f t="shared" si="1317"/>
        <v>1.5623160489498555E-3</v>
      </c>
      <c r="AQ926" s="13">
        <f t="shared" si="1318"/>
        <v>3.2065312924982119E-4</v>
      </c>
      <c r="AR926" s="13">
        <f t="shared" si="1319"/>
        <v>1.7710919721756777E-4</v>
      </c>
      <c r="AS926" s="13">
        <f t="shared" si="1320"/>
        <v>3.6199915138000196E-4</v>
      </c>
      <c r="AT926" s="13">
        <f t="shared" si="1321"/>
        <v>3.6995082033730548E-4</v>
      </c>
      <c r="AU926" s="13">
        <f t="shared" si="1322"/>
        <v>2.5205143703882184E-4</v>
      </c>
      <c r="AV926" s="13">
        <f t="shared" si="1323"/>
        <v>1.2879399791993558E-4</v>
      </c>
      <c r="AW926" s="13">
        <f t="shared" si="1324"/>
        <v>2.4540452981222018E-6</v>
      </c>
      <c r="AX926" s="13">
        <f t="shared" si="1325"/>
        <v>5.7710600409838055E-3</v>
      </c>
      <c r="AY926" s="13">
        <f t="shared" si="1326"/>
        <v>4.7378594426496952E-3</v>
      </c>
      <c r="AZ926" s="13">
        <f t="shared" si="1327"/>
        <v>1.9448170647067323E-3</v>
      </c>
      <c r="BA926" s="13">
        <f t="shared" si="1328"/>
        <v>5.3221128809444163E-4</v>
      </c>
      <c r="BB926" s="13">
        <f t="shared" si="1329"/>
        <v>1.0923219732926023E-4</v>
      </c>
      <c r="BC926" s="13">
        <f t="shared" si="1330"/>
        <v>1.7935242187138525E-5</v>
      </c>
      <c r="BD926" s="13">
        <f t="shared" si="1331"/>
        <v>2.4233516790626263E-5</v>
      </c>
      <c r="BE926" s="13">
        <f t="shared" si="1332"/>
        <v>4.9531659851539183E-5</v>
      </c>
      <c r="BF926" s="13">
        <f t="shared" si="1333"/>
        <v>5.061967168953312E-5</v>
      </c>
      <c r="BG926" s="13">
        <f t="shared" si="1334"/>
        <v>3.4487721854886802E-5</v>
      </c>
      <c r="BH926" s="13">
        <f t="shared" si="1335"/>
        <v>1.7622639366890274E-5</v>
      </c>
      <c r="BI926" s="13">
        <f t="shared" si="1336"/>
        <v>7.2038952195728351E-6</v>
      </c>
      <c r="BJ926" s="14">
        <f t="shared" si="1337"/>
        <v>0.65307368191439608</v>
      </c>
      <c r="BK926" s="14">
        <f t="shared" si="1338"/>
        <v>0.20578632522601492</v>
      </c>
      <c r="BL926" s="14">
        <f t="shared" si="1339"/>
        <v>0.1355096135664457</v>
      </c>
      <c r="BM926" s="14">
        <f t="shared" si="1340"/>
        <v>0.54076154239973251</v>
      </c>
      <c r="BN926" s="14">
        <f t="shared" si="1341"/>
        <v>0.45412822022834348</v>
      </c>
    </row>
    <row r="927" spans="1:66" x14ac:dyDescent="0.25">
      <c r="A927" t="s">
        <v>290</v>
      </c>
      <c r="B927" t="s">
        <v>292</v>
      </c>
      <c r="C927" t="s">
        <v>302</v>
      </c>
      <c r="D927" s="7" t="s">
        <v>366</v>
      </c>
      <c r="E927" s="10">
        <f>VLOOKUP(A927,home!$A$2:$E$405,3,FALSE)</f>
        <v>1.6512</v>
      </c>
      <c r="F927" s="10">
        <f>VLOOKUP(B927,home!$B$2:$E$405,3,FALSE)</f>
        <v>0.90839999999999999</v>
      </c>
      <c r="G927" s="10">
        <f>VLOOKUP(C927,away!$B$2:$E$405,4,FALSE)</f>
        <v>0.87060000000000004</v>
      </c>
      <c r="H927" s="10">
        <f>VLOOKUP(A927,away!$A$2:$E$405,3,FALSE)</f>
        <v>1.1418999999999999</v>
      </c>
      <c r="I927" s="10">
        <f>VLOOKUP(C927,away!$B$2:$E$405,3,FALSE)</f>
        <v>0.93049999999999999</v>
      </c>
      <c r="J927" s="10">
        <f>VLOOKUP(B927,home!$B$2:$E$405,4,FALSE)</f>
        <v>1.3136000000000001</v>
      </c>
      <c r="K927" s="12">
        <f t="shared" si="1286"/>
        <v>1.3058565396480002</v>
      </c>
      <c r="L927" s="12">
        <f t="shared" si="1287"/>
        <v>1.3957498511199999</v>
      </c>
      <c r="M927" s="13">
        <f t="shared" si="1288"/>
        <v>6.7097641089734095E-2</v>
      </c>
      <c r="N927" s="13">
        <f t="shared" si="1289"/>
        <v>8.7619893411983646E-2</v>
      </c>
      <c r="O927" s="13">
        <f t="shared" si="1290"/>
        <v>9.365152256149957E-2</v>
      </c>
      <c r="P927" s="13">
        <f t="shared" si="1291"/>
        <v>0.12229545318492645</v>
      </c>
      <c r="Q927" s="13">
        <f t="shared" si="1292"/>
        <v>5.720950540764979E-2</v>
      </c>
      <c r="R927" s="13">
        <f t="shared" si="1293"/>
        <v>6.5357049336187176E-2</v>
      </c>
      <c r="S927" s="13">
        <f t="shared" si="1294"/>
        <v>5.5725423527574744E-2</v>
      </c>
      <c r="T927" s="13">
        <f t="shared" si="1295"/>
        <v>7.9850158655376036E-2</v>
      </c>
      <c r="U927" s="13">
        <f t="shared" si="1296"/>
        <v>8.5346930287757014E-2</v>
      </c>
      <c r="V927" s="13">
        <f t="shared" si="1297"/>
        <v>1.1285321268038506E-2</v>
      </c>
      <c r="W927" s="13">
        <f t="shared" si="1298"/>
        <v>2.4902468922202371E-2</v>
      </c>
      <c r="X927" s="13">
        <f t="shared" si="1299"/>
        <v>3.4757617290684384E-2</v>
      </c>
      <c r="Y927" s="13">
        <f t="shared" si="1300"/>
        <v>2.4256469579379339E-2</v>
      </c>
      <c r="Z927" s="13">
        <f t="shared" si="1301"/>
        <v>3.0407363960208579E-2</v>
      </c>
      <c r="AA927" s="13">
        <f t="shared" si="1302"/>
        <v>3.9707655080895285E-2</v>
      </c>
      <c r="AB927" s="13">
        <f t="shared" si="1303"/>
        <v>2.5926250530737129E-2</v>
      </c>
      <c r="AC927" s="13">
        <f t="shared" si="1304"/>
        <v>1.2855737701777978E-3</v>
      </c>
      <c r="AD927" s="13">
        <f t="shared" si="1305"/>
        <v>8.1297629738597658E-3</v>
      </c>
      <c r="AE927" s="13">
        <f t="shared" si="1306"/>
        <v>1.1347115460405656E-2</v>
      </c>
      <c r="AF927" s="13">
        <f t="shared" si="1307"/>
        <v>7.9188673572513236E-3</v>
      </c>
      <c r="AG927" s="13">
        <f t="shared" si="1308"/>
        <v>3.6842526449741867E-3</v>
      </c>
      <c r="AH927" s="13">
        <f t="shared" si="1309"/>
        <v>1.06102684301032E-2</v>
      </c>
      <c r="AI927" s="13">
        <f t="shared" si="1310"/>
        <v>1.3855488416870985E-2</v>
      </c>
      <c r="AJ927" s="13">
        <f t="shared" si="1311"/>
        <v>9.0466400795940465E-3</v>
      </c>
      <c r="AK927" s="13">
        <f t="shared" si="1312"/>
        <v>3.9378713699265303E-3</v>
      </c>
      <c r="AL927" s="13">
        <f t="shared" si="1313"/>
        <v>9.3725993506262042E-5</v>
      </c>
      <c r="AM927" s="13">
        <f t="shared" si="1314"/>
        <v>2.1232608290405871E-3</v>
      </c>
      <c r="AN927" s="13">
        <f t="shared" si="1315"/>
        <v>2.9635409860223273E-3</v>
      </c>
      <c r="AO927" s="13">
        <f t="shared" si="1316"/>
        <v>2.0681809450143408E-3</v>
      </c>
      <c r="AP927" s="13">
        <f t="shared" si="1317"/>
        <v>9.6222108203099558E-4</v>
      </c>
      <c r="AQ927" s="13">
        <f t="shared" si="1318"/>
        <v>3.3575498299732206E-4</v>
      </c>
      <c r="AR927" s="13">
        <f t="shared" si="1319"/>
        <v>2.9618561163319546E-3</v>
      </c>
      <c r="AS927" s="13">
        <f t="shared" si="1320"/>
        <v>3.8677591790085108E-3</v>
      </c>
      <c r="AT927" s="13">
        <f t="shared" si="1321"/>
        <v>2.5253693088459223E-3</v>
      </c>
      <c r="AU927" s="13">
        <f t="shared" si="1322"/>
        <v>1.0992566756609326E-3</v>
      </c>
      <c r="AV927" s="13">
        <f t="shared" si="1323"/>
        <v>3.5886787966588751E-4</v>
      </c>
      <c r="AW927" s="13">
        <f t="shared" si="1324"/>
        <v>4.7452665270496263E-6</v>
      </c>
      <c r="AX927" s="13">
        <f t="shared" si="1325"/>
        <v>4.621123398301808E-4</v>
      </c>
      <c r="AY927" s="13">
        <f t="shared" si="1326"/>
        <v>6.4499322951868971E-4</v>
      </c>
      <c r="AZ927" s="13">
        <f t="shared" si="1327"/>
        <v>4.5012460203705962E-4</v>
      </c>
      <c r="BA927" s="13">
        <f t="shared" si="1328"/>
        <v>2.0942044875955836E-4</v>
      </c>
      <c r="BB927" s="13">
        <f t="shared" si="1329"/>
        <v>7.3074640044409344E-5</v>
      </c>
      <c r="BC927" s="13">
        <f t="shared" si="1330"/>
        <v>2.0398783592526376E-5</v>
      </c>
      <c r="BD927" s="13">
        <f t="shared" si="1331"/>
        <v>6.8900170556819703E-4</v>
      </c>
      <c r="BE927" s="13">
        <f t="shared" si="1332"/>
        <v>8.9973738304485599E-4</v>
      </c>
      <c r="BF927" s="13">
        <f t="shared" si="1333"/>
        <v>5.8746397280745155E-4</v>
      </c>
      <c r="BG927" s="13">
        <f t="shared" si="1334"/>
        <v>2.5571455689940185E-4</v>
      </c>
      <c r="BH927" s="13">
        <f t="shared" si="1335"/>
        <v>8.3481631602568663E-5</v>
      </c>
      <c r="BI927" s="13">
        <f t="shared" si="1336"/>
        <v>2.1803006913739862E-5</v>
      </c>
      <c r="BJ927" s="14">
        <f t="shared" si="1337"/>
        <v>0.34998919457265437</v>
      </c>
      <c r="BK927" s="14">
        <f t="shared" si="1338"/>
        <v>0.25842813206347653</v>
      </c>
      <c r="BL927" s="14">
        <f t="shared" si="1339"/>
        <v>0.36078998750992025</v>
      </c>
      <c r="BM927" s="14">
        <f t="shared" si="1340"/>
        <v>0.50574336515128759</v>
      </c>
      <c r="BN927" s="14">
        <f t="shared" si="1341"/>
        <v>0.49323106499198077</v>
      </c>
    </row>
    <row r="928" spans="1:66" x14ac:dyDescent="0.25">
      <c r="A928" t="s">
        <v>290</v>
      </c>
      <c r="B928" t="s">
        <v>311</v>
      </c>
      <c r="C928" t="s">
        <v>295</v>
      </c>
      <c r="D928" s="7" t="s">
        <v>366</v>
      </c>
      <c r="E928" s="10">
        <f>VLOOKUP(A928,home!$A$2:$E$405,3,FALSE)</f>
        <v>1.6512</v>
      </c>
      <c r="F928" s="10">
        <f>VLOOKUP(B928,home!$B$2:$E$405,3,FALSE)</f>
        <v>1.2112000000000001</v>
      </c>
      <c r="G928" s="10">
        <f>VLOOKUP(C928,away!$B$2:$E$405,4,FALSE)</f>
        <v>0.79490000000000005</v>
      </c>
      <c r="H928" s="10">
        <f>VLOOKUP(A928,away!$A$2:$E$405,3,FALSE)</f>
        <v>1.1418999999999999</v>
      </c>
      <c r="I928" s="10">
        <f>VLOOKUP(C928,away!$B$2:$E$405,3,FALSE)</f>
        <v>1.0399</v>
      </c>
      <c r="J928" s="10">
        <f>VLOOKUP(B928,home!$B$2:$E$405,4,FALSE)</f>
        <v>1.2040999999999999</v>
      </c>
      <c r="K928" s="12">
        <f t="shared" si="1286"/>
        <v>1.5897470914560003</v>
      </c>
      <c r="L928" s="12">
        <f t="shared" si="1287"/>
        <v>1.4298227654210001</v>
      </c>
      <c r="M928" s="13">
        <f t="shared" si="1288"/>
        <v>4.8822214385809269E-2</v>
      </c>
      <c r="N928" s="13">
        <f t="shared" si="1289"/>
        <v>7.7614973318281585E-2</v>
      </c>
      <c r="O928" s="13">
        <f t="shared" si="1290"/>
        <v>6.9807113587094752E-2</v>
      </c>
      <c r="P928" s="13">
        <f t="shared" si="1291"/>
        <v>0.11097565578802251</v>
      </c>
      <c r="Q928" s="13">
        <f t="shared" si="1292"/>
        <v>6.1694089043086625E-2</v>
      </c>
      <c r="R928" s="13">
        <f t="shared" si="1293"/>
        <v>4.9905900097578844E-2</v>
      </c>
      <c r="S928" s="13">
        <f t="shared" si="1294"/>
        <v>6.3063486225039628E-2</v>
      </c>
      <c r="T928" s="13">
        <f t="shared" si="1295"/>
        <v>8.8211613005715533E-2</v>
      </c>
      <c r="U928" s="13">
        <f t="shared" si="1296"/>
        <v>7.93377595266197E-2</v>
      </c>
      <c r="V928" s="13">
        <f t="shared" si="1297"/>
        <v>1.5927430276349536E-2</v>
      </c>
      <c r="W928" s="13">
        <f t="shared" si="1298"/>
        <v>3.2692666205424811E-2</v>
      </c>
      <c r="X928" s="13">
        <f t="shared" si="1299"/>
        <v>4.6744718402826173E-2</v>
      </c>
      <c r="Y928" s="13">
        <f t="shared" si="1300"/>
        <v>3.3418331267777421E-2</v>
      </c>
      <c r="Z928" s="13">
        <f t="shared" si="1301"/>
        <v>2.3785530696114787E-2</v>
      </c>
      <c r="AA928" s="13">
        <f t="shared" si="1302"/>
        <v>3.7812978242885903E-2</v>
      </c>
      <c r="AB928" s="13">
        <f t="shared" si="1303"/>
        <v>3.0056536090458448E-2</v>
      </c>
      <c r="AC928" s="13">
        <f t="shared" si="1304"/>
        <v>2.2627468896229221E-3</v>
      </c>
      <c r="AD928" s="13">
        <f t="shared" si="1305"/>
        <v>1.2993267753003997E-2</v>
      </c>
      <c r="AE928" s="13">
        <f t="shared" si="1306"/>
        <v>1.8578070030455678E-2</v>
      </c>
      <c r="AF928" s="13">
        <f t="shared" si="1307"/>
        <v>1.3281673733565574E-2</v>
      </c>
      <c r="AG928" s="13">
        <f t="shared" si="1308"/>
        <v>6.3301464890487312E-3</v>
      </c>
      <c r="AH928" s="13">
        <f t="shared" si="1309"/>
        <v>8.5022733192312312E-3</v>
      </c>
      <c r="AI928" s="13">
        <f t="shared" si="1310"/>
        <v>1.3516464280011804E-2</v>
      </c>
      <c r="AJ928" s="13">
        <f t="shared" si="1311"/>
        <v>1.0743879887958845E-2</v>
      </c>
      <c r="AK928" s="13">
        <f t="shared" si="1312"/>
        <v>5.6933506009450626E-3</v>
      </c>
      <c r="AL928" s="13">
        <f t="shared" si="1313"/>
        <v>2.0573406849092024E-4</v>
      </c>
      <c r="AM928" s="13">
        <f t="shared" si="1314"/>
        <v>4.1312019237694292E-3</v>
      </c>
      <c r="AN928" s="13">
        <f t="shared" si="1315"/>
        <v>5.9068865591565597E-3</v>
      </c>
      <c r="AO928" s="13">
        <f t="shared" si="1316"/>
        <v>4.2229004375206845E-3</v>
      </c>
      <c r="AP928" s="13">
        <f t="shared" si="1317"/>
        <v>2.0126663938911261E-3</v>
      </c>
      <c r="AQ928" s="13">
        <f t="shared" si="1318"/>
        <v>7.1943905729583029E-4</v>
      </c>
      <c r="AR928" s="13">
        <f t="shared" si="1319"/>
        <v>2.4313487899336765E-3</v>
      </c>
      <c r="AS928" s="13">
        <f t="shared" si="1320"/>
        <v>3.8652296671121281E-3</v>
      </c>
      <c r="AT928" s="13">
        <f t="shared" si="1321"/>
        <v>3.0723688105504755E-3</v>
      </c>
      <c r="AU928" s="13">
        <f t="shared" si="1322"/>
        <v>1.6280964601509162E-3</v>
      </c>
      <c r="AV928" s="13">
        <f t="shared" si="1323"/>
        <v>6.4706540303368254E-4</v>
      </c>
      <c r="AW928" s="13">
        <f t="shared" si="1324"/>
        <v>1.2990143851489834E-5</v>
      </c>
      <c r="AX928" s="13">
        <f t="shared" si="1325"/>
        <v>1.0945943737549805E-3</v>
      </c>
      <c r="AY928" s="13">
        <f t="shared" si="1326"/>
        <v>1.5650759544966139E-3</v>
      </c>
      <c r="AZ928" s="13">
        <f t="shared" si="1327"/>
        <v>1.1188906146761301E-3</v>
      </c>
      <c r="BA928" s="13">
        <f t="shared" si="1328"/>
        <v>5.3327175762660911E-4</v>
      </c>
      <c r="BB928" s="13">
        <f t="shared" si="1329"/>
        <v>1.9062102480264884E-4</v>
      </c>
      <c r="BC928" s="13">
        <f t="shared" si="1330"/>
        <v>5.451085616614167E-5</v>
      </c>
      <c r="BD928" s="13">
        <f t="shared" si="1331"/>
        <v>5.7939964175432815E-4</v>
      </c>
      <c r="BE928" s="13">
        <f t="shared" si="1332"/>
        <v>9.2109889526959172E-4</v>
      </c>
      <c r="BF928" s="13">
        <f t="shared" si="1333"/>
        <v>7.3215714484908443E-4</v>
      </c>
      <c r="BG928" s="13">
        <f t="shared" si="1334"/>
        <v>3.8798156383752037E-4</v>
      </c>
      <c r="BH928" s="13">
        <f t="shared" si="1335"/>
        <v>1.541981406623122E-4</v>
      </c>
      <c r="BI928" s="13">
        <f t="shared" si="1336"/>
        <v>4.9027209125166799E-5</v>
      </c>
      <c r="BJ928" s="14">
        <f t="shared" si="1337"/>
        <v>0.41310960820234294</v>
      </c>
      <c r="BK928" s="14">
        <f t="shared" si="1338"/>
        <v>0.24282234358783142</v>
      </c>
      <c r="BL928" s="14">
        <f t="shared" si="1339"/>
        <v>0.31984422735906343</v>
      </c>
      <c r="BM928" s="14">
        <f t="shared" si="1340"/>
        <v>0.57918967781483444</v>
      </c>
      <c r="BN928" s="14">
        <f t="shared" si="1341"/>
        <v>0.41881994621987356</v>
      </c>
    </row>
    <row r="929" spans="1:66" x14ac:dyDescent="0.25">
      <c r="A929" t="s">
        <v>290</v>
      </c>
      <c r="B929" t="s">
        <v>303</v>
      </c>
      <c r="C929" t="s">
        <v>300</v>
      </c>
      <c r="D929" s="7" t="s">
        <v>366</v>
      </c>
      <c r="E929" s="10">
        <f>VLOOKUP(A929,home!$A$2:$E$405,3,FALSE)</f>
        <v>1.6512</v>
      </c>
      <c r="F929" s="10">
        <f>VLOOKUP(B929,home!$B$2:$E$405,3,FALSE)</f>
        <v>0.98409999999999997</v>
      </c>
      <c r="G929" s="10">
        <f>VLOOKUP(C929,away!$B$2:$E$405,4,FALSE)</f>
        <v>1.1355</v>
      </c>
      <c r="H929" s="10">
        <f>VLOOKUP(A929,away!$A$2:$E$405,3,FALSE)</f>
        <v>1.1418999999999999</v>
      </c>
      <c r="I929" s="10">
        <f>VLOOKUP(C929,away!$B$2:$E$405,3,FALSE)</f>
        <v>0.82099999999999995</v>
      </c>
      <c r="J929" s="10">
        <f>VLOOKUP(B929,home!$B$2:$E$405,4,FALSE)</f>
        <v>1.0399</v>
      </c>
      <c r="K929" s="12">
        <f t="shared" si="1286"/>
        <v>1.8451260921599999</v>
      </c>
      <c r="L929" s="12">
        <f t="shared" si="1287"/>
        <v>0.97490614600999992</v>
      </c>
      <c r="M929" s="13">
        <f t="shared" si="1288"/>
        <v>5.9604021153399189E-2</v>
      </c>
      <c r="N929" s="13">
        <f t="shared" si="1289"/>
        <v>0.10997693462779343</v>
      </c>
      <c r="O929" s="13">
        <f t="shared" si="1290"/>
        <v>5.81083265493589E-2</v>
      </c>
      <c r="P929" s="13">
        <f t="shared" si="1291"/>
        <v>0.10721718948797578</v>
      </c>
      <c r="Q929" s="13">
        <f t="shared" si="1292"/>
        <v>0.10146065580875814</v>
      </c>
      <c r="R929" s="13">
        <f t="shared" si="1293"/>
        <v>2.832508234366302E-2</v>
      </c>
      <c r="S929" s="13">
        <f t="shared" si="1294"/>
        <v>4.8216233985770775E-2</v>
      </c>
      <c r="T929" s="13">
        <f t="shared" si="1295"/>
        <v>9.891461692616349E-2</v>
      </c>
      <c r="U929" s="13">
        <f t="shared" si="1296"/>
        <v>5.2263348494873164E-2</v>
      </c>
      <c r="V929" s="13">
        <f t="shared" si="1297"/>
        <v>9.636950653872196E-3</v>
      </c>
      <c r="W929" s="13">
        <f t="shared" si="1298"/>
        <v>6.2402567786801554E-2</v>
      </c>
      <c r="X929" s="13">
        <f t="shared" si="1299"/>
        <v>6.0836646862158464E-2</v>
      </c>
      <c r="Y929" s="13">
        <f t="shared" si="1300"/>
        <v>2.9655010464279128E-2</v>
      </c>
      <c r="Z929" s="13">
        <f t="shared" si="1301"/>
        <v>9.2047656210254725E-3</v>
      </c>
      <c r="AA929" s="13">
        <f t="shared" si="1302"/>
        <v>1.6983953219571447E-2</v>
      </c>
      <c r="AB929" s="13">
        <f t="shared" si="1303"/>
        <v>1.5668767616728058E-2</v>
      </c>
      <c r="AC929" s="13">
        <f t="shared" si="1304"/>
        <v>1.0834490949059501E-3</v>
      </c>
      <c r="AD929" s="13">
        <f t="shared" si="1305"/>
        <v>2.8785151510302663E-2</v>
      </c>
      <c r="AE929" s="13">
        <f t="shared" si="1306"/>
        <v>2.8062821121223096E-2</v>
      </c>
      <c r="AF929" s="13">
        <f t="shared" si="1307"/>
        <v>1.3679308392729815E-2</v>
      </c>
      <c r="AG929" s="13">
        <f t="shared" si="1308"/>
        <v>4.445347275079491E-3</v>
      </c>
      <c r="AH929" s="13">
        <f t="shared" si="1309"/>
        <v>2.2434456441298213E-3</v>
      </c>
      <c r="AI929" s="13">
        <f t="shared" si="1310"/>
        <v>4.139440094326631E-3</v>
      </c>
      <c r="AJ929" s="13">
        <f t="shared" si="1311"/>
        <v>3.8188944624876595E-3</v>
      </c>
      <c r="AK929" s="13">
        <f t="shared" si="1312"/>
        <v>2.3487806053137722E-3</v>
      </c>
      <c r="AL929" s="13">
        <f t="shared" si="1313"/>
        <v>7.7957402645799405E-5</v>
      </c>
      <c r="AM929" s="13">
        <f t="shared" si="1314"/>
        <v>1.0622446823687653E-2</v>
      </c>
      <c r="AN929" s="13">
        <f t="shared" si="1315"/>
        <v>1.0355888694077494E-2</v>
      </c>
      <c r="AO929" s="13">
        <f t="shared" si="1316"/>
        <v>5.0480097676258101E-3</v>
      </c>
      <c r="AP929" s="13">
        <f t="shared" si="1317"/>
        <v>1.640445249192305E-3</v>
      </c>
      <c r="AQ929" s="13">
        <f t="shared" si="1318"/>
        <v>3.9982003890762089E-4</v>
      </c>
      <c r="AR929" s="13">
        <f t="shared" si="1319"/>
        <v>4.3742978934030533E-4</v>
      </c>
      <c r="AS929" s="13">
        <f t="shared" si="1320"/>
        <v>8.0711311779984966E-4</v>
      </c>
      <c r="AT929" s="13">
        <f t="shared" si="1321"/>
        <v>7.4461273648855522E-4</v>
      </c>
      <c r="AU929" s="13">
        <f t="shared" si="1322"/>
        <v>4.5796812954989707E-4</v>
      </c>
      <c r="AV929" s="13">
        <f t="shared" si="1323"/>
        <v>2.1125223630255659E-4</v>
      </c>
      <c r="AW929" s="13">
        <f t="shared" si="1324"/>
        <v>3.8953251856175886E-6</v>
      </c>
      <c r="AX929" s="13">
        <f t="shared" si="1325"/>
        <v>3.2666256328280339E-3</v>
      </c>
      <c r="AY929" s="13">
        <f t="shared" si="1326"/>
        <v>3.1846534061578551E-3</v>
      </c>
      <c r="AZ929" s="13">
        <f t="shared" si="1327"/>
        <v>1.5523690892874865E-3</v>
      </c>
      <c r="BA929" s="13">
        <f t="shared" si="1328"/>
        <v>5.0447138867410575E-4</v>
      </c>
      <c r="BB929" s="13">
        <f t="shared" si="1329"/>
        <v>1.2295306432614627E-4</v>
      </c>
      <c r="BC929" s="13">
        <f t="shared" si="1330"/>
        <v>2.3973539616464582E-5</v>
      </c>
      <c r="BD929" s="13">
        <f t="shared" si="1331"/>
        <v>7.1075498345953838E-5</v>
      </c>
      <c r="BE929" s="13">
        <f t="shared" si="1332"/>
        <v>1.3114325651139436E-4</v>
      </c>
      <c r="BF929" s="13">
        <f t="shared" si="1333"/>
        <v>1.2098792220000278E-4</v>
      </c>
      <c r="BG929" s="13">
        <f t="shared" si="1334"/>
        <v>7.4412657362483056E-5</v>
      </c>
      <c r="BH929" s="13">
        <f t="shared" si="1335"/>
        <v>3.4325183921619858E-5</v>
      </c>
      <c r="BI929" s="13">
        <f t="shared" si="1336"/>
        <v>1.2666858494394341E-5</v>
      </c>
      <c r="BJ929" s="14">
        <f t="shared" si="1337"/>
        <v>0.57494071746967002</v>
      </c>
      <c r="BK929" s="14">
        <f t="shared" si="1338"/>
        <v>0.22902045518472752</v>
      </c>
      <c r="BL929" s="14">
        <f t="shared" si="1339"/>
        <v>0.18700302641676944</v>
      </c>
      <c r="BM929" s="14">
        <f t="shared" si="1340"/>
        <v>0.53229599664027216</v>
      </c>
      <c r="BN929" s="14">
        <f t="shared" si="1341"/>
        <v>0.46469220997094846</v>
      </c>
    </row>
    <row r="930" spans="1:66" x14ac:dyDescent="0.25">
      <c r="A930" t="s">
        <v>290</v>
      </c>
      <c r="B930" t="s">
        <v>313</v>
      </c>
      <c r="C930" t="s">
        <v>312</v>
      </c>
      <c r="D930" s="7" t="s">
        <v>366</v>
      </c>
      <c r="E930" s="10">
        <f>VLOOKUP(A930,home!$A$2:$E$405,3,FALSE)</f>
        <v>1.6512</v>
      </c>
      <c r="F930" s="10">
        <f>VLOOKUP(B930,home!$B$2:$E$405,3,FALSE)</f>
        <v>0.90839999999999999</v>
      </c>
      <c r="G930" s="10">
        <f>VLOOKUP(C930,away!$B$2:$E$405,4,FALSE)</f>
        <v>1.2491000000000001</v>
      </c>
      <c r="H930" s="10">
        <f>VLOOKUP(A930,away!$A$2:$E$405,3,FALSE)</f>
        <v>1.1418999999999999</v>
      </c>
      <c r="I930" s="10">
        <f>VLOOKUP(C930,away!$B$2:$E$405,3,FALSE)</f>
        <v>1.3136000000000001</v>
      </c>
      <c r="J930" s="10">
        <f>VLOOKUP(B930,home!$B$2:$E$405,4,FALSE)</f>
        <v>1.2588999999999999</v>
      </c>
      <c r="K930" s="12">
        <f t="shared" si="1286"/>
        <v>1.8735876449280002</v>
      </c>
      <c r="L930" s="12">
        <f t="shared" si="1287"/>
        <v>1.888349798576</v>
      </c>
      <c r="M930" s="13">
        <f t="shared" si="1288"/>
        <v>2.323867311509107E-2</v>
      </c>
      <c r="N930" s="13">
        <f t="shared" si="1289"/>
        <v>4.3539690832955114E-2</v>
      </c>
      <c r="O930" s="13">
        <f t="shared" si="1290"/>
        <v>4.3882743696055729E-2</v>
      </c>
      <c r="P930" s="13">
        <f t="shared" si="1291"/>
        <v>8.2218166414472105E-2</v>
      </c>
      <c r="Q930" s="13">
        <f t="shared" si="1292"/>
        <v>4.0787713404304822E-2</v>
      </c>
      <c r="R930" s="13">
        <f t="shared" si="1293"/>
        <v>4.143298510970455E-2</v>
      </c>
      <c r="S930" s="13">
        <f t="shared" si="1294"/>
        <v>7.272173904980872E-2</v>
      </c>
      <c r="T930" s="13">
        <f t="shared" si="1295"/>
        <v>7.702147039139462E-2</v>
      </c>
      <c r="U930" s="13">
        <f t="shared" si="1296"/>
        <v>7.7628328994028245E-2</v>
      </c>
      <c r="V930" s="13">
        <f t="shared" si="1297"/>
        <v>2.8587633561115766E-2</v>
      </c>
      <c r="W930" s="13">
        <f t="shared" si="1298"/>
        <v>2.5473118633056561E-2</v>
      </c>
      <c r="X930" s="13">
        <f t="shared" si="1299"/>
        <v>4.8102158439834911E-2</v>
      </c>
      <c r="Y930" s="13">
        <f t="shared" si="1300"/>
        <v>4.541685060046656E-2</v>
      </c>
      <c r="Z930" s="13">
        <f t="shared" si="1301"/>
        <v>2.607998969543766E-2</v>
      </c>
      <c r="AA930" s="13">
        <f t="shared" si="1302"/>
        <v>4.8863146473221562E-2</v>
      </c>
      <c r="AB930" s="13">
        <f t="shared" si="1303"/>
        <v>4.5774693762267567E-2</v>
      </c>
      <c r="AC930" s="13">
        <f t="shared" si="1304"/>
        <v>6.3214205526148691E-3</v>
      </c>
      <c r="AD930" s="13">
        <f t="shared" si="1305"/>
        <v>1.1931530087170003E-2</v>
      </c>
      <c r="AE930" s="13">
        <f t="shared" si="1306"/>
        <v>2.2530902436810957E-2</v>
      </c>
      <c r="AF930" s="13">
        <f t="shared" si="1307"/>
        <v>2.1273112539143747E-2</v>
      </c>
      <c r="AG930" s="13">
        <f t="shared" si="1308"/>
        <v>1.3390359259458889E-2</v>
      </c>
      <c r="AH930" s="13">
        <f t="shared" si="1309"/>
        <v>1.2312035822060969E-2</v>
      </c>
      <c r="AI930" s="13">
        <f t="shared" si="1310"/>
        <v>2.3067678200124387E-2</v>
      </c>
      <c r="AJ930" s="13">
        <f t="shared" si="1311"/>
        <v>2.1609658436464015E-2</v>
      </c>
      <c r="AK930" s="13">
        <f t="shared" si="1312"/>
        <v>1.3495863019224367E-2</v>
      </c>
      <c r="AL930" s="13">
        <f t="shared" si="1313"/>
        <v>8.9460461773652579E-4</v>
      </c>
      <c r="AM930" s="13">
        <f t="shared" si="1314"/>
        <v>4.4709534712816827E-3</v>
      </c>
      <c r="AN930" s="13">
        <f t="shared" si="1315"/>
        <v>8.4427240869374351E-3</v>
      </c>
      <c r="AO930" s="13">
        <f t="shared" si="1316"/>
        <v>7.9714081645005253E-3</v>
      </c>
      <c r="AP930" s="13">
        <f t="shared" si="1317"/>
        <v>5.0176023339338826E-3</v>
      </c>
      <c r="AQ930" s="13">
        <f t="shared" si="1318"/>
        <v>2.3687470891546295E-3</v>
      </c>
      <c r="AR930" s="13">
        <f t="shared" si="1319"/>
        <v>4.6498860729298633E-3</v>
      </c>
      <c r="AS930" s="13">
        <f t="shared" si="1320"/>
        <v>8.7119690965641698E-3</v>
      </c>
      <c r="AT930" s="13">
        <f t="shared" si="1321"/>
        <v>8.1613188311585941E-3</v>
      </c>
      <c r="AU930" s="13">
        <f t="shared" si="1322"/>
        <v>5.0969820427923225E-3</v>
      </c>
      <c r="AV930" s="13">
        <f t="shared" si="1323"/>
        <v>2.387410645448894E-3</v>
      </c>
      <c r="AW930" s="13">
        <f t="shared" si="1324"/>
        <v>8.7919476789523739E-5</v>
      </c>
      <c r="AX930" s="13">
        <f t="shared" si="1325"/>
        <v>1.3961205308068857E-3</v>
      </c>
      <c r="AY930" s="13">
        <f t="shared" si="1326"/>
        <v>2.6363639231370009E-3</v>
      </c>
      <c r="AZ930" s="13">
        <f t="shared" si="1327"/>
        <v>2.4891886416143951E-3</v>
      </c>
      <c r="BA930" s="13">
        <f t="shared" si="1328"/>
        <v>1.5668196233367365E-3</v>
      </c>
      <c r="BB930" s="13">
        <f t="shared" si="1329"/>
        <v>7.3967588003321283E-4</v>
      </c>
      <c r="BC930" s="13">
        <f t="shared" si="1330"/>
        <v>2.7935335981444851E-4</v>
      </c>
      <c r="BD930" s="13">
        <f t="shared" si="1331"/>
        <v>1.4634352382030754E-3</v>
      </c>
      <c r="BE930" s="13">
        <f t="shared" si="1332"/>
        <v>2.7418741814495468E-3</v>
      </c>
      <c r="BF930" s="13">
        <f t="shared" si="1333"/>
        <v>2.5685707951554736E-3</v>
      </c>
      <c r="BG930" s="13">
        <f t="shared" si="1334"/>
        <v>1.6041475023087278E-3</v>
      </c>
      <c r="BH930" s="13">
        <f t="shared" si="1335"/>
        <v>7.5137773524193592E-4</v>
      </c>
      <c r="BI930" s="13">
        <f t="shared" si="1336"/>
        <v>2.8155440828465456E-4</v>
      </c>
      <c r="BJ930" s="14">
        <f t="shared" si="1337"/>
        <v>0.38684586372914703</v>
      </c>
      <c r="BK930" s="14">
        <f t="shared" si="1338"/>
        <v>0.21661860123397605</v>
      </c>
      <c r="BL930" s="14">
        <f t="shared" si="1339"/>
        <v>0.36648566006268868</v>
      </c>
      <c r="BM930" s="14">
        <f t="shared" si="1340"/>
        <v>0.71838169770231819</v>
      </c>
      <c r="BN930" s="14">
        <f t="shared" si="1341"/>
        <v>0.2750999725725834</v>
      </c>
    </row>
    <row r="931" spans="1:66" s="15" customFormat="1" x14ac:dyDescent="0.25">
      <c r="A931" s="15" t="s">
        <v>344</v>
      </c>
      <c r="B931" s="15" t="s">
        <v>197</v>
      </c>
      <c r="C931" s="15" t="s">
        <v>201</v>
      </c>
      <c r="D931" s="21" t="s">
        <v>367</v>
      </c>
      <c r="E931" s="15">
        <f>VLOOKUP(A931,home!$A$2:$E$405,3,FALSE)</f>
        <v>1.3976999999999999</v>
      </c>
      <c r="F931" s="15">
        <f>VLOOKUP(B931,home!$B$2:$E$405,3,FALSE)</f>
        <v>0.79959999999999998</v>
      </c>
      <c r="G931" s="15">
        <f>VLOOKUP(C931,away!$B$2:$E$405,4,FALSE)</f>
        <v>1.2625999999999999</v>
      </c>
      <c r="H931" s="15">
        <f>VLOOKUP(A931,away!$A$2:$E$405,3,FALSE)</f>
        <v>1.0585</v>
      </c>
      <c r="I931" s="15">
        <f>VLOOKUP(C931,away!$B$2:$E$405,3,FALSE)</f>
        <v>0.61129999999999995</v>
      </c>
      <c r="J931" s="15">
        <f>VLOOKUP(B931,home!$B$2:$E$405,4,FALSE)</f>
        <v>1.8339000000000001</v>
      </c>
      <c r="K931" s="16">
        <f t="shared" si="1286"/>
        <v>1.4110829215919998</v>
      </c>
      <c r="L931" s="16">
        <f t="shared" si="1287"/>
        <v>1.1866452595949999</v>
      </c>
      <c r="M931" s="17">
        <f t="shared" si="1288"/>
        <v>7.4442506140795409E-2</v>
      </c>
      <c r="N931" s="17">
        <f t="shared" si="1289"/>
        <v>0.10504454905578396</v>
      </c>
      <c r="O931" s="17">
        <f t="shared" si="1290"/>
        <v>8.8336847024346535E-2</v>
      </c>
      <c r="P931" s="17">
        <f t="shared" si="1291"/>
        <v>0.12465061618334045</v>
      </c>
      <c r="Q931" s="17">
        <f t="shared" si="1292"/>
        <v>7.4113284589474901E-2</v>
      </c>
      <c r="R931" s="17">
        <f t="shared" si="1293"/>
        <v>5.2412250384504762E-2</v>
      </c>
      <c r="S931" s="17">
        <f t="shared" si="1294"/>
        <v>5.2180457511396085E-2</v>
      </c>
      <c r="T931" s="17">
        <f t="shared" si="1295"/>
        <v>8.7946177831115538E-2</v>
      </c>
      <c r="U931" s="17">
        <f t="shared" si="1296"/>
        <v>7.3958031399778384E-2</v>
      </c>
      <c r="V931" s="17">
        <f t="shared" si="1297"/>
        <v>9.7082022962978586E-3</v>
      </c>
      <c r="W931" s="17">
        <f t="shared" si="1298"/>
        <v>3.4859996715765201E-2</v>
      </c>
      <c r="X931" s="17">
        <f t="shared" si="1299"/>
        <v>4.136644985226004E-2</v>
      </c>
      <c r="Y931" s="17">
        <f t="shared" si="1300"/>
        <v>2.454365081172934E-2</v>
      </c>
      <c r="Z931" s="17">
        <f t="shared" si="1301"/>
        <v>2.0731582821159587E-2</v>
      </c>
      <c r="AA931" s="17">
        <f t="shared" si="1302"/>
        <v>2.9253982456508381E-2</v>
      </c>
      <c r="AB931" s="17">
        <f t="shared" si="1303"/>
        <v>2.0639897516465479E-2</v>
      </c>
      <c r="AC931" s="17">
        <f t="shared" si="1304"/>
        <v>1.0159966571864259E-3</v>
      </c>
      <c r="AD931" s="17">
        <f t="shared" si="1305"/>
        <v>1.2297586503092369E-2</v>
      </c>
      <c r="AE931" s="17">
        <f t="shared" si="1306"/>
        <v>1.4592872728354011E-2</v>
      </c>
      <c r="AF931" s="17">
        <f t="shared" si="1307"/>
        <v>8.6582816234872222E-3</v>
      </c>
      <c r="AG931" s="17">
        <f t="shared" si="1308"/>
        <v>3.4247696149165359E-3</v>
      </c>
      <c r="AH931" s="17">
        <f t="shared" si="1309"/>
        <v>6.1502586196575436E-3</v>
      </c>
      <c r="AI931" s="17">
        <f t="shared" si="1310"/>
        <v>8.678524901572747E-3</v>
      </c>
      <c r="AJ931" s="17">
        <f t="shared" si="1311"/>
        <v>6.1230591366100975E-3</v>
      </c>
      <c r="AK931" s="17">
        <f t="shared" si="1312"/>
        <v>2.8800480585227887E-3</v>
      </c>
      <c r="AL931" s="17">
        <f t="shared" si="1313"/>
        <v>6.8049621606760638E-5</v>
      </c>
      <c r="AM931" s="17">
        <f t="shared" si="1314"/>
        <v>3.4705828582627858E-3</v>
      </c>
      <c r="AN931" s="17">
        <f t="shared" si="1315"/>
        <v>4.1183506967891999E-3</v>
      </c>
      <c r="AO931" s="17">
        <f t="shared" si="1316"/>
        <v>2.443510665847335E-3</v>
      </c>
      <c r="AP931" s="17">
        <f t="shared" si="1317"/>
        <v>9.665267827991869E-4</v>
      </c>
      <c r="AQ931" s="17">
        <f t="shared" si="1318"/>
        <v>2.8673110627006553E-4</v>
      </c>
      <c r="AR931" s="17">
        <f t="shared" si="1319"/>
        <v>1.4596350472599814E-3</v>
      </c>
      <c r="AS931" s="17">
        <f t="shared" si="1320"/>
        <v>2.059666086945691E-3</v>
      </c>
      <c r="AT931" s="17">
        <f t="shared" si="1321"/>
        <v>1.4531798197356441E-3</v>
      </c>
      <c r="AU931" s="17">
        <f t="shared" si="1322"/>
        <v>6.8351907521036967E-4</v>
      </c>
      <c r="AV931" s="17">
        <f t="shared" si="1323"/>
        <v>2.4112552340292755E-4</v>
      </c>
      <c r="AW931" s="17">
        <f t="shared" si="1324"/>
        <v>3.1651672113102427E-6</v>
      </c>
      <c r="AX931" s="17">
        <f t="shared" si="1325"/>
        <v>8.1621336654409357E-4</v>
      </c>
      <c r="AY931" s="17">
        <f t="shared" si="1326"/>
        <v>9.6855572222762456E-4</v>
      </c>
      <c r="AZ931" s="17">
        <f t="shared" si="1327"/>
        <v>5.7466602821751127E-4</v>
      </c>
      <c r="BA931" s="17">
        <f t="shared" si="1328"/>
        <v>2.2730823941153198E-4</v>
      </c>
      <c r="BB931" s="17">
        <f t="shared" si="1329"/>
        <v>6.743356119114499E-5</v>
      </c>
      <c r="BC931" s="17">
        <f t="shared" si="1330"/>
        <v>1.6003943145016301E-5</v>
      </c>
      <c r="BD931" s="17">
        <f t="shared" si="1331"/>
        <v>2.8867816826162968E-4</v>
      </c>
      <c r="BE931" s="17">
        <f t="shared" si="1332"/>
        <v>4.0734883307044724E-4</v>
      </c>
      <c r="BF931" s="17">
        <f t="shared" si="1333"/>
        <v>2.8740149073806933E-4</v>
      </c>
      <c r="BG931" s="17">
        <f t="shared" si="1334"/>
        <v>1.3518244507352368E-4</v>
      </c>
      <c r="BH931" s="17">
        <f t="shared" si="1335"/>
        <v>4.7688409885574458E-5</v>
      </c>
      <c r="BI931" s="17">
        <f t="shared" si="1336"/>
        <v>1.3458460149482644E-5</v>
      </c>
      <c r="BJ931" s="18">
        <f t="shared" si="1337"/>
        <v>0.42080350229668462</v>
      </c>
      <c r="BK931" s="18">
        <f t="shared" si="1338"/>
        <v>0.26303438413285068</v>
      </c>
      <c r="BL931" s="18">
        <f t="shared" si="1339"/>
        <v>0.29550978285770002</v>
      </c>
      <c r="BM931" s="18">
        <f t="shared" si="1340"/>
        <v>0.48011380817513261</v>
      </c>
      <c r="BN931" s="18">
        <f t="shared" si="1341"/>
        <v>0.51900005337824606</v>
      </c>
    </row>
    <row r="932" spans="1:66" x14ac:dyDescent="0.25">
      <c r="A932" t="s">
        <v>341</v>
      </c>
      <c r="B932" t="s">
        <v>145</v>
      </c>
      <c r="C932" t="s">
        <v>151</v>
      </c>
      <c r="D932" s="22" t="s">
        <v>367</v>
      </c>
      <c r="E932" s="10">
        <f>VLOOKUP(A932,home!$A$2:$E$405,3,FALSE)</f>
        <v>1.5127999999999999</v>
      </c>
      <c r="F932" s="10">
        <f>VLOOKUP(B932,home!$B$2:$E$405,3,FALSE)</f>
        <v>1.3221000000000001</v>
      </c>
      <c r="G932" s="10">
        <f>VLOOKUP(C932,away!$B$2:$E$405,4,FALSE)</f>
        <v>1.0387999999999999</v>
      </c>
      <c r="H932" s="10">
        <f>VLOOKUP(A932,away!$A$2:$E$405,3,FALSE)</f>
        <v>1.2179</v>
      </c>
      <c r="I932" s="10">
        <f>VLOOKUP(C932,away!$B$2:$E$405,3,FALSE)</f>
        <v>0.93840000000000001</v>
      </c>
      <c r="J932" s="10">
        <f>VLOOKUP(B932,home!$B$2:$E$405,4,FALSE)</f>
        <v>0.95789999999999997</v>
      </c>
      <c r="K932" s="12">
        <f t="shared" ref="K932:K995" si="1342">E932*F932*G932</f>
        <v>2.0776757077439996</v>
      </c>
      <c r="L932" s="12">
        <f t="shared" ref="L932:L995" si="1343">H932*I932*J932</f>
        <v>1.094762223144</v>
      </c>
      <c r="M932" s="13">
        <f t="shared" ref="M932:M995" si="1344">_xlfn.POISSON.DIST(0,K932,FALSE) * _xlfn.POISSON.DIST(0,L932,FALSE)</f>
        <v>4.1901320757673111E-2</v>
      </c>
      <c r="N932" s="13">
        <f t="shared" ref="N932:N995" si="1345">_xlfn.POISSON.DIST(1,K932,FALSE) * _xlfn.POISSON.DIST(0,L932,FALSE)</f>
        <v>8.7057356260606802E-2</v>
      </c>
      <c r="O932" s="13">
        <f t="shared" ref="O932:O995" si="1346">_xlfn.POISSON.DIST(0,K932,FALSE) * _xlfn.POISSON.DIST(1,L932,FALSE)</f>
        <v>4.5871983065340044E-2</v>
      </c>
      <c r="P932" s="13">
        <f t="shared" ref="P932:P995" si="1347">_xlfn.POISSON.DIST(1,K932,FALSE) * _xlfn.POISSON.DIST(1,L932,FALSE)</f>
        <v>9.5307104880901133E-2</v>
      </c>
      <c r="Q932" s="13">
        <f t="shared" ref="Q932:Q995" si="1348">_xlfn.POISSON.DIST(2,K932,FALSE) * _xlfn.POISSON.DIST(0,L932,FALSE)</f>
        <v>9.0438477141538909E-2</v>
      </c>
      <c r="R932" s="13">
        <f t="shared" ref="R932:R995" si="1349">_xlfn.POISSON.DIST(0,K932,FALSE) * _xlfn.POISSON.DIST(2,L932,FALSE)</f>
        <v>2.5109457080317785E-2</v>
      </c>
      <c r="S932" s="13">
        <f t="shared" ref="S932:S995" si="1350">_xlfn.POISSON.DIST(2,K932,FALSE) * _xlfn.POISSON.DIST(2,L932,FALSE)</f>
        <v>5.4195453010366615E-2</v>
      </c>
      <c r="T932" s="13">
        <f t="shared" ref="T932:T995" si="1351">_xlfn.POISSON.DIST(2,K932,FALSE) * _xlfn.POISSON.DIST(1,L932,FALSE)</f>
        <v>9.9008628293228956E-2</v>
      </c>
      <c r="U932" s="13">
        <f t="shared" ref="U932:U995" si="1352">_xlfn.POISSON.DIST(1,K932,FALSE) * _xlfn.POISSON.DIST(2,L932,FALSE)</f>
        <v>5.2169309010416831E-2</v>
      </c>
      <c r="V932" s="13">
        <f t="shared" ref="V932:V995" si="1353">_xlfn.POISSON.DIST(3,K932,FALSE) * _xlfn.POISSON.DIST(3,L932,FALSE)</f>
        <v>1.3696761901873649E-2</v>
      </c>
      <c r="W932" s="13">
        <f t="shared" ref="W932:W995" si="1354">_xlfn.POISSON.DIST(3,K932,FALSE) * _xlfn.POISSON.DIST(0,L932,FALSE)</f>
        <v>6.2633942334112111E-2</v>
      </c>
      <c r="X932" s="13">
        <f t="shared" ref="X932:X995" si="1355">_xlfn.POISSON.DIST(3,K932,FALSE) * _xlfn.POISSON.DIST(1,L932,FALSE)</f>
        <v>6.856927395396567E-2</v>
      </c>
      <c r="Y932" s="13">
        <f t="shared" ref="Y932:Y995" si="1356">_xlfn.POISSON.DIST(3,K932,FALSE) * _xlfn.POISSON.DIST(2,L932,FALSE)</f>
        <v>3.7533525396606704E-2</v>
      </c>
      <c r="Z932" s="13">
        <f t="shared" ref="Z932:Z995" si="1357">_xlfn.POISSON.DIST(0,K932,FALSE) * _xlfn.POISSON.DIST(3,L932,FALSE)</f>
        <v>9.1629616850625178E-3</v>
      </c>
      <c r="AA932" s="13">
        <f t="shared" ref="AA932:AA995" si="1358">_xlfn.POISSON.DIST(1,K932,FALSE) * _xlfn.POISSON.DIST(3,L932,FALSE)</f>
        <v>1.9037662904043417E-2</v>
      </c>
      <c r="AB932" s="13">
        <f t="shared" ref="AB932:AB995" si="1359">_xlfn.POISSON.DIST(2,K932,FALSE) * _xlfn.POISSON.DIST(3,L932,FALSE)</f>
        <v>1.9777044873975053E-2</v>
      </c>
      <c r="AC932" s="13">
        <f t="shared" ref="AC932:AC995" si="1360">_xlfn.POISSON.DIST(4,K932,FALSE) * _xlfn.POISSON.DIST(4,L932,FALSE)</f>
        <v>1.9471324225375916E-3</v>
      </c>
      <c r="AD932" s="13">
        <f t="shared" ref="AD932:AD995" si="1361">_xlfn.POISSON.DIST(4,K932,FALSE) * _xlfn.POISSON.DIST(0,L932,FALSE)</f>
        <v>3.2533255116955824E-2</v>
      </c>
      <c r="AE932" s="13">
        <f t="shared" ref="AE932:AE995" si="1362">_xlfn.POISSON.DIST(4,K932,FALSE) * _xlfn.POISSON.DIST(1,L932,FALSE)</f>
        <v>3.5616178697949474E-2</v>
      </c>
      <c r="AF932" s="13">
        <f t="shared" ref="AF932:AF995" si="1363">_xlfn.POISSON.DIST(4,K932,FALSE) * _xlfn.POISSON.DIST(2,L932,FALSE)</f>
        <v>1.9495623485630564E-2</v>
      </c>
      <c r="AG932" s="13">
        <f t="shared" ref="AG932:AG995" si="1364">_xlfn.POISSON.DIST(4,K932,FALSE) * _xlfn.POISSON.DIST(3,L932,FALSE)</f>
        <v>7.1143573695691001E-3</v>
      </c>
      <c r="AH932" s="13">
        <f t="shared" ref="AH932:AH995" si="1365">_xlfn.POISSON.DIST(0,K932,FALSE) * _xlfn.POISSON.DIST(4,L932,FALSE)</f>
        <v>2.5078160762305834E-3</v>
      </c>
      <c r="AI932" s="13">
        <f t="shared" ref="AI932:AI995" si="1366">_xlfn.POISSON.DIST(1,K932,FALSE) * _xlfn.POISSON.DIST(4,L932,FALSE)</f>
        <v>5.2104285410741564E-3</v>
      </c>
      <c r="AJ932" s="13">
        <f t="shared" ref="AJ932:AJ995" si="1367">_xlfn.POISSON.DIST(2,K932,FALSE) * _xlfn.POISSON.DIST(4,L932,FALSE)</f>
        <v>5.4127904033628932E-3</v>
      </c>
      <c r="AK932" s="13">
        <f t="shared" ref="AK932:AK995" si="1368">_xlfn.POISSON.DIST(3,K932,FALSE) * _xlfn.POISSON.DIST(4,L932,FALSE)</f>
        <v>3.7486743773923088E-3</v>
      </c>
      <c r="AL932" s="13">
        <f t="shared" ref="AL932:AL995" si="1369">_xlfn.POISSON.DIST(5,K932,FALSE) * _xlfn.POISSON.DIST(5,L932,FALSE)</f>
        <v>1.771548492087187E-4</v>
      </c>
      <c r="AM932" s="13">
        <f t="shared" ref="AM932:AM995" si="1370">_xlfn.POISSON.DIST(5,K932,FALSE) * _xlfn.POISSON.DIST(0,L932,FALSE)</f>
        <v>1.3518710770067456E-2</v>
      </c>
      <c r="AN932" s="13">
        <f t="shared" ref="AN932:AN995" si="1371">_xlfn.POISSON.DIST(5,K932,FALSE) * _xlfn.POISSON.DIST(1,L932,FALSE)</f>
        <v>1.4799773856679783E-2</v>
      </c>
      <c r="AO932" s="13">
        <f t="shared" ref="AO932:AO995" si="1372">_xlfn.POISSON.DIST(5,K932,FALSE) * _xlfn.POISSON.DIST(2,L932,FALSE)</f>
        <v>8.1011166646836035E-3</v>
      </c>
      <c r="AP932" s="13">
        <f t="shared" ref="AP932:AP995" si="1373">_xlfn.POISSON.DIST(5,K932,FALSE) * _xlfn.POISSON.DIST(3,L932,FALSE)</f>
        <v>2.9562654965926429E-3</v>
      </c>
      <c r="AQ932" s="13">
        <f t="shared" ref="AQ932:AQ995" si="1374">_xlfn.POISSON.DIST(5,K932,FALSE) * _xlfn.POISSON.DIST(4,L932,FALSE)</f>
        <v>8.0910194681341565E-4</v>
      </c>
      <c r="AR932" s="13">
        <f t="shared" ref="AR932:AR995" si="1375">_xlfn.POISSON.DIST(0,K932,FALSE) * _xlfn.POISSON.DIST(5,L932,FALSE)</f>
        <v>5.4909246057009144E-4</v>
      </c>
      <c r="AS932" s="13">
        <f t="shared" ref="AS932:AS995" si="1376">_xlfn.POISSON.DIST(1,K932,FALSE) * _xlfn.POISSON.DIST(5,L932,FALSE)</f>
        <v>1.1408360666318588E-3</v>
      </c>
      <c r="AT932" s="13">
        <f t="shared" ref="AT932:AT995" si="1377">_xlfn.POISSON.DIST(2,K932,FALSE) * _xlfn.POISSON.DIST(5,L932,FALSE)</f>
        <v>1.1851436910796142E-3</v>
      </c>
      <c r="AU932" s="13">
        <f t="shared" ref="AU932:AU995" si="1378">_xlfn.POISSON.DIST(3,K932,FALSE) * _xlfn.POISSON.DIST(5,L932,FALSE)</f>
        <v>8.20781419047391E-4</v>
      </c>
      <c r="AV932" s="13">
        <f t="shared" ref="AV932:AV995" si="1379">_xlfn.POISSON.DIST(4,K932,FALSE) * _xlfn.POISSON.DIST(5,L932,FALSE)</f>
        <v>4.263294039306033E-4</v>
      </c>
      <c r="AW932" s="13">
        <f t="shared" ref="AW932:AW995" si="1380">_xlfn.POISSON.DIST(6,K932,FALSE) * _xlfn.POISSON.DIST(6,L932,FALSE)</f>
        <v>1.1193041365066233E-5</v>
      </c>
      <c r="AX932" s="13">
        <f t="shared" ref="AX932:AX995" si="1381">_xlfn.POISSON.DIST(6,K932,FALSE) * _xlfn.POISSON.DIST(0,L932,FALSE)</f>
        <v>4.681249494497719E-3</v>
      </c>
      <c r="AY932" s="13">
        <f t="shared" ref="AY932:AY995" si="1382">_xlfn.POISSON.DIST(6,K932,FALSE) * _xlfn.POISSON.DIST(1,L932,FALSE)</f>
        <v>5.1248551036880488E-3</v>
      </c>
      <c r="AZ932" s="13">
        <f t="shared" ref="AZ932:AZ995" si="1383">_xlfn.POISSON.DIST(6,K932,FALSE) * _xlfn.POISSON.DIST(2,L932,FALSE)</f>
        <v>2.8052488833022007E-3</v>
      </c>
      <c r="BA932" s="13">
        <f t="shared" ref="BA932:BA995" si="1384">_xlfn.POISSON.DIST(6,K932,FALSE) * _xlfn.POISSON.DIST(3,L932,FALSE)</f>
        <v>1.0236935013187138E-3</v>
      </c>
      <c r="BB932" s="13">
        <f t="shared" ref="BB932:BB995" si="1385">_xlfn.POISSON.DIST(6,K932,FALSE) * _xlfn.POISSON.DIST(4,L932,FALSE)</f>
        <v>2.8017524333043503E-4</v>
      </c>
      <c r="BC932" s="13">
        <f t="shared" ref="BC932:BC995" si="1386">_xlfn.POISSON.DIST(6,K932,FALSE) * _xlfn.POISSON.DIST(5,L932,FALSE)</f>
        <v>6.1345054451667652E-5</v>
      </c>
      <c r="BD932" s="13">
        <f t="shared" ref="BD932:BD995" si="1387">_xlfn.POISSON.DIST(0,K932,FALSE) * _xlfn.POISSON.DIST(6,L932,FALSE)</f>
        <v>1.001876138075537E-4</v>
      </c>
      <c r="BE932" s="13">
        <f t="shared" ref="BE932:BE995" si="1388">_xlfn.POISSON.DIST(1,K932,FALSE) * _xlfn.POISSON.DIST(6,L932,FALSE)</f>
        <v>2.081573714247916E-4</v>
      </c>
      <c r="BF932" s="13">
        <f t="shared" ref="BF932:BF995" si="1389">_xlfn.POISSON.DIST(2,K932,FALSE) * _xlfn.POISSON.DIST(6,L932,FALSE)</f>
        <v>2.1624175699856731E-4</v>
      </c>
      <c r="BG932" s="13">
        <f t="shared" ref="BG932:BG995" si="1390">_xlfn.POISSON.DIST(3,K932,FALSE) * _xlfn.POISSON.DIST(6,L932,FALSE)</f>
        <v>1.4976008183860141E-4</v>
      </c>
      <c r="BH932" s="13">
        <f t="shared" ref="BH932:BH995" si="1391">_xlfn.POISSON.DIST(4,K932,FALSE) * _xlfn.POISSON.DIST(6,L932,FALSE)</f>
        <v>7.7788221006453909E-5</v>
      </c>
      <c r="BI932" s="13">
        <f t="shared" ref="BI932:BI995" si="1392">_xlfn.POISSON.DIST(5,K932,FALSE) * _xlfn.POISSON.DIST(6,L932,FALSE)</f>
        <v>3.2323739426746153E-5</v>
      </c>
      <c r="BJ932" s="14">
        <f t="shared" ref="BJ932:BJ995" si="1393">SUM(N932,Q932,T932,W932,X932,Y932,AD932,AE932,AF932,AG932,AM932,AN932,AO932,AP932,AQ932,AX932,AY932,AZ932,BA932,BB932,BC932)</f>
        <v>0.59416215406559003</v>
      </c>
      <c r="BK932" s="14">
        <f t="shared" ref="BK932:BK995" si="1394">SUM(M932,P932,S932,V932,AC932,AL932,AY932)</f>
        <v>0.21234978292624887</v>
      </c>
      <c r="BL932" s="14">
        <f t="shared" ref="BL932:BL995" si="1395">SUM(O932,R932,U932,AA932,AB932,AH932,AI932,AJ932,AK932,AR932,AS932,AT932,AU932,AV932,BD932,BE932,BF932,BG932,BH932,BI932)</f>
        <v>0.18375180815791534</v>
      </c>
      <c r="BM932" s="14">
        <f t="shared" ref="BM932:BM995" si="1396">SUM(S932:BI932)</f>
        <v>0.60862734558611609</v>
      </c>
      <c r="BN932" s="14">
        <f t="shared" ref="BN932:BN995" si="1397">SUM(M932:R932)</f>
        <v>0.3856856991863778</v>
      </c>
    </row>
    <row r="933" spans="1:66" x14ac:dyDescent="0.25">
      <c r="A933" t="s">
        <v>346</v>
      </c>
      <c r="B933" t="s">
        <v>245</v>
      </c>
      <c r="C933" t="s">
        <v>320</v>
      </c>
      <c r="D933" s="22" t="s">
        <v>367</v>
      </c>
      <c r="E933" s="10">
        <f>VLOOKUP(A933,home!$A$2:$E$405,3,FALSE)</f>
        <v>1.619</v>
      </c>
      <c r="F933" s="10">
        <f>VLOOKUP(B933,home!$B$2:$E$405,3,FALSE)</f>
        <v>0.92649999999999999</v>
      </c>
      <c r="G933" s="10">
        <f>VLOOKUP(C933,away!$B$2:$E$405,4,FALSE)</f>
        <v>0.86470000000000002</v>
      </c>
      <c r="H933" s="10">
        <f>VLOOKUP(A933,away!$A$2:$E$405,3,FALSE)</f>
        <v>1.181</v>
      </c>
      <c r="I933" s="10">
        <f>VLOOKUP(C933,away!$B$2:$E$405,3,FALSE)</f>
        <v>0.6774</v>
      </c>
      <c r="J933" s="10">
        <f>VLOOKUP(B933,home!$B$2:$E$405,4,FALSE)</f>
        <v>0.9879</v>
      </c>
      <c r="K933" s="12">
        <f t="shared" si="1342"/>
        <v>1.29705302645</v>
      </c>
      <c r="L933" s="12">
        <f t="shared" si="1343"/>
        <v>0.79032928625999999</v>
      </c>
      <c r="M933" s="13">
        <f t="shared" si="1344"/>
        <v>0.12401133420068929</v>
      </c>
      <c r="N933" s="13">
        <f t="shared" si="1345"/>
        <v>0.16084927633910645</v>
      </c>
      <c r="O933" s="13">
        <f t="shared" si="1346"/>
        <v>9.8009789246981074E-2</v>
      </c>
      <c r="P933" s="13">
        <f t="shared" si="1347"/>
        <v>0.12712389376452349</v>
      </c>
      <c r="Q933" s="13">
        <f t="shared" si="1348"/>
        <v>0.10431502033896521</v>
      </c>
      <c r="R933" s="13">
        <f t="shared" si="1349"/>
        <v>3.8730003391029791E-2</v>
      </c>
      <c r="S933" s="13">
        <f t="shared" si="1350"/>
        <v>3.2578643859482066E-2</v>
      </c>
      <c r="T933" s="13">
        <f t="shared" si="1351"/>
        <v>8.2443215570691744E-2</v>
      </c>
      <c r="U933" s="13">
        <f t="shared" si="1352"/>
        <v>5.0234868112753954E-2</v>
      </c>
      <c r="V933" s="13">
        <f t="shared" si="1353"/>
        <v>3.7107038890876773E-3</v>
      </c>
      <c r="W933" s="13">
        <f t="shared" si="1354"/>
        <v>4.5100704278282722E-2</v>
      </c>
      <c r="X933" s="13">
        <f t="shared" si="1355"/>
        <v>3.5644407422078507E-2</v>
      </c>
      <c r="Y933" s="13">
        <f t="shared" si="1356"/>
        <v>1.4085409538525976E-2</v>
      </c>
      <c r="Z933" s="13">
        <f t="shared" si="1357"/>
        <v>1.0203151978959985E-2</v>
      </c>
      <c r="AA933" s="13">
        <f t="shared" si="1358"/>
        <v>1.3234029153639356E-2</v>
      </c>
      <c r="AB933" s="13">
        <f t="shared" si="1359"/>
        <v>8.5826187829277315E-3</v>
      </c>
      <c r="AC933" s="13">
        <f t="shared" si="1360"/>
        <v>2.3773992616704903E-4</v>
      </c>
      <c r="AD933" s="13">
        <f t="shared" si="1361"/>
        <v>1.4624501244793262E-2</v>
      </c>
      <c r="AE933" s="13">
        <f t="shared" si="1362"/>
        <v>1.1558171630705938E-2</v>
      </c>
      <c r="AF933" s="13">
        <f t="shared" si="1363"/>
        <v>4.567380767683202E-3</v>
      </c>
      <c r="AG933" s="13">
        <f t="shared" si="1364"/>
        <v>1.2032449274002389E-3</v>
      </c>
      <c r="AH933" s="13">
        <f t="shared" si="1365"/>
        <v>2.0159624552834377E-3</v>
      </c>
      <c r="AI933" s="13">
        <f t="shared" si="1366"/>
        <v>2.6148102038349558E-3</v>
      </c>
      <c r="AJ933" s="13">
        <f t="shared" si="1367"/>
        <v>1.6957737442382357E-3</v>
      </c>
      <c r="AK933" s="13">
        <f t="shared" si="1368"/>
        <v>7.3316948904621735E-4</v>
      </c>
      <c r="AL933" s="13">
        <f t="shared" si="1369"/>
        <v>9.7482783529241728E-6</v>
      </c>
      <c r="AM933" s="13">
        <f t="shared" si="1370"/>
        <v>3.7937507199761792E-3</v>
      </c>
      <c r="AN933" s="13">
        <f t="shared" si="1371"/>
        <v>2.9983122987671342E-3</v>
      </c>
      <c r="AO933" s="13">
        <f t="shared" si="1372"/>
        <v>1.1848270095346045E-3</v>
      </c>
      <c r="AP933" s="13">
        <f t="shared" si="1373"/>
        <v>3.1213449492901811E-4</v>
      </c>
      <c r="AQ933" s="13">
        <f t="shared" si="1374"/>
        <v>6.167225814859411E-5</v>
      </c>
      <c r="AR933" s="13">
        <f t="shared" si="1375"/>
        <v>3.1865483368222333E-4</v>
      </c>
      <c r="AS933" s="13">
        <f t="shared" si="1376"/>
        <v>4.1331221642044921E-4</v>
      </c>
      <c r="AT933" s="13">
        <f t="shared" si="1377"/>
        <v>2.6804393058845057E-4</v>
      </c>
      <c r="AU933" s="13">
        <f t="shared" si="1378"/>
        <v>1.158890637971012E-4</v>
      </c>
      <c r="AV933" s="13">
        <f t="shared" si="1379"/>
        <v>3.7578565232621801E-5</v>
      </c>
      <c r="AW933" s="13">
        <f t="shared" si="1380"/>
        <v>2.7758195331983341E-7</v>
      </c>
      <c r="AX933" s="13">
        <f t="shared" si="1381"/>
        <v>8.20115975490328E-4</v>
      </c>
      <c r="AY933" s="13">
        <f t="shared" si="1382"/>
        <v>6.4816167355969453E-4</v>
      </c>
      <c r="AZ933" s="13">
        <f t="shared" si="1383"/>
        <v>2.5613057642276025E-4</v>
      </c>
      <c r="BA933" s="13">
        <f t="shared" si="1384"/>
        <v>6.7475831884520837E-5</v>
      </c>
      <c r="BB933" s="13">
        <f t="shared" si="1385"/>
        <v>1.3332031513273274E-5</v>
      </c>
      <c r="BC933" s="13">
        <f t="shared" si="1386"/>
        <v>2.1073389900562192E-6</v>
      </c>
      <c r="BD933" s="13">
        <f t="shared" si="1387"/>
        <v>4.1973707877895087E-5</v>
      </c>
      <c r="BE933" s="13">
        <f t="shared" si="1388"/>
        <v>5.4442124834352028E-5</v>
      </c>
      <c r="BF933" s="13">
        <f t="shared" si="1389"/>
        <v>3.530716139138251E-5</v>
      </c>
      <c r="BG933" s="13">
        <f t="shared" si="1390"/>
        <v>1.5265086846017096E-5</v>
      </c>
      <c r="BH933" s="13">
        <f t="shared" si="1391"/>
        <v>4.9499067731621379E-6</v>
      </c>
      <c r="BI933" s="13">
        <f t="shared" si="1392"/>
        <v>1.2840583121550611E-6</v>
      </c>
      <c r="BJ933" s="14">
        <f t="shared" si="1393"/>
        <v>0.48454935226744938</v>
      </c>
      <c r="BK933" s="14">
        <f t="shared" si="1394"/>
        <v>0.28832022559186216</v>
      </c>
      <c r="BL933" s="14">
        <f t="shared" si="1395"/>
        <v>0.2171577252354906</v>
      </c>
      <c r="BM933" s="14">
        <f t="shared" si="1396"/>
        <v>0.34654325370086048</v>
      </c>
      <c r="BN933" s="14">
        <f t="shared" si="1397"/>
        <v>0.65303931728129527</v>
      </c>
    </row>
    <row r="934" spans="1:66" x14ac:dyDescent="0.25">
      <c r="A934" t="s">
        <v>346</v>
      </c>
      <c r="B934" t="s">
        <v>234</v>
      </c>
      <c r="C934" t="s">
        <v>243</v>
      </c>
      <c r="D934" s="22" t="s">
        <v>367</v>
      </c>
      <c r="E934" s="10">
        <f>VLOOKUP(A934,home!$A$2:$E$405,3,FALSE)</f>
        <v>1.619</v>
      </c>
      <c r="F934" s="10">
        <f>VLOOKUP(B934,home!$B$2:$E$405,3,FALSE)</f>
        <v>1.5883</v>
      </c>
      <c r="G934" s="10">
        <f>VLOOKUP(C934,away!$B$2:$E$405,4,FALSE)</f>
        <v>1.1324000000000001</v>
      </c>
      <c r="H934" s="10">
        <f>VLOOKUP(A934,away!$A$2:$E$405,3,FALSE)</f>
        <v>1.181</v>
      </c>
      <c r="I934" s="10">
        <f>VLOOKUP(C934,away!$B$2:$E$405,3,FALSE)</f>
        <v>0.9879</v>
      </c>
      <c r="J934" s="10">
        <f>VLOOKUP(B934,home!$B$2:$E$405,4,FALSE)</f>
        <v>0.2419</v>
      </c>
      <c r="K934" s="12">
        <f t="shared" si="1342"/>
        <v>2.9119186994800002</v>
      </c>
      <c r="L934" s="12">
        <f t="shared" si="1343"/>
        <v>0.28222712481000001</v>
      </c>
      <c r="M934" s="13">
        <f t="shared" si="1344"/>
        <v>4.1001532936157513E-2</v>
      </c>
      <c r="N934" s="13">
        <f t="shared" si="1345"/>
        <v>0.1193931304641422</v>
      </c>
      <c r="O934" s="13">
        <f t="shared" si="1346"/>
        <v>1.1571744753374249E-2</v>
      </c>
      <c r="P934" s="13">
        <f t="shared" si="1347"/>
        <v>3.3695979932960064E-2</v>
      </c>
      <c r="Q934" s="13">
        <f t="shared" si="1348"/>
        <v>0.17383154459399547</v>
      </c>
      <c r="R934" s="13">
        <f t="shared" si="1349"/>
        <v>1.6329301253900084E-3</v>
      </c>
      <c r="S934" s="13">
        <f t="shared" si="1350"/>
        <v>6.9230281304992957E-3</v>
      </c>
      <c r="T934" s="13">
        <f t="shared" si="1351"/>
        <v>4.9059977032044629E-2</v>
      </c>
      <c r="U934" s="13">
        <f t="shared" si="1352"/>
        <v>4.7549597670673875E-3</v>
      </c>
      <c r="V934" s="13">
        <f t="shared" si="1353"/>
        <v>6.3216665398517383E-4</v>
      </c>
      <c r="W934" s="13">
        <f t="shared" si="1354"/>
        <v>0.16872777508758233</v>
      </c>
      <c r="X934" s="13">
        <f t="shared" si="1355"/>
        <v>4.7619554838556691E-2</v>
      </c>
      <c r="Y934" s="13">
        <f t="shared" si="1356"/>
        <v>6.7197650234089891E-3</v>
      </c>
      <c r="Z934" s="13">
        <f t="shared" si="1357"/>
        <v>1.5361905810148496E-4</v>
      </c>
      <c r="AA934" s="13">
        <f t="shared" si="1358"/>
        <v>4.4732620788221872E-4</v>
      </c>
      <c r="AB934" s="13">
        <f t="shared" si="1359"/>
        <v>6.5128877474985528E-4</v>
      </c>
      <c r="AC934" s="13">
        <f t="shared" si="1360"/>
        <v>3.2470546467340223E-5</v>
      </c>
      <c r="AD934" s="13">
        <f t="shared" si="1361"/>
        <v>0.12283039084979668</v>
      </c>
      <c r="AE934" s="13">
        <f t="shared" si="1362"/>
        <v>3.4666068048826638E-2</v>
      </c>
      <c r="AF934" s="13">
        <f t="shared" si="1363"/>
        <v>4.8918523569440745E-3</v>
      </c>
      <c r="AG934" s="13">
        <f t="shared" si="1364"/>
        <v>4.6020447523178266E-4</v>
      </c>
      <c r="AH934" s="13">
        <f t="shared" si="1365"/>
        <v>1.083886627100061E-5</v>
      </c>
      <c r="AI934" s="13">
        <f t="shared" si="1366"/>
        <v>3.1561897375689739E-5</v>
      </c>
      <c r="AJ934" s="13">
        <f t="shared" si="1367"/>
        <v>4.5952839579669842E-5</v>
      </c>
      <c r="AK934" s="13">
        <f t="shared" si="1368"/>
        <v>4.4603644288748431E-5</v>
      </c>
      <c r="AL934" s="13">
        <f t="shared" si="1369"/>
        <v>1.0674009519394136E-6</v>
      </c>
      <c r="AM934" s="13">
        <f t="shared" si="1370"/>
        <v>7.1534422395991989E-2</v>
      </c>
      <c r="AN934" s="13">
        <f t="shared" si="1371"/>
        <v>2.0188954357764889E-2</v>
      </c>
      <c r="AO934" s="13">
        <f t="shared" si="1372"/>
        <v>2.8489352706561519E-3</v>
      </c>
      <c r="AP934" s="13">
        <f t="shared" si="1373"/>
        <v>2.6801560340236169E-4</v>
      </c>
      <c r="AQ934" s="13">
        <f t="shared" si="1374"/>
        <v>1.8910318288116448E-5</v>
      </c>
      <c r="AR934" s="13">
        <f t="shared" si="1375"/>
        <v>6.1180441277291791E-7</v>
      </c>
      <c r="AS934" s="13">
        <f t="shared" si="1376"/>
        <v>1.7815247099778406E-6</v>
      </c>
      <c r="AT934" s="13">
        <f t="shared" si="1377"/>
        <v>2.593827558285079E-6</v>
      </c>
      <c r="AU934" s="13">
        <f t="shared" si="1378"/>
        <v>2.5176716567322906E-6</v>
      </c>
      <c r="AV934" s="13">
        <f t="shared" si="1379"/>
        <v>1.8328137940973875E-6</v>
      </c>
      <c r="AW934" s="13">
        <f t="shared" si="1380"/>
        <v>2.4367057143514093E-8</v>
      </c>
      <c r="AX934" s="13">
        <f t="shared" si="1381"/>
        <v>3.4717070371898334E-2</v>
      </c>
      <c r="AY934" s="13">
        <f t="shared" si="1382"/>
        <v>9.7980989528873019E-3</v>
      </c>
      <c r="AZ934" s="13">
        <f t="shared" si="1383"/>
        <v>1.3826446480386275E-3</v>
      </c>
      <c r="BA934" s="13">
        <f t="shared" si="1384"/>
        <v>1.3007327454995875E-4</v>
      </c>
      <c r="BB934" s="13">
        <f t="shared" si="1385"/>
        <v>9.1775515727141522E-6</v>
      </c>
      <c r="BC934" s="13">
        <f t="shared" si="1386"/>
        <v>5.1803079863252193E-7</v>
      </c>
      <c r="BD934" s="13">
        <f t="shared" si="1387"/>
        <v>2.8777966727161805E-8</v>
      </c>
      <c r="BE934" s="13">
        <f t="shared" si="1388"/>
        <v>8.3799099445835735E-8</v>
      </c>
      <c r="BF934" s="13">
        <f t="shared" si="1389"/>
        <v>1.2200808233795659E-7</v>
      </c>
      <c r="BG934" s="13">
        <f t="shared" si="1390"/>
        <v>1.1842587214919713E-7</v>
      </c>
      <c r="BH934" s="13">
        <f t="shared" si="1391"/>
        <v>8.6211627903368726E-8</v>
      </c>
      <c r="BI934" s="13">
        <f t="shared" si="1392"/>
        <v>5.0208250280886219E-8</v>
      </c>
      <c r="BJ934" s="14">
        <f t="shared" si="1393"/>
        <v>0.86909708354637849</v>
      </c>
      <c r="BK934" s="14">
        <f t="shared" si="1394"/>
        <v>9.2084344553908626E-2</v>
      </c>
      <c r="BL934" s="14">
        <f t="shared" si="1395"/>
        <v>1.9201033949009537E-2</v>
      </c>
      <c r="BM934" s="14">
        <f t="shared" si="1396"/>
        <v>0.58961114371554835</v>
      </c>
      <c r="BN934" s="14">
        <f t="shared" si="1397"/>
        <v>0.38112686280601948</v>
      </c>
    </row>
    <row r="935" spans="1:66" x14ac:dyDescent="0.25">
      <c r="A935" t="s">
        <v>347</v>
      </c>
      <c r="B935" t="s">
        <v>253</v>
      </c>
      <c r="C935" t="s">
        <v>256</v>
      </c>
      <c r="D935" s="22" t="s">
        <v>367</v>
      </c>
      <c r="E935" s="10">
        <f>VLOOKUP(A935,home!$A$2:$E$405,3,FALSE)</f>
        <v>1.2816000000000001</v>
      </c>
      <c r="F935" s="10">
        <f>VLOOKUP(B935,home!$B$2:$E$405,3,FALSE)</f>
        <v>1.1147</v>
      </c>
      <c r="G935" s="10">
        <f>VLOOKUP(C935,away!$B$2:$E$405,4,FALSE)</f>
        <v>1.3375999999999999</v>
      </c>
      <c r="H935" s="10">
        <f>VLOOKUP(A935,away!$A$2:$E$405,3,FALSE)</f>
        <v>0.83499999999999996</v>
      </c>
      <c r="I935" s="10">
        <f>VLOOKUP(C935,away!$B$2:$E$405,3,FALSE)</f>
        <v>0.85540000000000005</v>
      </c>
      <c r="J935" s="10">
        <f>VLOOKUP(B935,home!$B$2:$E$405,4,FALSE)</f>
        <v>0.85540000000000005</v>
      </c>
      <c r="K935" s="12">
        <f t="shared" si="1342"/>
        <v>1.9108947179519999</v>
      </c>
      <c r="L935" s="12">
        <f t="shared" si="1343"/>
        <v>0.61097714859999996</v>
      </c>
      <c r="M935" s="13">
        <f t="shared" si="1344"/>
        <v>8.030913797553893E-2</v>
      </c>
      <c r="N935" s="13">
        <f t="shared" si="1345"/>
        <v>0.1534623075607357</v>
      </c>
      <c r="O935" s="13">
        <f t="shared" si="1346"/>
        <v>4.9067048126818759E-2</v>
      </c>
      <c r="P935" s="13">
        <f t="shared" si="1347"/>
        <v>9.3761963091034517E-2</v>
      </c>
      <c r="Q935" s="13">
        <f t="shared" si="1348"/>
        <v>0.14662515646126759</v>
      </c>
      <c r="R935" s="13">
        <f t="shared" si="1349"/>
        <v>1.4989422577371342E-2</v>
      </c>
      <c r="S935" s="13">
        <f t="shared" si="1350"/>
        <v>2.7367077845369948E-2</v>
      </c>
      <c r="T935" s="13">
        <f t="shared" si="1351"/>
        <v>8.9584620007734136E-2</v>
      </c>
      <c r="U935" s="13">
        <f t="shared" si="1352"/>
        <v>2.8643208428249346E-2</v>
      </c>
      <c r="V935" s="13">
        <f t="shared" si="1353"/>
        <v>3.5501577024475545E-3</v>
      </c>
      <c r="W935" s="13">
        <f t="shared" si="1354"/>
        <v>9.3395079000240591E-2</v>
      </c>
      <c r="X935" s="13">
        <f t="shared" si="1355"/>
        <v>5.7062259060838741E-2</v>
      </c>
      <c r="Y935" s="13">
        <f t="shared" si="1356"/>
        <v>1.7431868166832877E-2</v>
      </c>
      <c r="Z935" s="13">
        <f t="shared" si="1357"/>
        <v>3.0527315551609358E-3</v>
      </c>
      <c r="AA935" s="13">
        <f t="shared" si="1358"/>
        <v>5.8334486040824262E-3</v>
      </c>
      <c r="AB935" s="13">
        <f t="shared" si="1359"/>
        <v>5.5735530624927889E-3</v>
      </c>
      <c r="AC935" s="13">
        <f t="shared" si="1360"/>
        <v>2.5905345569580995E-4</v>
      </c>
      <c r="AD935" s="13">
        <f t="shared" si="1361"/>
        <v>4.4617040786067375E-2</v>
      </c>
      <c r="AE935" s="13">
        <f t="shared" si="1362"/>
        <v>2.7259992358441346E-2</v>
      </c>
      <c r="AF935" s="13">
        <f t="shared" si="1363"/>
        <v>8.3276162010091394E-3</v>
      </c>
      <c r="AG935" s="13">
        <f t="shared" si="1364"/>
        <v>1.6959944003759097E-3</v>
      </c>
      <c r="AH935" s="13">
        <f t="shared" si="1365"/>
        <v>4.662873052533679E-4</v>
      </c>
      <c r="AI935" s="13">
        <f t="shared" si="1366"/>
        <v>8.9102594865673242E-4</v>
      </c>
      <c r="AJ935" s="13">
        <f t="shared" si="1367"/>
        <v>8.5132838942316011E-4</v>
      </c>
      <c r="AK935" s="13">
        <f t="shared" si="1368"/>
        <v>5.4226630753043332E-4</v>
      </c>
      <c r="AL935" s="13">
        <f t="shared" si="1369"/>
        <v>1.2097931151473036E-5</v>
      </c>
      <c r="AM935" s="13">
        <f t="shared" si="1370"/>
        <v>1.7051693513749005E-2</v>
      </c>
      <c r="AN935" s="13">
        <f t="shared" si="1371"/>
        <v>1.0418195081831481E-2</v>
      </c>
      <c r="AO935" s="13">
        <f t="shared" si="1372"/>
        <v>3.1826395623279703E-3</v>
      </c>
      <c r="AP935" s="13">
        <f t="shared" si="1373"/>
        <v>6.4817334827089849E-4</v>
      </c>
      <c r="AQ935" s="13">
        <f t="shared" si="1374"/>
        <v>9.9004776031267055E-5</v>
      </c>
      <c r="AR935" s="13">
        <f t="shared" si="1375"/>
        <v>5.6978177638416118E-5</v>
      </c>
      <c r="AS935" s="13">
        <f t="shared" si="1376"/>
        <v>1.088792986877801E-4</v>
      </c>
      <c r="AT935" s="13">
        <f t="shared" si="1377"/>
        <v>1.0402843837839858E-4</v>
      </c>
      <c r="AU935" s="13">
        <f t="shared" si="1378"/>
        <v>6.6262464471358995E-5</v>
      </c>
      <c r="AV935" s="13">
        <f t="shared" si="1379"/>
        <v>3.1655148339200482E-5</v>
      </c>
      <c r="AW935" s="13">
        <f t="shared" si="1380"/>
        <v>3.9234699904531971E-7</v>
      </c>
      <c r="AX935" s="13">
        <f t="shared" si="1381"/>
        <v>5.4306651779265627E-3</v>
      </c>
      <c r="AY935" s="13">
        <f t="shared" si="1382"/>
        <v>3.3180123254108831E-3</v>
      </c>
      <c r="AZ935" s="13">
        <f t="shared" si="1383"/>
        <v>1.013614854799598E-3</v>
      </c>
      <c r="BA935" s="13">
        <f t="shared" si="1384"/>
        <v>2.0643183792135386E-4</v>
      </c>
      <c r="BB935" s="13">
        <f t="shared" si="1385"/>
        <v>3.1531283928361521E-5</v>
      </c>
      <c r="BC935" s="13">
        <f t="shared" si="1386"/>
        <v>3.8529787892494667E-6</v>
      </c>
      <c r="BD935" s="13">
        <f t="shared" si="1387"/>
        <v>5.8020607509906237E-6</v>
      </c>
      <c r="BE935" s="13">
        <f t="shared" si="1388"/>
        <v>1.1087127242304594E-5</v>
      </c>
      <c r="BF935" s="13">
        <f t="shared" si="1389"/>
        <v>1.0593166442290789E-5</v>
      </c>
      <c r="BG935" s="13">
        <f t="shared" si="1390"/>
        <v>6.7474752669866164E-6</v>
      </c>
      <c r="BH935" s="13">
        <f t="shared" si="1391"/>
        <v>3.2234287117991214E-6</v>
      </c>
      <c r="BI935" s="13">
        <f t="shared" si="1392"/>
        <v>1.231926579814351E-6</v>
      </c>
      <c r="BJ935" s="14">
        <f t="shared" si="1393"/>
        <v>0.68086574874453021</v>
      </c>
      <c r="BK935" s="14">
        <f t="shared" si="1394"/>
        <v>0.20857750032664912</v>
      </c>
      <c r="BL935" s="14">
        <f t="shared" si="1395"/>
        <v>0.10726407746238767</v>
      </c>
      <c r="BM935" s="14">
        <f t="shared" si="1396"/>
        <v>0.45822740231754922</v>
      </c>
      <c r="BN935" s="14">
        <f t="shared" si="1397"/>
        <v>0.53821503579276686</v>
      </c>
    </row>
    <row r="936" spans="1:66" x14ac:dyDescent="0.25">
      <c r="A936" t="s">
        <v>347</v>
      </c>
      <c r="B936" t="s">
        <v>323</v>
      </c>
      <c r="C936" t="s">
        <v>255</v>
      </c>
      <c r="D936" s="22" t="s">
        <v>367</v>
      </c>
      <c r="E936" s="10">
        <f>VLOOKUP(A936,home!$A$2:$E$405,3,FALSE)</f>
        <v>1.2816000000000001</v>
      </c>
      <c r="F936" s="10">
        <f>VLOOKUP(B936,home!$B$2:$E$405,3,FALSE)</f>
        <v>0.66879999999999995</v>
      </c>
      <c r="G936" s="10">
        <f>VLOOKUP(C936,away!$B$2:$E$405,4,FALSE)</f>
        <v>1.3005</v>
      </c>
      <c r="H936" s="10">
        <f>VLOOKUP(A936,away!$A$2:$E$405,3,FALSE)</f>
        <v>0.83499999999999996</v>
      </c>
      <c r="I936" s="10">
        <f>VLOOKUP(C936,away!$B$2:$E$405,3,FALSE)</f>
        <v>0.7984</v>
      </c>
      <c r="J936" s="10">
        <f>VLOOKUP(B936,home!$B$2:$E$405,4,FALSE)</f>
        <v>0.85540000000000005</v>
      </c>
      <c r="K936" s="12">
        <f t="shared" si="1342"/>
        <v>1.11470287104</v>
      </c>
      <c r="L936" s="12">
        <f t="shared" si="1343"/>
        <v>0.57026438559999992</v>
      </c>
      <c r="M936" s="13">
        <f t="shared" si="1344"/>
        <v>0.18545050412917757</v>
      </c>
      <c r="N936" s="13">
        <f t="shared" si="1345"/>
        <v>0.20672220938860961</v>
      </c>
      <c r="O936" s="13">
        <f t="shared" si="1346"/>
        <v>0.10575581779643568</v>
      </c>
      <c r="P936" s="13">
        <f t="shared" si="1347"/>
        <v>0.11788631372686997</v>
      </c>
      <c r="Q936" s="13">
        <f t="shared" si="1348"/>
        <v>0.11521692015660762</v>
      </c>
      <c r="R936" s="13">
        <f t="shared" si="1349"/>
        <v>3.0154388229654959E-2</v>
      </c>
      <c r="S936" s="13">
        <f t="shared" si="1350"/>
        <v>1.8734355872160074E-2</v>
      </c>
      <c r="T936" s="13">
        <f t="shared" si="1351"/>
        <v>6.5704106183832087E-2</v>
      </c>
      <c r="U936" s="13">
        <f t="shared" si="1352"/>
        <v>3.3613183134051164E-2</v>
      </c>
      <c r="V936" s="13">
        <f t="shared" si="1353"/>
        <v>1.3232186873718308E-3</v>
      </c>
      <c r="W936" s="13">
        <f t="shared" si="1354"/>
        <v>4.2810877230318983E-2</v>
      </c>
      <c r="X936" s="13">
        <f t="shared" si="1355"/>
        <v>2.441351860074488E-2</v>
      </c>
      <c r="Y936" s="13">
        <f t="shared" si="1356"/>
        <v>6.9610800925939721E-3</v>
      </c>
      <c r="Z936" s="13">
        <f t="shared" si="1357"/>
        <v>5.7319912256426856E-3</v>
      </c>
      <c r="AA936" s="13">
        <f t="shared" si="1358"/>
        <v>6.3894670759999895E-3</v>
      </c>
      <c r="AB936" s="13">
        <f t="shared" si="1359"/>
        <v>3.5611786470163722E-3</v>
      </c>
      <c r="AC936" s="13">
        <f t="shared" si="1360"/>
        <v>5.2571093713540355E-5</v>
      </c>
      <c r="AD936" s="13">
        <f t="shared" si="1361"/>
        <v>1.1930351940094383E-2</v>
      </c>
      <c r="AE936" s="13">
        <f t="shared" si="1362"/>
        <v>6.8034548191096894E-3</v>
      </c>
      <c r="AF936" s="13">
        <f t="shared" si="1363"/>
        <v>1.9398839911884723E-3</v>
      </c>
      <c r="AG936" s="13">
        <f t="shared" si="1364"/>
        <v>3.6874891745678997E-4</v>
      </c>
      <c r="AH936" s="13">
        <f t="shared" si="1365"/>
        <v>8.171876136389292E-4</v>
      </c>
      <c r="AI936" s="13">
        <f t="shared" si="1366"/>
        <v>9.1092137910164046E-4</v>
      </c>
      <c r="AJ936" s="13">
        <f t="shared" si="1367"/>
        <v>5.0770333828815766E-4</v>
      </c>
      <c r="AK936" s="13">
        <f t="shared" si="1368"/>
        <v>1.8864612294213387E-4</v>
      </c>
      <c r="AL936" s="13">
        <f t="shared" si="1369"/>
        <v>1.3367259313918561E-6</v>
      </c>
      <c r="AM936" s="13">
        <f t="shared" si="1370"/>
        <v>2.6597595120281684E-3</v>
      </c>
      <c r="AN936" s="13">
        <f t="shared" si="1371"/>
        <v>1.5167661239704989E-3</v>
      </c>
      <c r="AO936" s="13">
        <f t="shared" si="1372"/>
        <v>4.3247885089246486E-4</v>
      </c>
      <c r="AP936" s="13">
        <f t="shared" si="1373"/>
        <v>8.2209095396395155E-5</v>
      </c>
      <c r="AQ936" s="13">
        <f t="shared" si="1374"/>
        <v>1.1720229819239266E-5</v>
      </c>
      <c r="AR936" s="13">
        <f t="shared" si="1375"/>
        <v>9.3202598482346844E-5</v>
      </c>
      <c r="AS936" s="13">
        <f t="shared" si="1376"/>
        <v>1.0389320411666036E-4</v>
      </c>
      <c r="AT936" s="13">
        <f t="shared" si="1377"/>
        <v>5.7905026455193046E-5</v>
      </c>
      <c r="AU936" s="13">
        <f t="shared" si="1378"/>
        <v>2.1515633079083612E-5</v>
      </c>
      <c r="AV936" s="13">
        <f t="shared" si="1379"/>
        <v>5.9958844913744244E-6</v>
      </c>
      <c r="AW936" s="13">
        <f t="shared" si="1380"/>
        <v>2.3603436707166006E-8</v>
      </c>
      <c r="AX936" s="13">
        <f t="shared" si="1381"/>
        <v>4.9414026072229088E-4</v>
      </c>
      <c r="AY936" s="13">
        <f t="shared" si="1382"/>
        <v>2.8179059218102093E-4</v>
      </c>
      <c r="AZ936" s="13">
        <f t="shared" si="1383"/>
        <v>8.0347569458985007E-5</v>
      </c>
      <c r="BA936" s="13">
        <f t="shared" si="1384"/>
        <v>1.5273119110660467E-5</v>
      </c>
      <c r="BB936" s="13">
        <f t="shared" si="1385"/>
        <v>2.1774289714591023E-6</v>
      </c>
      <c r="BC936" s="13">
        <f t="shared" si="1386"/>
        <v>2.4834203891935304E-7</v>
      </c>
      <c r="BD936" s="13">
        <f t="shared" si="1387"/>
        <v>8.8583537599764946E-6</v>
      </c>
      <c r="BE936" s="13">
        <f t="shared" si="1388"/>
        <v>9.8744323689337763E-6</v>
      </c>
      <c r="BF936" s="13">
        <f t="shared" si="1389"/>
        <v>5.5035290557703967E-6</v>
      </c>
      <c r="BG936" s="13">
        <f t="shared" si="1390"/>
        <v>2.0449332131064405E-6</v>
      </c>
      <c r="BH936" s="13">
        <f t="shared" si="1391"/>
        <v>5.6987323093370022E-7</v>
      </c>
      <c r="BI936" s="13">
        <f t="shared" si="1392"/>
        <v>1.2704786533012733E-7</v>
      </c>
      <c r="BJ936" s="14">
        <f t="shared" si="1393"/>
        <v>0.48844806244514671</v>
      </c>
      <c r="BK936" s="14">
        <f t="shared" si="1394"/>
        <v>0.32373009082740539</v>
      </c>
      <c r="BL936" s="14">
        <f t="shared" si="1395"/>
        <v>0.18220798385324777</v>
      </c>
      <c r="BM936" s="14">
        <f t="shared" si="1396"/>
        <v>0.23865020793534267</v>
      </c>
      <c r="BN936" s="14">
        <f t="shared" si="1397"/>
        <v>0.76118615342735529</v>
      </c>
    </row>
    <row r="937" spans="1:66" x14ac:dyDescent="0.25">
      <c r="A937" t="s">
        <v>338</v>
      </c>
      <c r="B937" t="s">
        <v>82</v>
      </c>
      <c r="C937" t="s">
        <v>93</v>
      </c>
      <c r="D937" s="22" t="s">
        <v>368</v>
      </c>
      <c r="E937" s="10">
        <f>VLOOKUP(A937,home!$A$2:$E$405,3,FALSE)</f>
        <v>1.3033999999999999</v>
      </c>
      <c r="F937" s="10">
        <f>VLOOKUP(B937,home!$B$2:$E$405,3,FALSE)</f>
        <v>1.2276</v>
      </c>
      <c r="G937" s="10">
        <f>VLOOKUP(C937,away!$B$2:$E$405,4,FALSE)</f>
        <v>1.0548999999999999</v>
      </c>
      <c r="H937" s="10">
        <f>VLOOKUP(A937,away!$A$2:$E$405,3,FALSE)</f>
        <v>1.0085</v>
      </c>
      <c r="I937" s="10">
        <f>VLOOKUP(C937,away!$B$2:$E$405,3,FALSE)</f>
        <v>0.86760000000000004</v>
      </c>
      <c r="J937" s="10">
        <f>VLOOKUP(B937,home!$B$2:$E$405,4,FALSE)</f>
        <v>1.0907</v>
      </c>
      <c r="K937" s="12">
        <f t="shared" si="1342"/>
        <v>1.6878967958159998</v>
      </c>
      <c r="L937" s="12">
        <f t="shared" si="1343"/>
        <v>0.95433479622000006</v>
      </c>
      <c r="M937" s="13">
        <f t="shared" si="1344"/>
        <v>7.1202197873130715E-2</v>
      </c>
      <c r="N937" s="13">
        <f t="shared" si="1345"/>
        <v>0.12018196164511413</v>
      </c>
      <c r="O937" s="13">
        <f t="shared" si="1346"/>
        <v>6.7950734997670334E-2</v>
      </c>
      <c r="P937" s="13">
        <f t="shared" si="1347"/>
        <v>0.11469382787590986</v>
      </c>
      <c r="Q937" s="13">
        <f t="shared" si="1348"/>
        <v>0.10142737398783479</v>
      </c>
      <c r="R937" s="13">
        <f t="shared" si="1349"/>
        <v>3.2423875418500461E-2</v>
      </c>
      <c r="S937" s="13">
        <f t="shared" si="1350"/>
        <v>4.6187739092928212E-2</v>
      </c>
      <c r="T937" s="13">
        <f t="shared" si="1351"/>
        <v>9.6795672285810055E-2</v>
      </c>
      <c r="U937" s="13">
        <f t="shared" si="1352"/>
        <v>5.4728155426824084E-2</v>
      </c>
      <c r="V937" s="13">
        <f t="shared" si="1353"/>
        <v>8.2666745873660116E-3</v>
      </c>
      <c r="W937" s="13">
        <f t="shared" si="1354"/>
        <v>5.7066313187365811E-2</v>
      </c>
      <c r="X937" s="13">
        <f t="shared" si="1355"/>
        <v>5.4460368366691457E-2</v>
      </c>
      <c r="Y937" s="13">
        <f t="shared" si="1356"/>
        <v>2.5986712273646309E-2</v>
      </c>
      <c r="Z937" s="13">
        <f t="shared" si="1357"/>
        <v>1.0314410846725772E-2</v>
      </c>
      <c r="AA937" s="13">
        <f t="shared" si="1358"/>
        <v>1.7409661018918225E-2</v>
      </c>
      <c r="AB937" s="13">
        <f t="shared" si="1359"/>
        <v>1.4692855525037397E-2</v>
      </c>
      <c r="AC937" s="13">
        <f t="shared" si="1360"/>
        <v>8.3225709717462001E-4</v>
      </c>
      <c r="AD937" s="13">
        <f t="shared" si="1361"/>
        <v>2.4080511794496762E-2</v>
      </c>
      <c r="AE937" s="13">
        <f t="shared" si="1362"/>
        <v>2.2980870316274379E-2</v>
      </c>
      <c r="AF937" s="13">
        <f t="shared" si="1363"/>
        <v>1.0965722095119975E-2</v>
      </c>
      <c r="AG937" s="13">
        <f t="shared" si="1364"/>
        <v>3.488323387017159E-3</v>
      </c>
      <c r="AH937" s="13">
        <f t="shared" si="1365"/>
        <v>2.4608502933848491E-3</v>
      </c>
      <c r="AI937" s="13">
        <f t="shared" si="1366"/>
        <v>4.1536613251871492E-3</v>
      </c>
      <c r="AJ937" s="13">
        <f t="shared" si="1367"/>
        <v>3.5054758208441154E-3</v>
      </c>
      <c r="AK937" s="13">
        <f t="shared" si="1368"/>
        <v>1.9722938019377484E-3</v>
      </c>
      <c r="AL937" s="13">
        <f t="shared" si="1369"/>
        <v>5.3624609971693937E-5</v>
      </c>
      <c r="AM937" s="13">
        <f t="shared" si="1370"/>
        <v>8.1290837399080936E-3</v>
      </c>
      <c r="AN937" s="13">
        <f t="shared" si="1371"/>
        <v>7.7578674743805061E-3</v>
      </c>
      <c r="AO937" s="13">
        <f t="shared" si="1372"/>
        <v>3.7018014376323425E-3</v>
      </c>
      <c r="AP937" s="13">
        <f t="shared" si="1373"/>
        <v>1.1775859735432554E-3</v>
      </c>
      <c r="AQ937" s="13">
        <f t="shared" si="1374"/>
        <v>2.8095281752323319E-4</v>
      </c>
      <c r="AR937" s="13">
        <f t="shared" si="1375"/>
        <v>4.6969501265307158E-4</v>
      </c>
      <c r="AS937" s="13">
        <f t="shared" si="1376"/>
        <v>7.9279670686787501E-4</v>
      </c>
      <c r="AT937" s="13">
        <f t="shared" si="1377"/>
        <v>6.690795106278815E-4</v>
      </c>
      <c r="AU937" s="13">
        <f t="shared" si="1378"/>
        <v>3.7644572071164617E-4</v>
      </c>
      <c r="AV937" s="13">
        <f t="shared" si="1379"/>
        <v>1.5885038144695802E-4</v>
      </c>
      <c r="AW937" s="13">
        <f t="shared" si="1380"/>
        <v>2.399431154329273E-6</v>
      </c>
      <c r="AX937" s="13">
        <f t="shared" si="1381"/>
        <v>2.2868423995851365E-3</v>
      </c>
      <c r="AY937" s="13">
        <f t="shared" si="1382"/>
        <v>2.1824132753953374E-3</v>
      </c>
      <c r="AZ937" s="13">
        <f t="shared" si="1383"/>
        <v>1.0413764642211159E-3</v>
      </c>
      <c r="BA937" s="13">
        <f t="shared" si="1384"/>
        <v>3.3127393192358771E-4</v>
      </c>
      <c r="BB937" s="13">
        <f t="shared" si="1385"/>
        <v>7.9036560078823794E-5</v>
      </c>
      <c r="BC937" s="13">
        <f t="shared" si="1386"/>
        <v>1.5085467891350825E-5</v>
      </c>
      <c r="BD937" s="13">
        <f t="shared" si="1387"/>
        <v>7.4707715697636546E-5</v>
      </c>
      <c r="BE937" s="13">
        <f t="shared" si="1388"/>
        <v>1.2609891394877338E-4</v>
      </c>
      <c r="BF937" s="13">
        <f t="shared" si="1389"/>
        <v>1.0642097640500607E-4</v>
      </c>
      <c r="BG937" s="13">
        <f t="shared" si="1390"/>
        <v>5.9875875027206622E-5</v>
      </c>
      <c r="BH937" s="13">
        <f t="shared" si="1391"/>
        <v>2.5266074401275314E-5</v>
      </c>
      <c r="BI937" s="13">
        <f t="shared" si="1392"/>
        <v>8.5293052049522493E-6</v>
      </c>
      <c r="BJ937" s="14">
        <f t="shared" si="1393"/>
        <v>0.54441714888145332</v>
      </c>
      <c r="BK937" s="14">
        <f t="shared" si="1394"/>
        <v>0.24341873441187648</v>
      </c>
      <c r="BL937" s="14">
        <f t="shared" si="1395"/>
        <v>0.2021653298212967</v>
      </c>
      <c r="BM937" s="14">
        <f t="shared" si="1396"/>
        <v>0.49025563831895125</v>
      </c>
      <c r="BN937" s="14">
        <f t="shared" si="1397"/>
        <v>0.50787997179816036</v>
      </c>
    </row>
    <row r="938" spans="1:66" x14ac:dyDescent="0.25">
      <c r="A938" t="s">
        <v>338</v>
      </c>
      <c r="B938" t="s">
        <v>96</v>
      </c>
      <c r="C938" t="s">
        <v>71</v>
      </c>
      <c r="D938" s="22" t="s">
        <v>368</v>
      </c>
      <c r="E938" s="10">
        <f>VLOOKUP(A938,home!$A$2:$E$405,3,FALSE)</f>
        <v>1.3033999999999999</v>
      </c>
      <c r="F938" s="10">
        <f>VLOOKUP(B938,home!$B$2:$E$405,3,FALSE)</f>
        <v>1.5344</v>
      </c>
      <c r="G938" s="10">
        <f>VLOOKUP(C938,away!$B$2:$E$405,4,FALSE)</f>
        <v>1.2466999999999999</v>
      </c>
      <c r="H938" s="10">
        <f>VLOOKUP(A938,away!$A$2:$E$405,3,FALSE)</f>
        <v>1.0085</v>
      </c>
      <c r="I938" s="10">
        <f>VLOOKUP(C938,away!$B$2:$E$405,3,FALSE)</f>
        <v>0.86760000000000004</v>
      </c>
      <c r="J938" s="10">
        <f>VLOOKUP(B938,home!$B$2:$E$405,4,FALSE)</f>
        <v>0.69410000000000005</v>
      </c>
      <c r="K938" s="12">
        <f t="shared" si="1342"/>
        <v>2.4933214080319996</v>
      </c>
      <c r="L938" s="12">
        <f t="shared" si="1343"/>
        <v>0.60731986986000008</v>
      </c>
      <c r="M938" s="13">
        <f t="shared" si="1344"/>
        <v>4.5020322596987843E-2</v>
      </c>
      <c r="N938" s="13">
        <f t="shared" si="1345"/>
        <v>0.11225013412757656</v>
      </c>
      <c r="O938" s="13">
        <f t="shared" si="1346"/>
        <v>2.7341736460657871E-2</v>
      </c>
      <c r="P938" s="13">
        <f t="shared" si="1347"/>
        <v>6.817173685012734E-2</v>
      </c>
      <c r="Q938" s="13">
        <f t="shared" si="1348"/>
        <v>0.13993783123737502</v>
      </c>
      <c r="R938" s="13">
        <f t="shared" si="1349"/>
        <v>8.3025899145165796E-3</v>
      </c>
      <c r="S938" s="13">
        <f t="shared" si="1350"/>
        <v>2.5807154619733628E-2</v>
      </c>
      <c r="T938" s="13">
        <f t="shared" si="1351"/>
        <v>8.498702545557324E-2</v>
      </c>
      <c r="U938" s="13">
        <f t="shared" si="1352"/>
        <v>2.0701025175974754E-2</v>
      </c>
      <c r="V938" s="13">
        <f t="shared" si="1353"/>
        <v>4.3420355077714752E-3</v>
      </c>
      <c r="W938" s="13">
        <f t="shared" si="1354"/>
        <v>0.11630333013923877</v>
      </c>
      <c r="X938" s="13">
        <f t="shared" si="1355"/>
        <v>7.0633323324447092E-2</v>
      </c>
      <c r="Y938" s="13">
        <f t="shared" si="1356"/>
        <v>2.144851036459126E-2</v>
      </c>
      <c r="Z938" s="13">
        <f t="shared" si="1357"/>
        <v>1.6807759421283857E-3</v>
      </c>
      <c r="AA938" s="13">
        <f t="shared" si="1358"/>
        <v>4.190714638613857E-3</v>
      </c>
      <c r="AB938" s="13">
        <f t="shared" si="1359"/>
        <v>5.2243992617045081E-3</v>
      </c>
      <c r="AC938" s="13">
        <f t="shared" si="1360"/>
        <v>4.1093122638118145E-4</v>
      </c>
      <c r="AD938" s="13">
        <f t="shared" si="1361"/>
        <v>7.2495395715394317E-2</v>
      </c>
      <c r="AE938" s="13">
        <f t="shared" si="1362"/>
        <v>4.4027894291322478E-2</v>
      </c>
      <c r="AF938" s="13">
        <f t="shared" si="1363"/>
        <v>1.3369507515607905E-2</v>
      </c>
      <c r="AG938" s="13">
        <f t="shared" si="1364"/>
        <v>2.7065225214904284E-3</v>
      </c>
      <c r="AH938" s="13">
        <f t="shared" si="1365"/>
        <v>2.551921566093075E-4</v>
      </c>
      <c r="AI938" s="13">
        <f t="shared" si="1366"/>
        <v>6.362760672358411E-4</v>
      </c>
      <c r="AJ938" s="13">
        <f t="shared" si="1367"/>
        <v>7.9322036992876554E-4</v>
      </c>
      <c r="AK938" s="13">
        <f t="shared" si="1368"/>
        <v>6.5925110987681784E-4</v>
      </c>
      <c r="AL938" s="13">
        <f t="shared" si="1369"/>
        <v>2.4889999726685511E-5</v>
      </c>
      <c r="AM938" s="13">
        <f t="shared" si="1370"/>
        <v>3.6150864424188793E-2</v>
      </c>
      <c r="AN938" s="13">
        <f t="shared" si="1371"/>
        <v>2.1955138277424839E-2</v>
      </c>
      <c r="AO938" s="13">
        <f t="shared" si="1372"/>
        <v>6.6668958607019801E-3</v>
      </c>
      <c r="AP938" s="13">
        <f t="shared" si="1373"/>
        <v>1.3496461088305664E-3</v>
      </c>
      <c r="AQ938" s="13">
        <f t="shared" si="1374"/>
        <v>2.0491672479300873E-4</v>
      </c>
      <c r="AR938" s="13">
        <f t="shared" si="1375"/>
        <v>3.0996653468251494E-5</v>
      </c>
      <c r="AS938" s="13">
        <f t="shared" si="1376"/>
        <v>7.728461966974076E-5</v>
      </c>
      <c r="AT938" s="13">
        <f t="shared" si="1377"/>
        <v>9.6347698367087823E-5</v>
      </c>
      <c r="AU938" s="13">
        <f t="shared" si="1378"/>
        <v>8.0075259651089944E-5</v>
      </c>
      <c r="AV938" s="13">
        <f t="shared" si="1379"/>
        <v>4.9913339785445888E-5</v>
      </c>
      <c r="AW938" s="13">
        <f t="shared" si="1380"/>
        <v>1.0469312114619147E-6</v>
      </c>
      <c r="AX938" s="13">
        <f t="shared" si="1381"/>
        <v>1.5022620697948713E-2</v>
      </c>
      <c r="AY938" s="13">
        <f t="shared" si="1382"/>
        <v>9.1235360472343534E-3</v>
      </c>
      <c r="AZ938" s="13">
        <f t="shared" si="1383"/>
        <v>2.7704523624346939E-3</v>
      </c>
      <c r="BA938" s="13">
        <f t="shared" si="1384"/>
        <v>5.6085025606905593E-4</v>
      </c>
      <c r="BB938" s="13">
        <f t="shared" si="1385"/>
        <v>8.5153876131701683E-5</v>
      </c>
      <c r="BC938" s="13">
        <f t="shared" si="1386"/>
        <v>1.034312819407593E-5</v>
      </c>
      <c r="BD938" s="13">
        <f t="shared" si="1387"/>
        <v>3.1374805917390011E-6</v>
      </c>
      <c r="BE938" s="13">
        <f t="shared" si="1388"/>
        <v>7.8227475266677571E-6</v>
      </c>
      <c r="BF938" s="13">
        <f t="shared" si="1389"/>
        <v>9.7523119389350495E-6</v>
      </c>
      <c r="BG938" s="13">
        <f t="shared" si="1390"/>
        <v>8.1052160450509401E-6</v>
      </c>
      <c r="BH938" s="13">
        <f t="shared" si="1391"/>
        <v>5.0522271704624908E-6</v>
      </c>
      <c r="BI938" s="13">
        <f t="shared" si="1392"/>
        <v>2.5193652324710126E-6</v>
      </c>
      <c r="BJ938" s="14">
        <f t="shared" si="1393"/>
        <v>0.77205989245656881</v>
      </c>
      <c r="BK938" s="14">
        <f t="shared" si="1394"/>
        <v>0.15290060684796253</v>
      </c>
      <c r="BL938" s="14">
        <f t="shared" si="1395"/>
        <v>6.8475412074565256E-2</v>
      </c>
      <c r="BM938" s="14">
        <f t="shared" si="1396"/>
        <v>0.58496984701796073</v>
      </c>
      <c r="BN938" s="14">
        <f t="shared" si="1397"/>
        <v>0.40102435118724122</v>
      </c>
    </row>
    <row r="939" spans="1:66" x14ac:dyDescent="0.25">
      <c r="A939" t="s">
        <v>338</v>
      </c>
      <c r="B939" t="s">
        <v>89</v>
      </c>
      <c r="C939" t="s">
        <v>94</v>
      </c>
      <c r="D939" s="22" t="s">
        <v>368</v>
      </c>
      <c r="E939" s="10">
        <f>VLOOKUP(A939,home!$A$2:$E$405,3,FALSE)</f>
        <v>1.3033999999999999</v>
      </c>
      <c r="F939" s="10">
        <f>VLOOKUP(B939,home!$B$2:$E$405,3,FALSE)</f>
        <v>0.47949999999999998</v>
      </c>
      <c r="G939" s="10">
        <f>VLOOKUP(C939,away!$B$2:$E$405,4,FALSE)</f>
        <v>1.1508</v>
      </c>
      <c r="H939" s="10">
        <f>VLOOKUP(A939,away!$A$2:$E$405,3,FALSE)</f>
        <v>1.0085</v>
      </c>
      <c r="I939" s="10">
        <f>VLOOKUP(C939,away!$B$2:$E$405,3,FALSE)</f>
        <v>1.2889999999999999</v>
      </c>
      <c r="J939" s="10">
        <f>VLOOKUP(B939,home!$B$2:$E$405,4,FALSE)</f>
        <v>0.49580000000000002</v>
      </c>
      <c r="K939" s="12">
        <f t="shared" si="1342"/>
        <v>0.71922732923999999</v>
      </c>
      <c r="L939" s="12">
        <f t="shared" si="1343"/>
        <v>0.64451843269999998</v>
      </c>
      <c r="M939" s="13">
        <f t="shared" si="1344"/>
        <v>0.25570118510704187</v>
      </c>
      <c r="N939" s="13">
        <f t="shared" si="1345"/>
        <v>0.18390728044804056</v>
      </c>
      <c r="O939" s="13">
        <f t="shared" si="1346"/>
        <v>0.16480412706472317</v>
      </c>
      <c r="P939" s="13">
        <f t="shared" si="1347"/>
        <v>0.11853163215649043</v>
      </c>
      <c r="Q939" s="13">
        <f t="shared" si="1348"/>
        <v>6.613557107221793E-2</v>
      </c>
      <c r="R939" s="13">
        <f t="shared" si="1349"/>
        <v>5.3109648839123516E-2</v>
      </c>
      <c r="S939" s="13">
        <f t="shared" si="1350"/>
        <v>1.3736490716497895E-2</v>
      </c>
      <c r="T939" s="13">
        <f t="shared" si="1351"/>
        <v>4.2625594613185352E-2</v>
      </c>
      <c r="U939" s="13">
        <f t="shared" si="1352"/>
        <v>3.8197910891437072E-2</v>
      </c>
      <c r="V939" s="13">
        <f t="shared" si="1353"/>
        <v>7.0751363073675796E-4</v>
      </c>
      <c r="W939" s="13">
        <f t="shared" si="1354"/>
        <v>1.5855503383344502E-2</v>
      </c>
      <c r="X939" s="13">
        <f t="shared" si="1355"/>
        <v>1.0219164190302745E-2</v>
      </c>
      <c r="Y939" s="13">
        <f t="shared" si="1356"/>
        <v>3.293219843718945E-3</v>
      </c>
      <c r="Z939" s="13">
        <f t="shared" si="1357"/>
        <v>1.1410049210346423E-2</v>
      </c>
      <c r="AA939" s="13">
        <f t="shared" si="1358"/>
        <v>8.2064192200544273E-3</v>
      </c>
      <c r="AB939" s="13">
        <f t="shared" si="1359"/>
        <v>2.9511404891317747E-3</v>
      </c>
      <c r="AC939" s="13">
        <f t="shared" si="1360"/>
        <v>2.049822955188047E-5</v>
      </c>
      <c r="AD939" s="13">
        <f t="shared" si="1361"/>
        <v>2.8509278380396625E-3</v>
      </c>
      <c r="AE939" s="13">
        <f t="shared" si="1362"/>
        <v>1.8374755419141224E-3</v>
      </c>
      <c r="AF939" s="13">
        <f t="shared" si="1363"/>
        <v>5.9214342819953665E-4</v>
      </c>
      <c r="AG939" s="13">
        <f t="shared" si="1364"/>
        <v>1.2721578475892347E-4</v>
      </c>
      <c r="AH939" s="13">
        <f t="shared" si="1365"/>
        <v>1.8384967585205868E-3</v>
      </c>
      <c r="AI939" s="13">
        <f t="shared" si="1366"/>
        <v>1.3222971134471586E-3</v>
      </c>
      <c r="AJ939" s="13">
        <f t="shared" si="1367"/>
        <v>4.7551611068318055E-4</v>
      </c>
      <c r="AK939" s="13">
        <f t="shared" si="1368"/>
        <v>1.1400139409908541E-4</v>
      </c>
      <c r="AL939" s="13">
        <f t="shared" si="1369"/>
        <v>3.8008249419503955E-7</v>
      </c>
      <c r="AM939" s="13">
        <f t="shared" si="1370"/>
        <v>4.100930429618468E-4</v>
      </c>
      <c r="AN939" s="13">
        <f t="shared" si="1371"/>
        <v>2.6431252531094324E-4</v>
      </c>
      <c r="AO939" s="13">
        <f t="shared" si="1372"/>
        <v>8.5177147278194117E-5</v>
      </c>
      <c r="AP939" s="13">
        <f t="shared" si="1373"/>
        <v>1.8299413821866248E-5</v>
      </c>
      <c r="AQ939" s="13">
        <f t="shared" si="1374"/>
        <v>2.948577378949487E-6</v>
      </c>
      <c r="AR939" s="13">
        <f t="shared" si="1375"/>
        <v>2.3698900986514383E-4</v>
      </c>
      <c r="AS939" s="13">
        <f t="shared" si="1376"/>
        <v>1.7044897262453939E-4</v>
      </c>
      <c r="AT939" s="13">
        <f t="shared" si="1377"/>
        <v>6.1295779676224667E-5</v>
      </c>
      <c r="AU939" s="13">
        <f t="shared" si="1378"/>
        <v>1.4695199970071513E-5</v>
      </c>
      <c r="AV939" s="13">
        <f t="shared" si="1379"/>
        <v>2.6422973567805652E-6</v>
      </c>
      <c r="AW939" s="13">
        <f t="shared" si="1380"/>
        <v>4.8941456554919548E-9</v>
      </c>
      <c r="AX939" s="13">
        <f t="shared" si="1381"/>
        <v>4.915835400489226E-5</v>
      </c>
      <c r="AY939" s="13">
        <f t="shared" si="1382"/>
        <v>3.168346527734492E-5</v>
      </c>
      <c r="AZ939" s="13">
        <f t="shared" si="1383"/>
        <v>1.0210288691529611E-5</v>
      </c>
      <c r="BA939" s="13">
        <f t="shared" si="1384"/>
        <v>2.1935730882930665E-6</v>
      </c>
      <c r="BB939" s="13">
        <f t="shared" si="1385"/>
        <v>3.5344957221988638E-7</v>
      </c>
      <c r="BC939" s="13">
        <f t="shared" si="1386"/>
        <v>4.5560952865129328E-8</v>
      </c>
      <c r="BD939" s="13">
        <f t="shared" si="1387"/>
        <v>2.5457297534234555E-5</v>
      </c>
      <c r="BE939" s="13">
        <f t="shared" si="1388"/>
        <v>1.8309584115215554E-5</v>
      </c>
      <c r="BF939" s="13">
        <f t="shared" si="1389"/>
        <v>6.5843766413408049E-6</v>
      </c>
      <c r="BG939" s="13">
        <f t="shared" si="1390"/>
        <v>1.5785545421539297E-6</v>
      </c>
      <c r="BH939" s="13">
        <f t="shared" si="1391"/>
        <v>2.8383489185326041E-7</v>
      </c>
      <c r="BI939" s="13">
        <f t="shared" si="1392"/>
        <v>4.0828362242548953E-8</v>
      </c>
      <c r="BJ939" s="14">
        <f t="shared" si="1393"/>
        <v>0.32831857154206112</v>
      </c>
      <c r="BK939" s="14">
        <f t="shared" si="1394"/>
        <v>0.38872938338809032</v>
      </c>
      <c r="BL939" s="14">
        <f t="shared" si="1395"/>
        <v>0.27155788361679978</v>
      </c>
      <c r="BM939" s="14">
        <f t="shared" si="1396"/>
        <v>0.15779476449852869</v>
      </c>
      <c r="BN939" s="14">
        <f t="shared" si="1397"/>
        <v>0.84218944468763746</v>
      </c>
    </row>
    <row r="940" spans="1:66" x14ac:dyDescent="0.25">
      <c r="A940" t="s">
        <v>350</v>
      </c>
      <c r="B940" t="s">
        <v>98</v>
      </c>
      <c r="C940" t="s">
        <v>101</v>
      </c>
      <c r="D940" s="22" t="s">
        <v>368</v>
      </c>
      <c r="E940" s="10">
        <f>VLOOKUP(A940,home!$A$2:$E$405,3,FALSE)</f>
        <v>1.6667000000000001</v>
      </c>
      <c r="F940" s="10">
        <f>VLOOKUP(B940,home!$B$2:$E$405,3,FALSE)</f>
        <v>0.8</v>
      </c>
      <c r="G940" s="10">
        <f>VLOOKUP(C940,away!$B$2:$E$405,4,FALSE)</f>
        <v>0.9</v>
      </c>
      <c r="H940" s="10">
        <f>VLOOKUP(A940,away!$A$2:$E$405,3,FALSE)</f>
        <v>1.3193999999999999</v>
      </c>
      <c r="I940" s="10">
        <f>VLOOKUP(C940,away!$B$2:$E$405,3,FALSE)</f>
        <v>1.5158</v>
      </c>
      <c r="J940" s="10">
        <f>VLOOKUP(B940,home!$B$2:$E$405,4,FALSE)</f>
        <v>0.50529999999999997</v>
      </c>
      <c r="K940" s="12">
        <f t="shared" si="1342"/>
        <v>1.2000240000000002</v>
      </c>
      <c r="L940" s="12">
        <f t="shared" si="1343"/>
        <v>1.0105729765559999</v>
      </c>
      <c r="M940" s="13">
        <f t="shared" si="1344"/>
        <v>0.10963517934389426</v>
      </c>
      <c r="N940" s="13">
        <f t="shared" si="1345"/>
        <v>0.13156484645697739</v>
      </c>
      <c r="O940" s="13">
        <f t="shared" si="1346"/>
        <v>0.1107943495248101</v>
      </c>
      <c r="P940" s="13">
        <f t="shared" si="1347"/>
        <v>0.13295587849416074</v>
      </c>
      <c r="Q940" s="13">
        <f t="shared" si="1348"/>
        <v>7.8940486652343961E-2</v>
      </c>
      <c r="R940" s="13">
        <f t="shared" si="1349"/>
        <v>5.5982887792436577E-2</v>
      </c>
      <c r="S940" s="13">
        <f t="shared" si="1350"/>
        <v>4.030929153384586E-2</v>
      </c>
      <c r="T940" s="13">
        <f t="shared" si="1351"/>
        <v>7.9775122567038406E-2</v>
      </c>
      <c r="U940" s="13">
        <f t="shared" si="1352"/>
        <v>6.7180808940230916E-2</v>
      </c>
      <c r="V940" s="13">
        <f t="shared" si="1353"/>
        <v>5.4315060583782293E-3</v>
      </c>
      <c r="W940" s="13">
        <f t="shared" si="1354"/>
        <v>3.1576826184830792E-2</v>
      </c>
      <c r="X940" s="13">
        <f t="shared" si="1355"/>
        <v>3.1910687227795893E-2</v>
      </c>
      <c r="Y940" s="13">
        <f t="shared" si="1356"/>
        <v>1.612403908787061E-2</v>
      </c>
      <c r="Z940" s="13">
        <f t="shared" si="1357"/>
        <v>1.8858264517534393E-2</v>
      </c>
      <c r="AA940" s="13">
        <f t="shared" si="1358"/>
        <v>2.2630370019389695E-2</v>
      </c>
      <c r="AB940" s="13">
        <f t="shared" si="1359"/>
        <v>1.3578493576074057E-2</v>
      </c>
      <c r="AC940" s="13">
        <f t="shared" si="1360"/>
        <v>4.1167822674465979E-4</v>
      </c>
      <c r="AD940" s="13">
        <f t="shared" si="1361"/>
        <v>9.4732373164063549E-3</v>
      </c>
      <c r="AE940" s="13">
        <f t="shared" si="1362"/>
        <v>9.5733976324621425E-3</v>
      </c>
      <c r="AF940" s="13">
        <f t="shared" si="1363"/>
        <v>4.8373084705957137E-3</v>
      </c>
      <c r="AG940" s="13">
        <f t="shared" si="1364"/>
        <v>1.6294844065498206E-3</v>
      </c>
      <c r="AH940" s="13">
        <f t="shared" si="1365"/>
        <v>4.7644131265412821E-3</v>
      </c>
      <c r="AI940" s="13">
        <f t="shared" si="1366"/>
        <v>5.717410097764576E-3</v>
      </c>
      <c r="AJ940" s="13">
        <f t="shared" si="1367"/>
        <v>3.4305146675799206E-3</v>
      </c>
      <c r="AK940" s="13">
        <f t="shared" si="1368"/>
        <v>1.3722333111493084E-3</v>
      </c>
      <c r="AL940" s="13">
        <f t="shared" si="1369"/>
        <v>1.9969882156918397E-5</v>
      </c>
      <c r="AM940" s="13">
        <f t="shared" si="1370"/>
        <v>2.2736224274766442E-3</v>
      </c>
      <c r="AN940" s="13">
        <f t="shared" si="1371"/>
        <v>2.2976613840995507E-3</v>
      </c>
      <c r="AO940" s="13">
        <f t="shared" si="1372"/>
        <v>1.1609772520236304E-3</v>
      </c>
      <c r="AP940" s="13">
        <f t="shared" si="1373"/>
        <v>3.9108407909710846E-4</v>
      </c>
      <c r="AQ940" s="13">
        <f t="shared" si="1374"/>
        <v>9.8804750474206743E-5</v>
      </c>
      <c r="AR940" s="13">
        <f t="shared" si="1375"/>
        <v>9.6295743096626058E-4</v>
      </c>
      <c r="AS940" s="13">
        <f t="shared" si="1376"/>
        <v>1.1555720281378561E-3</v>
      </c>
      <c r="AT940" s="13">
        <f t="shared" si="1377"/>
        <v>6.9335708374705163E-4</v>
      </c>
      <c r="AU940" s="13">
        <f t="shared" si="1378"/>
        <v>2.7734838035549055E-4</v>
      </c>
      <c r="AV940" s="13">
        <f t="shared" si="1379"/>
        <v>8.3206178196929369E-5</v>
      </c>
      <c r="AW940" s="13">
        <f t="shared" si="1380"/>
        <v>6.7271422910848648E-7</v>
      </c>
      <c r="AX940" s="13">
        <f t="shared" si="1381"/>
        <v>4.5473357998503805E-4</v>
      </c>
      <c r="AY940" s="13">
        <f t="shared" si="1382"/>
        <v>4.595414674654458E-4</v>
      </c>
      <c r="AZ940" s="13">
        <f t="shared" si="1383"/>
        <v>2.3220009431373383E-4</v>
      </c>
      <c r="BA940" s="13">
        <f t="shared" si="1384"/>
        <v>7.821838015573796E-5</v>
      </c>
      <c r="BB940" s="13">
        <f t="shared" si="1385"/>
        <v>1.9761345313843217E-5</v>
      </c>
      <c r="BC940" s="13">
        <f t="shared" si="1386"/>
        <v>3.9940563109123008E-6</v>
      </c>
      <c r="BD940" s="13">
        <f t="shared" si="1387"/>
        <v>1.6218979288471538E-4</v>
      </c>
      <c r="BE940" s="13">
        <f t="shared" si="1388"/>
        <v>1.9463164401668773E-4</v>
      </c>
      <c r="BF940" s="13">
        <f t="shared" si="1389"/>
        <v>1.1678132198974091E-4</v>
      </c>
      <c r="BG940" s="13">
        <f t="shared" si="1390"/>
        <v>4.6713463046472264E-5</v>
      </c>
      <c r="BH940" s="13">
        <f t="shared" si="1391"/>
        <v>1.401431919471997E-5</v>
      </c>
      <c r="BI940" s="13">
        <f t="shared" si="1392"/>
        <v>3.3635038754649282E-6</v>
      </c>
      <c r="BJ940" s="14">
        <f t="shared" si="1393"/>
        <v>0.40287603481958695</v>
      </c>
      <c r="BK940" s="14">
        <f t="shared" si="1394"/>
        <v>0.28922304500664614</v>
      </c>
      <c r="BL940" s="14">
        <f t="shared" si="1395"/>
        <v>0.28916161620238778</v>
      </c>
      <c r="BM940" s="14">
        <f t="shared" si="1396"/>
        <v>0.37978646352829593</v>
      </c>
      <c r="BN940" s="14">
        <f t="shared" si="1397"/>
        <v>0.619873628264623</v>
      </c>
    </row>
    <row r="941" spans="1:66" x14ac:dyDescent="0.25">
      <c r="A941" t="s">
        <v>350</v>
      </c>
      <c r="B941" t="s">
        <v>100</v>
      </c>
      <c r="C941" t="s">
        <v>99</v>
      </c>
      <c r="D941" s="22" t="s">
        <v>368</v>
      </c>
      <c r="E941" s="10">
        <f>VLOOKUP(A941,home!$A$2:$E$405,3,FALSE)</f>
        <v>1.6667000000000001</v>
      </c>
      <c r="F941" s="10">
        <f>VLOOKUP(B941,home!$B$2:$E$405,3,FALSE)</f>
        <v>0.9</v>
      </c>
      <c r="G941" s="10">
        <f>VLOOKUP(C941,away!$B$2:$E$405,4,FALSE)</f>
        <v>0.6</v>
      </c>
      <c r="H941" s="10">
        <f>VLOOKUP(A941,away!$A$2:$E$405,3,FALSE)</f>
        <v>1.3193999999999999</v>
      </c>
      <c r="I941" s="10">
        <f>VLOOKUP(C941,away!$B$2:$E$405,3,FALSE)</f>
        <v>0.50529999999999997</v>
      </c>
      <c r="J941" s="10">
        <f>VLOOKUP(B941,home!$B$2:$E$405,4,FALSE)</f>
        <v>0.75790000000000002</v>
      </c>
      <c r="K941" s="12">
        <f t="shared" si="1342"/>
        <v>0.9000180000000001</v>
      </c>
      <c r="L941" s="12">
        <f t="shared" si="1343"/>
        <v>0.50528648827799993</v>
      </c>
      <c r="M941" s="13">
        <f t="shared" si="1344"/>
        <v>0.2452923564336463</v>
      </c>
      <c r="N941" s="13">
        <f t="shared" si="1345"/>
        <v>0.22076753605269747</v>
      </c>
      <c r="O941" s="13">
        <f t="shared" si="1346"/>
        <v>0.1239429133837926</v>
      </c>
      <c r="P941" s="13">
        <f t="shared" si="1347"/>
        <v>0.11155085301785424</v>
      </c>
      <c r="Q941" s="13">
        <f t="shared" si="1348"/>
        <v>9.934737813153835E-2</v>
      </c>
      <c r="R941" s="13">
        <f t="shared" si="1349"/>
        <v>3.1313339725320438E-2</v>
      </c>
      <c r="S941" s="13">
        <f t="shared" si="1350"/>
        <v>1.2682409869931089E-2</v>
      </c>
      <c r="T941" s="13">
        <f t="shared" si="1351"/>
        <v>5.0198887815711579E-2</v>
      </c>
      <c r="U941" s="13">
        <f t="shared" si="1352"/>
        <v>2.8182569392903447E-2</v>
      </c>
      <c r="V941" s="13">
        <f t="shared" si="1353"/>
        <v>6.4083785110866489E-4</v>
      </c>
      <c r="W941" s="13">
        <f t="shared" si="1354"/>
        <v>2.9804809523730304E-2</v>
      </c>
      <c r="X941" s="13">
        <f t="shared" si="1355"/>
        <v>1.5059967538040371E-2</v>
      </c>
      <c r="Y941" s="13">
        <f t="shared" si="1356"/>
        <v>3.8047990554385476E-3</v>
      </c>
      <c r="Z941" s="13">
        <f t="shared" si="1357"/>
        <v>5.2740691553543849E-3</v>
      </c>
      <c r="AA941" s="13">
        <f t="shared" si="1358"/>
        <v>4.746757173063742E-3</v>
      </c>
      <c r="AB941" s="13">
        <f t="shared" si="1359"/>
        <v>2.1360834486932418E-3</v>
      </c>
      <c r="AC941" s="13">
        <f t="shared" si="1360"/>
        <v>1.8214491570551095E-5</v>
      </c>
      <c r="AD941" s="13">
        <f t="shared" si="1361"/>
        <v>6.706216264482175E-3</v>
      </c>
      <c r="AE941" s="13">
        <f t="shared" si="1362"/>
        <v>3.3885604659130045E-3</v>
      </c>
      <c r="AF941" s="13">
        <f t="shared" si="1363"/>
        <v>8.560969090694227E-4</v>
      </c>
      <c r="AG941" s="13">
        <f t="shared" si="1364"/>
        <v>1.4419140026977959E-4</v>
      </c>
      <c r="AH941" s="13">
        <f t="shared" si="1365"/>
        <v>6.6622897061108352E-4</v>
      </c>
      <c r="AI941" s="13">
        <f t="shared" si="1366"/>
        <v>5.9961806567144615E-4</v>
      </c>
      <c r="AJ941" s="13">
        <f t="shared" si="1367"/>
        <v>2.6983352611474186E-4</v>
      </c>
      <c r="AK941" s="13">
        <f t="shared" si="1368"/>
        <v>8.095167683557926E-5</v>
      </c>
      <c r="AL941" s="13">
        <f t="shared" si="1369"/>
        <v>3.313339398785748E-7</v>
      </c>
      <c r="AM941" s="13">
        <f t="shared" si="1370"/>
        <v>1.2071430699853441E-3</v>
      </c>
      <c r="AN941" s="13">
        <f t="shared" si="1371"/>
        <v>6.0995308268201834E-4</v>
      </c>
      <c r="AO941" s="13">
        <f t="shared" si="1372"/>
        <v>1.541005255813688E-4</v>
      </c>
      <c r="AP941" s="13">
        <f t="shared" si="1373"/>
        <v>2.5954971137601307E-5</v>
      </c>
      <c r="AQ941" s="13">
        <f t="shared" si="1374"/>
        <v>3.2786740548688523E-6</v>
      </c>
      <c r="AR941" s="13">
        <f t="shared" si="1375"/>
        <v>6.7327299389828292E-5</v>
      </c>
      <c r="AS941" s="13">
        <f t="shared" si="1376"/>
        <v>6.0595781342234475E-5</v>
      </c>
      <c r="AT941" s="13">
        <f t="shared" si="1377"/>
        <v>2.7268646966037598E-5</v>
      </c>
      <c r="AU941" s="13">
        <f t="shared" si="1378"/>
        <v>8.1807577016930782E-6</v>
      </c>
      <c r="AV941" s="13">
        <f t="shared" si="1379"/>
        <v>1.8407072962906001E-6</v>
      </c>
      <c r="AW941" s="13">
        <f t="shared" si="1380"/>
        <v>4.1855477824954338E-9</v>
      </c>
      <c r="AX941" s="13">
        <f t="shared" si="1381"/>
        <v>1.8107508192701148E-4</v>
      </c>
      <c r="AY941" s="13">
        <f t="shared" si="1382"/>
        <v>9.1494792261550759E-5</v>
      </c>
      <c r="AZ941" s="13">
        <f t="shared" si="1383"/>
        <v>2.311554113878205E-5</v>
      </c>
      <c r="BA941" s="13">
        <f t="shared" si="1384"/>
        <v>3.8933235355536072E-6</v>
      </c>
      <c r="BB941" s="13">
        <f t="shared" si="1385"/>
        <v>4.9181094425249225E-7</v>
      </c>
      <c r="BC941" s="13">
        <f t="shared" si="1386"/>
        <v>4.970108498360583E-8</v>
      </c>
      <c r="BD941" s="13">
        <f t="shared" si="1387"/>
        <v>5.6699291123213053E-6</v>
      </c>
      <c r="BE941" s="13">
        <f t="shared" si="1388"/>
        <v>5.1030382598131966E-6</v>
      </c>
      <c r="BF941" s="13">
        <f t="shared" si="1389"/>
        <v>2.2964131442602771E-6</v>
      </c>
      <c r="BG941" s="13">
        <f t="shared" si="1390"/>
        <v>6.8893772175694889E-7</v>
      </c>
      <c r="BH941" s="13">
        <f t="shared" si="1391"/>
        <v>1.5501408761506139E-7</v>
      </c>
      <c r="BI941" s="13">
        <f t="shared" si="1392"/>
        <v>2.7903093821426475E-8</v>
      </c>
      <c r="BJ941" s="14">
        <f t="shared" si="1393"/>
        <v>0.43237899373122435</v>
      </c>
      <c r="BK941" s="14">
        <f t="shared" si="1394"/>
        <v>0.37027649779031235</v>
      </c>
      <c r="BL941" s="14">
        <f t="shared" si="1395"/>
        <v>0.19211744979112197</v>
      </c>
      <c r="BM941" s="14">
        <f t="shared" si="1396"/>
        <v>0.16774114311644983</v>
      </c>
      <c r="BN941" s="14">
        <f t="shared" si="1397"/>
        <v>0.83221437674484944</v>
      </c>
    </row>
    <row r="942" spans="1:66" x14ac:dyDescent="0.25">
      <c r="A942" t="s">
        <v>350</v>
      </c>
      <c r="B942" t="s">
        <v>104</v>
      </c>
      <c r="C942" t="s">
        <v>108</v>
      </c>
      <c r="D942" s="22" t="s">
        <v>368</v>
      </c>
      <c r="E942" s="10">
        <f>VLOOKUP(A942,home!$A$2:$E$405,3,FALSE)</f>
        <v>1.6667000000000001</v>
      </c>
      <c r="F942" s="10">
        <f>VLOOKUP(B942,home!$B$2:$E$405,3,FALSE)</f>
        <v>1.08</v>
      </c>
      <c r="G942" s="10">
        <f>VLOOKUP(C942,away!$B$2:$E$405,4,FALSE)</f>
        <v>0.96</v>
      </c>
      <c r="H942" s="10">
        <f>VLOOKUP(A942,away!$A$2:$E$405,3,FALSE)</f>
        <v>1.3193999999999999</v>
      </c>
      <c r="I942" s="10">
        <f>VLOOKUP(C942,away!$B$2:$E$405,3,FALSE)</f>
        <v>1.0610999999999999</v>
      </c>
      <c r="J942" s="10">
        <f>VLOOKUP(B942,home!$B$2:$E$405,4,FALSE)</f>
        <v>0.90949999999999998</v>
      </c>
      <c r="K942" s="12">
        <f t="shared" si="1342"/>
        <v>1.7280345600000002</v>
      </c>
      <c r="L942" s="12">
        <f t="shared" si="1343"/>
        <v>1.2733139517299996</v>
      </c>
      <c r="M942" s="13">
        <f t="shared" si="1344"/>
        <v>4.9719975170316844E-2</v>
      </c>
      <c r="N942" s="13">
        <f t="shared" si="1345"/>
        <v>8.5917835416649407E-2</v>
      </c>
      <c r="O942" s="13">
        <f t="shared" si="1346"/>
        <v>6.3309138064033599E-2</v>
      </c>
      <c r="P942" s="13">
        <f t="shared" si="1347"/>
        <v>0.10940037853846157</v>
      </c>
      <c r="Q942" s="13">
        <f t="shared" si="1348"/>
        <v>7.42344944601811E-2</v>
      </c>
      <c r="R942" s="13">
        <f t="shared" si="1349"/>
        <v>4.0306204384467387E-2</v>
      </c>
      <c r="S942" s="13">
        <f t="shared" si="1350"/>
        <v>6.0179247794073347E-2</v>
      </c>
      <c r="T942" s="13">
        <f t="shared" si="1351"/>
        <v>9.4523817495771975E-2</v>
      </c>
      <c r="U942" s="13">
        <f t="shared" si="1352"/>
        <v>6.9650514158783178E-2</v>
      </c>
      <c r="V942" s="13">
        <f t="shared" si="1353"/>
        <v>1.4712692805566743E-2</v>
      </c>
      <c r="W942" s="13">
        <f t="shared" si="1354"/>
        <v>4.2759923990440492E-2</v>
      </c>
      <c r="X942" s="13">
        <f t="shared" si="1355"/>
        <v>5.4446807791942199E-2</v>
      </c>
      <c r="Y942" s="13">
        <f t="shared" si="1356"/>
        <v>3.4663939994320832E-2</v>
      </c>
      <c r="Z942" s="13">
        <f t="shared" si="1357"/>
        <v>1.7107484128007732E-2</v>
      </c>
      <c r="AA942" s="13">
        <f t="shared" si="1358"/>
        <v>2.9562323807848827E-2</v>
      </c>
      <c r="AB942" s="13">
        <f t="shared" si="1359"/>
        <v>2.5542358606936794E-2</v>
      </c>
      <c r="AC942" s="13">
        <f t="shared" si="1360"/>
        <v>2.0232991829936967E-3</v>
      </c>
      <c r="AD942" s="13">
        <f t="shared" si="1361"/>
        <v>1.8472656609613575E-2</v>
      </c>
      <c r="AE942" s="13">
        <f t="shared" si="1362"/>
        <v>2.3521491386538359E-2</v>
      </c>
      <c r="AF942" s="13">
        <f t="shared" si="1363"/>
        <v>1.4975121573988155E-2</v>
      </c>
      <c r="AG942" s="13">
        <f t="shared" si="1364"/>
        <v>6.3560104096706755E-3</v>
      </c>
      <c r="AH942" s="13">
        <f t="shared" si="1365"/>
        <v>5.4457995547979457E-3</v>
      </c>
      <c r="AI942" s="13">
        <f t="shared" si="1366"/>
        <v>9.4105298375234663E-3</v>
      </c>
      <c r="AJ942" s="13">
        <f t="shared" si="1367"/>
        <v>8.1308603935758682E-3</v>
      </c>
      <c r="AK942" s="13">
        <f t="shared" si="1368"/>
        <v>4.683469254211434E-3</v>
      </c>
      <c r="AL942" s="13">
        <f t="shared" si="1369"/>
        <v>1.7807707727755847E-4</v>
      </c>
      <c r="AM942" s="13">
        <f t="shared" si="1370"/>
        <v>6.3842778072849358E-3</v>
      </c>
      <c r="AN942" s="13">
        <f t="shared" si="1371"/>
        <v>8.1291900037361187E-3</v>
      </c>
      <c r="AO942" s="13">
        <f t="shared" si="1372"/>
        <v>5.1755055240106243E-3</v>
      </c>
      <c r="AP942" s="13">
        <f t="shared" si="1373"/>
        <v>2.1966811303261364E-3</v>
      </c>
      <c r="AQ942" s="13">
        <f t="shared" si="1374"/>
        <v>6.9926618268657413E-4</v>
      </c>
      <c r="AR942" s="13">
        <f t="shared" si="1375"/>
        <v>1.3868425102898472E-3</v>
      </c>
      <c r="AS942" s="13">
        <f t="shared" si="1376"/>
        <v>2.3965117870580117E-3</v>
      </c>
      <c r="AT942" s="13">
        <f t="shared" si="1377"/>
        <v>2.0706275957418029E-3</v>
      </c>
      <c r="AU942" s="13">
        <f t="shared" si="1378"/>
        <v>1.1927053487771812E-3</v>
      </c>
      <c r="AV942" s="13">
        <f t="shared" si="1379"/>
        <v>5.15259015645956E-4</v>
      </c>
      <c r="AW942" s="13">
        <f t="shared" si="1380"/>
        <v>1.0884122973185103E-5</v>
      </c>
      <c r="AX942" s="13">
        <f t="shared" si="1381"/>
        <v>1.8387087819382319E-3</v>
      </c>
      <c r="AY942" s="13">
        <f t="shared" si="1382"/>
        <v>2.3412535452104243E-3</v>
      </c>
      <c r="AZ942" s="13">
        <f t="shared" si="1383"/>
        <v>1.4905754018268785E-3</v>
      </c>
      <c r="BA942" s="13">
        <f t="shared" si="1384"/>
        <v>6.3265681841723816E-4</v>
      </c>
      <c r="BB942" s="13">
        <f t="shared" si="1385"/>
        <v>2.013926883869457E-4</v>
      </c>
      <c r="BC942" s="13">
        <f t="shared" si="1386"/>
        <v>5.1287223979901973E-5</v>
      </c>
      <c r="BD942" s="13">
        <f t="shared" si="1387"/>
        <v>2.9431431953405314E-4</v>
      </c>
      <c r="BE942" s="13">
        <f t="shared" si="1388"/>
        <v>5.0858531565772694E-4</v>
      </c>
      <c r="BF942" s="13">
        <f t="shared" si="1389"/>
        <v>4.3942650108253081E-4</v>
      </c>
      <c r="BG942" s="13">
        <f t="shared" si="1390"/>
        <v>2.5311472681683017E-4</v>
      </c>
      <c r="BH942" s="13">
        <f t="shared" si="1391"/>
        <v>1.0934774889611038E-4</v>
      </c>
      <c r="BI942" s="13">
        <f t="shared" si="1392"/>
        <v>3.7791337830136103E-5</v>
      </c>
      <c r="BJ942" s="14">
        <f t="shared" si="1393"/>
        <v>0.47901289423692078</v>
      </c>
      <c r="BK942" s="14">
        <f t="shared" si="1394"/>
        <v>0.23855492411390022</v>
      </c>
      <c r="BL942" s="14">
        <f t="shared" si="1395"/>
        <v>0.26524572426950871</v>
      </c>
      <c r="BM942" s="14">
        <f t="shared" si="1396"/>
        <v>0.5747026312919904</v>
      </c>
      <c r="BN942" s="14">
        <f t="shared" si="1397"/>
        <v>0.42288802603410991</v>
      </c>
    </row>
    <row r="943" spans="1:66" x14ac:dyDescent="0.25">
      <c r="A943" t="s">
        <v>339</v>
      </c>
      <c r="B943" t="s">
        <v>116</v>
      </c>
      <c r="C943" t="s">
        <v>125</v>
      </c>
      <c r="D943" s="22" t="s">
        <v>368</v>
      </c>
      <c r="E943" s="10">
        <f>VLOOKUP(A943,home!$A$2:$E$405,3,FALSE)</f>
        <v>1.2199</v>
      </c>
      <c r="F943" s="10">
        <f>VLOOKUP(B943,home!$B$2:$E$405,3,FALSE)</f>
        <v>0.58550000000000002</v>
      </c>
      <c r="G943" s="10">
        <f>VLOOKUP(C943,away!$B$2:$E$405,4,FALSE)</f>
        <v>0.75670000000000004</v>
      </c>
      <c r="H943" s="10">
        <f>VLOOKUP(A943,away!$A$2:$E$405,3,FALSE)</f>
        <v>1.0142</v>
      </c>
      <c r="I943" s="10">
        <f>VLOOKUP(C943,away!$B$2:$E$405,3,FALSE)</f>
        <v>1.2135</v>
      </c>
      <c r="J943" s="10">
        <f>VLOOKUP(B943,home!$B$2:$E$405,4,FALSE)</f>
        <v>1.6198999999999999</v>
      </c>
      <c r="K943" s="12">
        <f t="shared" si="1342"/>
        <v>0.54047407221499999</v>
      </c>
      <c r="L943" s="12">
        <f t="shared" si="1343"/>
        <v>1.9936622808299997</v>
      </c>
      <c r="M943" s="13">
        <f t="shared" si="1344"/>
        <v>7.9330202975840175E-2</v>
      </c>
      <c r="N943" s="13">
        <f t="shared" si="1345"/>
        <v>4.2875917851994842E-2</v>
      </c>
      <c r="O943" s="13">
        <f t="shared" si="1346"/>
        <v>0.15815763340352032</v>
      </c>
      <c r="P943" s="13">
        <f t="shared" si="1347"/>
        <v>8.5480100177487736E-2</v>
      </c>
      <c r="Q943" s="13">
        <f t="shared" si="1348"/>
        <v>1.1586660960711733E-2</v>
      </c>
      <c r="R943" s="13">
        <f t="shared" si="1349"/>
        <v>0.15765645407096868</v>
      </c>
      <c r="S943" s="13">
        <f t="shared" si="1350"/>
        <v>2.3026688613725796E-2</v>
      </c>
      <c r="T943" s="13">
        <f t="shared" si="1351"/>
        <v>2.3099888918136465E-2</v>
      </c>
      <c r="U943" s="13">
        <f t="shared" si="1352"/>
        <v>8.5209225742713557E-2</v>
      </c>
      <c r="V943" s="13">
        <f t="shared" si="1353"/>
        <v>2.756864592720891E-3</v>
      </c>
      <c r="W943" s="13">
        <f t="shared" si="1354"/>
        <v>2.0874299442701447E-3</v>
      </c>
      <c r="X943" s="13">
        <f t="shared" si="1355"/>
        <v>4.1616303437664549E-3</v>
      </c>
      <c r="Y943" s="13">
        <f t="shared" si="1356"/>
        <v>4.1484427215623849E-3</v>
      </c>
      <c r="Z943" s="13">
        <f t="shared" si="1357"/>
        <v>0.10477124193689914</v>
      </c>
      <c r="AA943" s="13">
        <f t="shared" si="1358"/>
        <v>5.6626139780658856E-2</v>
      </c>
      <c r="AB943" s="13">
        <f t="shared" si="1359"/>
        <v>1.5302480180534248E-2</v>
      </c>
      <c r="AC943" s="13">
        <f t="shared" si="1360"/>
        <v>1.8566152354460098E-4</v>
      </c>
      <c r="AD943" s="13">
        <f t="shared" si="1361"/>
        <v>2.8205044061080386E-4</v>
      </c>
      <c r="AE943" s="13">
        <f t="shared" si="1362"/>
        <v>5.6231332473724149E-4</v>
      </c>
      <c r="AF943" s="13">
        <f t="shared" si="1363"/>
        <v>5.6053143276837481E-4</v>
      </c>
      <c r="AG943" s="13">
        <f t="shared" si="1364"/>
        <v>3.7250345824330175E-4</v>
      </c>
      <c r="AH943" s="13">
        <f t="shared" si="1365"/>
        <v>5.2219618291327534E-2</v>
      </c>
      <c r="AI943" s="13">
        <f t="shared" si="1366"/>
        <v>2.8223349747426692E-2</v>
      </c>
      <c r="AJ943" s="13">
        <f t="shared" si="1367"/>
        <v>7.6269943847699466E-3</v>
      </c>
      <c r="AK943" s="13">
        <f t="shared" si="1368"/>
        <v>1.3740642379658505E-3</v>
      </c>
      <c r="AL943" s="13">
        <f t="shared" si="1369"/>
        <v>8.0021807767368407E-6</v>
      </c>
      <c r="AM943" s="13">
        <f t="shared" si="1370"/>
        <v>3.0488190041391251E-5</v>
      </c>
      <c r="AN943" s="13">
        <f t="shared" si="1371"/>
        <v>6.0783154496298551E-5</v>
      </c>
      <c r="AO943" s="13">
        <f t="shared" si="1372"/>
        <v>6.059054121456643E-5</v>
      </c>
      <c r="AP943" s="13">
        <f t="shared" si="1373"/>
        <v>4.0265692198185524E-5</v>
      </c>
      <c r="AQ943" s="13">
        <f t="shared" si="1374"/>
        <v>2.0069047936758326E-5</v>
      </c>
      <c r="AR943" s="13">
        <f t="shared" si="1375"/>
        <v>2.0821656661352005E-2</v>
      </c>
      <c r="AS943" s="13">
        <f t="shared" si="1376"/>
        <v>1.1253565566023497E-2</v>
      </c>
      <c r="AT943" s="13">
        <f t="shared" si="1377"/>
        <v>3.0411302042036101E-3</v>
      </c>
      <c r="AU943" s="13">
        <f t="shared" si="1378"/>
        <v>5.4788400853398656E-4</v>
      </c>
      <c r="AV943" s="13">
        <f t="shared" si="1379"/>
        <v>7.4029275298460358E-5</v>
      </c>
      <c r="AW943" s="13">
        <f t="shared" si="1380"/>
        <v>2.3951477802574072E-7</v>
      </c>
      <c r="AX943" s="13">
        <f t="shared" si="1381"/>
        <v>2.7463460376892539E-6</v>
      </c>
      <c r="AY943" s="13">
        <f t="shared" si="1382"/>
        <v>5.4752865054479893E-6</v>
      </c>
      <c r="AZ943" s="13">
        <f t="shared" si="1383"/>
        <v>5.4579360913245801E-6</v>
      </c>
      <c r="BA943" s="13">
        <f t="shared" si="1384"/>
        <v>3.6270937721515111E-6</v>
      </c>
      <c r="BB943" s="13">
        <f t="shared" si="1385"/>
        <v>1.807800010642968E-6</v>
      </c>
      <c r="BC943" s="13">
        <f t="shared" si="1386"/>
        <v>7.2082853850059141E-7</v>
      </c>
      <c r="BD943" s="13">
        <f t="shared" si="1387"/>
        <v>6.9185585850216995E-3</v>
      </c>
      <c r="BE943" s="13">
        <f t="shared" si="1388"/>
        <v>3.7393015323047259E-3</v>
      </c>
      <c r="BF943" s="13">
        <f t="shared" si="1389"/>
        <v>1.010497763202262E-3</v>
      </c>
      <c r="BG943" s="13">
        <f t="shared" si="1390"/>
        <v>1.8204928034735846E-4</v>
      </c>
      <c r="BH943" s="13">
        <f t="shared" si="1391"/>
        <v>2.4598228973286743E-5</v>
      </c>
      <c r="BI943" s="13">
        <f t="shared" si="1392"/>
        <v>2.6589409964938585E-6</v>
      </c>
      <c r="BJ943" s="14">
        <f t="shared" si="1393"/>
        <v>8.9969401313644726E-2</v>
      </c>
      <c r="BK943" s="14">
        <f t="shared" si="1394"/>
        <v>0.19079299535060137</v>
      </c>
      <c r="BL943" s="14">
        <f t="shared" si="1395"/>
        <v>0.61001188988614308</v>
      </c>
      <c r="BM943" s="14">
        <f t="shared" si="1396"/>
        <v>0.46045332327503741</v>
      </c>
      <c r="BN943" s="14">
        <f t="shared" si="1397"/>
        <v>0.53508696944052359</v>
      </c>
    </row>
    <row r="944" spans="1:66" x14ac:dyDescent="0.25">
      <c r="A944" t="s">
        <v>339</v>
      </c>
      <c r="B944" t="s">
        <v>110</v>
      </c>
      <c r="C944" t="s">
        <v>124</v>
      </c>
      <c r="D944" s="22" t="s">
        <v>368</v>
      </c>
      <c r="E944" s="10">
        <f>VLOOKUP(A944,home!$A$2:$E$405,3,FALSE)</f>
        <v>1.2199</v>
      </c>
      <c r="F944" s="10">
        <f>VLOOKUP(B944,home!$B$2:$E$405,3,FALSE)</f>
        <v>1.135</v>
      </c>
      <c r="G944" s="10">
        <f>VLOOKUP(C944,away!$B$2:$E$405,4,FALSE)</f>
        <v>1.2882</v>
      </c>
      <c r="H944" s="10">
        <f>VLOOKUP(A944,away!$A$2:$E$405,3,FALSE)</f>
        <v>1.0142</v>
      </c>
      <c r="I944" s="10">
        <f>VLOOKUP(C944,away!$B$2:$E$405,3,FALSE)</f>
        <v>0.91559999999999997</v>
      </c>
      <c r="J944" s="10">
        <f>VLOOKUP(B944,home!$B$2:$E$405,4,FALSE)</f>
        <v>1.2135</v>
      </c>
      <c r="K944" s="12">
        <f t="shared" si="1342"/>
        <v>1.7836243293</v>
      </c>
      <c r="L944" s="12">
        <f t="shared" si="1343"/>
        <v>1.12685794452</v>
      </c>
      <c r="M944" s="13">
        <f t="shared" si="1344"/>
        <v>5.4449463985031803E-2</v>
      </c>
      <c r="N944" s="13">
        <f t="shared" si="1345"/>
        <v>9.7117388681046857E-2</v>
      </c>
      <c r="O944" s="13">
        <f t="shared" si="1346"/>
        <v>6.1356811066388704E-2</v>
      </c>
      <c r="P944" s="13">
        <f t="shared" si="1347"/>
        <v>0.10943750098627437</v>
      </c>
      <c r="Q944" s="13">
        <f t="shared" si="1348"/>
        <v>8.6610468624799819E-2</v>
      </c>
      <c r="R944" s="13">
        <f t="shared" si="1349"/>
        <v>3.4570205000286382E-2</v>
      </c>
      <c r="S944" s="13">
        <f t="shared" si="1350"/>
        <v>5.4989368790724795E-2</v>
      </c>
      <c r="T944" s="13">
        <f t="shared" si="1351"/>
        <v>9.7597694648455871E-2</v>
      </c>
      <c r="U944" s="13">
        <f t="shared" si="1352"/>
        <v>6.1660258707399308E-2</v>
      </c>
      <c r="V944" s="13">
        <f t="shared" si="1353"/>
        <v>1.2280294547627323E-2</v>
      </c>
      <c r="W944" s="13">
        <f t="shared" si="1354"/>
        <v>5.1493513003755743E-2</v>
      </c>
      <c r="X944" s="13">
        <f t="shared" si="1355"/>
        <v>5.802587421952609E-2</v>
      </c>
      <c r="Y944" s="13">
        <f t="shared" si="1356"/>
        <v>3.2693458675995615E-2</v>
      </c>
      <c r="Z944" s="13">
        <f t="shared" si="1357"/>
        <v>1.2985236716085908E-2</v>
      </c>
      <c r="AA944" s="13">
        <f t="shared" si="1358"/>
        <v>2.3160784128530464E-2</v>
      </c>
      <c r="AB944" s="13">
        <f t="shared" si="1359"/>
        <v>2.0655069028656117E-2</v>
      </c>
      <c r="AC944" s="13">
        <f t="shared" si="1360"/>
        <v>1.5426285314731833E-3</v>
      </c>
      <c r="AD944" s="13">
        <f t="shared" si="1361"/>
        <v>2.2961270648656173E-2</v>
      </c>
      <c r="AE944" s="13">
        <f t="shared" si="1362"/>
        <v>2.5874090246712105E-2</v>
      </c>
      <c r="AF944" s="13">
        <f t="shared" si="1363"/>
        <v>1.4578212075867491E-2</v>
      </c>
      <c r="AG944" s="13">
        <f t="shared" si="1364"/>
        <v>5.4758580315295586E-3</v>
      </c>
      <c r="AH944" s="13">
        <f t="shared" si="1365"/>
        <v>3.6581292887485507E-3</v>
      </c>
      <c r="AI944" s="13">
        <f t="shared" si="1366"/>
        <v>6.5247283991368204E-3</v>
      </c>
      <c r="AJ944" s="13">
        <f t="shared" si="1367"/>
        <v>5.8188321573875374E-3</v>
      </c>
      <c r="AK944" s="13">
        <f t="shared" si="1368"/>
        <v>3.4595368680098723E-3</v>
      </c>
      <c r="AL944" s="13">
        <f t="shared" si="1369"/>
        <v>1.2402062321932914E-4</v>
      </c>
      <c r="AM944" s="13">
        <f t="shared" si="1370"/>
        <v>8.1908561921170357E-3</v>
      </c>
      <c r="AN944" s="13">
        <f t="shared" si="1371"/>
        <v>9.2299313725079154E-3</v>
      </c>
      <c r="AO944" s="13">
        <f t="shared" si="1372"/>
        <v>5.2004107472424666E-3</v>
      </c>
      <c r="AP944" s="13">
        <f t="shared" si="1373"/>
        <v>1.9533747217657868E-3</v>
      </c>
      <c r="AQ944" s="13">
        <f t="shared" si="1374"/>
        <v>5.502939559615805E-4</v>
      </c>
      <c r="AR944" s="13">
        <f t="shared" si="1375"/>
        <v>8.2443841022151998E-4</v>
      </c>
      <c r="AS944" s="13">
        <f t="shared" si="1376"/>
        <v>1.470488406480517E-3</v>
      </c>
      <c r="AT944" s="13">
        <f t="shared" si="1377"/>
        <v>1.311399448876119E-3</v>
      </c>
      <c r="AU944" s="13">
        <f t="shared" si="1378"/>
        <v>7.7968132081535232E-4</v>
      </c>
      <c r="AV944" s="13">
        <f t="shared" si="1379"/>
        <v>3.4766464322675536E-4</v>
      </c>
      <c r="AW944" s="13">
        <f t="shared" si="1380"/>
        <v>6.9241101353147265E-6</v>
      </c>
      <c r="AX944" s="13">
        <f t="shared" si="1381"/>
        <v>2.4349017303429139E-3</v>
      </c>
      <c r="AY944" s="13">
        <f t="shared" si="1382"/>
        <v>2.7437883589624072E-3</v>
      </c>
      <c r="AZ944" s="13">
        <f t="shared" si="1383"/>
        <v>1.545929855189141E-3</v>
      </c>
      <c r="BA944" s="13">
        <f t="shared" si="1384"/>
        <v>5.8068111299684538E-4</v>
      </c>
      <c r="BB944" s="13">
        <f t="shared" si="1385"/>
        <v>1.6358628135330279E-4</v>
      </c>
      <c r="BC944" s="13">
        <f t="shared" si="1386"/>
        <v>3.6867700151490622E-5</v>
      </c>
      <c r="BD944" s="13">
        <f t="shared" si="1387"/>
        <v>1.5483749538759291E-4</v>
      </c>
      <c r="BE944" s="13">
        <f t="shared" si="1388"/>
        <v>2.7617192386118723E-4</v>
      </c>
      <c r="BF944" s="13">
        <f t="shared" si="1389"/>
        <v>2.4629348123420041E-4</v>
      </c>
      <c r="BG944" s="13">
        <f t="shared" si="1390"/>
        <v>1.4643168175910426E-4</v>
      </c>
      <c r="BH944" s="13">
        <f t="shared" si="1391"/>
        <v>6.5294777541463359E-5</v>
      </c>
      <c r="BI944" s="13">
        <f t="shared" si="1392"/>
        <v>2.3292270759837074E-5</v>
      </c>
      <c r="BJ944" s="14">
        <f t="shared" si="1393"/>
        <v>0.52505845088493619</v>
      </c>
      <c r="BK944" s="14">
        <f t="shared" si="1394"/>
        <v>0.23556706582331324</v>
      </c>
      <c r="BL944" s="14">
        <f t="shared" si="1395"/>
        <v>0.22651034850470736</v>
      </c>
      <c r="BM944" s="14">
        <f t="shared" si="1396"/>
        <v>0.5538423993363879</v>
      </c>
      <c r="BN944" s="14">
        <f t="shared" si="1397"/>
        <v>0.44354183834382799</v>
      </c>
    </row>
    <row r="945" spans="1:66" x14ac:dyDescent="0.25">
      <c r="A945" t="s">
        <v>339</v>
      </c>
      <c r="B945" t="s">
        <v>111</v>
      </c>
      <c r="C945" t="s">
        <v>128</v>
      </c>
      <c r="D945" s="22" t="s">
        <v>368</v>
      </c>
      <c r="E945" s="10">
        <f>VLOOKUP(A945,home!$A$2:$E$405,3,FALSE)</f>
        <v>1.2199</v>
      </c>
      <c r="F945" s="10">
        <f>VLOOKUP(B945,home!$B$2:$E$405,3,FALSE)</f>
        <v>1.7565999999999999</v>
      </c>
      <c r="G945" s="10">
        <f>VLOOKUP(C945,away!$B$2:$E$405,4,FALSE)</f>
        <v>1.0383</v>
      </c>
      <c r="H945" s="10">
        <f>VLOOKUP(A945,away!$A$2:$E$405,3,FALSE)</f>
        <v>1.0142</v>
      </c>
      <c r="I945" s="10">
        <f>VLOOKUP(C945,away!$B$2:$E$405,3,FALSE)</f>
        <v>0.59160000000000001</v>
      </c>
      <c r="J945" s="10">
        <f>VLOOKUP(B945,home!$B$2:$E$405,4,FALSE)</f>
        <v>0.56340000000000001</v>
      </c>
      <c r="K945" s="12">
        <f t="shared" si="1342"/>
        <v>2.224948503822</v>
      </c>
      <c r="L945" s="12">
        <f t="shared" si="1343"/>
        <v>0.33804040564800003</v>
      </c>
      <c r="M945" s="13">
        <f t="shared" si="1344"/>
        <v>7.7074028532776881E-2</v>
      </c>
      <c r="N945" s="13">
        <f t="shared" si="1345"/>
        <v>0.17148574446753609</v>
      </c>
      <c r="O945" s="13">
        <f t="shared" si="1346"/>
        <v>2.6054135870145427E-2</v>
      </c>
      <c r="P945" s="13">
        <f t="shared" si="1347"/>
        <v>5.7969110622655175E-2</v>
      </c>
      <c r="Q945" s="13">
        <f t="shared" si="1348"/>
        <v>0.19077347528992317</v>
      </c>
      <c r="R945" s="13">
        <f t="shared" si="1349"/>
        <v>4.4036753291760346E-3</v>
      </c>
      <c r="S945" s="13">
        <f t="shared" si="1350"/>
        <v>1.0899968025391867E-2</v>
      </c>
      <c r="T945" s="13">
        <f t="shared" si="1351"/>
        <v>6.4489142973884334E-2</v>
      </c>
      <c r="U945" s="13">
        <f t="shared" si="1352"/>
        <v>9.7979508349680718E-3</v>
      </c>
      <c r="V945" s="13">
        <f t="shared" si="1353"/>
        <v>9.1090123825078519E-4</v>
      </c>
      <c r="W945" s="13">
        <f t="shared" si="1354"/>
        <v>0.14148705280507923</v>
      </c>
      <c r="X945" s="13">
        <f t="shared" si="1355"/>
        <v>4.7828340724168993E-2</v>
      </c>
      <c r="Y945" s="13">
        <f t="shared" si="1356"/>
        <v>8.0839558499344235E-3</v>
      </c>
      <c r="Z945" s="13">
        <f t="shared" si="1357"/>
        <v>4.9620673153891897E-4</v>
      </c>
      <c r="AA945" s="13">
        <f t="shared" si="1358"/>
        <v>1.1040344249239227E-3</v>
      </c>
      <c r="AB945" s="13">
        <f t="shared" si="1359"/>
        <v>1.2282098709512324E-3</v>
      </c>
      <c r="AC945" s="13">
        <f t="shared" si="1360"/>
        <v>4.281933198809115E-5</v>
      </c>
      <c r="AD945" s="13">
        <f t="shared" si="1361"/>
        <v>7.8700351612211339E-2</v>
      </c>
      <c r="AE945" s="13">
        <f t="shared" si="1362"/>
        <v>2.6603898783632157E-2</v>
      </c>
      <c r="AF945" s="13">
        <f t="shared" si="1363"/>
        <v>4.4965963683186744E-3</v>
      </c>
      <c r="AG945" s="13">
        <f t="shared" si="1364"/>
        <v>5.0667708679392293E-4</v>
      </c>
      <c r="AH945" s="13">
        <f t="shared" si="1365"/>
        <v>4.1934481203671096E-5</v>
      </c>
      <c r="AI945" s="13">
        <f t="shared" si="1366"/>
        <v>9.3302061212659801E-5</v>
      </c>
      <c r="AJ945" s="13">
        <f t="shared" si="1367"/>
        <v>1.0379614074930808E-4</v>
      </c>
      <c r="AK945" s="13">
        <f t="shared" si="1368"/>
        <v>7.6980356020890216E-5</v>
      </c>
      <c r="AL945" s="13">
        <f t="shared" si="1369"/>
        <v>1.2882153119842497E-6</v>
      </c>
      <c r="AM945" s="13">
        <f t="shared" si="1370"/>
        <v>3.5020845913970991E-2</v>
      </c>
      <c r="AN945" s="13">
        <f t="shared" si="1371"/>
        <v>1.1838460958894858E-2</v>
      </c>
      <c r="AO945" s="13">
        <f t="shared" si="1372"/>
        <v>2.0009390723964146E-3</v>
      </c>
      <c r="AP945" s="13">
        <f t="shared" si="1373"/>
        <v>2.2546608523660566E-4</v>
      </c>
      <c r="AQ945" s="13">
        <f t="shared" si="1374"/>
        <v>1.905416172831218E-5</v>
      </c>
      <c r="AR945" s="13">
        <f t="shared" si="1375"/>
        <v>2.8351098073454834E-6</v>
      </c>
      <c r="AS945" s="13">
        <f t="shared" si="1376"/>
        <v>6.3079733240244121E-6</v>
      </c>
      <c r="AT945" s="13">
        <f t="shared" si="1377"/>
        <v>7.017457904718604E-6</v>
      </c>
      <c r="AU945" s="13">
        <f t="shared" si="1378"/>
        <v>5.2044941552458403E-6</v>
      </c>
      <c r="AV945" s="13">
        <f t="shared" si="1379"/>
        <v>2.894932870966144E-6</v>
      </c>
      <c r="AW945" s="13">
        <f t="shared" si="1380"/>
        <v>2.6913769840574544E-8</v>
      </c>
      <c r="AX945" s="13">
        <f t="shared" si="1381"/>
        <v>1.2986596453145087E-2</v>
      </c>
      <c r="AY945" s="13">
        <f t="shared" si="1382"/>
        <v>4.3899943330080434E-3</v>
      </c>
      <c r="AZ945" s="13">
        <f t="shared" si="1383"/>
        <v>7.419977325612302E-4</v>
      </c>
      <c r="BA945" s="13">
        <f t="shared" si="1384"/>
        <v>8.3608404834964844E-5</v>
      </c>
      <c r="BB945" s="13">
        <f t="shared" si="1385"/>
        <v>7.0657547714984295E-6</v>
      </c>
      <c r="BC945" s="13">
        <f t="shared" si="1386"/>
        <v>4.7770212183332442E-7</v>
      </c>
      <c r="BD945" s="13">
        <f t="shared" si="1387"/>
        <v>1.5973027822194835E-7</v>
      </c>
      <c r="BE945" s="13">
        <f t="shared" si="1388"/>
        <v>3.5539164354499581E-7</v>
      </c>
      <c r="BF945" s="13">
        <f t="shared" si="1389"/>
        <v>3.9536405278814012E-7</v>
      </c>
      <c r="BG945" s="13">
        <f t="shared" si="1390"/>
        <v>2.9322155257199144E-7</v>
      </c>
      <c r="BH945" s="13">
        <f t="shared" si="1391"/>
        <v>1.6310071367085406E-7</v>
      </c>
      <c r="BI945" s="13">
        <f t="shared" si="1392"/>
        <v>7.2578137770853435E-8</v>
      </c>
      <c r="BJ945" s="14">
        <f t="shared" si="1393"/>
        <v>0.80176974253415212</v>
      </c>
      <c r="BK945" s="14">
        <f t="shared" si="1394"/>
        <v>0.15128811029938283</v>
      </c>
      <c r="BL945" s="14">
        <f t="shared" si="1395"/>
        <v>4.2929718723792094E-2</v>
      </c>
      <c r="BM945" s="14">
        <f t="shared" si="1396"/>
        <v>0.46433364075741496</v>
      </c>
      <c r="BN945" s="14">
        <f t="shared" si="1397"/>
        <v>0.52776017011221277</v>
      </c>
    </row>
    <row r="946" spans="1:66" x14ac:dyDescent="0.25">
      <c r="A946" t="s">
        <v>351</v>
      </c>
      <c r="B946" t="s">
        <v>157</v>
      </c>
      <c r="C946" t="s">
        <v>165</v>
      </c>
      <c r="D946" s="22" t="s">
        <v>368</v>
      </c>
      <c r="E946" s="10">
        <f>VLOOKUP(A946,home!$A$2:$E$405,3,FALSE)</f>
        <v>1.3077000000000001</v>
      </c>
      <c r="F946" s="10">
        <f>VLOOKUP(B946,home!$B$2:$E$405,3,FALSE)</f>
        <v>0.89219999999999999</v>
      </c>
      <c r="G946" s="10">
        <f>VLOOKUP(C946,away!$B$2:$E$405,4,FALSE)</f>
        <v>1</v>
      </c>
      <c r="H946" s="10">
        <f>VLOOKUP(A946,away!$A$2:$E$405,3,FALSE)</f>
        <v>1.1667000000000001</v>
      </c>
      <c r="I946" s="10">
        <f>VLOOKUP(C946,away!$B$2:$E$405,3,FALSE)</f>
        <v>0.92310000000000003</v>
      </c>
      <c r="J946" s="10">
        <f>VLOOKUP(B946,home!$B$2:$E$405,4,FALSE)</f>
        <v>1.4285000000000001</v>
      </c>
      <c r="K946" s="12">
        <f t="shared" si="1342"/>
        <v>1.16672994</v>
      </c>
      <c r="L946" s="12">
        <f t="shared" si="1343"/>
        <v>1.5384670299450001</v>
      </c>
      <c r="M946" s="13">
        <f t="shared" si="1344"/>
        <v>6.6857153699687755E-2</v>
      </c>
      <c r="N946" s="13">
        <f t="shared" si="1345"/>
        <v>7.8004242924607461E-2</v>
      </c>
      <c r="O946" s="13">
        <f t="shared" si="1346"/>
        <v>0.10285752668293499</v>
      </c>
      <c r="P946" s="13">
        <f t="shared" si="1347"/>
        <v>0.12000695593532913</v>
      </c>
      <c r="Q946" s="13">
        <f t="shared" si="1348"/>
        <v>4.5504942833586345E-2</v>
      </c>
      <c r="R946" s="13">
        <f t="shared" si="1349"/>
        <v>7.9121456791691802E-2</v>
      </c>
      <c r="S946" s="13">
        <f t="shared" si="1350"/>
        <v>5.385238779964429E-2</v>
      </c>
      <c r="T946" s="13">
        <f t="shared" si="1351"/>
        <v>7.0007854249004603E-2</v>
      </c>
      <c r="U946" s="13">
        <f t="shared" si="1352"/>
        <v>9.2313372535283156E-2</v>
      </c>
      <c r="V946" s="13">
        <f t="shared" si="1353"/>
        <v>1.074041324103138E-2</v>
      </c>
      <c r="W946" s="13">
        <f t="shared" si="1354"/>
        <v>1.7697326407311208E-2</v>
      </c>
      <c r="X946" s="13">
        <f t="shared" si="1355"/>
        <v>2.7226753195823291E-2</v>
      </c>
      <c r="Y946" s="13">
        <f t="shared" si="1356"/>
        <v>2.0943731062111899E-2</v>
      </c>
      <c r="Z946" s="13">
        <f t="shared" si="1357"/>
        <v>4.0575250878411913E-2</v>
      </c>
      <c r="AA946" s="13">
        <f t="shared" si="1358"/>
        <v>4.734036002285448E-2</v>
      </c>
      <c r="AB946" s="13">
        <f t="shared" si="1359"/>
        <v>2.7616707704521702E-2</v>
      </c>
      <c r="AC946" s="13">
        <f t="shared" si="1360"/>
        <v>1.2049236947901383E-3</v>
      </c>
      <c r="AD946" s="13">
        <f t="shared" si="1361"/>
        <v>5.1620001443406574E-3</v>
      </c>
      <c r="AE946" s="13">
        <f t="shared" si="1362"/>
        <v>7.9415670306394338E-3</v>
      </c>
      <c r="AF946" s="13">
        <f t="shared" si="1363"/>
        <v>6.1089195213684918E-3</v>
      </c>
      <c r="AG946" s="13">
        <f t="shared" si="1364"/>
        <v>3.1327904240709384E-3</v>
      </c>
      <c r="AH946" s="13">
        <f t="shared" si="1365"/>
        <v>1.5605921427045907E-2</v>
      </c>
      <c r="AI946" s="13">
        <f t="shared" si="1366"/>
        <v>1.8207895770221985E-2</v>
      </c>
      <c r="AJ946" s="13">
        <f t="shared" si="1367"/>
        <v>1.0621848569758676E-2</v>
      </c>
      <c r="AK946" s="13">
        <f t="shared" si="1368"/>
        <v>4.1309429148278743E-3</v>
      </c>
      <c r="AL946" s="13">
        <f t="shared" si="1369"/>
        <v>8.6512342655585995E-5</v>
      </c>
      <c r="AM946" s="13">
        <f t="shared" si="1370"/>
        <v>1.2045320237373126E-3</v>
      </c>
      <c r="AN946" s="13">
        <f t="shared" si="1371"/>
        <v>1.8531328050327837E-3</v>
      </c>
      <c r="AO946" s="13">
        <f t="shared" si="1372"/>
        <v>1.4254918613262168E-3</v>
      </c>
      <c r="AP946" s="13">
        <f t="shared" si="1373"/>
        <v>7.310240767017716E-4</v>
      </c>
      <c r="AQ946" s="13">
        <f t="shared" si="1374"/>
        <v>2.8116411002541514E-4</v>
      </c>
      <c r="AR946" s="13">
        <f t="shared" si="1375"/>
        <v>4.8018391174844749E-3</v>
      </c>
      <c r="AS946" s="13">
        <f t="shared" si="1376"/>
        <v>5.602449465432314E-3</v>
      </c>
      <c r="AT946" s="13">
        <f t="shared" si="1377"/>
        <v>3.2682727643284382E-3</v>
      </c>
      <c r="AU946" s="13">
        <f t="shared" si="1378"/>
        <v>1.2710638954095174E-3</v>
      </c>
      <c r="AV946" s="13">
        <f t="shared" si="1379"/>
        <v>3.707470756068283E-4</v>
      </c>
      <c r="AW946" s="13">
        <f t="shared" si="1380"/>
        <v>4.3135427626146708E-6</v>
      </c>
      <c r="AX946" s="13">
        <f t="shared" si="1381"/>
        <v>2.3422726263051875E-4</v>
      </c>
      <c r="AY946" s="13">
        <f t="shared" si="1382"/>
        <v>3.603509210713217E-4</v>
      </c>
      <c r="AZ946" s="13">
        <f t="shared" si="1383"/>
        <v>2.7719400563927071E-4</v>
      </c>
      <c r="BA946" s="13">
        <f t="shared" si="1384"/>
        <v>1.4215127952480215E-4</v>
      </c>
      <c r="BB946" s="13">
        <f t="shared" si="1385"/>
        <v>5.4673764203350967E-5</v>
      </c>
      <c r="BC946" s="13">
        <f t="shared" si="1386"/>
        <v>1.6822756725968538E-5</v>
      </c>
      <c r="BD946" s="13">
        <f t="shared" si="1387"/>
        <v>1.2312451942250069E-3</v>
      </c>
      <c r="BE946" s="13">
        <f t="shared" si="1388"/>
        <v>1.4365306315834306E-3</v>
      </c>
      <c r="BF946" s="13">
        <f t="shared" si="1389"/>
        <v>8.3802164879774902E-4</v>
      </c>
      <c r="BG946" s="13">
        <f t="shared" si="1390"/>
        <v>3.2591498267349955E-4</v>
      </c>
      <c r="BH946" s="13">
        <f t="shared" si="1391"/>
        <v>9.5063692044938344E-5</v>
      </c>
      <c r="BI946" s="13">
        <f t="shared" si="1392"/>
        <v>2.2182731143153865E-5</v>
      </c>
      <c r="BJ946" s="14">
        <f t="shared" si="1393"/>
        <v>0.28831089265948318</v>
      </c>
      <c r="BK946" s="14">
        <f t="shared" si="1394"/>
        <v>0.25310869763420962</v>
      </c>
      <c r="BL946" s="14">
        <f t="shared" si="1395"/>
        <v>0.4170793636178699</v>
      </c>
      <c r="BM946" s="14">
        <f t="shared" si="1396"/>
        <v>0.50636588854382847</v>
      </c>
      <c r="BN946" s="14">
        <f t="shared" si="1397"/>
        <v>0.4923522788678375</v>
      </c>
    </row>
    <row r="947" spans="1:66" x14ac:dyDescent="0.25">
      <c r="A947" t="s">
        <v>351</v>
      </c>
      <c r="B947" t="s">
        <v>156</v>
      </c>
      <c r="C947" t="s">
        <v>160</v>
      </c>
      <c r="D947" s="22" t="s">
        <v>368</v>
      </c>
      <c r="E947" s="10">
        <f>VLOOKUP(A947,home!$A$2:$E$405,3,FALSE)</f>
        <v>1.3077000000000001</v>
      </c>
      <c r="F947" s="10">
        <f>VLOOKUP(B947,home!$B$2:$E$405,3,FALSE)</f>
        <v>0.70589999999999997</v>
      </c>
      <c r="G947" s="10">
        <f>VLOOKUP(C947,away!$B$2:$E$405,4,FALSE)</f>
        <v>1.2941</v>
      </c>
      <c r="H947" s="10">
        <f>VLOOKUP(A947,away!$A$2:$E$405,3,FALSE)</f>
        <v>1.1667000000000001</v>
      </c>
      <c r="I947" s="10">
        <f>VLOOKUP(C947,away!$B$2:$E$405,3,FALSE)</f>
        <v>0.72529999999999994</v>
      </c>
      <c r="J947" s="10">
        <f>VLOOKUP(B947,home!$B$2:$E$405,4,FALSE)</f>
        <v>0.85709999999999997</v>
      </c>
      <c r="K947" s="12">
        <f t="shared" si="1342"/>
        <v>1.194590736963</v>
      </c>
      <c r="L947" s="12">
        <f t="shared" si="1343"/>
        <v>0.72528445682099996</v>
      </c>
      <c r="M947" s="13">
        <f t="shared" si="1344"/>
        <v>0.14662526073239879</v>
      </c>
      <c r="N947" s="13">
        <f t="shared" si="1345"/>
        <v>0.17515717827570826</v>
      </c>
      <c r="O947" s="13">
        <f t="shared" si="1346"/>
        <v>0.10634502258653535</v>
      </c>
      <c r="P947" s="13">
        <f t="shared" si="1347"/>
        <v>0.12703877890399612</v>
      </c>
      <c r="Q947" s="13">
        <f t="shared" si="1348"/>
        <v>0.10462057134036896</v>
      </c>
      <c r="R947" s="13">
        <f t="shared" si="1349"/>
        <v>3.8565195971146125E-2</v>
      </c>
      <c r="S947" s="13">
        <f t="shared" si="1350"/>
        <v>2.7517174163585855E-2</v>
      </c>
      <c r="T947" s="13">
        <f t="shared" si="1351"/>
        <v>7.5879674256902188E-2</v>
      </c>
      <c r="U947" s="13">
        <f t="shared" si="1352"/>
        <v>4.6069625876293964E-2</v>
      </c>
      <c r="V947" s="13">
        <f t="shared" si="1353"/>
        <v>2.6490419538967294E-3</v>
      </c>
      <c r="W947" s="13">
        <f t="shared" si="1354"/>
        <v>4.1659588472993836E-2</v>
      </c>
      <c r="X947" s="13">
        <f t="shared" si="1355"/>
        <v>3.0215051997021725E-2</v>
      </c>
      <c r="Y947" s="13">
        <f t="shared" si="1356"/>
        <v>1.0957253787739086E-2</v>
      </c>
      <c r="Z947" s="13">
        <f t="shared" si="1357"/>
        <v>9.3235790707093796E-3</v>
      </c>
      <c r="AA947" s="13">
        <f t="shared" si="1358"/>
        <v>1.1137861193211519E-2</v>
      </c>
      <c r="AB947" s="13">
        <f t="shared" si="1359"/>
        <v>6.6525929054950745E-3</v>
      </c>
      <c r="AC947" s="13">
        <f t="shared" si="1360"/>
        <v>1.4344861750266932E-4</v>
      </c>
      <c r="AD947" s="13">
        <f t="shared" si="1361"/>
        <v>1.2441539623882255E-2</v>
      </c>
      <c r="AE947" s="13">
        <f t="shared" si="1362"/>
        <v>9.0236553081243891E-3</v>
      </c>
      <c r="AF947" s="13">
        <f t="shared" si="1363"/>
        <v>3.2723584693464649E-3</v>
      </c>
      <c r="AG947" s="13">
        <f t="shared" si="1364"/>
        <v>7.9113024498785002E-4</v>
      </c>
      <c r="AH947" s="13">
        <f t="shared" si="1365"/>
        <v>1.6905617454817737E-3</v>
      </c>
      <c r="AI947" s="13">
        <f t="shared" si="1366"/>
        <v>2.0195294014165276E-3</v>
      </c>
      <c r="AJ947" s="13">
        <f t="shared" si="1367"/>
        <v>1.2062555579783081E-3</v>
      </c>
      <c r="AK947" s="13">
        <f t="shared" si="1368"/>
        <v>4.8032723865700736E-4</v>
      </c>
      <c r="AL947" s="13">
        <f t="shared" si="1369"/>
        <v>4.971459109290786E-6</v>
      </c>
      <c r="AM947" s="13">
        <f t="shared" si="1370"/>
        <v>2.9725095976495717E-3</v>
      </c>
      <c r="AN947" s="13">
        <f t="shared" si="1371"/>
        <v>2.1559150089264785E-3</v>
      </c>
      <c r="AO947" s="13">
        <f t="shared" si="1372"/>
        <v>7.8182582310074109E-4</v>
      </c>
      <c r="AP947" s="13">
        <f t="shared" si="1373"/>
        <v>1.8901537247875076E-4</v>
      </c>
      <c r="AQ947" s="13">
        <f t="shared" si="1374"/>
        <v>3.4272477939767427E-5</v>
      </c>
      <c r="AR947" s="13">
        <f t="shared" si="1375"/>
        <v>2.4522763145882207E-4</v>
      </c>
      <c r="AS947" s="13">
        <f t="shared" si="1376"/>
        <v>2.9294665698808517E-4</v>
      </c>
      <c r="AT947" s="13">
        <f t="shared" si="1377"/>
        <v>1.7497568143112194E-4</v>
      </c>
      <c r="AU947" s="13">
        <f t="shared" si="1378"/>
        <v>6.9674776077135699E-5</v>
      </c>
      <c r="AV947" s="13">
        <f t="shared" si="1379"/>
        <v>2.080821052542939E-5</v>
      </c>
      <c r="AW947" s="13">
        <f t="shared" si="1380"/>
        <v>1.1964894791069256E-7</v>
      </c>
      <c r="AX947" s="13">
        <f t="shared" si="1381"/>
        <v>5.9182207181429918E-4</v>
      </c>
      <c r="AY947" s="13">
        <f t="shared" si="1382"/>
        <v>4.2923934989051282E-4</v>
      </c>
      <c r="AZ947" s="13">
        <f t="shared" si="1383"/>
        <v>1.5566031436576984E-4</v>
      </c>
      <c r="BA947" s="13">
        <f t="shared" si="1384"/>
        <v>3.7632668851121164E-5</v>
      </c>
      <c r="BB947" s="13">
        <f t="shared" si="1385"/>
        <v>6.8235974466024933E-6</v>
      </c>
      <c r="BC947" s="13">
        <f t="shared" si="1386"/>
        <v>9.8980983352485065E-7</v>
      </c>
      <c r="BD947" s="13">
        <f t="shared" si="1387"/>
        <v>2.9643298246685338E-5</v>
      </c>
      <c r="BE947" s="13">
        <f t="shared" si="1388"/>
        <v>3.541160949852184E-5</v>
      </c>
      <c r="BF947" s="13">
        <f t="shared" si="1389"/>
        <v>2.1151190343942591E-5</v>
      </c>
      <c r="BG947" s="13">
        <f t="shared" si="1390"/>
        <v>8.4223386868716915E-6</v>
      </c>
      <c r="BH947" s="13">
        <f t="shared" si="1391"/>
        <v>2.5153119447255104E-6</v>
      </c>
      <c r="BI947" s="13">
        <f t="shared" si="1392"/>
        <v>6.0095366994829638E-7</v>
      </c>
      <c r="BJ947" s="14">
        <f t="shared" si="1393"/>
        <v>0.4713737078693721</v>
      </c>
      <c r="BK947" s="14">
        <f t="shared" si="1394"/>
        <v>0.30440791518037991</v>
      </c>
      <c r="BL947" s="14">
        <f t="shared" si="1395"/>
        <v>0.21506835013508693</v>
      </c>
      <c r="BM947" s="14">
        <f t="shared" si="1396"/>
        <v>0.30139242474445216</v>
      </c>
      <c r="BN947" s="14">
        <f t="shared" si="1397"/>
        <v>0.69835200781015361</v>
      </c>
    </row>
    <row r="948" spans="1:66" x14ac:dyDescent="0.25">
      <c r="A948" t="s">
        <v>351</v>
      </c>
      <c r="B948" t="s">
        <v>162</v>
      </c>
      <c r="C948" t="s">
        <v>163</v>
      </c>
      <c r="D948" s="22" t="s">
        <v>368</v>
      </c>
      <c r="E948" s="10">
        <f>VLOOKUP(A948,home!$A$2:$E$405,3,FALSE)</f>
        <v>1.3077000000000001</v>
      </c>
      <c r="F948" s="10">
        <f>VLOOKUP(B948,home!$B$2:$E$405,3,FALSE)</f>
        <v>0.64710000000000001</v>
      </c>
      <c r="G948" s="10">
        <f>VLOOKUP(C948,away!$B$2:$E$405,4,FALSE)</f>
        <v>0.76470000000000005</v>
      </c>
      <c r="H948" s="10">
        <f>VLOOKUP(A948,away!$A$2:$E$405,3,FALSE)</f>
        <v>1.1667000000000001</v>
      </c>
      <c r="I948" s="10">
        <f>VLOOKUP(C948,away!$B$2:$E$405,3,FALSE)</f>
        <v>1.6483000000000001</v>
      </c>
      <c r="J948" s="10">
        <f>VLOOKUP(B948,home!$B$2:$E$405,4,FALSE)</f>
        <v>1.6483000000000001</v>
      </c>
      <c r="K948" s="12">
        <f t="shared" si="1342"/>
        <v>0.64709882874900015</v>
      </c>
      <c r="L948" s="12">
        <f t="shared" si="1343"/>
        <v>3.1697989347630005</v>
      </c>
      <c r="M948" s="13">
        <f t="shared" si="1344"/>
        <v>2.1995931742659111E-2</v>
      </c>
      <c r="N948" s="13">
        <f t="shared" si="1345"/>
        <v>1.4233541667917664E-2</v>
      </c>
      <c r="O948" s="13">
        <f t="shared" si="1346"/>
        <v>6.972268100700052E-2</v>
      </c>
      <c r="P948" s="13">
        <f t="shared" si="1347"/>
        <v>4.5117465216870191E-2</v>
      </c>
      <c r="Q948" s="13">
        <f t="shared" si="1348"/>
        <v>4.6052540711298039E-3</v>
      </c>
      <c r="R948" s="13">
        <f t="shared" si="1349"/>
        <v>0.1105034399924054</v>
      </c>
      <c r="S948" s="13">
        <f t="shared" si="1350"/>
        <v>2.3135933628668007E-2</v>
      </c>
      <c r="T948" s="13">
        <f t="shared" si="1351"/>
        <v>1.4597729448980225E-2</v>
      </c>
      <c r="U948" s="13">
        <f t="shared" si="1352"/>
        <v>7.150664659182096E-2</v>
      </c>
      <c r="V948" s="13">
        <f t="shared" si="1353"/>
        <v>5.2728673898204126E-3</v>
      </c>
      <c r="W948" s="13">
        <f t="shared" si="1354"/>
        <v>9.9335150517322049E-4</v>
      </c>
      <c r="X948" s="13">
        <f t="shared" si="1355"/>
        <v>3.1487245429432974E-3</v>
      </c>
      <c r="Y948" s="13">
        <f t="shared" si="1356"/>
        <v>4.9904118510418916E-3</v>
      </c>
      <c r="Z948" s="13">
        <f t="shared" si="1357"/>
        <v>0.11675789545852458</v>
      </c>
      <c r="AA948" s="13">
        <f t="shared" si="1358"/>
        <v>7.5553897398409453E-2</v>
      </c>
      <c r="AB948" s="13">
        <f t="shared" si="1359"/>
        <v>2.4445419256966437E-2</v>
      </c>
      <c r="AC948" s="13">
        <f t="shared" si="1360"/>
        <v>6.7597276009002038E-4</v>
      </c>
      <c r="AD948" s="13">
        <f t="shared" si="1361"/>
        <v>1.606991488834118E-4</v>
      </c>
      <c r="AE948" s="13">
        <f t="shared" si="1362"/>
        <v>5.0938399094795951E-4</v>
      </c>
      <c r="AF948" s="13">
        <f t="shared" si="1363"/>
        <v>8.0732241594608429E-4</v>
      </c>
      <c r="AG948" s="13">
        <f t="shared" si="1364"/>
        <v>8.5301657802539649E-4</v>
      </c>
      <c r="AH948" s="13">
        <f t="shared" si="1365"/>
        <v>9.2524763162400242E-2</v>
      </c>
      <c r="AI948" s="13">
        <f t="shared" si="1366"/>
        <v>5.9872665872667832E-2</v>
      </c>
      <c r="AJ948" s="13">
        <f t="shared" si="1367"/>
        <v>1.937176598014179E-2</v>
      </c>
      <c r="AK948" s="13">
        <f t="shared" si="1368"/>
        <v>4.1784823588498264E-3</v>
      </c>
      <c r="AL948" s="13">
        <f t="shared" si="1369"/>
        <v>5.5461487783697382E-5</v>
      </c>
      <c r="AM948" s="13">
        <f t="shared" si="1370"/>
        <v>2.0797646204683402E-5</v>
      </c>
      <c r="AN948" s="13">
        <f t="shared" si="1371"/>
        <v>6.5924356785183199E-5</v>
      </c>
      <c r="AO948" s="13">
        <f t="shared" si="1372"/>
        <v>1.0448347795630489E-4</v>
      </c>
      <c r="AP948" s="13">
        <f t="shared" si="1373"/>
        <v>1.1039720570874288E-4</v>
      </c>
      <c r="AQ948" s="13">
        <f t="shared" si="1374"/>
        <v>8.748423626409625E-5</v>
      </c>
      <c r="AR948" s="13">
        <f t="shared" si="1375"/>
        <v>5.865697914227503E-2</v>
      </c>
      <c r="AS948" s="13">
        <f t="shared" si="1376"/>
        <v>3.7956862500920702E-2</v>
      </c>
      <c r="AT948" s="13">
        <f t="shared" si="1377"/>
        <v>1.2280920633666313E-2</v>
      </c>
      <c r="AU948" s="13">
        <f t="shared" si="1378"/>
        <v>2.6489897860016336E-3</v>
      </c>
      <c r="AV948" s="13">
        <f t="shared" si="1379"/>
        <v>4.2853954697243037E-4</v>
      </c>
      <c r="AW948" s="13">
        <f t="shared" si="1380"/>
        <v>3.1600310043595338E-6</v>
      </c>
      <c r="AX948" s="13">
        <f t="shared" si="1381"/>
        <v>2.2430220832977856E-6</v>
      </c>
      <c r="AY948" s="13">
        <f t="shared" si="1382"/>
        <v>7.1099290102872063E-6</v>
      </c>
      <c r="AZ948" s="13">
        <f t="shared" si="1383"/>
        <v>1.1268522701524475E-5</v>
      </c>
      <c r="BA948" s="13">
        <f t="shared" si="1384"/>
        <v>1.1906317085214987E-5</v>
      </c>
      <c r="BB948" s="13">
        <f t="shared" si="1385"/>
        <v>9.4351578034162458E-6</v>
      </c>
      <c r="BC948" s="13">
        <f t="shared" si="1386"/>
        <v>5.9815106309179237E-6</v>
      </c>
      <c r="BD948" s="13">
        <f t="shared" si="1387"/>
        <v>3.0988471666933162E-2</v>
      </c>
      <c r="BE948" s="13">
        <f t="shared" si="1388"/>
        <v>2.0052603720394024E-2</v>
      </c>
      <c r="BF948" s="13">
        <f t="shared" si="1389"/>
        <v>6.4880081904174066E-3</v>
      </c>
      <c r="BG948" s="13">
        <f t="shared" si="1390"/>
        <v>1.3994608336443414E-3</v>
      </c>
      <c r="BH948" s="13">
        <f t="shared" si="1391"/>
        <v>2.2639736658283815E-4</v>
      </c>
      <c r="BI948" s="13">
        <f t="shared" si="1392"/>
        <v>2.9300294149522526E-5</v>
      </c>
      <c r="BJ948" s="14">
        <f t="shared" si="1393"/>
        <v>4.5336466603222624E-2</v>
      </c>
      <c r="BK948" s="14">
        <f t="shared" si="1394"/>
        <v>9.6260742154901727E-2</v>
      </c>
      <c r="BL948" s="14">
        <f t="shared" si="1395"/>
        <v>0.69883629530261981</v>
      </c>
      <c r="BM948" s="14">
        <f t="shared" si="1396"/>
        <v>0.69100913592328006</v>
      </c>
      <c r="BN948" s="14">
        <f t="shared" si="1397"/>
        <v>0.26617831369798267</v>
      </c>
    </row>
    <row r="949" spans="1:66" x14ac:dyDescent="0.25">
      <c r="A949" t="s">
        <v>351</v>
      </c>
      <c r="B949" t="s">
        <v>164</v>
      </c>
      <c r="C949" t="s">
        <v>155</v>
      </c>
      <c r="D949" s="22" t="s">
        <v>368</v>
      </c>
      <c r="E949" s="10">
        <f>VLOOKUP(A949,home!$A$2:$E$405,3,FALSE)</f>
        <v>1.3077000000000001</v>
      </c>
      <c r="F949" s="10">
        <f>VLOOKUP(B949,home!$B$2:$E$405,3,FALSE)</f>
        <v>0.94120000000000004</v>
      </c>
      <c r="G949" s="10">
        <f>VLOOKUP(C949,away!$B$2:$E$405,4,FALSE)</f>
        <v>1.4748000000000001</v>
      </c>
      <c r="H949" s="10">
        <f>VLOOKUP(A949,away!$A$2:$E$405,3,FALSE)</f>
        <v>1.1667000000000001</v>
      </c>
      <c r="I949" s="10">
        <f>VLOOKUP(C949,away!$B$2:$E$405,3,FALSE)</f>
        <v>0.61219999999999997</v>
      </c>
      <c r="J949" s="10">
        <f>VLOOKUP(B949,home!$B$2:$E$405,4,FALSE)</f>
        <v>0.79120000000000001</v>
      </c>
      <c r="K949" s="12">
        <f t="shared" si="1342"/>
        <v>1.8151945175520003</v>
      </c>
      <c r="L949" s="12">
        <f t="shared" si="1343"/>
        <v>0.56511755908799999</v>
      </c>
      <c r="M949" s="13">
        <f t="shared" si="1344"/>
        <v>9.2521699143449987E-2</v>
      </c>
      <c r="N949" s="13">
        <f t="shared" si="1345"/>
        <v>0.16794488103978603</v>
      </c>
      <c r="O949" s="13">
        <f t="shared" si="1346"/>
        <v>5.2285636782620756E-2</v>
      </c>
      <c r="P949" s="13">
        <f t="shared" si="1347"/>
        <v>9.490860123452842E-2</v>
      </c>
      <c r="Q949" s="13">
        <f t="shared" si="1348"/>
        <v>0.15242631365717127</v>
      </c>
      <c r="R949" s="13">
        <f t="shared" si="1349"/>
        <v>1.4773765716978193E-2</v>
      </c>
      <c r="S949" s="13">
        <f t="shared" si="1350"/>
        <v>2.43392703324894E-2</v>
      </c>
      <c r="T949" s="13">
        <f t="shared" si="1351"/>
        <v>8.6138786314722507E-2</v>
      </c>
      <c r="U949" s="13">
        <f t="shared" si="1352"/>
        <v>2.6817258533056516E-2</v>
      </c>
      <c r="V949" s="13">
        <f t="shared" si="1353"/>
        <v>2.7741313343683642E-3</v>
      </c>
      <c r="W949" s="13">
        <f t="shared" si="1354"/>
        <v>9.222780296038631E-2</v>
      </c>
      <c r="X949" s="13">
        <f t="shared" si="1355"/>
        <v>5.2119550889022537E-2</v>
      </c>
      <c r="Y949" s="13">
        <f t="shared" si="1356"/>
        <v>1.4726836689583606E-2</v>
      </c>
      <c r="Z949" s="13">
        <f t="shared" si="1357"/>
        <v>2.7829714735055655E-3</v>
      </c>
      <c r="AA949" s="13">
        <f t="shared" si="1358"/>
        <v>5.0516345612109147E-3</v>
      </c>
      <c r="AB949" s="13">
        <f t="shared" si="1359"/>
        <v>4.5848496800931296E-3</v>
      </c>
      <c r="AC949" s="13">
        <f t="shared" si="1360"/>
        <v>1.7785619956133312E-4</v>
      </c>
      <c r="AD949" s="13">
        <f t="shared" si="1361"/>
        <v>4.185285057488982E-2</v>
      </c>
      <c r="AE949" s="13">
        <f t="shared" si="1362"/>
        <v>2.3651780757756535E-2</v>
      </c>
      <c r="AF949" s="13">
        <f t="shared" si="1363"/>
        <v>6.683018304953949E-3</v>
      </c>
      <c r="AG949" s="13">
        <f t="shared" si="1364"/>
        <v>1.2588969972786668E-3</v>
      </c>
      <c r="AH949" s="13">
        <f t="shared" si="1365"/>
        <v>3.9317651152974978E-4</v>
      </c>
      <c r="AI949" s="13">
        <f t="shared" si="1366"/>
        <v>7.1369184815902275E-4</v>
      </c>
      <c r="AJ949" s="13">
        <f t="shared" si="1367"/>
        <v>6.4774476499990642E-4</v>
      </c>
      <c r="AK949" s="13">
        <f t="shared" si="1368"/>
        <v>3.9192758206694643E-4</v>
      </c>
      <c r="AL949" s="13">
        <f t="shared" si="1369"/>
        <v>7.2977834508134664E-6</v>
      </c>
      <c r="AM949" s="13">
        <f t="shared" si="1370"/>
        <v>1.5194212981492629E-2</v>
      </c>
      <c r="AN949" s="13">
        <f t="shared" si="1371"/>
        <v>8.5865165523643181E-3</v>
      </c>
      <c r="AO949" s="13">
        <f t="shared" si="1372"/>
        <v>2.4261956375704161E-3</v>
      </c>
      <c r="AP949" s="13">
        <f t="shared" si="1373"/>
        <v>4.570285855245826E-4</v>
      </c>
      <c r="AQ949" s="13">
        <f t="shared" si="1374"/>
        <v>6.4568719671273322E-5</v>
      </c>
      <c r="AR949" s="13">
        <f t="shared" si="1375"/>
        <v>4.4438190097285444E-5</v>
      </c>
      <c r="AS949" s="13">
        <f t="shared" si="1376"/>
        <v>8.0663959034526147E-5</v>
      </c>
      <c r="AT949" s="13">
        <f t="shared" si="1377"/>
        <v>7.3210388101755511E-5</v>
      </c>
      <c r="AU949" s="13">
        <f t="shared" si="1378"/>
        <v>4.4297031703386945E-5</v>
      </c>
      <c r="AV949" s="13">
        <f t="shared" si="1379"/>
        <v>2.0101932272953771E-5</v>
      </c>
      <c r="AW949" s="13">
        <f t="shared" si="1380"/>
        <v>2.0794593948151721E-7</v>
      </c>
      <c r="AX949" s="13">
        <f t="shared" si="1381"/>
        <v>4.5967420170871433E-3</v>
      </c>
      <c r="AY949" s="13">
        <f t="shared" si="1382"/>
        <v>2.5976996284535364E-3</v>
      </c>
      <c r="AZ949" s="13">
        <f t="shared" si="1383"/>
        <v>7.3400283663773336E-4</v>
      </c>
      <c r="BA949" s="13">
        <f t="shared" si="1384"/>
        <v>1.3826596380146135E-4</v>
      </c>
      <c r="BB949" s="13">
        <f t="shared" si="1385"/>
        <v>1.9534130992107894E-5</v>
      </c>
      <c r="BC949" s="13">
        <f t="shared" si="1386"/>
        <v>2.2078160850330543E-6</v>
      </c>
      <c r="BD949" s="13">
        <f t="shared" si="1387"/>
        <v>4.1854669196777449E-6</v>
      </c>
      <c r="BE949" s="13">
        <f t="shared" si="1388"/>
        <v>7.5974366059943015E-6</v>
      </c>
      <c r="BF949" s="13">
        <f t="shared" si="1389"/>
        <v>6.8954126373248677E-6</v>
      </c>
      <c r="BG949" s="13">
        <f t="shared" si="1390"/>
        <v>4.1721717385102944E-6</v>
      </c>
      <c r="BH949" s="13">
        <f t="shared" si="1391"/>
        <v>1.89332581650732E-6</v>
      </c>
      <c r="BI949" s="13">
        <f t="shared" si="1392"/>
        <v>6.8735092841275085E-7</v>
      </c>
      <c r="BJ949" s="14">
        <f t="shared" si="1393"/>
        <v>0.67384769305523151</v>
      </c>
      <c r="BK949" s="14">
        <f t="shared" si="1394"/>
        <v>0.21732655565630188</v>
      </c>
      <c r="BL949" s="14">
        <f t="shared" si="1395"/>
        <v>0.10594782864657142</v>
      </c>
      <c r="BM949" s="14">
        <f t="shared" si="1396"/>
        <v>0.42244665957456162</v>
      </c>
      <c r="BN949" s="14">
        <f t="shared" si="1397"/>
        <v>0.57486089757453462</v>
      </c>
    </row>
    <row r="950" spans="1:66" x14ac:dyDescent="0.25">
      <c r="A950" t="s">
        <v>351</v>
      </c>
      <c r="B950" t="s">
        <v>166</v>
      </c>
      <c r="C950" t="s">
        <v>161</v>
      </c>
      <c r="D950" s="22" t="s">
        <v>368</v>
      </c>
      <c r="E950" s="10">
        <f>VLOOKUP(A950,home!$A$2:$E$405,3,FALSE)</f>
        <v>1.3077000000000001</v>
      </c>
      <c r="F950" s="10">
        <f>VLOOKUP(B950,home!$B$2:$E$405,3,FALSE)</f>
        <v>1.647</v>
      </c>
      <c r="G950" s="10">
        <f>VLOOKUP(C950,away!$B$2:$E$405,4,FALSE)</f>
        <v>0.88229999999999997</v>
      </c>
      <c r="H950" s="10">
        <f>VLOOKUP(A950,away!$A$2:$E$405,3,FALSE)</f>
        <v>1.1667000000000001</v>
      </c>
      <c r="I950" s="10">
        <f>VLOOKUP(C950,away!$B$2:$E$405,3,FALSE)</f>
        <v>1.2526999999999999</v>
      </c>
      <c r="J950" s="10">
        <f>VLOOKUP(B950,home!$B$2:$E$405,4,FALSE)</f>
        <v>1.0548999999999999</v>
      </c>
      <c r="K950" s="12">
        <f t="shared" si="1342"/>
        <v>1.9002817703700001</v>
      </c>
      <c r="L950" s="12">
        <f t="shared" si="1343"/>
        <v>1.5417628174410001</v>
      </c>
      <c r="M950" s="13">
        <f t="shared" si="1344"/>
        <v>3.1999193238055064E-2</v>
      </c>
      <c r="N950" s="13">
        <f t="shared" si="1345"/>
        <v>6.0807483576823008E-2</v>
      </c>
      <c r="O950" s="13">
        <f t="shared" si="1346"/>
        <v>4.933516632254277E-2</v>
      </c>
      <c r="P950" s="13">
        <f t="shared" si="1347"/>
        <v>9.3750717200899988E-2</v>
      </c>
      <c r="Q950" s="13">
        <f t="shared" si="1348"/>
        <v>5.7775676271554978E-2</v>
      </c>
      <c r="R950" s="13">
        <f t="shared" si="1349"/>
        <v>3.8031562514181945E-2</v>
      </c>
      <c r="S950" s="13">
        <f t="shared" si="1350"/>
        <v>6.8667332565986131E-2</v>
      </c>
      <c r="T950" s="13">
        <f t="shared" si="1351"/>
        <v>8.9076389427991745E-2</v>
      </c>
      <c r="U950" s="13">
        <f t="shared" si="1352"/>
        <v>7.2270684944387001E-2</v>
      </c>
      <c r="V950" s="13">
        <f t="shared" si="1353"/>
        <v>2.2353381878661385E-2</v>
      </c>
      <c r="W950" s="13">
        <f t="shared" si="1354"/>
        <v>3.6596688129878166E-2</v>
      </c>
      <c r="X950" s="13">
        <f t="shared" si="1355"/>
        <v>5.6423413000130568E-2</v>
      </c>
      <c r="Y950" s="13">
        <f t="shared" si="1356"/>
        <v>4.3495760098359225E-2</v>
      </c>
      <c r="Z950" s="13">
        <f t="shared" si="1357"/>
        <v>1.9545216324516231E-2</v>
      </c>
      <c r="AA950" s="13">
        <f t="shared" si="1358"/>
        <v>3.7141418279416326E-2</v>
      </c>
      <c r="AB950" s="13">
        <f t="shared" si="1359"/>
        <v>3.5289580041030978E-2</v>
      </c>
      <c r="AC950" s="13">
        <f t="shared" si="1360"/>
        <v>4.0931609732309188E-3</v>
      </c>
      <c r="AD950" s="13">
        <f t="shared" si="1361"/>
        <v>1.7386004827280917E-2</v>
      </c>
      <c r="AE950" s="13">
        <f t="shared" si="1362"/>
        <v>2.6805095786551453E-2</v>
      </c>
      <c r="AF950" s="13">
        <f t="shared" si="1363"/>
        <v>2.0663550000824725E-2</v>
      </c>
      <c r="AG950" s="13">
        <f t="shared" si="1364"/>
        <v>1.0619431022534837E-2</v>
      </c>
      <c r="AH950" s="13">
        <f t="shared" si="1365"/>
        <v>7.5335219469949942E-3</v>
      </c>
      <c r="AI950" s="13">
        <f t="shared" si="1366"/>
        <v>1.4315814422556897E-2</v>
      </c>
      <c r="AJ950" s="13">
        <f t="shared" si="1367"/>
        <v>1.3602040587592403E-2</v>
      </c>
      <c r="AK950" s="13">
        <f t="shared" si="1368"/>
        <v>8.6159032561448946E-3</v>
      </c>
      <c r="AL950" s="13">
        <f t="shared" si="1369"/>
        <v>4.796830645127304E-4</v>
      </c>
      <c r="AM950" s="13">
        <f t="shared" si="1370"/>
        <v>6.6076616065693511E-3</v>
      </c>
      <c r="AN950" s="13">
        <f t="shared" si="1371"/>
        <v>1.0187446975241089E-2</v>
      </c>
      <c r="AO950" s="13">
        <f t="shared" si="1372"/>
        <v>7.8533134755392475E-3</v>
      </c>
      <c r="AP950" s="13">
        <f t="shared" si="1373"/>
        <v>4.0359822367649215E-3</v>
      </c>
      <c r="AQ950" s="13">
        <f t="shared" si="1374"/>
        <v>1.5556318361241289E-3</v>
      </c>
      <c r="AR950" s="13">
        <f t="shared" si="1375"/>
        <v>2.3229808044505211E-3</v>
      </c>
      <c r="AS950" s="13">
        <f t="shared" si="1376"/>
        <v>4.4143180756167633E-3</v>
      </c>
      <c r="AT950" s="13">
        <f t="shared" si="1377"/>
        <v>4.1942240838546583E-3</v>
      </c>
      <c r="AU950" s="13">
        <f t="shared" si="1378"/>
        <v>2.6567358557986068E-3</v>
      </c>
      <c r="AV950" s="13">
        <f t="shared" si="1379"/>
        <v>1.2621366788656088E-3</v>
      </c>
      <c r="AW950" s="13">
        <f t="shared" si="1380"/>
        <v>3.9037990559323686E-5</v>
      </c>
      <c r="AX950" s="13">
        <f t="shared" si="1381"/>
        <v>2.0927364826229134E-3</v>
      </c>
      <c r="AY950" s="13">
        <f t="shared" si="1382"/>
        <v>3.2265032956102714E-3</v>
      </c>
      <c r="AZ950" s="13">
        <f t="shared" si="1383"/>
        <v>2.4872514057613822E-3</v>
      </c>
      <c r="BA950" s="13">
        <f t="shared" si="1384"/>
        <v>1.2782505783435856E-3</v>
      </c>
      <c r="BB950" s="13">
        <f t="shared" si="1385"/>
        <v>4.926898032656487E-4</v>
      </c>
      <c r="BC950" s="13">
        <f t="shared" si="1386"/>
        <v>1.5192216384145966E-4</v>
      </c>
      <c r="BD950" s="13">
        <f t="shared" si="1387"/>
        <v>5.969142383218329E-4</v>
      </c>
      <c r="BE950" s="13">
        <f t="shared" si="1388"/>
        <v>1.1343052455572728E-3</v>
      </c>
      <c r="BF950" s="13">
        <f t="shared" si="1389"/>
        <v>1.0777497900837762E-3</v>
      </c>
      <c r="BG950" s="13">
        <f t="shared" si="1390"/>
        <v>6.8267609303876463E-4</v>
      </c>
      <c r="BH950" s="13">
        <f t="shared" si="1391"/>
        <v>3.2431923366724473E-4</v>
      </c>
      <c r="BI950" s="13">
        <f t="shared" si="1392"/>
        <v>1.2325958550364675E-4</v>
      </c>
      <c r="BJ950" s="14">
        <f t="shared" si="1393"/>
        <v>0.45961888200161355</v>
      </c>
      <c r="BK950" s="14">
        <f t="shared" si="1394"/>
        <v>0.22456997221695649</v>
      </c>
      <c r="BL950" s="14">
        <f t="shared" si="1395"/>
        <v>0.29492531199960703</v>
      </c>
      <c r="BM950" s="14">
        <f t="shared" si="1396"/>
        <v>0.6637721181135845</v>
      </c>
      <c r="BN950" s="14">
        <f t="shared" si="1397"/>
        <v>0.33169979912405778</v>
      </c>
    </row>
    <row r="951" spans="1:66" x14ac:dyDescent="0.25">
      <c r="A951" t="s">
        <v>342</v>
      </c>
      <c r="B951" t="s">
        <v>174</v>
      </c>
      <c r="C951" t="s">
        <v>173</v>
      </c>
      <c r="D951" s="22" t="s">
        <v>368</v>
      </c>
      <c r="E951" s="10">
        <f>VLOOKUP(A951,home!$A$2:$E$405,3,FALSE)</f>
        <v>1.3717999999999999</v>
      </c>
      <c r="F951" s="10">
        <f>VLOOKUP(B951,home!$B$2:$E$405,3,FALSE)</f>
        <v>0.97199999999999998</v>
      </c>
      <c r="G951" s="10">
        <f>VLOOKUP(C951,away!$B$2:$E$405,4,FALSE)</f>
        <v>0.50119999999999998</v>
      </c>
      <c r="H951" s="10">
        <f>VLOOKUP(A951,away!$A$2:$E$405,3,FALSE)</f>
        <v>1.1667000000000001</v>
      </c>
      <c r="I951" s="10">
        <f>VLOOKUP(C951,away!$B$2:$E$405,3,FALSE)</f>
        <v>1.2321</v>
      </c>
      <c r="J951" s="10">
        <f>VLOOKUP(B951,home!$B$2:$E$405,4,FALSE)</f>
        <v>0.68569999999999998</v>
      </c>
      <c r="K951" s="12">
        <f t="shared" si="1342"/>
        <v>0.66829486751999989</v>
      </c>
      <c r="L951" s="12">
        <f t="shared" si="1343"/>
        <v>0.98568762669900001</v>
      </c>
      <c r="M951" s="13">
        <f t="shared" si="1344"/>
        <v>0.19128659193093125</v>
      </c>
      <c r="N951" s="13">
        <f t="shared" si="1345"/>
        <v>0.12783584761283401</v>
      </c>
      <c r="O951" s="13">
        <f t="shared" si="1346"/>
        <v>0.1885488268197397</v>
      </c>
      <c r="P951" s="13">
        <f t="shared" si="1347"/>
        <v>0.12600621324054936</v>
      </c>
      <c r="Q951" s="13">
        <f t="shared" si="1348"/>
        <v>4.2716020422362888E-2</v>
      </c>
      <c r="R951" s="13">
        <f t="shared" si="1349"/>
        <v>9.2925122812414981E-2</v>
      </c>
      <c r="S951" s="13">
        <f t="shared" si="1350"/>
        <v>2.0751017641837354E-2</v>
      </c>
      <c r="T951" s="13">
        <f t="shared" si="1351"/>
        <v>4.2104652792144884E-2</v>
      </c>
      <c r="U951" s="13">
        <f t="shared" si="1352"/>
        <v>6.2101382639202597E-2</v>
      </c>
      <c r="V951" s="13">
        <f t="shared" si="1353"/>
        <v>1.518813052848113E-3</v>
      </c>
      <c r="W951" s="13">
        <f t="shared" si="1354"/>
        <v>9.5156324030482055E-3</v>
      </c>
      <c r="X951" s="13">
        <f t="shared" si="1355"/>
        <v>9.3794411199006871E-3</v>
      </c>
      <c r="Y951" s="13">
        <f t="shared" si="1356"/>
        <v>4.6225995286189592E-3</v>
      </c>
      <c r="Z951" s="13">
        <f t="shared" si="1357"/>
        <v>3.0531714588560813E-2</v>
      </c>
      <c r="AA951" s="13">
        <f t="shared" si="1358"/>
        <v>2.04041881561207E-2</v>
      </c>
      <c r="AB951" s="13">
        <f t="shared" si="1359"/>
        <v>6.818007110323915E-3</v>
      </c>
      <c r="AC951" s="13">
        <f t="shared" si="1360"/>
        <v>6.2530480925844056E-5</v>
      </c>
      <c r="AD951" s="13">
        <f t="shared" si="1361"/>
        <v>1.5898120740410293E-3</v>
      </c>
      <c r="AE951" s="13">
        <f t="shared" si="1362"/>
        <v>1.5670580901589169E-3</v>
      </c>
      <c r="AF951" s="13">
        <f t="shared" si="1363"/>
        <v>7.7231488489410511E-4</v>
      </c>
      <c r="AG951" s="13">
        <f t="shared" si="1364"/>
        <v>2.53753741985194E-4</v>
      </c>
      <c r="AH951" s="13">
        <f t="shared" si="1365"/>
        <v>7.5236833229624352E-3</v>
      </c>
      <c r="AI951" s="13">
        <f t="shared" si="1366"/>
        <v>5.0280389495816142E-3</v>
      </c>
      <c r="AJ951" s="13">
        <f t="shared" si="1367"/>
        <v>1.6801063118480216E-3</v>
      </c>
      <c r="AK951" s="13">
        <f t="shared" si="1368"/>
        <v>3.7426880836532984E-4</v>
      </c>
      <c r="AL951" s="13">
        <f t="shared" si="1369"/>
        <v>1.6476281027414628E-6</v>
      </c>
      <c r="AM951" s="13">
        <f t="shared" si="1370"/>
        <v>2.1249264988058928E-4</v>
      </c>
      <c r="AN951" s="13">
        <f t="shared" si="1371"/>
        <v>2.0945137575177958E-4</v>
      </c>
      <c r="AO951" s="13">
        <f t="shared" si="1372"/>
        <v>1.0322681473680603E-4</v>
      </c>
      <c r="AP951" s="13">
        <f t="shared" si="1373"/>
        <v>3.39164646765399E-5</v>
      </c>
      <c r="AQ951" s="13">
        <f t="shared" si="1374"/>
        <v>8.3577598932597714E-6</v>
      </c>
      <c r="AR951" s="13">
        <f t="shared" si="1375"/>
        <v>1.4832003117291382E-3</v>
      </c>
      <c r="AS951" s="13">
        <f t="shared" si="1376"/>
        <v>9.9121515583264707E-4</v>
      </c>
      <c r="AT951" s="13">
        <f t="shared" si="1377"/>
        <v>3.3121200062549737E-4</v>
      </c>
      <c r="AU951" s="13">
        <f t="shared" si="1378"/>
        <v>7.3782426693016985E-5</v>
      </c>
      <c r="AV951" s="13">
        <f t="shared" si="1379"/>
        <v>1.2327104268028469E-5</v>
      </c>
      <c r="AW951" s="13">
        <f t="shared" si="1380"/>
        <v>3.0148389730508777E-8</v>
      </c>
      <c r="AX951" s="13">
        <f t="shared" si="1381"/>
        <v>2.3667957883487016E-5</v>
      </c>
      <c r="AY951" s="13">
        <f t="shared" si="1382"/>
        <v>2.33292132349862E-5</v>
      </c>
      <c r="AZ951" s="13">
        <f t="shared" si="1383"/>
        <v>1.1497658413174224E-5</v>
      </c>
      <c r="BA951" s="13">
        <f t="shared" si="1384"/>
        <v>3.7776998779591642E-6</v>
      </c>
      <c r="BB951" s="13">
        <f t="shared" si="1385"/>
        <v>9.3090800677166754E-7</v>
      </c>
      <c r="BC951" s="13">
        <f t="shared" si="1386"/>
        <v>1.8351690077397238E-7</v>
      </c>
      <c r="BD951" s="13">
        <f t="shared" si="1387"/>
        <v>2.4366203253125179E-4</v>
      </c>
      <c r="BE951" s="13">
        <f t="shared" si="1388"/>
        <v>1.6283808575012684E-4</v>
      </c>
      <c r="BF951" s="13">
        <f t="shared" si="1389"/>
        <v>5.4411928471795688E-5</v>
      </c>
      <c r="BG951" s="13">
        <f t="shared" si="1390"/>
        <v>1.2121070843188805E-5</v>
      </c>
      <c r="BH951" s="13">
        <f t="shared" si="1391"/>
        <v>2.0251123583373483E-6</v>
      </c>
      <c r="BI951" s="13">
        <f t="shared" si="1392"/>
        <v>2.7067443904563468E-7</v>
      </c>
      <c r="BJ951" s="14">
        <f t="shared" si="1393"/>
        <v>0.24098796468924502</v>
      </c>
      <c r="BK951" s="14">
        <f t="shared" si="1394"/>
        <v>0.33965014318842968</v>
      </c>
      <c r="BL951" s="14">
        <f t="shared" si="1395"/>
        <v>0.38877069083410143</v>
      </c>
      <c r="BM951" s="14">
        <f t="shared" si="1396"/>
        <v>0.23059859139665942</v>
      </c>
      <c r="BN951" s="14">
        <f t="shared" si="1397"/>
        <v>0.76931862283883223</v>
      </c>
    </row>
    <row r="952" spans="1:66" x14ac:dyDescent="0.25">
      <c r="A952" t="s">
        <v>343</v>
      </c>
      <c r="B952" t="s">
        <v>182</v>
      </c>
      <c r="C952" t="s">
        <v>180</v>
      </c>
      <c r="D952" s="22" t="s">
        <v>368</v>
      </c>
      <c r="E952" s="10">
        <f>VLOOKUP(A952,home!$A$2:$E$405,3,FALSE)</f>
        <v>1.3151999999999999</v>
      </c>
      <c r="F952" s="10">
        <f>VLOOKUP(B952,home!$B$2:$E$405,3,FALSE)</f>
        <v>1.4256</v>
      </c>
      <c r="G952" s="10">
        <f>VLOOKUP(C952,away!$B$2:$E$405,4,FALSE)</f>
        <v>0.71279999999999999</v>
      </c>
      <c r="H952" s="10">
        <f>VLOOKUP(A952,away!$A$2:$E$405,3,FALSE)</f>
        <v>1.1212</v>
      </c>
      <c r="I952" s="10">
        <f>VLOOKUP(C952,away!$B$2:$E$405,3,FALSE)</f>
        <v>0.61319999999999997</v>
      </c>
      <c r="J952" s="10">
        <f>VLOOKUP(B952,home!$B$2:$E$405,4,FALSE)</f>
        <v>1.1149</v>
      </c>
      <c r="K952" s="12">
        <f t="shared" si="1342"/>
        <v>1.3364637327359998</v>
      </c>
      <c r="L952" s="12">
        <f t="shared" si="1343"/>
        <v>0.76651586961600005</v>
      </c>
      <c r="M952" s="13">
        <f t="shared" si="1344"/>
        <v>0.12209209983778641</v>
      </c>
      <c r="N952" s="13">
        <f t="shared" si="1345"/>
        <v>0.16317166348678439</v>
      </c>
      <c r="O952" s="13">
        <f t="shared" si="1346"/>
        <v>9.3585532080404321E-2</v>
      </c>
      <c r="P952" s="13">
        <f t="shared" si="1347"/>
        <v>0.12507366953426186</v>
      </c>
      <c r="Q952" s="13">
        <f t="shared" si="1348"/>
        <v>0.10903650523014517</v>
      </c>
      <c r="R952" s="13">
        <f t="shared" si="1349"/>
        <v>3.5867397753043595E-2</v>
      </c>
      <c r="S952" s="13">
        <f t="shared" si="1350"/>
        <v>3.203201278287017E-2</v>
      </c>
      <c r="T952" s="13">
        <f t="shared" si="1351"/>
        <v>8.3578211626374244E-2</v>
      </c>
      <c r="U952" s="13">
        <f t="shared" si="1352"/>
        <v>4.7935476284559464E-2</v>
      </c>
      <c r="V952" s="13">
        <f t="shared" si="1353"/>
        <v>3.6460284095593712E-3</v>
      </c>
      <c r="W952" s="13">
        <f t="shared" si="1354"/>
        <v>4.8574444928122726E-2</v>
      </c>
      <c r="X952" s="13">
        <f t="shared" si="1355"/>
        <v>3.7233082895194489E-2</v>
      </c>
      <c r="Y952" s="13">
        <f t="shared" si="1356"/>
        <v>1.426987445694731E-2</v>
      </c>
      <c r="Z952" s="13">
        <f t="shared" si="1357"/>
        <v>9.1643098598457266E-3</v>
      </c>
      <c r="AA952" s="13">
        <f t="shared" si="1358"/>
        <v>1.2247767763238748E-2</v>
      </c>
      <c r="AB952" s="13">
        <f t="shared" si="1359"/>
        <v>8.184348711270854E-3</v>
      </c>
      <c r="AC952" s="13">
        <f t="shared" si="1360"/>
        <v>2.3344167692649511E-4</v>
      </c>
      <c r="AD952" s="13">
        <f t="shared" si="1361"/>
        <v>1.6229495996054527E-2</v>
      </c>
      <c r="AE952" s="13">
        <f t="shared" si="1362"/>
        <v>1.2440166236845124E-2</v>
      </c>
      <c r="AF952" s="13">
        <f t="shared" si="1363"/>
        <v>4.7677924206014719E-3</v>
      </c>
      <c r="AG952" s="13">
        <f t="shared" si="1364"/>
        <v>1.2181961844753037E-3</v>
      </c>
      <c r="AH952" s="13">
        <f t="shared" si="1365"/>
        <v>1.7561472354125324E-3</v>
      </c>
      <c r="AI952" s="13">
        <f t="shared" si="1366"/>
        <v>2.3470270894734397E-3</v>
      </c>
      <c r="AJ952" s="13">
        <f t="shared" si="1367"/>
        <v>1.5683582924150917E-3</v>
      </c>
      <c r="AK952" s="13">
        <f t="shared" si="1368"/>
        <v>6.9868465924951065E-4</v>
      </c>
      <c r="AL952" s="13">
        <f t="shared" si="1369"/>
        <v>9.5656990728214379E-6</v>
      </c>
      <c r="AM952" s="13">
        <f t="shared" si="1370"/>
        <v>4.3380265598622026E-3</v>
      </c>
      <c r="AN952" s="13">
        <f t="shared" si="1371"/>
        <v>3.3251662009500804E-3</v>
      </c>
      <c r="AO952" s="13">
        <f t="shared" si="1372"/>
        <v>1.274396331069491E-3</v>
      </c>
      <c r="AP952" s="13">
        <f t="shared" si="1373"/>
        <v>3.2561500398172361E-4</v>
      </c>
      <c r="AQ952" s="13">
        <f t="shared" si="1374"/>
        <v>6.2397266984267043E-5</v>
      </c>
      <c r="AR952" s="13">
        <f t="shared" si="1375"/>
        <v>2.692229450651944E-4</v>
      </c>
      <c r="AS952" s="13">
        <f t="shared" si="1376"/>
        <v>3.5980670210000878E-4</v>
      </c>
      <c r="AT952" s="13">
        <f t="shared" si="1377"/>
        <v>2.4043430407600386E-4</v>
      </c>
      <c r="AU952" s="13">
        <f t="shared" si="1378"/>
        <v>1.071105758343995E-4</v>
      </c>
      <c r="AV952" s="13">
        <f t="shared" si="1379"/>
        <v>3.5787349998785957E-5</v>
      </c>
      <c r="AW952" s="13">
        <f t="shared" si="1380"/>
        <v>2.7220277112474954E-7</v>
      </c>
      <c r="AX952" s="13">
        <f t="shared" si="1381"/>
        <v>9.6626919481689001E-4</v>
      </c>
      <c r="AY952" s="13">
        <f t="shared" si="1382"/>
        <v>7.4066067214822041E-4</v>
      </c>
      <c r="AZ952" s="13">
        <f t="shared" si="1383"/>
        <v>2.8386407960103214E-4</v>
      </c>
      <c r="BA952" s="13">
        <f t="shared" si="1384"/>
        <v>7.2528773942710206E-5</v>
      </c>
      <c r="BB952" s="13">
        <f t="shared" si="1385"/>
        <v>1.3898614057719697E-5</v>
      </c>
      <c r="BC952" s="13">
        <f t="shared" si="1386"/>
        <v>2.1307016481820361E-6</v>
      </c>
      <c r="BD952" s="13">
        <f t="shared" si="1387"/>
        <v>3.4393943309538E-5</v>
      </c>
      <c r="BE952" s="13">
        <f t="shared" si="1388"/>
        <v>4.5966257858975525E-5</v>
      </c>
      <c r="BF952" s="13">
        <f t="shared" si="1389"/>
        <v>3.0716118279055965E-5</v>
      </c>
      <c r="BG952" s="13">
        <f t="shared" si="1390"/>
        <v>1.3683659363462536E-5</v>
      </c>
      <c r="BH952" s="13">
        <f t="shared" si="1391"/>
        <v>4.5719286175952602E-6</v>
      </c>
      <c r="BI952" s="13">
        <f t="shared" si="1392"/>
        <v>1.2220433572147812E-6</v>
      </c>
      <c r="BJ952" s="14">
        <f t="shared" si="1393"/>
        <v>0.50192438686060736</v>
      </c>
      <c r="BK952" s="14">
        <f t="shared" si="1394"/>
        <v>0.28382747861262536</v>
      </c>
      <c r="BL952" s="14">
        <f t="shared" si="1395"/>
        <v>0.2053336556969278</v>
      </c>
      <c r="BM952" s="14">
        <f t="shared" si="1396"/>
        <v>0.35068257463820329</v>
      </c>
      <c r="BN952" s="14">
        <f t="shared" si="1397"/>
        <v>0.64882686792242572</v>
      </c>
    </row>
    <row r="953" spans="1:66" x14ac:dyDescent="0.25">
      <c r="A953" t="s">
        <v>343</v>
      </c>
      <c r="B953" t="s">
        <v>183</v>
      </c>
      <c r="C953" t="s">
        <v>188</v>
      </c>
      <c r="D953" s="22" t="s">
        <v>368</v>
      </c>
      <c r="E953" s="10">
        <f>VLOOKUP(A953,home!$A$2:$E$405,3,FALSE)</f>
        <v>1.3151999999999999</v>
      </c>
      <c r="F953" s="10">
        <f>VLOOKUP(B953,home!$B$2:$E$405,3,FALSE)</f>
        <v>0.85540000000000005</v>
      </c>
      <c r="G953" s="10">
        <f>VLOOKUP(C953,away!$B$2:$E$405,4,FALSE)</f>
        <v>0.76029999999999998</v>
      </c>
      <c r="H953" s="10">
        <f>VLOOKUP(A953,away!$A$2:$E$405,3,FALSE)</f>
        <v>1.1212</v>
      </c>
      <c r="I953" s="10">
        <f>VLOOKUP(C953,away!$B$2:$E$405,3,FALSE)</f>
        <v>1.1706000000000001</v>
      </c>
      <c r="J953" s="10">
        <f>VLOOKUP(B953,home!$B$2:$E$405,4,FALSE)</f>
        <v>1.4493</v>
      </c>
      <c r="K953" s="12">
        <f t="shared" si="1342"/>
        <v>0.85535428742399988</v>
      </c>
      <c r="L953" s="12">
        <f t="shared" si="1343"/>
        <v>1.9021725102960001</v>
      </c>
      <c r="M953" s="13">
        <f t="shared" si="1344"/>
        <v>6.3448495434444308E-2</v>
      </c>
      <c r="N953" s="13">
        <f t="shared" si="1345"/>
        <v>5.4270942600454015E-2</v>
      </c>
      <c r="O953" s="13">
        <f t="shared" si="1346"/>
        <v>0.12068998383504122</v>
      </c>
      <c r="P953" s="13">
        <f t="shared" si="1347"/>
        <v>0.10323269512243573</v>
      </c>
      <c r="Q953" s="13">
        <f t="shared" si="1348"/>
        <v>2.3210441717920072E-2</v>
      </c>
      <c r="R953" s="13">
        <f t="shared" si="1349"/>
        <v>0.11478658475954205</v>
      </c>
      <c r="S953" s="13">
        <f t="shared" si="1350"/>
        <v>4.1990709430031692E-2</v>
      </c>
      <c r="T953" s="13">
        <f t="shared" si="1351"/>
        <v>4.4150264187655025E-2</v>
      </c>
      <c r="U953" s="13">
        <f t="shared" si="1352"/>
        <v>9.8183197412832643E-2</v>
      </c>
      <c r="V953" s="13">
        <f t="shared" si="1353"/>
        <v>7.591133695455444E-3</v>
      </c>
      <c r="W953" s="13">
        <f t="shared" si="1354"/>
        <v>6.6177169454759337E-3</v>
      </c>
      <c r="X953" s="13">
        <f t="shared" si="1355"/>
        <v>1.2588039254604335E-2</v>
      </c>
      <c r="Y953" s="13">
        <f t="shared" si="1356"/>
        <v>1.1972311114317662E-2</v>
      </c>
      <c r="Z953" s="13">
        <f t="shared" si="1357"/>
        <v>7.2781295360120915E-2</v>
      </c>
      <c r="AA953" s="13">
        <f t="shared" si="1358"/>
        <v>6.2253793030551882E-2</v>
      </c>
      <c r="AB953" s="13">
        <f t="shared" si="1359"/>
        <v>2.6624524388544436E-2</v>
      </c>
      <c r="AC953" s="13">
        <f t="shared" si="1360"/>
        <v>7.7193831099813058E-4</v>
      </c>
      <c r="AD953" s="13">
        <f t="shared" si="1361"/>
        <v>1.4151231405678238E-3</v>
      </c>
      <c r="AE953" s="13">
        <f t="shared" si="1362"/>
        <v>2.6918083366718566E-3</v>
      </c>
      <c r="AF953" s="13">
        <f t="shared" si="1363"/>
        <v>2.560141910501404E-3</v>
      </c>
      <c r="AG953" s="13">
        <f t="shared" si="1364"/>
        <v>1.6232771882041513E-3</v>
      </c>
      <c r="AH953" s="13">
        <f t="shared" si="1365"/>
        <v>3.4610644824438944E-2</v>
      </c>
      <c r="AI953" s="13">
        <f t="shared" si="1366"/>
        <v>2.9604363441093118E-2</v>
      </c>
      <c r="AJ953" s="13">
        <f t="shared" si="1367"/>
        <v>1.266110959789866E-2</v>
      </c>
      <c r="AK953" s="13">
        <f t="shared" si="1368"/>
        <v>3.6099114593692574E-3</v>
      </c>
      <c r="AL953" s="13">
        <f t="shared" si="1369"/>
        <v>5.0238715207949331E-5</v>
      </c>
      <c r="AM953" s="13">
        <f t="shared" si="1370"/>
        <v>2.4208632910352086E-4</v>
      </c>
      <c r="AN953" s="13">
        <f t="shared" si="1371"/>
        <v>4.6048996033918785E-4</v>
      </c>
      <c r="AO953" s="13">
        <f t="shared" si="1372"/>
        <v>4.3796567191224938E-4</v>
      </c>
      <c r="AP953" s="13">
        <f t="shared" si="1373"/>
        <v>2.7769542052159932E-4</v>
      </c>
      <c r="AQ953" s="13">
        <f t="shared" si="1374"/>
        <v>1.3205614878781843E-4</v>
      </c>
      <c r="AR953" s="13">
        <f t="shared" si="1375"/>
        <v>1.3167083429733255E-2</v>
      </c>
      <c r="AS953" s="13">
        <f t="shared" si="1376"/>
        <v>1.1262521264491843E-2</v>
      </c>
      <c r="AT953" s="13">
        <f t="shared" si="1377"/>
        <v>4.8167229253935333E-3</v>
      </c>
      <c r="AU953" s="13">
        <f t="shared" si="1378"/>
        <v>1.3733348685229434E-3</v>
      </c>
      <c r="AV953" s="13">
        <f t="shared" si="1379"/>
        <v>2.936719669649936E-4</v>
      </c>
      <c r="AW953" s="13">
        <f t="shared" si="1380"/>
        <v>2.2705546596379927E-6</v>
      </c>
      <c r="AX953" s="13">
        <f t="shared" si="1381"/>
        <v>3.4511596587572321E-5</v>
      </c>
      <c r="AY953" s="13">
        <f t="shared" si="1382"/>
        <v>6.5647010315305308E-5</v>
      </c>
      <c r="AZ953" s="13">
        <f t="shared" si="1383"/>
        <v>6.2435969202445874E-5</v>
      </c>
      <c r="BA953" s="13">
        <f t="shared" si="1384"/>
        <v>3.9587994756860081E-5</v>
      </c>
      <c r="BB953" s="13">
        <f t="shared" si="1385"/>
        <v>1.8825798841060352E-5</v>
      </c>
      <c r="BC953" s="13">
        <f t="shared" si="1386"/>
        <v>7.1619834079654582E-6</v>
      </c>
      <c r="BD953" s="13">
        <f t="shared" si="1387"/>
        <v>4.1743440234687616E-3</v>
      </c>
      <c r="BE953" s="13">
        <f t="shared" si="1388"/>
        <v>3.5705430576567546E-3</v>
      </c>
      <c r="BF953" s="13">
        <f t="shared" si="1389"/>
        <v>1.5270396563993515E-3</v>
      </c>
      <c r="BG953" s="13">
        <f t="shared" si="1390"/>
        <v>4.3538663905588564E-4</v>
      </c>
      <c r="BH953" s="13">
        <f t="shared" si="1391"/>
        <v>9.3102457100894303E-5</v>
      </c>
      <c r="BI953" s="13">
        <f t="shared" si="1392"/>
        <v>1.5927117170191801E-5</v>
      </c>
      <c r="BJ953" s="14">
        <f t="shared" si="1393"/>
        <v>0.16287853028014787</v>
      </c>
      <c r="BK953" s="14">
        <f t="shared" si="1394"/>
        <v>0.21715085771888856</v>
      </c>
      <c r="BL953" s="14">
        <f t="shared" si="1395"/>
        <v>0.5437537901552707</v>
      </c>
      <c r="BM953" s="14">
        <f t="shared" si="1396"/>
        <v>0.51686195358893494</v>
      </c>
      <c r="BN953" s="14">
        <f t="shared" si="1397"/>
        <v>0.47963914346983738</v>
      </c>
    </row>
    <row r="954" spans="1:66" x14ac:dyDescent="0.25">
      <c r="A954" t="s">
        <v>343</v>
      </c>
      <c r="B954" t="s">
        <v>190</v>
      </c>
      <c r="C954" t="s">
        <v>177</v>
      </c>
      <c r="D954" s="22" t="s">
        <v>368</v>
      </c>
      <c r="E954" s="10">
        <f>VLOOKUP(A954,home!$A$2:$E$405,3,FALSE)</f>
        <v>1.3151999999999999</v>
      </c>
      <c r="F954" s="10">
        <f>VLOOKUP(B954,home!$B$2:$E$405,3,FALSE)</f>
        <v>0.58140000000000003</v>
      </c>
      <c r="G954" s="10">
        <f>VLOOKUP(C954,away!$B$2:$E$405,4,FALSE)</f>
        <v>0.8498</v>
      </c>
      <c r="H954" s="10">
        <f>VLOOKUP(A954,away!$A$2:$E$405,3,FALSE)</f>
        <v>1.1212</v>
      </c>
      <c r="I954" s="10">
        <f>VLOOKUP(C954,away!$B$2:$E$405,3,FALSE)</f>
        <v>0.83940000000000003</v>
      </c>
      <c r="J954" s="10">
        <f>VLOOKUP(B954,home!$B$2:$E$405,4,FALSE)</f>
        <v>0.73450000000000004</v>
      </c>
      <c r="K954" s="12">
        <f t="shared" si="1342"/>
        <v>0.64980575654399997</v>
      </c>
      <c r="L954" s="12">
        <f t="shared" si="1343"/>
        <v>0.6912638631600001</v>
      </c>
      <c r="M954" s="13">
        <f t="shared" si="1344"/>
        <v>0.26156574302743718</v>
      </c>
      <c r="N954" s="13">
        <f t="shared" si="1345"/>
        <v>0.1699669255339373</v>
      </c>
      <c r="O954" s="13">
        <f t="shared" si="1346"/>
        <v>0.18081094599546207</v>
      </c>
      <c r="P954" s="13">
        <f t="shared" si="1347"/>
        <v>0.11749199355401754</v>
      </c>
      <c r="Q954" s="13">
        <f t="shared" si="1348"/>
        <v>5.5222743317018909E-2</v>
      </c>
      <c r="R954" s="13">
        <f t="shared" si="1349"/>
        <v>6.2494036515218628E-2</v>
      </c>
      <c r="S954" s="13">
        <f t="shared" si="1350"/>
        <v>1.3193976005345318E-2</v>
      </c>
      <c r="T954" s="13">
        <f t="shared" si="1351"/>
        <v>3.8173486879615567E-2</v>
      </c>
      <c r="U954" s="13">
        <f t="shared" si="1352"/>
        <v>4.0608984677259999E-2</v>
      </c>
      <c r="V954" s="13">
        <f t="shared" si="1353"/>
        <v>6.5850729271501251E-4</v>
      </c>
      <c r="W954" s="13">
        <f t="shared" si="1354"/>
        <v>1.1961352166516864E-2</v>
      </c>
      <c r="X954" s="13">
        <f t="shared" si="1355"/>
        <v>8.2684505072436829E-3</v>
      </c>
      <c r="Y954" s="13">
        <f t="shared" si="1356"/>
        <v>2.8578405199922653E-3</v>
      </c>
      <c r="Z954" s="13">
        <f t="shared" si="1357"/>
        <v>1.4399956368657384E-2</v>
      </c>
      <c r="AA954" s="13">
        <f t="shared" si="1358"/>
        <v>9.3571745423360018E-3</v>
      </c>
      <c r="AB954" s="13">
        <f t="shared" si="1359"/>
        <v>3.0401729412984509E-3</v>
      </c>
      <c r="AC954" s="13">
        <f t="shared" si="1360"/>
        <v>1.8487066983488273E-5</v>
      </c>
      <c r="AD954" s="13">
        <f t="shared" si="1361"/>
        <v>1.943138873463176E-3</v>
      </c>
      <c r="AE954" s="13">
        <f t="shared" si="1362"/>
        <v>1.3432216843265255E-3</v>
      </c>
      <c r="AF954" s="13">
        <f t="shared" si="1363"/>
        <v>4.6426030529391805E-4</v>
      </c>
      <c r="AG954" s="13">
        <f t="shared" si="1364"/>
        <v>1.0697545738310498E-4</v>
      </c>
      <c r="AH954" s="13">
        <f t="shared" si="1365"/>
        <v>2.4885423671833873E-3</v>
      </c>
      <c r="AI954" s="13">
        <f t="shared" si="1366"/>
        <v>1.6170691555993974E-3</v>
      </c>
      <c r="AJ954" s="13">
        <f t="shared" si="1367"/>
        <v>5.2539042301911673E-4</v>
      </c>
      <c r="AK954" s="13">
        <f t="shared" si="1368"/>
        <v>1.1380057377030311E-4</v>
      </c>
      <c r="AL954" s="13">
        <f t="shared" si="1369"/>
        <v>3.3216618196502184E-7</v>
      </c>
      <c r="AM954" s="13">
        <f t="shared" si="1370"/>
        <v>2.5253256514815898E-4</v>
      </c>
      <c r="AN954" s="13">
        <f t="shared" si="1371"/>
        <v>1.7456663655802078E-4</v>
      </c>
      <c r="AO954" s="13">
        <f t="shared" si="1372"/>
        <v>6.0335803782972571E-5</v>
      </c>
      <c r="AP954" s="13">
        <f t="shared" si="1373"/>
        <v>1.3902653603293794E-5</v>
      </c>
      <c r="AQ954" s="13">
        <f t="shared" si="1374"/>
        <v>2.4026005094970403E-6</v>
      </c>
      <c r="AR954" s="13">
        <f t="shared" si="1375"/>
        <v>3.4404788207530401E-4</v>
      </c>
      <c r="AS954" s="13">
        <f t="shared" si="1376"/>
        <v>2.235642942993038E-4</v>
      </c>
      <c r="AT954" s="13">
        <f t="shared" si="1377"/>
        <v>7.2636682696692283E-5</v>
      </c>
      <c r="AU954" s="13">
        <f t="shared" si="1378"/>
        <v>1.5733244850856865E-5</v>
      </c>
      <c r="AV954" s="13">
        <f t="shared" si="1379"/>
        <v>2.5558882683007591E-6</v>
      </c>
      <c r="AW954" s="13">
        <f t="shared" si="1380"/>
        <v>4.1445780469937994E-9</v>
      </c>
      <c r="AX954" s="13">
        <f t="shared" si="1381"/>
        <v>2.7349519091349398E-5</v>
      </c>
      <c r="AY954" s="13">
        <f t="shared" si="1382"/>
        <v>1.8905734222654357E-5</v>
      </c>
      <c r="AZ954" s="13">
        <f t="shared" si="1383"/>
        <v>6.5344254373141369E-6</v>
      </c>
      <c r="BA954" s="13">
        <f t="shared" si="1384"/>
        <v>1.5056707237762481E-6</v>
      </c>
      <c r="BB954" s="13">
        <f t="shared" si="1385"/>
        <v>2.6020394029112063E-7</v>
      </c>
      <c r="BC954" s="13">
        <f t="shared" si="1386"/>
        <v>3.5973916195018816E-8</v>
      </c>
      <c r="BD954" s="13">
        <f t="shared" si="1387"/>
        <v>3.9637978012565126E-5</v>
      </c>
      <c r="BE954" s="13">
        <f t="shared" si="1388"/>
        <v>2.5756986290329321E-5</v>
      </c>
      <c r="BF954" s="13">
        <f t="shared" si="1389"/>
        <v>8.3685189813404384E-6</v>
      </c>
      <c r="BG954" s="13">
        <f t="shared" si="1390"/>
        <v>1.8126372692742492E-6</v>
      </c>
      <c r="BH954" s="13">
        <f t="shared" si="1391"/>
        <v>2.9446553302515091E-7</v>
      </c>
      <c r="BI954" s="13">
        <f t="shared" si="1392"/>
        <v>3.8269079692708083E-8</v>
      </c>
      <c r="BJ954" s="14">
        <f t="shared" si="1393"/>
        <v>0.29086672703172473</v>
      </c>
      <c r="BK954" s="14">
        <f t="shared" si="1394"/>
        <v>0.3929479448469031</v>
      </c>
      <c r="BL954" s="14">
        <f t="shared" si="1395"/>
        <v>0.30179056403850402</v>
      </c>
      <c r="BM954" s="14">
        <f t="shared" si="1396"/>
        <v>0.15243390275305321</v>
      </c>
      <c r="BN954" s="14">
        <f t="shared" si="1397"/>
        <v>0.84755238794309173</v>
      </c>
    </row>
    <row r="955" spans="1:66" x14ac:dyDescent="0.25">
      <c r="A955" t="s">
        <v>343</v>
      </c>
      <c r="B955" t="s">
        <v>194</v>
      </c>
      <c r="C955" t="s">
        <v>181</v>
      </c>
      <c r="D955" s="22" t="s">
        <v>368</v>
      </c>
      <c r="E955" s="10">
        <f>VLOOKUP(A955,home!$A$2:$E$405,3,FALSE)</f>
        <v>1.3151999999999999</v>
      </c>
      <c r="F955" s="10">
        <f>VLOOKUP(B955,home!$B$2:$E$405,3,FALSE)</f>
        <v>1.2356</v>
      </c>
      <c r="G955" s="10">
        <f>VLOOKUP(C955,away!$B$2:$E$405,4,FALSE)</f>
        <v>0.95040000000000002</v>
      </c>
      <c r="H955" s="10">
        <f>VLOOKUP(A955,away!$A$2:$E$405,3,FALSE)</f>
        <v>1.1212</v>
      </c>
      <c r="I955" s="10">
        <f>VLOOKUP(C955,away!$B$2:$E$405,3,FALSE)</f>
        <v>1.0034000000000001</v>
      </c>
      <c r="J955" s="10">
        <f>VLOOKUP(B955,home!$B$2:$E$405,4,FALSE)</f>
        <v>0.55740000000000001</v>
      </c>
      <c r="K955" s="12">
        <f t="shared" si="1342"/>
        <v>1.5444580884480001</v>
      </c>
      <c r="L955" s="12">
        <f t="shared" si="1343"/>
        <v>0.62708173339200002</v>
      </c>
      <c r="M955" s="13">
        <f t="shared" si="1344"/>
        <v>0.11400193901372117</v>
      </c>
      <c r="N955" s="13">
        <f t="shared" si="1345"/>
        <v>0.1760712168084973</v>
      </c>
      <c r="O955" s="13">
        <f t="shared" si="1346"/>
        <v>7.148853352677334E-2</v>
      </c>
      <c r="P955" s="13">
        <f t="shared" si="1347"/>
        <v>0.11041104383671112</v>
      </c>
      <c r="Q955" s="13">
        <f t="shared" si="1348"/>
        <v>0.13596730747138258</v>
      </c>
      <c r="R955" s="13">
        <f t="shared" si="1349"/>
        <v>2.2414576760810569E-2</v>
      </c>
      <c r="S955" s="13">
        <f t="shared" si="1350"/>
        <v>2.673331415802695E-2</v>
      </c>
      <c r="T955" s="13">
        <f t="shared" si="1351"/>
        <v>8.5262614853797616E-2</v>
      </c>
      <c r="U955" s="13">
        <f t="shared" si="1352"/>
        <v>3.461837437737246E-2</v>
      </c>
      <c r="V955" s="13">
        <f t="shared" si="1353"/>
        <v>2.8768059628717043E-3</v>
      </c>
      <c r="W955" s="13">
        <f t="shared" si="1354"/>
        <v>6.9998602596224369E-2</v>
      </c>
      <c r="X955" s="13">
        <f t="shared" si="1355"/>
        <v>4.3894845051058118E-2</v>
      </c>
      <c r="Y955" s="13">
        <f t="shared" si="1356"/>
        <v>1.376282776079539E-2</v>
      </c>
      <c r="Z955" s="13">
        <f t="shared" si="1357"/>
        <v>4.685257216139045E-3</v>
      </c>
      <c r="AA955" s="13">
        <f t="shared" si="1358"/>
        <v>7.2361834039253075E-3</v>
      </c>
      <c r="AB955" s="13">
        <f t="shared" si="1359"/>
        <v>5.5879909938428129E-3</v>
      </c>
      <c r="AC955" s="13">
        <f t="shared" si="1360"/>
        <v>1.7413692259551707E-4</v>
      </c>
      <c r="AD955" s="13">
        <f t="shared" si="1361"/>
        <v>2.7027476989948968E-2</v>
      </c>
      <c r="AE955" s="13">
        <f t="shared" si="1362"/>
        <v>1.694843712006959E-2</v>
      </c>
      <c r="AF955" s="13">
        <f t="shared" si="1363"/>
        <v>5.3140276637692781E-3</v>
      </c>
      <c r="AG955" s="13">
        <f t="shared" si="1364"/>
        <v>1.1107765595631599E-3</v>
      </c>
      <c r="AH955" s="13">
        <f t="shared" si="1365"/>
        <v>7.3450980412096203E-4</v>
      </c>
      <c r="AI955" s="13">
        <f t="shared" si="1366"/>
        <v>1.1344196080189759E-3</v>
      </c>
      <c r="AJ955" s="13">
        <f t="shared" si="1367"/>
        <v>8.7603176964945874E-4</v>
      </c>
      <c r="AK955" s="13">
        <f t="shared" si="1368"/>
        <v>4.5099811745750741E-4</v>
      </c>
      <c r="AL955" s="13">
        <f t="shared" si="1369"/>
        <v>6.7460745178972826E-6</v>
      </c>
      <c r="AM955" s="13">
        <f t="shared" si="1370"/>
        <v>8.3485610894937778E-3</v>
      </c>
      <c r="AN955" s="13">
        <f t="shared" si="1371"/>
        <v>5.2352301593287616E-3</v>
      </c>
      <c r="AO955" s="13">
        <f t="shared" si="1372"/>
        <v>1.6414586015089782E-3</v>
      </c>
      <c r="AP955" s="13">
        <f t="shared" si="1373"/>
        <v>3.4310956837515285E-4</v>
      </c>
      <c r="AQ955" s="13">
        <f t="shared" si="1374"/>
        <v>5.378943572001793E-5</v>
      </c>
      <c r="AR955" s="13">
        <f t="shared" si="1375"/>
        <v>9.2119536232318264E-5</v>
      </c>
      <c r="AS955" s="13">
        <f t="shared" si="1376"/>
        <v>1.4227476283808254E-4</v>
      </c>
      <c r="AT955" s="13">
        <f t="shared" si="1377"/>
        <v>1.0986870412364879E-4</v>
      </c>
      <c r="AU955" s="13">
        <f t="shared" si="1378"/>
        <v>5.6562536250356516E-5</v>
      </c>
      <c r="AV955" s="13">
        <f t="shared" si="1379"/>
        <v>2.1839616653749079E-5</v>
      </c>
      <c r="AW955" s="13">
        <f t="shared" si="1380"/>
        <v>1.8148841632899987E-7</v>
      </c>
      <c r="AX955" s="13">
        <f t="shared" si="1381"/>
        <v>2.1490004502618208E-3</v>
      </c>
      <c r="AY955" s="13">
        <f t="shared" si="1382"/>
        <v>1.3475989274103709E-3</v>
      </c>
      <c r="AZ955" s="13">
        <f t="shared" si="1383"/>
        <v>4.2252733565884768E-4</v>
      </c>
      <c r="BA955" s="13">
        <f t="shared" si="1384"/>
        <v>8.8319724683484559E-5</v>
      </c>
      <c r="BB955" s="13">
        <f t="shared" si="1385"/>
        <v>1.3845921511805924E-5</v>
      </c>
      <c r="BC955" s="13">
        <f t="shared" si="1386"/>
        <v>1.7365048924065682E-6</v>
      </c>
      <c r="BD955" s="13">
        <f t="shared" si="1387"/>
        <v>9.6277464099715479E-6</v>
      </c>
      <c r="BE955" s="13">
        <f t="shared" si="1388"/>
        <v>1.4869650816406752E-5</v>
      </c>
      <c r="BF955" s="13">
        <f t="shared" si="1389"/>
        <v>1.1482776237898409E-5</v>
      </c>
      <c r="BG955" s="13">
        <f t="shared" si="1390"/>
        <v>5.9115555461535668E-6</v>
      </c>
      <c r="BH955" s="13">
        <f t="shared" si="1391"/>
        <v>2.2825374446416271E-6</v>
      </c>
      <c r="BI955" s="13">
        <f t="shared" si="1392"/>
        <v>7.0505668371243806E-7</v>
      </c>
      <c r="BJ955" s="14">
        <f t="shared" si="1393"/>
        <v>0.59500331059395173</v>
      </c>
      <c r="BK955" s="14">
        <f t="shared" si="1394"/>
        <v>0.25555158489585472</v>
      </c>
      <c r="BL955" s="14">
        <f t="shared" si="1395"/>
        <v>0.14500916284120832</v>
      </c>
      <c r="BM955" s="14">
        <f t="shared" si="1396"/>
        <v>0.36854728069026382</v>
      </c>
      <c r="BN955" s="14">
        <f t="shared" si="1397"/>
        <v>0.63035461741789611</v>
      </c>
    </row>
    <row r="956" spans="1:66" x14ac:dyDescent="0.25">
      <c r="A956" t="s">
        <v>343</v>
      </c>
      <c r="B956" t="s">
        <v>191</v>
      </c>
      <c r="C956" t="s">
        <v>184</v>
      </c>
      <c r="D956" s="22" t="s">
        <v>368</v>
      </c>
      <c r="E956" s="10">
        <f>VLOOKUP(A956,home!$A$2:$E$405,3,FALSE)</f>
        <v>1.3151999999999999</v>
      </c>
      <c r="F956" s="10">
        <f>VLOOKUP(B956,home!$B$2:$E$405,3,FALSE)</f>
        <v>0.71560000000000001</v>
      </c>
      <c r="G956" s="10">
        <f>VLOOKUP(C956,away!$B$2:$E$405,4,FALSE)</f>
        <v>0.42770000000000002</v>
      </c>
      <c r="H956" s="10">
        <f>VLOOKUP(A956,away!$A$2:$E$405,3,FALSE)</f>
        <v>1.1212</v>
      </c>
      <c r="I956" s="10">
        <f>VLOOKUP(C956,away!$B$2:$E$405,3,FALSE)</f>
        <v>2.0068000000000001</v>
      </c>
      <c r="J956" s="10">
        <f>VLOOKUP(B956,home!$B$2:$E$405,4,FALSE)</f>
        <v>0.99680000000000002</v>
      </c>
      <c r="K956" s="12">
        <f t="shared" si="1342"/>
        <v>0.40253290022400001</v>
      </c>
      <c r="L956" s="12">
        <f t="shared" si="1343"/>
        <v>2.2428240826880002</v>
      </c>
      <c r="M956" s="13">
        <f t="shared" si="1344"/>
        <v>7.0980010565500601E-2</v>
      </c>
      <c r="N956" s="13">
        <f t="shared" si="1345"/>
        <v>2.8571789510861114E-2</v>
      </c>
      <c r="O956" s="13">
        <f t="shared" si="1346"/>
        <v>0.15919567708575344</v>
      </c>
      <c r="P956" s="13">
        <f t="shared" si="1347"/>
        <v>6.4081497600451703E-2</v>
      </c>
      <c r="Q956" s="13">
        <f t="shared" si="1348"/>
        <v>5.7505426481982928E-3</v>
      </c>
      <c r="R956" s="13">
        <f t="shared" si="1349"/>
        <v>0.17852394921387504</v>
      </c>
      <c r="S956" s="13">
        <f t="shared" si="1350"/>
        <v>1.4463361945146734E-2</v>
      </c>
      <c r="T956" s="13">
        <f t="shared" si="1351"/>
        <v>1.289745553990356E-2</v>
      </c>
      <c r="U956" s="13">
        <f t="shared" si="1352"/>
        <v>7.1861763036503198E-2</v>
      </c>
      <c r="V956" s="13">
        <f t="shared" si="1353"/>
        <v>1.4508527532348932E-3</v>
      </c>
      <c r="W956" s="13">
        <f t="shared" si="1354"/>
        <v>7.7159420334702012E-4</v>
      </c>
      <c r="X956" s="13">
        <f t="shared" si="1355"/>
        <v>1.7305500613291587E-3</v>
      </c>
      <c r="Y956" s="13">
        <f t="shared" si="1356"/>
        <v>1.9406596769231167E-3</v>
      </c>
      <c r="Z956" s="13">
        <f t="shared" si="1357"/>
        <v>0.13346593754448277</v>
      </c>
      <c r="AA956" s="13">
        <f t="shared" si="1358"/>
        <v>5.3724430920895898E-2</v>
      </c>
      <c r="AB956" s="13">
        <f t="shared" si="1359"/>
        <v>1.0812925495736083E-2</v>
      </c>
      <c r="AC956" s="13">
        <f t="shared" si="1360"/>
        <v>8.1865317154358307E-5</v>
      </c>
      <c r="AD956" s="13">
        <f t="shared" si="1361"/>
        <v>7.7648013117325706E-5</v>
      </c>
      <c r="AE956" s="13">
        <f t="shared" si="1362"/>
        <v>1.7415083379241183E-4</v>
      </c>
      <c r="AF956" s="13">
        <f t="shared" si="1363"/>
        <v>1.9529484202490823E-4</v>
      </c>
      <c r="AG956" s="13">
        <f t="shared" si="1364"/>
        <v>1.4600399163940421E-4</v>
      </c>
      <c r="AH956" s="13">
        <f t="shared" si="1365"/>
        <v>7.4835154735824638E-2</v>
      </c>
      <c r="AI956" s="13">
        <f t="shared" si="1366"/>
        <v>3.0123611874523296E-2</v>
      </c>
      <c r="AJ956" s="13">
        <f t="shared" si="1367"/>
        <v>6.0628724265369936E-3</v>
      </c>
      <c r="AK956" s="13">
        <f t="shared" si="1368"/>
        <v>8.1350187384735223E-4</v>
      </c>
      <c r="AL956" s="13">
        <f t="shared" si="1369"/>
        <v>2.9563546598495691E-6</v>
      </c>
      <c r="AM956" s="13">
        <f t="shared" si="1370"/>
        <v>6.2511759833496613E-6</v>
      </c>
      <c r="AN956" s="13">
        <f t="shared" si="1371"/>
        <v>1.4020288040577461E-5</v>
      </c>
      <c r="AO956" s="13">
        <f t="shared" si="1372"/>
        <v>1.5722519831814844E-5</v>
      </c>
      <c r="AP956" s="13">
        <f t="shared" si="1373"/>
        <v>1.1754282039778005E-5</v>
      </c>
      <c r="AQ956" s="13">
        <f t="shared" si="1374"/>
        <v>6.5906967083802854E-6</v>
      </c>
      <c r="AR956" s="13">
        <f t="shared" si="1375"/>
        <v>3.3568417454638108E-2</v>
      </c>
      <c r="AS956" s="13">
        <f t="shared" si="1376"/>
        <v>1.3512392433945421E-2</v>
      </c>
      <c r="AT956" s="13">
        <f t="shared" si="1377"/>
        <v>2.7195912577004421E-3</v>
      </c>
      <c r="AU956" s="13">
        <f t="shared" si="1378"/>
        <v>3.6490831879533166E-4</v>
      </c>
      <c r="AV956" s="13">
        <f t="shared" si="1379"/>
        <v>3.6721900970137204E-5</v>
      </c>
      <c r="AW956" s="13">
        <f t="shared" si="1380"/>
        <v>7.4139666041145188E-8</v>
      </c>
      <c r="AX956" s="13">
        <f t="shared" si="1381"/>
        <v>4.193839997313924E-7</v>
      </c>
      <c r="AY956" s="13">
        <f t="shared" si="1382"/>
        <v>9.4060453449158465E-7</v>
      </c>
      <c r="AZ956" s="13">
        <f t="shared" si="1383"/>
        <v>1.0548052511216309E-6</v>
      </c>
      <c r="BA956" s="13">
        <f t="shared" si="1384"/>
        <v>7.8858087325378582E-7</v>
      </c>
      <c r="BB956" s="13">
        <f t="shared" si="1385"/>
        <v>4.4216204342018111E-7</v>
      </c>
      <c r="BC956" s="13">
        <f t="shared" si="1386"/>
        <v>1.9833833588666401E-7</v>
      </c>
      <c r="BD956" s="13">
        <f t="shared" si="1387"/>
        <v>1.2548009180831082E-2</v>
      </c>
      <c r="BE956" s="13">
        <f t="shared" si="1388"/>
        <v>5.0509865275973126E-3</v>
      </c>
      <c r="BF956" s="13">
        <f t="shared" si="1389"/>
        <v>1.0165941279730486E-3</v>
      </c>
      <c r="BG956" s="13">
        <f t="shared" si="1390"/>
        <v>1.3640419422789317E-4</v>
      </c>
      <c r="BH956" s="13">
        <f t="shared" si="1391"/>
        <v>1.372679397631791E-5</v>
      </c>
      <c r="BI956" s="13">
        <f t="shared" si="1392"/>
        <v>1.1050972380129161E-6</v>
      </c>
      <c r="BJ956" s="14">
        <f t="shared" si="1393"/>
        <v>5.231387215877812E-2</v>
      </c>
      <c r="BK956" s="14">
        <f t="shared" si="1394"/>
        <v>0.15106148514068263</v>
      </c>
      <c r="BL956" s="14">
        <f t="shared" si="1395"/>
        <v>0.65492274395138916</v>
      </c>
      <c r="BM956" s="14">
        <f t="shared" si="1396"/>
        <v>0.48465970570582401</v>
      </c>
      <c r="BN956" s="14">
        <f t="shared" si="1397"/>
        <v>0.50710346662464023</v>
      </c>
    </row>
    <row r="957" spans="1:66" x14ac:dyDescent="0.25">
      <c r="A957" t="s">
        <v>343</v>
      </c>
      <c r="B957" t="s">
        <v>179</v>
      </c>
      <c r="C957" t="s">
        <v>196</v>
      </c>
      <c r="D957" s="22" t="s">
        <v>368</v>
      </c>
      <c r="E957" s="10">
        <f>VLOOKUP(A957,home!$A$2:$E$405,3,FALSE)</f>
        <v>1.3151999999999999</v>
      </c>
      <c r="F957" s="10">
        <f>VLOOKUP(B957,home!$B$2:$E$405,3,FALSE)</f>
        <v>1.2356</v>
      </c>
      <c r="G957" s="10">
        <f>VLOOKUP(C957,away!$B$2:$E$405,4,FALSE)</f>
        <v>1.9232</v>
      </c>
      <c r="H957" s="10">
        <f>VLOOKUP(A957,away!$A$2:$E$405,3,FALSE)</f>
        <v>1.1212</v>
      </c>
      <c r="I957" s="10">
        <f>VLOOKUP(C957,away!$B$2:$E$405,3,FALSE)</f>
        <v>0.52459999999999996</v>
      </c>
      <c r="J957" s="10">
        <f>VLOOKUP(B957,home!$B$2:$E$405,4,FALSE)</f>
        <v>1.3379000000000001</v>
      </c>
      <c r="K957" s="12">
        <f t="shared" si="1342"/>
        <v>3.1253175459840001</v>
      </c>
      <c r="L957" s="12">
        <f t="shared" si="1343"/>
        <v>0.78692805560799994</v>
      </c>
      <c r="M957" s="13">
        <f t="shared" si="1344"/>
        <v>1.9995548572176679E-2</v>
      </c>
      <c r="N957" s="13">
        <f t="shared" si="1345"/>
        <v>6.24924387941991E-2</v>
      </c>
      <c r="O957" s="13">
        <f t="shared" si="1346"/>
        <v>1.5735058158718312E-2</v>
      </c>
      <c r="P957" s="13">
        <f t="shared" si="1347"/>
        <v>4.9177053350521034E-2</v>
      </c>
      <c r="Q957" s="13">
        <f t="shared" si="1348"/>
        <v>9.7654357727420871E-2</v>
      </c>
      <c r="R957" s="13">
        <f t="shared" si="1349"/>
        <v>6.1911793608594992E-3</v>
      </c>
      <c r="S957" s="13">
        <f t="shared" si="1350"/>
        <v>3.0236511985536549E-2</v>
      </c>
      <c r="T957" s="13">
        <f t="shared" si="1351"/>
        <v>7.684695384808736E-2</v>
      </c>
      <c r="U957" s="13">
        <f t="shared" si="1352"/>
        <v>1.9349401486828198E-2</v>
      </c>
      <c r="V957" s="13">
        <f t="shared" si="1353"/>
        <v>8.2626310422101966E-3</v>
      </c>
      <c r="W957" s="13">
        <f t="shared" si="1354"/>
        <v>0.10173362588243552</v>
      </c>
      <c r="X957" s="13">
        <f t="shared" si="1355"/>
        <v>8.0057044405616673E-2</v>
      </c>
      <c r="Y957" s="13">
        <f t="shared" si="1356"/>
        <v>3.1499567145917617E-2</v>
      </c>
      <c r="Z957" s="13">
        <f t="shared" si="1357"/>
        <v>1.6240042454538485E-3</v>
      </c>
      <c r="AA957" s="13">
        <f t="shared" si="1358"/>
        <v>5.0755289630694195E-3</v>
      </c>
      <c r="AB957" s="13">
        <f t="shared" si="1359"/>
        <v>7.9313198617154204E-3</v>
      </c>
      <c r="AC957" s="13">
        <f t="shared" si="1360"/>
        <v>1.2700697048637207E-3</v>
      </c>
      <c r="AD957" s="13">
        <f t="shared" si="1361"/>
        <v>7.9487471496736947E-2</v>
      </c>
      <c r="AE957" s="13">
        <f t="shared" si="1362"/>
        <v>6.2550921390123512E-2</v>
      </c>
      <c r="AF957" s="13">
        <f t="shared" si="1363"/>
        <v>2.4611537473009374E-2</v>
      </c>
      <c r="AG957" s="13">
        <f t="shared" si="1364"/>
        <v>6.4558364430528994E-3</v>
      </c>
      <c r="AH957" s="13">
        <f t="shared" si="1365"/>
        <v>3.1949362579353349E-4</v>
      </c>
      <c r="AI957" s="13">
        <f t="shared" si="1366"/>
        <v>9.9851903452257643E-4</v>
      </c>
      <c r="AJ957" s="13">
        <f t="shared" si="1367"/>
        <v>1.5603445292962064E-3</v>
      </c>
      <c r="AK957" s="13">
        <f t="shared" si="1368"/>
        <v>1.6255240450631927E-3</v>
      </c>
      <c r="AL957" s="13">
        <f t="shared" si="1369"/>
        <v>1.2494438031447245E-4</v>
      </c>
      <c r="AM957" s="13">
        <f t="shared" si="1370"/>
        <v>4.9684717870931018E-2</v>
      </c>
      <c r="AN957" s="13">
        <f t="shared" si="1371"/>
        <v>3.9098298427603789E-2</v>
      </c>
      <c r="AO957" s="13">
        <f t="shared" si="1372"/>
        <v>1.5383773979607785E-2</v>
      </c>
      <c r="AP957" s="13">
        <f t="shared" si="1373"/>
        <v>4.0353077818952327E-3</v>
      </c>
      <c r="AQ957" s="13">
        <f t="shared" si="1374"/>
        <v>7.9387422664666159E-4</v>
      </c>
      <c r="AR957" s="13">
        <f t="shared" si="1375"/>
        <v>5.0283699544971056E-5</v>
      </c>
      <c r="AS957" s="13">
        <f t="shared" si="1376"/>
        <v>1.5715252846488573E-4</v>
      </c>
      <c r="AT957" s="13">
        <f t="shared" si="1377"/>
        <v>2.4557577730352883E-4</v>
      </c>
      <c r="AU957" s="13">
        <f t="shared" si="1378"/>
        <v>2.5583409522512588E-4</v>
      </c>
      <c r="AV957" s="13">
        <f t="shared" si="1379"/>
        <v>1.9989069666700689E-4</v>
      </c>
      <c r="AW957" s="13">
        <f t="shared" si="1380"/>
        <v>8.5357837887344976E-6</v>
      </c>
      <c r="AX957" s="13">
        <f t="shared" si="1381"/>
        <v>2.5880086754880925E-2</v>
      </c>
      <c r="AY957" s="13">
        <f t="shared" si="1382"/>
        <v>2.0365766348984796E-2</v>
      </c>
      <c r="AZ957" s="13">
        <f t="shared" si="1383"/>
        <v>8.0131964569867212E-3</v>
      </c>
      <c r="BA957" s="13">
        <f t="shared" si="1384"/>
        <v>2.1019363690338252E-3</v>
      </c>
      <c r="BB957" s="13">
        <f t="shared" si="1385"/>
        <v>4.1351817497388177E-4</v>
      </c>
      <c r="BC957" s="13">
        <f t="shared" si="1386"/>
        <v>6.5081810678153116E-5</v>
      </c>
      <c r="BD957" s="13">
        <f t="shared" si="1387"/>
        <v>6.5949423186168227E-6</v>
      </c>
      <c r="BE957" s="13">
        <f t="shared" si="1388"/>
        <v>2.061128894312556E-5</v>
      </c>
      <c r="BF957" s="13">
        <f t="shared" si="1389"/>
        <v>3.2208411489648176E-5</v>
      </c>
      <c r="BG957" s="13">
        <f t="shared" si="1390"/>
        <v>3.3553837852290025E-5</v>
      </c>
      <c r="BH957" s="13">
        <f t="shared" si="1391"/>
        <v>2.6216599543716032E-5</v>
      </c>
      <c r="BI957" s="13">
        <f t="shared" si="1392"/>
        <v>1.6387039710002374E-5</v>
      </c>
      <c r="BJ957" s="14">
        <f t="shared" si="1393"/>
        <v>0.78922531280882258</v>
      </c>
      <c r="BK957" s="14">
        <f t="shared" si="1394"/>
        <v>0.12943252538460745</v>
      </c>
      <c r="BL957" s="14">
        <f t="shared" si="1395"/>
        <v>5.9830677982929278E-2</v>
      </c>
      <c r="BM957" s="14">
        <f t="shared" si="1396"/>
        <v>0.70850965389272169</v>
      </c>
      <c r="BN957" s="14">
        <f t="shared" si="1397"/>
        <v>0.25124563596389549</v>
      </c>
    </row>
    <row r="958" spans="1:66" x14ac:dyDescent="0.25">
      <c r="A958" t="s">
        <v>343</v>
      </c>
      <c r="B958" t="s">
        <v>185</v>
      </c>
      <c r="C958" t="s">
        <v>195</v>
      </c>
      <c r="D958" s="22" t="s">
        <v>368</v>
      </c>
      <c r="E958" s="10">
        <f>VLOOKUP(A958,home!$A$2:$E$405,3,FALSE)</f>
        <v>1.3151999999999999</v>
      </c>
      <c r="F958" s="10">
        <f>VLOOKUP(B958,home!$B$2:$E$405,3,FALSE)</f>
        <v>0.89449999999999996</v>
      </c>
      <c r="G958" s="10">
        <f>VLOOKUP(C958,away!$B$2:$E$405,4,FALSE)</f>
        <v>0.93920000000000003</v>
      </c>
      <c r="H958" s="10">
        <f>VLOOKUP(A958,away!$A$2:$E$405,3,FALSE)</f>
        <v>1.1212</v>
      </c>
      <c r="I958" s="10">
        <f>VLOOKUP(C958,away!$B$2:$E$405,3,FALSE)</f>
        <v>1.7313000000000001</v>
      </c>
      <c r="J958" s="10">
        <f>VLOOKUP(B958,home!$B$2:$E$405,4,FALSE)</f>
        <v>0.68200000000000005</v>
      </c>
      <c r="K958" s="12">
        <f t="shared" si="1342"/>
        <v>1.1049184588799998</v>
      </c>
      <c r="L958" s="12">
        <f t="shared" si="1343"/>
        <v>1.3238530879200001</v>
      </c>
      <c r="M958" s="13">
        <f t="shared" si="1344"/>
        <v>8.8145048166357459E-2</v>
      </c>
      <c r="N958" s="13">
        <f t="shared" si="1345"/>
        <v>9.7393090777875044E-2</v>
      </c>
      <c r="O958" s="13">
        <f t="shared" si="1346"/>
        <v>0.11669109419988949</v>
      </c>
      <c r="P958" s="13">
        <f t="shared" si="1347"/>
        <v>0.12893414396836278</v>
      </c>
      <c r="Q958" s="13">
        <f t="shared" si="1348"/>
        <v>5.3805711883924821E-2</v>
      </c>
      <c r="R958" s="13">
        <f t="shared" si="1349"/>
        <v>7.724093269464366E-2</v>
      </c>
      <c r="S958" s="13">
        <f t="shared" si="1350"/>
        <v>4.7149595543585596E-2</v>
      </c>
      <c r="T958" s="13">
        <f t="shared" si="1351"/>
        <v>7.1230857825267724E-2</v>
      </c>
      <c r="U958" s="13">
        <f t="shared" si="1352"/>
        <v>8.5344932315419453E-2</v>
      </c>
      <c r="V958" s="13">
        <f t="shared" si="1353"/>
        <v>7.6631174868765891E-3</v>
      </c>
      <c r="W958" s="13">
        <f t="shared" si="1354"/>
        <v>1.9816974751242496E-2</v>
      </c>
      <c r="X958" s="13">
        <f t="shared" si="1355"/>
        <v>2.6234763217665057E-2</v>
      </c>
      <c r="Y958" s="13">
        <f t="shared" si="1356"/>
        <v>1.7365486148277962E-2</v>
      </c>
      <c r="Z958" s="13">
        <f t="shared" si="1357"/>
        <v>3.4085215753874964E-2</v>
      </c>
      <c r="AA958" s="13">
        <f t="shared" si="1358"/>
        <v>3.7661384061363816E-2</v>
      </c>
      <c r="AB958" s="13">
        <f t="shared" si="1359"/>
        <v>2.0806379218184956E-2</v>
      </c>
      <c r="AC958" s="13">
        <f t="shared" si="1360"/>
        <v>7.0057643186793612E-4</v>
      </c>
      <c r="AD958" s="13">
        <f t="shared" si="1361"/>
        <v>5.4740353004516839E-3</v>
      </c>
      <c r="AE958" s="13">
        <f t="shared" si="1362"/>
        <v>7.2468185358860486E-3</v>
      </c>
      <c r="AF958" s="13">
        <f t="shared" si="1363"/>
        <v>4.7968615481643198E-3</v>
      </c>
      <c r="AG958" s="13">
        <f t="shared" si="1364"/>
        <v>2.1167799909540155E-3</v>
      </c>
      <c r="AH958" s="13">
        <f t="shared" si="1365"/>
        <v>1.1280954532046706E-2</v>
      </c>
      <c r="AI958" s="13">
        <f t="shared" si="1366"/>
        <v>1.2464534896244396E-2</v>
      </c>
      <c r="AJ958" s="13">
        <f t="shared" si="1367"/>
        <v>6.8861473441071703E-3</v>
      </c>
      <c r="AK958" s="13">
        <f t="shared" si="1368"/>
        <v>2.5362104370238317E-3</v>
      </c>
      <c r="AL958" s="13">
        <f t="shared" si="1369"/>
        <v>4.0990719005258E-5</v>
      </c>
      <c r="AM958" s="13">
        <f t="shared" si="1370"/>
        <v>1.2096725296059567E-3</v>
      </c>
      <c r="AN958" s="13">
        <f t="shared" si="1371"/>
        <v>1.6014287136908438E-3</v>
      </c>
      <c r="AO958" s="13">
        <f t="shared" si="1372"/>
        <v>1.0600281738516887E-3</v>
      </c>
      <c r="AP958" s="13">
        <f t="shared" si="1373"/>
        <v>4.6777385707858562E-4</v>
      </c>
      <c r="AQ958" s="13">
        <f t="shared" si="1374"/>
        <v>1.5481596628543365E-4</v>
      </c>
      <c r="AR958" s="13">
        <f t="shared" si="1375"/>
        <v>2.9868652983870308E-3</v>
      </c>
      <c r="AS958" s="13">
        <f t="shared" si="1376"/>
        <v>3.3002426023759487E-3</v>
      </c>
      <c r="AT958" s="13">
        <f t="shared" si="1377"/>
        <v>1.8232494850736773E-3</v>
      </c>
      <c r="AU958" s="13">
        <f t="shared" si="1378"/>
        <v>6.7151400373378673E-4</v>
      </c>
      <c r="AV958" s="13">
        <f t="shared" si="1379"/>
        <v>1.8549205453046859E-4</v>
      </c>
      <c r="AW958" s="13">
        <f t="shared" si="1380"/>
        <v>1.6655322913558406E-6</v>
      </c>
      <c r="AX958" s="13">
        <f t="shared" si="1381"/>
        <v>2.2276491786028075E-4</v>
      </c>
      <c r="AY958" s="13">
        <f t="shared" si="1382"/>
        <v>2.949080243895779E-4</v>
      </c>
      <c r="AZ958" s="13">
        <f t="shared" si="1383"/>
        <v>1.9520744937026472E-4</v>
      </c>
      <c r="BA958" s="13">
        <f t="shared" si="1384"/>
        <v>8.6141994877937344E-5</v>
      </c>
      <c r="BB958" s="13">
        <f t="shared" si="1385"/>
        <v>2.8509836479686557E-5</v>
      </c>
      <c r="BC958" s="13">
        <f t="shared" si="1386"/>
        <v>7.548567011945464E-6</v>
      </c>
      <c r="BD958" s="13">
        <f t="shared" si="1387"/>
        <v>6.5902847474512676E-4</v>
      </c>
      <c r="BE958" s="13">
        <f t="shared" si="1388"/>
        <v>7.281727266734223E-4</v>
      </c>
      <c r="BF958" s="13">
        <f t="shared" si="1389"/>
        <v>4.0228574347722271E-4</v>
      </c>
      <c r="BG958" s="13">
        <f t="shared" si="1390"/>
        <v>1.4816431457074922E-4</v>
      </c>
      <c r="BH958" s="13">
        <f t="shared" si="1391"/>
        <v>4.0927371529130956E-5</v>
      </c>
      <c r="BI958" s="13">
        <f t="shared" si="1392"/>
        <v>9.0442816551952995E-6</v>
      </c>
      <c r="BJ958" s="14">
        <f t="shared" si="1393"/>
        <v>0.31081018001021138</v>
      </c>
      <c r="BK958" s="14">
        <f t="shared" si="1394"/>
        <v>0.2729283803404452</v>
      </c>
      <c r="BL958" s="14">
        <f t="shared" si="1395"/>
        <v>0.38186755605567524</v>
      </c>
      <c r="BM958" s="14">
        <f t="shared" si="1396"/>
        <v>0.43718806797705534</v>
      </c>
      <c r="BN958" s="14">
        <f t="shared" si="1397"/>
        <v>0.56221002169105327</v>
      </c>
    </row>
    <row r="959" spans="1:66" x14ac:dyDescent="0.25">
      <c r="A959" t="s">
        <v>343</v>
      </c>
      <c r="B959" t="s">
        <v>189</v>
      </c>
      <c r="C959" t="s">
        <v>193</v>
      </c>
      <c r="D959" s="22" t="s">
        <v>368</v>
      </c>
      <c r="E959" s="10">
        <f>VLOOKUP(A959,home!$A$2:$E$405,3,FALSE)</f>
        <v>1.3151999999999999</v>
      </c>
      <c r="F959" s="10">
        <f>VLOOKUP(B959,home!$B$2:$E$405,3,FALSE)</f>
        <v>0.57030000000000003</v>
      </c>
      <c r="G959" s="10">
        <f>VLOOKUP(C959,away!$B$2:$E$405,4,FALSE)</f>
        <v>1.476</v>
      </c>
      <c r="H959" s="10">
        <f>VLOOKUP(A959,away!$A$2:$E$405,3,FALSE)</f>
        <v>1.1212</v>
      </c>
      <c r="I959" s="10">
        <f>VLOOKUP(C959,away!$B$2:$E$405,3,FALSE)</f>
        <v>0.78700000000000003</v>
      </c>
      <c r="J959" s="10">
        <f>VLOOKUP(B959,home!$B$2:$E$405,4,FALSE)</f>
        <v>1.3935999999999999</v>
      </c>
      <c r="K959" s="12">
        <f t="shared" si="1342"/>
        <v>1.10708643456</v>
      </c>
      <c r="L959" s="12">
        <f t="shared" si="1343"/>
        <v>1.22969089984</v>
      </c>
      <c r="M959" s="13">
        <f t="shared" si="1344"/>
        <v>9.6638570743202992E-2</v>
      </c>
      <c r="N959" s="13">
        <f t="shared" si="1345"/>
        <v>0.10698725072506694</v>
      </c>
      <c r="O959" s="13">
        <f t="shared" si="1346"/>
        <v>0.11883557101646078</v>
      </c>
      <c r="P959" s="13">
        <f t="shared" si="1347"/>
        <v>0.13156124861551524</v>
      </c>
      <c r="Q959" s="13">
        <f t="shared" si="1348"/>
        <v>5.9222066974295565E-2</v>
      </c>
      <c r="R959" s="13">
        <f t="shared" si="1349"/>
        <v>7.3065510128115949E-2</v>
      </c>
      <c r="S959" s="13">
        <f t="shared" si="1350"/>
        <v>4.4776019564866099E-2</v>
      </c>
      <c r="T959" s="13">
        <f t="shared" si="1351"/>
        <v>7.2824836828006265E-2</v>
      </c>
      <c r="U959" s="13">
        <f t="shared" si="1352"/>
        <v>8.0889835097043464E-2</v>
      </c>
      <c r="V959" s="13">
        <f t="shared" si="1353"/>
        <v>6.7729904399720948E-3</v>
      </c>
      <c r="W959" s="13">
        <f t="shared" si="1354"/>
        <v>2.1854648991282144E-2</v>
      </c>
      <c r="X959" s="13">
        <f t="shared" si="1355"/>
        <v>2.6874462983777086E-2</v>
      </c>
      <c r="Y959" s="13">
        <f t="shared" si="1356"/>
        <v>1.652364128461881E-2</v>
      </c>
      <c r="Z959" s="13">
        <f t="shared" si="1357"/>
        <v>2.9949330965570519E-2</v>
      </c>
      <c r="AA959" s="13">
        <f t="shared" si="1358"/>
        <v>3.3156498036130869E-2</v>
      </c>
      <c r="AB959" s="13">
        <f t="shared" si="1359"/>
        <v>1.8353554596657884E-2</v>
      </c>
      <c r="AC959" s="13">
        <f t="shared" si="1360"/>
        <v>5.7628586617312731E-4</v>
      </c>
      <c r="AD959" s="13">
        <f t="shared" si="1361"/>
        <v>6.0487463575797122E-3</v>
      </c>
      <c r="AE959" s="13">
        <f t="shared" si="1362"/>
        <v>7.4380883513561185E-3</v>
      </c>
      <c r="AF959" s="13">
        <f t="shared" si="1363"/>
        <v>4.5732747789342647E-3</v>
      </c>
      <c r="AG959" s="13">
        <f t="shared" si="1364"/>
        <v>1.8745714593744179E-3</v>
      </c>
      <c r="AH959" s="13">
        <f t="shared" si="1365"/>
        <v>9.2071049361645944E-3</v>
      </c>
      <c r="AI959" s="13">
        <f t="shared" si="1366"/>
        <v>1.0193060976398239E-2</v>
      </c>
      <c r="AJ959" s="13">
        <f t="shared" si="1367"/>
        <v>5.6422997668066988E-3</v>
      </c>
      <c r="AK959" s="13">
        <f t="shared" si="1368"/>
        <v>2.0821711771842498E-3</v>
      </c>
      <c r="AL959" s="13">
        <f t="shared" si="1369"/>
        <v>3.1381626416921254E-5</v>
      </c>
      <c r="AM959" s="13">
        <f t="shared" si="1370"/>
        <v>1.339297007714142E-3</v>
      </c>
      <c r="AN959" s="13">
        <f t="shared" si="1371"/>
        <v>1.6469213425690226E-3</v>
      </c>
      <c r="AO959" s="13">
        <f t="shared" si="1372"/>
        <v>1.0126020938547014E-3</v>
      </c>
      <c r="AP959" s="13">
        <f t="shared" si="1373"/>
        <v>4.1506252665735201E-4</v>
      </c>
      <c r="AQ959" s="13">
        <f t="shared" si="1374"/>
        <v>1.2759965297378577E-4</v>
      </c>
      <c r="AR959" s="13">
        <f t="shared" si="1375"/>
        <v>2.2643786307747081E-3</v>
      </c>
      <c r="AS959" s="13">
        <f t="shared" si="1376"/>
        <v>2.5068628648382261E-3</v>
      </c>
      <c r="AT959" s="13">
        <f t="shared" si="1377"/>
        <v>1.3876569354823096E-3</v>
      </c>
      <c r="AU959" s="13">
        <f t="shared" si="1378"/>
        <v>5.1208538969852216E-4</v>
      </c>
      <c r="AV959" s="13">
        <f t="shared" si="1379"/>
        <v>1.4173069706790127E-4</v>
      </c>
      <c r="AW959" s="13">
        <f t="shared" si="1380"/>
        <v>1.1867259404594369E-6</v>
      </c>
      <c r="AX959" s="13">
        <f t="shared" si="1381"/>
        <v>2.4711959151452108E-4</v>
      </c>
      <c r="AY959" s="13">
        <f t="shared" si="1382"/>
        <v>3.0388071285758462E-4</v>
      </c>
      <c r="AZ959" s="13">
        <f t="shared" si="1383"/>
        <v>1.8683967361893199E-4</v>
      </c>
      <c r="BA959" s="13">
        <f t="shared" si="1384"/>
        <v>7.6585015459425474E-5</v>
      </c>
      <c r="BB959" s="13">
        <f t="shared" si="1385"/>
        <v>2.35439741436403E-5</v>
      </c>
      <c r="BC959" s="13">
        <f t="shared" si="1386"/>
        <v>5.7903621501005434E-6</v>
      </c>
      <c r="BD959" s="13">
        <f t="shared" si="1387"/>
        <v>4.6408096600930343E-4</v>
      </c>
      <c r="BE959" s="13">
        <f t="shared" si="1388"/>
        <v>5.1377774200640032E-4</v>
      </c>
      <c r="BF959" s="13">
        <f t="shared" si="1389"/>
        <v>2.8439818427707667E-4</v>
      </c>
      <c r="BG959" s="13">
        <f t="shared" si="1390"/>
        <v>1.0495112394221559E-4</v>
      </c>
      <c r="BH959" s="13">
        <f t="shared" si="1391"/>
        <v>2.9047491402063024E-5</v>
      </c>
      <c r="BI959" s="13">
        <f t="shared" si="1392"/>
        <v>6.4316167378444415E-6</v>
      </c>
      <c r="BJ959" s="14">
        <f t="shared" si="1393"/>
        <v>0.32960683068780444</v>
      </c>
      <c r="BK959" s="14">
        <f t="shared" si="1394"/>
        <v>0.28066037756900408</v>
      </c>
      <c r="BL959" s="14">
        <f t="shared" si="1395"/>
        <v>0.35964100737319926</v>
      </c>
      <c r="BM959" s="14">
        <f t="shared" si="1396"/>
        <v>0.41324463440600373</v>
      </c>
      <c r="BN959" s="14">
        <f t="shared" si="1397"/>
        <v>0.58631021820265738</v>
      </c>
    </row>
    <row r="960" spans="1:66" x14ac:dyDescent="0.25">
      <c r="A960" t="s">
        <v>343</v>
      </c>
      <c r="B960" t="s">
        <v>192</v>
      </c>
      <c r="C960" t="s">
        <v>178</v>
      </c>
      <c r="D960" s="22" t="s">
        <v>368</v>
      </c>
      <c r="E960" s="10">
        <f>VLOOKUP(A960,home!$A$2:$E$405,3,FALSE)</f>
        <v>1.3151999999999999</v>
      </c>
      <c r="F960" s="10">
        <f>VLOOKUP(B960,home!$B$2:$E$405,3,FALSE)</f>
        <v>1.2523</v>
      </c>
      <c r="G960" s="10">
        <f>VLOOKUP(C960,away!$B$2:$E$405,4,FALSE)</f>
        <v>0.95040000000000002</v>
      </c>
      <c r="H960" s="10">
        <f>VLOOKUP(A960,away!$A$2:$E$405,3,FALSE)</f>
        <v>1.1212</v>
      </c>
      <c r="I960" s="10">
        <f>VLOOKUP(C960,away!$B$2:$E$405,3,FALSE)</f>
        <v>1.0590999999999999</v>
      </c>
      <c r="J960" s="10">
        <f>VLOOKUP(B960,home!$B$2:$E$405,4,FALSE)</f>
        <v>0.78700000000000003</v>
      </c>
      <c r="K960" s="12">
        <f t="shared" si="1342"/>
        <v>1.5653325219839997</v>
      </c>
      <c r="L960" s="12">
        <f t="shared" si="1343"/>
        <v>0.93453331804000006</v>
      </c>
      <c r="M960" s="13">
        <f t="shared" si="1344"/>
        <v>8.2096011884097E-2</v>
      </c>
      <c r="N960" s="13">
        <f t="shared" si="1345"/>
        <v>0.12850755732736197</v>
      </c>
      <c r="O960" s="13">
        <f t="shared" si="1346"/>
        <v>7.6721458383896435E-2</v>
      </c>
      <c r="P960" s="13">
        <f t="shared" si="1347"/>
        <v>0.12009459394235508</v>
      </c>
      <c r="Q960" s="13">
        <f t="shared" si="1348"/>
        <v>0.10057852940262149</v>
      </c>
      <c r="R960" s="13">
        <f t="shared" si="1349"/>
        <v>3.5849379534185266E-2</v>
      </c>
      <c r="S960" s="13">
        <f t="shared" si="1350"/>
        <v>4.392025618291031E-2</v>
      </c>
      <c r="T960" s="13">
        <f t="shared" si="1351"/>
        <v>9.3993986806215554E-2</v>
      </c>
      <c r="U960" s="13">
        <f t="shared" si="1352"/>
        <v>5.6116199677807801E-2</v>
      </c>
      <c r="V960" s="13">
        <f t="shared" si="1353"/>
        <v>7.1387759703946483E-3</v>
      </c>
      <c r="W960" s="13">
        <f t="shared" si="1354"/>
        <v>5.2479614362415793E-2</v>
      </c>
      <c r="X960" s="13">
        <f t="shared" si="1355"/>
        <v>4.9043948139568069E-2</v>
      </c>
      <c r="Y960" s="13">
        <f t="shared" si="1356"/>
        <v>2.291660179232612E-2</v>
      </c>
      <c r="Z960" s="13">
        <f t="shared" si="1357"/>
        <v>1.116747986858581E-2</v>
      </c>
      <c r="AA960" s="13">
        <f t="shared" si="1358"/>
        <v>1.7480819426898973E-2</v>
      </c>
      <c r="AB960" s="13">
        <f t="shared" si="1359"/>
        <v>1.3681647579927337E-2</v>
      </c>
      <c r="AC960" s="13">
        <f t="shared" si="1360"/>
        <v>6.5268730914447585E-4</v>
      </c>
      <c r="AD960" s="13">
        <f t="shared" si="1361"/>
        <v>2.0537011775667011E-2</v>
      </c>
      <c r="AE960" s="13">
        <f t="shared" si="1362"/>
        <v>1.9192521757340642E-2</v>
      </c>
      <c r="AF960" s="13">
        <f t="shared" si="1363"/>
        <v>8.9680255197212219E-3</v>
      </c>
      <c r="AG960" s="13">
        <f t="shared" si="1364"/>
        <v>2.7936395484041573E-3</v>
      </c>
      <c r="AH960" s="13">
        <f t="shared" si="1365"/>
        <v>2.6090955039335994E-3</v>
      </c>
      <c r="AI960" s="13">
        <f t="shared" si="1366"/>
        <v>4.0841020452694957E-3</v>
      </c>
      <c r="AJ960" s="13">
        <f t="shared" si="1367"/>
        <v>3.1964888772808564E-3</v>
      </c>
      <c r="AK960" s="13">
        <f t="shared" si="1368"/>
        <v>1.6678559985892824E-3</v>
      </c>
      <c r="AL960" s="13">
        <f t="shared" si="1369"/>
        <v>3.8191486073012644E-5</v>
      </c>
      <c r="AM960" s="13">
        <f t="shared" si="1370"/>
        <v>6.4294504873639909E-3</v>
      </c>
      <c r="AN960" s="13">
        <f t="shared" si="1371"/>
        <v>6.008535697130165E-3</v>
      </c>
      <c r="AO960" s="13">
        <f t="shared" si="1372"/>
        <v>2.8075884008004195E-3</v>
      </c>
      <c r="AP960" s="13">
        <f t="shared" si="1373"/>
        <v>8.7459496796354463E-4</v>
      </c>
      <c r="AQ960" s="13">
        <f t="shared" si="1374"/>
        <v>2.0433453433801467E-4</v>
      </c>
      <c r="AR960" s="13">
        <f t="shared" si="1375"/>
        <v>4.876573356748627E-4</v>
      </c>
      <c r="AS960" s="13">
        <f t="shared" si="1376"/>
        <v>7.6334588711593065E-4</v>
      </c>
      <c r="AT960" s="13">
        <f t="shared" si="1377"/>
        <v>5.9744507131264681E-4</v>
      </c>
      <c r="AU960" s="13">
        <f t="shared" si="1378"/>
        <v>3.1173340007491202E-4</v>
      </c>
      <c r="AV960" s="13">
        <f t="shared" si="1379"/>
        <v>1.219916073314773E-4</v>
      </c>
      <c r="AW960" s="13">
        <f t="shared" si="1380"/>
        <v>1.5519061518917697E-6</v>
      </c>
      <c r="AX960" s="13">
        <f t="shared" si="1381"/>
        <v>1.6773713243927871E-3</v>
      </c>
      <c r="AY960" s="13">
        <f t="shared" si="1382"/>
        <v>1.5675593893699406E-3</v>
      </c>
      <c r="AZ960" s="13">
        <f t="shared" si="1383"/>
        <v>7.3246823868632354E-4</v>
      </c>
      <c r="BA960" s="13">
        <f t="shared" si="1384"/>
        <v>2.2817199115281495E-4</v>
      </c>
      <c r="BB960" s="13">
        <f t="shared" si="1385"/>
        <v>5.3308581993958403E-5</v>
      </c>
      <c r="BC960" s="13">
        <f t="shared" si="1386"/>
        <v>9.9637292021642726E-6</v>
      </c>
      <c r="BD960" s="13">
        <f t="shared" si="1387"/>
        <v>7.5955337995795903E-5</v>
      </c>
      <c r="BE960" s="13">
        <f t="shared" si="1388"/>
        <v>1.1889536078310632E-4</v>
      </c>
      <c r="BF960" s="13">
        <f t="shared" si="1389"/>
        <v>9.3055387473408701E-5</v>
      </c>
      <c r="BG960" s="13">
        <f t="shared" si="1390"/>
        <v>4.855420811931638E-5</v>
      </c>
      <c r="BH960" s="13">
        <f t="shared" si="1391"/>
        <v>1.9000870262086374E-5</v>
      </c>
      <c r="BI960" s="13">
        <f t="shared" si="1392"/>
        <v>5.9485360334484917E-6</v>
      </c>
      <c r="BJ960" s="14">
        <f t="shared" si="1393"/>
        <v>0.51960478377403596</v>
      </c>
      <c r="BK960" s="14">
        <f t="shared" si="1394"/>
        <v>0.25550807616434451</v>
      </c>
      <c r="BL960" s="14">
        <f t="shared" si="1395"/>
        <v>0.21405063002996597</v>
      </c>
      <c r="BM960" s="14">
        <f t="shared" si="1396"/>
        <v>0.45491743187919714</v>
      </c>
      <c r="BN960" s="14">
        <f t="shared" si="1397"/>
        <v>0.54384753047451717</v>
      </c>
    </row>
    <row r="961" spans="1:66" x14ac:dyDescent="0.25">
      <c r="A961" t="s">
        <v>344</v>
      </c>
      <c r="B961" t="s">
        <v>207</v>
      </c>
      <c r="C961" t="s">
        <v>198</v>
      </c>
      <c r="D961" s="22" t="s">
        <v>368</v>
      </c>
      <c r="E961" s="10">
        <f>VLOOKUP(A961,home!$A$2:$E$405,3,FALSE)</f>
        <v>1.3976999999999999</v>
      </c>
      <c r="F961" s="10">
        <f>VLOOKUP(B961,home!$B$2:$E$405,3,FALSE)</f>
        <v>0.6734</v>
      </c>
      <c r="G961" s="10">
        <f>VLOOKUP(C961,away!$B$2:$E$405,4,FALSE)</f>
        <v>0.71550000000000002</v>
      </c>
      <c r="H961" s="10">
        <f>VLOOKUP(A961,away!$A$2:$E$405,3,FALSE)</f>
        <v>1.0585</v>
      </c>
      <c r="I961" s="10">
        <f>VLOOKUP(C961,away!$B$2:$E$405,3,FALSE)</f>
        <v>0.89219999999999999</v>
      </c>
      <c r="J961" s="10">
        <f>VLOOKUP(B961,home!$B$2:$E$405,4,FALSE)</f>
        <v>1.2782</v>
      </c>
      <c r="K961" s="12">
        <f t="shared" si="1342"/>
        <v>0.67343659928999999</v>
      </c>
      <c r="L961" s="12">
        <f t="shared" si="1343"/>
        <v>1.2071240273399999</v>
      </c>
      <c r="M961" s="13">
        <f t="shared" si="1344"/>
        <v>0.1525045836553458</v>
      </c>
      <c r="N961" s="13">
        <f t="shared" si="1345"/>
        <v>0.10270216819299342</v>
      </c>
      <c r="O961" s="13">
        <f t="shared" si="1346"/>
        <v>0.18409194720985095</v>
      </c>
      <c r="P961" s="13">
        <f t="shared" si="1347"/>
        <v>0.12397425488567625</v>
      </c>
      <c r="Q961" s="13">
        <f t="shared" si="1348"/>
        <v>3.4581699443799539E-2</v>
      </c>
      <c r="R961" s="13">
        <f t="shared" si="1349"/>
        <v>0.11111090635840901</v>
      </c>
      <c r="S961" s="13">
        <f t="shared" si="1350"/>
        <v>2.5195334307448313E-2</v>
      </c>
      <c r="T961" s="13">
        <f t="shared" si="1351"/>
        <v>4.1744400304860735E-2</v>
      </c>
      <c r="U961" s="13">
        <f t="shared" si="1352"/>
        <v>7.4826150922036622E-2</v>
      </c>
      <c r="V961" s="13">
        <f t="shared" si="1353"/>
        <v>2.2757587728354355E-3</v>
      </c>
      <c r="W961" s="13">
        <f t="shared" si="1354"/>
        <v>7.7628606903670828E-3</v>
      </c>
      <c r="X961" s="13">
        <f t="shared" si="1355"/>
        <v>9.3707356602352847E-3</v>
      </c>
      <c r="Y961" s="13">
        <f t="shared" si="1356"/>
        <v>5.6558200846608874E-3</v>
      </c>
      <c r="Z961" s="13">
        <f t="shared" si="1357"/>
        <v>4.4708214921586741E-2</v>
      </c>
      <c r="AA961" s="13">
        <f t="shared" si="1358"/>
        <v>3.0108148217119816E-2</v>
      </c>
      <c r="AB961" s="13">
        <f t="shared" si="1359"/>
        <v>1.0137964473128222E-2</v>
      </c>
      <c r="AC961" s="13">
        <f t="shared" si="1360"/>
        <v>1.1562582718801624E-4</v>
      </c>
      <c r="AD961" s="13">
        <f t="shared" si="1361"/>
        <v>1.3069486260207073E-3</v>
      </c>
      <c r="AE961" s="13">
        <f t="shared" si="1362"/>
        <v>1.5776490889685953E-3</v>
      </c>
      <c r="AF961" s="13">
        <f t="shared" si="1363"/>
        <v>9.5220906100252679E-4</v>
      </c>
      <c r="AG961" s="13">
        <f t="shared" si="1364"/>
        <v>3.8314481219566974E-4</v>
      </c>
      <c r="AH961" s="13">
        <f t="shared" si="1365"/>
        <v>1.3492090112832021E-2</v>
      </c>
      <c r="AI961" s="13">
        <f t="shared" si="1366"/>
        <v>9.0860672828998301E-3</v>
      </c>
      <c r="AJ961" s="13">
        <f t="shared" si="1367"/>
        <v>3.0594451259580956E-3</v>
      </c>
      <c r="AK961" s="13">
        <f t="shared" si="1368"/>
        <v>6.8678077377986192E-4</v>
      </c>
      <c r="AL961" s="13">
        <f t="shared" si="1369"/>
        <v>3.7597888345624942E-6</v>
      </c>
      <c r="AM961" s="13">
        <f t="shared" si="1370"/>
        <v>1.760294076308247E-4</v>
      </c>
      <c r="AN961" s="13">
        <f t="shared" si="1371"/>
        <v>2.1248932746959561E-4</v>
      </c>
      <c r="AO961" s="13">
        <f t="shared" si="1372"/>
        <v>1.2825048637093322E-4</v>
      </c>
      <c r="AP961" s="13">
        <f t="shared" si="1373"/>
        <v>5.1604747872131536E-5</v>
      </c>
      <c r="AQ961" s="13">
        <f t="shared" si="1374"/>
        <v>1.5573332770318183E-5</v>
      </c>
      <c r="AR961" s="13">
        <f t="shared" si="1375"/>
        <v>3.2573252308471948E-3</v>
      </c>
      <c r="AS961" s="13">
        <f t="shared" si="1376"/>
        <v>2.1936020262432496E-3</v>
      </c>
      <c r="AT961" s="13">
        <f t="shared" si="1377"/>
        <v>7.3862594437445355E-4</v>
      </c>
      <c r="AU961" s="13">
        <f t="shared" si="1378"/>
        <v>1.6580591470896557E-4</v>
      </c>
      <c r="AV961" s="13">
        <f t="shared" si="1379"/>
        <v>2.7914942835943386E-5</v>
      </c>
      <c r="AW961" s="13">
        <f t="shared" si="1380"/>
        <v>8.4900366074274099E-8</v>
      </c>
      <c r="AX961" s="13">
        <f t="shared" si="1381"/>
        <v>1.9757440941655948E-5</v>
      </c>
      <c r="AY961" s="13">
        <f t="shared" si="1382"/>
        <v>2.3849681679423925E-5</v>
      </c>
      <c r="AZ961" s="13">
        <f t="shared" si="1383"/>
        <v>1.4394761899821617E-5</v>
      </c>
      <c r="BA961" s="13">
        <f t="shared" si="1384"/>
        <v>5.792087652371017E-6</v>
      </c>
      <c r="BB961" s="13">
        <f t="shared" si="1385"/>
        <v>1.7479420434090974E-6</v>
      </c>
      <c r="BC961" s="13">
        <f t="shared" si="1386"/>
        <v>4.2199656779937949E-7</v>
      </c>
      <c r="BD961" s="13">
        <f t="shared" si="1387"/>
        <v>6.5533259183607722E-4</v>
      </c>
      <c r="BE961" s="13">
        <f t="shared" si="1388"/>
        <v>4.4132495204998956E-4</v>
      </c>
      <c r="BF961" s="13">
        <f t="shared" si="1389"/>
        <v>1.4860218744518363E-4</v>
      </c>
      <c r="BG961" s="13">
        <f t="shared" si="1390"/>
        <v>3.3358050586713198E-5</v>
      </c>
      <c r="BH961" s="13">
        <f t="shared" si="1391"/>
        <v>5.6161330365149802E-6</v>
      </c>
      <c r="BI961" s="13">
        <f t="shared" si="1392"/>
        <v>7.5642190665417426E-7</v>
      </c>
      <c r="BJ961" s="14">
        <f t="shared" si="1393"/>
        <v>0.20668754717800272</v>
      </c>
      <c r="BK961" s="14">
        <f t="shared" si="1394"/>
        <v>0.30409316691900773</v>
      </c>
      <c r="BL961" s="14">
        <f t="shared" si="1395"/>
        <v>0.44426776487188535</v>
      </c>
      <c r="BM961" s="14">
        <f t="shared" si="1396"/>
        <v>0.29076736936309422</v>
      </c>
      <c r="BN961" s="14">
        <f t="shared" si="1397"/>
        <v>0.708965559746075</v>
      </c>
    </row>
    <row r="962" spans="1:66" x14ac:dyDescent="0.25">
      <c r="A962" t="s">
        <v>344</v>
      </c>
      <c r="B962" t="s">
        <v>200</v>
      </c>
      <c r="C962" t="s">
        <v>204</v>
      </c>
      <c r="D962" s="22" t="s">
        <v>368</v>
      </c>
      <c r="E962" s="10">
        <f>VLOOKUP(A962,home!$A$2:$E$405,3,FALSE)</f>
        <v>1.3976999999999999</v>
      </c>
      <c r="F962" s="10">
        <f>VLOOKUP(B962,home!$B$2:$E$405,3,FALSE)</f>
        <v>1.2264999999999999</v>
      </c>
      <c r="G962" s="10">
        <f>VLOOKUP(C962,away!$B$2:$E$405,4,FALSE)</f>
        <v>1.2625999999999999</v>
      </c>
      <c r="H962" s="10">
        <f>VLOOKUP(A962,away!$A$2:$E$405,3,FALSE)</f>
        <v>1.0585</v>
      </c>
      <c r="I962" s="10">
        <f>VLOOKUP(C962,away!$B$2:$E$405,3,FALSE)</f>
        <v>0.83360000000000001</v>
      </c>
      <c r="J962" s="10">
        <f>VLOOKUP(B962,home!$B$2:$E$405,4,FALSE)</f>
        <v>0.8548</v>
      </c>
      <c r="K962" s="12">
        <f t="shared" si="1342"/>
        <v>2.1644487285299996</v>
      </c>
      <c r="L962" s="12">
        <f t="shared" si="1343"/>
        <v>0.75424611487999993</v>
      </c>
      <c r="M962" s="13">
        <f t="shared" si="1344"/>
        <v>5.4004125163981197E-2</v>
      </c>
      <c r="N962" s="13">
        <f t="shared" si="1345"/>
        <v>0.11688916004655404</v>
      </c>
      <c r="O962" s="13">
        <f t="shared" si="1346"/>
        <v>4.0732401592426054E-2</v>
      </c>
      <c r="P962" s="13">
        <f t="shared" si="1347"/>
        <v>8.8163194836699904E-2</v>
      </c>
      <c r="Q962" s="13">
        <f t="shared" si="1348"/>
        <v>0.12650029692085182</v>
      </c>
      <c r="R962" s="13">
        <f t="shared" si="1349"/>
        <v>1.5361127825409635E-2</v>
      </c>
      <c r="S962" s="13">
        <f t="shared" si="1350"/>
        <v>3.5982199971818327E-2</v>
      </c>
      <c r="T962" s="13">
        <f t="shared" si="1351"/>
        <v>9.5412357483718901E-2</v>
      </c>
      <c r="U962" s="13">
        <f t="shared" si="1352"/>
        <v>3.3248373590494679E-2</v>
      </c>
      <c r="V962" s="13">
        <f t="shared" si="1353"/>
        <v>6.5268793965809679E-3</v>
      </c>
      <c r="W962" s="13">
        <f t="shared" si="1354"/>
        <v>9.1267802276335033E-2</v>
      </c>
      <c r="X962" s="13">
        <f t="shared" si="1355"/>
        <v>6.8838385280561715E-2</v>
      </c>
      <c r="Y962" s="13">
        <f t="shared" si="1356"/>
        <v>2.5960542326238116E-2</v>
      </c>
      <c r="Z962" s="13">
        <f t="shared" si="1357"/>
        <v>3.8620236608300947E-3</v>
      </c>
      <c r="AA962" s="13">
        <f t="shared" si="1358"/>
        <v>8.3591522022364723E-3</v>
      </c>
      <c r="AB962" s="13">
        <f t="shared" si="1359"/>
        <v>9.0464781778597427E-3</v>
      </c>
      <c r="AC962" s="13">
        <f t="shared" si="1360"/>
        <v>6.6595669563336611E-4</v>
      </c>
      <c r="AD962" s="13">
        <f t="shared" si="1361"/>
        <v>4.9386119648185199E-2</v>
      </c>
      <c r="AE962" s="13">
        <f t="shared" si="1362"/>
        <v>3.7249288873642518E-2</v>
      </c>
      <c r="AF962" s="13">
        <f t="shared" si="1363"/>
        <v>1.4047565707493836E-2</v>
      </c>
      <c r="AG962" s="13">
        <f t="shared" si="1364"/>
        <v>3.5317739527995825E-3</v>
      </c>
      <c r="AH962" s="13">
        <f t="shared" si="1365"/>
        <v>7.2822908543893311E-4</v>
      </c>
      <c r="AI962" s="13">
        <f t="shared" si="1366"/>
        <v>1.5762145180568631E-3</v>
      </c>
      <c r="AJ962" s="13">
        <f t="shared" si="1367"/>
        <v>1.7058177547493523E-3</v>
      </c>
      <c r="AK962" s="13">
        <f t="shared" si="1368"/>
        <v>1.2307183567903778E-3</v>
      </c>
      <c r="AL962" s="13">
        <f t="shared" si="1369"/>
        <v>4.3487692639516155E-5</v>
      </c>
      <c r="AM962" s="13">
        <f t="shared" si="1370"/>
        <v>2.1378744775908985E-2</v>
      </c>
      <c r="AN962" s="13">
        <f t="shared" si="1371"/>
        <v>1.6124835188240448E-2</v>
      </c>
      <c r="AO962" s="13">
        <f t="shared" si="1372"/>
        <v>6.0810471469053334E-3</v>
      </c>
      <c r="AP962" s="13">
        <f t="shared" si="1373"/>
        <v>1.5288687283184861E-3</v>
      </c>
      <c r="AQ962" s="13">
        <f t="shared" si="1374"/>
        <v>2.8828582462393597E-4</v>
      </c>
      <c r="AR962" s="13">
        <f t="shared" si="1375"/>
        <v>1.0985279168698621E-4</v>
      </c>
      <c r="AS962" s="13">
        <f t="shared" si="1376"/>
        <v>2.3777073529236819E-4</v>
      </c>
      <c r="AT962" s="13">
        <f t="shared" si="1377"/>
        <v>2.5732128284260478E-4</v>
      </c>
      <c r="AU962" s="13">
        <f t="shared" si="1378"/>
        <v>1.8565290782412809E-4</v>
      </c>
      <c r="AV962" s="13">
        <f t="shared" si="1379"/>
        <v>1.0045905007195783E-4</v>
      </c>
      <c r="AW962" s="13">
        <f t="shared" si="1380"/>
        <v>1.9720787314005909E-6</v>
      </c>
      <c r="AX962" s="13">
        <f t="shared" si="1381"/>
        <v>7.7121994912972567E-3</v>
      </c>
      <c r="AY962" s="13">
        <f t="shared" si="1382"/>
        <v>5.8168965034904674E-3</v>
      </c>
      <c r="AZ962" s="13">
        <f t="shared" si="1383"/>
        <v>2.19368579420837E-3</v>
      </c>
      <c r="BA962" s="13">
        <f t="shared" si="1384"/>
        <v>5.5152632918303694E-4</v>
      </c>
      <c r="BB962" s="13">
        <f t="shared" si="1385"/>
        <v>1.0399664776008335E-4</v>
      </c>
      <c r="BC962" s="13">
        <f t="shared" si="1386"/>
        <v>1.568781350671735E-5</v>
      </c>
      <c r="BD962" s="13">
        <f t="shared" si="1387"/>
        <v>1.3809340223105215E-5</v>
      </c>
      <c r="BE962" s="13">
        <f t="shared" si="1388"/>
        <v>2.9889608887738258E-5</v>
      </c>
      <c r="BF962" s="13">
        <f t="shared" si="1389"/>
        <v>3.2347262976662033E-5</v>
      </c>
      <c r="BG962" s="13">
        <f t="shared" si="1390"/>
        <v>2.3337997407087224E-5</v>
      </c>
      <c r="BH962" s="13">
        <f t="shared" si="1391"/>
        <v>1.2628474703551593E-5</v>
      </c>
      <c r="BI962" s="13">
        <f t="shared" si="1392"/>
        <v>5.4667372030751048E-6</v>
      </c>
      <c r="BJ962" s="14">
        <f t="shared" si="1393"/>
        <v>0.69087906675982402</v>
      </c>
      <c r="BK962" s="14">
        <f t="shared" si="1394"/>
        <v>0.19120274026084377</v>
      </c>
      <c r="BL962" s="14">
        <f t="shared" si="1395"/>
        <v>0.11299704929258136</v>
      </c>
      <c r="BM962" s="14">
        <f t="shared" si="1396"/>
        <v>0.55147564916339742</v>
      </c>
      <c r="BN962" s="14">
        <f t="shared" si="1397"/>
        <v>0.44165030638592273</v>
      </c>
    </row>
    <row r="963" spans="1:66" x14ac:dyDescent="0.25">
      <c r="A963" t="s">
        <v>345</v>
      </c>
      <c r="B963" t="s">
        <v>218</v>
      </c>
      <c r="C963" t="s">
        <v>217</v>
      </c>
      <c r="D963" s="22" t="s">
        <v>368</v>
      </c>
      <c r="E963" s="10">
        <f>VLOOKUP(A963,home!$A$2:$E$405,3,FALSE)</f>
        <v>1.8438000000000001</v>
      </c>
      <c r="F963" s="10">
        <f>VLOOKUP(B963,home!$B$2:$E$405,3,FALSE)</f>
        <v>0.99429999999999996</v>
      </c>
      <c r="G963" s="10">
        <f>VLOOKUP(C963,away!$B$2:$E$405,4,FALSE)</f>
        <v>1.1298999999999999</v>
      </c>
      <c r="H963" s="10">
        <f>VLOOKUP(A963,away!$A$2:$E$405,3,FALSE)</f>
        <v>1.2188000000000001</v>
      </c>
      <c r="I963" s="10">
        <f>VLOOKUP(C963,away!$B$2:$E$405,3,FALSE)</f>
        <v>0.95720000000000005</v>
      </c>
      <c r="J963" s="10">
        <f>VLOOKUP(B963,home!$B$2:$E$405,4,FALSE)</f>
        <v>0.75209999999999999</v>
      </c>
      <c r="K963" s="12">
        <f t="shared" si="1342"/>
        <v>2.071434755166</v>
      </c>
      <c r="L963" s="12">
        <f t="shared" si="1343"/>
        <v>0.87742645425600008</v>
      </c>
      <c r="M963" s="13">
        <f t="shared" si="1344"/>
        <v>5.2399343863524565E-2</v>
      </c>
      <c r="N963" s="13">
        <f t="shared" si="1345"/>
        <v>0.10854182202679903</v>
      </c>
      <c r="O963" s="13">
        <f t="shared" si="1346"/>
        <v>4.5976570491513255E-2</v>
      </c>
      <c r="P963" s="13">
        <f t="shared" si="1347"/>
        <v>9.5237466039460081E-2</v>
      </c>
      <c r="Q963" s="13">
        <f t="shared" si="1348"/>
        <v>0.11241865126767703</v>
      </c>
      <c r="R963" s="13">
        <f t="shared" si="1349"/>
        <v>2.0170529612609761E-2</v>
      </c>
      <c r="S963" s="13">
        <f t="shared" si="1350"/>
        <v>4.3274277256413848E-2</v>
      </c>
      <c r="T963" s="13">
        <f t="shared" si="1351"/>
        <v>9.8639098574039658E-2</v>
      </c>
      <c r="U963" s="13">
        <f t="shared" si="1352"/>
        <v>4.1781936069664849E-2</v>
      </c>
      <c r="V963" s="13">
        <f t="shared" si="1353"/>
        <v>8.7391520722600608E-3</v>
      </c>
      <c r="W963" s="13">
        <f t="shared" si="1354"/>
        <v>7.7622633788250836E-2</v>
      </c>
      <c r="X963" s="13">
        <f t="shared" si="1355"/>
        <v>6.8108152334836927E-2</v>
      </c>
      <c r="Y963" s="13">
        <f t="shared" si="1356"/>
        <v>2.987994730454174E-2</v>
      </c>
      <c r="Z963" s="13">
        <f t="shared" si="1357"/>
        <v>5.8993854261526106E-3</v>
      </c>
      <c r="AA963" s="13">
        <f t="shared" si="1358"/>
        <v>1.2220192005852301E-2</v>
      </c>
      <c r="AB963" s="13">
        <f t="shared" si="1359"/>
        <v>1.2656665217862089E-2</v>
      </c>
      <c r="AC963" s="13">
        <f t="shared" si="1360"/>
        <v>9.9273034418054652E-4</v>
      </c>
      <c r="AD963" s="13">
        <f t="shared" si="1361"/>
        <v>4.0197555354126363E-2</v>
      </c>
      <c r="AE963" s="13">
        <f t="shared" si="1362"/>
        <v>3.5270398464130388E-2</v>
      </c>
      <c r="AF963" s="13">
        <f t="shared" si="1363"/>
        <v>1.54735903322891E-2</v>
      </c>
      <c r="AG963" s="13">
        <f t="shared" si="1364"/>
        <v>4.5256458332901157E-3</v>
      </c>
      <c r="AH963" s="13">
        <f t="shared" si="1365"/>
        <v>1.2940692091896516E-3</v>
      </c>
      <c r="AI963" s="13">
        <f t="shared" si="1366"/>
        <v>2.6805799355056246E-3</v>
      </c>
      <c r="AJ963" s="13">
        <f t="shared" si="1367"/>
        <v>2.7763232212034937E-3</v>
      </c>
      <c r="AK963" s="13">
        <f t="shared" si="1368"/>
        <v>1.9169908039917798E-3</v>
      </c>
      <c r="AL963" s="13">
        <f t="shared" si="1369"/>
        <v>7.2172752915747611E-5</v>
      </c>
      <c r="AM963" s="13">
        <f t="shared" si="1370"/>
        <v>1.6653322646649295E-2</v>
      </c>
      <c r="AN963" s="13">
        <f t="shared" si="1371"/>
        <v>1.4612065841430637E-2</v>
      </c>
      <c r="AO963" s="13">
        <f t="shared" si="1372"/>
        <v>6.4105065603008507E-3</v>
      </c>
      <c r="AP963" s="13">
        <f t="shared" si="1373"/>
        <v>1.8749160137298676E-3</v>
      </c>
      <c r="AQ963" s="13">
        <f t="shared" si="1374"/>
        <v>4.1127522748869781E-4</v>
      </c>
      <c r="AR963" s="13">
        <f t="shared" si="1375"/>
        <v>2.2709011155622847E-4</v>
      </c>
      <c r="AS963" s="13">
        <f t="shared" si="1376"/>
        <v>4.7040234963209565E-4</v>
      </c>
      <c r="AT963" s="13">
        <f t="shared" si="1377"/>
        <v>4.8720388796983575E-4</v>
      </c>
      <c r="AU963" s="13">
        <f t="shared" si="1378"/>
        <v>3.3640368879757332E-4</v>
      </c>
      <c r="AV963" s="13">
        <f t="shared" si="1379"/>
        <v>1.7420957318533514E-4</v>
      </c>
      <c r="AW963" s="13">
        <f t="shared" si="1380"/>
        <v>3.643785079685455E-6</v>
      </c>
      <c r="AX963" s="13">
        <f t="shared" si="1381"/>
        <v>5.7493785532104031E-3</v>
      </c>
      <c r="AY963" s="13">
        <f t="shared" si="1382"/>
        <v>5.0446568381188961E-3</v>
      </c>
      <c r="AZ963" s="13">
        <f t="shared" si="1383"/>
        <v>2.2131576812044742E-3</v>
      </c>
      <c r="BA963" s="13">
        <f t="shared" si="1384"/>
        <v>6.4729436564289083E-4</v>
      </c>
      <c r="BB963" s="13">
        <f t="shared" si="1385"/>
        <v>1.419883000264821E-4</v>
      </c>
      <c r="BC963" s="13">
        <f t="shared" si="1386"/>
        <v>2.4916858127614672E-5</v>
      </c>
      <c r="BD963" s="13">
        <f t="shared" si="1387"/>
        <v>3.3209145229896834E-5</v>
      </c>
      <c r="BE963" s="13">
        <f t="shared" si="1388"/>
        <v>6.8790577618563464E-5</v>
      </c>
      <c r="BF963" s="13">
        <f t="shared" si="1389"/>
        <v>7.1247596653518385E-5</v>
      </c>
      <c r="BG963" s="13">
        <f t="shared" si="1390"/>
        <v>4.9194915976715596E-5</v>
      </c>
      <c r="BH963" s="13">
        <f t="shared" si="1391"/>
        <v>2.5476014682909952E-5</v>
      </c>
      <c r="BI963" s="13">
        <f t="shared" si="1392"/>
        <v>1.0554380447459798E-5</v>
      </c>
      <c r="BJ963" s="14">
        <f t="shared" si="1393"/>
        <v>0.64446097416591142</v>
      </c>
      <c r="BK963" s="14">
        <f t="shared" si="1394"/>
        <v>0.2057597991668737</v>
      </c>
      <c r="BL963" s="14">
        <f t="shared" si="1395"/>
        <v>0.14342763880914292</v>
      </c>
      <c r="BM963" s="14">
        <f t="shared" si="1396"/>
        <v>0.55976240121345799</v>
      </c>
      <c r="BN963" s="14">
        <f t="shared" si="1397"/>
        <v>0.43474438330158371</v>
      </c>
    </row>
    <row r="964" spans="1:66" x14ac:dyDescent="0.25">
      <c r="A964" t="s">
        <v>345</v>
      </c>
      <c r="B964" t="s">
        <v>222</v>
      </c>
      <c r="C964" t="s">
        <v>219</v>
      </c>
      <c r="D964" s="22" t="s">
        <v>368</v>
      </c>
      <c r="E964" s="10">
        <f>VLOOKUP(A964,home!$A$2:$E$405,3,FALSE)</f>
        <v>1.8438000000000001</v>
      </c>
      <c r="F964" s="10">
        <f>VLOOKUP(B964,home!$B$2:$E$405,3,FALSE)</f>
        <v>1.0847</v>
      </c>
      <c r="G964" s="10">
        <f>VLOOKUP(C964,away!$B$2:$E$405,4,FALSE)</f>
        <v>0.94910000000000005</v>
      </c>
      <c r="H964" s="10">
        <f>VLOOKUP(A964,away!$A$2:$E$405,3,FALSE)</f>
        <v>1.2188000000000001</v>
      </c>
      <c r="I964" s="10">
        <f>VLOOKUP(C964,away!$B$2:$E$405,3,FALSE)</f>
        <v>1.3674999999999999</v>
      </c>
      <c r="J964" s="10">
        <f>VLOOKUP(B964,home!$B$2:$E$405,4,FALSE)</f>
        <v>1.4918</v>
      </c>
      <c r="K964" s="12">
        <f t="shared" si="1342"/>
        <v>1.8981713941260003</v>
      </c>
      <c r="L964" s="12">
        <f t="shared" si="1343"/>
        <v>2.4863964861999999</v>
      </c>
      <c r="M964" s="13">
        <f t="shared" si="1344"/>
        <v>1.2468274757239411E-2</v>
      </c>
      <c r="N964" s="13">
        <f t="shared" si="1345"/>
        <v>2.3666922478295147E-2</v>
      </c>
      <c r="O964" s="13">
        <f t="shared" si="1346"/>
        <v>3.1001074545376227E-2</v>
      </c>
      <c r="P964" s="13">
        <f t="shared" si="1347"/>
        <v>5.8845352889200848E-2</v>
      </c>
      <c r="Q964" s="13">
        <f t="shared" si="1348"/>
        <v>2.2461937617648742E-2</v>
      </c>
      <c r="R964" s="13">
        <f t="shared" si="1349"/>
        <v>3.8540481409023865E-2</v>
      </c>
      <c r="S964" s="13">
        <f t="shared" si="1350"/>
        <v>6.9431730212794696E-2</v>
      </c>
      <c r="T964" s="13">
        <f t="shared" si="1351"/>
        <v>5.584928276576543E-2</v>
      </c>
      <c r="U964" s="13">
        <f t="shared" si="1352"/>
        <v>7.3156439326454006E-2</v>
      </c>
      <c r="V964" s="13">
        <f t="shared" si="1353"/>
        <v>3.6410050892543254E-2</v>
      </c>
      <c r="W964" s="13">
        <f t="shared" si="1354"/>
        <v>1.421220248082119E-2</v>
      </c>
      <c r="X964" s="13">
        <f t="shared" si="1355"/>
        <v>3.533717030947673E-2</v>
      </c>
      <c r="Y964" s="13">
        <f t="shared" si="1356"/>
        <v>4.3931108044866954E-2</v>
      </c>
      <c r="Z964" s="13">
        <f t="shared" si="1357"/>
        <v>3.1942305850617789E-2</v>
      </c>
      <c r="AA964" s="13">
        <f t="shared" si="1358"/>
        <v>6.0631971228066253E-2</v>
      </c>
      <c r="AB964" s="13">
        <f t="shared" si="1359"/>
        <v>5.7544936677293046E-2</v>
      </c>
      <c r="AC964" s="13">
        <f t="shared" si="1360"/>
        <v>1.074006997360161E-2</v>
      </c>
      <c r="AD964" s="13">
        <f t="shared" si="1361"/>
        <v>6.7442990491553426E-3</v>
      </c>
      <c r="AE964" s="13">
        <f t="shared" si="1362"/>
        <v>1.6769001457701844E-2</v>
      </c>
      <c r="AF964" s="13">
        <f t="shared" si="1363"/>
        <v>2.0847193150756272E-2</v>
      </c>
      <c r="AG964" s="13">
        <f t="shared" si="1364"/>
        <v>1.7278129265724369E-2</v>
      </c>
      <c r="AH964" s="13">
        <f t="shared" si="1365"/>
        <v>1.9855309257025437E-2</v>
      </c>
      <c r="AI964" s="13">
        <f t="shared" si="1366"/>
        <v>3.7688780053210844E-2</v>
      </c>
      <c r="AJ964" s="13">
        <f t="shared" si="1367"/>
        <v>3.5769882088255725E-2</v>
      </c>
      <c r="AK964" s="13">
        <f t="shared" si="1368"/>
        <v>2.2632455650395674E-2</v>
      </c>
      <c r="AL964" s="13">
        <f t="shared" si="1369"/>
        <v>2.0275562416021964E-3</v>
      </c>
      <c r="AM964" s="13">
        <f t="shared" si="1370"/>
        <v>2.5603671057075712E-3</v>
      </c>
      <c r="AN964" s="13">
        <f t="shared" si="1371"/>
        <v>6.3660877750133689E-3</v>
      </c>
      <c r="AO964" s="13">
        <f t="shared" si="1372"/>
        <v>7.914309137317008E-3</v>
      </c>
      <c r="AP964" s="13">
        <f t="shared" si="1373"/>
        <v>6.5593701432418551E-3</v>
      </c>
      <c r="AQ964" s="13">
        <f t="shared" si="1374"/>
        <v>4.0772987189604338E-3</v>
      </c>
      <c r="AR964" s="13">
        <f t="shared" si="1375"/>
        <v>9.8736342338164758E-3</v>
      </c>
      <c r="AS964" s="13">
        <f t="shared" si="1376"/>
        <v>1.8741850058693617E-2</v>
      </c>
      <c r="AT964" s="13">
        <f t="shared" si="1377"/>
        <v>1.7787621827205467E-2</v>
      </c>
      <c r="AU964" s="13">
        <f t="shared" si="1378"/>
        <v>1.1254651640644228E-2</v>
      </c>
      <c r="AV964" s="13">
        <f t="shared" si="1379"/>
        <v>5.3408144487810342E-3</v>
      </c>
      <c r="AW964" s="13">
        <f t="shared" si="1380"/>
        <v>2.6581299975521013E-4</v>
      </c>
      <c r="AX964" s="13">
        <f t="shared" si="1381"/>
        <v>8.100025997525485E-4</v>
      </c>
      <c r="AY964" s="13">
        <f t="shared" si="1382"/>
        <v>2.0139876178376015E-3</v>
      </c>
      <c r="AZ964" s="13">
        <f t="shared" si="1383"/>
        <v>2.5037858681208605E-3</v>
      </c>
      <c r="BA964" s="13">
        <f t="shared" si="1384"/>
        <v>2.0751347948976418E-3</v>
      </c>
      <c r="BB964" s="13">
        <f t="shared" si="1385"/>
        <v>1.289901965606213E-3</v>
      </c>
      <c r="BC964" s="13">
        <f t="shared" si="1386"/>
        <v>6.414415429651523E-4</v>
      </c>
      <c r="BD964" s="13">
        <f t="shared" si="1387"/>
        <v>4.0916282441642183E-3</v>
      </c>
      <c r="BE964" s="13">
        <f t="shared" si="1388"/>
        <v>7.766611688470512E-3</v>
      </c>
      <c r="BF964" s="13">
        <f t="shared" si="1389"/>
        <v>7.3711800681696823E-3</v>
      </c>
      <c r="BG964" s="13">
        <f t="shared" si="1390"/>
        <v>4.6639210487838118E-3</v>
      </c>
      <c r="BH964" s="13">
        <f t="shared" si="1391"/>
        <v>2.2132303798158919E-3</v>
      </c>
      <c r="BI964" s="13">
        <f t="shared" si="1392"/>
        <v>8.4021811911542987E-4</v>
      </c>
      <c r="BJ964" s="14">
        <f t="shared" si="1393"/>
        <v>0.29390893388963224</v>
      </c>
      <c r="BK964" s="14">
        <f t="shared" si="1394"/>
        <v>0.19193702258481962</v>
      </c>
      <c r="BL964" s="14">
        <f t="shared" si="1395"/>
        <v>0.46676669199276144</v>
      </c>
      <c r="BM964" s="14">
        <f t="shared" si="1396"/>
        <v>0.79582273600296438</v>
      </c>
      <c r="BN964" s="14">
        <f t="shared" si="1397"/>
        <v>0.18698404369678423</v>
      </c>
    </row>
    <row r="965" spans="1:66" x14ac:dyDescent="0.25">
      <c r="A965" t="s">
        <v>346</v>
      </c>
      <c r="B965" t="s">
        <v>244</v>
      </c>
      <c r="C965" t="s">
        <v>233</v>
      </c>
      <c r="D965" s="22" t="s">
        <v>368</v>
      </c>
      <c r="E965" s="10">
        <f>VLOOKUP(A965,home!$A$2:$E$405,3,FALSE)</f>
        <v>1.619</v>
      </c>
      <c r="F965" s="10">
        <f>VLOOKUP(B965,home!$B$2:$E$405,3,FALSE)</f>
        <v>1.2353000000000001</v>
      </c>
      <c r="G965" s="10">
        <f>VLOOKUP(C965,away!$B$2:$E$405,4,FALSE)</f>
        <v>1.2353000000000001</v>
      </c>
      <c r="H965" s="10">
        <f>VLOOKUP(A965,away!$A$2:$E$405,3,FALSE)</f>
        <v>1.181</v>
      </c>
      <c r="I965" s="10">
        <f>VLOOKUP(C965,away!$B$2:$E$405,3,FALSE)</f>
        <v>0.6774</v>
      </c>
      <c r="J965" s="10">
        <f>VLOOKUP(B965,home!$B$2:$E$405,4,FALSE)</f>
        <v>0.16930000000000001</v>
      </c>
      <c r="K965" s="12">
        <f t="shared" si="1342"/>
        <v>2.4705390997100003</v>
      </c>
      <c r="L965" s="12">
        <f t="shared" si="1343"/>
        <v>0.13544159142000001</v>
      </c>
      <c r="M965" s="13">
        <f t="shared" si="1344"/>
        <v>7.3830696573171845E-2</v>
      </c>
      <c r="N965" s="13">
        <f t="shared" si="1345"/>
        <v>0.18240162264284621</v>
      </c>
      <c r="O965" s="13">
        <f t="shared" si="1346"/>
        <v>9.9997470395175349E-3</v>
      </c>
      <c r="P965" s="13">
        <f t="shared" si="1347"/>
        <v>2.4704766048337393E-2</v>
      </c>
      <c r="Q965" s="13">
        <f t="shared" si="1348"/>
        <v>0.22531517029485026</v>
      </c>
      <c r="R965" s="13">
        <f t="shared" si="1349"/>
        <v>6.7719082641484426E-4</v>
      </c>
      <c r="S965" s="13">
        <f t="shared" si="1350"/>
        <v>2.0666385860866319E-3</v>
      </c>
      <c r="T965" s="13">
        <f t="shared" si="1351"/>
        <v>3.0517045235802828E-2</v>
      </c>
      <c r="U965" s="13">
        <f t="shared" si="1352"/>
        <v>1.6730264146228007E-3</v>
      </c>
      <c r="V965" s="13">
        <f t="shared" si="1353"/>
        <v>7.6836186851926436E-5</v>
      </c>
      <c r="W965" s="13">
        <f t="shared" si="1354"/>
        <v>0.18554997932374825</v>
      </c>
      <c r="X965" s="13">
        <f t="shared" si="1355"/>
        <v>2.5131184487556558E-2</v>
      </c>
      <c r="Y965" s="13">
        <f t="shared" si="1356"/>
        <v>1.7019038106321387E-3</v>
      </c>
      <c r="Z965" s="13">
        <f t="shared" si="1357"/>
        <v>3.0573267741550508E-5</v>
      </c>
      <c r="AA965" s="13">
        <f t="shared" si="1358"/>
        <v>7.5532453361402992E-5</v>
      </c>
      <c r="AB965" s="13">
        <f t="shared" si="1359"/>
        <v>9.3302939663184078E-5</v>
      </c>
      <c r="AC965" s="13">
        <f t="shared" si="1360"/>
        <v>1.6069027758172193E-6</v>
      </c>
      <c r="AD965" s="13">
        <f t="shared" si="1361"/>
        <v>0.11460211971742557</v>
      </c>
      <c r="AE965" s="13">
        <f t="shared" si="1362"/>
        <v>1.5521893474633479E-2</v>
      </c>
      <c r="AF965" s="13">
        <f t="shared" si="1363"/>
        <v>1.0511549770280358E-3</v>
      </c>
      <c r="AG965" s="13">
        <f t="shared" si="1364"/>
        <v>4.7456700972576927E-5</v>
      </c>
      <c r="AH965" s="13">
        <f t="shared" si="1365"/>
        <v>1.0352230094563369E-6</v>
      </c>
      <c r="AI965" s="13">
        <f t="shared" si="1366"/>
        <v>2.5575589217813361E-6</v>
      </c>
      <c r="AJ965" s="13">
        <f t="shared" si="1367"/>
        <v>3.1592746580364709E-6</v>
      </c>
      <c r="AK965" s="13">
        <f t="shared" si="1368"/>
        <v>2.6017038564673475E-6</v>
      </c>
      <c r="AL965" s="13">
        <f t="shared" si="1369"/>
        <v>2.1507670376450774E-8</v>
      </c>
      <c r="AM965" s="13">
        <f t="shared" si="1370"/>
        <v>5.6625803534309231E-2</v>
      </c>
      <c r="AN965" s="13">
        <f t="shared" si="1371"/>
        <v>7.6694889461231021E-3</v>
      </c>
      <c r="AO965" s="13">
        <f t="shared" si="1372"/>
        <v>5.1938389412050582E-4</v>
      </c>
      <c r="AP965" s="13">
        <f t="shared" si="1373"/>
        <v>2.3448727059199375E-5</v>
      </c>
      <c r="AQ965" s="13">
        <f t="shared" si="1374"/>
        <v>7.9398322741779453E-7</v>
      </c>
      <c r="AR965" s="13">
        <f t="shared" si="1375"/>
        <v>2.8042450375073599E-8</v>
      </c>
      <c r="AS965" s="13">
        <f t="shared" si="1376"/>
        <v>6.9279970103296693E-8</v>
      </c>
      <c r="AT965" s="13">
        <f t="shared" si="1377"/>
        <v>8.5579437483467188E-8</v>
      </c>
      <c r="AU965" s="13">
        <f t="shared" si="1378"/>
        <v>7.047578214469777E-8</v>
      </c>
      <c r="AV965" s="13">
        <f t="shared" si="1379"/>
        <v>4.3528293842779937E-8</v>
      </c>
      <c r="AW965" s="13">
        <f t="shared" si="1380"/>
        <v>1.9991006058344008E-10</v>
      </c>
      <c r="AX965" s="13">
        <f t="shared" si="1381"/>
        <v>2.3316043614001268E-2</v>
      </c>
      <c r="AY965" s="13">
        <f t="shared" si="1382"/>
        <v>3.1579620526984596E-3</v>
      </c>
      <c r="AZ965" s="13">
        <f t="shared" si="1383"/>
        <v>2.1385970303072465E-4</v>
      </c>
      <c r="BA965" s="13">
        <f t="shared" si="1384"/>
        <v>9.6551661730299853E-6</v>
      </c>
      <c r="BB965" s="13">
        <f t="shared" si="1385"/>
        <v>3.2692776797493289E-7</v>
      </c>
      <c r="BC965" s="13">
        <f t="shared" si="1386"/>
        <v>8.8559234347826854E-9</v>
      </c>
      <c r="BD965" s="13">
        <f t="shared" si="1387"/>
        <v>6.3301901768605791E-10</v>
      </c>
      <c r="BE965" s="13">
        <f t="shared" si="1388"/>
        <v>1.5638982340534223E-9</v>
      </c>
      <c r="BF965" s="13">
        <f t="shared" si="1389"/>
        <v>1.9318358675982011E-9</v>
      </c>
      <c r="BG965" s="13">
        <f t="shared" si="1390"/>
        <v>1.5908920150411823E-9</v>
      </c>
      <c r="BH965" s="13">
        <f t="shared" si="1391"/>
        <v>9.8259023164391787E-10</v>
      </c>
      <c r="BI965" s="13">
        <f t="shared" si="1392"/>
        <v>4.8550551725388094E-10</v>
      </c>
      <c r="BJ965" s="14">
        <f t="shared" si="1393"/>
        <v>0.87337630606993033</v>
      </c>
      <c r="BK965" s="14">
        <f t="shared" si="1394"/>
        <v>0.10383852785759244</v>
      </c>
      <c r="BL965" s="14">
        <f t="shared" si="1395"/>
        <v>1.2528457527700342E-2</v>
      </c>
      <c r="BM965" s="14">
        <f t="shared" si="1396"/>
        <v>0.46968670944503804</v>
      </c>
      <c r="BN965" s="14">
        <f t="shared" si="1397"/>
        <v>0.5169291934251381</v>
      </c>
    </row>
    <row r="966" spans="1:66" x14ac:dyDescent="0.25">
      <c r="A966" t="s">
        <v>346</v>
      </c>
      <c r="B966" t="s">
        <v>238</v>
      </c>
      <c r="C966" t="s">
        <v>231</v>
      </c>
      <c r="D966" s="22" t="s">
        <v>368</v>
      </c>
      <c r="E966" s="10">
        <f>VLOOKUP(A966,home!$A$2:$E$405,3,FALSE)</f>
        <v>1.619</v>
      </c>
      <c r="F966" s="10">
        <f>VLOOKUP(B966,home!$B$2:$E$405,3,FALSE)</f>
        <v>1.6471</v>
      </c>
      <c r="G966" s="10">
        <f>VLOOKUP(C966,away!$B$2:$E$405,4,FALSE)</f>
        <v>0.97060000000000002</v>
      </c>
      <c r="H966" s="10">
        <f>VLOOKUP(A966,away!$A$2:$E$405,3,FALSE)</f>
        <v>1.181</v>
      </c>
      <c r="I966" s="10">
        <f>VLOOKUP(C966,away!$B$2:$E$405,3,FALSE)</f>
        <v>1.0887</v>
      </c>
      <c r="J966" s="10">
        <f>VLOOKUP(B966,home!$B$2:$E$405,4,FALSE)</f>
        <v>0.5645</v>
      </c>
      <c r="K966" s="12">
        <f t="shared" si="1342"/>
        <v>2.5882552459400001</v>
      </c>
      <c r="L966" s="12">
        <f t="shared" si="1343"/>
        <v>0.72580852814999997</v>
      </c>
      <c r="M966" s="13">
        <f t="shared" si="1344"/>
        <v>3.6368081383744998E-2</v>
      </c>
      <c r="N966" s="13">
        <f t="shared" si="1345"/>
        <v>9.4129877426250841E-2</v>
      </c>
      <c r="O966" s="13">
        <f t="shared" si="1346"/>
        <v>2.6396263620775375E-2</v>
      </c>
      <c r="P966" s="13">
        <f t="shared" si="1347"/>
        <v>6.8320267789687042E-2</v>
      </c>
      <c r="Q966" s="13">
        <f t="shared" si="1348"/>
        <v>0.12181607452409152</v>
      </c>
      <c r="R966" s="13">
        <f t="shared" si="1349"/>
        <v>9.5793166236271803E-3</v>
      </c>
      <c r="S966" s="13">
        <f t="shared" si="1350"/>
        <v>3.208623340342609E-2</v>
      </c>
      <c r="T966" s="13">
        <f t="shared" si="1351"/>
        <v>8.8415145755341581E-2</v>
      </c>
      <c r="U966" s="13">
        <f t="shared" si="1352"/>
        <v>2.47937165036233E-2</v>
      </c>
      <c r="V966" s="13">
        <f t="shared" si="1353"/>
        <v>6.6973870587039479E-3</v>
      </c>
      <c r="W966" s="13">
        <f t="shared" si="1354"/>
        <v>0.10509703130893261</v>
      </c>
      <c r="X966" s="13">
        <f t="shared" si="1355"/>
        <v>7.6280321607270843E-2</v>
      </c>
      <c r="Y966" s="13">
        <f t="shared" si="1356"/>
        <v>2.7682453976290943E-2</v>
      </c>
      <c r="Z966" s="13">
        <f t="shared" si="1357"/>
        <v>2.3175832330925572E-3</v>
      </c>
      <c r="AA966" s="13">
        <f t="shared" si="1358"/>
        <v>5.9984969609543966E-3</v>
      </c>
      <c r="AB966" s="13">
        <f t="shared" si="1359"/>
        <v>7.7628206134726851E-3</v>
      </c>
      <c r="AC966" s="13">
        <f t="shared" si="1360"/>
        <v>7.8634763632724834E-4</v>
      </c>
      <c r="AD966" s="13">
        <f t="shared" si="1361"/>
        <v>6.800448565451632E-2</v>
      </c>
      <c r="AE966" s="13">
        <f t="shared" si="1362"/>
        <v>4.9358235640502277E-2</v>
      </c>
      <c r="AF966" s="13">
        <f t="shared" si="1363"/>
        <v>1.7912314181156914E-2</v>
      </c>
      <c r="AG966" s="13">
        <f t="shared" si="1364"/>
        <v>4.3336367971952908E-3</v>
      </c>
      <c r="AH966" s="13">
        <f t="shared" si="1365"/>
        <v>4.2053041881900672E-4</v>
      </c>
      <c r="AI966" s="13">
        <f t="shared" si="1366"/>
        <v>1.0884400625856396E-3</v>
      </c>
      <c r="AJ966" s="13">
        <f t="shared" si="1367"/>
        <v>1.4085803509392722E-3</v>
      </c>
      <c r="AK966" s="13">
        <f t="shared" si="1368"/>
        <v>1.2152551608821923E-3</v>
      </c>
      <c r="AL966" s="13">
        <f t="shared" si="1369"/>
        <v>5.9088606322440925E-5</v>
      </c>
      <c r="AM966" s="13">
        <f t="shared" si="1370"/>
        <v>3.5202593348550651E-2</v>
      </c>
      <c r="AN966" s="13">
        <f t="shared" si="1371"/>
        <v>2.5550342465374527E-2</v>
      </c>
      <c r="AO966" s="13">
        <f t="shared" si="1372"/>
        <v>9.2723282292609625E-3</v>
      </c>
      <c r="AP966" s="13">
        <f t="shared" si="1373"/>
        <v>2.2433116348678649E-3</v>
      </c>
      <c r="AQ966" s="13">
        <f t="shared" si="1374"/>
        <v>4.0705367897130376E-4</v>
      </c>
      <c r="AR966" s="13">
        <f t="shared" si="1375"/>
        <v>6.1044912865065284E-5</v>
      </c>
      <c r="AS966" s="13">
        <f t="shared" si="1376"/>
        <v>1.5799981596095541E-4</v>
      </c>
      <c r="AT966" s="13">
        <f t="shared" si="1377"/>
        <v>2.0447192625924876E-4</v>
      </c>
      <c r="AU966" s="13">
        <f t="shared" si="1378"/>
        <v>1.7640851192931914E-4</v>
      </c>
      <c r="AV966" s="13">
        <f t="shared" si="1379"/>
        <v>1.1414756410738234E-4</v>
      </c>
      <c r="AW966" s="13">
        <f t="shared" si="1380"/>
        <v>3.0834038879312049E-6</v>
      </c>
      <c r="AX966" s="13">
        <f t="shared" si="1381"/>
        <v>1.5185549484179809E-2</v>
      </c>
      <c r="AY966" s="13">
        <f t="shared" si="1382"/>
        <v>1.1021801320261539E-2</v>
      </c>
      <c r="AZ966" s="13">
        <f t="shared" si="1383"/>
        <v>3.9998586969103769E-3</v>
      </c>
      <c r="BA966" s="13">
        <f t="shared" si="1384"/>
        <v>9.6771051787083247E-4</v>
      </c>
      <c r="BB966" s="13">
        <f t="shared" si="1385"/>
        <v>1.7559313666277575E-4</v>
      </c>
      <c r="BC966" s="13">
        <f t="shared" si="1386"/>
        <v>2.548939921489022E-5</v>
      </c>
      <c r="BD966" s="13">
        <f t="shared" si="1387"/>
        <v>7.3844863929396695E-6</v>
      </c>
      <c r="BE966" s="13">
        <f t="shared" si="1388"/>
        <v>1.9112935645098646E-5</v>
      </c>
      <c r="BF966" s="13">
        <f t="shared" si="1389"/>
        <v>2.4734577974370106E-5</v>
      </c>
      <c r="BG966" s="13">
        <f t="shared" si="1390"/>
        <v>2.1339800399425131E-5</v>
      </c>
      <c r="BH966" s="13">
        <f t="shared" si="1391"/>
        <v>1.3808212582781152E-5</v>
      </c>
      <c r="BI966" s="13">
        <f t="shared" si="1392"/>
        <v>7.1478357308876035E-6</v>
      </c>
      <c r="BJ966" s="14">
        <f t="shared" si="1393"/>
        <v>0.7570812087836748</v>
      </c>
      <c r="BK966" s="14">
        <f t="shared" si="1394"/>
        <v>0.15533920719847333</v>
      </c>
      <c r="BL966" s="14">
        <f t="shared" si="1395"/>
        <v>7.9471020895526517E-2</v>
      </c>
      <c r="BM966" s="14">
        <f t="shared" si="1396"/>
        <v>0.62658042082621657</v>
      </c>
      <c r="BN966" s="14">
        <f t="shared" si="1397"/>
        <v>0.3566098813681769</v>
      </c>
    </row>
    <row r="967" spans="1:66" x14ac:dyDescent="0.25">
      <c r="A967" t="s">
        <v>346</v>
      </c>
      <c r="B967" t="s">
        <v>321</v>
      </c>
      <c r="C967" t="s">
        <v>240</v>
      </c>
      <c r="D967" s="22" t="s">
        <v>368</v>
      </c>
      <c r="E967" s="10">
        <f>VLOOKUP(A967,home!$A$2:$E$405,3,FALSE)</f>
        <v>1.619</v>
      </c>
      <c r="F967" s="10">
        <f>VLOOKUP(B967,home!$B$2:$E$405,3,FALSE)</f>
        <v>1.0294000000000001</v>
      </c>
      <c r="G967" s="10">
        <f>VLOOKUP(C967,away!$B$2:$E$405,4,FALSE)</f>
        <v>0.8236</v>
      </c>
      <c r="H967" s="10">
        <f>VLOOKUP(A967,away!$A$2:$E$405,3,FALSE)</f>
        <v>1.181</v>
      </c>
      <c r="I967" s="10">
        <f>VLOOKUP(C967,away!$B$2:$E$405,3,FALSE)</f>
        <v>1.6935</v>
      </c>
      <c r="J967" s="10">
        <f>VLOOKUP(B967,home!$B$2:$E$405,4,FALSE)</f>
        <v>0.7056</v>
      </c>
      <c r="K967" s="12">
        <f t="shared" si="1342"/>
        <v>1.3726106069600001</v>
      </c>
      <c r="L967" s="12">
        <f t="shared" si="1343"/>
        <v>1.4112165816000002</v>
      </c>
      <c r="M967" s="13">
        <f t="shared" si="1344"/>
        <v>6.1801528083126361E-2</v>
      </c>
      <c r="N967" s="13">
        <f t="shared" si="1345"/>
        <v>8.4829432973235572E-2</v>
      </c>
      <c r="O967" s="13">
        <f t="shared" si="1346"/>
        <v>8.7215341199125995E-2</v>
      </c>
      <c r="P967" s="13">
        <f t="shared" si="1347"/>
        <v>0.11971270241955584</v>
      </c>
      <c r="Q967" s="13">
        <f t="shared" si="1348"/>
        <v>5.8218889740732783E-2</v>
      </c>
      <c r="R967" s="13">
        <f t="shared" si="1349"/>
        <v>6.1539867835054135E-2</v>
      </c>
      <c r="S967" s="13">
        <f t="shared" si="1350"/>
        <v>5.7972397953158207E-2</v>
      </c>
      <c r="T967" s="13">
        <f t="shared" si="1351"/>
        <v>8.2159462564464228E-2</v>
      </c>
      <c r="U967" s="13">
        <f t="shared" si="1352"/>
        <v>8.4470275341311851E-2</v>
      </c>
      <c r="V967" s="13">
        <f t="shared" si="1353"/>
        <v>1.2477275850201884E-2</v>
      </c>
      <c r="W967" s="13">
        <f t="shared" si="1354"/>
        <v>2.6637288527854842E-2</v>
      </c>
      <c r="X967" s="13">
        <f t="shared" si="1355"/>
        <v>3.7590983259372213E-2</v>
      </c>
      <c r="Y967" s="13">
        <f t="shared" si="1356"/>
        <v>2.6524509447137048E-2</v>
      </c>
      <c r="Z967" s="13">
        <f t="shared" si="1357"/>
        <v>2.8948693972766965E-2</v>
      </c>
      <c r="AA967" s="13">
        <f t="shared" si="1358"/>
        <v>3.9735284404658962E-2</v>
      </c>
      <c r="AB967" s="13">
        <f t="shared" si="1359"/>
        <v>2.727053642220359E-2</v>
      </c>
      <c r="AC967" s="13">
        <f t="shared" si="1360"/>
        <v>1.5105698608827661E-3</v>
      </c>
      <c r="AD967" s="13">
        <f t="shared" si="1361"/>
        <v>9.1406561934968718E-3</v>
      </c>
      <c r="AE967" s="13">
        <f t="shared" si="1362"/>
        <v>1.2899445586967524E-2</v>
      </c>
      <c r="AF967" s="13">
        <f t="shared" si="1363"/>
        <v>9.1019557528877609E-3</v>
      </c>
      <c r="AG967" s="13">
        <f t="shared" si="1364"/>
        <v>4.2816102944882401E-3</v>
      </c>
      <c r="AH967" s="13">
        <f t="shared" si="1365"/>
        <v>1.0213219237508181E-2</v>
      </c>
      <c r="AI967" s="13">
        <f t="shared" si="1366"/>
        <v>1.4018773056611655E-2</v>
      </c>
      <c r="AJ967" s="13">
        <f t="shared" si="1367"/>
        <v>9.621158297035113E-3</v>
      </c>
      <c r="AK967" s="13">
        <f t="shared" si="1368"/>
        <v>4.4020346432505344E-3</v>
      </c>
      <c r="AL967" s="13">
        <f t="shared" si="1369"/>
        <v>1.1704202523703061E-4</v>
      </c>
      <c r="AM967" s="13">
        <f t="shared" si="1370"/>
        <v>2.509312329153684E-3</v>
      </c>
      <c r="AN967" s="13">
        <f t="shared" si="1371"/>
        <v>3.5411831673149963E-3</v>
      </c>
      <c r="AO967" s="13">
        <f t="shared" si="1372"/>
        <v>2.4986882020988656E-3</v>
      </c>
      <c r="AP967" s="13">
        <f t="shared" si="1373"/>
        <v>1.1753967410167371E-3</v>
      </c>
      <c r="AQ967" s="13">
        <f t="shared" si="1374"/>
        <v>4.1468484272035516E-4</v>
      </c>
      <c r="AR967" s="13">
        <f t="shared" si="1375"/>
        <v>2.88261286789753E-3</v>
      </c>
      <c r="AS967" s="13">
        <f t="shared" si="1376"/>
        <v>3.9567049982355352E-3</v>
      </c>
      <c r="AT967" s="13">
        <f t="shared" si="1377"/>
        <v>2.715507624594873E-3</v>
      </c>
      <c r="AU967" s="13">
        <f t="shared" si="1378"/>
        <v>1.2424448562665586E-3</v>
      </c>
      <c r="AV967" s="13">
        <f t="shared" si="1379"/>
        <v>4.263482470685928E-4</v>
      </c>
      <c r="AW967" s="13">
        <f t="shared" si="1380"/>
        <v>6.2976765086063051E-6</v>
      </c>
      <c r="AX967" s="13">
        <f t="shared" si="1381"/>
        <v>5.7405145319530866E-4</v>
      </c>
      <c r="AY967" s="13">
        <f t="shared" si="1382"/>
        <v>8.1011092944079598E-4</v>
      </c>
      <c r="AZ967" s="13">
        <f t="shared" si="1383"/>
        <v>5.7162098828111971E-4</v>
      </c>
      <c r="BA967" s="13">
        <f t="shared" si="1384"/>
        <v>2.6889367235096513E-4</v>
      </c>
      <c r="BB967" s="13">
        <f t="shared" si="1385"/>
        <v>9.4866802277249879E-5</v>
      </c>
      <c r="BC967" s="13">
        <f t="shared" si="1386"/>
        <v>2.6775520883404724E-5</v>
      </c>
      <c r="BD967" s="13">
        <f t="shared" si="1387"/>
        <v>6.7799851291842081E-4</v>
      </c>
      <c r="BE967" s="13">
        <f t="shared" si="1388"/>
        <v>9.3062795033493114E-4</v>
      </c>
      <c r="BF967" s="13">
        <f t="shared" si="1389"/>
        <v>6.3869489788158547E-4</v>
      </c>
      <c r="BG967" s="13">
        <f t="shared" si="1390"/>
        <v>2.9222646381449937E-4</v>
      </c>
      <c r="BH967" s="13">
        <f t="shared" si="1391"/>
        <v>1.0027828596654864E-4</v>
      </c>
      <c r="BI967" s="13">
        <f t="shared" si="1392"/>
        <v>2.7528607793090547E-5</v>
      </c>
      <c r="BJ967" s="14">
        <f t="shared" si="1393"/>
        <v>0.3638698189893706</v>
      </c>
      <c r="BK967" s="14">
        <f t="shared" si="1394"/>
        <v>0.25440162712160286</v>
      </c>
      <c r="BL967" s="14">
        <f t="shared" si="1395"/>
        <v>0.35237746374953222</v>
      </c>
      <c r="BM967" s="14">
        <f t="shared" si="1396"/>
        <v>0.52547602832950957</v>
      </c>
      <c r="BN967" s="14">
        <f t="shared" si="1397"/>
        <v>0.47331776225083066</v>
      </c>
    </row>
    <row r="968" spans="1:66" x14ac:dyDescent="0.25">
      <c r="A968" t="s">
        <v>346</v>
      </c>
      <c r="B968" t="s">
        <v>235</v>
      </c>
      <c r="C968" t="s">
        <v>237</v>
      </c>
      <c r="D968" s="22" t="s">
        <v>368</v>
      </c>
      <c r="E968" s="10">
        <f>VLOOKUP(A968,home!$A$2:$E$405,3,FALSE)</f>
        <v>1.619</v>
      </c>
      <c r="F968" s="10">
        <f>VLOOKUP(B968,home!$B$2:$E$405,3,FALSE)</f>
        <v>1.1324000000000001</v>
      </c>
      <c r="G968" s="10">
        <f>VLOOKUP(C968,away!$B$2:$E$405,4,FALSE)</f>
        <v>0.37059999999999998</v>
      </c>
      <c r="H968" s="10">
        <f>VLOOKUP(A968,away!$A$2:$E$405,3,FALSE)</f>
        <v>1.181</v>
      </c>
      <c r="I968" s="10">
        <f>VLOOKUP(C968,away!$B$2:$E$405,3,FALSE)</f>
        <v>0.6774</v>
      </c>
      <c r="J968" s="10">
        <f>VLOOKUP(B968,home!$B$2:$E$405,4,FALSE)</f>
        <v>0.5645</v>
      </c>
      <c r="K968" s="12">
        <f t="shared" si="1342"/>
        <v>0.6794415853600001</v>
      </c>
      <c r="L968" s="12">
        <f t="shared" si="1343"/>
        <v>0.45160530630000001</v>
      </c>
      <c r="M968" s="13">
        <f t="shared" si="1344"/>
        <v>0.32269525255778575</v>
      </c>
      <c r="N968" s="13">
        <f t="shared" si="1345"/>
        <v>0.21925257398600756</v>
      </c>
      <c r="O968" s="13">
        <f t="shared" si="1346"/>
        <v>0.14573088837291467</v>
      </c>
      <c r="P968" s="13">
        <f t="shared" si="1347"/>
        <v>9.901562583201437E-2</v>
      </c>
      <c r="Q968" s="13">
        <f t="shared" si="1348"/>
        <v>7.4484658231656842E-2</v>
      </c>
      <c r="R968" s="13">
        <f t="shared" si="1349"/>
        <v>3.2906421240510617E-2</v>
      </c>
      <c r="S968" s="13">
        <f t="shared" si="1350"/>
        <v>7.5954744307478042E-3</v>
      </c>
      <c r="T968" s="13">
        <f t="shared" si="1351"/>
        <v>3.3637666895358208E-2</v>
      </c>
      <c r="U968" s="13">
        <f t="shared" si="1352"/>
        <v>2.2357991016176512E-2</v>
      </c>
      <c r="V968" s="13">
        <f t="shared" si="1353"/>
        <v>2.5895455655328218E-4</v>
      </c>
      <c r="W968" s="13">
        <f t="shared" si="1354"/>
        <v>1.6869324757971569E-2</v>
      </c>
      <c r="X968" s="13">
        <f t="shared" si="1355"/>
        <v>7.6182765743979244E-3</v>
      </c>
      <c r="Y968" s="13">
        <f t="shared" si="1356"/>
        <v>1.7202270629295443E-3</v>
      </c>
      <c r="Z968" s="13">
        <f t="shared" si="1357"/>
        <v>4.9535714811858754E-3</v>
      </c>
      <c r="AA968" s="13">
        <f t="shared" si="1358"/>
        <v>3.3656624603710153E-3</v>
      </c>
      <c r="AB968" s="13">
        <f t="shared" si="1359"/>
        <v>1.1433855189305604E-3</v>
      </c>
      <c r="AC968" s="13">
        <f t="shared" si="1360"/>
        <v>4.9660917064823149E-6</v>
      </c>
      <c r="AD968" s="13">
        <f t="shared" si="1361"/>
        <v>2.8654301893772252E-3</v>
      </c>
      <c r="AE968" s="13">
        <f t="shared" si="1362"/>
        <v>1.2940434783549688E-3</v>
      </c>
      <c r="AF968" s="13">
        <f t="shared" si="1363"/>
        <v>2.9219845070400647E-4</v>
      </c>
      <c r="AG968" s="13">
        <f t="shared" si="1364"/>
        <v>4.3986123610189449E-5</v>
      </c>
      <c r="AH968" s="13">
        <f t="shared" si="1365"/>
        <v>5.5926479150997287E-4</v>
      </c>
      <c r="AI968" s="13">
        <f t="shared" si="1366"/>
        <v>3.799877565795659E-4</v>
      </c>
      <c r="AJ968" s="13">
        <f t="shared" si="1367"/>
        <v>1.2908974187390501E-4</v>
      </c>
      <c r="AK968" s="13">
        <f t="shared" si="1368"/>
        <v>2.9236312957506406E-5</v>
      </c>
      <c r="AL968" s="13">
        <f t="shared" si="1369"/>
        <v>6.0951709002098754E-8</v>
      </c>
      <c r="AM968" s="13">
        <f t="shared" si="1370"/>
        <v>3.8937848612177349E-4</v>
      </c>
      <c r="AN968" s="13">
        <f t="shared" si="1371"/>
        <v>1.7584539049165382E-4</v>
      </c>
      <c r="AO968" s="13">
        <f t="shared" si="1372"/>
        <v>3.9706355717213208E-5</v>
      </c>
      <c r="AP968" s="13">
        <f t="shared" si="1373"/>
        <v>5.977200311909611E-6</v>
      </c>
      <c r="AQ968" s="13">
        <f t="shared" si="1374"/>
        <v>6.748338444190986E-7</v>
      </c>
      <c r="AR968" s="13">
        <f t="shared" si="1375"/>
        <v>5.051338949453341E-5</v>
      </c>
      <c r="AS968" s="13">
        <f t="shared" si="1376"/>
        <v>3.4320897440072956E-5</v>
      </c>
      <c r="AT968" s="13">
        <f t="shared" si="1377"/>
        <v>1.1659522483830569E-5</v>
      </c>
      <c r="AU968" s="13">
        <f t="shared" si="1378"/>
        <v>2.6406548136514694E-6</v>
      </c>
      <c r="AV968" s="13">
        <f t="shared" si="1379"/>
        <v>4.4854267324396738E-7</v>
      </c>
      <c r="AW968" s="13">
        <f t="shared" si="1380"/>
        <v>5.1951075998320448E-10</v>
      </c>
      <c r="AX968" s="13">
        <f t="shared" si="1381"/>
        <v>4.4093322652609077E-5</v>
      </c>
      <c r="AY968" s="13">
        <f t="shared" si="1382"/>
        <v>1.9912778482316254E-5</v>
      </c>
      <c r="AZ968" s="13">
        <f t="shared" si="1383"/>
        <v>4.4963582128952387E-6</v>
      </c>
      <c r="BA968" s="13">
        <f t="shared" si="1384"/>
        <v>6.7685974265635864E-7</v>
      </c>
      <c r="BB968" s="13">
        <f t="shared" si="1385"/>
        <v>7.641836285111597E-8</v>
      </c>
      <c r="BC968" s="13">
        <f t="shared" si="1386"/>
        <v>6.9021876324645575E-9</v>
      </c>
      <c r="BD968" s="13">
        <f t="shared" si="1387"/>
        <v>3.802019122488325E-6</v>
      </c>
      <c r="BE968" s="13">
        <f t="shared" si="1388"/>
        <v>2.5832499001525039E-6</v>
      </c>
      <c r="BF968" s="13">
        <f t="shared" si="1389"/>
        <v>8.7758370377033955E-7</v>
      </c>
      <c r="BG968" s="13">
        <f t="shared" si="1390"/>
        <v>1.9875562099194007E-7</v>
      </c>
      <c r="BH968" s="13">
        <f t="shared" si="1391"/>
        <v>3.3760708556493764E-8</v>
      </c>
      <c r="BI968" s="13">
        <f t="shared" si="1392"/>
        <v>4.5876858689002095E-9</v>
      </c>
      <c r="BJ968" s="14">
        <f t="shared" si="1393"/>
        <v>0.3587592306564959</v>
      </c>
      <c r="BK968" s="14">
        <f t="shared" si="1394"/>
        <v>0.42959024719899902</v>
      </c>
      <c r="BL968" s="14">
        <f t="shared" si="1395"/>
        <v>0.20670901017547147</v>
      </c>
      <c r="BM968" s="14">
        <f t="shared" si="1396"/>
        <v>0.10590672703229098</v>
      </c>
      <c r="BN968" s="14">
        <f t="shared" si="1397"/>
        <v>0.89408542022088988</v>
      </c>
    </row>
    <row r="969" spans="1:66" x14ac:dyDescent="0.25">
      <c r="A969" t="s">
        <v>347</v>
      </c>
      <c r="B969" t="s">
        <v>248</v>
      </c>
      <c r="C969" t="s">
        <v>324</v>
      </c>
      <c r="D969" s="22" t="s">
        <v>368</v>
      </c>
      <c r="E969" s="10">
        <f>VLOOKUP(A969,home!$A$2:$E$405,3,FALSE)</f>
        <v>1.2816000000000001</v>
      </c>
      <c r="F969" s="10">
        <f>VLOOKUP(B969,home!$B$2:$E$405,3,FALSE)</f>
        <v>0.78029999999999999</v>
      </c>
      <c r="G969" s="10">
        <f>VLOOKUP(C969,away!$B$2:$E$405,4,FALSE)</f>
        <v>0.78029999999999999</v>
      </c>
      <c r="H969" s="10">
        <f>VLOOKUP(A969,away!$A$2:$E$405,3,FALSE)</f>
        <v>0.83499999999999996</v>
      </c>
      <c r="I969" s="10">
        <f>VLOOKUP(C969,away!$B$2:$E$405,3,FALSE)</f>
        <v>0.3422</v>
      </c>
      <c r="J969" s="10">
        <f>VLOOKUP(B969,home!$B$2:$E$405,4,FALSE)</f>
        <v>0.998</v>
      </c>
      <c r="K969" s="12">
        <f t="shared" si="1342"/>
        <v>0.78032534414400001</v>
      </c>
      <c r="L969" s="12">
        <f t="shared" si="1343"/>
        <v>0.285165526</v>
      </c>
      <c r="M969" s="13">
        <f t="shared" si="1344"/>
        <v>0.34455867968040627</v>
      </c>
      <c r="N969" s="13">
        <f t="shared" si="1345"/>
        <v>0.26886787029941533</v>
      </c>
      <c r="O969" s="13">
        <f t="shared" si="1346"/>
        <v>9.8256257128928576E-2</v>
      </c>
      <c r="P969" s="13">
        <f t="shared" si="1347"/>
        <v>7.6671847658432546E-2</v>
      </c>
      <c r="Q969" s="13">
        <f t="shared" si="1348"/>
        <v>0.10490220671032779</v>
      </c>
      <c r="R969" s="13">
        <f t="shared" si="1349"/>
        <v>1.4009648623481082E-2</v>
      </c>
      <c r="S969" s="13">
        <f t="shared" si="1350"/>
        <v>4.2652910592838114E-3</v>
      </c>
      <c r="T969" s="13">
        <f t="shared" si="1351"/>
        <v>2.9914492955111355E-2</v>
      </c>
      <c r="U969" s="13">
        <f t="shared" si="1352"/>
        <v>1.0932083883454392E-2</v>
      </c>
      <c r="V969" s="13">
        <f t="shared" si="1353"/>
        <v>1.0545784622540468E-4</v>
      </c>
      <c r="W969" s="13">
        <f t="shared" si="1354"/>
        <v>2.7285950184233854E-2</v>
      </c>
      <c r="X969" s="13">
        <f t="shared" si="1355"/>
        <v>7.7810123366968444E-3</v>
      </c>
      <c r="Y969" s="13">
        <f t="shared" si="1356"/>
        <v>1.1094382379033222E-3</v>
      </c>
      <c r="Z969" s="13">
        <f t="shared" si="1357"/>
        <v>1.3316896062633863E-3</v>
      </c>
      <c r="AA969" s="13">
        <f t="shared" si="1358"/>
        <v>1.0391511503004649E-3</v>
      </c>
      <c r="AB969" s="13">
        <f t="shared" si="1359"/>
        <v>4.054379894879218E-4</v>
      </c>
      <c r="AC969" s="13">
        <f t="shared" si="1360"/>
        <v>1.4666674352247551E-6</v>
      </c>
      <c r="AD969" s="13">
        <f t="shared" si="1361"/>
        <v>5.32297961695208E-3</v>
      </c>
      <c r="AE969" s="13">
        <f t="shared" si="1362"/>
        <v>1.5179302823554184E-3</v>
      </c>
      <c r="AF969" s="13">
        <f t="shared" si="1363"/>
        <v>2.1643069369960567E-4</v>
      </c>
      <c r="AG969" s="13">
        <f t="shared" si="1364"/>
        <v>2.0572857537130981E-5</v>
      </c>
      <c r="AH969" s="13">
        <f t="shared" si="1365"/>
        <v>9.4937991759707862E-5</v>
      </c>
      <c r="AI969" s="13">
        <f t="shared" si="1366"/>
        <v>7.4082521092234277E-5</v>
      </c>
      <c r="AJ969" s="13">
        <f t="shared" si="1367"/>
        <v>2.8904234383176421E-5</v>
      </c>
      <c r="AK969" s="13">
        <f t="shared" si="1368"/>
        <v>7.5182355474236602E-6</v>
      </c>
      <c r="AL969" s="13">
        <f t="shared" si="1369"/>
        <v>1.3054624224058544E-8</v>
      </c>
      <c r="AM969" s="13">
        <f t="shared" si="1370"/>
        <v>8.3073118029392597E-4</v>
      </c>
      <c r="AN969" s="13">
        <f t="shared" si="1371"/>
        <v>2.3689589399311826E-4</v>
      </c>
      <c r="AO969" s="13">
        <f t="shared" si="1372"/>
        <v>3.3777271108893898E-5</v>
      </c>
      <c r="AP969" s="13">
        <f t="shared" si="1373"/>
        <v>3.2107044275374442E-6</v>
      </c>
      <c r="AQ969" s="13">
        <f t="shared" si="1374"/>
        <v>2.2889555422731104E-7</v>
      </c>
      <c r="AR969" s="13">
        <f t="shared" si="1375"/>
        <v>5.4146084715081551E-6</v>
      </c>
      <c r="AS969" s="13">
        <f t="shared" si="1376"/>
        <v>4.2251562189346196E-6</v>
      </c>
      <c r="AT969" s="13">
        <f t="shared" si="1377"/>
        <v>1.6484982403011591E-6</v>
      </c>
      <c r="AU969" s="13">
        <f t="shared" si="1378"/>
        <v>4.2878831889459348E-7</v>
      </c>
      <c r="AV969" s="13">
        <f t="shared" si="1379"/>
        <v>8.3648598126587705E-8</v>
      </c>
      <c r="AW969" s="13">
        <f t="shared" si="1380"/>
        <v>8.0692767200180948E-11</v>
      </c>
      <c r="AX969" s="13">
        <f t="shared" si="1381"/>
        <v>1.0804009902566817E-4</v>
      </c>
      <c r="AY969" s="13">
        <f t="shared" si="1382"/>
        <v>3.0809311667746755E-5</v>
      </c>
      <c r="AZ969" s="13">
        <f t="shared" si="1383"/>
        <v>4.3928767837154693E-6</v>
      </c>
      <c r="BA969" s="13">
        <f t="shared" si="1384"/>
        <v>4.1756567289380338E-7</v>
      </c>
      <c r="BB969" s="13">
        <f t="shared" si="1385"/>
        <v>2.9768833687576348E-8</v>
      </c>
      <c r="BC969" s="13">
        <f t="shared" si="1386"/>
        <v>1.6978090233848468E-9</v>
      </c>
      <c r="BD969" s="13">
        <f t="shared" si="1387"/>
        <v>2.5734327881027964E-7</v>
      </c>
      <c r="BE969" s="13">
        <f t="shared" si="1388"/>
        <v>2.0081148260077679E-7</v>
      </c>
      <c r="BF969" s="13">
        <f t="shared" si="1389"/>
        <v>7.8349144634259001E-8</v>
      </c>
      <c r="BG969" s="13">
        <f t="shared" si="1390"/>
        <v>2.0379274416705397E-8</v>
      </c>
      <c r="BH969" s="13">
        <f t="shared" si="1391"/>
        <v>3.9756160806551625E-9</v>
      </c>
      <c r="BI969" s="13">
        <f t="shared" si="1392"/>
        <v>6.2045479726433219E-10</v>
      </c>
      <c r="BJ969" s="14">
        <f t="shared" si="1393"/>
        <v>0.44818741943940316</v>
      </c>
      <c r="BK969" s="14">
        <f t="shared" si="1394"/>
        <v>0.42563356527807522</v>
      </c>
      <c r="BL969" s="14">
        <f t="shared" si="1395"/>
        <v>0.12486038393753408</v>
      </c>
      <c r="BM969" s="14">
        <f t="shared" si="1396"/>
        <v>9.2715738929309302E-2</v>
      </c>
      <c r="BN969" s="14">
        <f t="shared" si="1397"/>
        <v>0.90726651010099157</v>
      </c>
    </row>
    <row r="970" spans="1:66" x14ac:dyDescent="0.25">
      <c r="A970" t="s">
        <v>347</v>
      </c>
      <c r="B970" t="s">
        <v>325</v>
      </c>
      <c r="C970" t="s">
        <v>252</v>
      </c>
      <c r="D970" s="22" t="s">
        <v>368</v>
      </c>
      <c r="E970" s="10">
        <f>VLOOKUP(A970,home!$A$2:$E$405,3,FALSE)</f>
        <v>1.2816000000000001</v>
      </c>
      <c r="F970" s="10">
        <f>VLOOKUP(B970,home!$B$2:$E$405,3,FALSE)</f>
        <v>0.5202</v>
      </c>
      <c r="G970" s="10">
        <f>VLOOKUP(C970,away!$B$2:$E$405,4,FALSE)</f>
        <v>0.78029999999999999</v>
      </c>
      <c r="H970" s="10">
        <f>VLOOKUP(A970,away!$A$2:$E$405,3,FALSE)</f>
        <v>0.83499999999999996</v>
      </c>
      <c r="I970" s="10">
        <f>VLOOKUP(C970,away!$B$2:$E$405,3,FALSE)</f>
        <v>0.7984</v>
      </c>
      <c r="J970" s="10">
        <f>VLOOKUP(B970,home!$B$2:$E$405,4,FALSE)</f>
        <v>0.7984</v>
      </c>
      <c r="K970" s="12">
        <f t="shared" si="1342"/>
        <v>0.52021689609599997</v>
      </c>
      <c r="L970" s="12">
        <f t="shared" si="1343"/>
        <v>0.53226453759999992</v>
      </c>
      <c r="M970" s="13">
        <f t="shared" si="1344"/>
        <v>0.34907047827157023</v>
      </c>
      <c r="N970" s="13">
        <f t="shared" si="1345"/>
        <v>0.18159236072518245</v>
      </c>
      <c r="O970" s="13">
        <f t="shared" si="1346"/>
        <v>0.18579783670702812</v>
      </c>
      <c r="P970" s="13">
        <f t="shared" si="1347"/>
        <v>9.6655173913081621E-2</v>
      </c>
      <c r="Q970" s="13">
        <f t="shared" si="1348"/>
        <v>4.7233707125599787E-2</v>
      </c>
      <c r="R970" s="13">
        <f t="shared" si="1349"/>
        <v>4.944679982097331E-2</v>
      </c>
      <c r="S970" s="13">
        <f t="shared" si="1350"/>
        <v>6.690785404158398E-3</v>
      </c>
      <c r="T970" s="13">
        <f t="shared" si="1351"/>
        <v>2.514082728234119E-2</v>
      </c>
      <c r="U970" s="13">
        <f t="shared" si="1352"/>
        <v>2.5723060724746984E-2</v>
      </c>
      <c r="V970" s="13">
        <f t="shared" si="1353"/>
        <v>2.0584796452573198E-4</v>
      </c>
      <c r="W970" s="13">
        <f t="shared" si="1354"/>
        <v>8.1905908373290162E-3</v>
      </c>
      <c r="X970" s="13">
        <f t="shared" si="1355"/>
        <v>4.3595610447017246E-3</v>
      </c>
      <c r="Y970" s="13">
        <f t="shared" si="1356"/>
        <v>1.1602198717985681E-3</v>
      </c>
      <c r="Z970" s="13">
        <f t="shared" si="1357"/>
        <v>8.7729260141700387E-3</v>
      </c>
      <c r="AA970" s="13">
        <f t="shared" si="1358"/>
        <v>4.5638243407713905E-3</v>
      </c>
      <c r="AB970" s="13">
        <f t="shared" si="1359"/>
        <v>1.1870892664417327E-3</v>
      </c>
      <c r="AC970" s="13">
        <f t="shared" si="1360"/>
        <v>3.562366350307908E-6</v>
      </c>
      <c r="AD970" s="13">
        <f t="shared" si="1361"/>
        <v>1.0652209356469091E-3</v>
      </c>
      <c r="AE970" s="13">
        <f t="shared" si="1362"/>
        <v>5.6697932875394129E-4</v>
      </c>
      <c r="AF970" s="13">
        <f t="shared" si="1363"/>
        <v>1.5089149512398747E-4</v>
      </c>
      <c r="AG970" s="13">
        <f t="shared" si="1364"/>
        <v>2.6771397293313941E-5</v>
      </c>
      <c r="AH970" s="13">
        <f t="shared" si="1365"/>
        <v>1.1673793520828063E-3</v>
      </c>
      <c r="AI970" s="13">
        <f t="shared" si="1366"/>
        <v>6.0729046310707701E-4</v>
      </c>
      <c r="AJ970" s="13">
        <f t="shared" si="1367"/>
        <v>1.5796137987313298E-4</v>
      </c>
      <c r="AK970" s="13">
        <f t="shared" si="1368"/>
        <v>2.7391392913547475E-5</v>
      </c>
      <c r="AL970" s="13">
        <f t="shared" si="1369"/>
        <v>3.9455773038846986E-8</v>
      </c>
      <c r="AM970" s="13">
        <f t="shared" si="1370"/>
        <v>1.1082918575974246E-4</v>
      </c>
      <c r="AN970" s="13">
        <f t="shared" si="1371"/>
        <v>5.8990445310993812E-5</v>
      </c>
      <c r="AO970" s="13">
        <f t="shared" si="1372"/>
        <v>1.5699261048137103E-5</v>
      </c>
      <c r="AP970" s="13">
        <f t="shared" si="1373"/>
        <v>2.7853866408161284E-6</v>
      </c>
      <c r="AQ970" s="13">
        <f t="shared" si="1374"/>
        <v>3.7064063310280334E-7</v>
      </c>
      <c r="AR970" s="13">
        <f t="shared" si="1375"/>
        <v>1.2427092620802854E-4</v>
      </c>
      <c r="AS970" s="13">
        <f t="shared" si="1376"/>
        <v>6.4647835506915667E-5</v>
      </c>
      <c r="AT970" s="13">
        <f t="shared" si="1377"/>
        <v>1.6815448163366218E-5</v>
      </c>
      <c r="AU970" s="13">
        <f t="shared" si="1378"/>
        <v>2.9158934166698537E-6</v>
      </c>
      <c r="AV970" s="13">
        <f t="shared" si="1379"/>
        <v>3.7922425564168776E-7</v>
      </c>
      <c r="AW970" s="13">
        <f t="shared" si="1380"/>
        <v>3.0347298852942008E-10</v>
      </c>
      <c r="AX970" s="13">
        <f t="shared" si="1381"/>
        <v>9.6092025021300299E-6</v>
      </c>
      <c r="AY970" s="13">
        <f t="shared" si="1382"/>
        <v>5.1146377265010022E-6</v>
      </c>
      <c r="AZ970" s="13">
        <f t="shared" si="1383"/>
        <v>1.3611701422437855E-6</v>
      </c>
      <c r="BA970" s="13">
        <f t="shared" si="1384"/>
        <v>2.4150086545210484E-7</v>
      </c>
      <c r="BB970" s="13">
        <f t="shared" si="1385"/>
        <v>3.213558661996609E-8</v>
      </c>
      <c r="BC970" s="13">
        <f t="shared" si="1386"/>
        <v>3.4209266305562006E-9</v>
      </c>
      <c r="BD970" s="13">
        <f t="shared" si="1387"/>
        <v>1.1024167845873329E-5</v>
      </c>
      <c r="BE970" s="13">
        <f t="shared" si="1388"/>
        <v>5.7349583788215488E-6</v>
      </c>
      <c r="BF970" s="13">
        <f t="shared" si="1389"/>
        <v>1.4917111235351468E-6</v>
      </c>
      <c r="BG970" s="13">
        <f t="shared" si="1390"/>
        <v>2.5867111018577707E-7</v>
      </c>
      <c r="BH970" s="13">
        <f t="shared" si="1391"/>
        <v>3.3641270512637823E-8</v>
      </c>
      <c r="BI970" s="13">
        <f t="shared" si="1392"/>
        <v>3.5001514653620697E-9</v>
      </c>
      <c r="BJ970" s="14">
        <f t="shared" si="1393"/>
        <v>0.26969216703091342</v>
      </c>
      <c r="BK970" s="14">
        <f t="shared" si="1394"/>
        <v>0.45263100201318585</v>
      </c>
      <c r="BL970" s="14">
        <f t="shared" si="1395"/>
        <v>0.26890620942536908</v>
      </c>
      <c r="BM970" s="14">
        <f t="shared" si="1396"/>
        <v>9.0200833585949214E-2</v>
      </c>
      <c r="BN970" s="14">
        <f t="shared" si="1397"/>
        <v>0.9097963565634356</v>
      </c>
    </row>
    <row r="971" spans="1:66" x14ac:dyDescent="0.25">
      <c r="A971" t="s">
        <v>348</v>
      </c>
      <c r="B971" t="s">
        <v>271</v>
      </c>
      <c r="C971" t="s">
        <v>265</v>
      </c>
      <c r="D971" s="22" t="s">
        <v>368</v>
      </c>
      <c r="E971" s="10">
        <f>VLOOKUP(A971,home!$A$2:$E$405,3,FALSE)</f>
        <v>1.4792000000000001</v>
      </c>
      <c r="F971" s="10">
        <f>VLOOKUP(B971,home!$B$2:$E$405,3,FALSE)</f>
        <v>0.86919999999999997</v>
      </c>
      <c r="G971" s="10">
        <f>VLOOKUP(C971,away!$B$2:$E$405,4,FALSE)</f>
        <v>1.4648000000000001</v>
      </c>
      <c r="H971" s="10">
        <f>VLOOKUP(A971,away!$A$2:$E$405,3,FALSE)</f>
        <v>1.1875</v>
      </c>
      <c r="I971" s="10">
        <f>VLOOKUP(C971,away!$B$2:$E$405,3,FALSE)</f>
        <v>0.70179999999999998</v>
      </c>
      <c r="J971" s="10">
        <f>VLOOKUP(B971,home!$B$2:$E$405,4,FALSE)</f>
        <v>1.3232999999999999</v>
      </c>
      <c r="K971" s="12">
        <f t="shared" si="1342"/>
        <v>1.8833235934720003</v>
      </c>
      <c r="L971" s="12">
        <f t="shared" si="1343"/>
        <v>1.1028216787499998</v>
      </c>
      <c r="M971" s="13">
        <f t="shared" si="1344"/>
        <v>5.048165519198751E-2</v>
      </c>
      <c r="N971" s="13">
        <f t="shared" si="1345"/>
        <v>9.5073292260588388E-2</v>
      </c>
      <c r="O971" s="13">
        <f t="shared" si="1346"/>
        <v>5.5672263724906315E-2</v>
      </c>
      <c r="P971" s="13">
        <f t="shared" si="1347"/>
        <v>0.10484888777511146</v>
      </c>
      <c r="Q971" s="13">
        <f t="shared" si="1348"/>
        <v>8.9526887211712536E-2</v>
      </c>
      <c r="R971" s="13">
        <f t="shared" si="1349"/>
        <v>3.0698289670456951E-2</v>
      </c>
      <c r="S971" s="13">
        <f t="shared" si="1350"/>
        <v>5.4442000890566986E-2</v>
      </c>
      <c r="T971" s="13">
        <f t="shared" si="1351"/>
        <v>9.8732192048082715E-2</v>
      </c>
      <c r="U971" s="13">
        <f t="shared" si="1352"/>
        <v>5.7814813215609377E-2</v>
      </c>
      <c r="V971" s="13">
        <f t="shared" si="1353"/>
        <v>1.2563823036129991E-2</v>
      </c>
      <c r="W971" s="13">
        <f t="shared" si="1354"/>
        <v>5.6202699645308309E-2</v>
      </c>
      <c r="X971" s="13">
        <f t="shared" si="1355"/>
        <v>6.1981555573120933E-2</v>
      </c>
      <c r="Y971" s="13">
        <f t="shared" si="1356"/>
        <v>3.4177301584342817E-2</v>
      </c>
      <c r="Z971" s="13">
        <f t="shared" si="1357"/>
        <v>1.1284913116375703E-2</v>
      </c>
      <c r="AA971" s="13">
        <f t="shared" si="1358"/>
        <v>2.1253143122352002E-2</v>
      </c>
      <c r="AB971" s="13">
        <f t="shared" si="1359"/>
        <v>2.0013272938881353E-2</v>
      </c>
      <c r="AC971" s="13">
        <f t="shared" si="1360"/>
        <v>1.6309177890113011E-3</v>
      </c>
      <c r="AD971" s="13">
        <f t="shared" si="1361"/>
        <v>2.6461967564707395E-2</v>
      </c>
      <c r="AE971" s="13">
        <f t="shared" si="1362"/>
        <v>2.9182831492738658E-2</v>
      </c>
      <c r="AF971" s="13">
        <f t="shared" si="1363"/>
        <v>1.6091729608750206E-2</v>
      </c>
      <c r="AG971" s="13">
        <f t="shared" si="1364"/>
        <v>5.9154360870376588E-3</v>
      </c>
      <c r="AH971" s="13">
        <f t="shared" si="1365"/>
        <v>3.111311706887338E-3</v>
      </c>
      <c r="AI971" s="13">
        <f t="shared" si="1366"/>
        <v>5.8596067442265648E-3</v>
      </c>
      <c r="AJ971" s="13">
        <f t="shared" si="1367"/>
        <v>5.5177678149347723E-3</v>
      </c>
      <c r="AK971" s="13">
        <f t="shared" si="1368"/>
        <v>3.4639141030557009E-3</v>
      </c>
      <c r="AL971" s="13">
        <f t="shared" si="1369"/>
        <v>1.3549469848414943E-4</v>
      </c>
      <c r="AM971" s="13">
        <f t="shared" si="1370"/>
        <v>9.9672895688608463E-3</v>
      </c>
      <c r="AN971" s="13">
        <f t="shared" si="1371"/>
        <v>1.0992143014918482E-2</v>
      </c>
      <c r="AO971" s="13">
        <f t="shared" si="1372"/>
        <v>6.061186806386243E-3</v>
      </c>
      <c r="AP971" s="13">
        <f t="shared" si="1373"/>
        <v>2.2281360696787419E-3</v>
      </c>
      <c r="AQ971" s="13">
        <f t="shared" si="1374"/>
        <v>6.1430919021163448E-4</v>
      </c>
      <c r="AR971" s="13">
        <f t="shared" si="1375"/>
        <v>6.862443999408037E-4</v>
      </c>
      <c r="AS971" s="13">
        <f t="shared" si="1376"/>
        <v>1.2924202692965511E-3</v>
      </c>
      <c r="AT971" s="13">
        <f t="shared" si="1377"/>
        <v>1.2170227929238157E-3</v>
      </c>
      <c r="AU971" s="13">
        <f t="shared" si="1378"/>
        <v>7.6401591323553694E-4</v>
      </c>
      <c r="AV971" s="13">
        <f t="shared" si="1379"/>
        <v>3.5972229879613587E-4</v>
      </c>
      <c r="AW971" s="13">
        <f t="shared" si="1380"/>
        <v>7.8171787693405698E-6</v>
      </c>
      <c r="AX971" s="13">
        <f t="shared" si="1381"/>
        <v>3.1286052680004994E-3</v>
      </c>
      <c r="AY971" s="13">
        <f t="shared" si="1382"/>
        <v>3.450293713802404E-3</v>
      </c>
      <c r="AZ971" s="13">
        <f t="shared" si="1383"/>
        <v>1.9025293528180693E-3</v>
      </c>
      <c r="BA971" s="13">
        <f t="shared" si="1384"/>
        <v>6.9938353824865792E-4</v>
      </c>
      <c r="BB971" s="13">
        <f t="shared" si="1385"/>
        <v>1.9282383193537501E-4</v>
      </c>
      <c r="BC971" s="13">
        <f t="shared" si="1386"/>
        <v>4.253006040759558E-5</v>
      </c>
      <c r="BD971" s="13">
        <f t="shared" si="1387"/>
        <v>1.261342001959171E-4</v>
      </c>
      <c r="BE971" s="13">
        <f t="shared" si="1388"/>
        <v>2.3755151517269133E-4</v>
      </c>
      <c r="BF971" s="13">
        <f t="shared" si="1389"/>
        <v>2.2369318659487577E-4</v>
      </c>
      <c r="BG971" s="13">
        <f t="shared" si="1390"/>
        <v>1.4042888533768804E-4</v>
      </c>
      <c r="BH971" s="13">
        <f t="shared" si="1391"/>
        <v>6.6118258240360539E-5</v>
      </c>
      <c r="BI971" s="13">
        <f t="shared" si="1392"/>
        <v>2.4904415140669095E-5</v>
      </c>
      <c r="BJ971" s="14">
        <f t="shared" si="1393"/>
        <v>0.55262512349165838</v>
      </c>
      <c r="BK971" s="14">
        <f t="shared" si="1394"/>
        <v>0.22755307309509382</v>
      </c>
      <c r="BL971" s="14">
        <f t="shared" si="1395"/>
        <v>0.20854263917618537</v>
      </c>
      <c r="BM971" s="14">
        <f t="shared" si="1396"/>
        <v>0.57026199650951692</v>
      </c>
      <c r="BN971" s="14">
        <f t="shared" si="1397"/>
        <v>0.42630127583476318</v>
      </c>
    </row>
    <row r="972" spans="1:66" x14ac:dyDescent="0.25">
      <c r="A972" t="s">
        <v>348</v>
      </c>
      <c r="B972" t="s">
        <v>326</v>
      </c>
      <c r="C972" t="s">
        <v>264</v>
      </c>
      <c r="D972" s="22" t="s">
        <v>368</v>
      </c>
      <c r="E972" s="10">
        <f>VLOOKUP(A972,home!$A$2:$E$405,3,FALSE)</f>
        <v>1.4792000000000001</v>
      </c>
      <c r="F972" s="10">
        <f>VLOOKUP(B972,home!$B$2:$E$405,3,FALSE)</f>
        <v>1.0817000000000001</v>
      </c>
      <c r="G972" s="10">
        <f>VLOOKUP(C972,away!$B$2:$E$405,4,FALSE)</f>
        <v>1.2394000000000001</v>
      </c>
      <c r="H972" s="10">
        <f>VLOOKUP(A972,away!$A$2:$E$405,3,FALSE)</f>
        <v>1.1875</v>
      </c>
      <c r="I972" s="10">
        <f>VLOOKUP(C972,away!$B$2:$E$405,3,FALSE)</f>
        <v>1.4035</v>
      </c>
      <c r="J972" s="10">
        <f>VLOOKUP(B972,home!$B$2:$E$405,4,FALSE)</f>
        <v>0.84209999999999996</v>
      </c>
      <c r="K972" s="12">
        <f t="shared" si="1342"/>
        <v>1.9831027632160005</v>
      </c>
      <c r="L972" s="12">
        <f t="shared" si="1343"/>
        <v>1.4034912281249998</v>
      </c>
      <c r="M972" s="13">
        <f t="shared" si="1344"/>
        <v>3.3823684692562403E-2</v>
      </c>
      <c r="N972" s="13">
        <f t="shared" si="1345"/>
        <v>6.7075842575967243E-2</v>
      </c>
      <c r="O972" s="13">
        <f t="shared" si="1346"/>
        <v>4.7471244768877159E-2</v>
      </c>
      <c r="P972" s="13">
        <f t="shared" si="1347"/>
        <v>9.414035667446341E-2</v>
      </c>
      <c r="Q972" s="13">
        <f t="shared" si="1348"/>
        <v>6.6509144378721061E-2</v>
      </c>
      <c r="R972" s="13">
        <f t="shared" si="1349"/>
        <v>3.3312737810646947E-2</v>
      </c>
      <c r="S972" s="13">
        <f t="shared" si="1350"/>
        <v>6.5504444853874647E-2</v>
      </c>
      <c r="T972" s="13">
        <f t="shared" si="1351"/>
        <v>9.3345000725634134E-2</v>
      </c>
      <c r="U972" s="13">
        <f t="shared" si="1352"/>
        <v>6.60625824025841E-2</v>
      </c>
      <c r="V972" s="13">
        <f t="shared" si="1353"/>
        <v>2.0257375722752956E-2</v>
      </c>
      <c r="W972" s="13">
        <f t="shared" si="1354"/>
        <v>4.3964822665524553E-2</v>
      </c>
      <c r="X972" s="13">
        <f t="shared" si="1355"/>
        <v>6.1704242957134878E-2</v>
      </c>
      <c r="Y972" s="13">
        <f t="shared" si="1356"/>
        <v>4.330068186421631E-2</v>
      </c>
      <c r="Z972" s="13">
        <f t="shared" si="1357"/>
        <v>1.5584711767357002E-2</v>
      </c>
      <c r="AA972" s="13">
        <f t="shared" si="1358"/>
        <v>3.0906084969770594E-2</v>
      </c>
      <c r="AB972" s="13">
        <f t="shared" si="1359"/>
        <v>3.0644971251870289E-2</v>
      </c>
      <c r="AC972" s="13">
        <f t="shared" si="1360"/>
        <v>3.523855755889756E-3</v>
      </c>
      <c r="AD972" s="13">
        <f t="shared" si="1361"/>
        <v>2.17966903280758E-2</v>
      </c>
      <c r="AE972" s="13">
        <f t="shared" si="1362"/>
        <v>3.0591463677611407E-2</v>
      </c>
      <c r="AF972" s="13">
        <f t="shared" si="1363"/>
        <v>2.1467425463516085E-2</v>
      </c>
      <c r="AG972" s="13">
        <f t="shared" si="1364"/>
        <v>1.004311444282403E-2</v>
      </c>
      <c r="AH972" s="13">
        <f t="shared" si="1365"/>
        <v>5.4682515645855054E-3</v>
      </c>
      <c r="AI972" s="13">
        <f t="shared" si="1366"/>
        <v>1.0844104787689735E-2</v>
      </c>
      <c r="AJ972" s="13">
        <f t="shared" si="1367"/>
        <v>1.0752487084535689E-2</v>
      </c>
      <c r="AK972" s="13">
        <f t="shared" si="1368"/>
        <v>7.1077622829290275E-3</v>
      </c>
      <c r="AL972" s="13">
        <f t="shared" si="1369"/>
        <v>3.9231330441271404E-4</v>
      </c>
      <c r="AM972" s="13">
        <f t="shared" si="1370"/>
        <v>8.6450153637141168E-3</v>
      </c>
      <c r="AN972" s="13">
        <f t="shared" si="1371"/>
        <v>1.2133203229978616E-2</v>
      </c>
      <c r="AO972" s="13">
        <f t="shared" si="1372"/>
        <v>8.514422151166455E-3</v>
      </c>
      <c r="AP972" s="13">
        <f t="shared" si="1373"/>
        <v>3.9833056005717706E-3</v>
      </c>
      <c r="AQ972" s="13">
        <f t="shared" si="1374"/>
        <v>1.3976336173359164E-3</v>
      </c>
      <c r="AR972" s="13">
        <f t="shared" si="1375"/>
        <v>1.5349286208153116E-3</v>
      </c>
      <c r="AS972" s="13">
        <f t="shared" si="1376"/>
        <v>3.0439211892781697E-3</v>
      </c>
      <c r="AT972" s="13">
        <f t="shared" si="1377"/>
        <v>3.0182042607346366E-3</v>
      </c>
      <c r="AU972" s="13">
        <f t="shared" si="1378"/>
        <v>1.9951364031377213E-3</v>
      </c>
      <c r="AV972" s="13">
        <f t="shared" si="1379"/>
        <v>9.8914012851381212E-4</v>
      </c>
      <c r="AW972" s="13">
        <f t="shared" si="1380"/>
        <v>3.0330911231488041E-5</v>
      </c>
      <c r="AX972" s="13">
        <f t="shared" si="1381"/>
        <v>2.8573256426377086E-3</v>
      </c>
      <c r="AY972" s="13">
        <f t="shared" si="1382"/>
        <v>4.0102314753386516E-3</v>
      </c>
      <c r="AZ972" s="13">
        <f t="shared" si="1383"/>
        <v>2.8141623491942879E-3</v>
      </c>
      <c r="BA972" s="13">
        <f t="shared" si="1384"/>
        <v>1.3165507238712753E-3</v>
      </c>
      <c r="BB972" s="13">
        <f t="shared" si="1385"/>
        <v>4.619418480837386E-4</v>
      </c>
      <c r="BC972" s="13">
        <f t="shared" si="1386"/>
        <v>1.296662663378756E-4</v>
      </c>
      <c r="BD972" s="13">
        <f t="shared" si="1387"/>
        <v>3.5904314251871544E-4</v>
      </c>
      <c r="BE972" s="13">
        <f t="shared" si="1388"/>
        <v>7.1201944804262106E-4</v>
      </c>
      <c r="BF972" s="13">
        <f t="shared" si="1389"/>
        <v>7.0600386743842672E-4</v>
      </c>
      <c r="BG972" s="13">
        <f t="shared" si="1390"/>
        <v>4.6669274011944235E-4</v>
      </c>
      <c r="BH972" s="13">
        <f t="shared" si="1391"/>
        <v>2.3137491562592825E-4</v>
      </c>
      <c r="BI972" s="13">
        <f t="shared" si="1392"/>
        <v>9.1768046903329453E-5</v>
      </c>
      <c r="BJ972" s="14">
        <f t="shared" si="1393"/>
        <v>0.50606188734745594</v>
      </c>
      <c r="BK972" s="14">
        <f t="shared" si="1394"/>
        <v>0.22165226247929457</v>
      </c>
      <c r="BL972" s="14">
        <f t="shared" si="1395"/>
        <v>0.25571845968661711</v>
      </c>
      <c r="BM972" s="14">
        <f t="shared" si="1396"/>
        <v>0.65270440981537947</v>
      </c>
      <c r="BN972" s="14">
        <f t="shared" si="1397"/>
        <v>0.34233301090123824</v>
      </c>
    </row>
    <row r="973" spans="1:66" x14ac:dyDescent="0.25">
      <c r="A973" t="s">
        <v>348</v>
      </c>
      <c r="B973" t="s">
        <v>260</v>
      </c>
      <c r="C973" t="s">
        <v>266</v>
      </c>
      <c r="D973" s="22" t="s">
        <v>368</v>
      </c>
      <c r="E973" s="10">
        <f>VLOOKUP(A973,home!$A$2:$E$405,3,FALSE)</f>
        <v>1.4792000000000001</v>
      </c>
      <c r="F973" s="10">
        <f>VLOOKUP(B973,home!$B$2:$E$405,3,FALSE)</f>
        <v>0.67600000000000005</v>
      </c>
      <c r="G973" s="10">
        <f>VLOOKUP(C973,away!$B$2:$E$405,4,FALSE)</f>
        <v>0.67600000000000005</v>
      </c>
      <c r="H973" s="10">
        <f>VLOOKUP(A973,away!$A$2:$E$405,3,FALSE)</f>
        <v>1.1875</v>
      </c>
      <c r="I973" s="10">
        <f>VLOOKUP(C973,away!$B$2:$E$405,3,FALSE)</f>
        <v>1.5639000000000001</v>
      </c>
      <c r="J973" s="10">
        <f>VLOOKUP(B973,home!$B$2:$E$405,4,FALSE)</f>
        <v>0.98250000000000004</v>
      </c>
      <c r="K973" s="12">
        <f t="shared" si="1342"/>
        <v>0.67595889920000019</v>
      </c>
      <c r="L973" s="12">
        <f t="shared" si="1343"/>
        <v>1.8246314531250003</v>
      </c>
      <c r="M973" s="13">
        <f t="shared" si="1344"/>
        <v>8.2036553855261402E-2</v>
      </c>
      <c r="N973" s="13">
        <f t="shared" si="1345"/>
        <v>5.5453338638164026E-2</v>
      </c>
      <c r="O973" s="13">
        <f t="shared" si="1346"/>
        <v>0.14968647647029296</v>
      </c>
      <c r="P973" s="13">
        <f t="shared" si="1347"/>
        <v>0.10118190585998593</v>
      </c>
      <c r="Q973" s="13">
        <f t="shared" si="1348"/>
        <v>1.8742088871409095E-2</v>
      </c>
      <c r="R973" s="13">
        <f t="shared" si="1349"/>
        <v>0.13656132653757594</v>
      </c>
      <c r="S973" s="13">
        <f t="shared" si="1350"/>
        <v>3.1198830254138176E-2</v>
      </c>
      <c r="T973" s="13">
        <f t="shared" si="1351"/>
        <v>3.4197404852037067E-2</v>
      </c>
      <c r="U973" s="13">
        <f t="shared" si="1352"/>
        <v>9.2309843959631585E-2</v>
      </c>
      <c r="V973" s="13">
        <f t="shared" si="1353"/>
        <v>4.2755427067648882E-3</v>
      </c>
      <c r="W973" s="13">
        <f t="shared" si="1354"/>
        <v>4.2229605874087557E-3</v>
      </c>
      <c r="X973" s="13">
        <f t="shared" si="1355"/>
        <v>7.7053467130932416E-3</v>
      </c>
      <c r="Y973" s="13">
        <f t="shared" si="1356"/>
        <v>7.0297089849716346E-3</v>
      </c>
      <c r="Z973" s="13">
        <f t="shared" si="1357"/>
        <v>8.3058030560311608E-2</v>
      </c>
      <c r="AA973" s="13">
        <f t="shared" si="1358"/>
        <v>5.6143814907268198E-2</v>
      </c>
      <c r="AB973" s="13">
        <f t="shared" si="1359"/>
        <v>1.8975455660802786E-2</v>
      </c>
      <c r="AC973" s="13">
        <f t="shared" si="1360"/>
        <v>3.2958444995408073E-4</v>
      </c>
      <c r="AD973" s="13">
        <f t="shared" si="1361"/>
        <v>7.1363694750745197E-4</v>
      </c>
      <c r="AE973" s="13">
        <f t="shared" si="1362"/>
        <v>1.3021244205342114E-3</v>
      </c>
      <c r="AF973" s="13">
        <f t="shared" si="1363"/>
        <v>1.1879485867944439E-3</v>
      </c>
      <c r="AG973" s="13">
        <f t="shared" si="1364"/>
        <v>7.2252278538684548E-4</v>
      </c>
      <c r="AH973" s="13">
        <f t="shared" si="1365"/>
        <v>3.7887573748740515E-2</v>
      </c>
      <c r="AI973" s="13">
        <f t="shared" si="1366"/>
        <v>2.561044264455746E-2</v>
      </c>
      <c r="AJ973" s="13">
        <f t="shared" si="1367"/>
        <v>8.6558033090199018E-3</v>
      </c>
      <c r="AK973" s="13">
        <f t="shared" si="1368"/>
        <v>1.950322425485604E-3</v>
      </c>
      <c r="AL973" s="13">
        <f t="shared" si="1369"/>
        <v>1.6260060288249324E-5</v>
      </c>
      <c r="AM973" s="13">
        <f t="shared" si="1370"/>
        <v>9.6477849093117138E-5</v>
      </c>
      <c r="AN973" s="13">
        <f t="shared" si="1371"/>
        <v>1.7603651798514877E-4</v>
      </c>
      <c r="AO973" s="13">
        <f t="shared" si="1372"/>
        <v>1.6060088380715368E-4</v>
      </c>
      <c r="AP973" s="13">
        <f t="shared" si="1373"/>
        <v>9.7679141331402051E-5</v>
      </c>
      <c r="AQ973" s="13">
        <f t="shared" si="1374"/>
        <v>4.4557108396879601E-5</v>
      </c>
      <c r="AR973" s="13">
        <f t="shared" si="1375"/>
        <v>1.3826171748909013E-2</v>
      </c>
      <c r="AS973" s="13">
        <f t="shared" si="1376"/>
        <v>9.3459238355426758E-3</v>
      </c>
      <c r="AT973" s="13">
        <f t="shared" si="1377"/>
        <v>3.1587301939402356E-3</v>
      </c>
      <c r="AU973" s="13">
        <f t="shared" si="1378"/>
        <v>7.1172392825521492E-4</v>
      </c>
      <c r="AV973" s="13">
        <f t="shared" si="1379"/>
        <v>1.2027403076942371E-4</v>
      </c>
      <c r="AW973" s="13">
        <f t="shared" si="1380"/>
        <v>5.5707683277452826E-7</v>
      </c>
      <c r="AX973" s="13">
        <f t="shared" si="1381"/>
        <v>1.0869176778361198E-5</v>
      </c>
      <c r="AY973" s="13">
        <f t="shared" si="1382"/>
        <v>1.9832241819373698E-5</v>
      </c>
      <c r="AZ973" s="13">
        <f t="shared" si="1383"/>
        <v>1.809326610480512E-5</v>
      </c>
      <c r="BA973" s="13">
        <f t="shared" si="1384"/>
        <v>1.1004514141529293E-5</v>
      </c>
      <c r="BB973" s="13">
        <f t="shared" si="1385"/>
        <v>5.0197956572483031E-6</v>
      </c>
      <c r="BC973" s="13">
        <f t="shared" si="1386"/>
        <v>1.8318554088951084E-6</v>
      </c>
      <c r="BD973" s="13">
        <f t="shared" si="1387"/>
        <v>4.2046113082279419E-3</v>
      </c>
      <c r="BE973" s="13">
        <f t="shared" si="1388"/>
        <v>2.842144431473632E-3</v>
      </c>
      <c r="BF973" s="13">
        <f t="shared" si="1389"/>
        <v>9.6058641063316325E-4</v>
      </c>
      <c r="BG973" s="13">
        <f t="shared" si="1390"/>
        <v>2.1643897757269082E-4</v>
      </c>
      <c r="BH973" s="13">
        <f t="shared" si="1391"/>
        <v>3.6575963256002388E-5</v>
      </c>
      <c r="BI973" s="13">
        <f t="shared" si="1392"/>
        <v>4.944769571941408E-6</v>
      </c>
      <c r="BJ973" s="14">
        <f t="shared" si="1393"/>
        <v>0.13191908373783065</v>
      </c>
      <c r="BK973" s="14">
        <f t="shared" si="1394"/>
        <v>0.21905850942821206</v>
      </c>
      <c r="BL973" s="14">
        <f t="shared" si="1395"/>
        <v>0.56320918526152697</v>
      </c>
      <c r="BM973" s="14">
        <f t="shared" si="1396"/>
        <v>0.45356384359020546</v>
      </c>
      <c r="BN973" s="14">
        <f t="shared" si="1397"/>
        <v>0.54366169023268929</v>
      </c>
    </row>
    <row r="974" spans="1:66" x14ac:dyDescent="0.25">
      <c r="A974" t="s">
        <v>349</v>
      </c>
      <c r="B974" t="s">
        <v>275</v>
      </c>
      <c r="C974" t="s">
        <v>288</v>
      </c>
      <c r="D974" s="22" t="s">
        <v>368</v>
      </c>
      <c r="E974" s="10">
        <f>VLOOKUP(A974,home!$A$2:$E$405,3,FALSE)</f>
        <v>1.53</v>
      </c>
      <c r="F974" s="10">
        <f>VLOOKUP(B974,home!$B$2:$E$405,3,FALSE)</f>
        <v>0.98040000000000005</v>
      </c>
      <c r="G974" s="10">
        <f>VLOOKUP(C974,away!$B$2:$E$405,4,FALSE)</f>
        <v>1.4077</v>
      </c>
      <c r="H974" s="10">
        <f>VLOOKUP(A974,away!$A$2:$E$405,3,FALSE)</f>
        <v>1.075</v>
      </c>
      <c r="I974" s="10">
        <f>VLOOKUP(C974,away!$B$2:$E$405,3,FALSE)</f>
        <v>0.93020000000000003</v>
      </c>
      <c r="J974" s="10">
        <f>VLOOKUP(B974,home!$B$2:$E$405,4,FALSE)</f>
        <v>1.2403</v>
      </c>
      <c r="K974" s="12">
        <f t="shared" si="1342"/>
        <v>2.1115668924</v>
      </c>
      <c r="L974" s="12">
        <f t="shared" si="1343"/>
        <v>1.2402565895</v>
      </c>
      <c r="M974" s="13">
        <f t="shared" si="1344"/>
        <v>3.5020436709982519E-2</v>
      </c>
      <c r="N974" s="13">
        <f t="shared" si="1345"/>
        <v>7.394799471418867E-2</v>
      </c>
      <c r="O974" s="13">
        <f t="shared" si="1346"/>
        <v>4.343432739672351E-2</v>
      </c>
      <c r="P974" s="13">
        <f t="shared" si="1347"/>
        <v>9.1714487724583654E-2</v>
      </c>
      <c r="Q974" s="13">
        <f t="shared" si="1348"/>
        <v>7.807306869892551E-2</v>
      </c>
      <c r="R974" s="13">
        <f t="shared" si="1349"/>
        <v>2.6934855382143359E-2</v>
      </c>
      <c r="S974" s="13">
        <f t="shared" si="1350"/>
        <v>6.0047418370607515E-2</v>
      </c>
      <c r="T974" s="13">
        <f t="shared" si="1351"/>
        <v>9.6830637916328538E-2</v>
      </c>
      <c r="U974" s="13">
        <f t="shared" si="1352"/>
        <v>5.687474887651587E-2</v>
      </c>
      <c r="V974" s="13">
        <f t="shared" si="1353"/>
        <v>1.7473029821768803E-2</v>
      </c>
      <c r="W974" s="13">
        <f t="shared" si="1354"/>
        <v>5.4952169017573944E-2</v>
      </c>
      <c r="X974" s="13">
        <f t="shared" si="1355"/>
        <v>6.815478973136381E-2</v>
      </c>
      <c r="Y974" s="13">
        <f t="shared" si="1356"/>
        <v>4.2264713535155457E-2</v>
      </c>
      <c r="Z974" s="13">
        <f t="shared" si="1357"/>
        <v>1.1135377291644283E-2</v>
      </c>
      <c r="AA974" s="13">
        <f t="shared" si="1358"/>
        <v>2.3513094023418848E-2</v>
      </c>
      <c r="AB974" s="13">
        <f t="shared" si="1359"/>
        <v>2.4824735438869781E-2</v>
      </c>
      <c r="AC974" s="13">
        <f t="shared" si="1360"/>
        <v>2.8599907112293026E-3</v>
      </c>
      <c r="AD974" s="13">
        <f t="shared" si="1361"/>
        <v>2.9008795190769546E-2</v>
      </c>
      <c r="AE974" s="13">
        <f t="shared" si="1362"/>
        <v>3.5978349388807833E-2</v>
      </c>
      <c r="AF974" s="13">
        <f t="shared" si="1363"/>
        <v>2.2311192454401108E-2</v>
      </c>
      <c r="AG974" s="13">
        <f t="shared" si="1364"/>
        <v>9.2238678203912204E-3</v>
      </c>
      <c r="AH974" s="13">
        <f t="shared" si="1365"/>
        <v>3.4526812656326209E-3</v>
      </c>
      <c r="AI974" s="13">
        <f t="shared" si="1366"/>
        <v>7.2905674505195726E-3</v>
      </c>
      <c r="AJ974" s="13">
        <f t="shared" si="1367"/>
        <v>7.6972604276631038E-3</v>
      </c>
      <c r="AK974" s="13">
        <f t="shared" si="1368"/>
        <v>5.4177600937446915E-3</v>
      </c>
      <c r="AL974" s="13">
        <f t="shared" si="1369"/>
        <v>2.9959944263367136E-4</v>
      </c>
      <c r="AM974" s="13">
        <f t="shared" si="1370"/>
        <v>1.2250802302648267E-2</v>
      </c>
      <c r="AN974" s="13">
        <f t="shared" si="1371"/>
        <v>1.5194138282521285E-2</v>
      </c>
      <c r="AO974" s="13">
        <f t="shared" si="1372"/>
        <v>9.4223150633356186E-3</v>
      </c>
      <c r="AP974" s="13">
        <f t="shared" si="1373"/>
        <v>3.8953627818823712E-3</v>
      </c>
      <c r="AQ974" s="13">
        <f t="shared" si="1374"/>
        <v>1.2078123396806653E-3</v>
      </c>
      <c r="AR974" s="13">
        <f t="shared" si="1375"/>
        <v>8.5644213822881133E-4</v>
      </c>
      <c r="AS974" s="13">
        <f t="shared" si="1376"/>
        <v>1.8084348643402223E-3</v>
      </c>
      <c r="AT974" s="13">
        <f t="shared" si="1377"/>
        <v>1.9093155933013496E-3</v>
      </c>
      <c r="AU974" s="13">
        <f t="shared" si="1378"/>
        <v>1.3438825313193976E-3</v>
      </c>
      <c r="AV974" s="13">
        <f t="shared" si="1379"/>
        <v>7.0942446510218664E-4</v>
      </c>
      <c r="AW974" s="13">
        <f t="shared" si="1380"/>
        <v>2.179490033782151E-5</v>
      </c>
      <c r="AX974" s="13">
        <f t="shared" si="1381"/>
        <v>4.3113980912682917E-3</v>
      </c>
      <c r="AY974" s="13">
        <f t="shared" si="1382"/>
        <v>5.3472398926532206E-3</v>
      </c>
      <c r="AZ974" s="13">
        <f t="shared" si="1383"/>
        <v>3.315974756250215E-3</v>
      </c>
      <c r="BA974" s="13">
        <f t="shared" si="1384"/>
        <v>1.3708865140183287E-3</v>
      </c>
      <c r="BB974" s="13">
        <f t="shared" si="1385"/>
        <v>4.2506275811697906E-4</v>
      </c>
      <c r="BC974" s="13">
        <f t="shared" si="1386"/>
        <v>1.0543737734112554E-4</v>
      </c>
      <c r="BD974" s="13">
        <f t="shared" si="1387"/>
        <v>1.7703466757729237E-4</v>
      </c>
      <c r="BE974" s="13">
        <f t="shared" si="1388"/>
        <v>3.7382054286325031E-4</v>
      </c>
      <c r="BF974" s="13">
        <f t="shared" si="1389"/>
        <v>3.9467354100451723E-4</v>
      </c>
      <c r="BG974" s="13">
        <f t="shared" si="1390"/>
        <v>2.7779319416380415E-4</v>
      </c>
      <c r="BH974" s="13">
        <f t="shared" si="1391"/>
        <v>1.4664472793258343E-4</v>
      </c>
      <c r="BI974" s="13">
        <f t="shared" si="1392"/>
        <v>6.1930030489489756E-5</v>
      </c>
      <c r="BJ974" s="14">
        <f t="shared" si="1393"/>
        <v>0.56759200862762182</v>
      </c>
      <c r="BK974" s="14">
        <f t="shared" si="1394"/>
        <v>0.21276220267345869</v>
      </c>
      <c r="BL974" s="14">
        <f t="shared" si="1395"/>
        <v>0.20749942665155424</v>
      </c>
      <c r="BM974" s="14">
        <f t="shared" si="1396"/>
        <v>0.64453839962541637</v>
      </c>
      <c r="BN974" s="14">
        <f t="shared" si="1397"/>
        <v>0.34912517062654724</v>
      </c>
    </row>
    <row r="975" spans="1:66" x14ac:dyDescent="0.25">
      <c r="A975" t="s">
        <v>349</v>
      </c>
      <c r="B975" t="s">
        <v>283</v>
      </c>
      <c r="C975" t="s">
        <v>276</v>
      </c>
      <c r="D975" s="22" t="s">
        <v>368</v>
      </c>
      <c r="E975" s="10">
        <f>VLOOKUP(A975,home!$A$2:$E$405,3,FALSE)</f>
        <v>1.53</v>
      </c>
      <c r="F975" s="10">
        <f>VLOOKUP(B975,home!$B$2:$E$405,3,FALSE)</f>
        <v>1.458</v>
      </c>
      <c r="G975" s="10">
        <f>VLOOKUP(C975,away!$B$2:$E$405,4,FALSE)</f>
        <v>0.59909999999999997</v>
      </c>
      <c r="H975" s="10">
        <f>VLOOKUP(A975,away!$A$2:$E$405,3,FALSE)</f>
        <v>1.075</v>
      </c>
      <c r="I975" s="10">
        <f>VLOOKUP(C975,away!$B$2:$E$405,3,FALSE)</f>
        <v>1.0078</v>
      </c>
      <c r="J975" s="10">
        <f>VLOOKUP(B975,home!$B$2:$E$405,4,FALSE)</f>
        <v>1.0018</v>
      </c>
      <c r="K975" s="12">
        <f t="shared" si="1342"/>
        <v>1.3364363339999998</v>
      </c>
      <c r="L975" s="12">
        <f t="shared" si="1343"/>
        <v>1.0853350930000001</v>
      </c>
      <c r="M975" s="13">
        <f t="shared" si="1344"/>
        <v>8.876423873894633E-2</v>
      </c>
      <c r="N975" s="13">
        <f t="shared" si="1345"/>
        <v>0.11862775381057822</v>
      </c>
      <c r="O975" s="13">
        <f t="shared" si="1346"/>
        <v>9.6338943306808533E-2</v>
      </c>
      <c r="P975" s="13">
        <f t="shared" si="1347"/>
        <v>0.12875086421438503</v>
      </c>
      <c r="Q975" s="13">
        <f t="shared" si="1348"/>
        <v>7.9269220206631852E-2</v>
      </c>
      <c r="R975" s="13">
        <f t="shared" si="1349"/>
        <v>5.2280017996708381E-2</v>
      </c>
      <c r="S975" s="13">
        <f t="shared" si="1350"/>
        <v>4.6687678707815455E-2</v>
      </c>
      <c r="T975" s="13">
        <f t="shared" si="1351"/>
        <v>8.6033666485002269E-2</v>
      </c>
      <c r="U975" s="13">
        <f t="shared" si="1352"/>
        <v>6.9868915592974978E-2</v>
      </c>
      <c r="V975" s="13">
        <f t="shared" si="1353"/>
        <v>7.5244003005324788E-3</v>
      </c>
      <c r="W975" s="13">
        <f t="shared" si="1354"/>
        <v>3.5312755350663243E-2</v>
      </c>
      <c r="X975" s="13">
        <f t="shared" si="1355"/>
        <v>3.8326172612598346E-2</v>
      </c>
      <c r="Y975" s="13">
        <f t="shared" si="1356"/>
        <v>2.0798370058414239E-2</v>
      </c>
      <c r="Z975" s="13">
        <f t="shared" si="1357"/>
        <v>1.8913779398166391E-2</v>
      </c>
      <c r="AA975" s="13">
        <f t="shared" si="1358"/>
        <v>2.527706200097022E-2</v>
      </c>
      <c r="AB975" s="13">
        <f t="shared" si="1359"/>
        <v>1.6890592037433674E-2</v>
      </c>
      <c r="AC975" s="13">
        <f t="shared" si="1360"/>
        <v>6.8212509842905007E-4</v>
      </c>
      <c r="AD975" s="13">
        <f t="shared" si="1361"/>
        <v>1.1798312326069826E-2</v>
      </c>
      <c r="AE975" s="13">
        <f t="shared" si="1362"/>
        <v>1.2805122405658041E-2</v>
      </c>
      <c r="AF975" s="13">
        <f t="shared" si="1363"/>
        <v>6.948924358510627E-3</v>
      </c>
      <c r="AG975" s="13">
        <f t="shared" si="1364"/>
        <v>2.5139704882980326E-3</v>
      </c>
      <c r="AH975" s="13">
        <f t="shared" si="1365"/>
        <v>5.1319471305226001E-3</v>
      </c>
      <c r="AI975" s="13">
        <f t="shared" si="1366"/>
        <v>6.858520609397443E-3</v>
      </c>
      <c r="AJ975" s="13">
        <f t="shared" si="1367"/>
        <v>4.5829880699432826E-3</v>
      </c>
      <c r="AK975" s="13">
        <f t="shared" si="1368"/>
        <v>2.0416239249869111E-3</v>
      </c>
      <c r="AL975" s="13">
        <f t="shared" si="1369"/>
        <v>3.9576386694804699E-5</v>
      </c>
      <c r="AM975" s="13">
        <f t="shared" si="1370"/>
        <v>3.1535386544879508E-3</v>
      </c>
      <c r="AN975" s="13">
        <f t="shared" si="1371"/>
        <v>3.4226461688477748E-3</v>
      </c>
      <c r="AO975" s="13">
        <f t="shared" si="1372"/>
        <v>1.8573589989862469E-3</v>
      </c>
      <c r="AP975" s="13">
        <f t="shared" si="1373"/>
        <v>6.7195230063304186E-4</v>
      </c>
      <c r="AQ975" s="13">
        <f t="shared" si="1374"/>
        <v>1.8232335317478157E-4</v>
      </c>
      <c r="AR975" s="13">
        <f t="shared" si="1375"/>
        <v>1.1139764632353665E-3</v>
      </c>
      <c r="AS975" s="13">
        <f t="shared" si="1376"/>
        <v>1.4887586206885589E-3</v>
      </c>
      <c r="AT975" s="13">
        <f t="shared" si="1377"/>
        <v>9.948155566219571E-4</v>
      </c>
      <c r="AU975" s="13">
        <f t="shared" si="1378"/>
        <v>4.4316921849933905E-4</v>
      </c>
      <c r="AV975" s="13">
        <f t="shared" si="1379"/>
        <v>1.4806686142822552E-4</v>
      </c>
      <c r="AW975" s="13">
        <f t="shared" si="1380"/>
        <v>1.5945779710104138E-6</v>
      </c>
      <c r="AX975" s="13">
        <f t="shared" si="1381"/>
        <v>7.024172730885277E-4</v>
      </c>
      <c r="AY975" s="13">
        <f t="shared" si="1382"/>
        <v>7.6235811641234361E-4</v>
      </c>
      <c r="AZ975" s="13">
        <f t="shared" si="1383"/>
        <v>4.1370700858784791E-4</v>
      </c>
      <c r="BA975" s="13">
        <f t="shared" si="1384"/>
        <v>1.4967024488014792E-4</v>
      </c>
      <c r="BB975" s="13">
        <f t="shared" si="1385"/>
        <v>4.0610592286582029E-5</v>
      </c>
      <c r="BC975" s="13">
        <f t="shared" si="1386"/>
        <v>8.815220191228521E-6</v>
      </c>
      <c r="BD975" s="13">
        <f t="shared" si="1387"/>
        <v>2.0150629138756122E-4</v>
      </c>
      <c r="BE975" s="13">
        <f t="shared" si="1388"/>
        <v>2.6930032933992804E-4</v>
      </c>
      <c r="BF975" s="13">
        <f t="shared" si="1389"/>
        <v>1.7995137244402308E-4</v>
      </c>
      <c r="BG975" s="13">
        <f t="shared" si="1390"/>
        <v>8.0164517495786227E-5</v>
      </c>
      <c r="BH975" s="13">
        <f t="shared" si="1391"/>
        <v>2.6783693469736866E-5</v>
      </c>
      <c r="BI975" s="13">
        <f t="shared" si="1392"/>
        <v>7.1589402223349683E-6</v>
      </c>
      <c r="BJ975" s="14">
        <f t="shared" si="1393"/>
        <v>0.42379966603400132</v>
      </c>
      <c r="BK975" s="14">
        <f t="shared" si="1394"/>
        <v>0.27321124156321558</v>
      </c>
      <c r="BL975" s="14">
        <f t="shared" si="1395"/>
        <v>0.28422426253457883</v>
      </c>
      <c r="BM975" s="14">
        <f t="shared" si="1396"/>
        <v>0.43535714771746237</v>
      </c>
      <c r="BN975" s="14">
        <f t="shared" si="1397"/>
        <v>0.56403103827405832</v>
      </c>
    </row>
    <row r="976" spans="1:66" x14ac:dyDescent="0.25">
      <c r="A976" t="s">
        <v>349</v>
      </c>
      <c r="B976" t="s">
        <v>279</v>
      </c>
      <c r="C976" t="s">
        <v>284</v>
      </c>
      <c r="D976" s="22" t="s">
        <v>368</v>
      </c>
      <c r="E976" s="10">
        <f>VLOOKUP(A976,home!$A$2:$E$405,3,FALSE)</f>
        <v>1.53</v>
      </c>
      <c r="F976" s="10">
        <f>VLOOKUP(B976,home!$B$2:$E$405,3,FALSE)</f>
        <v>1.4160999999999999</v>
      </c>
      <c r="G976" s="10">
        <f>VLOOKUP(C976,away!$B$2:$E$405,4,FALSE)</f>
        <v>0.8044</v>
      </c>
      <c r="H976" s="10">
        <f>VLOOKUP(A976,away!$A$2:$E$405,3,FALSE)</f>
        <v>1.075</v>
      </c>
      <c r="I976" s="10">
        <f>VLOOKUP(C976,away!$B$2:$E$405,3,FALSE)</f>
        <v>0.93020000000000003</v>
      </c>
      <c r="J976" s="10">
        <f>VLOOKUP(B976,home!$B$2:$E$405,4,FALSE)</f>
        <v>1.2403</v>
      </c>
      <c r="K976" s="12">
        <f t="shared" si="1342"/>
        <v>1.7428395852</v>
      </c>
      <c r="L976" s="12">
        <f t="shared" si="1343"/>
        <v>1.2402565895</v>
      </c>
      <c r="M976" s="13">
        <f t="shared" si="1344"/>
        <v>5.0635813584291714E-2</v>
      </c>
      <c r="N976" s="13">
        <f t="shared" si="1345"/>
        <v>8.8250100343511495E-2</v>
      </c>
      <c r="O976" s="13">
        <f t="shared" si="1346"/>
        <v>6.28014014626114E-2</v>
      </c>
      <c r="P976" s="13">
        <f t="shared" si="1347"/>
        <v>0.10945276847507633</v>
      </c>
      <c r="Q976" s="13">
        <f t="shared" si="1348"/>
        <v>7.6902884138271996E-2</v>
      </c>
      <c r="R976" s="13">
        <f t="shared" si="1349"/>
        <v>3.8944925996919372E-2</v>
      </c>
      <c r="S976" s="13">
        <f t="shared" si="1350"/>
        <v>5.914740812308724E-2</v>
      </c>
      <c r="T976" s="13">
        <f t="shared" si="1351"/>
        <v>9.5379308804046853E-2</v>
      </c>
      <c r="U976" s="13">
        <f t="shared" si="1352"/>
        <v>6.7874758670115651E-2</v>
      </c>
      <c r="V976" s="13">
        <f t="shared" si="1353"/>
        <v>1.4205684582470747E-2</v>
      </c>
      <c r="W976" s="13">
        <f t="shared" si="1354"/>
        <v>4.4676463564076549E-2</v>
      </c>
      <c r="X976" s="13">
        <f t="shared" si="1355"/>
        <v>5.5410278330902583E-2</v>
      </c>
      <c r="Y976" s="13">
        <f t="shared" si="1356"/>
        <v>3.4361481412965501E-2</v>
      </c>
      <c r="Z976" s="13">
        <f t="shared" si="1357"/>
        <v>1.6100567031756371E-2</v>
      </c>
      <c r="AA976" s="13">
        <f t="shared" si="1358"/>
        <v>2.8060705567111068E-2</v>
      </c>
      <c r="AB976" s="13">
        <f t="shared" si="1359"/>
        <v>2.4452654225501597E-2</v>
      </c>
      <c r="AC976" s="13">
        <f t="shared" si="1360"/>
        <v>1.9191598243094576E-3</v>
      </c>
      <c r="AD976" s="13">
        <f t="shared" si="1361"/>
        <v>1.9465977306554517E-2</v>
      </c>
      <c r="AE976" s="13">
        <f t="shared" si="1362"/>
        <v>2.4142806625511697E-2</v>
      </c>
      <c r="AF976" s="13">
        <f t="shared" si="1363"/>
        <v>1.4971637503157572E-2</v>
      </c>
      <c r="AG976" s="13">
        <f t="shared" si="1364"/>
        <v>6.1895573562988368E-3</v>
      </c>
      <c r="AH976" s="13">
        <f t="shared" si="1365"/>
        <v>4.9922085889555733E-3</v>
      </c>
      <c r="AI976" s="13">
        <f t="shared" si="1366"/>
        <v>8.7006187464072089E-3</v>
      </c>
      <c r="AJ976" s="13">
        <f t="shared" si="1367"/>
        <v>7.5818913834858432E-3</v>
      </c>
      <c r="AK976" s="13">
        <f t="shared" si="1368"/>
        <v>4.4046734779419746E-3</v>
      </c>
      <c r="AL976" s="13">
        <f t="shared" si="1369"/>
        <v>1.6593580001801362E-4</v>
      </c>
      <c r="AM976" s="13">
        <f t="shared" si="1370"/>
        <v>6.7852151628936177E-3</v>
      </c>
      <c r="AN976" s="13">
        <f t="shared" si="1371"/>
        <v>8.4154078169541239E-3</v>
      </c>
      <c r="AO976" s="13">
        <f t="shared" si="1372"/>
        <v>5.2186324991535813E-3</v>
      </c>
      <c r="AP976" s="13">
        <f t="shared" si="1373"/>
        <v>2.1574811150846945E-3</v>
      </c>
      <c r="AQ976" s="13">
        <f t="shared" si="1374"/>
        <v>6.6895754242639999E-4</v>
      </c>
      <c r="AR976" s="13">
        <f t="shared" si="1375"/>
        <v>1.2383239197221289E-3</v>
      </c>
      <c r="AS976" s="13">
        <f t="shared" si="1376"/>
        <v>2.1581999465917529E-3</v>
      </c>
      <c r="AT976" s="13">
        <f t="shared" si="1377"/>
        <v>1.8806981498483168E-3</v>
      </c>
      <c r="AU976" s="13">
        <f t="shared" si="1378"/>
        <v>1.092585061122683E-3</v>
      </c>
      <c r="AV976" s="13">
        <f t="shared" si="1379"/>
        <v>4.7605012368069323E-4</v>
      </c>
      <c r="AW976" s="13">
        <f t="shared" si="1380"/>
        <v>9.963376717583246E-6</v>
      </c>
      <c r="AX976" s="13">
        <f t="shared" si="1381"/>
        <v>1.9709235966650436E-3</v>
      </c>
      <c r="AY976" s="13">
        <f t="shared" si="1382"/>
        <v>2.4444509781648602E-3</v>
      </c>
      <c r="AZ976" s="13">
        <f t="shared" si="1383"/>
        <v>1.5158732166893442E-3</v>
      </c>
      <c r="BA976" s="13">
        <f t="shared" si="1384"/>
        <v>6.2669058194850702E-4</v>
      </c>
      <c r="BB976" s="13">
        <f t="shared" si="1385"/>
        <v>1.9431428095980637E-4</v>
      </c>
      <c r="BC976" s="13">
        <f t="shared" si="1386"/>
        <v>4.819991347887083E-5</v>
      </c>
      <c r="BD976" s="13">
        <f t="shared" si="1387"/>
        <v>2.5597323356180683E-4</v>
      </c>
      <c r="BE976" s="13">
        <f t="shared" si="1388"/>
        <v>4.4612028420316208E-4</v>
      </c>
      <c r="BF976" s="13">
        <f t="shared" si="1389"/>
        <v>3.8875804553497266E-4</v>
      </c>
      <c r="BG976" s="13">
        <f t="shared" si="1390"/>
        <v>2.2584763694111153E-4</v>
      </c>
      <c r="BH976" s="13">
        <f t="shared" si="1391"/>
        <v>9.8404050471211725E-5</v>
      </c>
      <c r="BI976" s="13">
        <f t="shared" si="1392"/>
        <v>3.4300494901049307E-5</v>
      </c>
      <c r="BJ976" s="14">
        <f t="shared" si="1393"/>
        <v>0.48979664208971652</v>
      </c>
      <c r="BK976" s="14">
        <f t="shared" si="1394"/>
        <v>0.23797122136741836</v>
      </c>
      <c r="BL976" s="14">
        <f t="shared" si="1395"/>
        <v>0.25610909906562856</v>
      </c>
      <c r="BM976" s="14">
        <f t="shared" si="1396"/>
        <v>0.57055514795239026</v>
      </c>
      <c r="BN976" s="14">
        <f t="shared" si="1397"/>
        <v>0.42698789400068227</v>
      </c>
    </row>
    <row r="977" spans="1:66" x14ac:dyDescent="0.25">
      <c r="A977" t="s">
        <v>290</v>
      </c>
      <c r="B977" t="s">
        <v>301</v>
      </c>
      <c r="C977" t="s">
        <v>308</v>
      </c>
      <c r="D977" s="22" t="s">
        <v>368</v>
      </c>
      <c r="E977" s="10">
        <f>VLOOKUP(A977,home!$A$2:$E$405,3,FALSE)</f>
        <v>1.6512</v>
      </c>
      <c r="F977" s="10">
        <f>VLOOKUP(B977,home!$B$2:$E$405,3,FALSE)</f>
        <v>0.94630000000000003</v>
      </c>
      <c r="G977" s="10">
        <f>VLOOKUP(C977,away!$B$2:$E$405,4,FALSE)</f>
        <v>0.79490000000000005</v>
      </c>
      <c r="H977" s="10">
        <f>VLOOKUP(A977,away!$A$2:$E$405,3,FALSE)</f>
        <v>1.1418999999999999</v>
      </c>
      <c r="I977" s="10">
        <f>VLOOKUP(C977,away!$B$2:$E$405,3,FALSE)</f>
        <v>1.0399</v>
      </c>
      <c r="J977" s="10">
        <f>VLOOKUP(B977,home!$B$2:$E$405,4,FALSE)</f>
        <v>1.7515000000000001</v>
      </c>
      <c r="K977" s="12">
        <f t="shared" si="1342"/>
        <v>1.2420555421440003</v>
      </c>
      <c r="L977" s="12">
        <f t="shared" si="1343"/>
        <v>2.0798393602150003</v>
      </c>
      <c r="M977" s="13">
        <f t="shared" si="1344"/>
        <v>3.6084390533065738E-2</v>
      </c>
      <c r="N977" s="13">
        <f t="shared" si="1345"/>
        <v>4.4818817246482789E-2</v>
      </c>
      <c r="O977" s="13">
        <f t="shared" si="1346"/>
        <v>7.5049735720039659E-2</v>
      </c>
      <c r="P977" s="13">
        <f t="shared" si="1347"/>
        <v>9.3215940187517804E-2</v>
      </c>
      <c r="Q977" s="13">
        <f t="shared" si="1348"/>
        <v>2.783373017666653E-2</v>
      </c>
      <c r="R977" s="13">
        <f t="shared" si="1349"/>
        <v>7.804569716213608E-2</v>
      </c>
      <c r="S977" s="13">
        <f t="shared" si="1350"/>
        <v>6.0200625372074559E-2</v>
      </c>
      <c r="T977" s="13">
        <f t="shared" si="1351"/>
        <v>5.7889687563035065E-2</v>
      </c>
      <c r="U977" s="13">
        <f t="shared" si="1352"/>
        <v>9.6937090700723386E-2</v>
      </c>
      <c r="V977" s="13">
        <f t="shared" si="1353"/>
        <v>1.7279425661883906E-2</v>
      </c>
      <c r="W977" s="13">
        <f t="shared" si="1354"/>
        <v>1.1523679608156459E-2</v>
      </c>
      <c r="X977" s="13">
        <f t="shared" si="1355"/>
        <v>2.3967402423550777E-2</v>
      </c>
      <c r="Y977" s="13">
        <f t="shared" si="1356"/>
        <v>2.492417346130665E-2</v>
      </c>
      <c r="Z977" s="13">
        <f t="shared" si="1357"/>
        <v>5.410750428441026E-2</v>
      </c>
      <c r="AA977" s="13">
        <f t="shared" si="1358"/>
        <v>6.7204525568032011E-2</v>
      </c>
      <c r="AB977" s="13">
        <f t="shared" si="1359"/>
        <v>4.1735876719466165E-2</v>
      </c>
      <c r="AC977" s="13">
        <f t="shared" si="1360"/>
        <v>2.7898453548371163E-3</v>
      </c>
      <c r="AD977" s="13">
        <f t="shared" si="1361"/>
        <v>3.5782625308006322E-3</v>
      </c>
      <c r="AE977" s="13">
        <f t="shared" si="1362"/>
        <v>7.4422112527416954E-3</v>
      </c>
      <c r="AF977" s="13">
        <f t="shared" si="1363"/>
        <v>7.7393019452435827E-3</v>
      </c>
      <c r="AG977" s="13">
        <f t="shared" si="1364"/>
        <v>5.3655016021020409E-3</v>
      </c>
      <c r="AH977" s="13">
        <f t="shared" si="1365"/>
        <v>2.813372927342955E-2</v>
      </c>
      <c r="AI977" s="13">
        <f t="shared" si="1366"/>
        <v>3.494365436524207E-2</v>
      </c>
      <c r="AJ977" s="13">
        <f t="shared" si="1367"/>
        <v>2.1700979783556652E-2</v>
      </c>
      <c r="AK977" s="13">
        <f t="shared" si="1368"/>
        <v>8.9846074033738191E-3</v>
      </c>
      <c r="AL977" s="13">
        <f t="shared" si="1369"/>
        <v>2.882776224147316E-4</v>
      </c>
      <c r="AM977" s="13">
        <f t="shared" si="1370"/>
        <v>8.8888016152542822E-4</v>
      </c>
      <c r="AN977" s="13">
        <f t="shared" si="1371"/>
        <v>1.848727946454853E-3</v>
      </c>
      <c r="AO977" s="13">
        <f t="shared" si="1372"/>
        <v>1.9225285746831263E-3</v>
      </c>
      <c r="AP977" s="13">
        <f t="shared" si="1373"/>
        <v>1.3328502002546703E-3</v>
      </c>
      <c r="AQ977" s="13">
        <f t="shared" si="1374"/>
        <v>6.9302857694002694E-4</v>
      </c>
      <c r="AR977" s="13">
        <f t="shared" si="1375"/>
        <v>1.1702727498502352E-2</v>
      </c>
      <c r="AS977" s="13">
        <f t="shared" si="1376"/>
        <v>1.4535437547715838E-2</v>
      </c>
      <c r="AT977" s="13">
        <f t="shared" si="1377"/>
        <v>9.0269103818142269E-3</v>
      </c>
      <c r="AU977" s="13">
        <f t="shared" si="1378"/>
        <v>3.7373080227231926E-3</v>
      </c>
      <c r="AV977" s="13">
        <f t="shared" si="1379"/>
        <v>1.160486035580644E-3</v>
      </c>
      <c r="AW977" s="13">
        <f t="shared" si="1380"/>
        <v>2.0686129569721497E-5</v>
      </c>
      <c r="AX977" s="13">
        <f t="shared" si="1381"/>
        <v>1.8400642182075203E-4</v>
      </c>
      <c r="AY977" s="13">
        <f t="shared" si="1382"/>
        <v>3.8270379863512442E-4</v>
      </c>
      <c r="AZ977" s="13">
        <f t="shared" si="1383"/>
        <v>3.9798121185256375E-4</v>
      </c>
      <c r="BA977" s="13">
        <f t="shared" si="1384"/>
        <v>2.7591232967900893E-4</v>
      </c>
      <c r="BB977" s="13">
        <f t="shared" si="1385"/>
        <v>1.4346333080875501E-4</v>
      </c>
      <c r="BC977" s="13">
        <f t="shared" si="1386"/>
        <v>5.967613643271881E-5</v>
      </c>
      <c r="BD977" s="13">
        <f t="shared" si="1387"/>
        <v>4.0566322122092711E-3</v>
      </c>
      <c r="BE977" s="13">
        <f t="shared" si="1388"/>
        <v>5.0385625216144009E-3</v>
      </c>
      <c r="BF977" s="13">
        <f t="shared" si="1389"/>
        <v>3.1290872522051079E-3</v>
      </c>
      <c r="BG977" s="13">
        <f t="shared" si="1390"/>
        <v>1.2955000544844989E-3</v>
      </c>
      <c r="BH977" s="13">
        <f t="shared" si="1391"/>
        <v>4.0227075563008149E-4</v>
      </c>
      <c r="BI977" s="13">
        <f t="shared" si="1392"/>
        <v>9.9928524294559491E-5</v>
      </c>
      <c r="BJ977" s="14">
        <f t="shared" si="1393"/>
        <v>0.2232125264991732</v>
      </c>
      <c r="BK977" s="14">
        <f t="shared" si="1394"/>
        <v>0.21024120853042896</v>
      </c>
      <c r="BL977" s="14">
        <f t="shared" si="1395"/>
        <v>0.50692074750277361</v>
      </c>
      <c r="BM977" s="14">
        <f t="shared" si="1396"/>
        <v>0.63907165812181166</v>
      </c>
      <c r="BN977" s="14">
        <f t="shared" si="1397"/>
        <v>0.35504831102590861</v>
      </c>
    </row>
    <row r="978" spans="1:66" x14ac:dyDescent="0.25">
      <c r="A978" t="s">
        <v>290</v>
      </c>
      <c r="B978" t="s">
        <v>291</v>
      </c>
      <c r="C978" t="s">
        <v>297</v>
      </c>
      <c r="D978" s="22" t="s">
        <v>368</v>
      </c>
      <c r="E978" s="10">
        <f>VLOOKUP(A978,home!$A$2:$E$405,3,FALSE)</f>
        <v>1.6512</v>
      </c>
      <c r="F978" s="10">
        <f>VLOOKUP(B978,home!$B$2:$E$405,3,FALSE)</f>
        <v>0.90839999999999999</v>
      </c>
      <c r="G978" s="10">
        <f>VLOOKUP(C978,away!$B$2:$E$405,4,FALSE)</f>
        <v>1.3626</v>
      </c>
      <c r="H978" s="10">
        <f>VLOOKUP(A978,away!$A$2:$E$405,3,FALSE)</f>
        <v>1.1418999999999999</v>
      </c>
      <c r="I978" s="10">
        <f>VLOOKUP(C978,away!$B$2:$E$405,3,FALSE)</f>
        <v>1.1494</v>
      </c>
      <c r="J978" s="10">
        <f>VLOOKUP(B978,home!$B$2:$E$405,4,FALSE)</f>
        <v>0.71150000000000002</v>
      </c>
      <c r="K978" s="12">
        <f t="shared" si="1342"/>
        <v>2.043831979008</v>
      </c>
      <c r="L978" s="12">
        <f t="shared" si="1343"/>
        <v>0.93384365038999995</v>
      </c>
      <c r="M978" s="13">
        <f t="shared" si="1344"/>
        <v>5.0911032550285118E-2</v>
      </c>
      <c r="N978" s="13">
        <f t="shared" si="1345"/>
        <v>0.10405359641058994</v>
      </c>
      <c r="O978" s="13">
        <f t="shared" si="1346"/>
        <v>4.7542944481882364E-2</v>
      </c>
      <c r="P978" s="13">
        <f t="shared" si="1347"/>
        <v>9.7169790308273093E-2</v>
      </c>
      <c r="Q978" s="13">
        <f t="shared" si="1348"/>
        <v>0.10633403393737788</v>
      </c>
      <c r="R978" s="13">
        <f t="shared" si="1349"/>
        <v>2.2198838412625061E-2</v>
      </c>
      <c r="S978" s="13">
        <f t="shared" si="1350"/>
        <v>4.6365039538472715E-2</v>
      </c>
      <c r="T978" s="13">
        <f t="shared" si="1351"/>
        <v>9.9299362412775108E-2</v>
      </c>
      <c r="U978" s="13">
        <f t="shared" si="1352"/>
        <v>4.5370695844554283E-2</v>
      </c>
      <c r="V978" s="13">
        <f t="shared" si="1353"/>
        <v>9.8325799251169615E-3</v>
      </c>
      <c r="W978" s="13">
        <f t="shared" si="1354"/>
        <v>7.2442966339378301E-2</v>
      </c>
      <c r="X978" s="13">
        <f t="shared" si="1355"/>
        <v>6.7650404131444922E-2</v>
      </c>
      <c r="Y978" s="13">
        <f t="shared" si="1356"/>
        <v>3.1587450172233626E-2</v>
      </c>
      <c r="Z978" s="13">
        <f t="shared" si="1357"/>
        <v>6.9100814325545141E-3</v>
      </c>
      <c r="AA978" s="13">
        <f t="shared" si="1358"/>
        <v>1.4123045409404327E-2</v>
      </c>
      <c r="AB978" s="13">
        <f t="shared" si="1359"/>
        <v>1.4432565924361349E-2</v>
      </c>
      <c r="AC978" s="13">
        <f t="shared" si="1360"/>
        <v>1.1729158711440235E-3</v>
      </c>
      <c r="AD978" s="13">
        <f t="shared" si="1361"/>
        <v>3.7015312814655359E-2</v>
      </c>
      <c r="AE978" s="13">
        <f t="shared" si="1362"/>
        <v>3.4566514839165507E-2</v>
      </c>
      <c r="AF978" s="13">
        <f t="shared" si="1363"/>
        <v>1.6139860199333205E-2</v>
      </c>
      <c r="AG978" s="13">
        <f t="shared" si="1364"/>
        <v>5.0240353217765321E-3</v>
      </c>
      <c r="AH978" s="13">
        <f t="shared" si="1365"/>
        <v>1.6132339173672169E-3</v>
      </c>
      <c r="AI978" s="13">
        <f t="shared" si="1366"/>
        <v>3.2971790699354666E-3</v>
      </c>
      <c r="AJ978" s="13">
        <f t="shared" si="1367"/>
        <v>3.3694400118249811E-3</v>
      </c>
      <c r="AK978" s="13">
        <f t="shared" si="1368"/>
        <v>2.295523082505664E-3</v>
      </c>
      <c r="AL978" s="13">
        <f t="shared" si="1369"/>
        <v>8.9546004894510401E-5</v>
      </c>
      <c r="AM978" s="13">
        <f t="shared" si="1370"/>
        <v>1.5130616008715446E-2</v>
      </c>
      <c r="AN978" s="13">
        <f t="shared" si="1371"/>
        <v>1.4129629686228204E-2</v>
      </c>
      <c r="AO978" s="13">
        <f t="shared" si="1372"/>
        <v>6.597432482423126E-3</v>
      </c>
      <c r="AP978" s="13">
        <f t="shared" si="1373"/>
        <v>2.0536568108625239E-3</v>
      </c>
      <c r="AQ978" s="13">
        <f t="shared" si="1374"/>
        <v>4.7944859322603627E-4</v>
      </c>
      <c r="AR978" s="13">
        <f t="shared" si="1375"/>
        <v>3.0130165006543233E-4</v>
      </c>
      <c r="AS978" s="13">
        <f t="shared" si="1376"/>
        <v>6.158099477316084E-4</v>
      </c>
      <c r="AT978" s="13">
        <f t="shared" si="1377"/>
        <v>6.2930603208255324E-4</v>
      </c>
      <c r="AU978" s="13">
        <f t="shared" si="1378"/>
        <v>4.2873193098431895E-4</v>
      </c>
      <c r="AV978" s="13">
        <f t="shared" si="1379"/>
        <v>2.1906400774190043E-4</v>
      </c>
      <c r="AW978" s="13">
        <f t="shared" si="1380"/>
        <v>4.747479236859029E-6</v>
      </c>
      <c r="AX978" s="13">
        <f t="shared" si="1381"/>
        <v>5.1540728101171756E-3</v>
      </c>
      <c r="AY978" s="13">
        <f t="shared" si="1382"/>
        <v>4.813098167375668E-3</v>
      </c>
      <c r="AZ978" s="13">
        <f t="shared" si="1383"/>
        <v>2.2473405811537562E-3</v>
      </c>
      <c r="BA978" s="13">
        <f t="shared" si="1384"/>
        <v>6.9955491065806926E-4</v>
      </c>
      <c r="BB978" s="13">
        <f t="shared" si="1385"/>
        <v>1.6331872785429541E-4</v>
      </c>
      <c r="BC978" s="13">
        <f t="shared" si="1386"/>
        <v>3.0502831399301245E-5</v>
      </c>
      <c r="BD978" s="13">
        <f t="shared" si="1387"/>
        <v>4.6894772127605595E-5</v>
      </c>
      <c r="BE978" s="13">
        <f t="shared" si="1388"/>
        <v>9.5845034922693333E-5</v>
      </c>
      <c r="BF978" s="13">
        <f t="shared" si="1389"/>
        <v>9.79455737020696E-5</v>
      </c>
      <c r="BG978" s="13">
        <f t="shared" si="1390"/>
        <v>6.6728098578191619E-5</v>
      </c>
      <c r="BH978" s="13">
        <f t="shared" si="1391"/>
        <v>3.4095255443126563E-5</v>
      </c>
      <c r="BI978" s="13">
        <f t="shared" si="1392"/>
        <v>1.3936994681421727E-5</v>
      </c>
      <c r="BJ978" s="14">
        <f t="shared" si="1393"/>
        <v>0.62561220818874386</v>
      </c>
      <c r="BK978" s="14">
        <f t="shared" si="1394"/>
        <v>0.21035400236556206</v>
      </c>
      <c r="BL978" s="14">
        <f t="shared" si="1395"/>
        <v>0.15679312545252161</v>
      </c>
      <c r="BM978" s="14">
        <f t="shared" si="1396"/>
        <v>0.56665083065020994</v>
      </c>
      <c r="BN978" s="14">
        <f t="shared" si="1397"/>
        <v>0.42821023610103343</v>
      </c>
    </row>
    <row r="979" spans="1:66" x14ac:dyDescent="0.25">
      <c r="A979" t="s">
        <v>338</v>
      </c>
      <c r="B979" t="s">
        <v>74</v>
      </c>
      <c r="C979" t="s">
        <v>76</v>
      </c>
      <c r="D979" s="22" t="s">
        <v>369</v>
      </c>
      <c r="E979" s="10">
        <f>VLOOKUP(A979,home!$A$2:$E$405,3,FALSE)</f>
        <v>1.3033999999999999</v>
      </c>
      <c r="F979" s="10">
        <f>VLOOKUP(B979,home!$B$2:$E$405,3,FALSE)</f>
        <v>1.0229999999999999</v>
      </c>
      <c r="G979" s="10">
        <f>VLOOKUP(C979,away!$B$2:$E$405,4,FALSE)</f>
        <v>0.6905</v>
      </c>
      <c r="H979" s="10">
        <f>VLOOKUP(A979,away!$A$2:$E$405,3,FALSE)</f>
        <v>1.0085</v>
      </c>
      <c r="I979" s="10">
        <f>VLOOKUP(C979,away!$B$2:$E$405,3,FALSE)</f>
        <v>1.1899</v>
      </c>
      <c r="J979" s="10">
        <f>VLOOKUP(B979,home!$B$2:$E$405,4,FALSE)</f>
        <v>0.99160000000000004</v>
      </c>
      <c r="K979" s="12">
        <f t="shared" si="1342"/>
        <v>0.92069764709999991</v>
      </c>
      <c r="L979" s="12">
        <f t="shared" si="1343"/>
        <v>1.18993403114</v>
      </c>
      <c r="M979" s="13">
        <f t="shared" si="1344"/>
        <v>0.12116140723106067</v>
      </c>
      <c r="N979" s="13">
        <f t="shared" si="1345"/>
        <v>0.11155302255696246</v>
      </c>
      <c r="O979" s="13">
        <f t="shared" si="1346"/>
        <v>0.14417408172505114</v>
      </c>
      <c r="P979" s="13">
        <f t="shared" si="1347"/>
        <v>0.13274073781705767</v>
      </c>
      <c r="Q979" s="13">
        <f t="shared" si="1348"/>
        <v>5.1353302697544269E-2</v>
      </c>
      <c r="R979" s="13">
        <f t="shared" si="1349"/>
        <v>8.5778823126498968E-2</v>
      </c>
      <c r="S979" s="13">
        <f t="shared" si="1350"/>
        <v>3.6356674701323123E-2</v>
      </c>
      <c r="T979" s="13">
        <f t="shared" si="1351"/>
        <v>6.1107042491241478E-2</v>
      </c>
      <c r="U979" s="13">
        <f t="shared" si="1352"/>
        <v>7.8976360623574646E-2</v>
      </c>
      <c r="V979" s="13">
        <f t="shared" si="1353"/>
        <v>4.4256958407968509E-3</v>
      </c>
      <c r="W979" s="13">
        <f t="shared" si="1354"/>
        <v>1.5760288321481034E-2</v>
      </c>
      <c r="X979" s="13">
        <f t="shared" si="1355"/>
        <v>1.8753703414308587E-2</v>
      </c>
      <c r="Y979" s="13">
        <f t="shared" si="1356"/>
        <v>1.1157834951296101E-2</v>
      </c>
      <c r="Z979" s="13">
        <f t="shared" si="1357"/>
        <v>3.4023713596453314E-2</v>
      </c>
      <c r="AA979" s="13">
        <f t="shared" si="1358"/>
        <v>3.132555305385884E-2</v>
      </c>
      <c r="AB979" s="13">
        <f t="shared" si="1359"/>
        <v>1.4420681495397023E-2</v>
      </c>
      <c r="AC979" s="13">
        <f t="shared" si="1360"/>
        <v>3.0304107589149831E-4</v>
      </c>
      <c r="AD979" s="13">
        <f t="shared" si="1361"/>
        <v>3.6276150938012977E-3</v>
      </c>
      <c r="AE979" s="13">
        <f t="shared" si="1362"/>
        <v>4.3166226519912856E-3</v>
      </c>
      <c r="AF979" s="13">
        <f t="shared" si="1363"/>
        <v>2.5682480965971144E-3</v>
      </c>
      <c r="AG979" s="13">
        <f t="shared" si="1364"/>
        <v>1.0186819368504787E-3</v>
      </c>
      <c r="AH979" s="13">
        <f t="shared" si="1365"/>
        <v>1.0121493668545133E-2</v>
      </c>
      <c r="AI979" s="13">
        <f t="shared" si="1366"/>
        <v>9.3188354057670494E-3</v>
      </c>
      <c r="AJ979" s="13">
        <f t="shared" si="1367"/>
        <v>4.2899149159009468E-3</v>
      </c>
      <c r="AK979" s="13">
        <f t="shared" si="1368"/>
        <v>1.3165715231097323E-3</v>
      </c>
      <c r="AL979" s="13">
        <f t="shared" si="1369"/>
        <v>1.3280101947313882E-5</v>
      </c>
      <c r="AM979" s="13">
        <f t="shared" si="1370"/>
        <v>6.6798733628946035E-4</v>
      </c>
      <c r="AN979" s="13">
        <f t="shared" si="1371"/>
        <v>7.9486086382138822E-4</v>
      </c>
      <c r="AO979" s="13">
        <f t="shared" si="1372"/>
        <v>4.7291599594120355E-4</v>
      </c>
      <c r="AP979" s="13">
        <f t="shared" si="1373"/>
        <v>1.8757961248030137E-4</v>
      </c>
      <c r="AQ979" s="13">
        <f t="shared" si="1374"/>
        <v>5.5801841109591031E-5</v>
      </c>
      <c r="AR979" s="13">
        <f t="shared" si="1375"/>
        <v>2.4087819524339789E-3</v>
      </c>
      <c r="AS979" s="13">
        <f t="shared" si="1376"/>
        <v>2.2177598759829079E-3</v>
      </c>
      <c r="AT979" s="13">
        <f t="shared" si="1377"/>
        <v>1.0209431498251255E-3</v>
      </c>
      <c r="AU979" s="13">
        <f t="shared" si="1378"/>
        <v>3.1332665195561862E-4</v>
      </c>
      <c r="AV979" s="13">
        <f t="shared" si="1379"/>
        <v>7.2119777807314641E-5</v>
      </c>
      <c r="AW979" s="13">
        <f t="shared" si="1380"/>
        <v>4.0414650429681718E-7</v>
      </c>
      <c r="AX979" s="13">
        <f t="shared" si="1381"/>
        <v>1.025023948023837E-4</v>
      </c>
      <c r="AY979" s="13">
        <f t="shared" si="1382"/>
        <v>1.2197108784870418E-4</v>
      </c>
      <c r="AZ979" s="13">
        <f t="shared" si="1383"/>
        <v>7.2568774123169837E-5</v>
      </c>
      <c r="BA979" s="13">
        <f t="shared" si="1384"/>
        <v>2.8784017975757192E-5</v>
      </c>
      <c r="BB979" s="13">
        <f t="shared" si="1385"/>
        <v>8.5627706355747465E-6</v>
      </c>
      <c r="BC979" s="13">
        <f t="shared" si="1386"/>
        <v>2.0378264360233353E-6</v>
      </c>
      <c r="BD979" s="13">
        <f t="shared" si="1387"/>
        <v>4.7771526979950666E-4</v>
      </c>
      <c r="BE979" s="13">
        <f t="shared" si="1388"/>
        <v>4.3983132488814737E-4</v>
      </c>
      <c r="BF979" s="13">
        <f t="shared" si="1389"/>
        <v>2.0247583297269644E-4</v>
      </c>
      <c r="BG979" s="13">
        <f t="shared" si="1390"/>
        <v>6.2139674337524753E-5</v>
      </c>
      <c r="BH979" s="13">
        <f t="shared" si="1391"/>
        <v>1.4302962988529814E-5</v>
      </c>
      <c r="BI979" s="13">
        <f t="shared" si="1392"/>
        <v>2.6337408740195581E-6</v>
      </c>
      <c r="BJ979" s="14">
        <f t="shared" si="1393"/>
        <v>0.28373193473353758</v>
      </c>
      <c r="BK979" s="14">
        <f t="shared" si="1394"/>
        <v>0.29512280785592587</v>
      </c>
      <c r="BL979" s="14">
        <f t="shared" si="1395"/>
        <v>0.38695434575156895</v>
      </c>
      <c r="BM979" s="14">
        <f t="shared" si="1396"/>
        <v>0.35294985984196608</v>
      </c>
      <c r="BN979" s="14">
        <f t="shared" si="1397"/>
        <v>0.6467613751541752</v>
      </c>
    </row>
    <row r="980" spans="1:66" x14ac:dyDescent="0.25">
      <c r="A980" t="s">
        <v>338</v>
      </c>
      <c r="B980" t="s">
        <v>87</v>
      </c>
      <c r="C980" t="s">
        <v>80</v>
      </c>
      <c r="D980" s="22" t="s">
        <v>369</v>
      </c>
      <c r="E980" s="10">
        <f>VLOOKUP(A980,home!$A$2:$E$405,3,FALSE)</f>
        <v>1.3033999999999999</v>
      </c>
      <c r="F980" s="10">
        <f>VLOOKUP(B980,home!$B$2:$E$405,3,FALSE)</f>
        <v>0.86309999999999998</v>
      </c>
      <c r="G980" s="10">
        <f>VLOOKUP(C980,away!$B$2:$E$405,4,FALSE)</f>
        <v>1.0741000000000001</v>
      </c>
      <c r="H980" s="10">
        <f>VLOOKUP(A980,away!$A$2:$E$405,3,FALSE)</f>
        <v>1.0085</v>
      </c>
      <c r="I980" s="10">
        <f>VLOOKUP(C980,away!$B$2:$E$405,3,FALSE)</f>
        <v>1.4874000000000001</v>
      </c>
      <c r="J980" s="10">
        <f>VLOOKUP(B980,home!$B$2:$E$405,4,FALSE)</f>
        <v>0.99160000000000004</v>
      </c>
      <c r="K980" s="12">
        <f t="shared" si="1342"/>
        <v>1.208324412414</v>
      </c>
      <c r="L980" s="12">
        <f t="shared" si="1343"/>
        <v>1.4874425396399999</v>
      </c>
      <c r="M980" s="13">
        <f t="shared" si="1344"/>
        <v>6.7490599865449613E-2</v>
      </c>
      <c r="N980" s="13">
        <f t="shared" si="1345"/>
        <v>8.1550539425887775E-2</v>
      </c>
      <c r="O980" s="13">
        <f t="shared" si="1346"/>
        <v>0.10038838926569142</v>
      </c>
      <c r="P980" s="13">
        <f t="shared" si="1347"/>
        <v>0.12130174147265448</v>
      </c>
      <c r="Q980" s="13">
        <f t="shared" si="1348"/>
        <v>4.9269753816915313E-2</v>
      </c>
      <c r="R980" s="13">
        <f t="shared" si="1349"/>
        <v>7.4660980339864472E-2</v>
      </c>
      <c r="S980" s="13">
        <f t="shared" si="1350"/>
        <v>5.4504303242351559E-2</v>
      </c>
      <c r="T980" s="13">
        <f t="shared" si="1351"/>
        <v>7.3285927744870111E-2</v>
      </c>
      <c r="U980" s="13">
        <f t="shared" si="1352"/>
        <v>9.0214685199419942E-2</v>
      </c>
      <c r="V980" s="13">
        <f t="shared" si="1353"/>
        <v>1.0884588889632401E-2</v>
      </c>
      <c r="W980" s="13">
        <f t="shared" si="1354"/>
        <v>1.9844615443535541E-2</v>
      </c>
      <c r="X980" s="13">
        <f t="shared" si="1355"/>
        <v>2.951772519351167E-2</v>
      </c>
      <c r="Y980" s="13">
        <f t="shared" si="1356"/>
        <v>2.1952960063116304E-2</v>
      </c>
      <c r="Z980" s="13">
        <f t="shared" si="1357"/>
        <v>3.7017972736246699E-2</v>
      </c>
      <c r="AA980" s="13">
        <f t="shared" si="1358"/>
        <v>4.4729720155282759E-2</v>
      </c>
      <c r="AB980" s="13">
        <f t="shared" si="1359"/>
        <v>2.7024006412037355E-2</v>
      </c>
      <c r="AC980" s="13">
        <f t="shared" si="1360"/>
        <v>1.2226884097179163E-3</v>
      </c>
      <c r="AD980" s="13">
        <f t="shared" si="1361"/>
        <v>5.9946833238479682E-3</v>
      </c>
      <c r="AE980" s="13">
        <f t="shared" si="1362"/>
        <v>8.9167469875619798E-3</v>
      </c>
      <c r="AF980" s="13">
        <f t="shared" si="1363"/>
        <v>6.6315743922532554E-3</v>
      </c>
      <c r="AG980" s="13">
        <f t="shared" si="1364"/>
        <v>3.2880286186082559E-3</v>
      </c>
      <c r="AH980" s="13">
        <f t="shared" si="1365"/>
        <v>1.3765526844781766E-2</v>
      </c>
      <c r="AI980" s="13">
        <f t="shared" si="1366"/>
        <v>1.6633222136290069E-2</v>
      </c>
      <c r="AJ980" s="13">
        <f t="shared" si="1367"/>
        <v>1.0049164182192122E-2</v>
      </c>
      <c r="AK980" s="13">
        <f t="shared" si="1368"/>
        <v>4.0475501352330362E-3</v>
      </c>
      <c r="AL980" s="13">
        <f t="shared" si="1369"/>
        <v>8.790215743993705E-5</v>
      </c>
      <c r="AM980" s="13">
        <f t="shared" si="1370"/>
        <v>1.4487044409793204E-3</v>
      </c>
      <c r="AN980" s="13">
        <f t="shared" si="1371"/>
        <v>2.1548646128780272E-3</v>
      </c>
      <c r="AO980" s="13">
        <f t="shared" si="1372"/>
        <v>1.6026186461798289E-3</v>
      </c>
      <c r="AP980" s="13">
        <f t="shared" si="1373"/>
        <v>7.946010497160475E-4</v>
      </c>
      <c r="AQ980" s="13">
        <f t="shared" si="1374"/>
        <v>2.9548085084756188E-4</v>
      </c>
      <c r="AR980" s="13">
        <f t="shared" si="1375"/>
        <v>4.0950860418969542E-3</v>
      </c>
      <c r="AS980" s="13">
        <f t="shared" si="1376"/>
        <v>4.9481924353599101E-3</v>
      </c>
      <c r="AT980" s="13">
        <f t="shared" si="1377"/>
        <v>2.9895108584838325E-3</v>
      </c>
      <c r="AU980" s="13">
        <f t="shared" si="1378"/>
        <v>1.2040996504942498E-3</v>
      </c>
      <c r="AV980" s="13">
        <f t="shared" si="1379"/>
        <v>3.6373575066784181E-4</v>
      </c>
      <c r="AW980" s="13">
        <f t="shared" si="1380"/>
        <v>4.3885472766763511E-6</v>
      </c>
      <c r="AX980" s="13">
        <f t="shared" si="1381"/>
        <v>2.9175082373464789E-4</v>
      </c>
      <c r="AY980" s="13">
        <f t="shared" si="1382"/>
        <v>4.3396258619792666E-4</v>
      </c>
      <c r="AZ980" s="13">
        <f t="shared" si="1383"/>
        <v>3.2274720566149323E-4</v>
      </c>
      <c r="BA980" s="13">
        <f t="shared" si="1384"/>
        <v>1.6002264108361491E-4</v>
      </c>
      <c r="BB980" s="13">
        <f t="shared" si="1385"/>
        <v>5.9506120913328086E-5</v>
      </c>
      <c r="BC980" s="13">
        <f t="shared" si="1386"/>
        <v>1.7702387123089116E-5</v>
      </c>
      <c r="BD980" s="13">
        <f t="shared" si="1387"/>
        <v>1.0152008637005867E-3</v>
      </c>
      <c r="BE980" s="13">
        <f t="shared" si="1388"/>
        <v>1.2266919871131968E-3</v>
      </c>
      <c r="BF980" s="13">
        <f t="shared" si="1389"/>
        <v>7.4112093727075803E-4</v>
      </c>
      <c r="BG980" s="13">
        <f t="shared" si="1390"/>
        <v>2.9850484035180052E-4</v>
      </c>
      <c r="BH980" s="13">
        <f t="shared" si="1391"/>
        <v>9.0172671455206069E-5</v>
      </c>
      <c r="BI980" s="13">
        <f t="shared" si="1392"/>
        <v>2.1791568050382511E-5</v>
      </c>
      <c r="BJ980" s="14">
        <f t="shared" si="1393"/>
        <v>0.30783451637542314</v>
      </c>
      <c r="BK980" s="14">
        <f t="shared" si="1394"/>
        <v>0.25592578662344379</v>
      </c>
      <c r="BL980" s="14">
        <f t="shared" si="1395"/>
        <v>0.39850735227563766</v>
      </c>
      <c r="BM980" s="14">
        <f t="shared" si="1396"/>
        <v>0.50419404978536686</v>
      </c>
      <c r="BN980" s="14">
        <f t="shared" si="1397"/>
        <v>0.49466200418646311</v>
      </c>
    </row>
    <row r="981" spans="1:66" x14ac:dyDescent="0.25">
      <c r="A981" t="s">
        <v>338</v>
      </c>
      <c r="B981" t="s">
        <v>78</v>
      </c>
      <c r="C981" t="s">
        <v>77</v>
      </c>
      <c r="D981" s="22" t="s">
        <v>369</v>
      </c>
      <c r="E981" s="10">
        <f>VLOOKUP(A981,home!$A$2:$E$405,3,FALSE)</f>
        <v>1.3033999999999999</v>
      </c>
      <c r="F981" s="10">
        <f>VLOOKUP(B981,home!$B$2:$E$405,3,FALSE)</f>
        <v>0.76719999999999999</v>
      </c>
      <c r="G981" s="10">
        <f>VLOOKUP(C981,away!$B$2:$E$405,4,FALSE)</f>
        <v>0.76719999999999999</v>
      </c>
      <c r="H981" s="10">
        <f>VLOOKUP(A981,away!$A$2:$E$405,3,FALSE)</f>
        <v>1.0085</v>
      </c>
      <c r="I981" s="10">
        <f>VLOOKUP(C981,away!$B$2:$E$405,3,FALSE)</f>
        <v>0.55089999999999995</v>
      </c>
      <c r="J981" s="10">
        <f>VLOOKUP(B981,home!$B$2:$E$405,4,FALSE)</f>
        <v>0.7712</v>
      </c>
      <c r="K981" s="12">
        <f t="shared" si="1342"/>
        <v>0.76717581785599998</v>
      </c>
      <c r="L981" s="12">
        <f t="shared" si="1343"/>
        <v>0.42846533967999995</v>
      </c>
      <c r="M981" s="13">
        <f t="shared" si="1344"/>
        <v>0.30250993546566962</v>
      </c>
      <c r="N981" s="13">
        <f t="shared" si="1345"/>
        <v>0.23207830715044087</v>
      </c>
      <c r="O981" s="13">
        <f t="shared" si="1346"/>
        <v>0.12961502225587299</v>
      </c>
      <c r="P981" s="13">
        <f t="shared" si="1347"/>
        <v>9.9437510705572996E-2</v>
      </c>
      <c r="Q981" s="13">
        <f t="shared" si="1348"/>
        <v>8.9022432547387717E-2</v>
      </c>
      <c r="R981" s="13">
        <f t="shared" si="1349"/>
        <v>2.776777226924668E-2</v>
      </c>
      <c r="S981" s="13">
        <f t="shared" si="1350"/>
        <v>8.1714824672618602E-3</v>
      </c>
      <c r="T981" s="13">
        <f t="shared" si="1351"/>
        <v>3.8143026800556361E-2</v>
      </c>
      <c r="U981" s="13">
        <f t="shared" si="1352"/>
        <v>2.1302763400698477E-2</v>
      </c>
      <c r="V981" s="13">
        <f t="shared" si="1353"/>
        <v>2.9844818671196857E-4</v>
      </c>
      <c r="W981" s="13">
        <f t="shared" si="1354"/>
        <v>2.2765285832357592E-2</v>
      </c>
      <c r="X981" s="13">
        <f t="shared" si="1355"/>
        <v>9.7541359270733857E-3</v>
      </c>
      <c r="Y981" s="13">
        <f t="shared" si="1356"/>
        <v>2.0896545816391941E-3</v>
      </c>
      <c r="Z981" s="13">
        <f t="shared" si="1357"/>
        <v>3.9658426591665545E-3</v>
      </c>
      <c r="AA981" s="13">
        <f t="shared" si="1358"/>
        <v>3.0424985855343153E-3</v>
      </c>
      <c r="AB981" s="13">
        <f t="shared" si="1359"/>
        <v>1.1670656703415057E-3</v>
      </c>
      <c r="AC981" s="13">
        <f t="shared" si="1360"/>
        <v>6.1313987744623397E-6</v>
      </c>
      <c r="AD981" s="13">
        <f t="shared" si="1361"/>
        <v>4.3662441942911353E-3</v>
      </c>
      <c r="AE981" s="13">
        <f t="shared" si="1362"/>
        <v>1.8707843018327789E-3</v>
      </c>
      <c r="AF981" s="13">
        <f t="shared" si="1363"/>
        <v>4.0078311567639646E-4</v>
      </c>
      <c r="AG981" s="13">
        <f t="shared" si="1364"/>
        <v>5.7240557932098655E-5</v>
      </c>
      <c r="AH981" s="13">
        <f t="shared" si="1365"/>
        <v>4.2480653051930791E-4</v>
      </c>
      <c r="AI981" s="13">
        <f t="shared" si="1366"/>
        <v>3.2590129748171984E-4</v>
      </c>
      <c r="AJ981" s="13">
        <f t="shared" si="1367"/>
        <v>1.2501179721793499E-4</v>
      </c>
      <c r="AK981" s="13">
        <f t="shared" si="1368"/>
        <v>3.1968675924105908E-5</v>
      </c>
      <c r="AL981" s="13">
        <f t="shared" si="1369"/>
        <v>8.0617653808587352E-8</v>
      </c>
      <c r="AM981" s="13">
        <f t="shared" si="1370"/>
        <v>6.6993539214286297E-4</v>
      </c>
      <c r="AN981" s="13">
        <f t="shared" si="1371"/>
        <v>2.8704409535814572E-4</v>
      </c>
      <c r="AO981" s="13">
        <f t="shared" si="1372"/>
        <v>6.1494222910383082E-5</v>
      </c>
      <c r="AP981" s="13">
        <f t="shared" si="1373"/>
        <v>8.7827143692183089E-6</v>
      </c>
      <c r="AQ981" s="13">
        <f t="shared" si="1374"/>
        <v>9.4077217387988461E-7</v>
      </c>
      <c r="AR981" s="13">
        <f t="shared" si="1375"/>
        <v>3.6402974879447508E-5</v>
      </c>
      <c r="AS981" s="13">
        <f t="shared" si="1376"/>
        <v>2.7927482025531566E-5</v>
      </c>
      <c r="AT981" s="13">
        <f t="shared" si="1377"/>
        <v>1.0712644431797959E-5</v>
      </c>
      <c r="AU981" s="13">
        <f t="shared" si="1378"/>
        <v>2.7394939177883747E-6</v>
      </c>
      <c r="AV981" s="13">
        <f t="shared" si="1379"/>
        <v>5.2541837172270844E-7</v>
      </c>
      <c r="AW981" s="13">
        <f t="shared" si="1380"/>
        <v>7.3610243589644237E-10</v>
      </c>
      <c r="AX981" s="13">
        <f t="shared" si="1381"/>
        <v>8.5659705396313437E-5</v>
      </c>
      <c r="AY981" s="13">
        <f t="shared" si="1382"/>
        <v>3.6702214769520163E-5</v>
      </c>
      <c r="AZ981" s="13">
        <f t="shared" si="1383"/>
        <v>7.8628134591153821E-6</v>
      </c>
      <c r="BA981" s="13">
        <f t="shared" si="1384"/>
        <v>1.1229810132001159E-6</v>
      </c>
      <c r="BB981" s="13">
        <f t="shared" si="1385"/>
        <v>1.2028961031874452E-7</v>
      </c>
      <c r="BC981" s="13">
        <f t="shared" si="1386"/>
        <v>1.030798574903914E-8</v>
      </c>
      <c r="BD981" s="13">
        <f t="shared" si="1387"/>
        <v>2.5995688328474972E-6</v>
      </c>
      <c r="BE981" s="13">
        <f t="shared" si="1388"/>
        <v>1.9943263454127459E-6</v>
      </c>
      <c r="BF981" s="13">
        <f t="shared" si="1389"/>
        <v>7.6499947255689544E-7</v>
      </c>
      <c r="BG981" s="13">
        <f t="shared" si="1390"/>
        <v>1.9562969867274832E-7</v>
      </c>
      <c r="BH981" s="13">
        <f t="shared" si="1391"/>
        <v>3.7520593519047127E-8</v>
      </c>
      <c r="BI981" s="13">
        <f t="shared" si="1392"/>
        <v>5.7569784038835042E-9</v>
      </c>
      <c r="BJ981" s="14">
        <f t="shared" si="1393"/>
        <v>0.40170757051837624</v>
      </c>
      <c r="BK981" s="14">
        <f t="shared" si="1394"/>
        <v>0.41046029105641429</v>
      </c>
      <c r="BL981" s="14">
        <f t="shared" si="1395"/>
        <v>0.18388671629838471</v>
      </c>
      <c r="BM981" s="14">
        <f t="shared" si="1396"/>
        <v>0.11955273865948379</v>
      </c>
      <c r="BN981" s="14">
        <f t="shared" si="1397"/>
        <v>0.88043098039419088</v>
      </c>
    </row>
    <row r="982" spans="1:66" x14ac:dyDescent="0.25">
      <c r="A982" t="s">
        <v>338</v>
      </c>
      <c r="B982" t="s">
        <v>88</v>
      </c>
      <c r="C982" t="s">
        <v>72</v>
      </c>
      <c r="D982" s="22" t="s">
        <v>369</v>
      </c>
      <c r="E982" s="10">
        <f>VLOOKUP(A982,home!$A$2:$E$405,3,FALSE)</f>
        <v>1.3033999999999999</v>
      </c>
      <c r="F982" s="10">
        <f>VLOOKUP(B982,home!$B$2:$E$405,3,FALSE)</f>
        <v>0.57540000000000002</v>
      </c>
      <c r="G982" s="10">
        <f>VLOOKUP(C982,away!$B$2:$E$405,4,FALSE)</f>
        <v>0.84389999999999998</v>
      </c>
      <c r="H982" s="10">
        <f>VLOOKUP(A982,away!$A$2:$E$405,3,FALSE)</f>
        <v>1.0085</v>
      </c>
      <c r="I982" s="10">
        <f>VLOOKUP(C982,away!$B$2:$E$405,3,FALSE)</f>
        <v>0.69410000000000005</v>
      </c>
      <c r="J982" s="10">
        <f>VLOOKUP(B982,home!$B$2:$E$405,4,FALSE)</f>
        <v>0.99160000000000004</v>
      </c>
      <c r="K982" s="12">
        <f t="shared" si="1342"/>
        <v>0.63290505020400001</v>
      </c>
      <c r="L982" s="12">
        <f t="shared" si="1343"/>
        <v>0.69411985125999998</v>
      </c>
      <c r="M982" s="13">
        <f t="shared" si="1344"/>
        <v>0.26526527884640455</v>
      </c>
      <c r="N982" s="13">
        <f t="shared" si="1345"/>
        <v>0.16788773462566173</v>
      </c>
      <c r="O982" s="13">
        <f t="shared" si="1346"/>
        <v>0.18412589589730874</v>
      </c>
      <c r="P982" s="13">
        <f t="shared" si="1347"/>
        <v>0.11653420938674268</v>
      </c>
      <c r="Q982" s="13">
        <f t="shared" si="1348"/>
        <v>5.3128497555945134E-2</v>
      </c>
      <c r="R982" s="13">
        <f t="shared" si="1349"/>
        <v>6.3902719736677077E-2</v>
      </c>
      <c r="S982" s="13">
        <f t="shared" si="1350"/>
        <v>1.2798717963062629E-2</v>
      </c>
      <c r="T982" s="13">
        <f t="shared" si="1351"/>
        <v>3.6877544821199912E-2</v>
      </c>
      <c r="U982" s="13">
        <f t="shared" si="1352"/>
        <v>4.044435404311375E-2</v>
      </c>
      <c r="V982" s="13">
        <f t="shared" si="1353"/>
        <v>6.2473665166669118E-4</v>
      </c>
      <c r="W982" s="13">
        <f t="shared" si="1354"/>
        <v>1.1208431470969516E-2</v>
      </c>
      <c r="X982" s="13">
        <f t="shared" si="1355"/>
        <v>7.7799947854872639E-3</v>
      </c>
      <c r="Y982" s="13">
        <f t="shared" si="1356"/>
        <v>2.7001244116529972E-3</v>
      </c>
      <c r="Z982" s="13">
        <f t="shared" si="1357"/>
        <v>1.4785382106243921E-2</v>
      </c>
      <c r="AA982" s="13">
        <f t="shared" si="1358"/>
        <v>9.3577430042376328E-3</v>
      </c>
      <c r="AB982" s="13">
        <f t="shared" si="1359"/>
        <v>2.9612814029465742E-3</v>
      </c>
      <c r="AC982" s="13">
        <f t="shared" si="1360"/>
        <v>1.7153392656001731E-5</v>
      </c>
      <c r="AD982" s="13">
        <f t="shared" si="1361"/>
        <v>1.7734682207105135E-3</v>
      </c>
      <c r="AE982" s="13">
        <f t="shared" si="1362"/>
        <v>1.2309994975739185E-3</v>
      </c>
      <c r="AF982" s="13">
        <f t="shared" si="1363"/>
        <v>4.2723059407857145E-4</v>
      </c>
      <c r="AG982" s="13">
        <f t="shared" si="1364"/>
        <v>9.8849745471846486E-5</v>
      </c>
      <c r="AH982" s="13">
        <f t="shared" si="1365"/>
        <v>2.5657068071020732E-3</v>
      </c>
      <c r="AI982" s="13">
        <f t="shared" si="1366"/>
        <v>1.6238487955576824E-3</v>
      </c>
      <c r="AJ982" s="13">
        <f t="shared" si="1367"/>
        <v>5.1387105173806994E-4</v>
      </c>
      <c r="AK982" s="13">
        <f t="shared" si="1368"/>
        <v>1.084105279328885E-4</v>
      </c>
      <c r="AL982" s="13">
        <f t="shared" si="1369"/>
        <v>3.0142762146039758E-7</v>
      </c>
      <c r="AM982" s="13">
        <f t="shared" si="1370"/>
        <v>2.2448739865279726E-4</v>
      </c>
      <c r="AN982" s="13">
        <f t="shared" si="1371"/>
        <v>1.5582115976262397E-4</v>
      </c>
      <c r="AO982" s="13">
        <f t="shared" si="1372"/>
        <v>5.4079280118796609E-5</v>
      </c>
      <c r="AP982" s="13">
        <f t="shared" si="1373"/>
        <v>1.2512500624102326E-5</v>
      </c>
      <c r="AQ982" s="13">
        <f t="shared" si="1374"/>
        <v>2.1712937680231406E-6</v>
      </c>
      <c r="AR982" s="13">
        <f t="shared" si="1375"/>
        <v>3.5618160546449225E-4</v>
      </c>
      <c r="AS982" s="13">
        <f t="shared" si="1376"/>
        <v>2.2542913688824583E-4</v>
      </c>
      <c r="AT982" s="13">
        <f t="shared" si="1377"/>
        <v>7.1337619599849805E-5</v>
      </c>
      <c r="AU982" s="13">
        <f t="shared" si="1378"/>
        <v>1.5049979904758933E-5</v>
      </c>
      <c r="AV982" s="13">
        <f t="shared" si="1379"/>
        <v>2.3813020717976606E-6</v>
      </c>
      <c r="AW982" s="13">
        <f t="shared" si="1380"/>
        <v>3.6783544159363934E-9</v>
      </c>
      <c r="AX982" s="13">
        <f t="shared" si="1381"/>
        <v>2.3679868052419002E-5</v>
      </c>
      <c r="AY982" s="13">
        <f t="shared" si="1382"/>
        <v>1.6436666490401504E-5</v>
      </c>
      <c r="AZ982" s="13">
        <f t="shared" si="1383"/>
        <v>5.7045082497638576E-6</v>
      </c>
      <c r="BA982" s="13">
        <f t="shared" si="1384"/>
        <v>1.3198708059458439E-6</v>
      </c>
      <c r="BB982" s="13">
        <f t="shared" si="1385"/>
        <v>2.2903713187638633E-7</v>
      </c>
      <c r="BC982" s="13">
        <f t="shared" si="1386"/>
        <v>3.1795843982210871E-8</v>
      </c>
      <c r="BD982" s="13">
        <f t="shared" si="1387"/>
        <v>4.120545383442687E-5</v>
      </c>
      <c r="BE982" s="13">
        <f t="shared" si="1388"/>
        <v>2.6079139827756547E-5</v>
      </c>
      <c r="BF982" s="13">
        <f t="shared" si="1389"/>
        <v>8.252809650981696E-6</v>
      </c>
      <c r="BG982" s="13">
        <f t="shared" si="1390"/>
        <v>1.7410816354928755E-6</v>
      </c>
      <c r="BH982" s="13">
        <f t="shared" si="1391"/>
        <v>2.7548483998022015E-7</v>
      </c>
      <c r="BI982" s="13">
        <f t="shared" si="1392"/>
        <v>3.4871149295624438E-8</v>
      </c>
      <c r="BJ982" s="14">
        <f t="shared" si="1393"/>
        <v>0.28360934910825214</v>
      </c>
      <c r="BK982" s="14">
        <f t="shared" si="1394"/>
        <v>0.39525683433464448</v>
      </c>
      <c r="BL982" s="14">
        <f t="shared" si="1395"/>
        <v>0.30635179975148147</v>
      </c>
      <c r="BM982" s="14">
        <f t="shared" si="1396"/>
        <v>0.14914259626374618</v>
      </c>
      <c r="BN982" s="14">
        <f t="shared" si="1397"/>
        <v>0.85084433604873988</v>
      </c>
    </row>
    <row r="983" spans="1:66" x14ac:dyDescent="0.25">
      <c r="A983" t="s">
        <v>338</v>
      </c>
      <c r="B983" t="s">
        <v>83</v>
      </c>
      <c r="C983" t="s">
        <v>84</v>
      </c>
      <c r="D983" s="22" t="s">
        <v>369</v>
      </c>
      <c r="E983" s="10">
        <f>VLOOKUP(A983,home!$A$2:$E$405,3,FALSE)</f>
        <v>1.3033999999999999</v>
      </c>
      <c r="F983" s="10">
        <f>VLOOKUP(B983,home!$B$2:$E$405,3,FALSE)</f>
        <v>0.6905</v>
      </c>
      <c r="G983" s="10">
        <f>VLOOKUP(C983,away!$B$2:$E$405,4,FALSE)</f>
        <v>0.86309999999999998</v>
      </c>
      <c r="H983" s="10">
        <f>VLOOKUP(A983,away!$A$2:$E$405,3,FALSE)</f>
        <v>1.0085</v>
      </c>
      <c r="I983" s="10">
        <f>VLOOKUP(C983,away!$B$2:$E$405,3,FALSE)</f>
        <v>1.1154999999999999</v>
      </c>
      <c r="J983" s="10">
        <f>VLOOKUP(B983,home!$B$2:$E$405,4,FALSE)</f>
        <v>0.89239999999999997</v>
      </c>
      <c r="K983" s="12">
        <f t="shared" si="1342"/>
        <v>0.77678801486999993</v>
      </c>
      <c r="L983" s="12">
        <f t="shared" si="1343"/>
        <v>1.0039337137</v>
      </c>
      <c r="M983" s="13">
        <f t="shared" si="1344"/>
        <v>0.16851648021029722</v>
      </c>
      <c r="N983" s="13">
        <f t="shared" si="1345"/>
        <v>0.1309015821354364</v>
      </c>
      <c r="O983" s="13">
        <f t="shared" si="1346"/>
        <v>0.16917937579717621</v>
      </c>
      <c r="P983" s="13">
        <f t="shared" si="1347"/>
        <v>0.13141651148243422</v>
      </c>
      <c r="Q983" s="13">
        <f t="shared" si="1348"/>
        <v>5.0841390065163937E-2</v>
      </c>
      <c r="R983" s="13">
        <f t="shared" si="1349"/>
        <v>8.4922439512753495E-2</v>
      </c>
      <c r="S983" s="13">
        <f t="shared" si="1350"/>
        <v>2.5621083867673644E-2</v>
      </c>
      <c r="T983" s="13">
        <f t="shared" si="1351"/>
        <v>5.1041385537790314E-2</v>
      </c>
      <c r="U983" s="13">
        <f t="shared" si="1352"/>
        <v>6.5966733207029421E-2</v>
      </c>
      <c r="V983" s="13">
        <f t="shared" si="1353"/>
        <v>2.2200489155499896E-3</v>
      </c>
      <c r="W983" s="13">
        <f t="shared" si="1354"/>
        <v>1.3164327487316678E-2</v>
      </c>
      <c r="X983" s="13">
        <f t="shared" si="1355"/>
        <v>1.321611218270482E-2</v>
      </c>
      <c r="Y983" s="13">
        <f t="shared" si="1356"/>
        <v>6.6340502921293301E-3</v>
      </c>
      <c r="Z983" s="13">
        <f t="shared" si="1357"/>
        <v>2.8418833358834081E-2</v>
      </c>
      <c r="AA983" s="13">
        <f t="shared" si="1358"/>
        <v>2.2075409149730055E-2</v>
      </c>
      <c r="AB983" s="13">
        <f t="shared" si="1359"/>
        <v>8.5739566254309212E-3</v>
      </c>
      <c r="AC983" s="13">
        <f t="shared" si="1360"/>
        <v>1.0820569427314139E-4</v>
      </c>
      <c r="AD983" s="13">
        <f t="shared" si="1361"/>
        <v>2.5564729539928241E-3</v>
      </c>
      <c r="AE983" s="13">
        <f t="shared" si="1362"/>
        <v>2.5665293866756248E-3</v>
      </c>
      <c r="AF983" s="13">
        <f t="shared" si="1363"/>
        <v>1.2883126892427213E-3</v>
      </c>
      <c r="AG983" s="13">
        <f t="shared" si="1364"/>
        <v>4.3112684750609318E-4</v>
      </c>
      <c r="AH983" s="13">
        <f t="shared" si="1365"/>
        <v>7.1326562282389341E-3</v>
      </c>
      <c r="AI983" s="13">
        <f t="shared" si="1366"/>
        <v>5.5405618722838617E-3</v>
      </c>
      <c r="AJ983" s="13">
        <f t="shared" si="1367"/>
        <v>2.1519210290178955E-3</v>
      </c>
      <c r="AK983" s="13">
        <f t="shared" si="1368"/>
        <v>5.5719548809593955E-4</v>
      </c>
      <c r="AL983" s="13">
        <f t="shared" si="1369"/>
        <v>3.3753410577209888E-6</v>
      </c>
      <c r="AM983" s="13">
        <f t="shared" si="1370"/>
        <v>3.9716751020018627E-4</v>
      </c>
      <c r="AN983" s="13">
        <f t="shared" si="1371"/>
        <v>3.9872985347625555E-4</v>
      </c>
      <c r="AO983" s="13">
        <f t="shared" si="1372"/>
        <v>2.00149171281737E-4</v>
      </c>
      <c r="AP983" s="13">
        <f t="shared" si="1373"/>
        <v>6.697883360628389E-5</v>
      </c>
      <c r="AQ983" s="13">
        <f t="shared" si="1374"/>
        <v>1.6810577290412732E-5</v>
      </c>
      <c r="AR983" s="13">
        <f t="shared" si="1375"/>
        <v>1.4321428111522703E-3</v>
      </c>
      <c r="AS983" s="13">
        <f t="shared" si="1376"/>
        <v>1.1124713712853131E-3</v>
      </c>
      <c r="AT983" s="13">
        <f t="shared" si="1377"/>
        <v>4.3207721405021251E-4</v>
      </c>
      <c r="AU983" s="13">
        <f t="shared" si="1378"/>
        <v>1.1187746712420821E-4</v>
      </c>
      <c r="AV983" s="13">
        <f t="shared" si="1379"/>
        <v>2.1726268899024343E-5</v>
      </c>
      <c r="AW983" s="13">
        <f t="shared" si="1380"/>
        <v>7.3117732777294277E-8</v>
      </c>
      <c r="AX983" s="13">
        <f t="shared" si="1381"/>
        <v>5.1419160303210495E-5</v>
      </c>
      <c r="AY983" s="13">
        <f t="shared" si="1382"/>
        <v>5.1621428558537723E-5</v>
      </c>
      <c r="AZ983" s="13">
        <f t="shared" si="1383"/>
        <v>2.5912246239636004E-5</v>
      </c>
      <c r="BA983" s="13">
        <f t="shared" si="1384"/>
        <v>8.6713925325555445E-6</v>
      </c>
      <c r="BB983" s="13">
        <f t="shared" si="1385"/>
        <v>2.1763758270397336E-6</v>
      </c>
      <c r="BC983" s="13">
        <f t="shared" si="1386"/>
        <v>4.3698741328938191E-7</v>
      </c>
      <c r="BD983" s="13">
        <f t="shared" si="1387"/>
        <v>2.3962940849147591E-4</v>
      </c>
      <c r="BE983" s="13">
        <f t="shared" si="1388"/>
        <v>1.8614125252656587E-4</v>
      </c>
      <c r="BF983" s="13">
        <f t="shared" si="1389"/>
        <v>7.2296147017763225E-5</v>
      </c>
      <c r="BG983" s="13">
        <f t="shared" si="1390"/>
        <v>1.8719593508225989E-5</v>
      </c>
      <c r="BH983" s="13">
        <f t="shared" si="1391"/>
        <v>3.6352889701070507E-6</v>
      </c>
      <c r="BI983" s="13">
        <f t="shared" si="1392"/>
        <v>5.6476978051365268E-7</v>
      </c>
      <c r="BJ983" s="14">
        <f t="shared" si="1393"/>
        <v>0.27386136311468795</v>
      </c>
      <c r="BK983" s="14">
        <f t="shared" si="1394"/>
        <v>0.32793732693984451</v>
      </c>
      <c r="BL983" s="14">
        <f t="shared" si="1395"/>
        <v>0.36973153050256247</v>
      </c>
      <c r="BM983" s="14">
        <f t="shared" si="1396"/>
        <v>0.26411972640184178</v>
      </c>
      <c r="BN983" s="14">
        <f t="shared" si="1397"/>
        <v>0.73577777920326148</v>
      </c>
    </row>
    <row r="984" spans="1:66" x14ac:dyDescent="0.25">
      <c r="A984" t="s">
        <v>350</v>
      </c>
      <c r="B984" t="s">
        <v>97</v>
      </c>
      <c r="C984" t="s">
        <v>102</v>
      </c>
      <c r="D984" s="22" t="s">
        <v>369</v>
      </c>
      <c r="E984" s="10">
        <f>VLOOKUP(A984,home!$A$2:$E$405,3,FALSE)</f>
        <v>1.6667000000000001</v>
      </c>
      <c r="F984" s="10">
        <f>VLOOKUP(B984,home!$B$2:$E$405,3,FALSE)</f>
        <v>1.08</v>
      </c>
      <c r="G984" s="10">
        <f>VLOOKUP(C984,away!$B$2:$E$405,4,FALSE)</f>
        <v>0.72</v>
      </c>
      <c r="H984" s="10">
        <f>VLOOKUP(A984,away!$A$2:$E$405,3,FALSE)</f>
        <v>1.3193999999999999</v>
      </c>
      <c r="I984" s="10">
        <f>VLOOKUP(C984,away!$B$2:$E$405,3,FALSE)</f>
        <v>0.60629999999999995</v>
      </c>
      <c r="J984" s="10">
        <f>VLOOKUP(B984,home!$B$2:$E$405,4,FALSE)</f>
        <v>1.0610999999999999</v>
      </c>
      <c r="K984" s="12">
        <f t="shared" si="1342"/>
        <v>1.2960259200000002</v>
      </c>
      <c r="L984" s="12">
        <f t="shared" si="1343"/>
        <v>0.8488293006419998</v>
      </c>
      <c r="M984" s="13">
        <f t="shared" si="1344"/>
        <v>0.11708498730636638</v>
      </c>
      <c r="N984" s="13">
        <f t="shared" si="1345"/>
        <v>0.15174517839192184</v>
      </c>
      <c r="O984" s="13">
        <f t="shared" si="1346"/>
        <v>9.9385167890940401E-2</v>
      </c>
      <c r="P984" s="13">
        <f t="shared" si="1347"/>
        <v>0.12880575365021052</v>
      </c>
      <c r="Q984" s="13">
        <f t="shared" si="1348"/>
        <v>9.8332842215477348E-2</v>
      </c>
      <c r="R984" s="13">
        <f t="shared" si="1349"/>
        <v>4.2180521277527333E-2</v>
      </c>
      <c r="S984" s="13">
        <f t="shared" si="1350"/>
        <v>3.5424956168775633E-2</v>
      </c>
      <c r="T984" s="13">
        <f t="shared" si="1351"/>
        <v>8.3467797687903758E-2</v>
      </c>
      <c r="U984" s="13">
        <f t="shared" si="1352"/>
        <v>5.4667048894786949E-2</v>
      </c>
      <c r="V984" s="13">
        <f t="shared" si="1353"/>
        <v>4.3301292717356239E-3</v>
      </c>
      <c r="W984" s="13">
        <f t="shared" si="1354"/>
        <v>4.2480637432842965E-2</v>
      </c>
      <c r="X984" s="13">
        <f t="shared" si="1355"/>
        <v>3.6058809762946446E-2</v>
      </c>
      <c r="Y984" s="13">
        <f t="shared" si="1356"/>
        <v>1.5303887136532374E-2</v>
      </c>
      <c r="Z984" s="13">
        <f t="shared" si="1357"/>
        <v>1.1934687458906173E-2</v>
      </c>
      <c r="AA984" s="13">
        <f t="shared" si="1358"/>
        <v>1.5467664293841339E-2</v>
      </c>
      <c r="AB984" s="13">
        <f t="shared" si="1359"/>
        <v>1.002324692333844E-2</v>
      </c>
      <c r="AC984" s="13">
        <f t="shared" si="1360"/>
        <v>2.9772474309053536E-4</v>
      </c>
      <c r="AD984" s="13">
        <f t="shared" si="1361"/>
        <v>1.3764001802771693E-2</v>
      </c>
      <c r="AE984" s="13">
        <f t="shared" si="1362"/>
        <v>1.168328802428192E-2</v>
      </c>
      <c r="AF984" s="13">
        <f t="shared" si="1363"/>
        <v>4.9585586014251372E-3</v>
      </c>
      <c r="AG984" s="13">
        <f t="shared" si="1364"/>
        <v>1.4029899432800239E-3</v>
      </c>
      <c r="AH984" s="13">
        <f t="shared" si="1365"/>
        <v>2.5326281022810429E-3</v>
      </c>
      <c r="AI984" s="13">
        <f t="shared" si="1366"/>
        <v>3.2823516662766434E-3</v>
      </c>
      <c r="AJ984" s="13">
        <f t="shared" si="1367"/>
        <v>2.1270064190248607E-3</v>
      </c>
      <c r="AK984" s="13">
        <f t="shared" si="1368"/>
        <v>9.1888515035420026E-4</v>
      </c>
      <c r="AL984" s="13">
        <f t="shared" si="1369"/>
        <v>1.3101136463805725E-5</v>
      </c>
      <c r="AM984" s="13">
        <f t="shared" si="1370"/>
        <v>3.567700619863765E-3</v>
      </c>
      <c r="AN984" s="13">
        <f t="shared" si="1371"/>
        <v>3.0283688220589886E-3</v>
      </c>
      <c r="AO984" s="13">
        <f t="shared" si="1372"/>
        <v>1.285284094657184E-3</v>
      </c>
      <c r="AP984" s="13">
        <f t="shared" si="1373"/>
        <v>3.6366226639804783E-4</v>
      </c>
      <c r="AQ984" s="13">
        <f t="shared" si="1374"/>
        <v>7.7171796814134866E-5</v>
      </c>
      <c r="AR984" s="13">
        <f t="shared" si="1375"/>
        <v>4.2995378816909863E-4</v>
      </c>
      <c r="AS984" s="13">
        <f t="shared" si="1376"/>
        <v>5.5723125386934128E-4</v>
      </c>
      <c r="AT984" s="13">
        <f t="shared" si="1377"/>
        <v>3.6109307422438347E-4</v>
      </c>
      <c r="AU984" s="13">
        <f t="shared" si="1378"/>
        <v>1.5599532790909495E-4</v>
      </c>
      <c r="AV984" s="13">
        <f t="shared" si="1379"/>
        <v>5.0543497092271649E-5</v>
      </c>
      <c r="AW984" s="13">
        <f t="shared" si="1380"/>
        <v>4.0035063293127559E-7</v>
      </c>
      <c r="AX984" s="13">
        <f t="shared" si="1381"/>
        <v>7.7063874635725099E-4</v>
      </c>
      <c r="AY984" s="13">
        <f t="shared" si="1382"/>
        <v>6.5414074811805285E-4</v>
      </c>
      <c r="AZ984" s="13">
        <f t="shared" si="1383"/>
        <v>2.7762691687324063E-4</v>
      </c>
      <c r="BA984" s="13">
        <f t="shared" si="1384"/>
        <v>7.8552620562969165E-5</v>
      </c>
      <c r="BB984" s="13">
        <f t="shared" si="1385"/>
        <v>1.666944149401537E-5</v>
      </c>
      <c r="BC984" s="13">
        <f t="shared" si="1386"/>
        <v>2.82990207309156E-6</v>
      </c>
      <c r="BD984" s="13">
        <f t="shared" si="1387"/>
        <v>6.082622888665906E-5</v>
      </c>
      <c r="BE984" s="13">
        <f t="shared" si="1388"/>
        <v>7.8832369252962903E-5</v>
      </c>
      <c r="BF984" s="13">
        <f t="shared" si="1389"/>
        <v>5.1084396943425497E-5</v>
      </c>
      <c r="BG984" s="13">
        <f t="shared" si="1390"/>
        <v>2.206890084874941E-5</v>
      </c>
      <c r="BH984" s="13">
        <f t="shared" si="1391"/>
        <v>7.1504668814723132E-6</v>
      </c>
      <c r="BI984" s="13">
        <f t="shared" si="1392"/>
        <v>1.8534380836979353E-6</v>
      </c>
      <c r="BJ984" s="14">
        <f t="shared" si="1393"/>
        <v>0.4693206369746542</v>
      </c>
      <c r="BK984" s="14">
        <f t="shared" si="1394"/>
        <v>0.28661079302476056</v>
      </c>
      <c r="BL984" s="14">
        <f t="shared" si="1395"/>
        <v>0.23236115336053237</v>
      </c>
      <c r="BM984" s="14">
        <f t="shared" si="1396"/>
        <v>0.3620390796889244</v>
      </c>
      <c r="BN984" s="14">
        <f t="shared" si="1397"/>
        <v>0.63753445073244386</v>
      </c>
    </row>
    <row r="985" spans="1:66" x14ac:dyDescent="0.25">
      <c r="A985" t="s">
        <v>350</v>
      </c>
      <c r="B985" t="s">
        <v>106</v>
      </c>
      <c r="C985" t="s">
        <v>107</v>
      </c>
      <c r="D985" s="22" t="s">
        <v>369</v>
      </c>
      <c r="E985" s="10">
        <f>VLOOKUP(A985,home!$A$2:$E$405,3,FALSE)</f>
        <v>1.6667000000000001</v>
      </c>
      <c r="F985" s="10">
        <f>VLOOKUP(B985,home!$B$2:$E$405,3,FALSE)</f>
        <v>1.4</v>
      </c>
      <c r="G985" s="10">
        <f>VLOOKUP(C985,away!$B$2:$E$405,4,FALSE)</f>
        <v>1.5</v>
      </c>
      <c r="H985" s="10">
        <f>VLOOKUP(A985,away!$A$2:$E$405,3,FALSE)</f>
        <v>1.3193999999999999</v>
      </c>
      <c r="I985" s="10">
        <f>VLOOKUP(C985,away!$B$2:$E$405,3,FALSE)</f>
        <v>0.88419999999999999</v>
      </c>
      <c r="J985" s="10">
        <f>VLOOKUP(B985,home!$B$2:$E$405,4,FALSE)</f>
        <v>0.88419999999999999</v>
      </c>
      <c r="K985" s="12">
        <f t="shared" si="1342"/>
        <v>3.50007</v>
      </c>
      <c r="L985" s="12">
        <f t="shared" si="1343"/>
        <v>1.031519639016</v>
      </c>
      <c r="M985" s="13">
        <f t="shared" si="1344"/>
        <v>1.076355230335087E-2</v>
      </c>
      <c r="N985" s="13">
        <f t="shared" si="1345"/>
        <v>3.7673186510389277E-2</v>
      </c>
      <c r="O985" s="13">
        <f t="shared" si="1346"/>
        <v>1.1102815586482325E-2</v>
      </c>
      <c r="P985" s="13">
        <f t="shared" si="1347"/>
        <v>3.8860631749779183E-2</v>
      </c>
      <c r="Q985" s="13">
        <f t="shared" si="1348"/>
        <v>6.5929394954709133E-2</v>
      </c>
      <c r="R985" s="13">
        <f t="shared" si="1349"/>
        <v>5.7263861629147329E-3</v>
      </c>
      <c r="S985" s="13">
        <f t="shared" si="1350"/>
        <v>3.5075518226492318E-2</v>
      </c>
      <c r="T985" s="13">
        <f t="shared" si="1351"/>
        <v>6.8007465684224847E-2</v>
      </c>
      <c r="U985" s="13">
        <f t="shared" si="1352"/>
        <v>2.0042752417232967E-2</v>
      </c>
      <c r="V985" s="13">
        <f t="shared" si="1353"/>
        <v>1.4070703702614401E-2</v>
      </c>
      <c r="W985" s="13">
        <f t="shared" si="1354"/>
        <v>7.6919165799709588E-2</v>
      </c>
      <c r="X985" s="13">
        <f t="shared" si="1355"/>
        <v>7.9343630139128277E-2</v>
      </c>
      <c r="Y985" s="13">
        <f t="shared" si="1356"/>
        <v>4.0922256359666315E-2</v>
      </c>
      <c r="Z985" s="13">
        <f t="shared" si="1357"/>
        <v>1.9689599292120078E-3</v>
      </c>
      <c r="AA985" s="13">
        <f t="shared" si="1358"/>
        <v>6.8914975794370711E-3</v>
      </c>
      <c r="AB985" s="13">
        <f t="shared" si="1359"/>
        <v>1.206036196643016E-2</v>
      </c>
      <c r="AC985" s="13">
        <f t="shared" si="1360"/>
        <v>3.1750463255363075E-3</v>
      </c>
      <c r="AD985" s="13">
        <f t="shared" si="1361"/>
        <v>6.7305616160147366E-2</v>
      </c>
      <c r="AE985" s="13">
        <f t="shared" si="1362"/>
        <v>6.9427064885264664E-2</v>
      </c>
      <c r="AF985" s="13">
        <f t="shared" si="1363"/>
        <v>3.580769045419431E-2</v>
      </c>
      <c r="AG985" s="13">
        <f t="shared" si="1364"/>
        <v>1.2312111977102396E-2</v>
      </c>
      <c r="AH985" s="13">
        <f t="shared" si="1365"/>
        <v>5.0775520885443465E-4</v>
      </c>
      <c r="AI985" s="13">
        <f t="shared" si="1366"/>
        <v>1.7771787738551409E-3</v>
      </c>
      <c r="AJ985" s="13">
        <f t="shared" si="1367"/>
        <v>3.1101250555035831E-3</v>
      </c>
      <c r="AK985" s="13">
        <f t="shared" si="1368"/>
        <v>3.6285518010054749E-3</v>
      </c>
      <c r="AL985" s="13">
        <f t="shared" si="1369"/>
        <v>4.5852633988407142E-4</v>
      </c>
      <c r="AM985" s="13">
        <f t="shared" si="1370"/>
        <v>4.7114873590729398E-2</v>
      </c>
      <c r="AN985" s="13">
        <f t="shared" si="1371"/>
        <v>4.8599917398593658E-2</v>
      </c>
      <c r="AO985" s="13">
        <f t="shared" si="1372"/>
        <v>2.5065884625602376E-2</v>
      </c>
      <c r="AP985" s="13">
        <f t="shared" si="1373"/>
        <v>8.6186507535393562E-3</v>
      </c>
      <c r="AQ985" s="13">
        <f t="shared" si="1374"/>
        <v>2.2225768785239727E-3</v>
      </c>
      <c r="AR985" s="13">
        <f t="shared" si="1375"/>
        <v>1.0475189394920405E-4</v>
      </c>
      <c r="AS985" s="13">
        <f t="shared" si="1376"/>
        <v>3.6663896145479059E-4</v>
      </c>
      <c r="AT985" s="13">
        <f t="shared" si="1377"/>
        <v>6.416310149095348E-4</v>
      </c>
      <c r="AU985" s="13">
        <f t="shared" si="1378"/>
        <v>7.48584488784805E-4</v>
      </c>
      <c r="AV985" s="13">
        <f t="shared" si="1379"/>
        <v>6.5502452791525809E-4</v>
      </c>
      <c r="AW985" s="13">
        <f t="shared" si="1380"/>
        <v>4.5984981794795242E-5</v>
      </c>
      <c r="AX985" s="13">
        <f t="shared" si="1381"/>
        <v>2.7484225934784039E-2</v>
      </c>
      <c r="AY985" s="13">
        <f t="shared" si="1382"/>
        <v>2.8350518814882618E-2</v>
      </c>
      <c r="AZ985" s="13">
        <f t="shared" si="1383"/>
        <v>1.4622058466922017E-2</v>
      </c>
      <c r="BA985" s="13">
        <f t="shared" si="1384"/>
        <v>5.0276468238234159E-3</v>
      </c>
      <c r="BB985" s="13">
        <f t="shared" si="1385"/>
        <v>1.2965291092025667E-3</v>
      </c>
      <c r="BC985" s="13">
        <f t="shared" si="1386"/>
        <v>2.6747904773967364E-4</v>
      </c>
      <c r="BD985" s="13">
        <f t="shared" si="1387"/>
        <v>1.8008939305454206E-5</v>
      </c>
      <c r="BE985" s="13">
        <f t="shared" si="1388"/>
        <v>6.30325481948411E-5</v>
      </c>
      <c r="BF985" s="13">
        <f t="shared" si="1389"/>
        <v>1.103091654801588E-4</v>
      </c>
      <c r="BG985" s="13">
        <f t="shared" si="1390"/>
        <v>1.2869660027404643E-4</v>
      </c>
      <c r="BH985" s="13">
        <f t="shared" si="1391"/>
        <v>1.1261177743029542E-4</v>
      </c>
      <c r="BI985" s="13">
        <f t="shared" si="1392"/>
        <v>7.8829820766090808E-5</v>
      </c>
      <c r="BJ985" s="14">
        <f t="shared" si="1393"/>
        <v>0.76231794436887923</v>
      </c>
      <c r="BK985" s="14">
        <f t="shared" si="1394"/>
        <v>0.13075449746253975</v>
      </c>
      <c r="BL985" s="14">
        <f t="shared" si="1395"/>
        <v>6.787554429018039E-2</v>
      </c>
      <c r="BM985" s="14">
        <f t="shared" si="1396"/>
        <v>0.76455644495009822</v>
      </c>
      <c r="BN985" s="14">
        <f t="shared" si="1397"/>
        <v>0.17005596726762554</v>
      </c>
    </row>
    <row r="986" spans="1:66" x14ac:dyDescent="0.25">
      <c r="A986" t="s">
        <v>350</v>
      </c>
      <c r="B986" t="s">
        <v>105</v>
      </c>
      <c r="C986" t="s">
        <v>103</v>
      </c>
      <c r="D986" s="22" t="s">
        <v>369</v>
      </c>
      <c r="E986" s="10">
        <f>VLOOKUP(A986,home!$A$2:$E$405,3,FALSE)</f>
        <v>1.6667000000000001</v>
      </c>
      <c r="F986" s="10">
        <f>VLOOKUP(B986,home!$B$2:$E$405,3,FALSE)</f>
        <v>2</v>
      </c>
      <c r="G986" s="10">
        <f>VLOOKUP(C986,away!$B$2:$E$405,4,FALSE)</f>
        <v>0.8</v>
      </c>
      <c r="H986" s="10">
        <f>VLOOKUP(A986,away!$A$2:$E$405,3,FALSE)</f>
        <v>1.3193999999999999</v>
      </c>
      <c r="I986" s="10">
        <f>VLOOKUP(C986,away!$B$2:$E$405,3,FALSE)</f>
        <v>0.63160000000000005</v>
      </c>
      <c r="J986" s="10">
        <f>VLOOKUP(B986,home!$B$2:$E$405,4,FALSE)</f>
        <v>0.50529999999999997</v>
      </c>
      <c r="K986" s="12">
        <f t="shared" si="1342"/>
        <v>2.6667200000000002</v>
      </c>
      <c r="L986" s="12">
        <f t="shared" si="1343"/>
        <v>0.42108318511199994</v>
      </c>
      <c r="M986" s="13">
        <f t="shared" si="1344"/>
        <v>4.5602023652052549E-2</v>
      </c>
      <c r="N986" s="13">
        <f t="shared" si="1345"/>
        <v>0.12160782851340159</v>
      </c>
      <c r="O986" s="13">
        <f t="shared" si="1346"/>
        <v>1.9202245366959039E-2</v>
      </c>
      <c r="P986" s="13">
        <f t="shared" si="1347"/>
        <v>5.1207011764977016E-2</v>
      </c>
      <c r="Q986" s="13">
        <f t="shared" si="1348"/>
        <v>0.16214701422662917</v>
      </c>
      <c r="R986" s="13">
        <f t="shared" si="1349"/>
        <v>4.0428713202106279E-3</v>
      </c>
      <c r="S986" s="13">
        <f t="shared" si="1350"/>
        <v>1.4375228574864308E-2</v>
      </c>
      <c r="T986" s="13">
        <f t="shared" si="1351"/>
        <v>6.8277381206949775E-2</v>
      </c>
      <c r="U986" s="13">
        <f t="shared" si="1352"/>
        <v>1.0781205807032087E-2</v>
      </c>
      <c r="V986" s="13">
        <f t="shared" si="1353"/>
        <v>1.7935668439578072E-3</v>
      </c>
      <c r="W986" s="13">
        <f t="shared" si="1354"/>
        <v>0.14413356192614551</v>
      </c>
      <c r="X986" s="13">
        <f t="shared" si="1355"/>
        <v>6.0692219337399038E-2</v>
      </c>
      <c r="Y986" s="13">
        <f t="shared" si="1356"/>
        <v>1.2778236515054048E-2</v>
      </c>
      <c r="Z986" s="13">
        <f t="shared" si="1357"/>
        <v>5.6746171083741585E-4</v>
      </c>
      <c r="AA986" s="13">
        <f t="shared" si="1358"/>
        <v>1.5132614935243539E-3</v>
      </c>
      <c r="AB986" s="13">
        <f t="shared" si="1359"/>
        <v>2.017722345005633E-3</v>
      </c>
      <c r="AC986" s="13">
        <f t="shared" si="1360"/>
        <v>1.2587599069696967E-4</v>
      </c>
      <c r="AD986" s="13">
        <f t="shared" si="1361"/>
        <v>9.6090963064922708E-2</v>
      </c>
      <c r="AE986" s="13">
        <f t="shared" si="1362"/>
        <v>4.0462288787857195E-2</v>
      </c>
      <c r="AF986" s="13">
        <f t="shared" si="1363"/>
        <v>8.5189947198562339E-3</v>
      </c>
      <c r="AG986" s="13">
        <f t="shared" si="1364"/>
        <v>1.195735143529791E-3</v>
      </c>
      <c r="AH986" s="13">
        <f t="shared" si="1365"/>
        <v>5.9737146157130934E-5</v>
      </c>
      <c r="AI986" s="13">
        <f t="shared" si="1366"/>
        <v>1.5930224240014423E-4</v>
      </c>
      <c r="AJ986" s="13">
        <f t="shared" si="1367"/>
        <v>2.1240723792665634E-4</v>
      </c>
      <c r="AK986" s="13">
        <f t="shared" si="1368"/>
        <v>1.8881020984125768E-4</v>
      </c>
      <c r="AL986" s="13">
        <f t="shared" si="1369"/>
        <v>5.6539011388875007E-6</v>
      </c>
      <c r="AM986" s="13">
        <f t="shared" si="1370"/>
        <v>5.1249538604898122E-2</v>
      </c>
      <c r="AN986" s="13">
        <f t="shared" si="1371"/>
        <v>2.15803189512709E-2</v>
      </c>
      <c r="AO986" s="13">
        <f t="shared" si="1372"/>
        <v>4.5435547198670019E-3</v>
      </c>
      <c r="AP986" s="13">
        <f t="shared" si="1373"/>
        <v>6.3773816439075264E-4</v>
      </c>
      <c r="AQ986" s="13">
        <f t="shared" si="1374"/>
        <v>6.7135204382284575E-5</v>
      </c>
      <c r="AR986" s="13">
        <f t="shared" si="1375"/>
        <v>5.0308615546691548E-6</v>
      </c>
      <c r="AS986" s="13">
        <f t="shared" si="1376"/>
        <v>1.341589912506733E-5</v>
      </c>
      <c r="AT986" s="13">
        <f t="shared" si="1377"/>
        <v>1.7888223257399779E-5</v>
      </c>
      <c r="AU986" s="13">
        <f t="shared" si="1378"/>
        <v>1.5900960908324383E-5</v>
      </c>
      <c r="AV986" s="13">
        <f t="shared" si="1379"/>
        <v>1.0600852618361699E-5</v>
      </c>
      <c r="AW986" s="13">
        <f t="shared" si="1380"/>
        <v>1.7635631963889706E-7</v>
      </c>
      <c r="AX986" s="13">
        <f t="shared" si="1381"/>
        <v>2.2778028264742334E-2</v>
      </c>
      <c r="AY986" s="13">
        <f t="shared" si="1382"/>
        <v>9.5914446922888627E-3</v>
      </c>
      <c r="AZ986" s="13">
        <f t="shared" si="1383"/>
        <v>2.0193980404272899E-3</v>
      </c>
      <c r="BA986" s="13">
        <f t="shared" si="1384"/>
        <v>2.834448529573515E-4</v>
      </c>
      <c r="BB986" s="13">
        <f t="shared" si="1385"/>
        <v>2.9838465371721005E-5</v>
      </c>
      <c r="BC986" s="13">
        <f t="shared" si="1386"/>
        <v>2.5128952075156811E-6</v>
      </c>
      <c r="BD986" s="13">
        <f t="shared" si="1387"/>
        <v>3.5306853454959908E-7</v>
      </c>
      <c r="BE986" s="13">
        <f t="shared" si="1388"/>
        <v>9.4153492245410702E-7</v>
      </c>
      <c r="BF986" s="13">
        <f t="shared" si="1389"/>
        <v>1.2554050042034084E-6</v>
      </c>
      <c r="BG986" s="13">
        <f t="shared" si="1390"/>
        <v>1.1159378776031045E-6</v>
      </c>
      <c r="BH986" s="13">
        <f t="shared" si="1391"/>
        <v>7.439734642404378E-7</v>
      </c>
      <c r="BI986" s="13">
        <f t="shared" si="1392"/>
        <v>3.9679378331185191E-7</v>
      </c>
      <c r="BJ986" s="14">
        <f t="shared" si="1393"/>
        <v>0.82868717629754918</v>
      </c>
      <c r="BK986" s="14">
        <f t="shared" si="1394"/>
        <v>0.12270080541997641</v>
      </c>
      <c r="BL986" s="14">
        <f t="shared" si="1395"/>
        <v>3.8245206680107113E-2</v>
      </c>
      <c r="BM986" s="14">
        <f t="shared" si="1396"/>
        <v>0.57680038692827085</v>
      </c>
      <c r="BN986" s="14">
        <f t="shared" si="1397"/>
        <v>0.40380899484423</v>
      </c>
    </row>
    <row r="987" spans="1:66" x14ac:dyDescent="0.25">
      <c r="A987" t="s">
        <v>339</v>
      </c>
      <c r="B987" t="s">
        <v>113</v>
      </c>
      <c r="C987" t="s">
        <v>114</v>
      </c>
      <c r="D987" s="22" t="s">
        <v>369</v>
      </c>
      <c r="E987" s="10">
        <f>VLOOKUP(A987,home!$A$2:$E$405,3,FALSE)</f>
        <v>1.2199</v>
      </c>
      <c r="F987" s="10">
        <f>VLOOKUP(B987,home!$B$2:$E$405,3,FALSE)</f>
        <v>1.1125</v>
      </c>
      <c r="G987" s="10">
        <f>VLOOKUP(C987,away!$B$2:$E$405,4,FALSE)</f>
        <v>0.92900000000000005</v>
      </c>
      <c r="H987" s="10">
        <f>VLOOKUP(A987,away!$A$2:$E$405,3,FALSE)</f>
        <v>1.0142</v>
      </c>
      <c r="I987" s="10">
        <f>VLOOKUP(C987,away!$B$2:$E$405,3,FALSE)</f>
        <v>1.6433</v>
      </c>
      <c r="J987" s="10">
        <f>VLOOKUP(B987,home!$B$2:$E$405,4,FALSE)</f>
        <v>1.2677</v>
      </c>
      <c r="K987" s="12">
        <f t="shared" si="1342"/>
        <v>1.2607818987500001</v>
      </c>
      <c r="L987" s="12">
        <f t="shared" si="1343"/>
        <v>2.1127930120220002</v>
      </c>
      <c r="M987" s="13">
        <f t="shared" si="1344"/>
        <v>3.4266916946420097E-2</v>
      </c>
      <c r="N987" s="13">
        <f t="shared" si="1345"/>
        <v>4.3203108612016088E-2</v>
      </c>
      <c r="O987" s="13">
        <f t="shared" si="1346"/>
        <v>7.2398902667934625E-2</v>
      </c>
      <c r="P987" s="13">
        <f t="shared" si="1347"/>
        <v>9.1279225973095068E-2</v>
      </c>
      <c r="Q987" s="13">
        <f t="shared" si="1348"/>
        <v>2.7234848653880064E-2</v>
      </c>
      <c r="R987" s="13">
        <f t="shared" si="1349"/>
        <v>7.6481947817436641E-2</v>
      </c>
      <c r="S987" s="13">
        <f t="shared" si="1350"/>
        <v>6.0786742992338279E-2</v>
      </c>
      <c r="T987" s="13">
        <f t="shared" si="1351"/>
        <v>5.7541597919394574E-2</v>
      </c>
      <c r="U987" s="13">
        <f t="shared" si="1352"/>
        <v>9.6427055389366204E-2</v>
      </c>
      <c r="V987" s="13">
        <f t="shared" si="1353"/>
        <v>1.799133049278296E-2</v>
      </c>
      <c r="W987" s="13">
        <f t="shared" si="1354"/>
        <v>1.1445734732669266E-2</v>
      </c>
      <c r="X987" s="13">
        <f t="shared" si="1355"/>
        <v>2.418246836064112E-2</v>
      </c>
      <c r="Y987" s="13">
        <f t="shared" si="1356"/>
        <v>2.5546275082902848E-2</v>
      </c>
      <c r="Z987" s="13">
        <f t="shared" si="1357"/>
        <v>5.3863508298170465E-2</v>
      </c>
      <c r="AA987" s="13">
        <f t="shared" si="1358"/>
        <v>6.7910136265503754E-2</v>
      </c>
      <c r="AB987" s="13">
        <f t="shared" si="1359"/>
        <v>4.2809935272596536E-2</v>
      </c>
      <c r="AC987" s="13">
        <f t="shared" si="1360"/>
        <v>2.9952992345634272E-3</v>
      </c>
      <c r="AD987" s="13">
        <f t="shared" si="1361"/>
        <v>3.6076437922108926E-3</v>
      </c>
      <c r="AE987" s="13">
        <f t="shared" si="1362"/>
        <v>7.6222045940477221E-3</v>
      </c>
      <c r="AF987" s="13">
        <f t="shared" si="1363"/>
        <v>8.0520703012530101E-3</v>
      </c>
      <c r="AG987" s="13">
        <f t="shared" si="1364"/>
        <v>5.6707859549324138E-3</v>
      </c>
      <c r="AH987" s="13">
        <f t="shared" si="1365"/>
        <v>2.8450610983840895E-2</v>
      </c>
      <c r="AI987" s="13">
        <f t="shared" si="1366"/>
        <v>3.5870015336804534E-2</v>
      </c>
      <c r="AJ987" s="13">
        <f t="shared" si="1367"/>
        <v>2.2612133022264023E-2</v>
      </c>
      <c r="AK987" s="13">
        <f t="shared" si="1368"/>
        <v>9.5029893355325409E-3</v>
      </c>
      <c r="AL987" s="13">
        <f t="shared" si="1369"/>
        <v>3.1915167170277591E-4</v>
      </c>
      <c r="AM987" s="13">
        <f t="shared" si="1370"/>
        <v>9.0969039807146023E-4</v>
      </c>
      <c r="AN987" s="13">
        <f t="shared" si="1371"/>
        <v>1.9219875161488925E-3</v>
      </c>
      <c r="AO987" s="13">
        <f t="shared" si="1372"/>
        <v>2.0303808966564514E-3</v>
      </c>
      <c r="AP987" s="13">
        <f t="shared" si="1373"/>
        <v>1.4299248567329044E-3</v>
      </c>
      <c r="AQ987" s="13">
        <f t="shared" si="1374"/>
        <v>7.5528381125546009E-4</v>
      </c>
      <c r="AR987" s="13">
        <f t="shared" si="1375"/>
        <v>1.2022050414883082E-2</v>
      </c>
      <c r="AS987" s="13">
        <f t="shared" si="1376"/>
        <v>1.5157183548944521E-2</v>
      </c>
      <c r="AT987" s="13">
        <f t="shared" si="1377"/>
        <v>9.5549513272702689E-3</v>
      </c>
      <c r="AU987" s="13">
        <f t="shared" si="1378"/>
        <v>4.0155698922865494E-3</v>
      </c>
      <c r="AV987" s="13">
        <f t="shared" si="1379"/>
        <v>1.2656894583400911E-3</v>
      </c>
      <c r="AW987" s="13">
        <f t="shared" si="1380"/>
        <v>2.361519519006201E-5</v>
      </c>
      <c r="AX987" s="13">
        <f t="shared" si="1381"/>
        <v>1.9115353122586324E-4</v>
      </c>
      <c r="AY987" s="13">
        <f t="shared" si="1382"/>
        <v>4.0386784499733298E-4</v>
      </c>
      <c r="AZ987" s="13">
        <f t="shared" si="1383"/>
        <v>4.266445803453749E-4</v>
      </c>
      <c r="BA987" s="13">
        <f t="shared" si="1384"/>
        <v>3.004705626569223E-4</v>
      </c>
      <c r="BB987" s="13">
        <f t="shared" si="1385"/>
        <v>1.5870802627496598E-4</v>
      </c>
      <c r="BC987" s="13">
        <f t="shared" si="1386"/>
        <v>6.7063441773110435E-5</v>
      </c>
      <c r="BD987" s="13">
        <f t="shared" si="1387"/>
        <v>4.2333506844568613E-3</v>
      </c>
      <c r="BE987" s="13">
        <f t="shared" si="1388"/>
        <v>5.3373319140241349E-3</v>
      </c>
      <c r="BF987" s="13">
        <f t="shared" si="1389"/>
        <v>3.3646057324111609E-3</v>
      </c>
      <c r="BG987" s="13">
        <f t="shared" si="1390"/>
        <v>1.4140113346181597E-3</v>
      </c>
      <c r="BH987" s="13">
        <f t="shared" si="1391"/>
        <v>4.456899738284759E-4</v>
      </c>
      <c r="BI987" s="13">
        <f t="shared" si="1392"/>
        <v>1.1238357029146077E-4</v>
      </c>
      <c r="BJ987" s="14">
        <f t="shared" si="1393"/>
        <v>0.22270191347008675</v>
      </c>
      <c r="BK987" s="14">
        <f t="shared" si="1394"/>
        <v>0.2080425351558999</v>
      </c>
      <c r="BL987" s="14">
        <f t="shared" si="1395"/>
        <v>0.50938654394263438</v>
      </c>
      <c r="BM987" s="14">
        <f t="shared" si="1396"/>
        <v>0.6487492975462017</v>
      </c>
      <c r="BN987" s="14">
        <f t="shared" si="1397"/>
        <v>0.3448649506707826</v>
      </c>
    </row>
    <row r="988" spans="1:66" x14ac:dyDescent="0.25">
      <c r="A988" t="s">
        <v>339</v>
      </c>
      <c r="B988" t="s">
        <v>115</v>
      </c>
      <c r="C988" t="s">
        <v>126</v>
      </c>
      <c r="D988" s="22" t="s">
        <v>369</v>
      </c>
      <c r="E988" s="10">
        <f>VLOOKUP(A988,home!$A$2:$E$405,3,FALSE)</f>
        <v>1.2199</v>
      </c>
      <c r="F988" s="10">
        <f>VLOOKUP(B988,home!$B$2:$E$405,3,FALSE)</f>
        <v>0.98370000000000002</v>
      </c>
      <c r="G988" s="10">
        <f>VLOOKUP(C988,away!$B$2:$E$405,4,FALSE)</f>
        <v>1.3467</v>
      </c>
      <c r="H988" s="10">
        <f>VLOOKUP(A988,away!$A$2:$E$405,3,FALSE)</f>
        <v>1.0142</v>
      </c>
      <c r="I988" s="10">
        <f>VLOOKUP(C988,away!$B$2:$E$405,3,FALSE)</f>
        <v>0.77470000000000006</v>
      </c>
      <c r="J988" s="10">
        <f>VLOOKUP(B988,home!$B$2:$E$405,4,FALSE)</f>
        <v>0.92030000000000001</v>
      </c>
      <c r="K988" s="12">
        <f t="shared" si="1342"/>
        <v>1.6160610489210001</v>
      </c>
      <c r="L988" s="12">
        <f t="shared" si="1343"/>
        <v>0.72308039102200006</v>
      </c>
      <c r="M988" s="13">
        <f t="shared" si="1344"/>
        <v>9.641037680599851E-2</v>
      </c>
      <c r="N988" s="13">
        <f t="shared" si="1345"/>
        <v>0.15580505466797079</v>
      </c>
      <c r="O988" s="13">
        <f t="shared" si="1346"/>
        <v>6.971245295945977E-2</v>
      </c>
      <c r="P988" s="13">
        <f t="shared" si="1347"/>
        <v>0.11265957985252043</v>
      </c>
      <c r="Q988" s="13">
        <f t="shared" si="1348"/>
        <v>0.12589524003695735</v>
      </c>
      <c r="R988" s="13">
        <f t="shared" si="1349"/>
        <v>2.5203853872514472E-2</v>
      </c>
      <c r="S988" s="13">
        <f t="shared" si="1350"/>
        <v>3.2911864243841273E-2</v>
      </c>
      <c r="T988" s="13">
        <f t="shared" si="1351"/>
        <v>9.1032379393731683E-2</v>
      </c>
      <c r="U988" s="13">
        <f t="shared" si="1352"/>
        <v>4.0730966526067343E-2</v>
      </c>
      <c r="V988" s="13">
        <f t="shared" si="1353"/>
        <v>4.2732108314387411E-3</v>
      </c>
      <c r="W988" s="13">
        <f t="shared" si="1354"/>
        <v>6.7818131222762132E-2</v>
      </c>
      <c r="X988" s="13">
        <f t="shared" si="1355"/>
        <v>4.9037960842936157E-2</v>
      </c>
      <c r="Y988" s="13">
        <f t="shared" si="1356"/>
        <v>1.7729193950615896E-2</v>
      </c>
      <c r="Z988" s="13">
        <f t="shared" si="1357"/>
        <v>6.0748041711330397E-3</v>
      </c>
      <c r="AA988" s="13">
        <f t="shared" si="1358"/>
        <v>9.8172544007909257E-3</v>
      </c>
      <c r="AB988" s="13">
        <f t="shared" si="1359"/>
        <v>7.9326412222332447E-3</v>
      </c>
      <c r="AC988" s="13">
        <f t="shared" si="1360"/>
        <v>3.120891604463E-4</v>
      </c>
      <c r="AD988" s="13">
        <f t="shared" si="1361"/>
        <v>2.739956006992976E-2</v>
      </c>
      <c r="AE988" s="13">
        <f t="shared" si="1362"/>
        <v>1.981208460919559E-2</v>
      </c>
      <c r="AF988" s="13">
        <f t="shared" si="1363"/>
        <v>7.1628649430890467E-3</v>
      </c>
      <c r="AG988" s="13">
        <f t="shared" si="1364"/>
        <v>1.7264423946288683E-3</v>
      </c>
      <c r="AH988" s="13">
        <f t="shared" si="1365"/>
        <v>1.0981429438612386E-3</v>
      </c>
      <c r="AI988" s="13">
        <f t="shared" si="1366"/>
        <v>1.7746660377215878E-3</v>
      </c>
      <c r="AJ988" s="13">
        <f t="shared" si="1367"/>
        <v>1.4339843292024124E-3</v>
      </c>
      <c r="AK988" s="13">
        <f t="shared" si="1368"/>
        <v>7.7246873972904256E-4</v>
      </c>
      <c r="AL988" s="13">
        <f t="shared" si="1369"/>
        <v>1.4587572357758237E-5</v>
      </c>
      <c r="AM988" s="13">
        <f t="shared" si="1370"/>
        <v>8.8558723573169251E-3</v>
      </c>
      <c r="AN988" s="13">
        <f t="shared" si="1371"/>
        <v>6.4035076469696446E-3</v>
      </c>
      <c r="AO988" s="13">
        <f t="shared" si="1372"/>
        <v>2.3151254066415884E-3</v>
      </c>
      <c r="AP988" s="13">
        <f t="shared" si="1373"/>
        <v>5.5800726143312234E-4</v>
      </c>
      <c r="AQ988" s="13">
        <f t="shared" si="1374"/>
        <v>1.0087102719754435E-4</v>
      </c>
      <c r="AR988" s="13">
        <f t="shared" si="1375"/>
        <v>1.5880912584904697E-4</v>
      </c>
      <c r="AS988" s="13">
        <f t="shared" si="1376"/>
        <v>2.5664524249783795E-4</v>
      </c>
      <c r="AT988" s="13">
        <f t="shared" si="1377"/>
        <v>2.0737718989582022E-4</v>
      </c>
      <c r="AU988" s="13">
        <f t="shared" si="1378"/>
        <v>1.1171139967510957E-4</v>
      </c>
      <c r="AV988" s="13">
        <f t="shared" si="1379"/>
        <v>4.5133110433847678E-5</v>
      </c>
      <c r="AW988" s="13">
        <f t="shared" si="1380"/>
        <v>4.7350532730179217E-7</v>
      </c>
      <c r="AX988" s="13">
        <f t="shared" si="1381"/>
        <v>2.3852717284793476E-3</v>
      </c>
      <c r="AY988" s="13">
        <f t="shared" si="1382"/>
        <v>1.7247432141225688E-3</v>
      </c>
      <c r="AZ988" s="13">
        <f t="shared" si="1383"/>
        <v>6.23563998840144E-4</v>
      </c>
      <c r="BA988" s="13">
        <f t="shared" si="1384"/>
        <v>1.5029563336952447E-4</v>
      </c>
      <c r="BB988" s="13">
        <f t="shared" si="1385"/>
        <v>2.7168956336433721E-5</v>
      </c>
      <c r="BC988" s="13">
        <f t="shared" si="1386"/>
        <v>3.9290679142816288E-6</v>
      </c>
      <c r="BD988" s="13">
        <f t="shared" si="1387"/>
        <v>1.9138627469465142E-5</v>
      </c>
      <c r="BE988" s="13">
        <f t="shared" si="1388"/>
        <v>3.0929190383212099E-5</v>
      </c>
      <c r="BF988" s="13">
        <f t="shared" si="1389"/>
        <v>2.4991729926485528E-5</v>
      </c>
      <c r="BG988" s="13">
        <f t="shared" si="1390"/>
        <v>1.3462720426448853E-5</v>
      </c>
      <c r="BH988" s="13">
        <f t="shared" si="1391"/>
        <v>5.4391445234242788E-6</v>
      </c>
      <c r="BI988" s="13">
        <f t="shared" si="1392"/>
        <v>1.7579979207515901E-6</v>
      </c>
      <c r="BJ988" s="14">
        <f t="shared" si="1393"/>
        <v>0.58656726843043816</v>
      </c>
      <c r="BK988" s="14">
        <f t="shared" si="1394"/>
        <v>0.2483064516807256</v>
      </c>
      <c r="BL988" s="14">
        <f t="shared" si="1395"/>
        <v>0.15935182651058152</v>
      </c>
      <c r="BM988" s="14">
        <f t="shared" si="1396"/>
        <v>0.41288952288866188</v>
      </c>
      <c r="BN988" s="14">
        <f t="shared" si="1397"/>
        <v>0.58568655819542126</v>
      </c>
    </row>
    <row r="989" spans="1:66" x14ac:dyDescent="0.25">
      <c r="A989" t="s">
        <v>339</v>
      </c>
      <c r="B989" t="s">
        <v>123</v>
      </c>
      <c r="C989" t="s">
        <v>121</v>
      </c>
      <c r="D989" s="22" t="s">
        <v>369</v>
      </c>
      <c r="E989" s="10">
        <f>VLOOKUP(A989,home!$A$2:$E$405,3,FALSE)</f>
        <v>1.2199</v>
      </c>
      <c r="F989" s="10">
        <f>VLOOKUP(B989,home!$B$2:$E$405,3,FALSE)</f>
        <v>1.3662000000000001</v>
      </c>
      <c r="G989" s="10">
        <f>VLOOKUP(C989,away!$B$2:$E$405,4,FALSE)</f>
        <v>1.0383</v>
      </c>
      <c r="H989" s="10">
        <f>VLOOKUP(A989,away!$A$2:$E$405,3,FALSE)</f>
        <v>1.0142</v>
      </c>
      <c r="I989" s="10">
        <f>VLOOKUP(C989,away!$B$2:$E$405,3,FALSE)</f>
        <v>1.1174999999999999</v>
      </c>
      <c r="J989" s="10">
        <f>VLOOKUP(B989,home!$B$2:$E$405,4,FALSE)</f>
        <v>1.1174999999999999</v>
      </c>
      <c r="K989" s="12">
        <f t="shared" si="1342"/>
        <v>1.730459208654</v>
      </c>
      <c r="L989" s="12">
        <f t="shared" si="1343"/>
        <v>1.2665392987499999</v>
      </c>
      <c r="M989" s="13">
        <f t="shared" si="1344"/>
        <v>4.9936728374290529E-2</v>
      </c>
      <c r="N989" s="13">
        <f t="shared" si="1345"/>
        <v>8.6413471465344532E-2</v>
      </c>
      <c r="O989" s="13">
        <f t="shared" si="1346"/>
        <v>6.3246828937043142E-2</v>
      </c>
      <c r="P989" s="13">
        <f t="shared" si="1347"/>
        <v>0.10944605755227058</v>
      </c>
      <c r="Q989" s="13">
        <f t="shared" si="1348"/>
        <v>7.4767493724482575E-2</v>
      </c>
      <c r="R989" s="13">
        <f t="shared" si="1349"/>
        <v>4.005229718504192E-2</v>
      </c>
      <c r="S989" s="13">
        <f t="shared" si="1350"/>
        <v>5.9968083130882095E-2</v>
      </c>
      <c r="T989" s="13">
        <f t="shared" si="1351"/>
        <v>9.4695969071101171E-2</v>
      </c>
      <c r="U989" s="13">
        <f t="shared" si="1352"/>
        <v>6.9308866491602464E-2</v>
      </c>
      <c r="V989" s="13">
        <f t="shared" si="1353"/>
        <v>1.4603524836576367E-2</v>
      </c>
      <c r="W989" s="13">
        <f t="shared" si="1354"/>
        <v>4.312736600783703E-2</v>
      </c>
      <c r="X989" s="13">
        <f t="shared" si="1355"/>
        <v>5.4622503900500489E-2</v>
      </c>
      <c r="Y989" s="13">
        <f t="shared" si="1356"/>
        <v>3.4590773893054517E-2</v>
      </c>
      <c r="Z989" s="13">
        <f t="shared" si="1357"/>
        <v>1.6909269463356538E-2</v>
      </c>
      <c r="AA989" s="13">
        <f t="shared" si="1358"/>
        <v>2.9260801054477203E-2</v>
      </c>
      <c r="AB989" s="13">
        <f t="shared" si="1359"/>
        <v>2.5317311318656385E-2</v>
      </c>
      <c r="AC989" s="13">
        <f t="shared" si="1360"/>
        <v>2.0004041511167778E-3</v>
      </c>
      <c r="AD989" s="13">
        <f t="shared" si="1361"/>
        <v>1.8657536913313257E-2</v>
      </c>
      <c r="AE989" s="13">
        <f t="shared" si="1362"/>
        <v>2.3630503718590008E-2</v>
      </c>
      <c r="AF989" s="13">
        <f t="shared" si="1363"/>
        <v>1.496448080442613E-2</v>
      </c>
      <c r="AG989" s="13">
        <f t="shared" si="1364"/>
        <v>6.3177010080652388E-3</v>
      </c>
      <c r="AH989" s="13">
        <f t="shared" si="1365"/>
        <v>5.3540635721235916E-3</v>
      </c>
      <c r="AI989" s="13">
        <f t="shared" si="1366"/>
        <v>9.2649886121001987E-3</v>
      </c>
      <c r="AJ989" s="13">
        <f t="shared" si="1367"/>
        <v>8.0163424309416184E-3</v>
      </c>
      <c r="AK989" s="13">
        <f t="shared" si="1368"/>
        <v>4.6239845264489073E-3</v>
      </c>
      <c r="AL989" s="13">
        <f t="shared" si="1369"/>
        <v>1.7537099844421933E-4</v>
      </c>
      <c r="AM989" s="13">
        <f t="shared" si="1370"/>
        <v>6.457221312488967E-3</v>
      </c>
      <c r="AN989" s="13">
        <f t="shared" si="1371"/>
        <v>8.1783245529933307E-3</v>
      </c>
      <c r="AO989" s="13">
        <f t="shared" si="1372"/>
        <v>5.1790847221490407E-3</v>
      </c>
      <c r="AP989" s="13">
        <f t="shared" si="1373"/>
        <v>2.186504777385829E-3</v>
      </c>
      <c r="AQ989" s="13">
        <f t="shared" si="1374"/>
        <v>6.9232355686594279E-4</v>
      </c>
      <c r="AR989" s="13">
        <f t="shared" si="1375"/>
        <v>1.3562263844200664E-3</v>
      </c>
      <c r="AS989" s="13">
        <f t="shared" si="1376"/>
        <v>2.3468944359392235E-3</v>
      </c>
      <c r="AT989" s="13">
        <f t="shared" si="1377"/>
        <v>2.0306025442049327E-3</v>
      </c>
      <c r="AU989" s="13">
        <f t="shared" si="1378"/>
        <v>1.1712916239118895E-3</v>
      </c>
      <c r="AV989" s="13">
        <f t="shared" si="1379"/>
        <v>5.0671809415440635E-4</v>
      </c>
      <c r="AW989" s="13">
        <f t="shared" si="1380"/>
        <v>1.0676657472133215E-5</v>
      </c>
      <c r="AX989" s="13">
        <f t="shared" si="1381"/>
        <v>1.8623263470855681E-3</v>
      </c>
      <c r="AY989" s="13">
        <f t="shared" si="1382"/>
        <v>2.3587095056814044E-3</v>
      </c>
      <c r="AZ989" s="13">
        <f t="shared" si="1383"/>
        <v>1.4936991416403425E-3</v>
      </c>
      <c r="BA989" s="13">
        <f t="shared" si="1384"/>
        <v>6.3060955446554582E-4</v>
      </c>
      <c r="BB989" s="13">
        <f t="shared" si="1385"/>
        <v>1.9967294572446044E-4</v>
      </c>
      <c r="BC989" s="13">
        <f t="shared" si="1386"/>
        <v>5.0578726531440975E-5</v>
      </c>
      <c r="BD989" s="13">
        <f t="shared" si="1387"/>
        <v>2.8628566897827322E-4</v>
      </c>
      <c r="BE989" s="13">
        <f t="shared" si="1388"/>
        <v>4.9540567218912368E-4</v>
      </c>
      <c r="BF989" s="13">
        <f t="shared" si="1389"/>
        <v>4.2863965372954709E-4</v>
      </c>
      <c r="BG989" s="13">
        <f t="shared" si="1390"/>
        <v>2.4724781199685232E-4</v>
      </c>
      <c r="BH989" s="13">
        <f t="shared" si="1391"/>
        <v>1.0696306327237642E-4</v>
      </c>
      <c r="BI989" s="13">
        <f t="shared" si="1392"/>
        <v>3.7019043565104824E-5</v>
      </c>
      <c r="BJ989" s="14">
        <f t="shared" si="1393"/>
        <v>0.4810768556497268</v>
      </c>
      <c r="BK989" s="14">
        <f t="shared" si="1394"/>
        <v>0.23848887854926196</v>
      </c>
      <c r="BL989" s="14">
        <f t="shared" si="1395"/>
        <v>0.26345877812479729</v>
      </c>
      <c r="BM989" s="14">
        <f t="shared" si="1396"/>
        <v>0.57372287170045999</v>
      </c>
      <c r="BN989" s="14">
        <f t="shared" si="1397"/>
        <v>0.42386287723847332</v>
      </c>
    </row>
    <row r="990" spans="1:66" s="10" customFormat="1" x14ac:dyDescent="0.25">
      <c r="A990" t="s">
        <v>339</v>
      </c>
      <c r="B990" t="s">
        <v>127</v>
      </c>
      <c r="C990" t="s">
        <v>112</v>
      </c>
      <c r="D990" s="22" t="s">
        <v>369</v>
      </c>
      <c r="E990" s="10">
        <f>VLOOKUP(A990,home!$A$2:$E$405,3,FALSE)</f>
        <v>1.2199</v>
      </c>
      <c r="F990" s="10">
        <f>VLOOKUP(B990,home!$B$2:$E$405,3,FALSE)</f>
        <v>0.7026</v>
      </c>
      <c r="G990" s="10">
        <f>VLOOKUP(C990,away!$B$2:$E$405,4,FALSE)</f>
        <v>0.81969999999999998</v>
      </c>
      <c r="H990" s="10">
        <f>VLOOKUP(A990,away!$A$2:$E$405,3,FALSE)</f>
        <v>1.0142</v>
      </c>
      <c r="I990" s="10">
        <f>VLOOKUP(C990,away!$B$2:$E$405,3,FALSE)</f>
        <v>0.98599999999999999</v>
      </c>
      <c r="J990" s="10">
        <f>VLOOKUP(B990,home!$B$2:$E$405,4,FALSE)</f>
        <v>0.70430000000000004</v>
      </c>
      <c r="K990" s="12">
        <f t="shared" si="1342"/>
        <v>0.70256629627799994</v>
      </c>
      <c r="L990" s="12">
        <f t="shared" si="1343"/>
        <v>0.70430084516000002</v>
      </c>
      <c r="M990" s="13">
        <f t="shared" si="1344"/>
        <v>0.24490934888965427</v>
      </c>
      <c r="N990" s="13">
        <f t="shared" si="1345"/>
        <v>0.17206505417326087</v>
      </c>
      <c r="O990" s="13">
        <f t="shared" si="1346"/>
        <v>0.1724898614105688</v>
      </c>
      <c r="P990" s="13">
        <f t="shared" si="1347"/>
        <v>0.12118556307672883</v>
      </c>
      <c r="Q990" s="13">
        <f t="shared" si="1348"/>
        <v>6.0443553914690654E-2</v>
      </c>
      <c r="R990" s="13">
        <f t="shared" si="1349"/>
        <v>6.0742377586497434E-2</v>
      </c>
      <c r="S990" s="13">
        <f t="shared" si="1350"/>
        <v>1.4991200585855013E-2</v>
      </c>
      <c r="T990" s="13">
        <f t="shared" si="1351"/>
        <v>4.2570446106590658E-2</v>
      </c>
      <c r="U990" s="13">
        <f t="shared" si="1352"/>
        <v>4.2675547248065299E-2</v>
      </c>
      <c r="V990" s="13">
        <f t="shared" si="1353"/>
        <v>8.2421293721283637E-4</v>
      </c>
      <c r="W990" s="13">
        <f t="shared" si="1354"/>
        <v>1.4155201269241274E-2</v>
      </c>
      <c r="X990" s="13">
        <f t="shared" si="1355"/>
        <v>9.969520217336535E-3</v>
      </c>
      <c r="Y990" s="13">
        <f t="shared" si="1356"/>
        <v>3.5107707574549138E-3</v>
      </c>
      <c r="Z990" s="13">
        <f t="shared" si="1357"/>
        <v>1.4260302623732662E-2</v>
      </c>
      <c r="AA990" s="13">
        <f t="shared" si="1358"/>
        <v>1.0018807998159301E-2</v>
      </c>
      <c r="AB990" s="13">
        <f t="shared" si="1359"/>
        <v>3.5194384141935915E-3</v>
      </c>
      <c r="AC990" s="13">
        <f t="shared" si="1360"/>
        <v>2.5489714190194353E-5</v>
      </c>
      <c r="AD990" s="13">
        <f t="shared" si="1361"/>
        <v>2.4862418322001206E-3</v>
      </c>
      <c r="AE990" s="13">
        <f t="shared" si="1362"/>
        <v>1.7510622236906921E-3</v>
      </c>
      <c r="AF990" s="13">
        <f t="shared" si="1363"/>
        <v>6.1663730203655165E-4</v>
      </c>
      <c r="AG990" s="13">
        <f t="shared" si="1364"/>
        <v>1.447660576605085E-4</v>
      </c>
      <c r="AH990" s="13">
        <f t="shared" si="1365"/>
        <v>2.5108857975330696E-3</v>
      </c>
      <c r="AI990" s="13">
        <f t="shared" si="1366"/>
        <v>1.7640637351498405E-3</v>
      </c>
      <c r="AJ990" s="13">
        <f t="shared" si="1367"/>
        <v>6.19685862401279E-4</v>
      </c>
      <c r="AK990" s="13">
        <f t="shared" si="1368"/>
        <v>1.4512346706770164E-4</v>
      </c>
      <c r="AL990" s="13">
        <f t="shared" si="1369"/>
        <v>5.045108128061465E-7</v>
      </c>
      <c r="AM990" s="13">
        <f t="shared" si="1370"/>
        <v>3.4934994314005357E-4</v>
      </c>
      <c r="AN990" s="13">
        <f t="shared" si="1371"/>
        <v>2.4604746021013768E-4</v>
      </c>
      <c r="AO990" s="13">
        <f t="shared" si="1372"/>
        <v>8.6645717087735716E-5</v>
      </c>
      <c r="AP990" s="13">
        <f t="shared" si="1373"/>
        <v>2.0341550591462174E-5</v>
      </c>
      <c r="AQ990" s="13">
        <f t="shared" si="1374"/>
        <v>3.5816428183579259E-6</v>
      </c>
      <c r="AR990" s="13">
        <f t="shared" si="1375"/>
        <v>3.5368379786055641E-4</v>
      </c>
      <c r="AS990" s="13">
        <f t="shared" si="1376"/>
        <v>2.4848631591642791E-4</v>
      </c>
      <c r="AT990" s="13">
        <f t="shared" si="1377"/>
        <v>8.7289055324584876E-5</v>
      </c>
      <c r="AU990" s="13">
        <f t="shared" si="1378"/>
        <v>2.0442116101666345E-5</v>
      </c>
      <c r="AV990" s="13">
        <f t="shared" si="1379"/>
        <v>3.5904854494081469E-6</v>
      </c>
      <c r="AW990" s="13">
        <f t="shared" si="1380"/>
        <v>6.9344736016497123E-9</v>
      </c>
      <c r="AX990" s="13">
        <f t="shared" si="1381"/>
        <v>4.0906915942806211E-5</v>
      </c>
      <c r="AY990" s="13">
        <f t="shared" si="1382"/>
        <v>2.8810775471407493E-5</v>
      </c>
      <c r="AZ990" s="13">
        <f t="shared" si="1383"/>
        <v>1.0145726757113647E-5</v>
      </c>
      <c r="BA990" s="13">
        <f t="shared" si="1384"/>
        <v>2.3818813099325226E-6</v>
      </c>
      <c r="BB990" s="13">
        <f t="shared" si="1385"/>
        <v>4.1939025491407081E-7</v>
      </c>
      <c r="BC990" s="13">
        <f t="shared" si="1386"/>
        <v>5.9075382197569595E-8</v>
      </c>
      <c r="BD990" s="13">
        <f t="shared" si="1387"/>
        <v>4.1516632958764734E-5</v>
      </c>
      <c r="BE990" s="13">
        <f t="shared" si="1388"/>
        <v>2.9168187051772477E-5</v>
      </c>
      <c r="BF990" s="13">
        <f t="shared" si="1389"/>
        <v>1.0246292573053852E-5</v>
      </c>
      <c r="BG990" s="13">
        <f t="shared" si="1390"/>
        <v>2.3995666078770746E-6</v>
      </c>
      <c r="BH990" s="13">
        <f t="shared" si="1391"/>
        <v>4.2146365609213992E-7</v>
      </c>
      <c r="BI990" s="13">
        <f t="shared" si="1392"/>
        <v>5.9221231975287899E-8</v>
      </c>
      <c r="BJ990" s="14">
        <f t="shared" si="1393"/>
        <v>0.30850194393312891</v>
      </c>
      <c r="BK990" s="14">
        <f t="shared" si="1394"/>
        <v>0.38196513048992536</v>
      </c>
      <c r="BL990" s="14">
        <f t="shared" si="1395"/>
        <v>0.29528309465436858</v>
      </c>
      <c r="BM990" s="14">
        <f t="shared" si="1396"/>
        <v>0.16814590880875668</v>
      </c>
      <c r="BN990" s="14">
        <f t="shared" si="1397"/>
        <v>0.83183575905140084</v>
      </c>
    </row>
    <row r="991" spans="1:66" x14ac:dyDescent="0.25">
      <c r="A991" t="s">
        <v>339</v>
      </c>
      <c r="B991" t="s">
        <v>117</v>
      </c>
      <c r="C991" t="s">
        <v>109</v>
      </c>
      <c r="D991" s="22" t="s">
        <v>369</v>
      </c>
      <c r="E991" s="10">
        <f>VLOOKUP(A991,home!$A$2:$E$405,3,FALSE)</f>
        <v>1.2199</v>
      </c>
      <c r="F991" s="10">
        <f>VLOOKUP(B991,home!$B$2:$E$405,3,FALSE)</f>
        <v>1.0720000000000001</v>
      </c>
      <c r="G991" s="10">
        <f>VLOOKUP(C991,away!$B$2:$E$405,4,FALSE)</f>
        <v>1.1711</v>
      </c>
      <c r="H991" s="10">
        <f>VLOOKUP(A991,away!$A$2:$E$405,3,FALSE)</f>
        <v>1.0142</v>
      </c>
      <c r="I991" s="10">
        <f>VLOOKUP(C991,away!$B$2:$E$405,3,FALSE)</f>
        <v>1.0564</v>
      </c>
      <c r="J991" s="10">
        <f>VLOOKUP(B991,home!$B$2:$E$405,4,FALSE)</f>
        <v>1.1376999999999999</v>
      </c>
      <c r="K991" s="12">
        <f t="shared" si="1342"/>
        <v>1.5314858820800001</v>
      </c>
      <c r="L991" s="12">
        <f t="shared" si="1343"/>
        <v>1.2189327811759998</v>
      </c>
      <c r="M991" s="13">
        <f t="shared" si="1344"/>
        <v>6.3901102562007178E-2</v>
      </c>
      <c r="N991" s="13">
        <f t="shared" si="1345"/>
        <v>9.7863636423060105E-2</v>
      </c>
      <c r="O991" s="13">
        <f t="shared" si="1346"/>
        <v>7.7891148666120208E-2</v>
      </c>
      <c r="P991" s="13">
        <f t="shared" si="1347"/>
        <v>0.11928919452115752</v>
      </c>
      <c r="Q991" s="13">
        <f t="shared" si="1348"/>
        <v>7.4938388775463341E-2</v>
      </c>
      <c r="R991" s="13">
        <f t="shared" si="1349"/>
        <v>4.7472037236293591E-2</v>
      </c>
      <c r="S991" s="13">
        <f t="shared" si="1350"/>
        <v>5.5671621298311741E-2</v>
      </c>
      <c r="T991" s="13">
        <f t="shared" si="1351"/>
        <v>9.1344858646923863E-2</v>
      </c>
      <c r="U991" s="13">
        <f t="shared" si="1352"/>
        <v>7.2702754820959697E-2</v>
      </c>
      <c r="V991" s="13">
        <f t="shared" si="1353"/>
        <v>1.1547397455863461E-2</v>
      </c>
      <c r="W991" s="13">
        <f t="shared" si="1354"/>
        <v>3.825569481181481E-2</v>
      </c>
      <c r="X991" s="13">
        <f t="shared" si="1355"/>
        <v>4.6631120472785691E-2</v>
      </c>
      <c r="Y991" s="13">
        <f t="shared" si="1356"/>
        <v>2.8420100683622884E-2</v>
      </c>
      <c r="Z991" s="13">
        <f t="shared" si="1357"/>
        <v>1.9288407458841993E-2</v>
      </c>
      <c r="AA991" s="13">
        <f t="shared" si="1358"/>
        <v>2.953992371102308E-2</v>
      </c>
      <c r="AB991" s="13">
        <f t="shared" si="1359"/>
        <v>2.2619988060576055E-2</v>
      </c>
      <c r="AC991" s="13">
        <f t="shared" si="1360"/>
        <v>1.3472769698975096E-3</v>
      </c>
      <c r="AD991" s="13">
        <f t="shared" si="1361"/>
        <v>1.4647014128363878E-2</v>
      </c>
      <c r="AE991" s="13">
        <f t="shared" si="1362"/>
        <v>1.7853725667410746E-2</v>
      </c>
      <c r="AF991" s="13">
        <f t="shared" si="1363"/>
        <v>1.0881245741065157E-2</v>
      </c>
      <c r="AG991" s="13">
        <f t="shared" si="1364"/>
        <v>4.4211690446053524E-3</v>
      </c>
      <c r="AH991" s="13">
        <f t="shared" si="1365"/>
        <v>5.8778180370655415E-3</v>
      </c>
      <c r="AI991" s="13">
        <f t="shared" si="1366"/>
        <v>9.0017953412010552E-3</v>
      </c>
      <c r="AJ991" s="13">
        <f t="shared" si="1367"/>
        <v>6.893061239211469E-3</v>
      </c>
      <c r="AK991" s="13">
        <f t="shared" si="1368"/>
        <v>3.5188753240550773E-3</v>
      </c>
      <c r="AL991" s="13">
        <f t="shared" si="1369"/>
        <v>1.0060269891589269E-4</v>
      </c>
      <c r="AM991" s="13">
        <f t="shared" si="1370"/>
        <v>4.4863390704431164E-3</v>
      </c>
      <c r="AN991" s="13">
        <f t="shared" si="1371"/>
        <v>5.4685457604337776E-3</v>
      </c>
      <c r="AO991" s="13">
        <f t="shared" si="1372"/>
        <v>3.3328948463768838E-3</v>
      </c>
      <c r="AP991" s="13">
        <f t="shared" si="1373"/>
        <v>1.354191594820444E-3</v>
      </c>
      <c r="AQ991" s="13">
        <f t="shared" si="1374"/>
        <v>4.1266713172991156E-4</v>
      </c>
      <c r="AR991" s="13">
        <f t="shared" si="1375"/>
        <v>1.4329330174333503E-3</v>
      </c>
      <c r="AS991" s="13">
        <f t="shared" si="1376"/>
        <v>2.1945166861654705E-3</v>
      </c>
      <c r="AT991" s="13">
        <f t="shared" si="1377"/>
        <v>1.6804356614257027E-3</v>
      </c>
      <c r="AU991" s="13">
        <f t="shared" si="1378"/>
        <v>8.5785449707240994E-4</v>
      </c>
      <c r="AV991" s="13">
        <f t="shared" si="1379"/>
        <v>3.2844801278630881E-4</v>
      </c>
      <c r="AW991" s="13">
        <f t="shared" si="1380"/>
        <v>5.216748328962378E-6</v>
      </c>
      <c r="AX991" s="13">
        <f t="shared" si="1381"/>
        <v>1.1451274914345904E-3</v>
      </c>
      <c r="AY991" s="13">
        <f t="shared" si="1382"/>
        <v>1.3958334379354611E-3</v>
      </c>
      <c r="AZ991" s="13">
        <f t="shared" si="1383"/>
        <v>8.5071356728056455E-4</v>
      </c>
      <c r="BA991" s="13">
        <f t="shared" si="1384"/>
        <v>3.4565421818315154E-4</v>
      </c>
      <c r="BB991" s="13">
        <f t="shared" si="1385"/>
        <v>1.0533231437380118E-4</v>
      </c>
      <c r="BC991" s="13">
        <f t="shared" si="1386"/>
        <v>2.5678602181472422E-5</v>
      </c>
      <c r="BD991" s="13">
        <f t="shared" si="1387"/>
        <v>2.9110817136315841E-4</v>
      </c>
      <c r="BE991" s="13">
        <f t="shared" si="1388"/>
        <v>4.4582805460080245E-4</v>
      </c>
      <c r="BF991" s="13">
        <f t="shared" si="1389"/>
        <v>3.4138968572816034E-4</v>
      </c>
      <c r="BG991" s="13">
        <f t="shared" si="1390"/>
        <v>1.7427782799346849E-4</v>
      </c>
      <c r="BH991" s="13">
        <f t="shared" si="1391"/>
        <v>6.6726008282890945E-5</v>
      </c>
      <c r="BI991" s="13">
        <f t="shared" si="1392"/>
        <v>2.0437987930560131E-5</v>
      </c>
      <c r="BJ991" s="14">
        <f t="shared" si="1393"/>
        <v>0.44417993243030895</v>
      </c>
      <c r="BK991" s="14">
        <f t="shared" si="1394"/>
        <v>0.25325302894408874</v>
      </c>
      <c r="BL991" s="14">
        <f t="shared" si="1395"/>
        <v>0.28335135804728817</v>
      </c>
      <c r="BM991" s="14">
        <f t="shared" si="1396"/>
        <v>0.51732660200681946</v>
      </c>
      <c r="BN991" s="14">
        <f t="shared" si="1397"/>
        <v>0.48135550818410189</v>
      </c>
    </row>
    <row r="992" spans="1:66" x14ac:dyDescent="0.25">
      <c r="A992" t="s">
        <v>341</v>
      </c>
      <c r="B992" t="s">
        <v>152</v>
      </c>
      <c r="C992" t="s">
        <v>150</v>
      </c>
      <c r="D992" s="22" t="s">
        <v>369</v>
      </c>
      <c r="E992" s="10">
        <f>VLOOKUP(A992,home!$A$2:$E$405,3,FALSE)</f>
        <v>1.5127999999999999</v>
      </c>
      <c r="F992" s="10">
        <f>VLOOKUP(B992,home!$B$2:$E$405,3,FALSE)</f>
        <v>0.75549999999999995</v>
      </c>
      <c r="G992" s="10">
        <f>VLOOKUP(C992,away!$B$2:$E$405,4,FALSE)</f>
        <v>1.2276</v>
      </c>
      <c r="H992" s="10">
        <f>VLOOKUP(A992,away!$A$2:$E$405,3,FALSE)</f>
        <v>1.2179</v>
      </c>
      <c r="I992" s="10">
        <f>VLOOKUP(C992,away!$B$2:$E$405,3,FALSE)</f>
        <v>0.82110000000000005</v>
      </c>
      <c r="J992" s="10">
        <f>VLOOKUP(B992,home!$B$2:$E$405,4,FALSE)</f>
        <v>0.82110000000000005</v>
      </c>
      <c r="K992" s="12">
        <f t="shared" si="1342"/>
        <v>1.40304908304</v>
      </c>
      <c r="L992" s="12">
        <f t="shared" si="1343"/>
        <v>0.82111452525899997</v>
      </c>
      <c r="M992" s="13">
        <f t="shared" si="1344"/>
        <v>0.10815784313680407</v>
      </c>
      <c r="N992" s="13">
        <f t="shared" si="1345"/>
        <v>0.15175076263667711</v>
      </c>
      <c r="O992" s="13">
        <f t="shared" si="1346"/>
        <v>8.8809976020314249E-2</v>
      </c>
      <c r="P992" s="13">
        <f t="shared" si="1347"/>
        <v>0.12460475542010631</v>
      </c>
      <c r="Q992" s="13">
        <f t="shared" si="1348"/>
        <v>0.10645688418400528</v>
      </c>
      <c r="R992" s="13">
        <f t="shared" si="1349"/>
        <v>3.6461580649091753E-2</v>
      </c>
      <c r="S992" s="13">
        <f t="shared" si="1350"/>
        <v>3.5888162668115363E-2</v>
      </c>
      <c r="T992" s="13">
        <f t="shared" si="1351"/>
        <v>8.7413293917301835E-2</v>
      </c>
      <c r="U992" s="13">
        <f t="shared" si="1352"/>
        <v>5.1157387295897194E-2</v>
      </c>
      <c r="V992" s="13">
        <f t="shared" si="1353"/>
        <v>4.5939399533998938E-3</v>
      </c>
      <c r="W992" s="13">
        <f t="shared" si="1354"/>
        <v>4.9788077912554692E-2</v>
      </c>
      <c r="X992" s="13">
        <f t="shared" si="1355"/>
        <v>4.0881713958725439E-2</v>
      </c>
      <c r="Y992" s="13">
        <f t="shared" si="1356"/>
        <v>1.6784284574496537E-2</v>
      </c>
      <c r="Z992" s="13">
        <f t="shared" si="1357"/>
        <v>9.9797111616239057E-3</v>
      </c>
      <c r="AA992" s="13">
        <f t="shared" si="1358"/>
        <v>1.4002024594320475E-2</v>
      </c>
      <c r="AB992" s="13">
        <f t="shared" si="1359"/>
        <v>9.8227638838824377E-3</v>
      </c>
      <c r="AC992" s="13">
        <f t="shared" si="1360"/>
        <v>3.3078204716046987E-4</v>
      </c>
      <c r="AD992" s="13">
        <f t="shared" si="1361"/>
        <v>1.7463779265383488E-2</v>
      </c>
      <c r="AE992" s="13">
        <f t="shared" si="1362"/>
        <v>1.4339762820723329E-2</v>
      </c>
      <c r="AF992" s="13">
        <f t="shared" si="1363"/>
        <v>5.887293770432447E-3</v>
      </c>
      <c r="AG992" s="13">
        <f t="shared" si="1364"/>
        <v>1.6113808097896357E-3</v>
      </c>
      <c r="AH992" s="13">
        <f t="shared" si="1365"/>
        <v>2.0486214481746888E-3</v>
      </c>
      <c r="AI992" s="13">
        <f t="shared" si="1366"/>
        <v>2.8743164443575742E-3</v>
      </c>
      <c r="AJ992" s="13">
        <f t="shared" si="1367"/>
        <v>2.0164035258113445E-3</v>
      </c>
      <c r="AK992" s="13">
        <f t="shared" si="1368"/>
        <v>9.430377059760764E-4</v>
      </c>
      <c r="AL992" s="13">
        <f t="shared" si="1369"/>
        <v>1.5243283293531957E-5</v>
      </c>
      <c r="AM992" s="13">
        <f t="shared" si="1370"/>
        <v>4.900507896941849E-3</v>
      </c>
      <c r="AN992" s="13">
        <f t="shared" si="1371"/>
        <v>4.0238782153253858E-3</v>
      </c>
      <c r="AO992" s="13">
        <f t="shared" si="1372"/>
        <v>1.652032425238468E-3</v>
      </c>
      <c r="AP992" s="13">
        <f t="shared" si="1373"/>
        <v>4.5216927352071973E-4</v>
      </c>
      <c r="AQ992" s="13">
        <f t="shared" si="1374"/>
        <v>9.2820689590918164E-5</v>
      </c>
      <c r="AR992" s="13">
        <f t="shared" si="1375"/>
        <v>3.3643056557067306E-4</v>
      </c>
      <c r="AS992" s="13">
        <f t="shared" si="1376"/>
        <v>4.7202859653056137E-4</v>
      </c>
      <c r="AT992" s="13">
        <f t="shared" si="1377"/>
        <v>3.3113964476543125E-4</v>
      </c>
      <c r="AU992" s="13">
        <f t="shared" si="1378"/>
        <v>1.5486839164877652E-4</v>
      </c>
      <c r="AV992" s="13">
        <f t="shared" si="1379"/>
        <v>5.4321988723673888E-5</v>
      </c>
      <c r="AW992" s="13">
        <f t="shared" si="1380"/>
        <v>4.8781215682966958E-7</v>
      </c>
      <c r="AX992" s="13">
        <f t="shared" si="1381"/>
        <v>1.1459421852057562E-3</v>
      </c>
      <c r="AY992" s="13">
        <f t="shared" si="1382"/>
        <v>9.409497733794854E-4</v>
      </c>
      <c r="AZ992" s="13">
        <f t="shared" si="1383"/>
        <v>3.8631376323052988E-4</v>
      </c>
      <c r="BA992" s="13">
        <f t="shared" si="1384"/>
        <v>1.057359474320181E-4</v>
      </c>
      <c r="BB992" s="13">
        <f t="shared" si="1385"/>
        <v>2.1705330569613024E-5</v>
      </c>
      <c r="BC992" s="13">
        <f t="shared" si="1386"/>
        <v>3.5645124412514926E-6</v>
      </c>
      <c r="BD992" s="13">
        <f t="shared" si="1387"/>
        <v>4.6041337355196657E-5</v>
      </c>
      <c r="BE992" s="13">
        <f t="shared" si="1388"/>
        <v>6.4598256158143966E-5</v>
      </c>
      <c r="BF992" s="13">
        <f t="shared" si="1389"/>
        <v>4.5317262034333481E-5</v>
      </c>
      <c r="BG992" s="13">
        <f t="shared" si="1390"/>
        <v>2.1194114314384995E-5</v>
      </c>
      <c r="BH992" s="13">
        <f t="shared" si="1391"/>
        <v>7.4340956636607032E-6</v>
      </c>
      <c r="BI992" s="13">
        <f t="shared" si="1392"/>
        <v>2.0860802208261558E-6</v>
      </c>
      <c r="BJ992" s="14">
        <f t="shared" si="1393"/>
        <v>0.50610285386296594</v>
      </c>
      <c r="BK992" s="14">
        <f t="shared" si="1394"/>
        <v>0.27453167628225916</v>
      </c>
      <c r="BL992" s="14">
        <f t="shared" si="1395"/>
        <v>0.20967157190081148</v>
      </c>
      <c r="BM992" s="14">
        <f t="shared" si="1396"/>
        <v>0.38310354919943895</v>
      </c>
      <c r="BN992" s="14">
        <f t="shared" si="1397"/>
        <v>0.61624180204699885</v>
      </c>
    </row>
    <row r="993" spans="1:66" x14ac:dyDescent="0.25">
      <c r="A993" t="s">
        <v>341</v>
      </c>
      <c r="B993" t="s">
        <v>154</v>
      </c>
      <c r="C993" t="s">
        <v>319</v>
      </c>
      <c r="D993" s="22" t="s">
        <v>369</v>
      </c>
      <c r="E993" s="10">
        <f>VLOOKUP(A993,home!$A$2:$E$405,3,FALSE)</f>
        <v>1.5127999999999999</v>
      </c>
      <c r="F993" s="10">
        <f>VLOOKUP(B993,home!$B$2:$E$405,3,FALSE)</f>
        <v>0.66100000000000003</v>
      </c>
      <c r="G993" s="10">
        <f>VLOOKUP(C993,away!$B$2:$E$405,4,FALSE)</f>
        <v>1.1332</v>
      </c>
      <c r="H993" s="10">
        <f>VLOOKUP(A993,away!$A$2:$E$405,3,FALSE)</f>
        <v>1.2179</v>
      </c>
      <c r="I993" s="10">
        <f>VLOOKUP(C993,away!$B$2:$E$405,3,FALSE)</f>
        <v>1.5248999999999999</v>
      </c>
      <c r="J993" s="10">
        <f>VLOOKUP(B993,home!$B$2:$E$405,4,FALSE)</f>
        <v>1.6422000000000001</v>
      </c>
      <c r="K993" s="12">
        <f t="shared" si="1342"/>
        <v>1.13315557856</v>
      </c>
      <c r="L993" s="12">
        <f t="shared" si="1343"/>
        <v>3.049853950962</v>
      </c>
      <c r="M993" s="13">
        <f t="shared" si="1344"/>
        <v>1.5252535468452845E-2</v>
      </c>
      <c r="N993" s="13">
        <f t="shared" si="1345"/>
        <v>1.7283495653261607E-2</v>
      </c>
      <c r="O993" s="13">
        <f t="shared" si="1346"/>
        <v>4.6518005560648952E-2</v>
      </c>
      <c r="P993" s="13">
        <f t="shared" si="1347"/>
        <v>5.2712137504534462E-2</v>
      </c>
      <c r="Q993" s="13">
        <f t="shared" si="1348"/>
        <v>9.7924447582554523E-3</v>
      </c>
      <c r="R993" s="13">
        <f t="shared" si="1349"/>
        <v>7.0936561525008754E-2</v>
      </c>
      <c r="S993" s="13">
        <f t="shared" si="1350"/>
        <v>4.5542746746007015E-2</v>
      </c>
      <c r="T993" s="13">
        <f t="shared" si="1351"/>
        <v>2.9865526335542517E-2</v>
      </c>
      <c r="U993" s="13">
        <f t="shared" si="1352"/>
        <v>8.0382160415928341E-2</v>
      </c>
      <c r="V993" s="13">
        <f t="shared" si="1353"/>
        <v>1.7488207370688107E-2</v>
      </c>
      <c r="W993" s="13">
        <f t="shared" si="1354"/>
        <v>3.6987878018525967E-3</v>
      </c>
      <c r="X993" s="13">
        <f t="shared" si="1355"/>
        <v>1.1280762591250194E-2</v>
      </c>
      <c r="Y993" s="13">
        <f t="shared" si="1356"/>
        <v>1.7202339179394368E-2</v>
      </c>
      <c r="Z993" s="13">
        <f t="shared" si="1357"/>
        <v>7.2115384144902303E-2</v>
      </c>
      <c r="AA993" s="13">
        <f t="shared" si="1358"/>
        <v>8.1717949843793436E-2</v>
      </c>
      <c r="AB993" s="13">
        <f t="shared" si="1359"/>
        <v>4.6299575366990413E-2</v>
      </c>
      <c r="AC993" s="13">
        <f t="shared" si="1360"/>
        <v>3.7774079985676353E-3</v>
      </c>
      <c r="AD993" s="13">
        <f t="shared" si="1361"/>
        <v>1.0478255078947383E-3</v>
      </c>
      <c r="AE993" s="13">
        <f t="shared" si="1362"/>
        <v>3.1957147651715321E-3</v>
      </c>
      <c r="AF993" s="13">
        <f t="shared" si="1363"/>
        <v>4.8732316513529998E-3</v>
      </c>
      <c r="AG993" s="13">
        <f t="shared" si="1364"/>
        <v>4.9542149352773384E-3</v>
      </c>
      <c r="AH993" s="13">
        <f t="shared" si="1365"/>
        <v>5.498534731486817E-2</v>
      </c>
      <c r="AI993" s="13">
        <f t="shared" si="1366"/>
        <v>6.2306953048901992E-2</v>
      </c>
      <c r="AJ993" s="13">
        <f t="shared" si="1367"/>
        <v>3.5301735715219655E-2</v>
      </c>
      <c r="AK993" s="13">
        <f t="shared" si="1368"/>
        <v>1.3334119586183975E-2</v>
      </c>
      <c r="AL993" s="13">
        <f t="shared" si="1369"/>
        <v>5.2218268954184013E-4</v>
      </c>
      <c r="AM993" s="13">
        <f t="shared" si="1370"/>
        <v>2.3746986392567763E-4</v>
      </c>
      <c r="AN993" s="13">
        <f t="shared" si="1371"/>
        <v>7.2424840272813647E-4</v>
      </c>
      <c r="AO993" s="13">
        <f t="shared" si="1372"/>
        <v>1.1044259262691625E-3</v>
      </c>
      <c r="AP993" s="13">
        <f t="shared" si="1373"/>
        <v>1.1227792582589572E-3</v>
      </c>
      <c r="AQ993" s="13">
        <f t="shared" si="1374"/>
        <v>8.5607818921481615E-4</v>
      </c>
      <c r="AR993" s="13">
        <f t="shared" si="1375"/>
        <v>3.3539455750653688E-2</v>
      </c>
      <c r="AS993" s="13">
        <f t="shared" si="1376"/>
        <v>3.8005421385719503E-2</v>
      </c>
      <c r="AT993" s="13">
        <f t="shared" si="1377"/>
        <v>2.1533027629375794E-2</v>
      </c>
      <c r="AU993" s="13">
        <f t="shared" si="1378"/>
        <v>8.1334234605045935E-3</v>
      </c>
      <c r="AV993" s="13">
        <f t="shared" si="1379"/>
        <v>2.3041085417653917E-3</v>
      </c>
      <c r="AW993" s="13">
        <f t="shared" si="1380"/>
        <v>5.012894375377125E-5</v>
      </c>
      <c r="AX993" s="13">
        <f t="shared" si="1381"/>
        <v>4.4848383507877522E-5</v>
      </c>
      <c r="AY993" s="13">
        <f t="shared" si="1382"/>
        <v>1.3678101963575926E-4</v>
      </c>
      <c r="AZ993" s="13">
        <f t="shared" si="1383"/>
        <v>2.0858106657636565E-4</v>
      </c>
      <c r="BA993" s="13">
        <f t="shared" si="1384"/>
        <v>2.1204726333126558E-4</v>
      </c>
      <c r="BB993" s="13">
        <f t="shared" si="1385"/>
        <v>1.6167829596538499E-4</v>
      </c>
      <c r="BC993" s="13">
        <f t="shared" si="1386"/>
        <v>9.8619037946966572E-5</v>
      </c>
      <c r="BD993" s="13">
        <f t="shared" si="1387"/>
        <v>1.7048406939041059E-2</v>
      </c>
      <c r="BE993" s="13">
        <f t="shared" si="1388"/>
        <v>1.9318497428535392E-2</v>
      </c>
      <c r="BF993" s="13">
        <f t="shared" si="1389"/>
        <v>1.094543156527095E-2</v>
      </c>
      <c r="BG993" s="13">
        <f t="shared" si="1390"/>
        <v>4.1342922793111614E-3</v>
      </c>
      <c r="BH993" s="13">
        <f t="shared" si="1391"/>
        <v>1.171199089924746E-3</v>
      </c>
      <c r="BI993" s="13">
        <f t="shared" si="1392"/>
        <v>2.6543015647052418E-4</v>
      </c>
      <c r="BJ993" s="14">
        <f t="shared" si="1393"/>
        <v>0.10810189988661373</v>
      </c>
      <c r="BK993" s="14">
        <f t="shared" si="1394"/>
        <v>0.13543199879742768</v>
      </c>
      <c r="BL993" s="14">
        <f t="shared" si="1395"/>
        <v>0.64818110260411654</v>
      </c>
      <c r="BM993" s="14">
        <f t="shared" si="1396"/>
        <v>0.7512485528870162</v>
      </c>
      <c r="BN993" s="14">
        <f t="shared" si="1397"/>
        <v>0.21249518047016208</v>
      </c>
    </row>
    <row r="994" spans="1:66" x14ac:dyDescent="0.25">
      <c r="A994" t="s">
        <v>341</v>
      </c>
      <c r="B994" t="s">
        <v>153</v>
      </c>
      <c r="C994" t="s">
        <v>147</v>
      </c>
      <c r="D994" s="22" t="s">
        <v>369</v>
      </c>
      <c r="E994" s="10">
        <f>VLOOKUP(A994,home!$A$2:$E$405,3,FALSE)</f>
        <v>1.5127999999999999</v>
      </c>
      <c r="F994" s="10">
        <f>VLOOKUP(B994,home!$B$2:$E$405,3,FALSE)</f>
        <v>0.55089999999999995</v>
      </c>
      <c r="G994" s="10">
        <f>VLOOKUP(C994,away!$B$2:$E$405,4,FALSE)</f>
        <v>1.2119</v>
      </c>
      <c r="H994" s="10">
        <f>VLOOKUP(A994,away!$A$2:$E$405,3,FALSE)</f>
        <v>1.2179</v>
      </c>
      <c r="I994" s="10">
        <f>VLOOKUP(C994,away!$B$2:$E$405,3,FALSE)</f>
        <v>1.0948</v>
      </c>
      <c r="J994" s="10">
        <f>VLOOKUP(B994,home!$B$2:$E$405,4,FALSE)</f>
        <v>0.95789999999999997</v>
      </c>
      <c r="K994" s="12">
        <f t="shared" si="1342"/>
        <v>1.0099993020879998</v>
      </c>
      <c r="L994" s="12">
        <f t="shared" si="1343"/>
        <v>1.277222593668</v>
      </c>
      <c r="M994" s="13">
        <f t="shared" si="1344"/>
        <v>0.10154818178381141</v>
      </c>
      <c r="N994" s="13">
        <f t="shared" si="1345"/>
        <v>0.10256359272995486</v>
      </c>
      <c r="O994" s="13">
        <f t="shared" si="1346"/>
        <v>0.12969963212018915</v>
      </c>
      <c r="P994" s="13">
        <f t="shared" si="1347"/>
        <v>0.13099653792246135</v>
      </c>
      <c r="Q994" s="13">
        <f t="shared" si="1348"/>
        <v>5.1794578538446129E-2</v>
      </c>
      <c r="R994" s="13">
        <f t="shared" si="1349"/>
        <v>8.2827650267166736E-2</v>
      </c>
      <c r="S994" s="13">
        <f t="shared" si="1350"/>
        <v>4.2246184634313386E-2</v>
      </c>
      <c r="T994" s="13">
        <f t="shared" si="1351"/>
        <v>6.6153205938815088E-2</v>
      </c>
      <c r="U994" s="13">
        <f t="shared" si="1352"/>
        <v>8.3655868963427332E-2</v>
      </c>
      <c r="V994" s="13">
        <f t="shared" si="1353"/>
        <v>6.0552579631715404E-3</v>
      </c>
      <c r="W994" s="13">
        <f t="shared" si="1354"/>
        <v>1.7437496058590893E-2</v>
      </c>
      <c r="X994" s="13">
        <f t="shared" si="1355"/>
        <v>2.2271563943028989E-2</v>
      </c>
      <c r="Y994" s="13">
        <f t="shared" si="1356"/>
        <v>1.4222872332179099E-2</v>
      </c>
      <c r="Z994" s="13">
        <f t="shared" si="1357"/>
        <v>3.5263115433885564E-2</v>
      </c>
      <c r="AA994" s="13">
        <f t="shared" si="1358"/>
        <v>3.5615721977672987E-2</v>
      </c>
      <c r="AB994" s="13">
        <f t="shared" si="1359"/>
        <v>1.7985927170404977E-2</v>
      </c>
      <c r="AC994" s="13">
        <f t="shared" si="1360"/>
        <v>4.8820287539194255E-4</v>
      </c>
      <c r="AD994" s="13">
        <f t="shared" si="1361"/>
        <v>4.402964712334762E-3</v>
      </c>
      <c r="AE994" s="13">
        <f t="shared" si="1362"/>
        <v>5.6235660097168844E-3</v>
      </c>
      <c r="AF994" s="13">
        <f t="shared" si="1363"/>
        <v>3.5912727822969026E-3</v>
      </c>
      <c r="AG994" s="13">
        <f t="shared" si="1364"/>
        <v>1.5289515791915146E-3</v>
      </c>
      <c r="AH994" s="13">
        <f t="shared" si="1365"/>
        <v>1.1259711938820346E-2</v>
      </c>
      <c r="AI994" s="13">
        <f t="shared" si="1366"/>
        <v>1.1372301199920469E-2</v>
      </c>
      <c r="AJ994" s="13">
        <f t="shared" si="1367"/>
        <v>5.7430081375270982E-3</v>
      </c>
      <c r="AK994" s="13">
        <f t="shared" si="1368"/>
        <v>1.933478070262691E-3</v>
      </c>
      <c r="AL994" s="13">
        <f t="shared" si="1369"/>
        <v>2.5191149799722187E-5</v>
      </c>
      <c r="AM994" s="13">
        <f t="shared" si="1370"/>
        <v>8.8939825731524042E-4</v>
      </c>
      <c r="AN994" s="13">
        <f t="shared" si="1371"/>
        <v>1.1359595490119706E-3</v>
      </c>
      <c r="AO994" s="13">
        <f t="shared" si="1372"/>
        <v>7.2543660074550042E-4</v>
      </c>
      <c r="AP994" s="13">
        <f t="shared" si="1373"/>
        <v>3.0884800558195511E-4</v>
      </c>
      <c r="AQ994" s="13">
        <f t="shared" si="1374"/>
        <v>9.8616912684643389E-5</v>
      </c>
      <c r="AR994" s="13">
        <f t="shared" si="1375"/>
        <v>2.8762316972909341E-3</v>
      </c>
      <c r="AS994" s="13">
        <f t="shared" si="1376"/>
        <v>2.9049920069072264E-3</v>
      </c>
      <c r="AT994" s="13">
        <f t="shared" si="1377"/>
        <v>1.4670199497737583E-3</v>
      </c>
      <c r="AU994" s="13">
        <f t="shared" si="1378"/>
        <v>4.9389637514022278E-4</v>
      </c>
      <c r="AV994" s="13">
        <f t="shared" si="1379"/>
        <v>1.2470874854885448E-4</v>
      </c>
      <c r="AW994" s="13">
        <f t="shared" si="1380"/>
        <v>9.0267861906705261E-7</v>
      </c>
      <c r="AX994" s="13">
        <f t="shared" si="1381"/>
        <v>1.4971526986111262E-4</v>
      </c>
      <c r="AY994" s="13">
        <f t="shared" si="1382"/>
        <v>1.9121972528371483E-4</v>
      </c>
      <c r="AZ994" s="13">
        <f t="shared" si="1383"/>
        <v>1.2211507674367436E-4</v>
      </c>
      <c r="BA994" s="13">
        <f t="shared" si="1384"/>
        <v>5.1989378348174201E-5</v>
      </c>
      <c r="BB994" s="13">
        <f t="shared" si="1385"/>
        <v>1.6600502164260499E-5</v>
      </c>
      <c r="BC994" s="13">
        <f t="shared" si="1386"/>
        <v>4.2405072860856095E-6</v>
      </c>
      <c r="BD994" s="13">
        <f t="shared" si="1387"/>
        <v>6.1226468473400697E-4</v>
      </c>
      <c r="BE994" s="13">
        <f t="shared" si="1388"/>
        <v>6.1838690427447633E-4</v>
      </c>
      <c r="BF994" s="13">
        <f t="shared" si="1389"/>
        <v>3.1228517086878991E-4</v>
      </c>
      <c r="BG994" s="13">
        <f t="shared" si="1390"/>
        <v>1.0513593487663653E-4</v>
      </c>
      <c r="BH994" s="13">
        <f t="shared" si="1391"/>
        <v>2.6546805212443068E-5</v>
      </c>
      <c r="BI994" s="13">
        <f t="shared" si="1392"/>
        <v>5.3624509474467167E-6</v>
      </c>
      <c r="BJ994" s="14">
        <f t="shared" si="1393"/>
        <v>0.29328420440958158</v>
      </c>
      <c r="BK994" s="14">
        <f t="shared" si="1394"/>
        <v>0.28155077605423307</v>
      </c>
      <c r="BL994" s="14">
        <f t="shared" si="1395"/>
        <v>0.38964013057396668</v>
      </c>
      <c r="BM994" s="14">
        <f t="shared" si="1396"/>
        <v>0.40011773606297257</v>
      </c>
      <c r="BN994" s="14">
        <f t="shared" si="1397"/>
        <v>0.59943017336202964</v>
      </c>
    </row>
    <row r="995" spans="1:66" x14ac:dyDescent="0.25">
      <c r="A995" t="s">
        <v>341</v>
      </c>
      <c r="B995" t="s">
        <v>148</v>
      </c>
      <c r="C995" t="s">
        <v>149</v>
      </c>
      <c r="D995" s="22" t="s">
        <v>369</v>
      </c>
      <c r="E995" s="10">
        <f>VLOOKUP(A995,home!$A$2:$E$405,3,FALSE)</f>
        <v>1.5127999999999999</v>
      </c>
      <c r="F995" s="10">
        <f>VLOOKUP(B995,home!$B$2:$E$405,3,FALSE)</f>
        <v>0.99150000000000005</v>
      </c>
      <c r="G995" s="10">
        <f>VLOOKUP(C995,away!$B$2:$E$405,4,FALSE)</f>
        <v>0.44069999999999998</v>
      </c>
      <c r="H995" s="10">
        <f>VLOOKUP(A995,away!$A$2:$E$405,3,FALSE)</f>
        <v>1.2179</v>
      </c>
      <c r="I995" s="10">
        <f>VLOOKUP(C995,away!$B$2:$E$405,3,FALSE)</f>
        <v>1.0948</v>
      </c>
      <c r="J995" s="10">
        <f>VLOOKUP(B995,home!$B$2:$E$405,4,FALSE)</f>
        <v>0.82110000000000005</v>
      </c>
      <c r="K995" s="12">
        <f t="shared" si="1342"/>
        <v>0.66102408684000002</v>
      </c>
      <c r="L995" s="12">
        <f t="shared" si="1343"/>
        <v>1.0948193670120001</v>
      </c>
      <c r="M995" s="13">
        <f t="shared" si="1344"/>
        <v>0.17276146449922938</v>
      </c>
      <c r="N995" s="13">
        <f t="shared" si="1345"/>
        <v>0.1141994893117442</v>
      </c>
      <c r="O995" s="13">
        <f t="shared" si="1346"/>
        <v>0.18914259720711241</v>
      </c>
      <c r="P995" s="13">
        <f t="shared" si="1347"/>
        <v>0.12502781260137744</v>
      </c>
      <c r="Q995" s="13">
        <f t="shared" si="1348"/>
        <v>3.774430656994502E-2</v>
      </c>
      <c r="R995" s="13">
        <f t="shared" si="1349"/>
        <v>0.10353848927464826</v>
      </c>
      <c r="S995" s="13">
        <f t="shared" si="1350"/>
        <v>2.2620718644051085E-2</v>
      </c>
      <c r="T995" s="13">
        <f t="shared" si="1351"/>
        <v>4.1323197827214074E-2</v>
      </c>
      <c r="U995" s="13">
        <f t="shared" si="1352"/>
        <v>6.8441435325567512E-2</v>
      </c>
      <c r="V995" s="13">
        <f t="shared" si="1353"/>
        <v>1.8189620775898847E-3</v>
      </c>
      <c r="W995" s="13">
        <f t="shared" si="1354"/>
        <v>8.3166319279356395E-3</v>
      </c>
      <c r="X995" s="13">
        <f t="shared" si="1355"/>
        <v>9.1052097030142852E-3</v>
      </c>
      <c r="Y995" s="13">
        <f t="shared" si="1356"/>
        <v>4.9842799617828108E-3</v>
      </c>
      <c r="Z995" s="13">
        <f t="shared" si="1357"/>
        <v>3.778531442968306E-2</v>
      </c>
      <c r="AA995" s="13">
        <f t="shared" si="1358"/>
        <v>2.4977002966843527E-2</v>
      </c>
      <c r="AB995" s="13">
        <f t="shared" si="1359"/>
        <v>8.2552002890788553E-3</v>
      </c>
      <c r="AC995" s="13">
        <f t="shared" si="1360"/>
        <v>8.2274152697017755E-5</v>
      </c>
      <c r="AD995" s="13">
        <f t="shared" si="1361"/>
        <v>1.3743735064370109E-3</v>
      </c>
      <c r="AE995" s="13">
        <f t="shared" si="1362"/>
        <v>1.5046907323554312E-3</v>
      </c>
      <c r="AF995" s="13">
        <f t="shared" si="1363"/>
        <v>8.2368227757309814E-4</v>
      </c>
      <c r="AG995" s="13">
        <f t="shared" si="1364"/>
        <v>3.0059443658386065E-4</v>
      </c>
      <c r="AH995" s="13">
        <f t="shared" si="1365"/>
        <v>1.0342023506563748E-2</v>
      </c>
      <c r="AI995" s="13">
        <f t="shared" si="1366"/>
        <v>6.836326644504117E-3</v>
      </c>
      <c r="AJ995" s="13">
        <f t="shared" si="1367"/>
        <v>2.2594882887616474E-3</v>
      </c>
      <c r="AK995" s="13">
        <f t="shared" si="1368"/>
        <v>4.9785872760144741E-4</v>
      </c>
      <c r="AL995" s="13">
        <f t="shared" si="1369"/>
        <v>2.3816786631571396E-6</v>
      </c>
      <c r="AM995" s="13">
        <f t="shared" si="1370"/>
        <v>1.8169879841392289E-4</v>
      </c>
      <c r="AN995" s="13">
        <f t="shared" si="1371"/>
        <v>1.9892736346637205E-4</v>
      </c>
      <c r="AO995" s="13">
        <f t="shared" si="1372"/>
        <v>1.0889476507580976E-4</v>
      </c>
      <c r="AP995" s="13">
        <f t="shared" si="1373"/>
        <v>3.9740032590406172E-5</v>
      </c>
      <c r="AQ995" s="13">
        <f t="shared" si="1374"/>
        <v>1.0877039331416182E-5</v>
      </c>
      <c r="AR995" s="13">
        <f t="shared" si="1375"/>
        <v>2.2645295258158708E-3</v>
      </c>
      <c r="AS995" s="13">
        <f t="shared" si="1376"/>
        <v>1.4969085619246543E-3</v>
      </c>
      <c r="AT995" s="13">
        <f t="shared" si="1377"/>
        <v>4.9474630761461109E-4</v>
      </c>
      <c r="AU995" s="13">
        <f t="shared" si="1378"/>
        <v>1.0901307540280334E-4</v>
      </c>
      <c r="AV995" s="13">
        <f t="shared" si="1379"/>
        <v>1.8015067155439534E-5</v>
      </c>
      <c r="AW995" s="13">
        <f t="shared" si="1380"/>
        <v>4.7878487388674382E-8</v>
      </c>
      <c r="AX995" s="13">
        <f t="shared" si="1381"/>
        <v>2.0017880383581427E-5</v>
      </c>
      <c r="AY995" s="13">
        <f t="shared" si="1382"/>
        <v>2.191596313047455E-5</v>
      </c>
      <c r="AZ995" s="13">
        <f t="shared" si="1383"/>
        <v>1.199701044098224E-5</v>
      </c>
      <c r="BA995" s="13">
        <f t="shared" si="1384"/>
        <v>4.3781864590108445E-6</v>
      </c>
      <c r="BB995" s="13">
        <f t="shared" si="1385"/>
        <v>1.1983308319286903E-6</v>
      </c>
      <c r="BC995" s="13">
        <f t="shared" si="1386"/>
        <v>2.6239116057662661E-7</v>
      </c>
      <c r="BD995" s="13">
        <f t="shared" si="1387"/>
        <v>4.1320846367228593E-4</v>
      </c>
      <c r="BE995" s="13">
        <f t="shared" si="1388"/>
        <v>2.7314074737353215E-4</v>
      </c>
      <c r="BF995" s="13">
        <f t="shared" si="1389"/>
        <v>9.0276306555692087E-5</v>
      </c>
      <c r="BG995" s="13">
        <f t="shared" si="1390"/>
        <v>1.989160436808809E-5</v>
      </c>
      <c r="BH995" s="13">
        <f t="shared" si="1391"/>
        <v>3.2872074032994959E-6</v>
      </c>
      <c r="BI995" s="13">
        <f t="shared" si="1392"/>
        <v>4.3458465440394759E-7</v>
      </c>
      <c r="BJ995" s="14">
        <f t="shared" si="1393"/>
        <v>0.22027636401586995</v>
      </c>
      <c r="BK995" s="14">
        <f t="shared" si="1394"/>
        <v>0.32233552961673839</v>
      </c>
      <c r="BL995" s="14">
        <f t="shared" si="1395"/>
        <v>0.41947387368262212</v>
      </c>
      <c r="BM995" s="14">
        <f t="shared" si="1396"/>
        <v>0.25743505419621365</v>
      </c>
      <c r="BN995" s="14">
        <f t="shared" si="1397"/>
        <v>0.74241415946405664</v>
      </c>
    </row>
    <row r="996" spans="1:66" x14ac:dyDescent="0.25">
      <c r="A996" t="s">
        <v>351</v>
      </c>
      <c r="B996" t="s">
        <v>159</v>
      </c>
      <c r="C996" t="s">
        <v>158</v>
      </c>
      <c r="D996" s="22" t="s">
        <v>369</v>
      </c>
      <c r="E996" s="10">
        <f>VLOOKUP(A996,home!$A$2:$E$405,3,FALSE)</f>
        <v>1.3077000000000001</v>
      </c>
      <c r="F996" s="10">
        <f>VLOOKUP(B996,home!$B$2:$E$405,3,FALSE)</f>
        <v>1.0378000000000001</v>
      </c>
      <c r="G996" s="10">
        <f>VLOOKUP(C996,away!$B$2:$E$405,4,FALSE)</f>
        <v>0.38240000000000002</v>
      </c>
      <c r="H996" s="10">
        <f>VLOOKUP(A996,away!$A$2:$E$405,3,FALSE)</f>
        <v>1.1667000000000001</v>
      </c>
      <c r="I996" s="10">
        <f>VLOOKUP(C996,away!$B$2:$E$405,3,FALSE)</f>
        <v>1.2857000000000001</v>
      </c>
      <c r="J996" s="10">
        <f>VLOOKUP(B996,home!$B$2:$E$405,4,FALSE)</f>
        <v>1.0407999999999999</v>
      </c>
      <c r="K996" s="12">
        <f t="shared" ref="K996:K1044" si="1398">E996*F996*G996</f>
        <v>0.51896691734400013</v>
      </c>
      <c r="L996" s="12">
        <f t="shared" ref="L996:L1044" si="1399">H996*I996*J996</f>
        <v>1.5612272585520002</v>
      </c>
      <c r="M996" s="13">
        <f t="shared" ref="M996:M1044" si="1400">_xlfn.POISSON.DIST(0,K996,FALSE) * _xlfn.POISSON.DIST(0,L996,FALSE)</f>
        <v>0.12490595611774058</v>
      </c>
      <c r="N996" s="13">
        <f t="shared" ref="N996:N1044" si="1401">_xlfn.POISSON.DIST(1,K996,FALSE) * _xlfn.POISSON.DIST(0,L996,FALSE)</f>
        <v>6.4822059004328789E-2</v>
      </c>
      <c r="O996" s="13">
        <f t="shared" ref="O996:O1044" si="1402">_xlfn.POISSON.DIST(0,K996,FALSE) * _xlfn.POISSON.DIST(1,L996,FALSE)</f>
        <v>0.19500658344651656</v>
      </c>
      <c r="P996" s="13">
        <f t="shared" ref="P996:P1044" si="1403">_xlfn.POISSON.DIST(1,K996,FALSE) * _xlfn.POISSON.DIST(1,L996,FALSE)</f>
        <v>0.10120196547302424</v>
      </c>
      <c r="Q996" s="13">
        <f t="shared" ref="Q996:Q1044" si="1404">_xlfn.POISSON.DIST(2,K996,FALSE) * _xlfn.POISSON.DIST(0,L996,FALSE)</f>
        <v>1.6820252068683698E-2</v>
      </c>
      <c r="R996" s="13">
        <f t="shared" ref="R996:R1044" si="1405">_xlfn.POISSON.DIST(0,K996,FALSE) * _xlfn.POISSON.DIST(2,L996,FALSE)</f>
        <v>0.15222479683689846</v>
      </c>
      <c r="S996" s="13">
        <f t="shared" ref="S996:S1044" si="1406">_xlfn.POISSON.DIST(2,K996,FALSE) * _xlfn.POISSON.DIST(2,L996,FALSE)</f>
        <v>2.0499098149388658E-2</v>
      </c>
      <c r="T996" s="13">
        <f t="shared" ref="T996:T1044" si="1407">_xlfn.POISSON.DIST(2,K996,FALSE) * _xlfn.POISSON.DIST(1,L996,FALSE)</f>
        <v>2.626023602534466E-2</v>
      </c>
      <c r="U996" s="13">
        <f t="shared" ref="U996:U1044" si="1408">_xlfn.POISSON.DIST(1,K996,FALSE) * _xlfn.POISSON.DIST(2,L996,FALSE)</f>
        <v>7.8999633557761906E-2</v>
      </c>
      <c r="V996" s="13">
        <f t="shared" ref="V996:V1044" si="1409">_xlfn.POISSON.DIST(3,K996,FALSE) * _xlfn.POISSON.DIST(3,L996,FALSE)</f>
        <v>1.8454319888361328E-3</v>
      </c>
      <c r="W996" s="13">
        <f t="shared" ref="W996:W1044" si="1410">_xlfn.POISSON.DIST(3,K996,FALSE) * _xlfn.POISSON.DIST(0,L996,FALSE)</f>
        <v>2.9097181216779407E-3</v>
      </c>
      <c r="X996" s="13">
        <f t="shared" ref="X996:X1044" si="1411">_xlfn.POISSON.DIST(3,K996,FALSE) * _xlfn.POISSON.DIST(1,L996,FALSE)</f>
        <v>4.5427312462663271E-3</v>
      </c>
      <c r="Y996" s="13">
        <f t="shared" ref="Y996:Y1044" si="1412">_xlfn.POISSON.DIST(3,K996,FALSE) * _xlfn.POISSON.DIST(2,L996,FALSE)</f>
        <v>3.5461179249734443E-3</v>
      </c>
      <c r="Z996" s="13">
        <f t="shared" ref="Z996:Z1044" si="1413">_xlfn.POISSON.DIST(0,K996,FALSE) * _xlfn.POISSON.DIST(3,L996,FALSE)</f>
        <v>7.9219167416435393E-2</v>
      </c>
      <c r="AA996" s="13">
        <f t="shared" ref="AA996:AA1044" si="1414">_xlfn.POISSON.DIST(1,K996,FALSE) * _xlfn.POISSON.DIST(3,L996,FALSE)</f>
        <v>4.1112127108665741E-2</v>
      </c>
      <c r="AB996" s="13">
        <f t="shared" ref="AB996:AB1044" si="1415">_xlfn.POISSON.DIST(2,K996,FALSE) * _xlfn.POISSON.DIST(3,L996,FALSE)</f>
        <v>1.0667916935519479E-2</v>
      </c>
      <c r="AC996" s="13">
        <f t="shared" ref="AC996:AC1044" si="1416">_xlfn.POISSON.DIST(4,K996,FALSE) * _xlfn.POISSON.DIST(4,L996,FALSE)</f>
        <v>9.3450980152300151E-5</v>
      </c>
      <c r="AD996" s="13">
        <f t="shared" ref="AD996:AD1044" si="1417">_xlfn.POISSON.DIST(4,K996,FALSE) * _xlfn.POISSON.DIST(0,L996,FALSE)</f>
        <v>3.7751186098679366E-4</v>
      </c>
      <c r="AE996" s="13">
        <f t="shared" ref="AE996:AE1044" si="1418">_xlfn.POISSON.DIST(4,K996,FALSE) * _xlfn.POISSON.DIST(1,L996,FALSE)</f>
        <v>5.8938180779927565E-4</v>
      </c>
      <c r="AF996" s="13">
        <f t="shared" ref="AF996:AF1044" si="1419">_xlfn.POISSON.DIST(4,K996,FALSE) * _xlfn.POISSON.DIST(2,L996,FALSE)</f>
        <v>4.6007947201544258E-4</v>
      </c>
      <c r="AG996" s="13">
        <f t="shared" ref="AG996:AG1044" si="1420">_xlfn.POISSON.DIST(4,K996,FALSE) * _xlfn.POISSON.DIST(3,L996,FALSE)</f>
        <v>2.3942953760357371E-4</v>
      </c>
      <c r="AH996" s="13">
        <f t="shared" ref="AH996:AH1044" si="1421">_xlfn.POISSON.DIST(0,K996,FALSE) * _xlfn.POISSON.DIST(4,L996,FALSE)</f>
        <v>3.0919780892583359E-2</v>
      </c>
      <c r="AI996" s="13">
        <f t="shared" ref="AI996:AI1044" si="1422">_xlfn.POISSON.DIST(1,K996,FALSE) * _xlfn.POISSON.DIST(4,L996,FALSE)</f>
        <v>1.6046343374775906E-2</v>
      </c>
      <c r="AJ996" s="13">
        <f t="shared" ref="AJ996:AJ1044" si="1423">_xlfn.POISSON.DIST(2,K996,FALSE) * _xlfn.POISSON.DIST(4,L996,FALSE)</f>
        <v>4.163760677925385E-3</v>
      </c>
      <c r="AK996" s="13">
        <f t="shared" ref="AK996:AK1044" si="1424">_xlfn.POISSON.DIST(3,K996,FALSE) * _xlfn.POISSON.DIST(4,L996,FALSE)</f>
        <v>7.2028468119370059E-4</v>
      </c>
      <c r="AL996" s="13">
        <f t="shared" ref="AL996:AL1044" si="1425">_xlfn.POISSON.DIST(5,K996,FALSE) * _xlfn.POISSON.DIST(5,L996,FALSE)</f>
        <v>3.0286539283614206E-6</v>
      </c>
      <c r="AM996" s="13">
        <f t="shared" ref="AM996:AM1044" si="1426">_xlfn.POISSON.DIST(5,K996,FALSE) * _xlfn.POISSON.DIST(0,L996,FALSE)</f>
        <v>3.9183233351422611E-5</v>
      </c>
      <c r="AN996" s="13">
        <f t="shared" ref="AN996:AN1044" si="1427">_xlfn.POISSON.DIST(5,K996,FALSE) * _xlfn.POISSON.DIST(1,L996,FALSE)</f>
        <v>6.1173931986444825E-5</v>
      </c>
      <c r="AO996" s="13">
        <f t="shared" ref="AO996:AO1044" si="1428">_xlfn.POISSON.DIST(5,K996,FALSE) * _xlfn.POISSON.DIST(2,L996,FALSE)</f>
        <v>4.7753205065021884E-5</v>
      </c>
      <c r="AP996" s="13">
        <f t="shared" ref="AP996:AP1044" si="1429">_xlfn.POISSON.DIST(5,K996,FALSE) * _xlfn.POISSON.DIST(3,L996,FALSE)</f>
        <v>2.4851201810245205E-5</v>
      </c>
      <c r="AQ996" s="13">
        <f t="shared" ref="AQ996:AQ1044" si="1430">_xlfn.POISSON.DIST(5,K996,FALSE) * _xlfn.POISSON.DIST(4,L996,FALSE)</f>
        <v>9.6995934184829112E-6</v>
      </c>
      <c r="AR996" s="13">
        <f t="shared" ref="AR996:AR1044" si="1431">_xlfn.POISSON.DIST(0,K996,FALSE) * _xlfn.POISSON.DIST(5,L996,FALSE)</f>
        <v>9.6545609515912897E-3</v>
      </c>
      <c r="AS996" s="13">
        <f t="shared" ref="AS996:AS1044" si="1432">_xlfn.POISSON.DIST(1,K996,FALSE) * _xlfn.POISSON.DIST(5,L996,FALSE)</f>
        <v>5.0103977353570892E-3</v>
      </c>
      <c r="AT996" s="13">
        <f t="shared" ref="AT996:AT1044" si="1433">_xlfn.POISSON.DIST(2,K996,FALSE) * _xlfn.POISSON.DIST(5,L996,FALSE)</f>
        <v>1.3001153336928137E-3</v>
      </c>
      <c r="AU996" s="13">
        <f t="shared" ref="AU996:AU1044" si="1434">_xlfn.POISSON.DIST(3,K996,FALSE) * _xlfn.POISSON.DIST(5,L996,FALSE)</f>
        <v>2.2490561563940861E-4</v>
      </c>
      <c r="AV996" s="13">
        <f t="shared" ref="AV996:AV1044" si="1435">_xlfn.POISSON.DIST(4,K996,FALSE) * _xlfn.POISSON.DIST(5,L996,FALSE)</f>
        <v>2.9179643510434599E-5</v>
      </c>
      <c r="AW996" s="13">
        <f t="shared" ref="AW996:AW1044" si="1436">_xlfn.POISSON.DIST(6,K996,FALSE) * _xlfn.POISSON.DIST(6,L996,FALSE)</f>
        <v>6.8163667515771422E-8</v>
      </c>
      <c r="AX996" s="13">
        <f t="shared" ref="AX996:AX1044" si="1437">_xlfn.POISSON.DIST(6,K996,FALSE) * _xlfn.POISSON.DIST(0,L996,FALSE)</f>
        <v>3.3891336373264006E-6</v>
      </c>
      <c r="AY996" s="13">
        <f t="shared" ref="AY996:AY1044" si="1438">_xlfn.POISSON.DIST(6,K996,FALSE) * _xlfn.POISSON.DIST(1,L996,FALSE)</f>
        <v>5.2912078174694656E-6</v>
      </c>
      <c r="AZ996" s="13">
        <f t="shared" ref="AZ996:AZ1044" si="1439">_xlfn.POISSON.DIST(6,K996,FALSE) * _xlfn.POISSON.DIST(2,L996,FALSE)</f>
        <v>4.1303889376483828E-6</v>
      </c>
      <c r="BA996" s="13">
        <f t="shared" ref="BA996:BA1044" si="1440">_xlfn.POISSON.DIST(6,K996,FALSE) * _xlfn.POISSON.DIST(3,L996,FALSE)</f>
        <v>2.1494919326260978E-6</v>
      </c>
      <c r="BB996" s="13">
        <f t="shared" ref="BB996:BB1044" si="1441">_xlfn.POISSON.DIST(6,K996,FALSE) * _xlfn.POISSON.DIST(4,L996,FALSE)</f>
        <v>8.3896134931337129E-7</v>
      </c>
      <c r="BC996" s="13">
        <f t="shared" ref="BC996:BC1044" si="1442">_xlfn.POISSON.DIST(6,K996,FALSE) * _xlfn.POISSON.DIST(5,L996,FALSE)</f>
        <v>2.6196186548392039E-7</v>
      </c>
      <c r="BD996" s="13">
        <f t="shared" ref="BD996:BD1044" si="1443">_xlfn.POISSON.DIST(0,K996,FALSE) * _xlfn.POISSON.DIST(6,L996,FALSE)</f>
        <v>2.5121606211626745E-3</v>
      </c>
      <c r="BE996" s="13">
        <f t="shared" ref="BE996:BE1044" si="1444">_xlfn.POISSON.DIST(1,K996,FALSE) * _xlfn.POISSON.DIST(6,L996,FALSE)</f>
        <v>1.3037282534377819E-3</v>
      </c>
      <c r="BF996" s="13">
        <f t="shared" ref="BF996:BF1044" si="1445">_xlfn.POISSON.DIST(2,K996,FALSE) * _xlfn.POISSON.DIST(6,L996,FALSE)</f>
        <v>3.3829591637044146E-4</v>
      </c>
      <c r="BG996" s="13">
        <f t="shared" ref="BG996:BG1044" si="1446">_xlfn.POISSON.DIST(3,K996,FALSE) * _xlfn.POISSON.DIST(6,L996,FALSE)</f>
        <v>5.8521462956277241E-5</v>
      </c>
      <c r="BH996" s="13">
        <f t="shared" ref="BH996:BH1044" si="1447">_xlfn.POISSON.DIST(4,K996,FALSE) * _xlfn.POISSON.DIST(6,L996,FALSE)</f>
        <v>7.5926758072200712E-6</v>
      </c>
      <c r="BI996" s="13">
        <f t="shared" ref="BI996:BI1044" si="1448">_xlfn.POISSON.DIST(5,K996,FALSE) * _xlfn.POISSON.DIST(6,L996,FALSE)</f>
        <v>7.8806951161307373E-7</v>
      </c>
      <c r="BJ996" s="14">
        <f t="shared" ref="BJ996:BJ1044" si="1449">SUM(N996,Q996,T996,W996,X996,Y996,AD996,AE996,AF996,AG996,AM996,AN996,AO996,AP996,AQ996,AX996,AY996,AZ996,BA996,BB996,BC996)</f>
        <v>0.1207662393808514</v>
      </c>
      <c r="BK996" s="14">
        <f t="shared" ref="BK996:BK1044" si="1450">SUM(M996,P996,S996,V996,AC996,AL996,AY996)</f>
        <v>0.24855422257088775</v>
      </c>
      <c r="BL996" s="14">
        <f t="shared" ref="BL996:BL1044" si="1451">SUM(O996,R996,U996,AA996,AB996,AH996,AI996,AJ996,AK996,AR996,AS996,AT996,AU996,AV996,BD996,BE996,BF996,BG996,BH996,BI996)</f>
        <v>0.55030147379087757</v>
      </c>
      <c r="BM996" s="14">
        <f t="shared" ref="BM996:BM1044" si="1452">SUM(S996:BI996)</f>
        <v>0.34385426716770984</v>
      </c>
      <c r="BN996" s="14">
        <f t="shared" ref="BN996:BN1044" si="1453">SUM(M996:R996)</f>
        <v>0.65498161294719237</v>
      </c>
    </row>
    <row r="997" spans="1:66" x14ac:dyDescent="0.25">
      <c r="A997" t="s">
        <v>344</v>
      </c>
      <c r="B997" t="s">
        <v>212</v>
      </c>
      <c r="C997" t="s">
        <v>199</v>
      </c>
      <c r="D997" s="22" t="s">
        <v>369</v>
      </c>
      <c r="E997" s="10">
        <f>VLOOKUP(A997,home!$A$2:$E$405,3,FALSE)</f>
        <v>1.3976999999999999</v>
      </c>
      <c r="F997" s="10">
        <f>VLOOKUP(B997,home!$B$2:$E$405,3,FALSE)</f>
        <v>1.3513999999999999</v>
      </c>
      <c r="G997" s="10">
        <f>VLOOKUP(C997,away!$B$2:$E$405,4,FALSE)</f>
        <v>0.86609999999999998</v>
      </c>
      <c r="H997" s="10">
        <f>VLOOKUP(A997,away!$A$2:$E$405,3,FALSE)</f>
        <v>1.0585</v>
      </c>
      <c r="I997" s="10">
        <f>VLOOKUP(C997,away!$B$2:$E$405,3,FALSE)</f>
        <v>1.3425</v>
      </c>
      <c r="J997" s="10">
        <f>VLOOKUP(B997,home!$B$2:$E$405,4,FALSE)</f>
        <v>1.1022000000000001</v>
      </c>
      <c r="K997" s="12">
        <f t="shared" si="1398"/>
        <v>1.6359345266579997</v>
      </c>
      <c r="L997" s="12">
        <f t="shared" si="1399"/>
        <v>1.5662661547500001</v>
      </c>
      <c r="M997" s="13">
        <f t="shared" si="1400"/>
        <v>4.0672597987204795E-2</v>
      </c>
      <c r="N997" s="13">
        <f t="shared" si="1401"/>
        <v>6.6537707336148985E-2</v>
      </c>
      <c r="O997" s="13">
        <f t="shared" si="1402"/>
        <v>6.3704113653111849E-2</v>
      </c>
      <c r="P997" s="13">
        <f t="shared" si="1403"/>
        <v>0.10421575901527094</v>
      </c>
      <c r="Q997" s="13">
        <f t="shared" si="1404"/>
        <v>5.4425666377935715E-2</v>
      </c>
      <c r="R997" s="13">
        <f t="shared" si="1405"/>
        <v>4.9888798566608245E-2</v>
      </c>
      <c r="S997" s="13">
        <f t="shared" si="1406"/>
        <v>6.6758241202994784E-2</v>
      </c>
      <c r="T997" s="13">
        <f t="shared" si="1407"/>
        <v>8.5245079197475732E-2</v>
      </c>
      <c r="U997" s="13">
        <f t="shared" si="1408"/>
        <v>8.1614808068600553E-2</v>
      </c>
      <c r="V997" s="13">
        <f t="shared" si="1409"/>
        <v>1.9006137142268831E-2</v>
      </c>
      <c r="W997" s="13">
        <f t="shared" si="1410"/>
        <v>2.967894225467815E-2</v>
      </c>
      <c r="X997" s="13">
        <f t="shared" si="1411"/>
        <v>4.648512276228204E-2</v>
      </c>
      <c r="Y997" s="13">
        <f t="shared" si="1412"/>
        <v>3.6404037240980604E-2</v>
      </c>
      <c r="Z997" s="13">
        <f t="shared" si="1413"/>
        <v>2.604637889867294E-2</v>
      </c>
      <c r="AA997" s="13">
        <f t="shared" si="1414"/>
        <v>4.261017053475543E-2</v>
      </c>
      <c r="AB997" s="13">
        <f t="shared" si="1415"/>
        <v>3.4853724582295888E-2</v>
      </c>
      <c r="AC997" s="13">
        <f t="shared" si="1416"/>
        <v>3.0437246239670402E-3</v>
      </c>
      <c r="AD997" s="13">
        <f t="shared" si="1417"/>
        <v>1.2138201587279258E-2</v>
      </c>
      <c r="AE997" s="13">
        <f t="shared" si="1418"/>
        <v>1.9011654325688229E-2</v>
      </c>
      <c r="AF997" s="13">
        <f t="shared" si="1419"/>
        <v>1.4888655358065956E-2</v>
      </c>
      <c r="AG997" s="13">
        <f t="shared" si="1420"/>
        <v>7.7731989923586504E-3</v>
      </c>
      <c r="AH997" s="13">
        <f t="shared" si="1421"/>
        <v>1.0198890430696503E-2</v>
      </c>
      <c r="AI997" s="13">
        <f t="shared" si="1422"/>
        <v>1.6684716989178287E-2</v>
      </c>
      <c r="AJ997" s="13">
        <f t="shared" si="1423"/>
        <v>1.3647552295057035E-2</v>
      </c>
      <c r="AK997" s="13">
        <f t="shared" si="1424"/>
        <v>7.4421673346181409E-3</v>
      </c>
      <c r="AL997" s="13">
        <f t="shared" si="1425"/>
        <v>3.1195850535044171E-4</v>
      </c>
      <c r="AM997" s="13">
        <f t="shared" si="1426"/>
        <v>3.9714606136330103E-3</v>
      </c>
      <c r="AN997" s="13">
        <f t="shared" si="1427"/>
        <v>6.2203643440560501E-3</v>
      </c>
      <c r="AO997" s="13">
        <f t="shared" si="1428"/>
        <v>4.8713730711543394E-3</v>
      </c>
      <c r="AP997" s="13">
        <f t="shared" si="1429"/>
        <v>2.5432889228365354E-3</v>
      </c>
      <c r="AQ997" s="13">
        <f t="shared" si="1430"/>
        <v>9.9586684039736258E-4</v>
      </c>
      <c r="AR997" s="13">
        <f t="shared" si="1431"/>
        <v>3.1948353795207152E-3</v>
      </c>
      <c r="AS997" s="13">
        <f t="shared" si="1432"/>
        <v>5.2265415043464521E-3</v>
      </c>
      <c r="AT997" s="13">
        <f t="shared" si="1433"/>
        <v>4.2751398509857019E-3</v>
      </c>
      <c r="AU997" s="13">
        <f t="shared" si="1434"/>
        <v>2.3312829628396813E-3</v>
      </c>
      <c r="AV997" s="13">
        <f t="shared" si="1435"/>
        <v>9.5345657257974868E-4</v>
      </c>
      <c r="AW997" s="13">
        <f t="shared" si="1436"/>
        <v>2.2203723572340496E-5</v>
      </c>
      <c r="AX997" s="13">
        <f t="shared" si="1437"/>
        <v>1.0828415898507695E-3</v>
      </c>
      <c r="AY997" s="13">
        <f t="shared" si="1438"/>
        <v>1.6960181331389414E-3</v>
      </c>
      <c r="AZ997" s="13">
        <f t="shared" si="1439"/>
        <v>1.328207899888902E-3</v>
      </c>
      <c r="BA997" s="13">
        <f t="shared" si="1440"/>
        <v>6.9344236002252119E-4</v>
      </c>
      <c r="BB997" s="13">
        <f t="shared" si="1441"/>
        <v>2.7152882469330989E-4</v>
      </c>
      <c r="BC997" s="13">
        <f t="shared" si="1442"/>
        <v>8.5057281631235432E-5</v>
      </c>
      <c r="BD997" s="13">
        <f t="shared" si="1443"/>
        <v>8.3399375415686152E-4</v>
      </c>
      <c r="BE997" s="13">
        <f t="shared" si="1444"/>
        <v>1.3643591774423335E-3</v>
      </c>
      <c r="BF997" s="13">
        <f t="shared" si="1445"/>
        <v>1.116001142570311E-3</v>
      </c>
      <c r="BG997" s="13">
        <f t="shared" si="1446"/>
        <v>6.0856826697351608E-4</v>
      </c>
      <c r="BH997" s="13">
        <f t="shared" si="1447"/>
        <v>2.4889445994259962E-4</v>
      </c>
      <c r="BI997" s="13">
        <f t="shared" si="1448"/>
        <v>8.1435008102798958E-5</v>
      </c>
      <c r="BJ997" s="14">
        <f t="shared" si="1449"/>
        <v>0.39634771531419638</v>
      </c>
      <c r="BK997" s="14">
        <f t="shared" si="1450"/>
        <v>0.23570443661019577</v>
      </c>
      <c r="BL997" s="14">
        <f t="shared" si="1451"/>
        <v>0.34087945053438268</v>
      </c>
      <c r="BM997" s="14">
        <f t="shared" si="1452"/>
        <v>0.61785952401160005</v>
      </c>
      <c r="BN997" s="14">
        <f t="shared" si="1453"/>
        <v>0.37944464293628055</v>
      </c>
    </row>
    <row r="998" spans="1:66" x14ac:dyDescent="0.25">
      <c r="A998" t="s">
        <v>344</v>
      </c>
      <c r="B998" t="s">
        <v>203</v>
      </c>
      <c r="C998" t="s">
        <v>208</v>
      </c>
      <c r="D998" s="22" t="s">
        <v>369</v>
      </c>
      <c r="E998" s="10">
        <f>VLOOKUP(A998,home!$A$2:$E$405,3,FALSE)</f>
        <v>1.3976999999999999</v>
      </c>
      <c r="F998" s="10">
        <f>VLOOKUP(B998,home!$B$2:$E$405,3,FALSE)</f>
        <v>0.82279999999999998</v>
      </c>
      <c r="G998" s="10">
        <f>VLOOKUP(C998,away!$B$2:$E$405,4,FALSE)</f>
        <v>0.68140000000000001</v>
      </c>
      <c r="H998" s="10">
        <f>VLOOKUP(A998,away!$A$2:$E$405,3,FALSE)</f>
        <v>1.0585</v>
      </c>
      <c r="I998" s="10">
        <f>VLOOKUP(C998,away!$B$2:$E$405,3,FALSE)</f>
        <v>1.1247</v>
      </c>
      <c r="J998" s="10">
        <f>VLOOKUP(B998,home!$B$2:$E$405,4,FALSE)</f>
        <v>0.94469999999999998</v>
      </c>
      <c r="K998" s="12">
        <f t="shared" si="1398"/>
        <v>0.78362877938399988</v>
      </c>
      <c r="L998" s="12">
        <f t="shared" si="1399"/>
        <v>1.124660579265</v>
      </c>
      <c r="M998" s="13">
        <f t="shared" si="1400"/>
        <v>0.14833391581500296</v>
      </c>
      <c r="N998" s="13">
        <f t="shared" si="1401"/>
        <v>0.11623872539135978</v>
      </c>
      <c r="O998" s="13">
        <f t="shared" si="1402"/>
        <v>0.166825307685147</v>
      </c>
      <c r="P998" s="13">
        <f t="shared" si="1403"/>
        <v>0.13072911223167197</v>
      </c>
      <c r="Q998" s="13">
        <f t="shared" si="1404"/>
        <v>4.5544005247791598E-2</v>
      </c>
      <c r="R998" s="13">
        <f t="shared" si="1405"/>
        <v>9.3810923588619644E-2</v>
      </c>
      <c r="S998" s="13">
        <f t="shared" si="1406"/>
        <v>2.880342754214632E-2</v>
      </c>
      <c r="T998" s="13">
        <f t="shared" si="1407"/>
        <v>5.1221547324029504E-2</v>
      </c>
      <c r="U998" s="13">
        <f t="shared" si="1408"/>
        <v>7.3512939544635697E-2</v>
      </c>
      <c r="V998" s="13">
        <f t="shared" si="1409"/>
        <v>2.8205481090306608E-3</v>
      </c>
      <c r="W998" s="13">
        <f t="shared" si="1410"/>
        <v>1.1896531080195142E-2</v>
      </c>
      <c r="X998" s="13">
        <f t="shared" si="1411"/>
        <v>1.3379559535896344E-2</v>
      </c>
      <c r="Y998" s="13">
        <f t="shared" si="1412"/>
        <v>7.5237315889758695E-3</v>
      </c>
      <c r="Z998" s="13">
        <f t="shared" si="1413"/>
        <v>3.5168482554853886E-2</v>
      </c>
      <c r="AA998" s="13">
        <f t="shared" si="1414"/>
        <v>2.7559035057247643E-2</v>
      </c>
      <c r="AB998" s="13">
        <f t="shared" si="1415"/>
        <v>1.0798026501455914E-2</v>
      </c>
      <c r="AC998" s="13">
        <f t="shared" si="1416"/>
        <v>1.5536220605481927E-4</v>
      </c>
      <c r="AD998" s="13">
        <f t="shared" si="1417"/>
        <v>2.3306160323192833E-3</v>
      </c>
      <c r="AE998" s="13">
        <f t="shared" si="1418"/>
        <v>2.6211519769525015E-3</v>
      </c>
      <c r="AF998" s="13">
        <f t="shared" si="1419"/>
        <v>1.4739531503705002E-3</v>
      </c>
      <c r="AG998" s="13">
        <f t="shared" si="1420"/>
        <v>5.5256566796838631E-4</v>
      </c>
      <c r="AH998" s="13">
        <f t="shared" si="1421"/>
        <v>9.8881514905032556E-3</v>
      </c>
      <c r="AI998" s="13">
        <f t="shared" si="1422"/>
        <v>7.7486400828671457E-3</v>
      </c>
      <c r="AJ998" s="13">
        <f t="shared" si="1423"/>
        <v>3.036028685011558E-3</v>
      </c>
      <c r="AK998" s="13">
        <f t="shared" si="1424"/>
        <v>7.9303981753680599E-4</v>
      </c>
      <c r="AL998" s="13">
        <f t="shared" si="1425"/>
        <v>5.4769303865020279E-6</v>
      </c>
      <c r="AM998" s="13">
        <f t="shared" si="1426"/>
        <v>3.6526755932382826E-4</v>
      </c>
      <c r="AN998" s="13">
        <f t="shared" si="1427"/>
        <v>4.1080202485584946E-4</v>
      </c>
      <c r="AO998" s="13">
        <f t="shared" si="1428"/>
        <v>2.3100642161880732E-4</v>
      </c>
      <c r="AP998" s="13">
        <f t="shared" si="1429"/>
        <v>8.6601271983914238E-5</v>
      </c>
      <c r="AQ998" s="13">
        <f t="shared" si="1430"/>
        <v>2.4349259178628703E-5</v>
      </c>
      <c r="AR998" s="13">
        <f t="shared" si="1431"/>
        <v>2.2241628366338898E-3</v>
      </c>
      <c r="AS998" s="13">
        <f t="shared" si="1432"/>
        <v>1.74291800882267E-3</v>
      </c>
      <c r="AT998" s="13">
        <f t="shared" si="1433"/>
        <v>6.8290035591005009E-4</v>
      </c>
      <c r="AU998" s="13">
        <f t="shared" si="1434"/>
        <v>1.7838012411423059E-4</v>
      </c>
      <c r="AV998" s="13">
        <f t="shared" si="1435"/>
        <v>3.4945949731500216E-5</v>
      </c>
      <c r="AW998" s="13">
        <f t="shared" si="1436"/>
        <v>1.3408079318283223E-7</v>
      </c>
      <c r="AX998" s="13">
        <f t="shared" si="1437"/>
        <v>4.7705695276917377E-5</v>
      </c>
      <c r="AY998" s="13">
        <f t="shared" si="1438"/>
        <v>5.3652714884377472E-5</v>
      </c>
      <c r="AZ998" s="13">
        <f t="shared" si="1439"/>
        <v>3.017054670050193E-5</v>
      </c>
      <c r="BA998" s="13">
        <f t="shared" si="1440"/>
        <v>1.1310541509642748E-5</v>
      </c>
      <c r="BB998" s="13">
        <f t="shared" si="1441"/>
        <v>3.1801300415089104E-6</v>
      </c>
      <c r="BC998" s="13">
        <f t="shared" si="1442"/>
        <v>7.15313378924287E-7</v>
      </c>
      <c r="BD998" s="13">
        <f t="shared" si="1443"/>
        <v>4.1690471070472619E-4</v>
      </c>
      <c r="BE998" s="13">
        <f t="shared" si="1444"/>
        <v>3.266985295689842E-4</v>
      </c>
      <c r="BF998" s="13">
        <f t="shared" si="1445"/>
        <v>1.2800518497634532E-4</v>
      </c>
      <c r="BG998" s="13">
        <f t="shared" si="1446"/>
        <v>3.3436182285945537E-5</v>
      </c>
      <c r="BH998" s="13">
        <f t="shared" si="1447"/>
        <v>6.5503886779991036E-6</v>
      </c>
      <c r="BI998" s="13">
        <f t="shared" si="1448"/>
        <v>1.0266146168462422E-6</v>
      </c>
      <c r="BJ998" s="14">
        <f t="shared" si="1449"/>
        <v>0.25404714847461185</v>
      </c>
      <c r="BK998" s="14">
        <f t="shared" si="1450"/>
        <v>0.31090149554917762</v>
      </c>
      <c r="BL998" s="14">
        <f t="shared" si="1451"/>
        <v>0.39974802133906789</v>
      </c>
      <c r="BM998" s="14">
        <f t="shared" si="1452"/>
        <v>0.29832963932402706</v>
      </c>
      <c r="BN998" s="14">
        <f t="shared" si="1453"/>
        <v>0.70148198995959288</v>
      </c>
    </row>
    <row r="999" spans="1:66" x14ac:dyDescent="0.25">
      <c r="A999" t="s">
        <v>344</v>
      </c>
      <c r="B999" t="s">
        <v>205</v>
      </c>
      <c r="C999" t="s">
        <v>214</v>
      </c>
      <c r="D999" s="22" t="s">
        <v>369</v>
      </c>
      <c r="E999" s="10">
        <f>VLOOKUP(A999,home!$A$2:$E$405,3,FALSE)</f>
        <v>1.3976999999999999</v>
      </c>
      <c r="F999" s="10">
        <f>VLOOKUP(B999,home!$B$2:$E$405,3,FALSE)</f>
        <v>0.96799999999999997</v>
      </c>
      <c r="G999" s="10">
        <f>VLOOKUP(C999,away!$B$2:$E$405,4,FALSE)</f>
        <v>0.78700000000000003</v>
      </c>
      <c r="H999" s="10">
        <f>VLOOKUP(A999,away!$A$2:$E$405,3,FALSE)</f>
        <v>1.0585</v>
      </c>
      <c r="I999" s="10">
        <f>VLOOKUP(C999,away!$B$2:$E$405,3,FALSE)</f>
        <v>0.70850000000000002</v>
      </c>
      <c r="J999" s="10">
        <f>VLOOKUP(B999,home!$B$2:$E$405,4,FALSE)</f>
        <v>1.2782</v>
      </c>
      <c r="K999" s="12">
        <f t="shared" si="1398"/>
        <v>1.0647902231999999</v>
      </c>
      <c r="L999" s="12">
        <f t="shared" si="1399"/>
        <v>0.9585825749500001</v>
      </c>
      <c r="M999" s="13">
        <f t="shared" si="1400"/>
        <v>0.13220879865419066</v>
      </c>
      <c r="N999" s="13">
        <f t="shared" si="1401"/>
        <v>0.14077463622799949</v>
      </c>
      <c r="O999" s="13">
        <f t="shared" si="1402"/>
        <v>0.12673305064498017</v>
      </c>
      <c r="P999" s="13">
        <f t="shared" si="1403"/>
        <v>0.13494411328308531</v>
      </c>
      <c r="Q999" s="13">
        <f t="shared" si="1404"/>
        <v>7.4947728165055197E-2</v>
      </c>
      <c r="R999" s="13">
        <f t="shared" si="1405"/>
        <v>6.0742047009266928E-2</v>
      </c>
      <c r="S999" s="13">
        <f t="shared" si="1406"/>
        <v>3.4434004951116322E-2</v>
      </c>
      <c r="T999" s="13">
        <f t="shared" si="1407"/>
        <v>7.1843586251111244E-2</v>
      </c>
      <c r="U999" s="13">
        <f t="shared" si="1408"/>
        <v>6.4677537792622211E-2</v>
      </c>
      <c r="V999" s="13">
        <f t="shared" si="1409"/>
        <v>3.9051580296673378E-3</v>
      </c>
      <c r="W999" s="13">
        <f t="shared" si="1410"/>
        <v>2.6601202733734022E-2</v>
      </c>
      <c r="X999" s="13">
        <f t="shared" si="1411"/>
        <v>2.5499449413269735E-2</v>
      </c>
      <c r="Y999" s="13">
        <f t="shared" si="1412"/>
        <v>1.2221663939189685E-2</v>
      </c>
      <c r="Z999" s="13">
        <f t="shared" si="1413"/>
        <v>1.9408755943292354E-2</v>
      </c>
      <c r="AA999" s="13">
        <f t="shared" si="1414"/>
        <v>2.0666253572892587E-2</v>
      </c>
      <c r="AB999" s="13">
        <f t="shared" si="1415"/>
        <v>1.1002612377294047E-2</v>
      </c>
      <c r="AC999" s="13">
        <f t="shared" si="1416"/>
        <v>2.4912207664510243E-4</v>
      </c>
      <c r="AD999" s="13">
        <f t="shared" si="1417"/>
        <v>7.0811751490602714E-3</v>
      </c>
      <c r="AE999" s="13">
        <f t="shared" si="1418"/>
        <v>6.7878911080581448E-3</v>
      </c>
      <c r="AF999" s="13">
        <f t="shared" si="1419"/>
        <v>3.2533770684212925E-3</v>
      </c>
      <c r="AG999" s="13">
        <f t="shared" si="1420"/>
        <v>1.0395435225101887E-3</v>
      </c>
      <c r="AH999" s="13">
        <f t="shared" si="1421"/>
        <v>4.6512238121743247E-3</v>
      </c>
      <c r="AI999" s="13">
        <f t="shared" si="1422"/>
        <v>4.9525776411182528E-3</v>
      </c>
      <c r="AJ999" s="13">
        <f t="shared" si="1423"/>
        <v>2.6367281259508167E-3</v>
      </c>
      <c r="AK999" s="13">
        <f t="shared" si="1424"/>
        <v>9.3585410991629619E-4</v>
      </c>
      <c r="AL999" s="13">
        <f t="shared" si="1425"/>
        <v>1.0171050058489769E-5</v>
      </c>
      <c r="AM999" s="13">
        <f t="shared" si="1426"/>
        <v>1.5079932134972366E-3</v>
      </c>
      <c r="AN999" s="13">
        <f t="shared" si="1427"/>
        <v>1.4455360176013061E-3</v>
      </c>
      <c r="AO999" s="13">
        <f t="shared" si="1428"/>
        <v>6.9283281896761421E-4</v>
      </c>
      <c r="AP999" s="13">
        <f t="shared" si="1429"/>
        <v>2.2137915587194771E-4</v>
      </c>
      <c r="AQ999" s="13">
        <f t="shared" si="1430"/>
        <v>5.3052550318997254E-5</v>
      </c>
      <c r="AR999" s="13">
        <f t="shared" si="1431"/>
        <v>8.9171641970856421E-4</v>
      </c>
      <c r="AS999" s="13">
        <f t="shared" si="1432"/>
        <v>9.4949092557258666E-4</v>
      </c>
      <c r="AT999" s="13">
        <f t="shared" si="1433"/>
        <v>5.0550432728340452E-4</v>
      </c>
      <c r="AU999" s="13">
        <f t="shared" si="1434"/>
        <v>1.7941868849222076E-4</v>
      </c>
      <c r="AV999" s="13">
        <f t="shared" si="1435"/>
        <v>4.776081634147073E-5</v>
      </c>
      <c r="AW999" s="13">
        <f t="shared" si="1436"/>
        <v>2.8837451425158758E-7</v>
      </c>
      <c r="AX999" s="13">
        <f t="shared" si="1437"/>
        <v>2.6761607173063449E-4</v>
      </c>
      <c r="AY999" s="13">
        <f t="shared" si="1438"/>
        <v>2.5653210313755553E-4</v>
      </c>
      <c r="AZ999" s="13">
        <f t="shared" si="1439"/>
        <v>1.2295360199146847E-4</v>
      </c>
      <c r="BA999" s="13">
        <f t="shared" si="1440"/>
        <v>3.9287060132119782E-5</v>
      </c>
      <c r="BB999" s="13">
        <f t="shared" si="1441"/>
        <v>9.4149728159157153E-6</v>
      </c>
      <c r="BC999" s="13">
        <f t="shared" si="1442"/>
        <v>1.8050057769929484E-6</v>
      </c>
      <c r="BD999" s="13">
        <f t="shared" si="1443"/>
        <v>1.4246397028823833E-4</v>
      </c>
      <c r="BE999" s="13">
        <f t="shared" si="1444"/>
        <v>1.5169424272117144E-4</v>
      </c>
      <c r="BF999" s="13">
        <f t="shared" si="1445"/>
        <v>8.0761273282615553E-5</v>
      </c>
      <c r="BG999" s="13">
        <f t="shared" si="1446"/>
        <v>2.8664604734837475E-5</v>
      </c>
      <c r="BH999" s="13">
        <f t="shared" si="1447"/>
        <v>7.6304477183868394E-6</v>
      </c>
      <c r="BI999" s="13">
        <f t="shared" si="1448"/>
        <v>1.6249652258354113E-6</v>
      </c>
      <c r="BJ999" s="14">
        <f t="shared" si="1449"/>
        <v>0.37466865615025108</v>
      </c>
      <c r="BK999" s="14">
        <f t="shared" si="1450"/>
        <v>0.3060079001479008</v>
      </c>
      <c r="BL999" s="14">
        <f t="shared" si="1451"/>
        <v>0.29998461576758484</v>
      </c>
      <c r="BM999" s="14">
        <f t="shared" si="1452"/>
        <v>0.32946331029582804</v>
      </c>
      <c r="BN999" s="14">
        <f t="shared" si="1453"/>
        <v>0.67035037398457775</v>
      </c>
    </row>
    <row r="1000" spans="1:66" x14ac:dyDescent="0.25">
      <c r="A1000" t="s">
        <v>345</v>
      </c>
      <c r="B1000" t="s">
        <v>220</v>
      </c>
      <c r="C1000" t="s">
        <v>224</v>
      </c>
      <c r="D1000" s="22" t="s">
        <v>369</v>
      </c>
      <c r="E1000" s="10">
        <f>VLOOKUP(A1000,home!$A$2:$E$405,3,FALSE)</f>
        <v>1.8438000000000001</v>
      </c>
      <c r="F1000" s="10">
        <f>VLOOKUP(B1000,home!$B$2:$E$405,3,FALSE)</f>
        <v>0.8135</v>
      </c>
      <c r="G1000" s="10">
        <f>VLOOKUP(C1000,away!$B$2:$E$405,4,FALSE)</f>
        <v>1.3311999999999999</v>
      </c>
      <c r="H1000" s="10">
        <f>VLOOKUP(A1000,away!$A$2:$E$405,3,FALSE)</f>
        <v>1.2188000000000001</v>
      </c>
      <c r="I1000" s="10">
        <f>VLOOKUP(C1000,away!$B$2:$E$405,3,FALSE)</f>
        <v>1.0442</v>
      </c>
      <c r="J1000" s="10">
        <f>VLOOKUP(B1000,home!$B$2:$E$405,4,FALSE)</f>
        <v>1.0256000000000001</v>
      </c>
      <c r="K1000" s="12">
        <f t="shared" si="1398"/>
        <v>1.9967085465600001</v>
      </c>
      <c r="L1000" s="12">
        <f t="shared" si="1399"/>
        <v>1.3052513365760001</v>
      </c>
      <c r="M1000" s="13">
        <f t="shared" si="1400"/>
        <v>3.6810951493933444E-2</v>
      </c>
      <c r="N1000" s="13">
        <f t="shared" si="1401"/>
        <v>7.3500741454942509E-2</v>
      </c>
      <c r="O1000" s="13">
        <f t="shared" si="1402"/>
        <v>4.8047543638090939E-2</v>
      </c>
      <c r="P1000" s="13">
        <f t="shared" si="1403"/>
        <v>9.5936941023390732E-2</v>
      </c>
      <c r="Q1000" s="13">
        <f t="shared" si="1404"/>
        <v>7.3379779320790317E-2</v>
      </c>
      <c r="R1000" s="13">
        <f t="shared" si="1405"/>
        <v>3.1357060276405953E-2</v>
      </c>
      <c r="S1000" s="13">
        <f t="shared" si="1406"/>
        <v>6.2507869800936727E-2</v>
      </c>
      <c r="T1000" s="13">
        <f t="shared" si="1407"/>
        <v>9.5779055036113489E-2</v>
      </c>
      <c r="U1000" s="13">
        <f t="shared" si="1408"/>
        <v>6.2610910248896853E-2</v>
      </c>
      <c r="V1000" s="13">
        <f t="shared" si="1409"/>
        <v>1.8100935169248166E-2</v>
      </c>
      <c r="W1000" s="13">
        <f t="shared" si="1410"/>
        <v>4.8839344171502923E-2</v>
      </c>
      <c r="X1000" s="13">
        <f t="shared" si="1411"/>
        <v>6.374761925734948E-2</v>
      </c>
      <c r="Y1000" s="13">
        <f t="shared" si="1412"/>
        <v>4.16033326195967E-2</v>
      </c>
      <c r="Z1000" s="13">
        <f t="shared" si="1413"/>
        <v>1.3642948278957692E-2</v>
      </c>
      <c r="AA1000" s="13">
        <f t="shared" si="1414"/>
        <v>2.7240991428870868E-2</v>
      </c>
      <c r="AB1000" s="13">
        <f t="shared" si="1415"/>
        <v>2.719616020139709E-2</v>
      </c>
      <c r="AC1000" s="13">
        <f t="shared" si="1416"/>
        <v>2.9484234299243942E-3</v>
      </c>
      <c r="AD1000" s="13">
        <f t="shared" si="1417"/>
        <v>2.4379483978906304E-2</v>
      </c>
      <c r="AE1000" s="13">
        <f t="shared" si="1418"/>
        <v>3.1821354048500637E-2</v>
      </c>
      <c r="AF1000" s="13">
        <f t="shared" si="1419"/>
        <v>2.076743245173179E-2</v>
      </c>
      <c r="AG1000" s="13">
        <f t="shared" si="1420"/>
        <v>9.035572988291574E-3</v>
      </c>
      <c r="AH1000" s="13">
        <f t="shared" si="1421"/>
        <v>4.451869118986691E-3</v>
      </c>
      <c r="AI1000" s="13">
        <f t="shared" si="1422"/>
        <v>8.8890851180472644E-3</v>
      </c>
      <c r="AJ1000" s="13">
        <f t="shared" si="1423"/>
        <v>8.8744561131521398E-3</v>
      </c>
      <c r="AK1000" s="13">
        <f t="shared" si="1424"/>
        <v>5.9065674557341723E-3</v>
      </c>
      <c r="AL1000" s="13">
        <f t="shared" si="1425"/>
        <v>3.0736801221262298E-4</v>
      </c>
      <c r="AM1000" s="13">
        <f t="shared" si="1426"/>
        <v>9.735744804280971E-3</v>
      </c>
      <c r="AN1000" s="13">
        <f t="shared" si="1427"/>
        <v>1.2707593918350586E-2</v>
      </c>
      <c r="AO1000" s="13">
        <f t="shared" si="1428"/>
        <v>8.2933019732960803E-3</v>
      </c>
      <c r="AP1000" s="13">
        <f t="shared" si="1429"/>
        <v>3.6082811617576959E-3</v>
      </c>
      <c r="AQ1000" s="13">
        <f t="shared" si="1430"/>
        <v>1.1774284522815585E-3</v>
      </c>
      <c r="AR1000" s="13">
        <f t="shared" si="1431"/>
        <v>1.1621616235637593E-3</v>
      </c>
      <c r="AS1000" s="13">
        <f t="shared" si="1432"/>
        <v>2.320498046253804E-3</v>
      </c>
      <c r="AT1000" s="13">
        <f t="shared" si="1433"/>
        <v>2.3166791406153764E-3</v>
      </c>
      <c r="AU1000" s="13">
        <f t="shared" si="1434"/>
        <v>1.5419110132346662E-3</v>
      </c>
      <c r="AV1000" s="13">
        <f t="shared" si="1435"/>
        <v>7.6968672454016181E-4</v>
      </c>
      <c r="AW1000" s="13">
        <f t="shared" si="1436"/>
        <v>2.2251791973872355E-5</v>
      </c>
      <c r="AX1000" s="13">
        <f t="shared" si="1437"/>
        <v>3.2399074763058201E-3</v>
      </c>
      <c r="AY1000" s="13">
        <f t="shared" si="1438"/>
        <v>4.2288935638307478E-3</v>
      </c>
      <c r="AZ1000" s="13">
        <f t="shared" si="1439"/>
        <v>2.7598844882138649E-3</v>
      </c>
      <c r="BA1000" s="13">
        <f t="shared" si="1440"/>
        <v>1.2007809723455058E-3</v>
      </c>
      <c r="BB1000" s="13">
        <f t="shared" si="1441"/>
        <v>3.9183024227225003E-4</v>
      </c>
      <c r="BC1000" s="13">
        <f t="shared" si="1442"/>
        <v>1.0228738948735042E-4</v>
      </c>
      <c r="BD1000" s="13">
        <f t="shared" si="1443"/>
        <v>2.5281883541232198E-4</v>
      </c>
      <c r="BE1000" s="13">
        <f t="shared" si="1444"/>
        <v>5.0480552939912934E-4</v>
      </c>
      <c r="BF1000" s="13">
        <f t="shared" si="1445"/>
        <v>5.0397475745099355E-4</v>
      </c>
      <c r="BG1000" s="13">
        <f t="shared" si="1446"/>
        <v>3.3543023515096728E-4</v>
      </c>
      <c r="BH1000" s="13">
        <f t="shared" si="1447"/>
        <v>1.6743910432514173E-4</v>
      </c>
      <c r="BI1000" s="13">
        <f t="shared" si="1448"/>
        <v>6.6865418126872445E-5</v>
      </c>
      <c r="BJ1000" s="14">
        <f t="shared" si="1449"/>
        <v>0.53029964977014821</v>
      </c>
      <c r="BK1000" s="14">
        <f t="shared" si="1450"/>
        <v>0.22084138249347682</v>
      </c>
      <c r="BL1000" s="14">
        <f t="shared" si="1451"/>
        <v>0.23451691402765515</v>
      </c>
      <c r="BM1000" s="14">
        <f t="shared" si="1452"/>
        <v>0.63606123559082717</v>
      </c>
      <c r="BN1000" s="14">
        <f t="shared" si="1453"/>
        <v>0.35903301720755387</v>
      </c>
    </row>
    <row r="1001" spans="1:66" x14ac:dyDescent="0.25">
      <c r="A1001" t="s">
        <v>345</v>
      </c>
      <c r="B1001" t="s">
        <v>225</v>
      </c>
      <c r="C1001" t="s">
        <v>223</v>
      </c>
      <c r="D1001" s="22" t="s">
        <v>369</v>
      </c>
      <c r="E1001" s="10">
        <f>VLOOKUP(A1001,home!$A$2:$E$405,3,FALSE)</f>
        <v>1.8438000000000001</v>
      </c>
      <c r="F1001" s="10">
        <f>VLOOKUP(B1001,home!$B$2:$E$405,3,FALSE)</f>
        <v>0.72309999999999997</v>
      </c>
      <c r="G1001" s="10">
        <f>VLOOKUP(C1001,away!$B$2:$E$405,4,FALSE)</f>
        <v>0.72309999999999997</v>
      </c>
      <c r="H1001" s="10">
        <f>VLOOKUP(A1001,away!$A$2:$E$405,3,FALSE)</f>
        <v>1.2188000000000001</v>
      </c>
      <c r="I1001" s="10">
        <f>VLOOKUP(C1001,away!$B$2:$E$405,3,FALSE)</f>
        <v>1.1623000000000001</v>
      </c>
      <c r="J1001" s="10">
        <f>VLOOKUP(B1001,home!$B$2:$E$405,4,FALSE)</f>
        <v>0.75209999999999999</v>
      </c>
      <c r="K1001" s="12">
        <f t="shared" si="1398"/>
        <v>0.96407436211800002</v>
      </c>
      <c r="L1001" s="12">
        <f t="shared" si="1399"/>
        <v>1.0654333136040002</v>
      </c>
      <c r="M1001" s="13">
        <f t="shared" si="1400"/>
        <v>0.13140019673349224</v>
      </c>
      <c r="N1001" s="13">
        <f t="shared" si="1401"/>
        <v>0.12667956084802123</v>
      </c>
      <c r="O1001" s="13">
        <f t="shared" si="1402"/>
        <v>0.13999814701398214</v>
      </c>
      <c r="P1001" s="13">
        <f t="shared" si="1403"/>
        <v>0.13496862428020681</v>
      </c>
      <c r="Q1001" s="13">
        <f t="shared" si="1404"/>
        <v>6.1064258408972207E-2</v>
      </c>
      <c r="R1001" s="13">
        <f t="shared" si="1405"/>
        <v>7.4579344835763478E-2</v>
      </c>
      <c r="S1001" s="13">
        <f t="shared" si="1406"/>
        <v>3.4658489851881004E-2</v>
      </c>
      <c r="T1001" s="13">
        <f t="shared" si="1407"/>
        <v>6.505989517944219E-2</v>
      </c>
      <c r="U1001" s="13">
        <f t="shared" si="1408"/>
        <v>7.1900034299717031E-2</v>
      </c>
      <c r="V1001" s="13">
        <f t="shared" si="1409"/>
        <v>3.9555231619168973E-3</v>
      </c>
      <c r="W1001" s="13">
        <f t="shared" si="1410"/>
        <v>1.9623495324612873E-2</v>
      </c>
      <c r="X1001" s="13">
        <f t="shared" si="1411"/>
        <v>2.0907525648194897E-2</v>
      </c>
      <c r="Y1001" s="13">
        <f t="shared" si="1412"/>
        <v>1.1137787165308454E-2</v>
      </c>
      <c r="Z1001" s="13">
        <f t="shared" si="1413"/>
        <v>2.6486439498260954E-2</v>
      </c>
      <c r="AA1001" s="13">
        <f t="shared" si="1414"/>
        <v>2.5534897264062929E-2</v>
      </c>
      <c r="AB1001" s="13">
        <f t="shared" si="1415"/>
        <v>1.2308769895800065E-2</v>
      </c>
      <c r="AC1001" s="13">
        <f t="shared" si="1416"/>
        <v>2.5393394223527263E-4</v>
      </c>
      <c r="AD1001" s="13">
        <f t="shared" si="1417"/>
        <v>4.7296271844004256E-3</v>
      </c>
      <c r="AE1001" s="13">
        <f t="shared" si="1418"/>
        <v>5.0391023631873033E-3</v>
      </c>
      <c r="AF1001" s="13">
        <f t="shared" si="1419"/>
        <v>2.684413764200198E-3</v>
      </c>
      <c r="AG1001" s="13">
        <f t="shared" si="1420"/>
        <v>9.5335461729200148E-4</v>
      </c>
      <c r="AH1001" s="13">
        <f t="shared" si="1421"/>
        <v>7.0548837500510097E-3</v>
      </c>
      <c r="AI1001" s="13">
        <f t="shared" si="1422"/>
        <v>6.8014325511470703E-3</v>
      </c>
      <c r="AJ1001" s="13">
        <f t="shared" si="1423"/>
        <v>3.2785433741178561E-3</v>
      </c>
      <c r="AK1001" s="13">
        <f t="shared" si="1424"/>
        <v>1.053586537359623E-3</v>
      </c>
      <c r="AL1001" s="13">
        <f t="shared" si="1425"/>
        <v>1.0433200465006153E-5</v>
      </c>
      <c r="AM1001" s="13">
        <f t="shared" si="1426"/>
        <v>9.1194246217135902E-4</v>
      </c>
      <c r="AN1001" s="13">
        <f t="shared" si="1427"/>
        <v>9.716138792874216E-4</v>
      </c>
      <c r="AO1001" s="13">
        <f t="shared" si="1428"/>
        <v>5.1759489747641731E-4</v>
      </c>
      <c r="AP1001" s="13">
        <f t="shared" si="1429"/>
        <v>1.8382094890760737E-4</v>
      </c>
      <c r="AQ1001" s="13">
        <f t="shared" si="1430"/>
        <v>4.8962240676115928E-5</v>
      </c>
      <c r="AR1001" s="13">
        <f t="shared" si="1431"/>
        <v>1.5033016341815728E-3</v>
      </c>
      <c r="AS1001" s="13">
        <f t="shared" si="1432"/>
        <v>1.4492945640445468E-3</v>
      </c>
      <c r="AT1001" s="13">
        <f t="shared" si="1433"/>
        <v>6.9861386617616557E-4</v>
      </c>
      <c r="AU1001" s="13">
        <f t="shared" si="1434"/>
        <v>2.245052391335256E-4</v>
      </c>
      <c r="AV1001" s="13">
        <f t="shared" si="1435"/>
        <v>5.4109936302450671E-5</v>
      </c>
      <c r="AW1001" s="13">
        <f t="shared" si="1436"/>
        <v>2.9768150796978662E-7</v>
      </c>
      <c r="AX1001" s="13">
        <f t="shared" si="1437"/>
        <v>1.4653005791769516E-4</v>
      </c>
      <c r="AY1001" s="13">
        <f t="shared" si="1438"/>
        <v>1.56118005149836E-4</v>
      </c>
      <c r="AZ1001" s="13">
        <f t="shared" si="1439"/>
        <v>8.3166661770018067E-5</v>
      </c>
      <c r="BA1001" s="13">
        <f t="shared" si="1440"/>
        <v>2.9536177343671157E-5</v>
      </c>
      <c r="BB1001" s="13">
        <f t="shared" si="1441"/>
        <v>7.8672068246157388E-6</v>
      </c>
      <c r="BC1001" s="13">
        <f t="shared" si="1442"/>
        <v>1.6763968471916705E-6</v>
      </c>
      <c r="BD1001" s="13">
        <f t="shared" si="1443"/>
        <v>2.6694460690873016E-4</v>
      </c>
      <c r="BE1001" s="13">
        <f t="shared" si="1444"/>
        <v>2.5735445162637427E-4</v>
      </c>
      <c r="BF1001" s="13">
        <f t="shared" si="1445"/>
        <v>1.2405441439496221E-4</v>
      </c>
      <c r="BG1001" s="13">
        <f t="shared" si="1446"/>
        <v>3.986589347524843E-5</v>
      </c>
      <c r="BH1001" s="13">
        <f t="shared" si="1447"/>
        <v>9.6084214556035624E-6</v>
      </c>
      <c r="BI1001" s="13">
        <f t="shared" si="1448"/>
        <v>1.8526465571543828E-6</v>
      </c>
      <c r="BJ1001" s="14">
        <f t="shared" si="1449"/>
        <v>0.32093784943800369</v>
      </c>
      <c r="BK1001" s="14">
        <f t="shared" si="1450"/>
        <v>0.30540331917534713</v>
      </c>
      <c r="BL1001" s="14">
        <f t="shared" si="1451"/>
        <v>0.34713914519625749</v>
      </c>
      <c r="BM1001" s="14">
        <f t="shared" si="1452"/>
        <v>0.3311208008637892</v>
      </c>
      <c r="BN1001" s="14">
        <f t="shared" si="1453"/>
        <v>0.66869013212043815</v>
      </c>
    </row>
    <row r="1002" spans="1:66" x14ac:dyDescent="0.25">
      <c r="A1002" t="s">
        <v>345</v>
      </c>
      <c r="B1002" t="s">
        <v>229</v>
      </c>
      <c r="C1002" t="s">
        <v>221</v>
      </c>
      <c r="D1002" s="22" t="s">
        <v>369</v>
      </c>
      <c r="E1002" s="10">
        <f>VLOOKUP(A1002,home!$A$2:$E$405,3,FALSE)</f>
        <v>1.8438000000000001</v>
      </c>
      <c r="F1002" s="10">
        <f>VLOOKUP(B1002,home!$B$2:$E$405,3,FALSE)</f>
        <v>1.0395000000000001</v>
      </c>
      <c r="G1002" s="10">
        <f>VLOOKUP(C1002,away!$B$2:$E$405,4,FALSE)</f>
        <v>0.67789999999999995</v>
      </c>
      <c r="H1002" s="10">
        <f>VLOOKUP(A1002,away!$A$2:$E$405,3,FALSE)</f>
        <v>1.2188000000000001</v>
      </c>
      <c r="I1002" s="10">
        <f>VLOOKUP(C1002,away!$B$2:$E$405,3,FALSE)</f>
        <v>1.4358</v>
      </c>
      <c r="J1002" s="10">
        <f>VLOOKUP(B1002,home!$B$2:$E$405,4,FALSE)</f>
        <v>0.88890000000000002</v>
      </c>
      <c r="K1002" s="12">
        <f t="shared" si="1398"/>
        <v>1.2992835447900002</v>
      </c>
      <c r="L1002" s="12">
        <f t="shared" si="1399"/>
        <v>1.5555332572560001</v>
      </c>
      <c r="M1002" s="13">
        <f t="shared" si="1400"/>
        <v>5.7566366195448714E-2</v>
      </c>
      <c r="N1002" s="13">
        <f t="shared" si="1401"/>
        <v>7.4795032331101838E-2</v>
      </c>
      <c r="O1002" s="13">
        <f t="shared" si="1402"/>
        <v>8.9546397116398016E-2</v>
      </c>
      <c r="P1002" s="13">
        <f t="shared" si="1403"/>
        <v>0.11634616026856667</v>
      </c>
      <c r="Q1002" s="13">
        <f t="shared" si="1404"/>
        <v>4.8589977369918338E-2</v>
      </c>
      <c r="R1002" s="13">
        <f t="shared" si="1405"/>
        <v>6.9646199391004984E-2</v>
      </c>
      <c r="S1002" s="13">
        <f t="shared" si="1406"/>
        <v>5.8786188463243752E-2</v>
      </c>
      <c r="T1002" s="13">
        <f t="shared" si="1407"/>
        <v>7.5583325768224408E-2</v>
      </c>
      <c r="U1002" s="13">
        <f t="shared" si="1408"/>
        <v>9.0490160825896088E-2</v>
      </c>
      <c r="V1002" s="13">
        <f t="shared" si="1409"/>
        <v>1.3201279683389291E-2</v>
      </c>
      <c r="W1002" s="13">
        <f t="shared" si="1410"/>
        <v>2.1044052679484466E-2</v>
      </c>
      <c r="X1002" s="13">
        <f t="shared" si="1411"/>
        <v>3.2734723810385329E-2</v>
      </c>
      <c r="Y1002" s="13">
        <f t="shared" si="1412"/>
        <v>2.5459975777072125E-2</v>
      </c>
      <c r="Z1002" s="13">
        <f t="shared" si="1413"/>
        <v>3.6112326464730282E-2</v>
      </c>
      <c r="AA1002" s="13">
        <f t="shared" si="1414"/>
        <v>4.6920151539708493E-2</v>
      </c>
      <c r="AB1002" s="13">
        <f t="shared" si="1415"/>
        <v>3.0481290407298224E-2</v>
      </c>
      <c r="AC1002" s="13">
        <f t="shared" si="1416"/>
        <v>1.6675516270419199E-3</v>
      </c>
      <c r="AD1002" s="13">
        <f t="shared" si="1417"/>
        <v>6.8355478405370184E-3</v>
      </c>
      <c r="AE1002" s="13">
        <f t="shared" si="1418"/>
        <v>1.0632921997519765E-2</v>
      </c>
      <c r="AF1002" s="13">
        <f t="shared" si="1419"/>
        <v>8.2699318944754498E-3</v>
      </c>
      <c r="AG1002" s="13">
        <f t="shared" si="1420"/>
        <v>4.2880513656995611E-3</v>
      </c>
      <c r="AH1002" s="13">
        <f t="shared" si="1421"/>
        <v>1.4043481203193492E-2</v>
      </c>
      <c r="AI1002" s="13">
        <f t="shared" si="1422"/>
        <v>1.8246464038876975E-2</v>
      </c>
      <c r="AJ1002" s="13">
        <f t="shared" si="1423"/>
        <v>1.1853665238157672E-2</v>
      </c>
      <c r="AK1002" s="13">
        <f t="shared" si="1424"/>
        <v>5.1337573964625018E-3</v>
      </c>
      <c r="AL1002" s="13">
        <f t="shared" si="1425"/>
        <v>1.3481012728662893E-4</v>
      </c>
      <c r="AM1002" s="13">
        <f t="shared" si="1426"/>
        <v>1.7762629657669137E-3</v>
      </c>
      <c r="AN1002" s="13">
        <f t="shared" si="1427"/>
        <v>2.7630361168826099E-3</v>
      </c>
      <c r="AO1002" s="13">
        <f t="shared" si="1428"/>
        <v>2.1489972854051888E-3</v>
      </c>
      <c r="AP1002" s="13">
        <f t="shared" si="1429"/>
        <v>1.1142789157335454E-3</v>
      </c>
      <c r="AQ1002" s="13">
        <f t="shared" si="1430"/>
        <v>4.3332447782067161E-4</v>
      </c>
      <c r="AR1002" s="13">
        <f t="shared" si="1431"/>
        <v>4.3690204118433966E-3</v>
      </c>
      <c r="AS1002" s="13">
        <f t="shared" si="1432"/>
        <v>5.6765963279597539E-3</v>
      </c>
      <c r="AT1002" s="13">
        <f t="shared" si="1433"/>
        <v>3.6877540996667246E-3</v>
      </c>
      <c r="AU1002" s="13">
        <f t="shared" si="1434"/>
        <v>1.5971460729762793E-3</v>
      </c>
      <c r="AV1002" s="13">
        <f t="shared" si="1435"/>
        <v>5.1878640281101201E-4</v>
      </c>
      <c r="AW1002" s="13">
        <f t="shared" si="1436"/>
        <v>7.5683857083915025E-6</v>
      </c>
      <c r="AX1002" s="13">
        <f t="shared" si="1437"/>
        <v>3.8464487377347194E-4</v>
      </c>
      <c r="AY1002" s="13">
        <f t="shared" si="1438"/>
        <v>5.9832789338767174E-4</v>
      </c>
      <c r="AZ1002" s="13">
        <f t="shared" si="1439"/>
        <v>4.6535946845422305E-4</v>
      </c>
      <c r="BA1002" s="13">
        <f t="shared" si="1440"/>
        <v>2.4129404325317288E-4</v>
      </c>
      <c r="BB1002" s="13">
        <f t="shared" si="1441"/>
        <v>9.3835227264519566E-5</v>
      </c>
      <c r="BC1002" s="13">
        <f t="shared" si="1442"/>
        <v>2.9192763342427026E-5</v>
      </c>
      <c r="BD1002" s="13">
        <f t="shared" si="1443"/>
        <v>1.1326927587087835E-3</v>
      </c>
      <c r="BE1002" s="13">
        <f t="shared" si="1444"/>
        <v>1.4716890626931126E-3</v>
      </c>
      <c r="BF1002" s="13">
        <f t="shared" si="1445"/>
        <v>9.5607069110229025E-4</v>
      </c>
      <c r="BG1002" s="13">
        <f t="shared" si="1446"/>
        <v>4.140689722017364E-4</v>
      </c>
      <c r="BH1002" s="13">
        <f t="shared" si="1447"/>
        <v>1.3449825049745599E-4</v>
      </c>
      <c r="BI1002" s="13">
        <f t="shared" si="1448"/>
        <v>3.4950272734877606E-5</v>
      </c>
      <c r="BJ1002" s="14">
        <f t="shared" si="1449"/>
        <v>0.31828209486550274</v>
      </c>
      <c r="BK1002" s="14">
        <f t="shared" si="1450"/>
        <v>0.24830068425836466</v>
      </c>
      <c r="BL1002" s="14">
        <f t="shared" si="1451"/>
        <v>0.39635484048019187</v>
      </c>
      <c r="BM1002" s="14">
        <f t="shared" si="1452"/>
        <v>0.54196905388867156</v>
      </c>
      <c r="BN1002" s="14">
        <f t="shared" si="1453"/>
        <v>0.45649013267243849</v>
      </c>
    </row>
    <row r="1003" spans="1:66" x14ac:dyDescent="0.25">
      <c r="A1003" t="s">
        <v>345</v>
      </c>
      <c r="B1003" t="s">
        <v>230</v>
      </c>
      <c r="C1003" t="s">
        <v>215</v>
      </c>
      <c r="D1003" s="22" t="s">
        <v>369</v>
      </c>
      <c r="E1003" s="10">
        <f>VLOOKUP(A1003,home!$A$2:$E$405,3,FALSE)</f>
        <v>1.8438000000000001</v>
      </c>
      <c r="F1003" s="10">
        <f>VLOOKUP(B1003,home!$B$2:$E$405,3,FALSE)</f>
        <v>1.3107</v>
      </c>
      <c r="G1003" s="10">
        <f>VLOOKUP(C1003,away!$B$2:$E$405,4,FALSE)</f>
        <v>0.45200000000000001</v>
      </c>
      <c r="H1003" s="10">
        <f>VLOOKUP(A1003,away!$A$2:$E$405,3,FALSE)</f>
        <v>1.2188000000000001</v>
      </c>
      <c r="I1003" s="10">
        <f>VLOOKUP(C1003,away!$B$2:$E$405,3,FALSE)</f>
        <v>1.3674999999999999</v>
      </c>
      <c r="J1003" s="10">
        <f>VLOOKUP(B1003,home!$B$2:$E$405,4,FALSE)</f>
        <v>1.2306999999999999</v>
      </c>
      <c r="K1003" s="12">
        <f t="shared" si="1398"/>
        <v>1.09233423432</v>
      </c>
      <c r="L1003" s="12">
        <f t="shared" si="1399"/>
        <v>2.0512187662999999</v>
      </c>
      <c r="M1003" s="13">
        <f t="shared" si="1400"/>
        <v>4.3129286967897931E-2</v>
      </c>
      <c r="N1003" s="13">
        <f t="shared" si="1401"/>
        <v>4.711159665684634E-2</v>
      </c>
      <c r="O1003" s="13">
        <f t="shared" si="1402"/>
        <v>8.8467602805690229E-2</v>
      </c>
      <c r="P1003" s="13">
        <f t="shared" si="1403"/>
        <v>9.6636191172879526E-2</v>
      </c>
      <c r="Q1003" s="13">
        <f t="shared" si="1404"/>
        <v>2.5730804930874457E-2</v>
      </c>
      <c r="R1003" s="13">
        <f t="shared" si="1405"/>
        <v>9.0733203542303187E-2</v>
      </c>
      <c r="S1003" s="13">
        <f t="shared" si="1406"/>
        <v>5.4131160638896086E-2</v>
      </c>
      <c r="T1003" s="13">
        <f t="shared" si="1407"/>
        <v>5.2779509946214241E-2</v>
      </c>
      <c r="U1003" s="13">
        <f t="shared" si="1408"/>
        <v>9.9110984418782466E-2</v>
      </c>
      <c r="V1003" s="13">
        <f t="shared" si="1409"/>
        <v>1.3476352292955277E-2</v>
      </c>
      <c r="W1003" s="13">
        <f t="shared" si="1410"/>
        <v>9.368879700868013E-3</v>
      </c>
      <c r="X1003" s="13">
        <f t="shared" si="1411"/>
        <v>1.9217621861627593E-2</v>
      </c>
      <c r="Y1003" s="13">
        <f t="shared" si="1412"/>
        <v>1.9709773303113833E-2</v>
      </c>
      <c r="Z1003" s="13">
        <f t="shared" si="1413"/>
        <v>6.2037883277496646E-2</v>
      </c>
      <c r="AA1003" s="13">
        <f t="shared" si="1414"/>
        <v>6.776610372875784E-2</v>
      </c>
      <c r="AB1003" s="13">
        <f t="shared" si="1415"/>
        <v>3.7011617514701188E-2</v>
      </c>
      <c r="AC1003" s="13">
        <f t="shared" si="1416"/>
        <v>1.8872085652964076E-3</v>
      </c>
      <c r="AD1003" s="13">
        <f t="shared" si="1417"/>
        <v>2.5584870086209619E-3</v>
      </c>
      <c r="AE1003" s="13">
        <f t="shared" si="1418"/>
        <v>5.2480165654180651E-3</v>
      </c>
      <c r="AF1003" s="13">
        <f t="shared" si="1419"/>
        <v>5.3824150324194046E-3</v>
      </c>
      <c r="AG1003" s="13">
        <f t="shared" si="1420"/>
        <v>3.6801702408379685E-3</v>
      </c>
      <c r="AH1003" s="13">
        <f t="shared" si="1421"/>
        <v>3.1813317600082512E-2</v>
      </c>
      <c r="AI1003" s="13">
        <f t="shared" si="1422"/>
        <v>3.475077592186511E-2</v>
      </c>
      <c r="AJ1003" s="13">
        <f t="shared" si="1423"/>
        <v>1.8979731104318207E-2</v>
      </c>
      <c r="AK1003" s="13">
        <f t="shared" si="1424"/>
        <v>6.9107366811449735E-3</v>
      </c>
      <c r="AL1003" s="13">
        <f t="shared" si="1425"/>
        <v>1.6914042454244457E-4</v>
      </c>
      <c r="AM1003" s="13">
        <f t="shared" si="1426"/>
        <v>5.5894458951592926E-4</v>
      </c>
      <c r="AN1003" s="13">
        <f t="shared" si="1427"/>
        <v>1.146517631336924E-3</v>
      </c>
      <c r="AO1003" s="13">
        <f t="shared" si="1428"/>
        <v>1.175879240646062E-3</v>
      </c>
      <c r="AP1003" s="13">
        <f t="shared" si="1429"/>
        <v>8.0399518843859877E-4</v>
      </c>
      <c r="AQ1003" s="13">
        <f t="shared" si="1430"/>
        <v>4.1229250463503957E-4</v>
      </c>
      <c r="AR1003" s="13">
        <f t="shared" si="1431"/>
        <v>1.3051214815910265E-2</v>
      </c>
      <c r="AS1003" s="13">
        <f t="shared" si="1432"/>
        <v>1.4256288742883179E-2</v>
      </c>
      <c r="AT1003" s="13">
        <f t="shared" si="1433"/>
        <v>7.7863161241010651E-3</v>
      </c>
      <c r="AU1003" s="13">
        <f t="shared" si="1434"/>
        <v>2.8350865538644696E-3</v>
      </c>
      <c r="AV1003" s="13">
        <f t="shared" si="1435"/>
        <v>7.7421552501161792E-4</v>
      </c>
      <c r="AW1003" s="13">
        <f t="shared" si="1436"/>
        <v>1.0527189520836425E-5</v>
      </c>
      <c r="AX1003" s="13">
        <f t="shared" si="1437"/>
        <v>1.0175905170269818E-4</v>
      </c>
      <c r="AY1003" s="13">
        <f t="shared" si="1438"/>
        <v>2.0873007649346642E-4</v>
      </c>
      <c r="AZ1003" s="13">
        <f t="shared" si="1439"/>
        <v>2.1407552499731644E-4</v>
      </c>
      <c r="BA1003" s="13">
        <f t="shared" si="1440"/>
        <v>1.4637191142667343E-4</v>
      </c>
      <c r="BB1003" s="13">
        <f t="shared" si="1441"/>
        <v>7.5060202894398469E-5</v>
      </c>
      <c r="BC1003" s="13">
        <f t="shared" si="1442"/>
        <v>3.079297935585514E-5</v>
      </c>
      <c r="BD1003" s="13">
        <f t="shared" si="1443"/>
        <v>4.4618161255679557E-3</v>
      </c>
      <c r="BE1003" s="13">
        <f t="shared" si="1444"/>
        <v>4.8737945011989017E-3</v>
      </c>
      <c r="BF1003" s="13">
        <f t="shared" si="1445"/>
        <v>2.6619062923500638E-3</v>
      </c>
      <c r="BG1003" s="13">
        <f t="shared" si="1446"/>
        <v>9.6923045722859934E-4</v>
      </c>
      <c r="BH1003" s="13">
        <f t="shared" si="1447"/>
        <v>2.6468090234410628E-4</v>
      </c>
      <c r="BI1003" s="13">
        <f t="shared" si="1448"/>
        <v>5.7824002160235228E-5</v>
      </c>
      <c r="BJ1003" s="14">
        <f t="shared" si="1449"/>
        <v>0.19566169414828383</v>
      </c>
      <c r="BK1003" s="14">
        <f t="shared" si="1450"/>
        <v>0.2096380701389611</v>
      </c>
      <c r="BL1003" s="14">
        <f t="shared" si="1451"/>
        <v>0.52753644736026617</v>
      </c>
      <c r="BM1003" s="14">
        <f t="shared" si="1452"/>
        <v>0.60286720596154331</v>
      </c>
      <c r="BN1003" s="14">
        <f t="shared" si="1453"/>
        <v>0.39180868607649166</v>
      </c>
    </row>
    <row r="1004" spans="1:66" x14ac:dyDescent="0.25">
      <c r="A1004" t="s">
        <v>345</v>
      </c>
      <c r="B1004" t="s">
        <v>228</v>
      </c>
      <c r="C1004" t="s">
        <v>216</v>
      </c>
      <c r="D1004" s="22" t="s">
        <v>369</v>
      </c>
      <c r="E1004" s="10">
        <f>VLOOKUP(A1004,home!$A$2:$E$405,3,FALSE)</f>
        <v>1.8438000000000001</v>
      </c>
      <c r="F1004" s="10">
        <f>VLOOKUP(B1004,home!$B$2:$E$405,3,FALSE)</f>
        <v>0.67789999999999995</v>
      </c>
      <c r="G1004" s="10">
        <f>VLOOKUP(C1004,away!$B$2:$E$405,4,FALSE)</f>
        <v>1.1751</v>
      </c>
      <c r="H1004" s="10">
        <f>VLOOKUP(A1004,away!$A$2:$E$405,3,FALSE)</f>
        <v>1.2188000000000001</v>
      </c>
      <c r="I1004" s="10">
        <f>VLOOKUP(C1004,away!$B$2:$E$405,3,FALSE)</f>
        <v>0.95720000000000005</v>
      </c>
      <c r="J1004" s="10">
        <f>VLOOKUP(B1004,home!$B$2:$E$405,4,FALSE)</f>
        <v>1.2306999999999999</v>
      </c>
      <c r="K1004" s="12">
        <f t="shared" si="1398"/>
        <v>1.468771614702</v>
      </c>
      <c r="L1004" s="12">
        <f t="shared" si="1399"/>
        <v>1.435778137552</v>
      </c>
      <c r="M1004" s="13">
        <f t="shared" si="1400"/>
        <v>5.4773446671308228E-2</v>
      </c>
      <c r="N1004" s="13">
        <f t="shared" si="1401"/>
        <v>8.0449683710211259E-2</v>
      </c>
      <c r="O1004" s="13">
        <f t="shared" si="1402"/>
        <v>7.8642517249034705E-2</v>
      </c>
      <c r="P1004" s="13">
        <f t="shared" si="1403"/>
        <v>0.11550789704409459</v>
      </c>
      <c r="Q1004" s="13">
        <f t="shared" si="1404"/>
        <v>5.9081105922656106E-2</v>
      </c>
      <c r="R1004" s="13">
        <f t="shared" si="1405"/>
        <v>5.6456603474110051E-2</v>
      </c>
      <c r="S1004" s="13">
        <f t="shared" si="1406"/>
        <v>6.0896634639472549E-2</v>
      </c>
      <c r="T1004" s="13">
        <f t="shared" si="1407"/>
        <v>8.4827360226143608E-2</v>
      </c>
      <c r="U1004" s="13">
        <f t="shared" si="1408"/>
        <v>8.2921856645259168E-2</v>
      </c>
      <c r="V1004" s="13">
        <f t="shared" si="1409"/>
        <v>1.4268962287671284E-2</v>
      </c>
      <c r="W1004" s="13">
        <f t="shared" si="1410"/>
        <v>2.8925550448133171E-2</v>
      </c>
      <c r="X1004" s="13">
        <f t="shared" si="1411"/>
        <v>4.1530672950087055E-2</v>
      </c>
      <c r="Y1004" s="13">
        <f t="shared" si="1412"/>
        <v>2.9814416129778615E-2</v>
      </c>
      <c r="Z1004" s="13">
        <f t="shared" si="1413"/>
        <v>2.7019718996189837E-2</v>
      </c>
      <c r="AA1004" s="13">
        <f t="shared" si="1414"/>
        <v>3.9685796298828048E-2</v>
      </c>
      <c r="AB1004" s="13">
        <f t="shared" si="1415"/>
        <v>2.9144685555282171E-2</v>
      </c>
      <c r="AC1004" s="13">
        <f t="shared" si="1416"/>
        <v>1.8806761385003409E-3</v>
      </c>
      <c r="AD1004" s="13">
        <f t="shared" si="1417"/>
        <v>1.062125685946219E-2</v>
      </c>
      <c r="AE1004" s="13">
        <f t="shared" si="1418"/>
        <v>1.5249768392140024E-2</v>
      </c>
      <c r="AF1004" s="13">
        <f t="shared" si="1419"/>
        <v>1.0947642030083082E-2</v>
      </c>
      <c r="AG1004" s="13">
        <f t="shared" si="1420"/>
        <v>5.2394616948462291E-3</v>
      </c>
      <c r="AH1004" s="13">
        <f t="shared" si="1421"/>
        <v>9.6985804543819592E-3</v>
      </c>
      <c r="AI1004" s="13">
        <f t="shared" si="1422"/>
        <v>1.4244999674299848E-2</v>
      </c>
      <c r="AJ1004" s="13">
        <f t="shared" si="1423"/>
        <v>1.0461325586525428E-2</v>
      </c>
      <c r="AK1004" s="13">
        <f t="shared" si="1424"/>
        <v>5.1217660245481004E-3</v>
      </c>
      <c r="AL1004" s="13">
        <f t="shared" si="1425"/>
        <v>1.5864106349398294E-4</v>
      </c>
      <c r="AM1004" s="13">
        <f t="shared" si="1426"/>
        <v>3.1200401175273916E-3</v>
      </c>
      <c r="AN1004" s="13">
        <f t="shared" si="1427"/>
        <v>4.4796853890310007E-3</v>
      </c>
      <c r="AO1004" s="13">
        <f t="shared" si="1428"/>
        <v>3.2159171723409189E-3</v>
      </c>
      <c r="AP1004" s="13">
        <f t="shared" si="1429"/>
        <v>1.539114522741713E-3</v>
      </c>
      <c r="AQ1004" s="13">
        <f t="shared" si="1430"/>
        <v>5.5245674573533307E-4</v>
      </c>
      <c r="AR1004" s="13">
        <f t="shared" si="1431"/>
        <v>2.7850019563381502E-3</v>
      </c>
      <c r="AS1004" s="13">
        <f t="shared" si="1432"/>
        <v>4.0905318203590139E-3</v>
      </c>
      <c r="AT1004" s="13">
        <f t="shared" si="1433"/>
        <v>3.0040285133893108E-3</v>
      </c>
      <c r="AU1004" s="13">
        <f t="shared" si="1434"/>
        <v>1.4707439367405556E-3</v>
      </c>
      <c r="AV1004" s="13">
        <f t="shared" si="1435"/>
        <v>5.4004673669490102E-4</v>
      </c>
      <c r="AW1004" s="13">
        <f t="shared" si="1436"/>
        <v>9.2929739289912963E-6</v>
      </c>
      <c r="AX1004" s="13">
        <f t="shared" si="1437"/>
        <v>7.6377106022595389E-4</v>
      </c>
      <c r="AY1004" s="13">
        <f t="shared" si="1438"/>
        <v>1.0966057903673363E-3</v>
      </c>
      <c r="AZ1004" s="13">
        <f t="shared" si="1439"/>
        <v>7.8724130966117674E-4</v>
      </c>
      <c r="BA1004" s="13">
        <f t="shared" si="1440"/>
        <v>3.7676795379644056E-4</v>
      </c>
      <c r="BB1004" s="13">
        <f t="shared" si="1441"/>
        <v>1.3523879774778285E-4</v>
      </c>
      <c r="BC1004" s="13">
        <f t="shared" si="1442"/>
        <v>3.8834581831016629E-5</v>
      </c>
      <c r="BD1004" s="13">
        <f t="shared" si="1443"/>
        <v>6.6644082032497735E-4</v>
      </c>
      <c r="BE1004" s="13">
        <f t="shared" si="1444"/>
        <v>9.788493597720424E-4</v>
      </c>
      <c r="BF1004" s="13">
        <f t="shared" si="1445"/>
        <v>7.1885307735120106E-4</v>
      </c>
      <c r="BG1004" s="13">
        <f t="shared" si="1446"/>
        <v>3.5194366505154174E-4</v>
      </c>
      <c r="BH1004" s="13">
        <f t="shared" si="1447"/>
        <v>1.2923121630047332E-4</v>
      </c>
      <c r="BI1004" s="13">
        <f t="shared" si="1448"/>
        <v>3.7962228447109889E-5</v>
      </c>
      <c r="BJ1004" s="14">
        <f t="shared" si="1449"/>
        <v>0.38279259180454739</v>
      </c>
      <c r="BK1004" s="14">
        <f t="shared" si="1450"/>
        <v>0.24858286363490828</v>
      </c>
      <c r="BL1004" s="14">
        <f t="shared" si="1451"/>
        <v>0.34115176429303873</v>
      </c>
      <c r="BM1004" s="14">
        <f t="shared" si="1452"/>
        <v>0.55354837184083105</v>
      </c>
      <c r="BN1004" s="14">
        <f t="shared" si="1453"/>
        <v>0.44491125407141485</v>
      </c>
    </row>
    <row r="1005" spans="1:66" x14ac:dyDescent="0.25">
      <c r="A1005" t="s">
        <v>346</v>
      </c>
      <c r="B1005" t="s">
        <v>241</v>
      </c>
      <c r="C1005" t="s">
        <v>239</v>
      </c>
      <c r="D1005" s="22" t="s">
        <v>369</v>
      </c>
      <c r="E1005" s="10">
        <f>VLOOKUP(A1005,home!$A$2:$E$405,3,FALSE)</f>
        <v>1.619</v>
      </c>
      <c r="F1005" s="10">
        <f>VLOOKUP(B1005,home!$B$2:$E$405,3,FALSE)</f>
        <v>0.92649999999999999</v>
      </c>
      <c r="G1005" s="10">
        <f>VLOOKUP(C1005,away!$B$2:$E$405,4,FALSE)</f>
        <v>0.88239999999999996</v>
      </c>
      <c r="H1005" s="10">
        <f>VLOOKUP(A1005,away!$A$2:$E$405,3,FALSE)</f>
        <v>1.181</v>
      </c>
      <c r="I1005" s="10">
        <f>VLOOKUP(C1005,away!$B$2:$E$405,3,FALSE)</f>
        <v>1.6935</v>
      </c>
      <c r="J1005" s="10">
        <f>VLOOKUP(B1005,home!$B$2:$E$405,4,FALSE)</f>
        <v>1.129</v>
      </c>
      <c r="K1005" s="12">
        <f t="shared" si="1398"/>
        <v>1.3236030884000001</v>
      </c>
      <c r="L1005" s="12">
        <f t="shared" si="1399"/>
        <v>2.2580265315000001</v>
      </c>
      <c r="M1005" s="13">
        <f t="shared" si="1400"/>
        <v>2.7830308456748307E-2</v>
      </c>
      <c r="N1005" s="13">
        <f t="shared" si="1401"/>
        <v>3.6836282224476692E-2</v>
      </c>
      <c r="O1005" s="13">
        <f t="shared" si="1402"/>
        <v>6.2841574875166506E-2</v>
      </c>
      <c r="P1005" s="13">
        <f t="shared" si="1403"/>
        <v>8.3177302584690221E-2</v>
      </c>
      <c r="Q1005" s="13">
        <f t="shared" si="1404"/>
        <v>2.4378308458745692E-2</v>
      </c>
      <c r="R1005" s="13">
        <f t="shared" si="1405"/>
        <v>7.0948971674684891E-2</v>
      </c>
      <c r="S1005" s="13">
        <f t="shared" si="1406"/>
        <v>6.214864341170754E-2</v>
      </c>
      <c r="T1005" s="13">
        <f t="shared" si="1407"/>
        <v>5.5046867292938645E-2</v>
      </c>
      <c r="U1005" s="13">
        <f t="shared" si="1408"/>
        <v>9.3908278027417039E-2</v>
      </c>
      <c r="V1005" s="13">
        <f t="shared" si="1409"/>
        <v>2.0638396709422129E-2</v>
      </c>
      <c r="W1005" s="13">
        <f t="shared" si="1410"/>
        <v>1.0755734788654551E-2</v>
      </c>
      <c r="X1005" s="13">
        <f t="shared" si="1411"/>
        <v>2.4286734518559523E-2</v>
      </c>
      <c r="Y1005" s="13">
        <f t="shared" si="1412"/>
        <v>2.7420045453202146E-2</v>
      </c>
      <c r="Z1005" s="13">
        <f t="shared" si="1413"/>
        <v>5.3401553474693497E-2</v>
      </c>
      <c r="AA1005" s="13">
        <f t="shared" si="1414"/>
        <v>7.0682461104462052E-2</v>
      </c>
      <c r="AB1005" s="13">
        <f t="shared" si="1415"/>
        <v>4.6777761906789429E-2</v>
      </c>
      <c r="AC1005" s="13">
        <f t="shared" si="1416"/>
        <v>3.8551633613546645E-3</v>
      </c>
      <c r="AD1005" s="13">
        <f t="shared" si="1417"/>
        <v>3.5590809460686215E-3</v>
      </c>
      <c r="AE1005" s="13">
        <f t="shared" si="1418"/>
        <v>8.036499203979067E-3</v>
      </c>
      <c r="AF1005" s="13">
        <f t="shared" si="1419"/>
        <v>9.0733142114816853E-3</v>
      </c>
      <c r="AG1005" s="13">
        <f t="shared" si="1420"/>
        <v>6.829261406053882E-3</v>
      </c>
      <c r="AH1005" s="13">
        <f t="shared" si="1421"/>
        <v>3.0145531142293479E-2</v>
      </c>
      <c r="AI1005" s="13">
        <f t="shared" si="1422"/>
        <v>3.9900718121398025E-2</v>
      </c>
      <c r="AJ1005" s="13">
        <f t="shared" si="1423"/>
        <v>2.640635686743014E-2</v>
      </c>
      <c r="AK1005" s="13">
        <f t="shared" si="1424"/>
        <v>1.1650511834374365E-2</v>
      </c>
      <c r="AL1005" s="13">
        <f t="shared" si="1425"/>
        <v>4.608818330837494E-4</v>
      </c>
      <c r="AM1005" s="13">
        <f t="shared" si="1426"/>
        <v>9.421621064164042E-4</v>
      </c>
      <c r="AN1005" s="13">
        <f t="shared" si="1427"/>
        <v>2.1274270332621672E-3</v>
      </c>
      <c r="AO1005" s="13">
        <f t="shared" si="1428"/>
        <v>2.4018933424681537E-3</v>
      </c>
      <c r="AP1005" s="13">
        <f t="shared" si="1429"/>
        <v>1.8078462977087688E-3</v>
      </c>
      <c r="AQ1005" s="13">
        <f t="shared" si="1430"/>
        <v>1.0205412262751117E-3</v>
      </c>
      <c r="AR1005" s="13">
        <f t="shared" si="1431"/>
        <v>1.3613881825091633E-2</v>
      </c>
      <c r="AS1005" s="13">
        <f t="shared" si="1432"/>
        <v>1.8019376028803911E-2</v>
      </c>
      <c r="AT1005" s="13">
        <f t="shared" si="1433"/>
        <v>1.1925250881382894E-2</v>
      </c>
      <c r="AU1005" s="13">
        <f t="shared" si="1434"/>
        <v>5.2614329655144088E-3</v>
      </c>
      <c r="AV1005" s="13">
        <f t="shared" si="1435"/>
        <v>1.7410122306411107E-3</v>
      </c>
      <c r="AW1005" s="13">
        <f t="shared" si="1436"/>
        <v>3.8262549209385673E-5</v>
      </c>
      <c r="AX1005" s="13">
        <f t="shared" si="1437"/>
        <v>2.0784144563770025E-4</v>
      </c>
      <c r="AY1005" s="13">
        <f t="shared" si="1438"/>
        <v>4.6931149859524211E-4</v>
      </c>
      <c r="AZ1005" s="13">
        <f t="shared" si="1439"/>
        <v>5.2985890768304095E-4</v>
      </c>
      <c r="BA1005" s="13">
        <f t="shared" si="1440"/>
        <v>3.9881182383330523E-4</v>
      </c>
      <c r="BB1005" s="13">
        <f t="shared" si="1441"/>
        <v>2.2513191982287677E-4</v>
      </c>
      <c r="BC1005" s="13">
        <f t="shared" si="1442"/>
        <v>1.0167076960951729E-4</v>
      </c>
      <c r="BD1005" s="13">
        <f t="shared" si="1443"/>
        <v>5.1234177262937594E-3</v>
      </c>
      <c r="BE1005" s="13">
        <f t="shared" si="1444"/>
        <v>6.7813715256857254E-3</v>
      </c>
      <c r="BF1005" s="13">
        <f t="shared" si="1445"/>
        <v>4.4879221474927239E-3</v>
      </c>
      <c r="BG1005" s="13">
        <f t="shared" si="1446"/>
        <v>1.980075871640044E-3</v>
      </c>
      <c r="BH1005" s="13">
        <f t="shared" si="1447"/>
        <v>6.5520863474227101E-4</v>
      </c>
      <c r="BI1005" s="13">
        <f t="shared" si="1448"/>
        <v>1.7344723449824349E-4</v>
      </c>
      <c r="BJ1005" s="14">
        <f t="shared" si="1449"/>
        <v>0.21645462487547282</v>
      </c>
      <c r="BK1005" s="14">
        <f t="shared" si="1450"/>
        <v>0.19858000785560184</v>
      </c>
      <c r="BL1005" s="14">
        <f t="shared" si="1451"/>
        <v>0.52302456262580266</v>
      </c>
      <c r="BM1005" s="14">
        <f t="shared" si="1452"/>
        <v>0.68501695160767262</v>
      </c>
      <c r="BN1005" s="14">
        <f t="shared" si="1453"/>
        <v>0.3060127482745123</v>
      </c>
    </row>
    <row r="1006" spans="1:66" x14ac:dyDescent="0.25">
      <c r="A1006" t="s">
        <v>346</v>
      </c>
      <c r="B1006" t="s">
        <v>232</v>
      </c>
      <c r="C1006" t="s">
        <v>242</v>
      </c>
      <c r="D1006" s="22" t="s">
        <v>369</v>
      </c>
      <c r="E1006" s="10">
        <f>VLOOKUP(A1006,home!$A$2:$E$405,3,FALSE)</f>
        <v>1.619</v>
      </c>
      <c r="F1006" s="10">
        <f>VLOOKUP(B1006,home!$B$2:$E$405,3,FALSE)</f>
        <v>0.72060000000000002</v>
      </c>
      <c r="G1006" s="10">
        <f>VLOOKUP(C1006,away!$B$2:$E$405,4,FALSE)</f>
        <v>0.92649999999999999</v>
      </c>
      <c r="H1006" s="10">
        <f>VLOOKUP(A1006,away!$A$2:$E$405,3,FALSE)</f>
        <v>1.181</v>
      </c>
      <c r="I1006" s="10">
        <f>VLOOKUP(C1006,away!$B$2:$E$405,3,FALSE)</f>
        <v>0.84670000000000001</v>
      </c>
      <c r="J1006" s="10">
        <f>VLOOKUP(B1006,home!$B$2:$E$405,4,FALSE)</f>
        <v>0.9879</v>
      </c>
      <c r="K1006" s="12">
        <f t="shared" si="1398"/>
        <v>1.0809025221000002</v>
      </c>
      <c r="L1006" s="12">
        <f t="shared" si="1399"/>
        <v>0.98785327232999998</v>
      </c>
      <c r="M1006" s="13">
        <f t="shared" si="1400"/>
        <v>0.12634288046880304</v>
      </c>
      <c r="N1006" s="13">
        <f t="shared" si="1401"/>
        <v>0.13656433814810803</v>
      </c>
      <c r="O1006" s="13">
        <f t="shared" si="1402"/>
        <v>0.12480822790670512</v>
      </c>
      <c r="P1006" s="13">
        <f t="shared" si="1403"/>
        <v>0.13490552832318919</v>
      </c>
      <c r="Q1006" s="13">
        <f t="shared" si="1404"/>
        <v>7.3806368766603625E-2</v>
      </c>
      <c r="R1006" s="13">
        <f t="shared" si="1405"/>
        <v>6.1646108175673536E-2</v>
      </c>
      <c r="S1006" s="13">
        <f t="shared" si="1406"/>
        <v>3.6012123327860711E-2</v>
      </c>
      <c r="T1006" s="13">
        <f t="shared" si="1407"/>
        <v>7.290986290488409E-2</v>
      </c>
      <c r="U1006" s="13">
        <f t="shared" si="1408"/>
        <v>6.6633433804734965E-2</v>
      </c>
      <c r="V1006" s="13">
        <f t="shared" si="1409"/>
        <v>4.2725307033597932E-3</v>
      </c>
      <c r="W1006" s="13">
        <f t="shared" si="1410"/>
        <v>2.659249671562151E-2</v>
      </c>
      <c r="X1006" s="13">
        <f t="shared" si="1411"/>
        <v>2.6269484899951488E-2</v>
      </c>
      <c r="Y1006" s="13">
        <f t="shared" si="1412"/>
        <v>1.2975198310420297E-2</v>
      </c>
      <c r="Z1006" s="13">
        <f t="shared" si="1413"/>
        <v>2.0299103229249424E-2</v>
      </c>
      <c r="AA1006" s="13">
        <f t="shared" si="1414"/>
        <v>2.1941351876863961E-2</v>
      </c>
      <c r="AB1006" s="13">
        <f t="shared" si="1415"/>
        <v>1.1858231290992912E-2</v>
      </c>
      <c r="AC1006" s="13">
        <f t="shared" si="1416"/>
        <v>2.8513083289451923E-4</v>
      </c>
      <c r="AD1006" s="13">
        <f t="shared" si="1417"/>
        <v>7.1859741922128163E-3</v>
      </c>
      <c r="AE1006" s="13">
        <f t="shared" si="1418"/>
        <v>7.0986881206563587E-3</v>
      </c>
      <c r="AF1006" s="13">
        <f t="shared" si="1419"/>
        <v>3.5062311446202405E-3</v>
      </c>
      <c r="AG1006" s="13">
        <f t="shared" si="1420"/>
        <v>1.1545473032528221E-3</v>
      </c>
      <c r="AH1006" s="13">
        <f t="shared" si="1421"/>
        <v>5.0131338875946275E-3</v>
      </c>
      <c r="AI1006" s="13">
        <f t="shared" si="1422"/>
        <v>5.4187090627260109E-3</v>
      </c>
      <c r="AJ1006" s="13">
        <f t="shared" si="1423"/>
        <v>2.9285481462133366E-3</v>
      </c>
      <c r="AK1006" s="13">
        <f t="shared" si="1424"/>
        <v>1.0551583591110918E-3</v>
      </c>
      <c r="AL1006" s="13">
        <f t="shared" si="1425"/>
        <v>1.2178201259979722E-5</v>
      </c>
      <c r="AM1006" s="13">
        <f t="shared" si="1426"/>
        <v>1.5534675256216692E-3</v>
      </c>
      <c r="AN1006" s="13">
        <f t="shared" si="1427"/>
        <v>1.5345979786437541E-3</v>
      </c>
      <c r="AO1006" s="13">
        <f t="shared" si="1428"/>
        <v>7.5797881745711792E-4</v>
      </c>
      <c r="AP1006" s="13">
        <f t="shared" si="1429"/>
        <v>2.4959061839394591E-4</v>
      </c>
      <c r="AQ1006" s="13">
        <f t="shared" si="1430"/>
        <v>6.1639727280831923E-5</v>
      </c>
      <c r="AR1006" s="13">
        <f t="shared" si="1431"/>
        <v>9.9044814309775381E-4</v>
      </c>
      <c r="AS1006" s="13">
        <f t="shared" si="1432"/>
        <v>1.0705778958836237E-3</v>
      </c>
      <c r="AT1006" s="13">
        <f t="shared" si="1433"/>
        <v>5.7859517388256015E-4</v>
      </c>
      <c r="AU1006" s="13">
        <f t="shared" si="1434"/>
        <v>2.0846832757484912E-4</v>
      </c>
      <c r="AV1006" s="13">
        <f t="shared" si="1435"/>
        <v>5.6333485263405865E-5</v>
      </c>
      <c r="AW1006" s="13">
        <f t="shared" si="1436"/>
        <v>3.6120987869315636E-7</v>
      </c>
      <c r="AX1006" s="13">
        <f t="shared" si="1437"/>
        <v>2.79857827740818E-4</v>
      </c>
      <c r="AY1006" s="13">
        <f t="shared" si="1438"/>
        <v>2.764584709209325E-4</v>
      </c>
      <c r="AZ1006" s="13">
        <f t="shared" si="1439"/>
        <v>1.3655020258129564E-4</v>
      </c>
      <c r="BA1006" s="13">
        <f t="shared" si="1440"/>
        <v>4.4963854819085779E-5</v>
      </c>
      <c r="BB1006" s="13">
        <f t="shared" si="1441"/>
        <v>1.1104422779901229E-5</v>
      </c>
      <c r="BC1006" s="13">
        <f t="shared" si="1442"/>
        <v>2.1939080760922452E-6</v>
      </c>
      <c r="BD1006" s="13">
        <f t="shared" si="1443"/>
        <v>1.6306957320538128E-4</v>
      </c>
      <c r="BE1006" s="13">
        <f t="shared" si="1444"/>
        <v>1.7626231295546721E-4</v>
      </c>
      <c r="BF1006" s="13">
        <f t="shared" si="1445"/>
        <v>9.5261189312372021E-5</v>
      </c>
      <c r="BG1006" s="13">
        <f t="shared" si="1446"/>
        <v>3.4322686595329495E-5</v>
      </c>
      <c r="BH1006" s="13">
        <f t="shared" si="1447"/>
        <v>9.2748696265348806E-6</v>
      </c>
      <c r="BI1006" s="13">
        <f t="shared" si="1448"/>
        <v>2.0050459942940484E-6</v>
      </c>
      <c r="BJ1006" s="14">
        <f t="shared" si="1449"/>
        <v>0.37297159386064688</v>
      </c>
      <c r="BK1006" s="14">
        <f t="shared" si="1450"/>
        <v>0.30210683032828817</v>
      </c>
      <c r="BL1006" s="14">
        <f t="shared" si="1451"/>
        <v>0.30468752121400705</v>
      </c>
      <c r="BM1006" s="14">
        <f t="shared" si="1452"/>
        <v>0.3417154995820666</v>
      </c>
      <c r="BN1006" s="14">
        <f t="shared" si="1453"/>
        <v>0.6580734517890825</v>
      </c>
    </row>
    <row r="1007" spans="1:66" x14ac:dyDescent="0.25">
      <c r="A1007" t="s">
        <v>346</v>
      </c>
      <c r="B1007" t="s">
        <v>236</v>
      </c>
      <c r="C1007" t="s">
        <v>322</v>
      </c>
      <c r="D1007" s="22" t="s">
        <v>369</v>
      </c>
      <c r="E1007" s="10">
        <f>VLOOKUP(A1007,home!$A$2:$E$405,3,FALSE)</f>
        <v>1.619</v>
      </c>
      <c r="F1007" s="10">
        <f>VLOOKUP(B1007,home!$B$2:$E$405,3,FALSE)</f>
        <v>0.92649999999999999</v>
      </c>
      <c r="G1007" s="10">
        <f>VLOOKUP(C1007,away!$B$2:$E$405,4,FALSE)</f>
        <v>1.5442</v>
      </c>
      <c r="H1007" s="10">
        <f>VLOOKUP(A1007,away!$A$2:$E$405,3,FALSE)</f>
        <v>1.181</v>
      </c>
      <c r="I1007" s="10">
        <f>VLOOKUP(C1007,away!$B$2:$E$405,3,FALSE)</f>
        <v>0.5645</v>
      </c>
      <c r="J1007" s="10">
        <f>VLOOKUP(B1007,home!$B$2:$E$405,4,FALSE)</f>
        <v>1.0584</v>
      </c>
      <c r="K1007" s="12">
        <f t="shared" si="1398"/>
        <v>2.3163054047</v>
      </c>
      <c r="L1007" s="12">
        <f t="shared" si="1399"/>
        <v>0.70560829080000009</v>
      </c>
      <c r="M1007" s="13">
        <f t="shared" si="1400"/>
        <v>4.8707916993717633E-2</v>
      </c>
      <c r="N1007" s="13">
        <f t="shared" si="1401"/>
        <v>0.11282241138422713</v>
      </c>
      <c r="O1007" s="13">
        <f t="shared" si="1402"/>
        <v>3.4368710058365386E-2</v>
      </c>
      <c r="P1007" s="13">
        <f t="shared" si="1403"/>
        <v>7.9608428860758987E-2</v>
      </c>
      <c r="Q1007" s="13">
        <f t="shared" si="1404"/>
        <v>0.1306655806302861</v>
      </c>
      <c r="R1007" s="13">
        <f t="shared" si="1405"/>
        <v>1.2125423380641981E-2</v>
      </c>
      <c r="S1007" s="13">
        <f t="shared" si="1406"/>
        <v>3.2528089563427322E-2</v>
      </c>
      <c r="T1007" s="13">
        <f t="shared" si="1407"/>
        <v>9.2198717014925782E-2</v>
      </c>
      <c r="U1007" s="13">
        <f t="shared" si="1408"/>
        <v>2.8086183710856766E-2</v>
      </c>
      <c r="V1007" s="13">
        <f t="shared" si="1409"/>
        <v>5.9071165971745342E-3</v>
      </c>
      <c r="W1007" s="13">
        <f t="shared" si="1410"/>
        <v>0.10088713020739842</v>
      </c>
      <c r="X1007" s="13">
        <f t="shared" si="1411"/>
        <v>7.1186795509359468E-2</v>
      </c>
      <c r="Y1007" s="13">
        <f t="shared" si="1412"/>
        <v>2.5114996553444117E-2</v>
      </c>
      <c r="Z1007" s="13">
        <f t="shared" si="1413"/>
        <v>2.8519330889470499E-3</v>
      </c>
      <c r="AA1007" s="13">
        <f t="shared" si="1414"/>
        <v>6.6059480277708173E-3</v>
      </c>
      <c r="AB1007" s="13">
        <f t="shared" si="1415"/>
        <v>7.6506965599464271E-3</v>
      </c>
      <c r="AC1007" s="13">
        <f t="shared" si="1416"/>
        <v>6.034135470459448E-4</v>
      </c>
      <c r="AD1007" s="13">
        <f t="shared" si="1417"/>
        <v>5.8421351241017425E-2</v>
      </c>
      <c r="AE1007" s="13">
        <f t="shared" si="1418"/>
        <v>4.1222589795400777E-2</v>
      </c>
      <c r="AF1007" s="13">
        <f t="shared" si="1419"/>
        <v>1.4543500563941127E-2</v>
      </c>
      <c r="AG1007" s="13">
        <f t="shared" si="1420"/>
        <v>3.4206715250571134E-3</v>
      </c>
      <c r="AH1007" s="13">
        <f t="shared" si="1421"/>
        <v>5.0308690809197306E-4</v>
      </c>
      <c r="AI1007" s="13">
        <f t="shared" si="1422"/>
        <v>1.1653029242472493E-3</v>
      </c>
      <c r="AJ1007" s="13">
        <f t="shared" si="1423"/>
        <v>1.3495987307733095E-3</v>
      </c>
      <c r="AK1007" s="13">
        <f t="shared" si="1424"/>
        <v>1.0420276114221588E-3</v>
      </c>
      <c r="AL1007" s="13">
        <f t="shared" si="1425"/>
        <v>3.9448867780423581E-5</v>
      </c>
      <c r="AM1007" s="13">
        <f t="shared" si="1426"/>
        <v>2.7064338325889135E-2</v>
      </c>
      <c r="AN1007" s="13">
        <f t="shared" si="1427"/>
        <v>1.9096821507763571E-2</v>
      </c>
      <c r="AO1007" s="13">
        <f t="shared" si="1428"/>
        <v>6.7374377919028651E-3</v>
      </c>
      <c r="AP1007" s="13">
        <f t="shared" si="1429"/>
        <v>1.5846639882386361E-3</v>
      </c>
      <c r="AQ1007" s="13">
        <f t="shared" si="1430"/>
        <v>2.7953801205834387E-4</v>
      </c>
      <c r="AR1007" s="13">
        <f t="shared" si="1431"/>
        <v>7.0996458668526793E-5</v>
      </c>
      <c r="AS1007" s="13">
        <f t="shared" si="1432"/>
        <v>1.6444948092846879E-4</v>
      </c>
      <c r="AT1007" s="13">
        <f t="shared" si="1433"/>
        <v>1.9045761073736096E-4</v>
      </c>
      <c r="AU1007" s="13">
        <f t="shared" si="1434"/>
        <v>1.470526643723993E-4</v>
      </c>
      <c r="AV1007" s="13">
        <f t="shared" si="1435"/>
        <v>8.5154720315330933E-5</v>
      </c>
      <c r="AW1007" s="13">
        <f t="shared" si="1436"/>
        <v>1.7909833065287655E-6</v>
      </c>
      <c r="AX1007" s="13">
        <f t="shared" si="1437"/>
        <v>1.0448212189814388E-2</v>
      </c>
      <c r="AY1007" s="13">
        <f t="shared" si="1438"/>
        <v>7.3723451451706574E-3</v>
      </c>
      <c r="AZ1007" s="13">
        <f t="shared" si="1439"/>
        <v>2.6009939285357724E-3</v>
      </c>
      <c r="BA1007" s="13">
        <f t="shared" si="1440"/>
        <v>6.1176096009843482E-4</v>
      </c>
      <c r="BB1007" s="13">
        <f t="shared" si="1441"/>
        <v>1.0791590135830589E-4</v>
      </c>
      <c r="BC1007" s="13">
        <f t="shared" si="1442"/>
        <v>1.5229270941515132E-5</v>
      </c>
      <c r="BD1007" s="13">
        <f t="shared" si="1443"/>
        <v>8.3492816423253343E-6</v>
      </c>
      <c r="BE1007" s="13">
        <f t="shared" si="1444"/>
        <v>1.9339486193480664E-5</v>
      </c>
      <c r="BF1007" s="13">
        <f t="shared" si="1445"/>
        <v>2.2398078197040153E-5</v>
      </c>
      <c r="BG1007" s="13">
        <f t="shared" si="1446"/>
        <v>1.7293596527565776E-5</v>
      </c>
      <c r="BH1007" s="13">
        <f t="shared" si="1447"/>
        <v>1.0014312775875444E-5</v>
      </c>
      <c r="BI1007" s="13">
        <f t="shared" si="1448"/>
        <v>4.6392413614233089E-6</v>
      </c>
      <c r="BJ1007" s="14">
        <f t="shared" si="1449"/>
        <v>0.72640300144682923</v>
      </c>
      <c r="BK1007" s="14">
        <f t="shared" si="1450"/>
        <v>0.17476675957507548</v>
      </c>
      <c r="BL1007" s="14">
        <f t="shared" si="1451"/>
        <v>9.3637122843835852E-2</v>
      </c>
      <c r="BM1007" s="14">
        <f t="shared" si="1452"/>
        <v>0.57198979148482609</v>
      </c>
      <c r="BN1007" s="14">
        <f t="shared" si="1453"/>
        <v>0.41829847130799724</v>
      </c>
    </row>
    <row r="1008" spans="1:66" x14ac:dyDescent="0.25">
      <c r="A1008" t="s">
        <v>347</v>
      </c>
      <c r="B1008" t="s">
        <v>246</v>
      </c>
      <c r="C1008" t="s">
        <v>250</v>
      </c>
      <c r="D1008" s="22" t="s">
        <v>369</v>
      </c>
      <c r="E1008" s="10">
        <f>VLOOKUP(A1008,home!$A$2:$E$405,3,FALSE)</f>
        <v>1.2816000000000001</v>
      </c>
      <c r="F1008" s="10">
        <f>VLOOKUP(B1008,home!$B$2:$E$405,3,FALSE)</f>
        <v>0.5202</v>
      </c>
      <c r="G1008" s="10">
        <f>VLOOKUP(C1008,away!$B$2:$E$405,4,FALSE)</f>
        <v>0.33439999999999998</v>
      </c>
      <c r="H1008" s="10">
        <f>VLOOKUP(A1008,away!$A$2:$E$405,3,FALSE)</f>
        <v>0.83499999999999996</v>
      </c>
      <c r="I1008" s="10">
        <f>VLOOKUP(C1008,away!$B$2:$E$405,3,FALSE)</f>
        <v>1.5398000000000001</v>
      </c>
      <c r="J1008" s="10">
        <f>VLOOKUP(B1008,home!$B$2:$E$405,4,FALSE)</f>
        <v>1.996</v>
      </c>
      <c r="K1008" s="12">
        <f t="shared" si="1398"/>
        <v>0.22294057420799998</v>
      </c>
      <c r="L1008" s="12">
        <f t="shared" si="1399"/>
        <v>2.566323068</v>
      </c>
      <c r="M1008" s="13">
        <f t="shared" si="1400"/>
        <v>6.146645856053979E-2</v>
      </c>
      <c r="N1008" s="13">
        <f t="shared" si="1401"/>
        <v>1.3703367566018979E-2</v>
      </c>
      <c r="O1008" s="13">
        <f t="shared" si="1402"/>
        <v>0.15774279051217932</v>
      </c>
      <c r="P1008" s="13">
        <f t="shared" si="1403"/>
        <v>3.5167268293957513E-2</v>
      </c>
      <c r="Q1008" s="13">
        <f t="shared" si="1404"/>
        <v>1.527518316875777E-3</v>
      </c>
      <c r="R1008" s="13">
        <f t="shared" si="1405"/>
        <v>0.20240948105104872</v>
      </c>
      <c r="S1008" s="13">
        <f t="shared" si="1406"/>
        <v>5.0301285783412187E-3</v>
      </c>
      <c r="T1008" s="13">
        <f t="shared" si="1407"/>
        <v>3.9201054933908396E-3</v>
      </c>
      <c r="U1008" s="13">
        <f t="shared" si="1408"/>
        <v>4.5125285930664102E-2</v>
      </c>
      <c r="V1008" s="13">
        <f t="shared" si="1409"/>
        <v>3.1976948695143438E-4</v>
      </c>
      <c r="W1008" s="13">
        <f t="shared" si="1410"/>
        <v>1.1351527022584112E-4</v>
      </c>
      <c r="X1008" s="13">
        <f t="shared" si="1411"/>
        <v>2.9131685655082963E-4</v>
      </c>
      <c r="Y1008" s="13">
        <f t="shared" si="1412"/>
        <v>3.7380658453182059E-4</v>
      </c>
      <c r="Z1008" s="13">
        <f t="shared" si="1413"/>
        <v>0.1731493734677384</v>
      </c>
      <c r="AA1008" s="13">
        <f t="shared" si="1414"/>
        <v>3.8602020744653041E-2</v>
      </c>
      <c r="AB1008" s="13">
        <f t="shared" si="1415"/>
        <v>4.3029783352010378E-3</v>
      </c>
      <c r="AC1008" s="13">
        <f t="shared" si="1416"/>
        <v>1.1434507944652405E-5</v>
      </c>
      <c r="AD1008" s="13">
        <f t="shared" si="1417"/>
        <v>6.3267898813813276E-6</v>
      </c>
      <c r="AE1008" s="13">
        <f t="shared" si="1418"/>
        <v>1.6236586818977886E-5</v>
      </c>
      <c r="AF1008" s="13">
        <f t="shared" si="1419"/>
        <v>2.0834163649563848E-5</v>
      </c>
      <c r="AG1008" s="13">
        <f t="shared" si="1420"/>
        <v>1.7822398258787588E-5</v>
      </c>
      <c r="AH1008" s="13">
        <f t="shared" si="1421"/>
        <v>0.11108930783500104</v>
      </c>
      <c r="AI1008" s="13">
        <f t="shared" si="1422"/>
        <v>2.4766314077104404E-2</v>
      </c>
      <c r="AJ1008" s="13">
        <f t="shared" si="1423"/>
        <v>2.7607081406826645E-3</v>
      </c>
      <c r="AK1008" s="13">
        <f t="shared" si="1424"/>
        <v>2.0515795270149772E-4</v>
      </c>
      <c r="AL1008" s="13">
        <f t="shared" si="1425"/>
        <v>2.6168444912304312E-7</v>
      </c>
      <c r="AM1008" s="13">
        <f t="shared" si="1426"/>
        <v>2.8209963380970363E-7</v>
      </c>
      <c r="AN1008" s="13">
        <f t="shared" si="1427"/>
        <v>7.2395879772019517E-7</v>
      </c>
      <c r="AO1008" s="13">
        <f t="shared" si="1428"/>
        <v>9.2895608143544159E-7</v>
      </c>
      <c r="AP1008" s="13">
        <f t="shared" si="1429"/>
        <v>7.9466714031555335E-7</v>
      </c>
      <c r="AQ1008" s="13">
        <f t="shared" si="1430"/>
        <v>5.0984315339334931E-7</v>
      </c>
      <c r="AR1008" s="13">
        <f t="shared" si="1431"/>
        <v>5.7018210661023298E-2</v>
      </c>
      <c r="AS1008" s="13">
        <f t="shared" si="1432"/>
        <v>1.2711672625081242E-2</v>
      </c>
      <c r="AT1008" s="13">
        <f t="shared" si="1433"/>
        <v>1.4169737970898631E-3</v>
      </c>
      <c r="AU1008" s="13">
        <f t="shared" si="1434"/>
        <v>1.0530031732030138E-4</v>
      </c>
      <c r="AV1008" s="13">
        <f t="shared" si="1435"/>
        <v>5.8689283019181506E-6</v>
      </c>
      <c r="AW1008" s="13">
        <f t="shared" si="1436"/>
        <v>4.1588749042891631E-9</v>
      </c>
      <c r="AX1008" s="13">
        <f t="shared" si="1437"/>
        <v>1.0481909057566966E-8</v>
      </c>
      <c r="AY1008" s="13">
        <f t="shared" si="1438"/>
        <v>2.6899965011112243E-8</v>
      </c>
      <c r="AZ1008" s="13">
        <f t="shared" si="1439"/>
        <v>3.451700036820512E-8</v>
      </c>
      <c r="BA1008" s="13">
        <f t="shared" si="1440"/>
        <v>2.9527258094363097E-8</v>
      </c>
      <c r="BB1008" s="13">
        <f t="shared" si="1441"/>
        <v>1.8944120895588432E-8</v>
      </c>
      <c r="BC1008" s="13">
        <f t="shared" si="1442"/>
        <v>9.7233468914658885E-9</v>
      </c>
      <c r="BD1008" s="13">
        <f t="shared" si="1443"/>
        <v>2.4387858219244579E-2</v>
      </c>
      <c r="BE1008" s="13">
        <f t="shared" si="1444"/>
        <v>5.437043115101679E-3</v>
      </c>
      <c r="BF1008" s="13">
        <f t="shared" si="1445"/>
        <v>6.0606875703721056E-4</v>
      </c>
      <c r="BG1008" s="13">
        <f t="shared" si="1446"/>
        <v>4.5039105567801517E-5</v>
      </c>
      <c r="BH1008" s="13">
        <f t="shared" si="1447"/>
        <v>2.5102610142751008E-6</v>
      </c>
      <c r="BI1008" s="13">
        <f t="shared" si="1448"/>
        <v>1.1192780638688954E-7</v>
      </c>
      <c r="BJ1008" s="14">
        <f t="shared" si="1449"/>
        <v>1.999421964460979E-2</v>
      </c>
      <c r="BK1008" s="14">
        <f t="shared" si="1450"/>
        <v>0.10199534801214874</v>
      </c>
      <c r="BL1008" s="14">
        <f t="shared" si="1451"/>
        <v>0.68874070229382423</v>
      </c>
      <c r="BM1008" s="14">
        <f t="shared" si="1452"/>
        <v>0.51186273637661106</v>
      </c>
      <c r="BN1008" s="14">
        <f t="shared" si="1453"/>
        <v>0.47201688430062005</v>
      </c>
    </row>
    <row r="1009" spans="1:66" x14ac:dyDescent="0.25">
      <c r="A1009" t="s">
        <v>347</v>
      </c>
      <c r="B1009" t="s">
        <v>257</v>
      </c>
      <c r="C1009" t="s">
        <v>259</v>
      </c>
      <c r="D1009" s="22" t="s">
        <v>369</v>
      </c>
      <c r="E1009" s="10">
        <f>VLOOKUP(A1009,home!$A$2:$E$405,3,FALSE)</f>
        <v>1.2816000000000001</v>
      </c>
      <c r="F1009" s="10">
        <f>VLOOKUP(B1009,home!$B$2:$E$405,3,FALSE)</f>
        <v>0.78029999999999999</v>
      </c>
      <c r="G1009" s="10">
        <f>VLOOKUP(C1009,away!$B$2:$E$405,4,FALSE)</f>
        <v>0.5202</v>
      </c>
      <c r="H1009" s="10">
        <f>VLOOKUP(A1009,away!$A$2:$E$405,3,FALSE)</f>
        <v>0.83499999999999996</v>
      </c>
      <c r="I1009" s="10">
        <f>VLOOKUP(C1009,away!$B$2:$E$405,3,FALSE)</f>
        <v>1.5968</v>
      </c>
      <c r="J1009" s="10">
        <f>VLOOKUP(B1009,home!$B$2:$E$405,4,FALSE)</f>
        <v>1.5398000000000001</v>
      </c>
      <c r="K1009" s="12">
        <f t="shared" si="1398"/>
        <v>0.52021689609599997</v>
      </c>
      <c r="L1009" s="12">
        <f t="shared" si="1399"/>
        <v>2.0530584543999999</v>
      </c>
      <c r="M1009" s="13">
        <f t="shared" si="1400"/>
        <v>7.6285274773036191E-2</v>
      </c>
      <c r="N1009" s="13">
        <f t="shared" si="1401"/>
        <v>3.9684888860259372E-2</v>
      </c>
      <c r="O1009" s="13">
        <f t="shared" si="1402"/>
        <v>0.15661812831900895</v>
      </c>
      <c r="P1009" s="13">
        <f t="shared" si="1403"/>
        <v>8.147539658647987E-2</v>
      </c>
      <c r="Q1009" s="13">
        <f t="shared" si="1404"/>
        <v>1.0322374852399426E-2</v>
      </c>
      <c r="R1009" s="13">
        <f t="shared" si="1405"/>
        <v>0.16077308622882272</v>
      </c>
      <c r="S1009" s="13">
        <f t="shared" si="1406"/>
        <v>2.1754657988301992E-2</v>
      </c>
      <c r="T1009" s="13">
        <f t="shared" si="1407"/>
        <v>2.119243896020459E-2</v>
      </c>
      <c r="U1009" s="13">
        <f t="shared" si="1408"/>
        <v>8.3636875893732712E-2</v>
      </c>
      <c r="V1009" s="13">
        <f t="shared" si="1409"/>
        <v>2.5816390333282041E-3</v>
      </c>
      <c r="W1009" s="13">
        <f t="shared" si="1410"/>
        <v>1.7899579353515458E-3</v>
      </c>
      <c r="X1009" s="13">
        <f t="shared" si="1411"/>
        <v>3.6748882721938593E-3</v>
      </c>
      <c r="Y1009" s="13">
        <f t="shared" si="1412"/>
        <v>3.7723802181015061E-3</v>
      </c>
      <c r="Z1009" s="13">
        <f t="shared" si="1413"/>
        <v>0.11002551464068822</v>
      </c>
      <c r="AA1009" s="13">
        <f t="shared" si="1414"/>
        <v>5.7237131717743826E-2</v>
      </c>
      <c r="AB1009" s="13">
        <f t="shared" si="1415"/>
        <v>1.48878615018213E-2</v>
      </c>
      <c r="AC1009" s="13">
        <f t="shared" si="1416"/>
        <v>1.7233016521648128E-4</v>
      </c>
      <c r="AD1009" s="13">
        <f t="shared" si="1417"/>
        <v>2.3279159031774636E-4</v>
      </c>
      <c r="AE1009" s="13">
        <f t="shared" si="1418"/>
        <v>4.7793474261507025E-4</v>
      </c>
      <c r="AF1009" s="13">
        <f t="shared" si="1419"/>
        <v>4.9061398198867905E-4</v>
      </c>
      <c r="AG1009" s="13">
        <f t="shared" si="1420"/>
        <v>3.3575306118956892E-4</v>
      </c>
      <c r="AH1009" s="13">
        <f t="shared" si="1421"/>
        <v>5.6472203258193993E-2</v>
      </c>
      <c r="AI1009" s="13">
        <f t="shared" si="1422"/>
        <v>2.9377794294680095E-2</v>
      </c>
      <c r="AJ1009" s="13">
        <f t="shared" si="1423"/>
        <v>7.6414124810626266E-3</v>
      </c>
      <c r="AK1009" s="13">
        <f t="shared" si="1424"/>
        <v>1.3250639608958785E-3</v>
      </c>
      <c r="AL1009" s="13">
        <f t="shared" si="1425"/>
        <v>7.3621907224429309E-6</v>
      </c>
      <c r="AM1009" s="13">
        <f t="shared" si="1426"/>
        <v>2.4220423710469941E-5</v>
      </c>
      <c r="AN1009" s="13">
        <f t="shared" si="1427"/>
        <v>4.9725945667930522E-5</v>
      </c>
      <c r="AO1009" s="13">
        <f t="shared" si="1428"/>
        <v>5.104513657828992E-5</v>
      </c>
      <c r="AP1009" s="13">
        <f t="shared" si="1429"/>
        <v>3.4932883069353593E-5</v>
      </c>
      <c r="AQ1009" s="13">
        <f t="shared" si="1430"/>
        <v>1.7929812730525759E-5</v>
      </c>
      <c r="AR1009" s="13">
        <f t="shared" si="1431"/>
        <v>2.3188146867566078E-2</v>
      </c>
      <c r="AS1009" s="13">
        <f t="shared" si="1432"/>
        <v>1.206286578966341E-2</v>
      </c>
      <c r="AT1009" s="13">
        <f t="shared" si="1433"/>
        <v>3.1376532995606608E-3</v>
      </c>
      <c r="AU1009" s="13">
        <f t="shared" si="1434"/>
        <v>5.4408675350760684E-4</v>
      </c>
      <c r="AV1009" s="13">
        <f t="shared" si="1435"/>
        <v>7.0760780529169137E-5</v>
      </c>
      <c r="AW1009" s="13">
        <f t="shared" si="1436"/>
        <v>2.1841895825351159E-7</v>
      </c>
      <c r="AX1009" s="13">
        <f t="shared" si="1437"/>
        <v>2.0999789407984379E-6</v>
      </c>
      <c r="AY1009" s="13">
        <f t="shared" si="1438"/>
        <v>4.3113795184681894E-6</v>
      </c>
      <c r="AZ1009" s="13">
        <f t="shared" si="1439"/>
        <v>4.4257570852590592E-6</v>
      </c>
      <c r="BA1009" s="13">
        <f t="shared" si="1440"/>
        <v>3.028779333670604E-6</v>
      </c>
      <c r="BB1009" s="13">
        <f t="shared" si="1441"/>
        <v>1.5545652543761083E-6</v>
      </c>
      <c r="BC1009" s="13">
        <f t="shared" si="1442"/>
        <v>6.3832266768267113E-7</v>
      </c>
      <c r="BD1009" s="13">
        <f t="shared" si="1443"/>
        <v>7.9344368280542359E-3</v>
      </c>
      <c r="BE1009" s="13">
        <f t="shared" si="1444"/>
        <v>4.127628098960166E-3</v>
      </c>
      <c r="BF1009" s="13">
        <f t="shared" si="1445"/>
        <v>1.073630938939845E-3</v>
      </c>
      <c r="BG1009" s="13">
        <f t="shared" si="1446"/>
        <v>1.8617365153597348E-4</v>
      </c>
      <c r="BH1009" s="13">
        <f t="shared" si="1447"/>
        <v>2.4212669784225598E-5</v>
      </c>
      <c r="BI1009" s="13">
        <f t="shared" si="1448"/>
        <v>2.5191679842694504E-6</v>
      </c>
      <c r="BJ1009" s="14">
        <f t="shared" si="1449"/>
        <v>8.2167935459178179E-2</v>
      </c>
      <c r="BK1009" s="14">
        <f t="shared" si="1450"/>
        <v>0.18228097211660366</v>
      </c>
      <c r="BL1009" s="14">
        <f t="shared" si="1451"/>
        <v>0.62032167250204784</v>
      </c>
      <c r="BM1009" s="14">
        <f t="shared" si="1452"/>
        <v>0.46963285213795103</v>
      </c>
      <c r="BN1009" s="14">
        <f t="shared" si="1453"/>
        <v>0.52515914962000654</v>
      </c>
    </row>
    <row r="1010" spans="1:66" x14ac:dyDescent="0.25">
      <c r="A1010" t="s">
        <v>347</v>
      </c>
      <c r="B1010" t="s">
        <v>249</v>
      </c>
      <c r="C1010" t="s">
        <v>251</v>
      </c>
      <c r="D1010" s="22" t="s">
        <v>369</v>
      </c>
      <c r="E1010" s="10">
        <f>VLOOKUP(A1010,home!$A$2:$E$405,3,FALSE)</f>
        <v>1.2816000000000001</v>
      </c>
      <c r="F1010" s="10">
        <f>VLOOKUP(B1010,home!$B$2:$E$405,3,FALSE)</f>
        <v>1.1147</v>
      </c>
      <c r="G1010" s="10">
        <f>VLOOKUP(C1010,away!$B$2:$E$405,4,FALSE)</f>
        <v>0.55730000000000002</v>
      </c>
      <c r="H1010" s="10">
        <f>VLOOKUP(A1010,away!$A$2:$E$405,3,FALSE)</f>
        <v>0.83499999999999996</v>
      </c>
      <c r="I1010" s="10">
        <f>VLOOKUP(C1010,away!$B$2:$E$405,3,FALSE)</f>
        <v>1.5398000000000001</v>
      </c>
      <c r="J1010" s="10">
        <f>VLOOKUP(B1010,home!$B$2:$E$405,4,FALSE)</f>
        <v>1.8819999999999999</v>
      </c>
      <c r="K1010" s="12">
        <f t="shared" si="1398"/>
        <v>0.79615851249600011</v>
      </c>
      <c r="L1010" s="12">
        <f t="shared" si="1399"/>
        <v>2.419749506</v>
      </c>
      <c r="M1010" s="13">
        <f t="shared" si="1400"/>
        <v>4.0118888586777771E-2</v>
      </c>
      <c r="N1010" s="13">
        <f t="shared" si="1401"/>
        <v>3.1940994660241744E-2</v>
      </c>
      <c r="O1010" s="13">
        <f t="shared" si="1402"/>
        <v>9.707766083912453E-2</v>
      </c>
      <c r="P1010" s="13">
        <f t="shared" si="1403"/>
        <v>7.728920605026858E-2</v>
      </c>
      <c r="Q1010" s="13">
        <f t="shared" si="1404"/>
        <v>1.2715047398170375E-2</v>
      </c>
      <c r="R1010" s="13">
        <f t="shared" si="1405"/>
        <v>0.1174518109295536</v>
      </c>
      <c r="S1010" s="13">
        <f t="shared" si="1406"/>
        <v>3.7224494385978829E-2</v>
      </c>
      <c r="T1010" s="13">
        <f t="shared" si="1407"/>
        <v>3.0767229660489347E-2</v>
      </c>
      <c r="U1010" s="13">
        <f t="shared" si="1408"/>
        <v>9.3510259079634839E-2</v>
      </c>
      <c r="V1010" s="13">
        <f t="shared" si="1409"/>
        <v>7.968127062287984E-3</v>
      </c>
      <c r="W1010" s="13">
        <f t="shared" si="1410"/>
        <v>3.3743977409478204E-3</v>
      </c>
      <c r="X1010" s="13">
        <f t="shared" si="1411"/>
        <v>8.1651972667060035E-3</v>
      </c>
      <c r="Y1010" s="13">
        <f t="shared" si="1412"/>
        <v>9.8788660262522036E-3</v>
      </c>
      <c r="Z1010" s="13">
        <f t="shared" si="1413"/>
        <v>9.4734653825197565E-2</v>
      </c>
      <c r="AA1010" s="13">
        <f t="shared" si="1414"/>
        <v>7.542380107129279E-2</v>
      </c>
      <c r="AB1010" s="13">
        <f t="shared" si="1415"/>
        <v>3.0024650633857349E-2</v>
      </c>
      <c r="AC1010" s="13">
        <f t="shared" si="1416"/>
        <v>9.5941437444703253E-4</v>
      </c>
      <c r="AD1010" s="13">
        <f t="shared" si="1417"/>
        <v>6.7163887150071991E-4</v>
      </c>
      <c r="AE1010" s="13">
        <f t="shared" si="1418"/>
        <v>1.6251978275242643E-3</v>
      </c>
      <c r="AF1010" s="13">
        <f t="shared" si="1419"/>
        <v>1.9662858201520564E-3</v>
      </c>
      <c r="AG1010" s="13">
        <f t="shared" si="1420"/>
        <v>1.585973047322581E-3</v>
      </c>
      <c r="AH1010" s="13">
        <f t="shared" si="1421"/>
        <v>5.7308532948650709E-2</v>
      </c>
      <c r="AI1010" s="13">
        <f t="shared" si="1422"/>
        <v>4.5626676345725758E-2</v>
      </c>
      <c r="AJ1010" s="13">
        <f t="shared" si="1423"/>
        <v>1.8163033384774728E-2</v>
      </c>
      <c r="AK1010" s="13">
        <f t="shared" si="1424"/>
        <v>4.820217880679145E-3</v>
      </c>
      <c r="AL1010" s="13">
        <f t="shared" si="1425"/>
        <v>7.3932631621968862E-5</v>
      </c>
      <c r="AM1010" s="13">
        <f t="shared" si="1426"/>
        <v>1.069462009737011E-4</v>
      </c>
      <c r="AN1010" s="13">
        <f t="shared" si="1427"/>
        <v>2.5878301697468994E-4</v>
      </c>
      <c r="AO1010" s="13">
        <f t="shared" si="1428"/>
        <v>3.1309503874284785E-4</v>
      </c>
      <c r="AP1010" s="13">
        <f t="shared" si="1429"/>
        <v>2.52537188443019E-4</v>
      </c>
      <c r="AQ1010" s="13">
        <f t="shared" si="1430"/>
        <v>1.5276918424540601E-4</v>
      </c>
      <c r="AR1010" s="13">
        <f t="shared" si="1431"/>
        <v>2.7734458858416459E-2</v>
      </c>
      <c r="AS1010" s="13">
        <f t="shared" si="1432"/>
        <v>2.2081025509598361E-2</v>
      </c>
      <c r="AT1010" s="13">
        <f t="shared" si="1433"/>
        <v>8.7899982120540326E-3</v>
      </c>
      <c r="AU1010" s="13">
        <f t="shared" si="1434"/>
        <v>2.3327439671171463E-3</v>
      </c>
      <c r="AV1010" s="13">
        <f t="shared" si="1435"/>
        <v>4.643084917235013E-4</v>
      </c>
      <c r="AW1010" s="13">
        <f t="shared" si="1436"/>
        <v>3.9564311922197225E-6</v>
      </c>
      <c r="AX1010" s="13">
        <f t="shared" si="1437"/>
        <v>1.4191021380720018E-5</v>
      </c>
      <c r="AY1010" s="13">
        <f t="shared" si="1438"/>
        <v>3.4338716975632695E-5</v>
      </c>
      <c r="AZ1010" s="13">
        <f t="shared" si="1439"/>
        <v>4.1545546719230525E-5</v>
      </c>
      <c r="BA1010" s="13">
        <f t="shared" si="1440"/>
        <v>3.3509938716785992E-5</v>
      </c>
      <c r="BB1010" s="13">
        <f t="shared" si="1441"/>
        <v>2.0271414414008297E-5</v>
      </c>
      <c r="BC1010" s="13">
        <f t="shared" si="1442"/>
        <v>9.8103490028435732E-6</v>
      </c>
      <c r="BD1010" s="13">
        <f t="shared" si="1443"/>
        <v>1.1185073853638429E-2</v>
      </c>
      <c r="BE1010" s="13">
        <f t="shared" si="1444"/>
        <v>8.9050917614706751E-3</v>
      </c>
      <c r="BF1010" s="13">
        <f t="shared" si="1445"/>
        <v>3.5449323052264389E-3</v>
      </c>
      <c r="BG1010" s="13">
        <f t="shared" si="1446"/>
        <v>9.407760103426994E-4</v>
      </c>
      <c r="BH1010" s="13">
        <f t="shared" si="1447"/>
        <v>1.8725170724659127E-4</v>
      </c>
      <c r="BI1010" s="13">
        <f t="shared" si="1448"/>
        <v>2.981640814075653E-5</v>
      </c>
      <c r="BJ1010" s="14">
        <f t="shared" si="1449"/>
        <v>0.10392862593589598</v>
      </c>
      <c r="BK1010" s="14">
        <f t="shared" si="1450"/>
        <v>0.16366840180835779</v>
      </c>
      <c r="BL1010" s="14">
        <f t="shared" si="1451"/>
        <v>0.62560212019826844</v>
      </c>
      <c r="BM1010" s="14">
        <f t="shared" si="1452"/>
        <v>0.61130981101779958</v>
      </c>
      <c r="BN1010" s="14">
        <f t="shared" si="1453"/>
        <v>0.37659360846413659</v>
      </c>
    </row>
    <row r="1011" spans="1:66" x14ac:dyDescent="0.25">
      <c r="A1011" t="s">
        <v>348</v>
      </c>
      <c r="B1011" t="s">
        <v>327</v>
      </c>
      <c r="C1011" t="s">
        <v>261</v>
      </c>
      <c r="D1011" s="22" t="s">
        <v>369</v>
      </c>
      <c r="E1011" s="10">
        <f>VLOOKUP(A1011,home!$A$2:$E$405,3,FALSE)</f>
        <v>1.4792000000000001</v>
      </c>
      <c r="F1011" s="10">
        <f>VLOOKUP(B1011,home!$B$2:$E$405,3,FALSE)</f>
        <v>0.67600000000000005</v>
      </c>
      <c r="G1011" s="10">
        <f>VLOOKUP(C1011,away!$B$2:$E$405,4,FALSE)</f>
        <v>1.8028</v>
      </c>
      <c r="H1011" s="10">
        <f>VLOOKUP(A1011,away!$A$2:$E$405,3,FALSE)</f>
        <v>1.1875</v>
      </c>
      <c r="I1011" s="10">
        <f>VLOOKUP(C1011,away!$B$2:$E$405,3,FALSE)</f>
        <v>0.98250000000000004</v>
      </c>
      <c r="J1011" s="10">
        <f>VLOOKUP(B1011,home!$B$2:$E$405,4,FALSE)</f>
        <v>1.8246</v>
      </c>
      <c r="K1011" s="12">
        <f t="shared" si="1398"/>
        <v>1.8026903897600002</v>
      </c>
      <c r="L1011" s="12">
        <f t="shared" si="1399"/>
        <v>2.1287950312500001</v>
      </c>
      <c r="M1011" s="13">
        <f t="shared" si="1400"/>
        <v>1.9614515090056749E-2</v>
      </c>
      <c r="N1011" s="13">
        <f t="shared" si="1401"/>
        <v>3.5358897852647807E-2</v>
      </c>
      <c r="O1011" s="13">
        <f t="shared" si="1402"/>
        <v>4.1755282264090955E-2</v>
      </c>
      <c r="P1011" s="13">
        <f t="shared" si="1403"/>
        <v>7.5271846059192946E-2</v>
      </c>
      <c r="Q1011" s="13">
        <f t="shared" si="1404"/>
        <v>3.1870572675736855E-2</v>
      </c>
      <c r="R1011" s="13">
        <f t="shared" si="1405"/>
        <v>4.4444218706119053E-2</v>
      </c>
      <c r="S1011" s="13">
        <f t="shared" si="1406"/>
        <v>7.2215025239536143E-2</v>
      </c>
      <c r="T1011" s="13">
        <f t="shared" si="1407"/>
        <v>6.7845916755200644E-2</v>
      </c>
      <c r="U1011" s="13">
        <f t="shared" si="1408"/>
        <v>8.0119165941912443E-2</v>
      </c>
      <c r="V1011" s="13">
        <f t="shared" si="1409"/>
        <v>3.079215252374597E-2</v>
      </c>
      <c r="W1011" s="13">
        <f t="shared" si="1410"/>
        <v>1.9150925026232838E-2</v>
      </c>
      <c r="X1011" s="13">
        <f t="shared" si="1411"/>
        <v>4.076839403968574E-2</v>
      </c>
      <c r="Y1011" s="13">
        <f t="shared" si="1412"/>
        <v>4.3393777331862574E-2</v>
      </c>
      <c r="Z1011" s="13">
        <f t="shared" si="1413"/>
        <v>3.153754398312484E-2</v>
      </c>
      <c r="AA1011" s="13">
        <f t="shared" si="1414"/>
        <v>5.6852427455012469E-2</v>
      </c>
      <c r="AB1011" s="13">
        <f t="shared" si="1415"/>
        <v>5.1243662303839282E-2</v>
      </c>
      <c r="AC1011" s="13">
        <f t="shared" si="1416"/>
        <v>7.3854176166122682E-3</v>
      </c>
      <c r="AD1011" s="13">
        <f t="shared" si="1417"/>
        <v>8.6307971249510503E-3</v>
      </c>
      <c r="AE1011" s="13">
        <f t="shared" si="1418"/>
        <v>1.8373198035322582E-2</v>
      </c>
      <c r="AF1011" s="13">
        <f t="shared" si="1419"/>
        <v>1.9556386342883494E-2</v>
      </c>
      <c r="AG1011" s="13">
        <f t="shared" si="1420"/>
        <v>1.3877179358645244E-2</v>
      </c>
      <c r="AH1011" s="13">
        <f t="shared" si="1421"/>
        <v>1.678424173227613E-2</v>
      </c>
      <c r="AI1011" s="13">
        <f t="shared" si="1422"/>
        <v>3.0256791270182923E-2</v>
      </c>
      <c r="AJ1011" s="13">
        <f t="shared" si="1423"/>
        <v>2.7271813423866514E-2</v>
      </c>
      <c r="AK1011" s="13">
        <f t="shared" si="1424"/>
        <v>1.6387545323510652E-2</v>
      </c>
      <c r="AL1011" s="13">
        <f t="shared" si="1425"/>
        <v>1.1336788401204001E-3</v>
      </c>
      <c r="AM1011" s="13">
        <f t="shared" si="1426"/>
        <v>3.1117310066234999E-3</v>
      </c>
      <c r="AN1011" s="13">
        <f t="shared" si="1427"/>
        <v>6.6242375054866671E-3</v>
      </c>
      <c r="AO1011" s="13">
        <f t="shared" si="1428"/>
        <v>7.050821943749958E-3</v>
      </c>
      <c r="AP1011" s="13">
        <f t="shared" si="1429"/>
        <v>5.0032515733611253E-3</v>
      </c>
      <c r="AQ1011" s="13">
        <f t="shared" si="1430"/>
        <v>2.6627242723662281E-3</v>
      </c>
      <c r="AR1011" s="13">
        <f t="shared" si="1431"/>
        <v>7.1460420805936663E-3</v>
      </c>
      <c r="AS1011" s="13">
        <f t="shared" si="1432"/>
        <v>1.2882101383506759E-2</v>
      </c>
      <c r="AT1011" s="13">
        <f t="shared" si="1433"/>
        <v>1.161122018198082E-2</v>
      </c>
      <c r="AU1011" s="13">
        <f t="shared" si="1434"/>
        <v>6.9771450118147312E-3</v>
      </c>
      <c r="AV1011" s="13">
        <f t="shared" si="1435"/>
        <v>3.1444080651900838E-3</v>
      </c>
      <c r="AW1011" s="13">
        <f t="shared" si="1436"/>
        <v>1.2084885258344813E-4</v>
      </c>
      <c r="AX1011" s="13">
        <f t="shared" si="1437"/>
        <v>9.3491459685973255E-4</v>
      </c>
      <c r="AY1011" s="13">
        <f t="shared" si="1438"/>
        <v>1.9902415484380955E-3</v>
      </c>
      <c r="AZ1011" s="13">
        <f t="shared" si="1439"/>
        <v>2.1184081596511625E-3</v>
      </c>
      <c r="BA1011" s="13">
        <f t="shared" si="1440"/>
        <v>1.5032189214749503E-3</v>
      </c>
      <c r="BB1011" s="13">
        <f t="shared" si="1441"/>
        <v>8.0001124272921487E-4</v>
      </c>
      <c r="BC1011" s="13">
        <f t="shared" si="1442"/>
        <v>3.4061199169321815E-4</v>
      </c>
      <c r="BD1011" s="13">
        <f t="shared" si="1443"/>
        <v>2.5354098123785336E-3</v>
      </c>
      <c r="BE1011" s="13">
        <f t="shared" si="1444"/>
        <v>4.5705589028779883E-3</v>
      </c>
      <c r="BF1011" s="13">
        <f t="shared" si="1445"/>
        <v>4.1196513050250801E-3</v>
      </c>
      <c r="BG1011" s="13">
        <f t="shared" si="1446"/>
        <v>2.4754852722436529E-3</v>
      </c>
      <c r="BH1011" s="13">
        <f t="shared" si="1447"/>
        <v>1.1156333775665121E-3</v>
      </c>
      <c r="BI1011" s="13">
        <f t="shared" si="1448"/>
        <v>4.0222831364692828E-4</v>
      </c>
      <c r="BJ1011" s="14">
        <f t="shared" si="1449"/>
        <v>0.33096621730560261</v>
      </c>
      <c r="BK1011" s="14">
        <f t="shared" si="1450"/>
        <v>0.2084028769177026</v>
      </c>
      <c r="BL1011" s="14">
        <f t="shared" si="1451"/>
        <v>0.42209503212763516</v>
      </c>
      <c r="BM1011" s="14">
        <f t="shared" si="1452"/>
        <v>0.74281694499036599</v>
      </c>
      <c r="BN1011" s="14">
        <f t="shared" si="1453"/>
        <v>0.24831533264784436</v>
      </c>
    </row>
    <row r="1012" spans="1:66" x14ac:dyDescent="0.25">
      <c r="A1012" t="s">
        <v>348</v>
      </c>
      <c r="B1012" t="s">
        <v>269</v>
      </c>
      <c r="C1012" t="s">
        <v>263</v>
      </c>
      <c r="D1012" s="22" t="s">
        <v>369</v>
      </c>
      <c r="E1012" s="10">
        <f>VLOOKUP(A1012,home!$A$2:$E$405,3,FALSE)</f>
        <v>1.4792000000000001</v>
      </c>
      <c r="F1012" s="10">
        <f>VLOOKUP(B1012,home!$B$2:$E$405,3,FALSE)</f>
        <v>1.4873000000000001</v>
      </c>
      <c r="G1012" s="10">
        <f>VLOOKUP(C1012,away!$B$2:$E$405,4,FALSE)</f>
        <v>0.67600000000000005</v>
      </c>
      <c r="H1012" s="10">
        <f>VLOOKUP(A1012,away!$A$2:$E$405,3,FALSE)</f>
        <v>1.1875</v>
      </c>
      <c r="I1012" s="10">
        <f>VLOOKUP(C1012,away!$B$2:$E$405,3,FALSE)</f>
        <v>1.4035</v>
      </c>
      <c r="J1012" s="10">
        <f>VLOOKUP(B1012,home!$B$2:$E$405,4,FALSE)</f>
        <v>0.67369999999999997</v>
      </c>
      <c r="K1012" s="12">
        <f t="shared" si="1398"/>
        <v>1.4872095721600003</v>
      </c>
      <c r="L1012" s="12">
        <f t="shared" si="1399"/>
        <v>1.122826315625</v>
      </c>
      <c r="M1012" s="13">
        <f t="shared" si="1400"/>
        <v>7.3531904818513641E-2</v>
      </c>
      <c r="N1012" s="13">
        <f t="shared" si="1401"/>
        <v>0.10935735270525154</v>
      </c>
      <c r="O1012" s="13">
        <f t="shared" si="1402"/>
        <v>8.2563557768259868E-2</v>
      </c>
      <c r="P1012" s="13">
        <f t="shared" si="1403"/>
        <v>0.12278931342454123</v>
      </c>
      <c r="Q1012" s="13">
        <f t="shared" si="1404"/>
        <v>8.1318650864663708E-2</v>
      </c>
      <c r="R1012" s="13">
        <f t="shared" si="1405"/>
        <v>4.6352267686913542E-2</v>
      </c>
      <c r="S1012" s="13">
        <f t="shared" si="1406"/>
        <v>5.1260794645816544E-2</v>
      </c>
      <c r="T1012" s="13">
        <f t="shared" si="1407"/>
        <v>9.1306721141966085E-2</v>
      </c>
      <c r="U1012" s="13">
        <f t="shared" si="1408"/>
        <v>6.8935536195300504E-2</v>
      </c>
      <c r="V1012" s="13">
        <f t="shared" si="1409"/>
        <v>9.5110306134630496E-3</v>
      </c>
      <c r="W1012" s="13">
        <f t="shared" si="1410"/>
        <v>4.0312625320354969E-2</v>
      </c>
      <c r="X1012" s="13">
        <f t="shared" si="1411"/>
        <v>4.526407656162526E-2</v>
      </c>
      <c r="Y1012" s="13">
        <f t="shared" si="1412"/>
        <v>2.541184815792881E-2</v>
      </c>
      <c r="Z1012" s="13">
        <f t="shared" si="1413"/>
        <v>1.7348515315920292E-2</v>
      </c>
      <c r="AA1012" s="13">
        <f t="shared" si="1414"/>
        <v>2.5800878040601032E-2</v>
      </c>
      <c r="AB1012" s="13">
        <f t="shared" si="1415"/>
        <v>1.9185656396057307E-2</v>
      </c>
      <c r="AC1012" s="13">
        <f t="shared" si="1416"/>
        <v>9.9264132510688309E-4</v>
      </c>
      <c r="AD1012" s="13">
        <f t="shared" si="1417"/>
        <v>1.4988330563832881E-2</v>
      </c>
      <c r="AE1012" s="13">
        <f t="shared" si="1418"/>
        <v>1.6829291984358053E-2</v>
      </c>
      <c r="AF1012" s="13">
        <f t="shared" si="1419"/>
        <v>9.4481859566870503E-3</v>
      </c>
      <c r="AG1012" s="13">
        <f t="shared" si="1420"/>
        <v>3.5362239423622622E-3</v>
      </c>
      <c r="AH1012" s="13">
        <f t="shared" si="1421"/>
        <v>4.8698423834346678E-3</v>
      </c>
      <c r="AI1012" s="13">
        <f t="shared" si="1422"/>
        <v>7.2424762075545086E-3</v>
      </c>
      <c r="AJ1012" s="13">
        <f t="shared" si="1423"/>
        <v>5.3855399710080621E-3</v>
      </c>
      <c r="AK1012" s="13">
        <f t="shared" si="1424"/>
        <v>2.6698088653778259E-3</v>
      </c>
      <c r="AL1012" s="13">
        <f t="shared" si="1425"/>
        <v>6.6303598193209273E-5</v>
      </c>
      <c r="AM1012" s="13">
        <f t="shared" si="1426"/>
        <v>4.4581577370461064E-3</v>
      </c>
      <c r="AN1012" s="13">
        <f t="shared" si="1427"/>
        <v>5.005736826362568E-3</v>
      </c>
      <c r="AO1012" s="13">
        <f t="shared" si="1428"/>
        <v>2.8102865188665317E-3</v>
      </c>
      <c r="AP1012" s="13">
        <f t="shared" si="1429"/>
        <v>1.051821219276505E-3</v>
      </c>
      <c r="AQ1012" s="13">
        <f t="shared" si="1430"/>
        <v>2.9525313608410843E-4</v>
      </c>
      <c r="AR1012" s="13">
        <f t="shared" si="1431"/>
        <v>1.093597436213284E-3</v>
      </c>
      <c r="AS1012" s="13">
        <f t="shared" si="1432"/>
        <v>1.6264085752260313E-3</v>
      </c>
      <c r="AT1012" s="13">
        <f t="shared" si="1433"/>
        <v>1.209405200659631E-3</v>
      </c>
      <c r="AU1012" s="13">
        <f t="shared" si="1434"/>
        <v>5.9954633034702953E-4</v>
      </c>
      <c r="AV1012" s="13">
        <f t="shared" si="1435"/>
        <v>2.2291276036137602E-4</v>
      </c>
      <c r="AW1012" s="13">
        <f t="shared" si="1436"/>
        <v>3.0755256358956577E-6</v>
      </c>
      <c r="AX1012" s="13">
        <f t="shared" si="1437"/>
        <v>1.1050358101223567E-3</v>
      </c>
      <c r="AY1012" s="13">
        <f t="shared" si="1438"/>
        <v>1.2407632873133729E-3</v>
      </c>
      <c r="AZ1012" s="13">
        <f t="shared" si="1439"/>
        <v>6.9658083522841912E-4</v>
      </c>
      <c r="BA1012" s="13">
        <f t="shared" si="1440"/>
        <v>2.60713097584837E-4</v>
      </c>
      <c r="BB1012" s="13">
        <f t="shared" si="1441"/>
        <v>7.3183881699090929E-5</v>
      </c>
      <c r="BC1012" s="13">
        <f t="shared" si="1442"/>
        <v>1.6434557650265234E-5</v>
      </c>
      <c r="BD1012" s="13">
        <f t="shared" si="1443"/>
        <v>2.046533300133843E-4</v>
      </c>
      <c r="BE1012" s="13">
        <f t="shared" si="1444"/>
        <v>3.0436239137032463E-4</v>
      </c>
      <c r="BF1012" s="13">
        <f t="shared" si="1445"/>
        <v>2.2632533092572756E-4</v>
      </c>
      <c r="BG1012" s="13">
        <f t="shared" si="1446"/>
        <v>1.1219773285834055E-4</v>
      </c>
      <c r="BH1012" s="13">
        <f t="shared" si="1447"/>
        <v>4.171538557039367E-5</v>
      </c>
      <c r="BI1012" s="13">
        <f t="shared" si="1448"/>
        <v>1.2407904145326913E-5</v>
      </c>
      <c r="BJ1012" s="14">
        <f t="shared" si="1449"/>
        <v>0.45478727410626474</v>
      </c>
      <c r="BK1012" s="14">
        <f t="shared" si="1450"/>
        <v>0.25939275171294796</v>
      </c>
      <c r="BL1012" s="14">
        <f t="shared" si="1451"/>
        <v>0.26865909589219816</v>
      </c>
      <c r="BM1012" s="14">
        <f t="shared" si="1452"/>
        <v>0.4830369019975102</v>
      </c>
      <c r="BN1012" s="14">
        <f t="shared" si="1453"/>
        <v>0.51591304726814358</v>
      </c>
    </row>
    <row r="1013" spans="1:66" x14ac:dyDescent="0.25">
      <c r="A1013" t="s">
        <v>349</v>
      </c>
      <c r="B1013" t="s">
        <v>285</v>
      </c>
      <c r="C1013" t="s">
        <v>286</v>
      </c>
      <c r="D1013" s="22" t="s">
        <v>369</v>
      </c>
      <c r="E1013" s="10">
        <f>VLOOKUP(A1013,home!$A$2:$E$405,3,FALSE)</f>
        <v>1.53</v>
      </c>
      <c r="F1013" s="10">
        <f>VLOOKUP(B1013,home!$B$2:$E$405,3,FALSE)</f>
        <v>1.2526999999999999</v>
      </c>
      <c r="G1013" s="10">
        <f>VLOOKUP(C1013,away!$B$2:$E$405,4,FALSE)</f>
        <v>1.5586</v>
      </c>
      <c r="H1013" s="10">
        <f>VLOOKUP(A1013,away!$A$2:$E$405,3,FALSE)</f>
        <v>1.075</v>
      </c>
      <c r="I1013" s="10">
        <f>VLOOKUP(C1013,away!$B$2:$E$405,3,FALSE)</f>
        <v>0.57250000000000001</v>
      </c>
      <c r="J1013" s="10">
        <f>VLOOKUP(B1013,home!$B$2:$E$405,4,FALSE)</f>
        <v>0.93020000000000003</v>
      </c>
      <c r="K1013" s="12">
        <f t="shared" si="1398"/>
        <v>2.9872610765999998</v>
      </c>
      <c r="L1013" s="12">
        <f t="shared" si="1399"/>
        <v>0.57247996249999999</v>
      </c>
      <c r="M1013" s="13">
        <f t="shared" si="1400"/>
        <v>2.8446190211474182E-2</v>
      </c>
      <c r="N1013" s="13">
        <f t="shared" si="1401"/>
        <v>8.4976196796296741E-2</v>
      </c>
      <c r="O1013" s="13">
        <f t="shared" si="1402"/>
        <v>1.6284873905532602E-2</v>
      </c>
      <c r="P1013" s="13">
        <f t="shared" si="1403"/>
        <v>4.8647169955336571E-2</v>
      </c>
      <c r="Q1013" s="13">
        <f t="shared" si="1404"/>
        <v>0.12692304256353942</v>
      </c>
      <c r="R1013" s="13">
        <f t="shared" si="1405"/>
        <v>4.6613820013782668E-3</v>
      </c>
      <c r="S1013" s="13">
        <f t="shared" si="1406"/>
        <v>2.0798454266371499E-2</v>
      </c>
      <c r="T1013" s="13">
        <f t="shared" si="1407"/>
        <v>7.2660898647160951E-2</v>
      </c>
      <c r="U1013" s="13">
        <f t="shared" si="1408"/>
        <v>1.3924765015881102E-2</v>
      </c>
      <c r="V1013" s="13">
        <f t="shared" si="1409"/>
        <v>3.9520462708427838E-3</v>
      </c>
      <c r="W1013" s="13">
        <f t="shared" si="1410"/>
        <v>0.12638408825790215</v>
      </c>
      <c r="X1013" s="13">
        <f t="shared" si="1411"/>
        <v>7.2352358106480497E-2</v>
      </c>
      <c r="Y1013" s="13">
        <f t="shared" si="1412"/>
        <v>2.0710137627792263E-2</v>
      </c>
      <c r="Z1013" s="13">
        <f t="shared" si="1413"/>
        <v>8.8951593111573487E-4</v>
      </c>
      <c r="AA1013" s="13">
        <f t="shared" si="1414"/>
        <v>2.6572163180376418E-3</v>
      </c>
      <c r="AB1013" s="13">
        <f t="shared" si="1415"/>
        <v>3.9688994394901063E-3</v>
      </c>
      <c r="AC1013" s="13">
        <f t="shared" si="1416"/>
        <v>4.2241128157184178E-4</v>
      </c>
      <c r="AD1013" s="13">
        <f t="shared" si="1417"/>
        <v>9.4385566888602543E-2</v>
      </c>
      <c r="AE1013" s="13">
        <f t="shared" si="1418"/>
        <v>5.4033845792928414E-2</v>
      </c>
      <c r="AF1013" s="13">
        <f t="shared" si="1419"/>
        <v>1.546664700663322E-2</v>
      </c>
      <c r="AG1013" s="13">
        <f t="shared" si="1420"/>
        <v>2.9514484994527072E-3</v>
      </c>
      <c r="AH1013" s="13">
        <f t="shared" si="1421"/>
        <v>1.2730751172207211E-4</v>
      </c>
      <c r="AI1013" s="13">
        <f t="shared" si="1422"/>
        <v>3.8030077452614431E-4</v>
      </c>
      <c r="AJ1013" s="13">
        <f t="shared" si="1423"/>
        <v>5.6802885057139179E-4</v>
      </c>
      <c r="AK1013" s="13">
        <f t="shared" si="1424"/>
        <v>5.6561682523258551E-4</v>
      </c>
      <c r="AL1013" s="13">
        <f t="shared" si="1425"/>
        <v>2.8895417281415964E-5</v>
      </c>
      <c r="AM1013" s="13">
        <f t="shared" si="1426"/>
        <v>5.6390866031829606E-2</v>
      </c>
      <c r="AN1013" s="13">
        <f t="shared" si="1427"/>
        <v>3.2282640871244328E-2</v>
      </c>
      <c r="AO1013" s="13">
        <f t="shared" si="1428"/>
        <v>9.2405825176854594E-3</v>
      </c>
      <c r="AP1013" s="13">
        <f t="shared" si="1429"/>
        <v>1.7633494444009091E-3</v>
      </c>
      <c r="AQ1013" s="13">
        <f t="shared" si="1430"/>
        <v>2.5237055595125706E-4</v>
      </c>
      <c r="AR1013" s="13">
        <f t="shared" si="1431"/>
        <v>1.4576199907324034E-5</v>
      </c>
      <c r="AS1013" s="13">
        <f t="shared" si="1432"/>
        <v>4.3542914627889611E-5</v>
      </c>
      <c r="AT1013" s="13">
        <f t="shared" si="1433"/>
        <v>6.5037027014805697E-5</v>
      </c>
      <c r="AU1013" s="13">
        <f t="shared" si="1434"/>
        <v>6.4760859779703931E-5</v>
      </c>
      <c r="AV1013" s="13">
        <f t="shared" si="1435"/>
        <v>4.8364398926764994E-5</v>
      </c>
      <c r="AW1013" s="13">
        <f t="shared" si="1436"/>
        <v>1.3726503980647595E-6</v>
      </c>
      <c r="AX1013" s="13">
        <f t="shared" si="1437"/>
        <v>2.8075706528774967E-2</v>
      </c>
      <c r="AY1013" s="13">
        <f t="shared" si="1438"/>
        <v>1.6072779420754097E-2</v>
      </c>
      <c r="AZ1013" s="13">
        <f t="shared" si="1439"/>
        <v>4.6006720800320375E-3</v>
      </c>
      <c r="BA1013" s="13">
        <f t="shared" si="1440"/>
        <v>8.7793085995051257E-4</v>
      </c>
      <c r="BB1013" s="13">
        <f t="shared" si="1441"/>
        <v>1.2564945644551556E-4</v>
      </c>
      <c r="BC1013" s="13">
        <f t="shared" si="1442"/>
        <v>1.4386359222814827E-5</v>
      </c>
      <c r="BD1013" s="13">
        <f t="shared" si="1443"/>
        <v>1.3907637293895603E-6</v>
      </c>
      <c r="BE1013" s="13">
        <f t="shared" si="1444"/>
        <v>4.1545743555524893E-6</v>
      </c>
      <c r="BF1013" s="13">
        <f t="shared" si="1445"/>
        <v>6.2053991310912393E-6</v>
      </c>
      <c r="BG1013" s="13">
        <f t="shared" si="1446"/>
        <v>6.1790490963587742E-6</v>
      </c>
      <c r="BH1013" s="13">
        <f t="shared" si="1447"/>
        <v>4.6146082139882417E-6</v>
      </c>
      <c r="BI1013" s="13">
        <f t="shared" si="1448"/>
        <v>2.7570079002811424E-6</v>
      </c>
      <c r="BJ1013" s="14">
        <f t="shared" si="1449"/>
        <v>0.82054116431308055</v>
      </c>
      <c r="BK1013" s="14">
        <f t="shared" si="1450"/>
        <v>0.1183679468236324</v>
      </c>
      <c r="BL1013" s="14">
        <f t="shared" si="1451"/>
        <v>4.3399973445055064E-2</v>
      </c>
      <c r="BM1013" s="14">
        <f t="shared" si="1452"/>
        <v>0.65718833830896983</v>
      </c>
      <c r="BN1013" s="14">
        <f t="shared" si="1453"/>
        <v>0.30993885543355781</v>
      </c>
    </row>
    <row r="1014" spans="1:66" x14ac:dyDescent="0.25">
      <c r="A1014" t="s">
        <v>349</v>
      </c>
      <c r="B1014" t="s">
        <v>287</v>
      </c>
      <c r="C1014" t="s">
        <v>277</v>
      </c>
      <c r="D1014" s="22" t="s">
        <v>369</v>
      </c>
      <c r="E1014" s="10">
        <f>VLOOKUP(A1014,home!$A$2:$E$405,3,FALSE)</f>
        <v>1.53</v>
      </c>
      <c r="F1014" s="10">
        <f>VLOOKUP(B1014,home!$B$2:$E$405,3,FALSE)</f>
        <v>0.90500000000000003</v>
      </c>
      <c r="G1014" s="10">
        <f>VLOOKUP(C1014,away!$B$2:$E$405,4,FALSE)</f>
        <v>0.70809999999999995</v>
      </c>
      <c r="H1014" s="10">
        <f>VLOOKUP(A1014,away!$A$2:$E$405,3,FALSE)</f>
        <v>1.075</v>
      </c>
      <c r="I1014" s="10">
        <f>VLOOKUP(C1014,away!$B$2:$E$405,3,FALSE)</f>
        <v>1.4729000000000001</v>
      </c>
      <c r="J1014" s="10">
        <f>VLOOKUP(B1014,home!$B$2:$E$405,4,FALSE)</f>
        <v>1.4311</v>
      </c>
      <c r="K1014" s="12">
        <f t="shared" si="1398"/>
        <v>0.98047066500000002</v>
      </c>
      <c r="L1014" s="12">
        <f t="shared" si="1399"/>
        <v>2.2659572292500001</v>
      </c>
      <c r="M1014" s="13">
        <f t="shared" si="1400"/>
        <v>3.8912961075559249E-2</v>
      </c>
      <c r="N1014" s="13">
        <f t="shared" si="1401"/>
        <v>3.8153016822872692E-2</v>
      </c>
      <c r="O1014" s="13">
        <f t="shared" si="1402"/>
        <v>8.8175105460687325E-2</v>
      </c>
      <c r="P1014" s="13">
        <f t="shared" si="1403"/>
        <v>8.6453104287485247E-2</v>
      </c>
      <c r="Q1014" s="13">
        <f t="shared" si="1404"/>
        <v>1.8703956888039087E-2</v>
      </c>
      <c r="R1014" s="13">
        <f t="shared" si="1405"/>
        <v>9.9900508829262824E-2</v>
      </c>
      <c r="S1014" s="13">
        <f t="shared" si="1406"/>
        <v>4.8018314684597559E-2</v>
      </c>
      <c r="T1014" s="13">
        <f t="shared" si="1407"/>
        <v>4.2382366326032497E-2</v>
      </c>
      <c r="U1014" s="13">
        <f t="shared" si="1408"/>
        <v>9.7949518325665702E-2</v>
      </c>
      <c r="V1014" s="13">
        <f t="shared" si="1409"/>
        <v>1.1853612245247508E-2</v>
      </c>
      <c r="W1014" s="13">
        <f t="shared" si="1410"/>
        <v>6.1128936827156725E-3</v>
      </c>
      <c r="X1014" s="13">
        <f t="shared" si="1411"/>
        <v>1.3851555631986234E-2</v>
      </c>
      <c r="Y1014" s="13">
        <f t="shared" si="1412"/>
        <v>1.5693516310328882E-2</v>
      </c>
      <c r="Z1014" s="13">
        <f t="shared" si="1413"/>
        <v>7.5456760062473857E-2</v>
      </c>
      <c r="AA1014" s="13">
        <f t="shared" si="1414"/>
        <v>7.3983139717199192E-2</v>
      </c>
      <c r="AB1014" s="13">
        <f t="shared" si="1415"/>
        <v>3.6269149098655099E-2</v>
      </c>
      <c r="AC1014" s="13">
        <f t="shared" si="1416"/>
        <v>1.6459515468893592E-3</v>
      </c>
      <c r="AD1014" s="13">
        <f t="shared" si="1417"/>
        <v>1.4983782335416332E-3</v>
      </c>
      <c r="AE1014" s="13">
        <f t="shared" si="1418"/>
        <v>3.3952609904445087E-3</v>
      </c>
      <c r="AF1014" s="13">
        <f t="shared" si="1419"/>
        <v>3.8467580932441251E-3</v>
      </c>
      <c r="AG1014" s="13">
        <f t="shared" si="1420"/>
        <v>2.9055297701874906E-3</v>
      </c>
      <c r="AH1014" s="13">
        <f t="shared" si="1421"/>
        <v>4.2745447739836337E-2</v>
      </c>
      <c r="AI1014" s="13">
        <f t="shared" si="1422"/>
        <v>4.1910657571200084E-2</v>
      </c>
      <c r="AJ1014" s="13">
        <f t="shared" si="1423"/>
        <v>2.0546085149710912E-2</v>
      </c>
      <c r="AK1014" s="13">
        <f t="shared" si="1424"/>
        <v>6.7149445899612288E-3</v>
      </c>
      <c r="AL1014" s="13">
        <f t="shared" si="1425"/>
        <v>1.4627272435944116E-4</v>
      </c>
      <c r="AM1014" s="13">
        <f t="shared" si="1426"/>
        <v>2.9382318061241822E-4</v>
      </c>
      <c r="AN1014" s="13">
        <f t="shared" si="1427"/>
        <v>6.6579076022993758E-4</v>
      </c>
      <c r="AO1014" s="13">
        <f t="shared" si="1428"/>
        <v>7.5432669315544031E-4</v>
      </c>
      <c r="AP1014" s="13">
        <f t="shared" si="1429"/>
        <v>5.6975734119060555E-4</v>
      </c>
      <c r="AQ1014" s="13">
        <f t="shared" si="1430"/>
        <v>3.2276144154727793E-4</v>
      </c>
      <c r="AR1014" s="13">
        <f t="shared" si="1431"/>
        <v>1.9371871264722049E-2</v>
      </c>
      <c r="AS1014" s="13">
        <f t="shared" si="1432"/>
        <v>1.899355150121642E-2</v>
      </c>
      <c r="AT1014" s="13">
        <f t="shared" si="1433"/>
        <v>9.3113100355547047E-3</v>
      </c>
      <c r="AU1014" s="13">
        <f t="shared" si="1434"/>
        <v>3.0431554475271656E-3</v>
      </c>
      <c r="AV1014" s="13">
        <f t="shared" si="1435"/>
        <v>7.4593116133383293E-4</v>
      </c>
      <c r="AW1014" s="13">
        <f t="shared" si="1436"/>
        <v>9.0270773141531097E-6</v>
      </c>
      <c r="AX1014" s="13">
        <f t="shared" si="1437"/>
        <v>4.801416821457878E-5</v>
      </c>
      <c r="AY1014" s="13">
        <f t="shared" si="1438"/>
        <v>1.0879805157225035E-4</v>
      </c>
      <c r="AZ1014" s="13">
        <f t="shared" si="1439"/>
        <v>1.2326586574422751E-4</v>
      </c>
      <c r="BA1014" s="13">
        <f t="shared" si="1440"/>
        <v>9.3105059867630775E-5</v>
      </c>
      <c r="BB1014" s="13">
        <f t="shared" si="1441"/>
        <v>5.2743020871703007E-5</v>
      </c>
      <c r="BC1014" s="13">
        <f t="shared" si="1442"/>
        <v>2.3902685887343817E-5</v>
      </c>
      <c r="BD1014" s="13">
        <f t="shared" si="1443"/>
        <v>7.3159719560662081E-3</v>
      </c>
      <c r="BE1014" s="13">
        <f t="shared" si="1444"/>
        <v>7.1730958888855867E-3</v>
      </c>
      <c r="BF1014" s="13">
        <f t="shared" si="1445"/>
        <v>3.5165050481422082E-3</v>
      </c>
      <c r="BG1014" s="13">
        <f t="shared" si="1446"/>
        <v>1.1492766810092829E-3</v>
      </c>
      <c r="BH1014" s="13">
        <f t="shared" si="1447"/>
        <v>2.8170801792454106E-4</v>
      </c>
      <c r="BI1014" s="13">
        <f t="shared" si="1448"/>
        <v>5.5241289534061367E-5</v>
      </c>
      <c r="BJ1014" s="14">
        <f t="shared" si="1449"/>
        <v>0.14959952101828619</v>
      </c>
      <c r="BK1014" s="14">
        <f t="shared" si="1450"/>
        <v>0.18713901461571059</v>
      </c>
      <c r="BL1014" s="14">
        <f t="shared" si="1451"/>
        <v>0.57915217477409486</v>
      </c>
      <c r="BM1014" s="14">
        <f t="shared" si="1452"/>
        <v>0.62094904613240087</v>
      </c>
      <c r="BN1014" s="14">
        <f t="shared" si="1453"/>
        <v>0.37029865336390644</v>
      </c>
    </row>
    <row r="1015" spans="1:66" x14ac:dyDescent="0.25">
      <c r="A1015" t="s">
        <v>349</v>
      </c>
      <c r="B1015" t="s">
        <v>280</v>
      </c>
      <c r="C1015" t="s">
        <v>282</v>
      </c>
      <c r="D1015" s="22" t="s">
        <v>369</v>
      </c>
      <c r="E1015" s="10">
        <f>VLOOKUP(A1015,home!$A$2:$E$405,3,FALSE)</f>
        <v>1.53</v>
      </c>
      <c r="F1015" s="10">
        <f>VLOOKUP(B1015,home!$B$2:$E$405,3,FALSE)</f>
        <v>0.49020000000000002</v>
      </c>
      <c r="G1015" s="10">
        <f>VLOOKUP(C1015,away!$B$2:$E$405,4,FALSE)</f>
        <v>0.92589999999999995</v>
      </c>
      <c r="H1015" s="10">
        <f>VLOOKUP(A1015,away!$A$2:$E$405,3,FALSE)</f>
        <v>1.075</v>
      </c>
      <c r="I1015" s="10">
        <f>VLOOKUP(C1015,away!$B$2:$E$405,3,FALSE)</f>
        <v>1.0852999999999999</v>
      </c>
      <c r="J1015" s="10">
        <f>VLOOKUP(B1015,home!$B$2:$E$405,4,FALSE)</f>
        <v>0.62019999999999997</v>
      </c>
      <c r="K1015" s="12">
        <f t="shared" si="1398"/>
        <v>0.69443055539999998</v>
      </c>
      <c r="L1015" s="12">
        <f t="shared" si="1399"/>
        <v>0.72358578949999997</v>
      </c>
      <c r="M1015" s="13">
        <f t="shared" si="1400"/>
        <v>0.24219397001273849</v>
      </c>
      <c r="N1015" s="13">
        <f t="shared" si="1401"/>
        <v>0.16818689311047694</v>
      </c>
      <c r="O1015" s="13">
        <f t="shared" si="1402"/>
        <v>0.17524811500380671</v>
      </c>
      <c r="P1015" s="13">
        <f t="shared" si="1403"/>
        <v>0.12169764583489658</v>
      </c>
      <c r="Q1015" s="13">
        <f t="shared" si="1404"/>
        <v>5.8397058796854452E-2</v>
      </c>
      <c r="R1015" s="13">
        <f t="shared" si="1405"/>
        <v>6.3403522826708122E-2</v>
      </c>
      <c r="S1015" s="13">
        <f t="shared" si="1406"/>
        <v>1.5287660754907463E-2</v>
      </c>
      <c r="T1015" s="13">
        <f t="shared" si="1407"/>
        <v>4.2255281893999852E-2</v>
      </c>
      <c r="U1015" s="13">
        <f t="shared" si="1408"/>
        <v>4.4029343570867498E-2</v>
      </c>
      <c r="V1015" s="13">
        <f t="shared" si="1409"/>
        <v>8.5352722498367858E-4</v>
      </c>
      <c r="W1015" s="13">
        <f t="shared" si="1410"/>
        <v>1.3517567324675368E-2</v>
      </c>
      <c r="X1015" s="13">
        <f t="shared" si="1411"/>
        <v>9.7811196247446289E-3</v>
      </c>
      <c r="Y1015" s="13">
        <f t="shared" si="1412"/>
        <v>3.538739582932392E-3</v>
      </c>
      <c r="Z1015" s="13">
        <f t="shared" si="1413"/>
        <v>1.5292629373881622E-2</v>
      </c>
      <c r="AA1015" s="13">
        <f t="shared" si="1414"/>
        <v>1.0619669109630969E-2</v>
      </c>
      <c r="AB1015" s="13">
        <f t="shared" si="1415"/>
        <v>3.6873113589826279E-3</v>
      </c>
      <c r="AC1015" s="13">
        <f t="shared" si="1416"/>
        <v>2.6805026857977321E-5</v>
      </c>
      <c r="AD1015" s="13">
        <f t="shared" si="1417"/>
        <v>2.3467529462328014E-3</v>
      </c>
      <c r="AE1015" s="13">
        <f t="shared" si="1418"/>
        <v>1.6980770833613125E-3</v>
      </c>
      <c r="AF1015" s="13">
        <f t="shared" si="1419"/>
        <v>6.1435222349792609E-4</v>
      </c>
      <c r="AG1015" s="13">
        <f t="shared" si="1420"/>
        <v>1.4817884622360912E-4</v>
      </c>
      <c r="AH1015" s="13">
        <f t="shared" si="1421"/>
        <v>2.7663823247577558E-3</v>
      </c>
      <c r="AI1015" s="13">
        <f t="shared" si="1422"/>
        <v>1.9210604142302717E-3</v>
      </c>
      <c r="AJ1015" s="13">
        <f t="shared" si="1423"/>
        <v>6.6702152520544062E-4</v>
      </c>
      <c r="AK1015" s="13">
        <f t="shared" si="1424"/>
        <v>1.5440004273738978E-4</v>
      </c>
      <c r="AL1015" s="13">
        <f t="shared" si="1425"/>
        <v>5.3875968340342104E-7</v>
      </c>
      <c r="AM1015" s="13">
        <f t="shared" si="1426"/>
        <v>3.2593139036780618E-4</v>
      </c>
      <c r="AN1015" s="13">
        <f t="shared" si="1427"/>
        <v>2.3583932242212172E-4</v>
      </c>
      <c r="AO1015" s="13">
        <f t="shared" si="1428"/>
        <v>8.5324991154977968E-5</v>
      </c>
      <c r="AP1015" s="13">
        <f t="shared" si="1429"/>
        <v>2.057998369631842E-5</v>
      </c>
      <c r="AQ1015" s="13">
        <f t="shared" si="1430"/>
        <v>3.7228459376994225E-6</v>
      </c>
      <c r="AR1015" s="13">
        <f t="shared" si="1431"/>
        <v>4.0034298770373736E-4</v>
      </c>
      <c r="AS1015" s="13">
        <f t="shared" si="1432"/>
        <v>2.7801040330160173E-4</v>
      </c>
      <c r="AT1015" s="13">
        <f t="shared" si="1433"/>
        <v>9.6529459385854616E-5</v>
      </c>
      <c r="AU1015" s="13">
        <f t="shared" si="1434"/>
        <v>2.2344335364593594E-5</v>
      </c>
      <c r="AV1015" s="13">
        <f t="shared" si="1435"/>
        <v>3.8791473043196469E-6</v>
      </c>
      <c r="AW1015" s="13">
        <f t="shared" si="1436"/>
        <v>7.5198891589871328E-9</v>
      </c>
      <c r="AX1015" s="13">
        <f t="shared" si="1437"/>
        <v>3.77227860725683E-5</v>
      </c>
      <c r="AY1015" s="13">
        <f t="shared" si="1438"/>
        <v>2.7295671942458941E-5</v>
      </c>
      <c r="AZ1015" s="13">
        <f t="shared" si="1439"/>
        <v>9.8753801662085715E-6</v>
      </c>
      <c r="BA1015" s="13">
        <f t="shared" si="1440"/>
        <v>2.3818949180595574E-6</v>
      </c>
      <c r="BB1015" s="13">
        <f t="shared" si="1441"/>
        <v>4.3087632869754055E-7</v>
      </c>
      <c r="BC1015" s="13">
        <f t="shared" si="1442"/>
        <v>6.2355197695494298E-8</v>
      </c>
      <c r="BD1015" s="13">
        <f t="shared" si="1443"/>
        <v>4.8280416138066238E-5</v>
      </c>
      <c r="BE1015" s="13">
        <f t="shared" si="1444"/>
        <v>3.3527396193700466E-5</v>
      </c>
      <c r="BF1015" s="13">
        <f t="shared" si="1445"/>
        <v>1.1641224179953625E-5</v>
      </c>
      <c r="BG1015" s="13">
        <f t="shared" si="1446"/>
        <v>2.6946739242737027E-6</v>
      </c>
      <c r="BH1015" s="13">
        <f t="shared" si="1447"/>
        <v>4.6781597746382109E-7</v>
      </c>
      <c r="BI1015" s="13">
        <f t="shared" si="1448"/>
        <v>6.4973141811039041E-8</v>
      </c>
      <c r="BJ1015" s="14">
        <f t="shared" si="1449"/>
        <v>0.30123318893120388</v>
      </c>
      <c r="BK1015" s="14">
        <f t="shared" si="1450"/>
        <v>0.38008744328601007</v>
      </c>
      <c r="BL1015" s="14">
        <f t="shared" si="1451"/>
        <v>0.30339460900954224</v>
      </c>
      <c r="BM1015" s="14">
        <f t="shared" si="1452"/>
        <v>0.17085337686310312</v>
      </c>
      <c r="BN1015" s="14">
        <f t="shared" si="1453"/>
        <v>0.82912720558548125</v>
      </c>
    </row>
    <row r="1016" spans="1:66" x14ac:dyDescent="0.25">
      <c r="A1016" t="s">
        <v>290</v>
      </c>
      <c r="B1016" t="s">
        <v>306</v>
      </c>
      <c r="C1016" t="s">
        <v>296</v>
      </c>
      <c r="D1016" s="22" t="s">
        <v>369</v>
      </c>
      <c r="E1016" s="10">
        <f>VLOOKUP(A1016,home!$A$2:$E$405,3,FALSE)</f>
        <v>1.6512</v>
      </c>
      <c r="F1016" s="10">
        <f>VLOOKUP(B1016,home!$B$2:$E$405,3,FALSE)</f>
        <v>1.1734</v>
      </c>
      <c r="G1016" s="10">
        <f>VLOOKUP(C1016,away!$B$2:$E$405,4,FALSE)</f>
        <v>0.8327</v>
      </c>
      <c r="H1016" s="10">
        <f>VLOOKUP(A1016,away!$A$2:$E$405,3,FALSE)</f>
        <v>1.1418999999999999</v>
      </c>
      <c r="I1016" s="10">
        <f>VLOOKUP(C1016,away!$B$2:$E$405,3,FALSE)</f>
        <v>0.54730000000000001</v>
      </c>
      <c r="J1016" s="10">
        <f>VLOOKUP(B1016,home!$B$2:$E$405,4,FALSE)</f>
        <v>0.93049999999999999</v>
      </c>
      <c r="K1016" s="12">
        <f t="shared" si="1398"/>
        <v>1.6133713052159999</v>
      </c>
      <c r="L1016" s="12">
        <f t="shared" si="1399"/>
        <v>0.5815270200349999</v>
      </c>
      <c r="M1016" s="13">
        <f t="shared" si="1400"/>
        <v>0.11136988443432089</v>
      </c>
      <c r="N1016" s="13">
        <f t="shared" si="1401"/>
        <v>0.17968097581155534</v>
      </c>
      <c r="O1016" s="13">
        <f t="shared" si="1402"/>
        <v>6.4764597016732942E-2</v>
      </c>
      <c r="P1016" s="13">
        <f t="shared" si="1403"/>
        <v>0.10448934242067467</v>
      </c>
      <c r="Q1016" s="13">
        <f t="shared" si="1404"/>
        <v>0.14494606523378684</v>
      </c>
      <c r="R1016" s="13">
        <f t="shared" si="1405"/>
        <v>1.8831181553454174E-2</v>
      </c>
      <c r="S1016" s="13">
        <f t="shared" si="1406"/>
        <v>2.4508471780680947E-2</v>
      </c>
      <c r="T1016" s="13">
        <f t="shared" si="1407"/>
        <v>8.4290053381202754E-2</v>
      </c>
      <c r="U1016" s="13">
        <f t="shared" si="1408"/>
        <v>3.0381687961655818E-2</v>
      </c>
      <c r="V1016" s="13">
        <f t="shared" si="1409"/>
        <v>2.5549237850334074E-3</v>
      </c>
      <c r="W1016" s="13">
        <f t="shared" si="1410"/>
        <v>7.7950607484052678E-2</v>
      </c>
      <c r="X1016" s="13">
        <f t="shared" si="1411"/>
        <v>4.5330384480119112E-2</v>
      </c>
      <c r="Y1016" s="13">
        <f t="shared" si="1412"/>
        <v>1.3180421701882238E-2</v>
      </c>
      <c r="Z1016" s="13">
        <f t="shared" si="1413"/>
        <v>3.6502802975060902E-3</v>
      </c>
      <c r="AA1016" s="13">
        <f t="shared" si="1414"/>
        <v>5.889257487991649E-3</v>
      </c>
      <c r="AB1016" s="13">
        <f t="shared" si="1415"/>
        <v>4.7507795200770952E-3</v>
      </c>
      <c r="AC1016" s="13">
        <f t="shared" si="1416"/>
        <v>1.4981737858772316E-4</v>
      </c>
      <c r="AD1016" s="13">
        <f t="shared" si="1417"/>
        <v>3.1440818334731557E-2</v>
      </c>
      <c r="AE1016" s="13">
        <f t="shared" si="1418"/>
        <v>1.8283685393658232E-2</v>
      </c>
      <c r="AF1016" s="13">
        <f t="shared" si="1419"/>
        <v>5.3162285411157625E-3</v>
      </c>
      <c r="AG1016" s="13">
        <f t="shared" si="1420"/>
        <v>1.0305101804466885E-3</v>
      </c>
      <c r="AH1016" s="13">
        <f t="shared" si="1421"/>
        <v>5.3068415592529721E-4</v>
      </c>
      <c r="AI1016" s="13">
        <f t="shared" si="1422"/>
        <v>8.5619058930264797E-4</v>
      </c>
      <c r="AJ1016" s="13">
        <f t="shared" si="1423"/>
        <v>6.906766642884349E-4</v>
      </c>
      <c r="AK1016" s="13">
        <f t="shared" si="1424"/>
        <v>3.714393037817549E-4</v>
      </c>
      <c r="AL1016" s="13">
        <f t="shared" si="1425"/>
        <v>5.6224604887876684E-6</v>
      </c>
      <c r="AM1016" s="13">
        <f t="shared" si="1426"/>
        <v>1.0145142822752992E-2</v>
      </c>
      <c r="AN1016" s="13">
        <f t="shared" si="1427"/>
        <v>5.8996746735450146E-3</v>
      </c>
      <c r="AO1016" s="13">
        <f t="shared" si="1428"/>
        <v>1.7154101160412963E-3</v>
      </c>
      <c r="AP1016" s="13">
        <f t="shared" si="1429"/>
        <v>3.3251911097312959E-4</v>
      </c>
      <c r="AQ1016" s="13">
        <f t="shared" si="1430"/>
        <v>4.834221192722286E-5</v>
      </c>
      <c r="AR1016" s="13">
        <f t="shared" si="1431"/>
        <v>6.1721435155005468E-5</v>
      </c>
      <c r="AS1016" s="13">
        <f t="shared" si="1432"/>
        <v>9.957959239583588E-5</v>
      </c>
      <c r="AT1016" s="13">
        <f t="shared" si="1433"/>
        <v>8.0329428478273515E-5</v>
      </c>
      <c r="AU1016" s="13">
        <f t="shared" si="1434"/>
        <v>4.3200398290415805E-5</v>
      </c>
      <c r="AV1016" s="13">
        <f t="shared" si="1435"/>
        <v>1.7424570743914811E-5</v>
      </c>
      <c r="AW1016" s="13">
        <f t="shared" si="1436"/>
        <v>1.4653053607097502E-7</v>
      </c>
      <c r="AX1016" s="13">
        <f t="shared" si="1437"/>
        <v>2.7279803862579549E-3</v>
      </c>
      <c r="AY1016" s="13">
        <f t="shared" si="1438"/>
        <v>1.5863943047345164E-3</v>
      </c>
      <c r="AZ1016" s="13">
        <f t="shared" si="1439"/>
        <v>4.6126557631637937E-4</v>
      </c>
      <c r="BA1016" s="13">
        <f t="shared" si="1440"/>
        <v>8.9412798679997007E-5</v>
      </c>
      <c r="BB1016" s="13">
        <f t="shared" si="1441"/>
        <v>1.2998989592342006E-5</v>
      </c>
      <c r="BC1016" s="13">
        <f t="shared" si="1442"/>
        <v>1.5118527362201252E-6</v>
      </c>
      <c r="BD1016" s="13">
        <f t="shared" si="1443"/>
        <v>5.982113709662303E-6</v>
      </c>
      <c r="BE1016" s="13">
        <f t="shared" si="1444"/>
        <v>9.6513706037083963E-6</v>
      </c>
      <c r="BF1016" s="13">
        <f t="shared" si="1445"/>
        <v>7.7856221940141762E-6</v>
      </c>
      <c r="BG1016" s="13">
        <f t="shared" si="1446"/>
        <v>4.1870331470251018E-6</v>
      </c>
      <c r="BH1016" s="13">
        <f t="shared" si="1447"/>
        <v>1.688809783349637E-6</v>
      </c>
      <c r="BI1016" s="13">
        <f t="shared" si="1448"/>
        <v>5.4493544888487035E-7</v>
      </c>
      <c r="BJ1016" s="14">
        <f t="shared" si="1449"/>
        <v>0.62447040338610837</v>
      </c>
      <c r="BK1016" s="14">
        <f t="shared" si="1450"/>
        <v>0.24466445656452093</v>
      </c>
      <c r="BL1016" s="14">
        <f t="shared" si="1451"/>
        <v>0.12739858956315989</v>
      </c>
      <c r="BM1016" s="14">
        <f t="shared" si="1452"/>
        <v>0.37451543556657185</v>
      </c>
      <c r="BN1016" s="14">
        <f t="shared" si="1453"/>
        <v>0.6240820464705249</v>
      </c>
    </row>
    <row r="1017" spans="1:66" x14ac:dyDescent="0.25">
      <c r="A1017" t="s">
        <v>290</v>
      </c>
      <c r="B1017" t="s">
        <v>298</v>
      </c>
      <c r="C1017" t="s">
        <v>307</v>
      </c>
      <c r="D1017" s="22" t="s">
        <v>369</v>
      </c>
      <c r="E1017" s="10">
        <f>VLOOKUP(A1017,home!$A$2:$E$405,3,FALSE)</f>
        <v>1.6512</v>
      </c>
      <c r="F1017" s="10">
        <f>VLOOKUP(B1017,home!$B$2:$E$405,3,FALSE)</f>
        <v>0.60560000000000003</v>
      </c>
      <c r="G1017" s="10">
        <f>VLOOKUP(C1017,away!$B$2:$E$405,4,FALSE)</f>
        <v>0.8327</v>
      </c>
      <c r="H1017" s="10">
        <f>VLOOKUP(A1017,away!$A$2:$E$405,3,FALSE)</f>
        <v>1.1418999999999999</v>
      </c>
      <c r="I1017" s="10">
        <f>VLOOKUP(C1017,away!$B$2:$E$405,3,FALSE)</f>
        <v>0.87570000000000003</v>
      </c>
      <c r="J1017" s="10">
        <f>VLOOKUP(B1017,home!$B$2:$E$405,4,FALSE)</f>
        <v>1.4778</v>
      </c>
      <c r="K1017" s="12">
        <f t="shared" si="1398"/>
        <v>0.83267228774400004</v>
      </c>
      <c r="L1017" s="12">
        <f t="shared" si="1399"/>
        <v>1.4777435923739999</v>
      </c>
      <c r="M1017" s="13">
        <f t="shared" si="1400"/>
        <v>9.9219979361372418E-2</v>
      </c>
      <c r="N1017" s="13">
        <f t="shared" si="1401"/>
        <v>8.261772720474643E-2</v>
      </c>
      <c r="O1017" s="13">
        <f t="shared" si="1402"/>
        <v>0.14662168873674861</v>
      </c>
      <c r="P1017" s="13">
        <f t="shared" si="1403"/>
        <v>0.12208781699331714</v>
      </c>
      <c r="Q1017" s="13">
        <f t="shared" si="1404"/>
        <v>3.4396745959892956E-2</v>
      </c>
      <c r="R1017" s="13">
        <f t="shared" si="1405"/>
        <v>0.10833463051689268</v>
      </c>
      <c r="S1017" s="13">
        <f t="shared" si="1406"/>
        <v>3.7556536380405084E-2</v>
      </c>
      <c r="T1017" s="13">
        <f t="shared" si="1407"/>
        <v>5.0829570940748095E-2</v>
      </c>
      <c r="U1017" s="13">
        <f t="shared" si="1408"/>
        <v>9.0207244634401981E-2</v>
      </c>
      <c r="V1017" s="13">
        <f t="shared" si="1409"/>
        <v>5.1347135370049934E-3</v>
      </c>
      <c r="W1017" s="13">
        <f t="shared" si="1410"/>
        <v>9.5470723831244213E-3</v>
      </c>
      <c r="X1017" s="13">
        <f t="shared" si="1411"/>
        <v>1.4108125040092886E-2</v>
      </c>
      <c r="Y1017" s="13">
        <f t="shared" si="1412"/>
        <v>1.0424095689204223E-2</v>
      </c>
      <c r="Z1017" s="13">
        <f t="shared" si="1413"/>
        <v>5.3363602026180998E-2</v>
      </c>
      <c r="AA1017" s="13">
        <f t="shared" si="1414"/>
        <v>4.4434392581400486E-2</v>
      </c>
      <c r="AB1017" s="13">
        <f t="shared" si="1415"/>
        <v>1.8499643662634881E-2</v>
      </c>
      <c r="AC1017" s="13">
        <f t="shared" si="1416"/>
        <v>3.948839050952197E-4</v>
      </c>
      <c r="AD1017" s="13">
        <f t="shared" si="1417"/>
        <v>1.9873956506284429E-3</v>
      </c>
      <c r="AE1017" s="13">
        <f t="shared" si="1418"/>
        <v>2.9368611882281382E-3</v>
      </c>
      <c r="AF1017" s="13">
        <f t="shared" si="1419"/>
        <v>2.1699639012980119E-3</v>
      </c>
      <c r="AG1017" s="13">
        <f t="shared" si="1420"/>
        <v>1.0688834169420083E-3</v>
      </c>
      <c r="AH1017" s="13">
        <f t="shared" si="1421"/>
        <v>1.9714430240046286E-2</v>
      </c>
      <c r="AI1017" s="13">
        <f t="shared" si="1422"/>
        <v>1.6415659729548837E-2</v>
      </c>
      <c r="AJ1017" s="13">
        <f t="shared" si="1423"/>
        <v>6.8344324709152414E-3</v>
      </c>
      <c r="AK1017" s="13">
        <f t="shared" si="1424"/>
        <v>1.896947506996291E-3</v>
      </c>
      <c r="AL1017" s="13">
        <f t="shared" si="1425"/>
        <v>1.943580889622342E-5</v>
      </c>
      <c r="AM1017" s="13">
        <f t="shared" si="1426"/>
        <v>3.3096985661225234E-4</v>
      </c>
      <c r="AN1017" s="13">
        <f t="shared" si="1427"/>
        <v>4.8908858487769742E-4</v>
      </c>
      <c r="AO1017" s="13">
        <f t="shared" si="1428"/>
        <v>3.6137376120314236E-4</v>
      </c>
      <c r="AP1017" s="13">
        <f t="shared" si="1429"/>
        <v>1.7800592002334526E-4</v>
      </c>
      <c r="AQ1017" s="13">
        <f t="shared" si="1430"/>
        <v>6.576177692978427E-5</v>
      </c>
      <c r="AR1017" s="13">
        <f t="shared" si="1431"/>
        <v>5.8265745929065279E-3</v>
      </c>
      <c r="AS1017" s="13">
        <f t="shared" si="1432"/>
        <v>4.8516271959865437E-3</v>
      </c>
      <c r="AT1017" s="13">
        <f t="shared" si="1433"/>
        <v>2.0199077582815617E-3</v>
      </c>
      <c r="AU1017" s="13">
        <f t="shared" si="1434"/>
        <v>5.6064040470672088E-4</v>
      </c>
      <c r="AV1017" s="13">
        <f t="shared" si="1435"/>
        <v>1.167074320972168E-4</v>
      </c>
      <c r="AW1017" s="13">
        <f t="shared" si="1436"/>
        <v>6.643138629135474E-7</v>
      </c>
      <c r="AX1017" s="13">
        <f t="shared" si="1437"/>
        <v>4.5931571279937951E-5</v>
      </c>
      <c r="AY1017" s="13">
        <f t="shared" si="1438"/>
        <v>6.7875085146597953E-5</v>
      </c>
      <c r="AZ1017" s="13">
        <f t="shared" si="1439"/>
        <v>5.0150986078612399E-5</v>
      </c>
      <c r="BA1017" s="13">
        <f t="shared" si="1440"/>
        <v>2.4703432776302388E-5</v>
      </c>
      <c r="BB1017" s="13">
        <f t="shared" si="1441"/>
        <v>9.1263348737056733E-6</v>
      </c>
      <c r="BC1017" s="13">
        <f t="shared" si="1442"/>
        <v>2.6972765762955892E-6</v>
      </c>
      <c r="BD1017" s="13">
        <f t="shared" si="1443"/>
        <v>1.435030545026127E-3</v>
      </c>
      <c r="BE1017" s="13">
        <f t="shared" si="1444"/>
        <v>1.1949101669094242E-3</v>
      </c>
      <c r="BF1017" s="13">
        <f t="shared" si="1445"/>
        <v>4.974842911645176E-4</v>
      </c>
      <c r="BG1017" s="13">
        <f t="shared" si="1446"/>
        <v>1.3808046094688706E-4</v>
      </c>
      <c r="BH1017" s="13">
        <f t="shared" si="1447"/>
        <v>2.8743943327347614E-5</v>
      </c>
      <c r="BI1017" s="13">
        <f t="shared" si="1448"/>
        <v>4.7868570098332865E-6</v>
      </c>
      <c r="BJ1017" s="14">
        <f t="shared" si="1449"/>
        <v>0.2117121259612833</v>
      </c>
      <c r="BK1017" s="14">
        <f t="shared" si="1450"/>
        <v>0.26448124107123772</v>
      </c>
      <c r="BL1017" s="14">
        <f t="shared" si="1451"/>
        <v>0.46963356372794801</v>
      </c>
      <c r="BM1017" s="14">
        <f t="shared" si="1452"/>
        <v>0.40584473324239612</v>
      </c>
      <c r="BN1017" s="14">
        <f t="shared" si="1453"/>
        <v>0.59327858877297035</v>
      </c>
    </row>
    <row r="1018" spans="1:66" x14ac:dyDescent="0.25">
      <c r="A1018" t="s">
        <v>290</v>
      </c>
      <c r="B1018" t="s">
        <v>316</v>
      </c>
      <c r="C1018" t="s">
        <v>305</v>
      </c>
      <c r="D1018" s="22" t="s">
        <v>369</v>
      </c>
      <c r="E1018" s="10">
        <f>VLOOKUP(A1018,home!$A$2:$E$405,3,FALSE)</f>
        <v>1.6512</v>
      </c>
      <c r="F1018" s="10">
        <f>VLOOKUP(B1018,home!$B$2:$E$405,3,FALSE)</f>
        <v>0.87060000000000004</v>
      </c>
      <c r="G1018" s="10">
        <f>VLOOKUP(C1018,away!$B$2:$E$405,4,FALSE)</f>
        <v>0.52990000000000004</v>
      </c>
      <c r="H1018" s="10">
        <f>VLOOKUP(A1018,away!$A$2:$E$405,3,FALSE)</f>
        <v>1.1418999999999999</v>
      </c>
      <c r="I1018" s="10">
        <f>VLOOKUP(C1018,away!$B$2:$E$405,3,FALSE)</f>
        <v>1.0399</v>
      </c>
      <c r="J1018" s="10">
        <f>VLOOKUP(B1018,home!$B$2:$E$405,4,FALSE)</f>
        <v>1.3136000000000001</v>
      </c>
      <c r="K1018" s="12">
        <f t="shared" si="1398"/>
        <v>0.76174964812800017</v>
      </c>
      <c r="L1018" s="12">
        <f t="shared" si="1399"/>
        <v>1.5598498336160003</v>
      </c>
      <c r="M1018" s="13">
        <f t="shared" si="1400"/>
        <v>9.8116524439987113E-2</v>
      </c>
      <c r="N1018" s="13">
        <f t="shared" si="1401"/>
        <v>7.4740227967702522E-2</v>
      </c>
      <c r="O1018" s="13">
        <f t="shared" si="1402"/>
        <v>0.15304704432269411</v>
      </c>
      <c r="P1018" s="13">
        <f t="shared" si="1403"/>
        <v>0.1165835321598427</v>
      </c>
      <c r="Q1018" s="13">
        <f t="shared" si="1404"/>
        <v>2.8466671177701949E-2</v>
      </c>
      <c r="R1018" s="13">
        <f t="shared" si="1405"/>
        <v>0.11936520331108756</v>
      </c>
      <c r="S1018" s="13">
        <f t="shared" si="1406"/>
        <v>3.4631577220151234E-2</v>
      </c>
      <c r="T1018" s="13">
        <f t="shared" si="1407"/>
        <v>4.4403732300139775E-2</v>
      </c>
      <c r="U1018" s="13">
        <f t="shared" si="1408"/>
        <v>9.0926401620948158E-2</v>
      </c>
      <c r="V1018" s="13">
        <f t="shared" si="1409"/>
        <v>4.5721957411081413E-3</v>
      </c>
      <c r="W1018" s="13">
        <f t="shared" si="1410"/>
        <v>7.2281589176633144E-3</v>
      </c>
      <c r="X1018" s="13">
        <f t="shared" si="1411"/>
        <v>1.1274842485067129E-2</v>
      </c>
      <c r="Y1018" s="13">
        <f t="shared" si="1412"/>
        <v>8.7935305871892893E-3</v>
      </c>
      <c r="Z1018" s="13">
        <f t="shared" si="1413"/>
        <v>6.2063930841446666E-2</v>
      </c>
      <c r="AA1018" s="13">
        <f t="shared" si="1414"/>
        <v>4.7277177479912537E-2</v>
      </c>
      <c r="AB1018" s="13">
        <f t="shared" si="1415"/>
        <v>1.8006686654904191E-2</v>
      </c>
      <c r="AC1018" s="13">
        <f t="shared" si="1416"/>
        <v>3.3954699034323448E-4</v>
      </c>
      <c r="AD1018" s="13">
        <f t="shared" si="1417"/>
        <v>1.3765118780358241E-3</v>
      </c>
      <c r="AE1018" s="13">
        <f t="shared" si="1418"/>
        <v>2.1471518239246281E-3</v>
      </c>
      <c r="AF1018" s="13">
        <f t="shared" si="1419"/>
        <v>1.674617207648562E-3</v>
      </c>
      <c r="AG1018" s="13">
        <f t="shared" si="1420"/>
        <v>8.7071712424036682E-4</v>
      </c>
      <c r="AH1018" s="13">
        <f t="shared" si="1421"/>
        <v>2.4202603049146374E-2</v>
      </c>
      <c r="AI1018" s="13">
        <f t="shared" si="1422"/>
        <v>1.8436324356468914E-2</v>
      </c>
      <c r="AJ1018" s="13">
        <f t="shared" si="1423"/>
        <v>7.0219317956569365E-3</v>
      </c>
      <c r="AK1018" s="13">
        <f t="shared" si="1424"/>
        <v>1.7829846915068291E-3</v>
      </c>
      <c r="AL1018" s="13">
        <f t="shared" si="1425"/>
        <v>1.6138193925803317E-5</v>
      </c>
      <c r="AM1018" s="13">
        <f t="shared" si="1426"/>
        <v>2.0971148774756042E-4</v>
      </c>
      <c r="AN1018" s="13">
        <f t="shared" si="1427"/>
        <v>3.2711842927039597E-4</v>
      </c>
      <c r="AO1018" s="13">
        <f t="shared" si="1428"/>
        <v>2.5512781373507738E-4</v>
      </c>
      <c r="AP1018" s="13">
        <f t="shared" si="1429"/>
        <v>1.3265369260182479E-4</v>
      </c>
      <c r="AQ1018" s="13">
        <f t="shared" si="1430"/>
        <v>5.1729960083376087E-5</v>
      </c>
      <c r="AR1018" s="13">
        <f t="shared" si="1431"/>
        <v>7.5504852678570187E-3</v>
      </c>
      <c r="AS1018" s="13">
        <f t="shared" si="1432"/>
        <v>5.7515794959857331E-3</v>
      </c>
      <c r="AT1018" s="13">
        <f t="shared" si="1433"/>
        <v>2.1906318286236759E-3</v>
      </c>
      <c r="AU1018" s="13">
        <f t="shared" si="1434"/>
        <v>5.5623767487736093E-4</v>
      </c>
      <c r="AV1018" s="13">
        <f t="shared" si="1435"/>
        <v>1.0592846327834165E-4</v>
      </c>
      <c r="AW1018" s="13">
        <f t="shared" si="1436"/>
        <v>5.3265680817592358E-7</v>
      </c>
      <c r="AX1018" s="13">
        <f t="shared" si="1437"/>
        <v>2.6624608666683913E-5</v>
      </c>
      <c r="AY1018" s="13">
        <f t="shared" si="1438"/>
        <v>4.1530391398818016E-5</v>
      </c>
      <c r="AZ1018" s="13">
        <f t="shared" si="1439"/>
        <v>3.2390587056726839E-5</v>
      </c>
      <c r="BA1018" s="13">
        <f t="shared" si="1440"/>
        <v>1.6841483943719977E-5</v>
      </c>
      <c r="BB1018" s="13">
        <f t="shared" si="1441"/>
        <v>6.5675464818645349E-6</v>
      </c>
      <c r="BC1018" s="13">
        <f t="shared" si="1442"/>
        <v>2.0488772574003497E-6</v>
      </c>
      <c r="BD1018" s="13">
        <f t="shared" si="1443"/>
        <v>1.9629371981311379E-3</v>
      </c>
      <c r="BE1018" s="13">
        <f t="shared" si="1444"/>
        <v>1.4952667199737569E-3</v>
      </c>
      <c r="BF1018" s="13">
        <f t="shared" si="1445"/>
        <v>5.6950944889875904E-4</v>
      </c>
      <c r="BG1018" s="13">
        <f t="shared" si="1446"/>
        <v>1.4460787410140033E-4</v>
      </c>
      <c r="BH1018" s="13">
        <f t="shared" si="1447"/>
        <v>2.7538749303319963E-5</v>
      </c>
      <c r="BI1018" s="13">
        <f t="shared" si="1448"/>
        <v>4.1955265183378397E-6</v>
      </c>
      <c r="BJ1018" s="14">
        <f t="shared" si="1449"/>
        <v>0.18207850634755682</v>
      </c>
      <c r="BK1018" s="14">
        <f t="shared" si="1450"/>
        <v>0.25430104513675705</v>
      </c>
      <c r="BL1018" s="14">
        <f t="shared" si="1451"/>
        <v>0.50042527552987437</v>
      </c>
      <c r="BM1018" s="14">
        <f t="shared" si="1452"/>
        <v>0.40850855674202846</v>
      </c>
      <c r="BN1018" s="14">
        <f t="shared" si="1453"/>
        <v>0.59031920337901589</v>
      </c>
    </row>
    <row r="1019" spans="1:66" x14ac:dyDescent="0.25">
      <c r="A1019" t="s">
        <v>290</v>
      </c>
      <c r="B1019" t="s">
        <v>292</v>
      </c>
      <c r="C1019" t="s">
        <v>313</v>
      </c>
      <c r="D1019" s="22" t="s">
        <v>369</v>
      </c>
      <c r="E1019" s="10">
        <f>VLOOKUP(A1019,home!$A$2:$E$405,3,FALSE)</f>
        <v>1.6512</v>
      </c>
      <c r="F1019" s="10">
        <f>VLOOKUP(B1019,home!$B$2:$E$405,3,FALSE)</f>
        <v>0.90839999999999999</v>
      </c>
      <c r="G1019" s="10">
        <f>VLOOKUP(C1019,away!$B$2:$E$405,4,FALSE)</f>
        <v>1.022</v>
      </c>
      <c r="H1019" s="10">
        <f>VLOOKUP(A1019,away!$A$2:$E$405,3,FALSE)</f>
        <v>1.1418999999999999</v>
      </c>
      <c r="I1019" s="10">
        <f>VLOOKUP(C1019,away!$B$2:$E$405,3,FALSE)</f>
        <v>0.93049999999999999</v>
      </c>
      <c r="J1019" s="10">
        <f>VLOOKUP(B1019,home!$B$2:$E$405,4,FALSE)</f>
        <v>1.3136000000000001</v>
      </c>
      <c r="K1019" s="12">
        <f t="shared" si="1398"/>
        <v>1.5329489817600002</v>
      </c>
      <c r="L1019" s="12">
        <f t="shared" si="1399"/>
        <v>1.3957498511199999</v>
      </c>
      <c r="M1019" s="13">
        <f t="shared" si="1400"/>
        <v>5.346656183669888E-2</v>
      </c>
      <c r="N1019" s="13">
        <f t="shared" si="1401"/>
        <v>8.1961511525775632E-2</v>
      </c>
      <c r="O1019" s="13">
        <f t="shared" si="1402"/>
        <v>7.4625945723470741E-2</v>
      </c>
      <c r="P1019" s="13">
        <f t="shared" si="1403"/>
        <v>0.11439776750967151</v>
      </c>
      <c r="Q1019" s="13">
        <f t="shared" si="1404"/>
        <v>6.2821407818474145E-2</v>
      </c>
      <c r="R1019" s="13">
        <f t="shared" si="1405"/>
        <v>5.2079576316611746E-2</v>
      </c>
      <c r="S1019" s="13">
        <f t="shared" si="1406"/>
        <v>6.1191746587182745E-2</v>
      </c>
      <c r="T1019" s="13">
        <f t="shared" si="1407"/>
        <v>8.7682970609784083E-2</v>
      </c>
      <c r="U1019" s="13">
        <f t="shared" si="1408"/>
        <v>7.9835333485042195E-2</v>
      </c>
      <c r="V1019" s="13">
        <f t="shared" si="1409"/>
        <v>1.4547408405300197E-2</v>
      </c>
      <c r="W1019" s="13">
        <f t="shared" si="1410"/>
        <v>3.2100671049353213E-2</v>
      </c>
      <c r="X1019" s="13">
        <f t="shared" si="1411"/>
        <v>4.4804506837986841E-2</v>
      </c>
      <c r="Y1019" s="13">
        <f t="shared" si="1412"/>
        <v>3.1267941874312581E-2</v>
      </c>
      <c r="Z1019" s="13">
        <f t="shared" si="1413"/>
        <v>2.4230020296767837E-2</v>
      </c>
      <c r="AA1019" s="13">
        <f t="shared" si="1414"/>
        <v>3.7143384941954398E-2</v>
      </c>
      <c r="AB1019" s="13">
        <f t="shared" si="1415"/>
        <v>2.8469457062944358E-2</v>
      </c>
      <c r="AC1019" s="13">
        <f t="shared" si="1416"/>
        <v>1.945364293411854E-3</v>
      </c>
      <c r="AD1019" s="13">
        <f t="shared" si="1417"/>
        <v>1.2302172749729685E-2</v>
      </c>
      <c r="AE1019" s="13">
        <f t="shared" si="1418"/>
        <v>1.7170755783887728E-2</v>
      </c>
      <c r="AF1019" s="13">
        <f t="shared" si="1419"/>
        <v>1.1983039914489591E-2</v>
      </c>
      <c r="AG1019" s="13">
        <f t="shared" si="1420"/>
        <v>5.5751087255379531E-3</v>
      </c>
      <c r="AH1019" s="13">
        <f t="shared" si="1421"/>
        <v>8.4547618054620771E-3</v>
      </c>
      <c r="AI1019" s="13">
        <f t="shared" si="1422"/>
        <v>1.2960718500706432E-2</v>
      </c>
      <c r="AJ1019" s="13">
        <f t="shared" si="1423"/>
        <v>9.9340601142679612E-3</v>
      </c>
      <c r="AK1019" s="13">
        <f t="shared" si="1424"/>
        <v>5.0761357789698997E-3</v>
      </c>
      <c r="AL1019" s="13">
        <f t="shared" si="1425"/>
        <v>1.6649309363789502E-4</v>
      </c>
      <c r="AM1019" s="13">
        <f t="shared" si="1426"/>
        <v>3.771720638026744E-3</v>
      </c>
      <c r="AN1019" s="13">
        <f t="shared" si="1427"/>
        <v>5.2643785189920595E-3</v>
      </c>
      <c r="AO1019" s="13">
        <f t="shared" si="1428"/>
        <v>3.6738777670612469E-3</v>
      </c>
      <c r="AP1019" s="13">
        <f t="shared" si="1429"/>
        <v>1.7092714488029376E-3</v>
      </c>
      <c r="AQ1019" s="13">
        <f t="shared" si="1430"/>
        <v>5.96428842547592E-4</v>
      </c>
      <c r="AR1019" s="13">
        <f t="shared" si="1431"/>
        <v>2.3601465062457502E-3</v>
      </c>
      <c r="AS1019" s="13">
        <f t="shared" si="1432"/>
        <v>3.6179841835538447E-3</v>
      </c>
      <c r="AT1019" s="13">
        <f t="shared" si="1433"/>
        <v>2.7730925851013263E-3</v>
      </c>
      <c r="AU1019" s="13">
        <f t="shared" si="1434"/>
        <v>1.417003151552428E-3</v>
      </c>
      <c r="AV1019" s="13">
        <f t="shared" si="1435"/>
        <v>5.4304838458075165E-4</v>
      </c>
      <c r="AW1019" s="13">
        <f t="shared" si="1436"/>
        <v>9.8953011022554769E-6</v>
      </c>
      <c r="AX1019" s="13">
        <f t="shared" si="1437"/>
        <v>9.6364255192438067E-4</v>
      </c>
      <c r="AY1019" s="13">
        <f t="shared" si="1438"/>
        <v>1.3450039483813513E-3</v>
      </c>
      <c r="AZ1019" s="13">
        <f t="shared" si="1439"/>
        <v>9.3864453035454173E-4</v>
      </c>
      <c r="BA1019" s="13">
        <f t="shared" si="1440"/>
        <v>4.3670432116565126E-4</v>
      </c>
      <c r="BB1019" s="13">
        <f t="shared" si="1441"/>
        <v>1.5238249781260467E-4</v>
      </c>
      <c r="BC1019" s="13">
        <f t="shared" si="1442"/>
        <v>4.2537569727047328E-5</v>
      </c>
      <c r="BD1019" s="13">
        <f t="shared" si="1443"/>
        <v>5.490290224523151E-4</v>
      </c>
      <c r="BE1019" s="13">
        <f t="shared" si="1444"/>
        <v>8.4163348092496462E-4</v>
      </c>
      <c r="BF1019" s="13">
        <f t="shared" si="1445"/>
        <v>6.450905937995246E-4</v>
      </c>
      <c r="BG1019" s="13">
        <f t="shared" si="1446"/>
        <v>3.2963032296931164E-4</v>
      </c>
      <c r="BH1019" s="13">
        <f t="shared" si="1447"/>
        <v>1.2632661698825661E-4</v>
      </c>
      <c r="BI1019" s="13">
        <f t="shared" si="1448"/>
        <v>3.8730451776266655E-5</v>
      </c>
      <c r="BJ1019" s="14">
        <f t="shared" si="1449"/>
        <v>0.40656467952412756</v>
      </c>
      <c r="BK1019" s="14">
        <f t="shared" si="1450"/>
        <v>0.24706034567428442</v>
      </c>
      <c r="BL1019" s="14">
        <f t="shared" si="1451"/>
        <v>0.32182108902937456</v>
      </c>
      <c r="BM1019" s="14">
        <f t="shared" si="1452"/>
        <v>0.55898825514657291</v>
      </c>
      <c r="BN1019" s="14">
        <f t="shared" si="1453"/>
        <v>0.43935277073070267</v>
      </c>
    </row>
    <row r="1020" spans="1:66" x14ac:dyDescent="0.25">
      <c r="A1020" t="s">
        <v>290</v>
      </c>
      <c r="B1020" t="s">
        <v>304</v>
      </c>
      <c r="C1020" t="s">
        <v>303</v>
      </c>
      <c r="D1020" s="22" t="s">
        <v>369</v>
      </c>
      <c r="E1020" s="10">
        <f>VLOOKUP(A1020,home!$A$2:$E$405,3,FALSE)</f>
        <v>1.6512</v>
      </c>
      <c r="F1020" s="10">
        <f>VLOOKUP(B1020,home!$B$2:$E$405,3,FALSE)</f>
        <v>0.8327</v>
      </c>
      <c r="G1020" s="10">
        <f>VLOOKUP(C1020,away!$B$2:$E$405,4,FALSE)</f>
        <v>1.1734</v>
      </c>
      <c r="H1020" s="10">
        <f>VLOOKUP(A1020,away!$A$2:$E$405,3,FALSE)</f>
        <v>1.1418999999999999</v>
      </c>
      <c r="I1020" s="10">
        <f>VLOOKUP(C1020,away!$B$2:$E$405,3,FALSE)</f>
        <v>1.0947</v>
      </c>
      <c r="J1020" s="10">
        <f>VLOOKUP(B1020,home!$B$2:$E$405,4,FALSE)</f>
        <v>0.71150000000000002</v>
      </c>
      <c r="K1020" s="12">
        <f t="shared" si="1398"/>
        <v>1.6133713052159999</v>
      </c>
      <c r="L1020" s="12">
        <f t="shared" si="1399"/>
        <v>0.88940198719499997</v>
      </c>
      <c r="M1020" s="13">
        <f t="shared" si="1400"/>
        <v>8.1857668292602132E-2</v>
      </c>
      <c r="N1020" s="13">
        <f t="shared" si="1401"/>
        <v>0.13206681313517385</v>
      </c>
      <c r="O1020" s="13">
        <f t="shared" si="1402"/>
        <v>7.2804372846589471E-2</v>
      </c>
      <c r="P1020" s="13">
        <f t="shared" si="1403"/>
        <v>0.11746048604493435</v>
      </c>
      <c r="Q1020" s="13">
        <f t="shared" si="1404"/>
        <v>0.10653640334180654</v>
      </c>
      <c r="R1020" s="13">
        <f t="shared" si="1405"/>
        <v>3.2376176943121185E-2</v>
      </c>
      <c r="S1020" s="13">
        <f t="shared" si="1406"/>
        <v>4.2137059574536888E-2</v>
      </c>
      <c r="T1020" s="13">
        <f t="shared" si="1407"/>
        <v>9.4753688840810771E-2</v>
      </c>
      <c r="U1020" s="13">
        <f t="shared" si="1408"/>
        <v>5.2234794852627581E-2</v>
      </c>
      <c r="V1020" s="13">
        <f t="shared" si="1409"/>
        <v>6.718218750729853E-3</v>
      </c>
      <c r="W1020" s="13">
        <f t="shared" si="1410"/>
        <v>5.7294258704196188E-2</v>
      </c>
      <c r="X1020" s="13">
        <f t="shared" si="1411"/>
        <v>5.0957627546376519E-2</v>
      </c>
      <c r="Y1020" s="13">
        <f t="shared" si="1412"/>
        <v>2.2660907601244968E-2</v>
      </c>
      <c r="Z1020" s="13">
        <f t="shared" si="1413"/>
        <v>9.5984787036629757E-3</v>
      </c>
      <c r="AA1020" s="13">
        <f t="shared" si="1414"/>
        <v>1.5485910114216711E-2</v>
      </c>
      <c r="AB1020" s="13">
        <f t="shared" si="1415"/>
        <v>1.249226150671574E-2</v>
      </c>
      <c r="AC1020" s="13">
        <f t="shared" si="1416"/>
        <v>6.0251322224645935E-4</v>
      </c>
      <c r="AD1020" s="13">
        <f t="shared" si="1417"/>
        <v>2.3109228236743058E-2</v>
      </c>
      <c r="AE1020" s="13">
        <f t="shared" si="1418"/>
        <v>2.0553393516302081E-2</v>
      </c>
      <c r="AF1020" s="13">
        <f t="shared" si="1419"/>
        <v>9.1401145184999474E-3</v>
      </c>
      <c r="AG1020" s="13">
        <f t="shared" si="1420"/>
        <v>2.7097453386479087E-3</v>
      </c>
      <c r="AH1020" s="13">
        <f t="shared" si="1421"/>
        <v>2.1342265082716838E-3</v>
      </c>
      <c r="AI1020" s="13">
        <f t="shared" si="1422"/>
        <v>3.443299807276872E-3</v>
      </c>
      <c r="AJ1020" s="13">
        <f t="shared" si="1423"/>
        <v>2.7776605521581451E-3</v>
      </c>
      <c r="AK1020" s="13">
        <f t="shared" si="1424"/>
        <v>1.4937992768274599E-3</v>
      </c>
      <c r="AL1020" s="13">
        <f t="shared" si="1425"/>
        <v>3.4582707966024287E-5</v>
      </c>
      <c r="AM1020" s="13">
        <f t="shared" si="1426"/>
        <v>7.4567531445697112E-3</v>
      </c>
      <c r="AN1020" s="13">
        <f t="shared" si="1427"/>
        <v>6.6320510648028661E-3</v>
      </c>
      <c r="AO1020" s="13">
        <f t="shared" si="1428"/>
        <v>2.9492796981071918E-3</v>
      </c>
      <c r="AP1020" s="13">
        <f t="shared" si="1429"/>
        <v>8.7436507476346885E-4</v>
      </c>
      <c r="AQ1020" s="13">
        <f t="shared" si="1430"/>
        <v>1.9441550875713343E-4</v>
      </c>
      <c r="AR1020" s="13">
        <f t="shared" si="1431"/>
        <v>3.7963705951621639E-4</v>
      </c>
      <c r="AS1020" s="13">
        <f t="shared" si="1432"/>
        <v>6.1249553822004222E-4</v>
      </c>
      <c r="AT1020" s="13">
        <f t="shared" si="1433"/>
        <v>4.9409136296852307E-4</v>
      </c>
      <c r="AU1020" s="13">
        <f t="shared" si="1434"/>
        <v>2.6571760905615941E-4</v>
      </c>
      <c r="AV1020" s="13">
        <f t="shared" si="1435"/>
        <v>1.0717529143545275E-4</v>
      </c>
      <c r="AW1020" s="13">
        <f t="shared" si="1436"/>
        <v>1.3784433433079227E-6</v>
      </c>
      <c r="AX1020" s="13">
        <f t="shared" si="1437"/>
        <v>2.0050852589213247E-3</v>
      </c>
      <c r="AY1020" s="13">
        <f t="shared" si="1438"/>
        <v>1.7833268137800271E-3</v>
      </c>
      <c r="AZ1020" s="13">
        <f t="shared" si="1439"/>
        <v>7.9304720599704176E-4</v>
      </c>
      <c r="BA1020" s="13">
        <f t="shared" si="1440"/>
        <v>2.3511258698440387E-4</v>
      </c>
      <c r="BB1020" s="13">
        <f t="shared" si="1441"/>
        <v>5.2277400519621511E-5</v>
      </c>
      <c r="BC1020" s="13">
        <f t="shared" si="1442"/>
        <v>9.2991247815080601E-6</v>
      </c>
      <c r="BD1020" s="13">
        <f t="shared" si="1443"/>
        <v>5.6274992524431536E-5</v>
      </c>
      <c r="BE1020" s="13">
        <f t="shared" si="1444"/>
        <v>9.0792458140162737E-5</v>
      </c>
      <c r="BF1020" s="13">
        <f t="shared" si="1445"/>
        <v>7.324097334668172E-5</v>
      </c>
      <c r="BG1020" s="13">
        <f t="shared" si="1446"/>
        <v>3.9388294921208707E-5</v>
      </c>
      <c r="BH1020" s="13">
        <f t="shared" si="1447"/>
        <v>1.5886986196815817E-5</v>
      </c>
      <c r="BI1020" s="13">
        <f t="shared" si="1448"/>
        <v>5.1263215312610579E-6</v>
      </c>
      <c r="BJ1020" s="14">
        <f t="shared" si="1449"/>
        <v>0.54276719366178605</v>
      </c>
      <c r="BK1020" s="14">
        <f t="shared" si="1450"/>
        <v>0.25059385540679574</v>
      </c>
      <c r="BL1020" s="14">
        <f t="shared" si="1451"/>
        <v>0.1973823292956618</v>
      </c>
      <c r="BM1020" s="14">
        <f t="shared" si="1452"/>
        <v>0.45545798809324228</v>
      </c>
      <c r="BN1020" s="14">
        <f t="shared" si="1453"/>
        <v>0.54310192060422757</v>
      </c>
    </row>
    <row r="1021" spans="1:66" x14ac:dyDescent="0.25">
      <c r="A1021" t="s">
        <v>290</v>
      </c>
      <c r="B1021" t="s">
        <v>300</v>
      </c>
      <c r="C1021" t="s">
        <v>299</v>
      </c>
      <c r="D1021" s="22" t="s">
        <v>369</v>
      </c>
      <c r="E1021" s="10">
        <f>VLOOKUP(A1021,home!$A$2:$E$405,3,FALSE)</f>
        <v>1.6512</v>
      </c>
      <c r="F1021" s="10">
        <f>VLOOKUP(B1021,home!$B$2:$E$405,3,FALSE)</f>
        <v>0.79490000000000005</v>
      </c>
      <c r="G1021" s="10">
        <f>VLOOKUP(C1021,away!$B$2:$E$405,4,FALSE)</f>
        <v>1.2868999999999999</v>
      </c>
      <c r="H1021" s="10">
        <f>VLOOKUP(A1021,away!$A$2:$E$405,3,FALSE)</f>
        <v>1.1418999999999999</v>
      </c>
      <c r="I1021" s="10">
        <f>VLOOKUP(C1021,away!$B$2:$E$405,3,FALSE)</f>
        <v>1.1494</v>
      </c>
      <c r="J1021" s="10">
        <f>VLOOKUP(B1021,home!$B$2:$E$405,4,FALSE)</f>
        <v>1.1494</v>
      </c>
      <c r="K1021" s="12">
        <f t="shared" si="1398"/>
        <v>1.6891062846720002</v>
      </c>
      <c r="L1021" s="12">
        <f t="shared" si="1399"/>
        <v>1.5085873390839999</v>
      </c>
      <c r="M1021" s="13">
        <f t="shared" si="1400"/>
        <v>4.0856325455321994E-2</v>
      </c>
      <c r="N1021" s="13">
        <f t="shared" si="1401"/>
        <v>6.9010676095189002E-2</v>
      </c>
      <c r="O1021" s="13">
        <f t="shared" si="1402"/>
        <v>6.1635335303394101E-2</v>
      </c>
      <c r="P1021" s="13">
        <f t="shared" si="1403"/>
        <v>0.10410863221882898</v>
      </c>
      <c r="Q1021" s="13">
        <f t="shared" si="1404"/>
        <v>5.8283183350923772E-2</v>
      </c>
      <c r="R1021" s="13">
        <f t="shared" si="1405"/>
        <v>4.6491143239448716E-2</v>
      </c>
      <c r="S1021" s="13">
        <f t="shared" si="1406"/>
        <v>6.6321476427975909E-2</v>
      </c>
      <c r="T1021" s="13">
        <f t="shared" si="1407"/>
        <v>8.7925272484714975E-2</v>
      </c>
      <c r="U1021" s="13">
        <f t="shared" si="1408"/>
        <v>7.8528482227339005E-2</v>
      </c>
      <c r="V1021" s="13">
        <f t="shared" si="1409"/>
        <v>1.8777558025869008E-2</v>
      </c>
      <c r="W1021" s="13">
        <f t="shared" si="1410"/>
        <v>3.2815497096245282E-2</v>
      </c>
      <c r="X1021" s="13">
        <f t="shared" si="1411"/>
        <v>4.9505043445143393E-2</v>
      </c>
      <c r="Y1021" s="13">
        <f t="shared" si="1412"/>
        <v>3.7341340881073347E-2</v>
      </c>
      <c r="Z1021" s="13">
        <f t="shared" si="1413"/>
        <v>2.3378650023524343E-2</v>
      </c>
      <c r="AA1021" s="13">
        <f t="shared" si="1414"/>
        <v>3.9489024681882173E-2</v>
      </c>
      <c r="AB1021" s="13">
        <f t="shared" si="1415"/>
        <v>3.3350579882867465E-2</v>
      </c>
      <c r="AC1021" s="13">
        <f t="shared" si="1416"/>
        <v>2.9905190027133652E-3</v>
      </c>
      <c r="AD1021" s="13">
        <f t="shared" si="1417"/>
        <v>1.3857215594975911E-2</v>
      </c>
      <c r="AE1021" s="13">
        <f t="shared" si="1418"/>
        <v>2.0904820001538017E-2</v>
      </c>
      <c r="AF1021" s="13">
        <f t="shared" si="1419"/>
        <v>1.576837339007511E-2</v>
      </c>
      <c r="AG1021" s="13">
        <f t="shared" si="1420"/>
        <v>7.9293228180721195E-3</v>
      </c>
      <c r="AH1021" s="13">
        <f t="shared" si="1421"/>
        <v>8.8171838575911675E-3</v>
      </c>
      <c r="AI1021" s="13">
        <f t="shared" si="1422"/>
        <v>1.4893160666965752E-2</v>
      </c>
      <c r="AJ1021" s="13">
        <f t="shared" si="1423"/>
        <v>1.257806564060085E-2</v>
      </c>
      <c r="AK1021" s="13">
        <f t="shared" si="1424"/>
        <v>7.0818965741852816E-3</v>
      </c>
      <c r="AL1021" s="13">
        <f t="shared" si="1425"/>
        <v>3.0481335707722095E-4</v>
      </c>
      <c r="AM1021" s="13">
        <f t="shared" si="1426"/>
        <v>4.6812619899057354E-3</v>
      </c>
      <c r="AN1021" s="13">
        <f t="shared" si="1427"/>
        <v>7.0620925689069648E-3</v>
      </c>
      <c r="AO1021" s="13">
        <f t="shared" si="1428"/>
        <v>5.326891718446124E-3</v>
      </c>
      <c r="AP1021" s="13">
        <f t="shared" si="1429"/>
        <v>2.6786938010397447E-3</v>
      </c>
      <c r="AQ1021" s="13">
        <f t="shared" si="1430"/>
        <v>1.0102608883828382E-3</v>
      </c>
      <c r="AR1021" s="13">
        <f t="shared" si="1431"/>
        <v>2.6602983867875731E-3</v>
      </c>
      <c r="AS1021" s="13">
        <f t="shared" si="1432"/>
        <v>4.4935267242256736E-3</v>
      </c>
      <c r="AT1021" s="13">
        <f t="shared" si="1433"/>
        <v>3.7950221151155867E-3</v>
      </c>
      <c r="AU1021" s="13">
        <f t="shared" si="1434"/>
        <v>2.1367319017036551E-3</v>
      </c>
      <c r="AV1021" s="13">
        <f t="shared" si="1435"/>
        <v>9.0229182095669905E-4</v>
      </c>
      <c r="AW1021" s="13">
        <f t="shared" si="1436"/>
        <v>2.1575403654475458E-5</v>
      </c>
      <c r="AX1021" s="13">
        <f t="shared" si="1437"/>
        <v>1.3178581745576542E-3</v>
      </c>
      <c r="AY1021" s="13">
        <f t="shared" si="1438"/>
        <v>1.9881041568460293E-3</v>
      </c>
      <c r="AZ1021" s="13">
        <f t="shared" si="1439"/>
        <v>1.4996143798990955E-3</v>
      </c>
      <c r="BA1021" s="13">
        <f t="shared" si="1440"/>
        <v>7.54099755674693E-4</v>
      </c>
      <c r="BB1021" s="13">
        <f t="shared" si="1441"/>
        <v>2.8440633595429483E-4</v>
      </c>
      <c r="BC1021" s="13">
        <f t="shared" si="1442"/>
        <v>8.5810359515184001E-5</v>
      </c>
      <c r="BD1021" s="13">
        <f t="shared" si="1443"/>
        <v>6.6888207741555334E-4</v>
      </c>
      <c r="BE1021" s="13">
        <f t="shared" si="1444"/>
        <v>1.1298129206670745E-3</v>
      </c>
      <c r="BF1021" s="13">
        <f t="shared" si="1445"/>
        <v>9.54187052401192E-4</v>
      </c>
      <c r="BG1021" s="13">
        <f t="shared" si="1446"/>
        <v>5.3724111565450164E-4</v>
      </c>
      <c r="BH1021" s="13">
        <f t="shared" si="1447"/>
        <v>2.2686433620905378E-4</v>
      </c>
      <c r="BI1021" s="13">
        <f t="shared" si="1448"/>
        <v>7.6639595211730919E-5</v>
      </c>
      <c r="BJ1021" s="14">
        <f t="shared" si="1449"/>
        <v>0.42002983928707932</v>
      </c>
      <c r="BK1021" s="14">
        <f t="shared" si="1450"/>
        <v>0.23534742864463248</v>
      </c>
      <c r="BL1021" s="14">
        <f t="shared" si="1451"/>
        <v>0.32044637012062277</v>
      </c>
      <c r="BM1021" s="14">
        <f t="shared" si="1452"/>
        <v>0.61685046365956064</v>
      </c>
      <c r="BN1021" s="14">
        <f t="shared" si="1453"/>
        <v>0.38038529566310653</v>
      </c>
    </row>
    <row r="1022" spans="1:66" x14ac:dyDescent="0.25">
      <c r="A1022" t="s">
        <v>290</v>
      </c>
      <c r="B1022" t="s">
        <v>312</v>
      </c>
      <c r="C1022" t="s">
        <v>314</v>
      </c>
      <c r="D1022" s="22" t="s">
        <v>369</v>
      </c>
      <c r="E1022" s="10">
        <f>VLOOKUP(A1022,home!$A$2:$E$405,3,FALSE)</f>
        <v>1.6512</v>
      </c>
      <c r="F1022" s="10">
        <f>VLOOKUP(B1022,home!$B$2:$E$405,3,FALSE)</f>
        <v>1.0497000000000001</v>
      </c>
      <c r="G1022" s="10">
        <f>VLOOKUP(C1022,away!$B$2:$E$405,4,FALSE)</f>
        <v>0.64349999999999996</v>
      </c>
      <c r="H1022" s="10">
        <f>VLOOKUP(A1022,away!$A$2:$E$405,3,FALSE)</f>
        <v>1.1418999999999999</v>
      </c>
      <c r="I1022" s="10">
        <f>VLOOKUP(C1022,away!$B$2:$E$405,3,FALSE)</f>
        <v>1.3136000000000001</v>
      </c>
      <c r="J1022" s="10">
        <f>VLOOKUP(B1022,home!$B$2:$E$405,4,FALSE)</f>
        <v>0.81740000000000002</v>
      </c>
      <c r="K1022" s="12">
        <f t="shared" si="1398"/>
        <v>1.11535579584</v>
      </c>
      <c r="L1022" s="12">
        <f t="shared" si="1399"/>
        <v>1.2260998692160001</v>
      </c>
      <c r="M1022" s="13">
        <f t="shared" si="1400"/>
        <v>9.618751946133404E-2</v>
      </c>
      <c r="N1022" s="13">
        <f t="shared" si="1401"/>
        <v>0.10728330731867171</v>
      </c>
      <c r="O1022" s="13">
        <f t="shared" si="1402"/>
        <v>0.11793550503175312</v>
      </c>
      <c r="P1022" s="13">
        <f t="shared" si="1403"/>
        <v>0.13154004907248334</v>
      </c>
      <c r="Q1022" s="13">
        <f t="shared" si="1404"/>
        <v>5.9829529307382195E-2</v>
      </c>
      <c r="R1022" s="13">
        <f t="shared" si="1405"/>
        <v>7.2300353647677715E-2</v>
      </c>
      <c r="S1022" s="13">
        <f t="shared" si="1406"/>
        <v>4.4971490602132611E-2</v>
      </c>
      <c r="T1022" s="13">
        <f t="shared" si="1407"/>
        <v>7.3356978059036154E-2</v>
      </c>
      <c r="U1022" s="13">
        <f t="shared" si="1408"/>
        <v>8.0640618482219026E-2</v>
      </c>
      <c r="V1022" s="13">
        <f t="shared" si="1409"/>
        <v>6.8333560133318665E-3</v>
      </c>
      <c r="W1022" s="13">
        <f t="shared" si="1410"/>
        <v>2.2243737425122621E-2</v>
      </c>
      <c r="X1022" s="13">
        <f t="shared" si="1411"/>
        <v>2.7273043547817892E-2</v>
      </c>
      <c r="Y1022" s="13">
        <f t="shared" si="1412"/>
        <v>1.6719737563550895E-2</v>
      </c>
      <c r="Z1022" s="13">
        <f t="shared" si="1413"/>
        <v>2.954915138389607E-2</v>
      </c>
      <c r="AA1022" s="13">
        <f t="shared" si="1414"/>
        <v>3.2957817258182039E-2</v>
      </c>
      <c r="AB1022" s="13">
        <f t="shared" si="1415"/>
        <v>1.8379846248574458E-2</v>
      </c>
      <c r="AC1022" s="13">
        <f t="shared" si="1416"/>
        <v>5.8405445319022903E-4</v>
      </c>
      <c r="AD1022" s="13">
        <f t="shared" si="1417"/>
        <v>6.20242036456341E-3</v>
      </c>
      <c r="AE1022" s="13">
        <f t="shared" si="1418"/>
        <v>7.6047867978138528E-3</v>
      </c>
      <c r="AF1022" s="13">
        <f t="shared" si="1419"/>
        <v>4.6621140491075646E-3</v>
      </c>
      <c r="AG1022" s="13">
        <f t="shared" si="1420"/>
        <v>1.905405808626954E-3</v>
      </c>
      <c r="AH1022" s="13">
        <f t="shared" si="1421"/>
        <v>9.0575526618096921E-3</v>
      </c>
      <c r="AI1022" s="13">
        <f t="shared" si="1422"/>
        <v>1.010239385747546E-2</v>
      </c>
      <c r="AJ1022" s="13">
        <f t="shared" si="1423"/>
        <v>5.6338817703968352E-3</v>
      </c>
      <c r="AK1022" s="13">
        <f t="shared" si="1424"/>
        <v>2.0945942285631432E-3</v>
      </c>
      <c r="AL1022" s="13">
        <f t="shared" si="1425"/>
        <v>3.1948656900141006E-5</v>
      </c>
      <c r="AM1022" s="13">
        <f t="shared" si="1426"/>
        <v>1.3835811003703672E-3</v>
      </c>
      <c r="AN1022" s="13">
        <f t="shared" si="1427"/>
        <v>1.6964086062138369E-3</v>
      </c>
      <c r="AO1022" s="13">
        <f t="shared" si="1428"/>
        <v>1.0399831851078411E-3</v>
      </c>
      <c r="AP1022" s="13">
        <f t="shared" si="1429"/>
        <v>4.2504108241585449E-4</v>
      </c>
      <c r="AQ1022" s="13">
        <f t="shared" si="1430"/>
        <v>1.3028570389037663E-4</v>
      </c>
      <c r="AR1022" s="13">
        <f t="shared" si="1431"/>
        <v>2.221092826812376E-3</v>
      </c>
      <c r="AS1022" s="13">
        <f t="shared" si="1432"/>
        <v>2.4773087574838332E-3</v>
      </c>
      <c r="AT1022" s="13">
        <f t="shared" si="1433"/>
        <v>1.3815403403723912E-3</v>
      </c>
      <c r="AU1022" s="13">
        <f t="shared" si="1434"/>
        <v>5.1363634194037081E-4</v>
      </c>
      <c r="AV1022" s="13">
        <f t="shared" si="1435"/>
        <v>1.4322181773431222E-4</v>
      </c>
      <c r="AW1022" s="13">
        <f t="shared" si="1436"/>
        <v>1.2136385953821515E-6</v>
      </c>
      <c r="AX1022" s="13">
        <f t="shared" si="1437"/>
        <v>2.5719753321879564E-4</v>
      </c>
      <c r="AY1022" s="13">
        <f t="shared" si="1438"/>
        <v>3.1534986184224317E-4</v>
      </c>
      <c r="AZ1022" s="13">
        <f t="shared" si="1439"/>
        <v>1.9332521218102901E-4</v>
      </c>
      <c r="BA1022" s="13">
        <f t="shared" si="1440"/>
        <v>7.9012005790438382E-5</v>
      </c>
      <c r="BB1022" s="13">
        <f t="shared" si="1441"/>
        <v>2.4219152491537596E-5</v>
      </c>
      <c r="BC1022" s="13">
        <f t="shared" si="1442"/>
        <v>5.9390199404793124E-6</v>
      </c>
      <c r="BD1022" s="13">
        <f t="shared" si="1443"/>
        <v>4.5388027074520884E-4</v>
      </c>
      <c r="BE1022" s="13">
        <f t="shared" si="1444"/>
        <v>5.0623799059309712E-4</v>
      </c>
      <c r="BF1022" s="13">
        <f t="shared" si="1445"/>
        <v>2.8231773844120312E-4</v>
      </c>
      <c r="BG1022" s="13">
        <f t="shared" si="1446"/>
        <v>1.0496157527961235E-4</v>
      </c>
      <c r="BH1022" s="13">
        <f t="shared" si="1447"/>
        <v>2.9267375332153032E-5</v>
      </c>
      <c r="BI1022" s="13">
        <f t="shared" si="1448"/>
        <v>6.5287073411482978E-6</v>
      </c>
      <c r="BJ1022" s="14">
        <f t="shared" si="1449"/>
        <v>0.33263140270515601</v>
      </c>
      <c r="BK1022" s="14">
        <f t="shared" si="1450"/>
        <v>0.28046376812121443</v>
      </c>
      <c r="BL1022" s="14">
        <f t="shared" si="1451"/>
        <v>0.35722255692872712</v>
      </c>
      <c r="BM1022" s="14">
        <f t="shared" si="1452"/>
        <v>0.41447647907644469</v>
      </c>
      <c r="BN1022" s="14">
        <f t="shared" si="1453"/>
        <v>0.58507626383930211</v>
      </c>
    </row>
    <row r="1023" spans="1:66" x14ac:dyDescent="0.25">
      <c r="A1023" t="s">
        <v>290</v>
      </c>
      <c r="B1023" t="s">
        <v>294</v>
      </c>
      <c r="C1023" t="s">
        <v>293</v>
      </c>
      <c r="D1023" s="22" t="s">
        <v>369</v>
      </c>
      <c r="E1023" s="10">
        <f>VLOOKUP(A1023,home!$A$2:$E$405,3,FALSE)</f>
        <v>1.6512</v>
      </c>
      <c r="F1023" s="10">
        <f>VLOOKUP(B1023,home!$B$2:$E$405,3,FALSE)</f>
        <v>1.0901000000000001</v>
      </c>
      <c r="G1023" s="10">
        <f>VLOOKUP(C1023,away!$B$2:$E$405,4,FALSE)</f>
        <v>1.2868999999999999</v>
      </c>
      <c r="H1023" s="10">
        <f>VLOOKUP(A1023,away!$A$2:$E$405,3,FALSE)</f>
        <v>1.1418999999999999</v>
      </c>
      <c r="I1023" s="10">
        <f>VLOOKUP(C1023,away!$B$2:$E$405,3,FALSE)</f>
        <v>0.71150000000000002</v>
      </c>
      <c r="J1023" s="10">
        <f>VLOOKUP(B1023,home!$B$2:$E$405,4,FALSE)</f>
        <v>1.226</v>
      </c>
      <c r="K1023" s="12">
        <f t="shared" si="1398"/>
        <v>2.3163854081280002</v>
      </c>
      <c r="L1023" s="12">
        <f t="shared" si="1399"/>
        <v>0.99607822809999991</v>
      </c>
      <c r="M1023" s="13">
        <f t="shared" si="1400"/>
        <v>3.6426321911745621E-2</v>
      </c>
      <c r="N1023" s="13">
        <f t="shared" si="1401"/>
        <v>8.4377400548140788E-2</v>
      </c>
      <c r="O1023" s="13">
        <f t="shared" si="1402"/>
        <v>3.6283466186051772E-2</v>
      </c>
      <c r="P1023" s="13">
        <f t="shared" si="1403"/>
        <v>8.4046491629676034E-2</v>
      </c>
      <c r="Q1023" s="13">
        <f t="shared" si="1404"/>
        <v>9.7725289702742454E-2</v>
      </c>
      <c r="R1023" s="13">
        <f t="shared" si="1405"/>
        <v>1.8070585353964354E-2</v>
      </c>
      <c r="S1023" s="13">
        <f t="shared" si="1406"/>
        <v>4.8480140078179898E-2</v>
      </c>
      <c r="T1023" s="13">
        <f t="shared" si="1407"/>
        <v>9.7342033407666867E-2</v>
      </c>
      <c r="U1023" s="13">
        <f t="shared" si="1408"/>
        <v>4.1858440230254583E-2</v>
      </c>
      <c r="V1023" s="13">
        <f t="shared" si="1409"/>
        <v>1.242869769088119E-2</v>
      </c>
      <c r="W1023" s="13">
        <f t="shared" si="1410"/>
        <v>7.54564783575047E-2</v>
      </c>
      <c r="X1023" s="13">
        <f t="shared" si="1411"/>
        <v>7.516055526100926E-2</v>
      </c>
      <c r="Y1023" s="13">
        <f t="shared" si="1412"/>
        <v>3.7432896353699112E-2</v>
      </c>
      <c r="Z1023" s="13">
        <f t="shared" si="1413"/>
        <v>5.9999055467022094E-3</v>
      </c>
      <c r="AA1023" s="13">
        <f t="shared" si="1414"/>
        <v>1.389809365852725E-2</v>
      </c>
      <c r="AB1023" s="13">
        <f t="shared" si="1415"/>
        <v>1.6096670675704413E-2</v>
      </c>
      <c r="AC1023" s="13">
        <f t="shared" si="1416"/>
        <v>1.7922967198267857E-3</v>
      </c>
      <c r="AD1023" s="13">
        <f t="shared" si="1417"/>
        <v>4.3696571354012538E-2</v>
      </c>
      <c r="AE1023" s="13">
        <f t="shared" si="1418"/>
        <v>4.3525203368350023E-2</v>
      </c>
      <c r="AF1023" s="13">
        <f t="shared" si="1419"/>
        <v>2.1677253724419115E-2</v>
      </c>
      <c r="AG1023" s="13">
        <f t="shared" si="1420"/>
        <v>7.1974134932978407E-3</v>
      </c>
      <c r="AH1023" s="13">
        <f t="shared" si="1421"/>
        <v>1.4940938214316245E-3</v>
      </c>
      <c r="AI1023" s="13">
        <f t="shared" si="1422"/>
        <v>3.4608971263384168E-3</v>
      </c>
      <c r="AJ1023" s="13">
        <f t="shared" si="1423"/>
        <v>4.0083858012412189E-3</v>
      </c>
      <c r="AK1023" s="13">
        <f t="shared" si="1424"/>
        <v>3.0949887933808739E-3</v>
      </c>
      <c r="AL1023" s="13">
        <f t="shared" si="1425"/>
        <v>1.6541472578624023E-4</v>
      </c>
      <c r="AM1023" s="13">
        <f t="shared" si="1426"/>
        <v>2.0243620053931734E-2</v>
      </c>
      <c r="AN1023" s="13">
        <f t="shared" si="1427"/>
        <v>2.0164229193649946E-2</v>
      </c>
      <c r="AO1023" s="13">
        <f t="shared" si="1428"/>
        <v>1.0042574843106562E-2</v>
      </c>
      <c r="AP1023" s="13">
        <f t="shared" si="1429"/>
        <v>3.3343967184277408E-3</v>
      </c>
      <c r="AQ1023" s="13">
        <f t="shared" si="1430"/>
        <v>8.3032999376848958E-4</v>
      </c>
      <c r="AR1023" s="13">
        <f t="shared" si="1431"/>
        <v>2.9764686525335409E-4</v>
      </c>
      <c r="AS1023" s="13">
        <f t="shared" si="1432"/>
        <v>6.8946485544791052E-4</v>
      </c>
      <c r="AT1023" s="13">
        <f t="shared" si="1433"/>
        <v>7.9853316528831063E-4</v>
      </c>
      <c r="AU1023" s="13">
        <f t="shared" si="1434"/>
        <v>6.165701906600356E-4</v>
      </c>
      <c r="AV1023" s="13">
        <f t="shared" si="1435"/>
        <v>3.5705354818290144E-4</v>
      </c>
      <c r="AW1023" s="13">
        <f t="shared" si="1436"/>
        <v>1.0601710396782184E-5</v>
      </c>
      <c r="AX1023" s="13">
        <f t="shared" si="1437"/>
        <v>7.8153376834357944E-3</v>
      </c>
      <c r="AY1023" s="13">
        <f t="shared" si="1438"/>
        <v>7.7846877117198846E-3</v>
      </c>
      <c r="AZ1023" s="13">
        <f t="shared" si="1439"/>
        <v>3.8770789711008924E-3</v>
      </c>
      <c r="BA1023" s="13">
        <f t="shared" si="1440"/>
        <v>1.2872913172459828E-3</v>
      </c>
      <c r="BB1023" s="13">
        <f t="shared" si="1441"/>
        <v>3.2056071358272335E-4</v>
      </c>
      <c r="BC1023" s="13">
        <f t="shared" si="1442"/>
        <v>6.3860709516790144E-5</v>
      </c>
      <c r="BD1023" s="13">
        <f t="shared" si="1443"/>
        <v>4.9413260356846714E-5</v>
      </c>
      <c r="BE1023" s="13">
        <f t="shared" si="1444"/>
        <v>1.1446015525862951E-4</v>
      </c>
      <c r="BF1023" s="13">
        <f t="shared" si="1445"/>
        <v>1.3256691672657741E-4</v>
      </c>
      <c r="BG1023" s="13">
        <f t="shared" si="1446"/>
        <v>1.0235869050198786E-4</v>
      </c>
      <c r="BH1023" s="13">
        <f t="shared" si="1447"/>
        <v>5.9275544268473712E-5</v>
      </c>
      <c r="BI1023" s="13">
        <f t="shared" si="1448"/>
        <v>2.7461001160467583E-5</v>
      </c>
      <c r="BJ1023" s="14">
        <f t="shared" si="1449"/>
        <v>0.65935506348032935</v>
      </c>
      <c r="BK1023" s="14">
        <f t="shared" si="1450"/>
        <v>0.19112405046781566</v>
      </c>
      <c r="BL1023" s="14">
        <f t="shared" si="1451"/>
        <v>0.14151042583999998</v>
      </c>
      <c r="BM1023" s="14">
        <f t="shared" si="1452"/>
        <v>0.63328580400120327</v>
      </c>
      <c r="BN1023" s="14">
        <f t="shared" si="1453"/>
        <v>0.35692955533232101</v>
      </c>
    </row>
    <row r="1024" spans="1:66" x14ac:dyDescent="0.25">
      <c r="A1024" t="s">
        <v>290</v>
      </c>
      <c r="B1024" t="s">
        <v>310</v>
      </c>
      <c r="C1024" t="s">
        <v>309</v>
      </c>
      <c r="D1024" s="22" t="s">
        <v>369</v>
      </c>
      <c r="E1024" s="10">
        <f>VLOOKUP(A1024,home!$A$2:$E$405,3,FALSE)</f>
        <v>1.6512</v>
      </c>
      <c r="F1024" s="10">
        <f>VLOOKUP(B1024,home!$B$2:$E$405,3,FALSE)</f>
        <v>0.87060000000000004</v>
      </c>
      <c r="G1024" s="10">
        <f>VLOOKUP(C1024,away!$B$2:$E$405,4,FALSE)</f>
        <v>1.1355</v>
      </c>
      <c r="H1024" s="10">
        <f>VLOOKUP(A1024,away!$A$2:$E$405,3,FALSE)</f>
        <v>1.1418999999999999</v>
      </c>
      <c r="I1024" s="10">
        <f>VLOOKUP(C1024,away!$B$2:$E$405,3,FALSE)</f>
        <v>1.0399</v>
      </c>
      <c r="J1024" s="10">
        <f>VLOOKUP(B1024,home!$B$2:$E$405,4,FALSE)</f>
        <v>0.54730000000000001</v>
      </c>
      <c r="K1024" s="12">
        <f t="shared" si="1398"/>
        <v>1.6323206745600001</v>
      </c>
      <c r="L1024" s="12">
        <f t="shared" si="1399"/>
        <v>0.64989784861300004</v>
      </c>
      <c r="M1024" s="13">
        <f t="shared" si="1400"/>
        <v>0.10205753836017546</v>
      </c>
      <c r="N1024" s="13">
        <f t="shared" si="1401"/>
        <v>0.16659062986001469</v>
      </c>
      <c r="O1024" s="13">
        <f t="shared" si="1402"/>
        <v>6.6326974615016757E-2</v>
      </c>
      <c r="P1024" s="13">
        <f t="shared" si="1403"/>
        <v>0.10826689194510815</v>
      </c>
      <c r="Q1024" s="13">
        <f t="shared" si="1404"/>
        <v>0.13596466465423726</v>
      </c>
      <c r="R1024" s="13">
        <f t="shared" si="1405"/>
        <v>2.1552879053654227E-2</v>
      </c>
      <c r="S1024" s="13">
        <f t="shared" si="1406"/>
        <v>2.8713508281196537E-2</v>
      </c>
      <c r="T1024" s="13">
        <f t="shared" si="1407"/>
        <v>8.8363143046176804E-2</v>
      </c>
      <c r="U1024" s="13">
        <f t="shared" si="1408"/>
        <v>3.5181210075570957E-2</v>
      </c>
      <c r="V1024" s="13">
        <f t="shared" si="1409"/>
        <v>3.3844985315746911E-3</v>
      </c>
      <c r="W1024" s="13">
        <f t="shared" si="1410"/>
        <v>7.3979311041576262E-2</v>
      </c>
      <c r="X1024" s="13">
        <f t="shared" si="1411"/>
        <v>4.807899508779237E-2</v>
      </c>
      <c r="Y1024" s="13">
        <f t="shared" si="1412"/>
        <v>1.5623217735515628E-2</v>
      </c>
      <c r="Z1024" s="13">
        <f t="shared" si="1413"/>
        <v>4.6690565761286921E-3</v>
      </c>
      <c r="AA1024" s="13">
        <f t="shared" si="1414"/>
        <v>7.6213975799051901E-3</v>
      </c>
      <c r="AB1024" s="13">
        <f t="shared" si="1415"/>
        <v>6.2202824193603968E-3</v>
      </c>
      <c r="AC1024" s="13">
        <f t="shared" si="1416"/>
        <v>2.2440107235954137E-4</v>
      </c>
      <c r="AD1024" s="13">
        <f t="shared" si="1417"/>
        <v>3.0189489725717469E-2</v>
      </c>
      <c r="AE1024" s="13">
        <f t="shared" si="1418"/>
        <v>1.9620084423468052E-2</v>
      </c>
      <c r="AF1024" s="13">
        <f t="shared" si="1419"/>
        <v>6.3755253282086598E-3</v>
      </c>
      <c r="AG1024" s="13">
        <f t="shared" si="1420"/>
        <v>1.381146731526833E-3</v>
      </c>
      <c r="AH1024" s="13">
        <f t="shared" si="1421"/>
        <v>7.5860245596960413E-4</v>
      </c>
      <c r="AI1024" s="13">
        <f t="shared" si="1422"/>
        <v>1.2382824726511769E-3</v>
      </c>
      <c r="AJ1024" s="13">
        <f t="shared" si="1423"/>
        <v>1.0106370405268972E-3</v>
      </c>
      <c r="AK1024" s="13">
        <f t="shared" si="1424"/>
        <v>5.4989457857606227E-4</v>
      </c>
      <c r="AL1024" s="13">
        <f t="shared" si="1425"/>
        <v>9.5221605552646752E-6</v>
      </c>
      <c r="AM1024" s="13">
        <f t="shared" si="1426"/>
        <v>9.8557856467410606E-3</v>
      </c>
      <c r="AN1024" s="13">
        <f t="shared" si="1427"/>
        <v>6.4052538882079001E-3</v>
      </c>
      <c r="AO1024" s="13">
        <f t="shared" si="1428"/>
        <v>2.0813803608831834E-3</v>
      </c>
      <c r="AP1024" s="13">
        <f t="shared" si="1429"/>
        <v>4.508948728944436E-4</v>
      </c>
      <c r="AQ1024" s="13">
        <f t="shared" si="1430"/>
        <v>7.325890196118274E-5</v>
      </c>
      <c r="AR1024" s="13">
        <f t="shared" si="1431"/>
        <v>9.8602820817436808E-5</v>
      </c>
      <c r="AS1024" s="13">
        <f t="shared" si="1432"/>
        <v>1.6095142299023726E-4</v>
      </c>
      <c r="AT1024" s="13">
        <f t="shared" si="1433"/>
        <v>1.3136216767340803E-4</v>
      </c>
      <c r="AU1024" s="13">
        <f t="shared" si="1434"/>
        <v>7.1475060716107071E-5</v>
      </c>
      <c r="AV1024" s="13">
        <f t="shared" si="1435"/>
        <v>2.9167554830583231E-5</v>
      </c>
      <c r="AW1024" s="13">
        <f t="shared" si="1436"/>
        <v>2.8059735944750901E-7</v>
      </c>
      <c r="AX1024" s="13">
        <f t="shared" si="1437"/>
        <v>2.6813004458678567E-3</v>
      </c>
      <c r="AY1024" s="13">
        <f t="shared" si="1438"/>
        <v>1.7425713912545978E-3</v>
      </c>
      <c r="AZ1024" s="13">
        <f t="shared" si="1439"/>
        <v>5.6624669911546264E-4</v>
      </c>
      <c r="BA1024" s="13">
        <f t="shared" si="1440"/>
        <v>1.2266750384645064E-4</v>
      </c>
      <c r="BB1024" s="13">
        <f t="shared" si="1441"/>
        <v>1.9930336711133795E-5</v>
      </c>
      <c r="BC1024" s="13">
        <f t="shared" si="1442"/>
        <v>2.5905365901397109E-6</v>
      </c>
      <c r="BD1024" s="13">
        <f t="shared" si="1443"/>
        <v>1.0680293519404213E-5</v>
      </c>
      <c r="BE1024" s="13">
        <f t="shared" si="1444"/>
        <v>1.7433663922092681E-5</v>
      </c>
      <c r="BF1024" s="13">
        <f t="shared" si="1445"/>
        <v>1.4228665026681334E-5</v>
      </c>
      <c r="BG1024" s="13">
        <f t="shared" si="1446"/>
        <v>7.7419146981469197E-6</v>
      </c>
      <c r="BH1024" s="13">
        <f t="shared" si="1447"/>
        <v>3.1593218556162912E-6</v>
      </c>
      <c r="BI1024" s="13">
        <f t="shared" si="1448"/>
        <v>1.0314052765023465E-6</v>
      </c>
      <c r="BJ1024" s="14">
        <f t="shared" si="1449"/>
        <v>0.61016808821830737</v>
      </c>
      <c r="BK1024" s="14">
        <f t="shared" si="1450"/>
        <v>0.24439893174222427</v>
      </c>
      <c r="BL1024" s="14">
        <f t="shared" si="1451"/>
        <v>0.14100599458255753</v>
      </c>
      <c r="BM1024" s="14">
        <f t="shared" si="1452"/>
        <v>0.39774020183711623</v>
      </c>
      <c r="BN1024" s="14">
        <f t="shared" si="1453"/>
        <v>0.60075957848820649</v>
      </c>
    </row>
    <row r="1025" spans="1:66" x14ac:dyDescent="0.25">
      <c r="A1025" t="s">
        <v>338</v>
      </c>
      <c r="B1025" t="s">
        <v>90</v>
      </c>
      <c r="C1025" t="s">
        <v>73</v>
      </c>
      <c r="D1025" s="22" t="s">
        <v>370</v>
      </c>
      <c r="E1025" s="10">
        <f>VLOOKUP(A1025,home!$A$2:$E$405,3,FALSE)</f>
        <v>1.3033999999999999</v>
      </c>
      <c r="F1025" s="10">
        <f>VLOOKUP(B1025,home!$B$2:$E$405,3,FALSE)</f>
        <v>1.5344</v>
      </c>
      <c r="G1025" s="10">
        <f>VLOOKUP(C1025,away!$B$2:$E$405,4,FALSE)</f>
        <v>1.3640000000000001</v>
      </c>
      <c r="H1025" s="10">
        <f>VLOOKUP(A1025,away!$A$2:$E$405,3,FALSE)</f>
        <v>1.0085</v>
      </c>
      <c r="I1025" s="10">
        <f>VLOOKUP(C1025,away!$B$2:$E$405,3,FALSE)</f>
        <v>0.2203</v>
      </c>
      <c r="J1025" s="10">
        <f>VLOOKUP(B1025,home!$B$2:$E$405,4,FALSE)</f>
        <v>0.59489999999999998</v>
      </c>
      <c r="K1025" s="12">
        <f t="shared" si="1398"/>
        <v>2.72791401344</v>
      </c>
      <c r="L1025" s="12">
        <f t="shared" si="1399"/>
        <v>0.13217044999499999</v>
      </c>
      <c r="M1025" s="13">
        <f t="shared" si="1400"/>
        <v>5.7263923353531122E-2</v>
      </c>
      <c r="N1025" s="13">
        <f t="shared" si="1401"/>
        <v>0.15621105898065163</v>
      </c>
      <c r="O1025" s="13">
        <f t="shared" si="1402"/>
        <v>7.5685985181153962E-3</v>
      </c>
      <c r="P1025" s="13">
        <f t="shared" si="1403"/>
        <v>2.0646485959668209E-2</v>
      </c>
      <c r="Q1025" s="13">
        <f t="shared" si="1404"/>
        <v>0.21306516842381096</v>
      </c>
      <c r="R1025" s="13">
        <f t="shared" si="1405"/>
        <v>5.0017253598540093E-4</v>
      </c>
      <c r="S1025" s="13">
        <f t="shared" si="1406"/>
        <v>1.8610206807306124E-3</v>
      </c>
      <c r="T1025" s="13">
        <f t="shared" si="1407"/>
        <v>2.8160919188835554E-2</v>
      </c>
      <c r="U1025" s="13">
        <f t="shared" si="1408"/>
        <v>1.3644276700523978E-3</v>
      </c>
      <c r="V1025" s="13">
        <f t="shared" si="1409"/>
        <v>7.4554478253535764E-5</v>
      </c>
      <c r="W1025" s="13">
        <f t="shared" si="1410"/>
        <v>0.19374115290642258</v>
      </c>
      <c r="X1025" s="13">
        <f t="shared" si="1411"/>
        <v>2.5606855362191969E-2</v>
      </c>
      <c r="Y1025" s="13">
        <f t="shared" si="1412"/>
        <v>1.6922347980888952E-3</v>
      </c>
      <c r="Z1025" s="13">
        <f t="shared" si="1413"/>
        <v>2.2036009718776924E-5</v>
      </c>
      <c r="AA1025" s="13">
        <f t="shared" si="1414"/>
        <v>6.0112339712151614E-5</v>
      </c>
      <c r="AB1025" s="13">
        <f t="shared" si="1415"/>
        <v>8.1990646940722096E-5</v>
      </c>
      <c r="AC1025" s="13">
        <f t="shared" si="1416"/>
        <v>1.6800368128255136E-6</v>
      </c>
      <c r="AD1025" s="13">
        <f t="shared" si="1417"/>
        <v>0.13212730149836299</v>
      </c>
      <c r="AE1025" s="13">
        <f t="shared" si="1418"/>
        <v>1.7463324895663674E-2</v>
      </c>
      <c r="AF1025" s="13">
        <f t="shared" si="1419"/>
        <v>1.1540677549343767E-3</v>
      </c>
      <c r="AG1025" s="13">
        <f t="shared" si="1420"/>
        <v>5.0844551498131989E-5</v>
      </c>
      <c r="AH1025" s="13">
        <f t="shared" si="1421"/>
        <v>7.281273301562347E-7</v>
      </c>
      <c r="AI1025" s="13">
        <f t="shared" si="1422"/>
        <v>1.986268747501846E-6</v>
      </c>
      <c r="AJ1025" s="13">
        <f t="shared" si="1423"/>
        <v>2.7091851753841014E-6</v>
      </c>
      <c r="AK1025" s="13">
        <f t="shared" si="1424"/>
        <v>2.463474734978065E-6</v>
      </c>
      <c r="AL1025" s="13">
        <f t="shared" si="1425"/>
        <v>2.4229465559724908E-8</v>
      </c>
      <c r="AM1025" s="13">
        <f t="shared" si="1426"/>
        <v>7.2086383463079259E-2</v>
      </c>
      <c r="AN1025" s="13">
        <f t="shared" si="1427"/>
        <v>9.5276897408273116E-3</v>
      </c>
      <c r="AO1025" s="13">
        <f t="shared" si="1428"/>
        <v>6.2963952022894508E-4</v>
      </c>
      <c r="AP1025" s="13">
        <f t="shared" si="1429"/>
        <v>2.7739912907765197E-5</v>
      </c>
      <c r="AQ1025" s="13">
        <f t="shared" si="1430"/>
        <v>9.1659919296035851E-7</v>
      </c>
      <c r="AR1025" s="13">
        <f t="shared" si="1431"/>
        <v>1.9247383376081513E-8</v>
      </c>
      <c r="AS1025" s="13">
        <f t="shared" si="1432"/>
        <v>5.250520683366486E-8</v>
      </c>
      <c r="AT1025" s="13">
        <f t="shared" si="1433"/>
        <v>7.1614844750060009E-8</v>
      </c>
      <c r="AU1025" s="13">
        <f t="shared" si="1434"/>
        <v>6.5119712854672911E-8</v>
      </c>
      <c r="AV1025" s="13">
        <f t="shared" si="1435"/>
        <v>4.4410244311862791E-8</v>
      </c>
      <c r="AW1025" s="13">
        <f t="shared" si="1436"/>
        <v>2.4266457405219787E-10</v>
      </c>
      <c r="AX1025" s="13">
        <f t="shared" si="1437"/>
        <v>3.2774242604523905E-2</v>
      </c>
      <c r="AY1025" s="13">
        <f t="shared" si="1438"/>
        <v>4.3317863932852245E-3</v>
      </c>
      <c r="AZ1025" s="13">
        <f t="shared" si="1439"/>
        <v>2.8626707844136299E-4</v>
      </c>
      <c r="BA1025" s="13">
        <f t="shared" si="1440"/>
        <v>1.2612016192116304E-5</v>
      </c>
      <c r="BB1025" s="13">
        <f t="shared" si="1441"/>
        <v>4.1673396386405945E-7</v>
      </c>
      <c r="BC1025" s="13">
        <f t="shared" si="1442"/>
        <v>1.1015983106422573E-8</v>
      </c>
      <c r="BD1025" s="13">
        <f t="shared" si="1443"/>
        <v>4.239892203404954E-10</v>
      </c>
      <c r="BE1025" s="13">
        <f t="shared" si="1444"/>
        <v>1.1566061357143373E-9</v>
      </c>
      <c r="BF1025" s="13">
        <f t="shared" si="1445"/>
        <v>1.5775610428229137E-9</v>
      </c>
      <c r="BG1025" s="13">
        <f t="shared" si="1446"/>
        <v>1.4344836252578819E-9</v>
      </c>
      <c r="BH1025" s="13">
        <f t="shared" si="1447"/>
        <v>9.7828699584779757E-10</v>
      </c>
      <c r="BI1025" s="13">
        <f t="shared" si="1448"/>
        <v>5.3373656102786522E-10</v>
      </c>
      <c r="BJ1025" s="14">
        <f t="shared" si="1449"/>
        <v>0.88895063343908676</v>
      </c>
      <c r="BK1025" s="14">
        <f t="shared" si="1450"/>
        <v>8.4179475131747089E-2</v>
      </c>
      <c r="BL1025" s="14">
        <f t="shared" si="1451"/>
        <v>9.5834477688498017E-3</v>
      </c>
      <c r="BM1025" s="14">
        <f t="shared" si="1452"/>
        <v>0.52314839842701888</v>
      </c>
      <c r="BN1025" s="14">
        <f t="shared" si="1453"/>
        <v>0.45525540777176271</v>
      </c>
    </row>
    <row r="1026" spans="1:66" x14ac:dyDescent="0.25">
      <c r="A1026" t="s">
        <v>338</v>
      </c>
      <c r="B1026" t="s">
        <v>81</v>
      </c>
      <c r="C1026" t="s">
        <v>95</v>
      </c>
      <c r="D1026" s="22" t="s">
        <v>370</v>
      </c>
      <c r="E1026" s="10">
        <f>VLOOKUP(A1026,home!$A$2:$E$405,3,FALSE)</f>
        <v>1.3033999999999999</v>
      </c>
      <c r="F1026" s="10">
        <f>VLOOKUP(B1026,home!$B$2:$E$405,3,FALSE)</f>
        <v>0.6905</v>
      </c>
      <c r="G1026" s="10">
        <f>VLOOKUP(C1026,away!$B$2:$E$405,4,FALSE)</f>
        <v>1.3640000000000001</v>
      </c>
      <c r="H1026" s="10">
        <f>VLOOKUP(A1026,away!$A$2:$E$405,3,FALSE)</f>
        <v>1.0085</v>
      </c>
      <c r="I1026" s="10">
        <f>VLOOKUP(C1026,away!$B$2:$E$405,3,FALSE)</f>
        <v>0.99160000000000004</v>
      </c>
      <c r="J1026" s="10">
        <f>VLOOKUP(B1026,home!$B$2:$E$405,4,FALSE)</f>
        <v>0.59489999999999998</v>
      </c>
      <c r="K1026" s="12">
        <f t="shared" si="1398"/>
        <v>1.2275968628</v>
      </c>
      <c r="L1026" s="12">
        <f t="shared" si="1399"/>
        <v>0.59491701413999998</v>
      </c>
      <c r="M1026" s="13">
        <f t="shared" si="1400"/>
        <v>0.16161894967331028</v>
      </c>
      <c r="N1026" s="13">
        <f t="shared" si="1401"/>
        <v>0.19840291558798681</v>
      </c>
      <c r="O1026" s="13">
        <f t="shared" si="1402"/>
        <v>9.6149862968088654E-2</v>
      </c>
      <c r="P1026" s="13">
        <f t="shared" si="1403"/>
        <v>0.11803327013827554</v>
      </c>
      <c r="Q1026" s="13">
        <f t="shared" si="1404"/>
        <v>0.12177939837309291</v>
      </c>
      <c r="R1026" s="13">
        <f t="shared" si="1405"/>
        <v>2.8600594693472731E-2</v>
      </c>
      <c r="S1026" s="13">
        <f t="shared" si="1406"/>
        <v>2.155046312282129E-2</v>
      </c>
      <c r="T1026" s="13">
        <f t="shared" si="1407"/>
        <v>7.2448636063885991E-2</v>
      </c>
      <c r="U1026" s="13">
        <f t="shared" si="1408"/>
        <v>3.5110000319921453E-2</v>
      </c>
      <c r="V1026" s="13">
        <f t="shared" si="1409"/>
        <v>1.7487440815590423E-3</v>
      </c>
      <c r="W1026" s="13">
        <f t="shared" si="1410"/>
        <v>4.9832002465493415E-2</v>
      </c>
      <c r="X1026" s="13">
        <f t="shared" si="1411"/>
        <v>2.9645906115388455E-2</v>
      </c>
      <c r="Y1026" s="13">
        <f t="shared" si="1412"/>
        <v>8.818426973820832E-3</v>
      </c>
      <c r="Z1026" s="13">
        <f t="shared" si="1413"/>
        <v>5.6716601325563767E-3</v>
      </c>
      <c r="AA1026" s="13">
        <f t="shared" si="1414"/>
        <v>6.9625121855940407E-3</v>
      </c>
      <c r="AB1026" s="13">
        <f t="shared" si="1415"/>
        <v>4.2735790581210076E-3</v>
      </c>
      <c r="AC1026" s="13">
        <f t="shared" si="1416"/>
        <v>7.9821233447020497E-5</v>
      </c>
      <c r="AD1026" s="13">
        <f t="shared" si="1417"/>
        <v>1.5293402473420393E-2</v>
      </c>
      <c r="AE1026" s="13">
        <f t="shared" si="1418"/>
        <v>9.0983053355285486E-3</v>
      </c>
      <c r="AF1026" s="13">
        <f t="shared" si="1419"/>
        <v>2.7063683219733375E-3</v>
      </c>
      <c r="AG1026" s="13">
        <f t="shared" si="1420"/>
        <v>5.3668818709048677E-4</v>
      </c>
      <c r="AH1026" s="13">
        <f t="shared" si="1421"/>
        <v>8.4354177781932865E-4</v>
      </c>
      <c r="AI1026" s="13">
        <f t="shared" si="1422"/>
        <v>1.0355292400917426E-3</v>
      </c>
      <c r="AJ1026" s="13">
        <f t="shared" si="1423"/>
        <v>6.3560622323714561E-4</v>
      </c>
      <c r="AK1026" s="13">
        <f t="shared" si="1424"/>
        <v>2.600894018740254E-4</v>
      </c>
      <c r="AL1026" s="13">
        <f t="shared" si="1425"/>
        <v>2.3317961734726963E-6</v>
      </c>
      <c r="AM1026" s="13">
        <f t="shared" si="1426"/>
        <v>3.7548265795817278E-3</v>
      </c>
      <c r="AN1026" s="13">
        <f t="shared" si="1427"/>
        <v>2.2338102173382703E-3</v>
      </c>
      <c r="AO1026" s="13">
        <f t="shared" si="1428"/>
        <v>6.644658523271541E-4</v>
      </c>
      <c r="AP1026" s="13">
        <f t="shared" si="1429"/>
        <v>1.3176734695482026E-4</v>
      </c>
      <c r="AQ1026" s="13">
        <f t="shared" si="1430"/>
        <v>1.9597659152877763E-5</v>
      </c>
      <c r="AR1026" s="13">
        <f t="shared" si="1431"/>
        <v>1.0036747115252448E-4</v>
      </c>
      <c r="AS1026" s="13">
        <f t="shared" si="1432"/>
        <v>1.2321079271400857E-4</v>
      </c>
      <c r="AT1026" s="13">
        <f t="shared" si="1433"/>
        <v>7.562659129940901E-5</v>
      </c>
      <c r="AU1026" s="13">
        <f t="shared" si="1434"/>
        <v>3.0946322074470749E-5</v>
      </c>
      <c r="AV1026" s="13">
        <f t="shared" si="1435"/>
        <v>9.4974019734546671E-6</v>
      </c>
      <c r="AW1026" s="13">
        <f t="shared" si="1436"/>
        <v>4.7304259014325026E-8</v>
      </c>
      <c r="AX1026" s="13">
        <f t="shared" si="1437"/>
        <v>7.6823555490876253E-4</v>
      </c>
      <c r="AY1026" s="13">
        <f t="shared" si="1438"/>
        <v>4.5703640248250692E-4</v>
      </c>
      <c r="AZ1026" s="13">
        <f t="shared" si="1439"/>
        <v>1.3594936595909016E-4</v>
      </c>
      <c r="BA1026" s="13">
        <f t="shared" si="1440"/>
        <v>2.6959530290202697E-5</v>
      </c>
      <c r="BB1026" s="13">
        <f t="shared" si="1441"/>
        <v>4.0096708157160669E-6</v>
      </c>
      <c r="BC1026" s="13">
        <f t="shared" si="1442"/>
        <v>4.7708427787402025E-7</v>
      </c>
      <c r="BD1026" s="13">
        <f t="shared" si="1443"/>
        <v>9.9517193758070721E-6</v>
      </c>
      <c r="BE1026" s="13">
        <f t="shared" si="1444"/>
        <v>1.2216699485206737E-5</v>
      </c>
      <c r="BF1026" s="13">
        <f t="shared" si="1445"/>
        <v>7.4985909809050831E-6</v>
      </c>
      <c r="BG1026" s="13">
        <f t="shared" si="1446"/>
        <v>3.0684155878598177E-6</v>
      </c>
      <c r="BH1026" s="13">
        <f t="shared" si="1447"/>
        <v>9.4169433735583221E-7</v>
      </c>
      <c r="BI1026" s="13">
        <f t="shared" si="1448"/>
        <v>2.3120420285090897E-7</v>
      </c>
      <c r="BJ1026" s="14">
        <f t="shared" si="1449"/>
        <v>0.51675918516177022</v>
      </c>
      <c r="BK1026" s="14">
        <f t="shared" si="1450"/>
        <v>0.30349061644806918</v>
      </c>
      <c r="BL1026" s="14">
        <f t="shared" si="1451"/>
        <v>0.17424487277140402</v>
      </c>
      <c r="BM1026" s="14">
        <f t="shared" si="1452"/>
        <v>0.2751243539813491</v>
      </c>
      <c r="BN1026" s="14">
        <f t="shared" si="1453"/>
        <v>0.72458499143422694</v>
      </c>
    </row>
    <row r="1027" spans="1:66" x14ac:dyDescent="0.25">
      <c r="A1027" t="s">
        <v>338</v>
      </c>
      <c r="B1027" t="s">
        <v>85</v>
      </c>
      <c r="C1027" t="s">
        <v>86</v>
      </c>
      <c r="D1027" s="22" t="s">
        <v>370</v>
      </c>
      <c r="E1027" s="10">
        <f>VLOOKUP(A1027,home!$A$2:$E$405,3,FALSE)</f>
        <v>1.3033999999999999</v>
      </c>
      <c r="F1027" s="10">
        <f>VLOOKUP(B1027,home!$B$2:$E$405,3,FALSE)</f>
        <v>1.381</v>
      </c>
      <c r="G1027" s="10">
        <f>VLOOKUP(C1027,away!$B$2:$E$405,4,FALSE)</f>
        <v>1.0229999999999999</v>
      </c>
      <c r="H1027" s="10">
        <f>VLOOKUP(A1027,away!$A$2:$E$405,3,FALSE)</f>
        <v>1.0085</v>
      </c>
      <c r="I1027" s="10">
        <f>VLOOKUP(C1027,away!$B$2:$E$405,3,FALSE)</f>
        <v>0.66100000000000003</v>
      </c>
      <c r="J1027" s="10">
        <f>VLOOKUP(B1027,home!$B$2:$E$405,4,FALSE)</f>
        <v>1.4874000000000001</v>
      </c>
      <c r="K1027" s="12">
        <f t="shared" si="1398"/>
        <v>1.8413952941999996</v>
      </c>
      <c r="L1027" s="12">
        <f t="shared" si="1399"/>
        <v>0.99152835690000007</v>
      </c>
      <c r="M1027" s="13">
        <f t="shared" si="1400"/>
        <v>5.8840572642427834E-2</v>
      </c>
      <c r="N1027" s="13">
        <f t="shared" si="1401"/>
        <v>0.10834875357179982</v>
      </c>
      <c r="O1027" s="13">
        <f t="shared" si="1402"/>
        <v>5.8342096311201561E-2</v>
      </c>
      <c r="P1027" s="13">
        <f t="shared" si="1403"/>
        <v>0.1074308616012097</v>
      </c>
      <c r="Q1027" s="13">
        <f t="shared" si="1404"/>
        <v>9.9756442479773832E-2</v>
      </c>
      <c r="R1027" s="13">
        <f t="shared" si="1405"/>
        <v>2.8923921446773616E-2</v>
      </c>
      <c r="S1027" s="13">
        <f t="shared" si="1406"/>
        <v>4.9036699959205496E-2</v>
      </c>
      <c r="T1027" s="13">
        <f t="shared" si="1407"/>
        <v>9.8911341502159508E-2</v>
      </c>
      <c r="U1027" s="13">
        <f t="shared" si="1408"/>
        <v>5.326037284189937E-2</v>
      </c>
      <c r="V1027" s="13">
        <f t="shared" si="1409"/>
        <v>9.94788816650043E-3</v>
      </c>
      <c r="W1027" s="13">
        <f t="shared" si="1410"/>
        <v>6.1230347916129482E-2</v>
      </c>
      <c r="X1027" s="13">
        <f t="shared" si="1411"/>
        <v>6.0711626261695205E-2</v>
      </c>
      <c r="Y1027" s="13">
        <f t="shared" si="1412"/>
        <v>3.0098649515992764E-2</v>
      </c>
      <c r="Z1027" s="13">
        <f t="shared" si="1413"/>
        <v>9.5596294357413736E-3</v>
      </c>
      <c r="AA1027" s="13">
        <f t="shared" si="1414"/>
        <v>1.760305665726996E-2</v>
      </c>
      <c r="AB1027" s="13">
        <f t="shared" si="1415"/>
        <v>1.6207092846116444E-2</v>
      </c>
      <c r="AC1027" s="13">
        <f t="shared" si="1416"/>
        <v>1.135175684104631E-3</v>
      </c>
      <c r="AD1027" s="13">
        <f t="shared" si="1417"/>
        <v>2.8187318628747408E-2</v>
      </c>
      <c r="AE1027" s="13">
        <f t="shared" si="1418"/>
        <v>2.7948525725378679E-2</v>
      </c>
      <c r="AF1027" s="13">
        <f t="shared" si="1419"/>
        <v>1.3855877895131048E-2</v>
      </c>
      <c r="AG1027" s="13">
        <f t="shared" si="1420"/>
        <v>4.5794986142554412E-3</v>
      </c>
      <c r="AH1027" s="13">
        <f t="shared" si="1421"/>
        <v>2.3696609167483795E-3</v>
      </c>
      <c r="AI1027" s="13">
        <f t="shared" si="1422"/>
        <v>4.3634824609501219E-3</v>
      </c>
      <c r="AJ1027" s="13">
        <f t="shared" si="1423"/>
        <v>4.017448034958895E-3</v>
      </c>
      <c r="AK1027" s="13">
        <f t="shared" si="1424"/>
        <v>2.4659033020887813E-3</v>
      </c>
      <c r="AL1027" s="13">
        <f t="shared" si="1425"/>
        <v>8.2903953061916552E-5</v>
      </c>
      <c r="AM1027" s="13">
        <f t="shared" si="1426"/>
        <v>1.0380799175818292E-2</v>
      </c>
      <c r="AN1027" s="13">
        <f t="shared" si="1427"/>
        <v>1.0292856750107986E-2</v>
      </c>
      <c r="AO1027" s="13">
        <f t="shared" si="1428"/>
        <v>5.1028296706208216E-3</v>
      </c>
      <c r="AP1027" s="13">
        <f t="shared" si="1429"/>
        <v>1.6865334396170776E-3</v>
      </c>
      <c r="AQ1027" s="13">
        <f t="shared" si="1430"/>
        <v>4.1806143256010656E-4</v>
      </c>
      <c r="AR1027" s="13">
        <f t="shared" si="1431"/>
        <v>4.6991719903873383E-4</v>
      </c>
      <c r="AS1027" s="13">
        <f t="shared" si="1432"/>
        <v>8.653033189735689E-4</v>
      </c>
      <c r="AT1027" s="13">
        <f t="shared" si="1433"/>
        <v>7.966827298067857E-4</v>
      </c>
      <c r="AU1027" s="13">
        <f t="shared" si="1434"/>
        <v>4.8900260987887493E-4</v>
      </c>
      <c r="AV1027" s="13">
        <f t="shared" si="1435"/>
        <v>2.2511177617061973E-4</v>
      </c>
      <c r="AW1027" s="13">
        <f t="shared" si="1436"/>
        <v>4.2046021362920253E-6</v>
      </c>
      <c r="AX1027" s="13">
        <f t="shared" si="1437"/>
        <v>3.1858591253978367E-3</v>
      </c>
      <c r="AY1027" s="13">
        <f t="shared" si="1438"/>
        <v>3.1588696639205881E-3</v>
      </c>
      <c r="AZ1027" s="13">
        <f t="shared" si="1439"/>
        <v>1.5660544237642178E-3</v>
      </c>
      <c r="BA1027" s="13">
        <f t="shared" si="1440"/>
        <v>5.1759578987030385E-4</v>
      </c>
      <c r="BB1027" s="13">
        <f t="shared" si="1441"/>
        <v>1.28302725767115E-4</v>
      </c>
      <c r="BC1027" s="13">
        <f t="shared" si="1442"/>
        <v>2.5443158173131778E-5</v>
      </c>
      <c r="BD1027" s="13">
        <f t="shared" si="1443"/>
        <v>7.7656038040320991E-5</v>
      </c>
      <c r="BE1027" s="13">
        <f t="shared" si="1444"/>
        <v>1.429954630136632E-4</v>
      </c>
      <c r="BF1027" s="13">
        <f t="shared" si="1445"/>
        <v>1.3165558634265479E-4</v>
      </c>
      <c r="BG1027" s="13">
        <f t="shared" si="1446"/>
        <v>8.0809992382168742E-5</v>
      </c>
      <c r="BH1027" s="13">
        <f t="shared" si="1447"/>
        <v>3.7200784924215851E-5</v>
      </c>
      <c r="BI1027" s="13">
        <f t="shared" si="1448"/>
        <v>1.370027005999947E-5</v>
      </c>
      <c r="BJ1027" s="14">
        <f t="shared" si="1449"/>
        <v>0.57009158746668054</v>
      </c>
      <c r="BK1027" s="14">
        <f t="shared" si="1450"/>
        <v>0.22963297167043059</v>
      </c>
      <c r="BL1027" s="14">
        <f t="shared" si="1451"/>
        <v>0.19088307058663878</v>
      </c>
      <c r="BM1027" s="14">
        <f t="shared" si="1452"/>
        <v>0.53536994604452059</v>
      </c>
      <c r="BN1027" s="14">
        <f t="shared" si="1453"/>
        <v>0.46164264805318639</v>
      </c>
    </row>
    <row r="1028" spans="1:66" x14ac:dyDescent="0.25">
      <c r="A1028" t="s">
        <v>338</v>
      </c>
      <c r="B1028" t="s">
        <v>91</v>
      </c>
      <c r="C1028" t="s">
        <v>92</v>
      </c>
      <c r="D1028" s="22" t="s">
        <v>370</v>
      </c>
      <c r="E1028" s="10">
        <f>VLOOKUP(A1028,home!$A$2:$E$405,3,FALSE)</f>
        <v>1.3033999999999999</v>
      </c>
      <c r="F1028" s="10">
        <f>VLOOKUP(B1028,home!$B$2:$E$405,3,FALSE)</f>
        <v>1.1935</v>
      </c>
      <c r="G1028" s="10">
        <f>VLOOKUP(C1028,away!$B$2:$E$405,4,FALSE)</f>
        <v>1.2276</v>
      </c>
      <c r="H1028" s="10">
        <f>VLOOKUP(A1028,away!$A$2:$E$405,3,FALSE)</f>
        <v>1.0085</v>
      </c>
      <c r="I1028" s="10">
        <f>VLOOKUP(C1028,away!$B$2:$E$405,3,FALSE)</f>
        <v>0.59489999999999998</v>
      </c>
      <c r="J1028" s="10">
        <f>VLOOKUP(B1028,home!$B$2:$E$405,4,FALSE)</f>
        <v>1.1016999999999999</v>
      </c>
      <c r="K1028" s="12">
        <f t="shared" si="1398"/>
        <v>1.9096642580399998</v>
      </c>
      <c r="L1028" s="12">
        <f t="shared" si="1399"/>
        <v>0.66097224130499987</v>
      </c>
      <c r="M1028" s="13">
        <f t="shared" si="1400"/>
        <v>7.6486846099568129E-2</v>
      </c>
      <c r="N1028" s="13">
        <f t="shared" si="1401"/>
        <v>0.14606419620655142</v>
      </c>
      <c r="O1028" s="13">
        <f t="shared" si="1402"/>
        <v>5.0555682096782135E-2</v>
      </c>
      <c r="P1028" s="13">
        <f t="shared" si="1403"/>
        <v>9.6544379141057554E-2</v>
      </c>
      <c r="Q1028" s="13">
        <f t="shared" si="1404"/>
        <v>0.13946678743749655</v>
      </c>
      <c r="R1028" s="13">
        <f t="shared" si="1405"/>
        <v>1.6707951253106573E-2</v>
      </c>
      <c r="S1028" s="13">
        <f t="shared" si="1406"/>
        <v>3.0465425164735944E-2</v>
      </c>
      <c r="T1028" s="13">
        <f t="shared" si="1407"/>
        <v>9.2183675080170085E-2</v>
      </c>
      <c r="U1028" s="13">
        <f t="shared" si="1408"/>
        <v>3.1906577333132242E-2</v>
      </c>
      <c r="V1028" s="13">
        <f t="shared" si="1409"/>
        <v>4.272725322917963E-3</v>
      </c>
      <c r="W1028" s="13">
        <f t="shared" si="1410"/>
        <v>8.8778246384349752E-2</v>
      </c>
      <c r="X1028" s="13">
        <f t="shared" si="1411"/>
        <v>5.8679956491791155E-2</v>
      </c>
      <c r="Y1028" s="13">
        <f t="shared" si="1412"/>
        <v>1.9392911181029537E-2</v>
      </c>
      <c r="Z1028" s="13">
        <f t="shared" si="1413"/>
        <v>3.6811639957935113E-3</v>
      </c>
      <c r="AA1028" s="13">
        <f t="shared" si="1414"/>
        <v>7.0297873107505772E-3</v>
      </c>
      <c r="AB1028" s="13">
        <f t="shared" si="1415"/>
        <v>6.7122667844817553E-3</v>
      </c>
      <c r="AC1028" s="13">
        <f t="shared" si="1416"/>
        <v>3.3707398279666275E-4</v>
      </c>
      <c r="AD1028" s="13">
        <f t="shared" si="1417"/>
        <v>4.2384161002915373E-2</v>
      </c>
      <c r="AE1028" s="13">
        <f t="shared" si="1418"/>
        <v>2.8014753893928945E-2</v>
      </c>
      <c r="AF1028" s="13">
        <f t="shared" si="1419"/>
        <v>9.2584873354390924E-3</v>
      </c>
      <c r="AG1028" s="13">
        <f t="shared" si="1420"/>
        <v>2.0398677083997116E-3</v>
      </c>
      <c r="AH1028" s="13">
        <f t="shared" si="1421"/>
        <v>6.082868042277265E-4</v>
      </c>
      <c r="AI1028" s="13">
        <f t="shared" si="1422"/>
        <v>1.1616235686710639E-3</v>
      </c>
      <c r="AJ1028" s="13">
        <f t="shared" si="1423"/>
        <v>1.1091555051940024E-3</v>
      </c>
      <c r="AK1028" s="13">
        <f t="shared" si="1424"/>
        <v>7.0603820829242864E-4</v>
      </c>
      <c r="AL1028" s="13">
        <f t="shared" si="1425"/>
        <v>1.7018664020396094E-5</v>
      </c>
      <c r="AM1028" s="13">
        <f t="shared" si="1426"/>
        <v>1.6187903474856054E-2</v>
      </c>
      <c r="AN1028" s="13">
        <f t="shared" si="1427"/>
        <v>1.0699754841804602E-2</v>
      </c>
      <c r="AO1028" s="13">
        <f t="shared" si="1428"/>
        <v>3.536120469600806E-3</v>
      </c>
      <c r="AP1028" s="13">
        <f t="shared" si="1429"/>
        <v>7.79092490772178E-4</v>
      </c>
      <c r="AQ1028" s="13">
        <f t="shared" si="1430"/>
        <v>1.2873962745239533E-4</v>
      </c>
      <c r="AR1028" s="13">
        <f t="shared" si="1431"/>
        <v>8.0412138469331259E-5</v>
      </c>
      <c r="AS1028" s="13">
        <f t="shared" si="1432"/>
        <v>1.5356018674744519E-4</v>
      </c>
      <c r="AT1028" s="13">
        <f t="shared" si="1433"/>
        <v>1.4662420004477191E-4</v>
      </c>
      <c r="AU1028" s="13">
        <f t="shared" si="1434"/>
        <v>9.3334331396402641E-5</v>
      </c>
      <c r="AV1028" s="13">
        <f t="shared" si="1435"/>
        <v>4.4559309178942652E-5</v>
      </c>
      <c r="AW1028" s="13">
        <f t="shared" si="1436"/>
        <v>5.9670984672773341E-7</v>
      </c>
      <c r="AX1028" s="13">
        <f t="shared" si="1437"/>
        <v>5.1522434464223617E-3</v>
      </c>
      <c r="AY1028" s="13">
        <f t="shared" si="1438"/>
        <v>3.4054898985307856E-3</v>
      </c>
      <c r="AZ1028" s="13">
        <f t="shared" si="1439"/>
        <v>1.1254671454867149E-3</v>
      </c>
      <c r="BA1028" s="13">
        <f t="shared" si="1440"/>
        <v>2.4796751388916482E-4</v>
      </c>
      <c r="BB1028" s="13">
        <f t="shared" si="1441"/>
        <v>4.0974910856537484E-5</v>
      </c>
      <c r="BC1028" s="13">
        <f t="shared" si="1442"/>
        <v>5.4166557332236332E-6</v>
      </c>
      <c r="BD1028" s="13">
        <f t="shared" si="1443"/>
        <v>8.8583652320336414E-6</v>
      </c>
      <c r="BE1028" s="13">
        <f t="shared" si="1444"/>
        <v>1.6916503468278856E-5</v>
      </c>
      <c r="BF1028" s="13">
        <f t="shared" si="1445"/>
        <v>1.6152421022190917E-5</v>
      </c>
      <c r="BG1028" s="13">
        <f t="shared" si="1446"/>
        <v>1.0281900368963973E-5</v>
      </c>
      <c r="BH1028" s="13">
        <f t="shared" si="1447"/>
        <v>4.908744409834694E-6</v>
      </c>
      <c r="BI1028" s="13">
        <f t="shared" si="1448"/>
        <v>1.8748107502629934E-6</v>
      </c>
      <c r="BJ1028" s="14">
        <f t="shared" si="1449"/>
        <v>0.66757221319747628</v>
      </c>
      <c r="BK1028" s="14">
        <f t="shared" si="1450"/>
        <v>0.21152895827362747</v>
      </c>
      <c r="BL1028" s="14">
        <f t="shared" si="1451"/>
        <v>0.11707485177572696</v>
      </c>
      <c r="BM1028" s="14">
        <f t="shared" si="1452"/>
        <v>0.4706264518193779</v>
      </c>
      <c r="BN1028" s="14">
        <f t="shared" si="1453"/>
        <v>0.5258258422345623</v>
      </c>
    </row>
    <row r="1029" spans="1:66" x14ac:dyDescent="0.25">
      <c r="A1029" t="s">
        <v>339</v>
      </c>
      <c r="B1029" t="s">
        <v>119</v>
      </c>
      <c r="C1029" t="s">
        <v>122</v>
      </c>
      <c r="D1029" s="22" t="s">
        <v>370</v>
      </c>
      <c r="E1029" s="10">
        <f>VLOOKUP(A1029,home!$A$2:$E$405,3,FALSE)</f>
        <v>1.2199</v>
      </c>
      <c r="F1029" s="10">
        <f>VLOOKUP(B1029,home!$B$2:$E$405,3,FALSE)</f>
        <v>1.3873</v>
      </c>
      <c r="G1029" s="10">
        <f>VLOOKUP(C1029,away!$B$2:$E$405,4,FALSE)</f>
        <v>1.1980999999999999</v>
      </c>
      <c r="H1029" s="10">
        <f>VLOOKUP(A1029,away!$A$2:$E$405,3,FALSE)</f>
        <v>1.0142</v>
      </c>
      <c r="I1029" s="10">
        <f>VLOOKUP(C1029,away!$B$2:$E$405,3,FALSE)</f>
        <v>0.60680000000000001</v>
      </c>
      <c r="J1029" s="10">
        <f>VLOOKUP(B1029,home!$B$2:$E$405,4,FALSE)</f>
        <v>0.98599999999999999</v>
      </c>
      <c r="K1029" s="12">
        <f t="shared" si="1398"/>
        <v>2.0276252261869998</v>
      </c>
      <c r="L1029" s="12">
        <f t="shared" si="1399"/>
        <v>0.60680072815999997</v>
      </c>
      <c r="M1029" s="13">
        <f t="shared" si="1400"/>
        <v>7.1760151190197907E-2</v>
      </c>
      <c r="N1029" s="13">
        <f t="shared" si="1401"/>
        <v>0.14550269278823835</v>
      </c>
      <c r="O1029" s="13">
        <f t="shared" si="1402"/>
        <v>4.3544111995083783E-2</v>
      </c>
      <c r="P1029" s="13">
        <f t="shared" si="1403"/>
        <v>8.8291139933143817E-2</v>
      </c>
      <c r="Q1029" s="13">
        <f t="shared" si="1404"/>
        <v>0.14751246518778469</v>
      </c>
      <c r="R1029" s="13">
        <f t="shared" si="1405"/>
        <v>1.3211299432848713E-2</v>
      </c>
      <c r="S1029" s="13">
        <f t="shared" si="1406"/>
        <v>2.7157570258013842E-2</v>
      </c>
      <c r="T1029" s="13">
        <f t="shared" si="1407"/>
        <v>8.9510671288624402E-2</v>
      </c>
      <c r="U1029" s="13">
        <f t="shared" si="1408"/>
        <v>2.6787564000754056E-2</v>
      </c>
      <c r="V1029" s="13">
        <f t="shared" si="1409"/>
        <v>3.7126343739457956E-3</v>
      </c>
      <c r="W1029" s="13">
        <f t="shared" si="1410"/>
        <v>9.9699998530594622E-2</v>
      </c>
      <c r="X1029" s="13">
        <f t="shared" si="1411"/>
        <v>6.0498031705915736E-2</v>
      </c>
      <c r="Y1029" s="13">
        <f t="shared" si="1412"/>
        <v>1.8355124845698217E-2</v>
      </c>
      <c r="Z1029" s="13">
        <f t="shared" si="1413"/>
        <v>2.6722087052641315E-3</v>
      </c>
      <c r="AA1029" s="13">
        <f t="shared" si="1414"/>
        <v>5.418237780430055E-3</v>
      </c>
      <c r="AB1029" s="13">
        <f t="shared" si="1415"/>
        <v>5.4930778025397203E-3</v>
      </c>
      <c r="AC1029" s="13">
        <f t="shared" si="1416"/>
        <v>2.8549333752259326E-4</v>
      </c>
      <c r="AD1029" s="13">
        <f t="shared" si="1417"/>
        <v>5.053855801786012E-2</v>
      </c>
      <c r="AE1029" s="13">
        <f t="shared" si="1418"/>
        <v>3.0666833805393923E-2</v>
      </c>
      <c r="AF1029" s="13">
        <f t="shared" si="1419"/>
        <v>9.3043285417373674E-3</v>
      </c>
      <c r="AG1029" s="13">
        <f t="shared" si="1420"/>
        <v>1.8819577780553687E-3</v>
      </c>
      <c r="AH1029" s="13">
        <f t="shared" si="1421"/>
        <v>4.0537454703744134E-4</v>
      </c>
      <c r="AI1029" s="13">
        <f t="shared" si="1422"/>
        <v>8.2194765762724472E-4</v>
      </c>
      <c r="AJ1029" s="13">
        <f t="shared" si="1423"/>
        <v>8.3330090260515851E-4</v>
      </c>
      <c r="AK1029" s="13">
        <f t="shared" si="1424"/>
        <v>5.6320731037553845E-4</v>
      </c>
      <c r="AL1029" s="13">
        <f t="shared" si="1425"/>
        <v>1.4050434284274826E-5</v>
      </c>
      <c r="AM1029" s="13">
        <f t="shared" si="1426"/>
        <v>2.049465102642568E-2</v>
      </c>
      <c r="AN1029" s="13">
        <f t="shared" si="1427"/>
        <v>1.2436169166220193E-2</v>
      </c>
      <c r="AO1029" s="13">
        <f t="shared" si="1428"/>
        <v>3.7731382527916761E-3</v>
      </c>
      <c r="AP1029" s="13">
        <f t="shared" si="1429"/>
        <v>7.6318101308077988E-4</v>
      </c>
      <c r="AQ1029" s="13">
        <f t="shared" si="1430"/>
        <v>1.1577469861382589E-4</v>
      </c>
      <c r="AR1029" s="13">
        <f t="shared" si="1431"/>
        <v>4.9196314063969948E-5</v>
      </c>
      <c r="AS1029" s="13">
        <f t="shared" si="1432"/>
        <v>9.9751687431523747E-5</v>
      </c>
      <c r="AT1029" s="13">
        <f t="shared" si="1433"/>
        <v>1.0112951889543914E-4</v>
      </c>
      <c r="AU1029" s="13">
        <f t="shared" si="1434"/>
        <v>6.8350921208182417E-5</v>
      </c>
      <c r="AV1029" s="13">
        <f t="shared" si="1435"/>
        <v>3.464751301870767E-5</v>
      </c>
      <c r="AW1029" s="13">
        <f t="shared" si="1436"/>
        <v>4.8019875118681036E-7</v>
      </c>
      <c r="AX1029" s="13">
        <f t="shared" si="1437"/>
        <v>6.9259119038466745E-3</v>
      </c>
      <c r="AY1029" s="13">
        <f t="shared" si="1438"/>
        <v>4.2026483864261738E-3</v>
      </c>
      <c r="AZ1029" s="13">
        <f t="shared" si="1439"/>
        <v>1.2750850505419255E-3</v>
      </c>
      <c r="BA1029" s="13">
        <f t="shared" si="1440"/>
        <v>2.5790751237825694E-4</v>
      </c>
      <c r="BB1029" s="13">
        <f t="shared" si="1441"/>
        <v>3.9124616577265122E-5</v>
      </c>
      <c r="BC1029" s="13">
        <f t="shared" si="1442"/>
        <v>4.7481691656130591E-6</v>
      </c>
      <c r="BD1029" s="13">
        <f t="shared" si="1443"/>
        <v>4.9753931994674989E-6</v>
      </c>
      <c r="BE1029" s="13">
        <f t="shared" si="1444"/>
        <v>1.0088232761439548E-5</v>
      </c>
      <c r="BF1029" s="13">
        <f t="shared" si="1445"/>
        <v>1.0227577617370484E-5</v>
      </c>
      <c r="BG1029" s="13">
        <f t="shared" si="1446"/>
        <v>6.9125647932553078E-6</v>
      </c>
      <c r="BH1029" s="13">
        <f t="shared" si="1447"/>
        <v>3.5040226881141465E-6</v>
      </c>
      <c r="BI1029" s="13">
        <f t="shared" si="1448"/>
        <v>1.4209689591103646E-6</v>
      </c>
      <c r="BJ1029" s="14">
        <f t="shared" si="1449"/>
        <v>0.70375900228597099</v>
      </c>
      <c r="BK1029" s="14">
        <f t="shared" si="1450"/>
        <v>0.19542368791353437</v>
      </c>
      <c r="BL1029" s="14">
        <f t="shared" si="1451"/>
        <v>9.74683261439383E-2</v>
      </c>
      <c r="BM1029" s="14">
        <f t="shared" si="1452"/>
        <v>0.48529919633373536</v>
      </c>
      <c r="BN1029" s="14">
        <f t="shared" si="1453"/>
        <v>0.50982186052729728</v>
      </c>
    </row>
    <row r="1030" spans="1:66" x14ac:dyDescent="0.25">
      <c r="A1030" t="s">
        <v>341</v>
      </c>
      <c r="B1030" t="s">
        <v>318</v>
      </c>
      <c r="C1030" t="s">
        <v>146</v>
      </c>
      <c r="D1030" s="22" t="s">
        <v>370</v>
      </c>
      <c r="E1030" s="10">
        <f>VLOOKUP(A1030,home!$A$2:$E$405,3,FALSE)</f>
        <v>1.5127999999999999</v>
      </c>
      <c r="F1030" s="10">
        <f>VLOOKUP(B1030,home!$B$2:$E$405,3,FALSE)</f>
        <v>1.0387999999999999</v>
      </c>
      <c r="G1030" s="10">
        <f>VLOOKUP(C1030,away!$B$2:$E$405,4,FALSE)</f>
        <v>0.99150000000000005</v>
      </c>
      <c r="H1030" s="10">
        <f>VLOOKUP(A1030,away!$A$2:$E$405,3,FALSE)</f>
        <v>1.2179</v>
      </c>
      <c r="I1030" s="10">
        <f>VLOOKUP(C1030,away!$B$2:$E$405,3,FALSE)</f>
        <v>0.2737</v>
      </c>
      <c r="J1030" s="10">
        <f>VLOOKUP(B1030,home!$B$2:$E$405,4,FALSE)</f>
        <v>0.70379999999999998</v>
      </c>
      <c r="K1030" s="12">
        <f t="shared" si="1398"/>
        <v>1.5581389185599999</v>
      </c>
      <c r="L1030" s="12">
        <f t="shared" si="1399"/>
        <v>0.23460415007399998</v>
      </c>
      <c r="M1030" s="13">
        <f t="shared" si="1400"/>
        <v>0.16650281402823161</v>
      </c>
      <c r="N1030" s="13">
        <f t="shared" si="1401"/>
        <v>0.25943451458714561</v>
      </c>
      <c r="O1030" s="13">
        <f t="shared" si="1402"/>
        <v>3.9062251170022565E-2</v>
      </c>
      <c r="P1030" s="13">
        <f t="shared" si="1403"/>
        <v>6.0864413794578055E-2</v>
      </c>
      <c r="Q1030" s="13">
        <f t="shared" si="1404"/>
        <v>0.20211750699797679</v>
      </c>
      <c r="R1030" s="13">
        <f t="shared" si="1405"/>
        <v>4.5820831178601277E-3</v>
      </c>
      <c r="S1030" s="13">
        <f t="shared" si="1406"/>
        <v>5.5621835705574104E-3</v>
      </c>
      <c r="T1030" s="13">
        <f t="shared" si="1407"/>
        <v>4.7417605944336097E-2</v>
      </c>
      <c r="U1030" s="13">
        <f t="shared" si="1408"/>
        <v>7.1395220340146129E-3</v>
      </c>
      <c r="V1030" s="13">
        <f t="shared" si="1409"/>
        <v>2.2591479537157212E-4</v>
      </c>
      <c r="W1030" s="13">
        <f t="shared" si="1410"/>
        <v>0.10497571792529023</v>
      </c>
      <c r="X1030" s="13">
        <f t="shared" si="1411"/>
        <v>2.4627739082270686E-2</v>
      </c>
      <c r="Y1030" s="13">
        <f t="shared" si="1412"/>
        <v>2.8888848978201732E-3</v>
      </c>
      <c r="Z1030" s="13">
        <f t="shared" si="1413"/>
        <v>3.5832523847799988E-4</v>
      </c>
      <c r="AA1030" s="13">
        <f t="shared" si="1414"/>
        <v>5.5832049957486483E-4</v>
      </c>
      <c r="AB1030" s="13">
        <f t="shared" si="1415"/>
        <v>4.3497044970872942E-4</v>
      </c>
      <c r="AC1030" s="13">
        <f t="shared" si="1416"/>
        <v>5.1613885882588422E-6</v>
      </c>
      <c r="AD1030" s="13">
        <f t="shared" si="1417"/>
        <v>4.0891687900792825E-2</v>
      </c>
      <c r="AE1030" s="13">
        <f t="shared" si="1418"/>
        <v>9.5933596850567709E-3</v>
      </c>
      <c r="AF1030" s="13">
        <f t="shared" si="1419"/>
        <v>1.12532099763346E-3</v>
      </c>
      <c r="AG1030" s="13">
        <f t="shared" si="1420"/>
        <v>8.8001658736741248E-5</v>
      </c>
      <c r="AH1030" s="13">
        <f t="shared" si="1421"/>
        <v>2.1016147005798624E-5</v>
      </c>
      <c r="AI1030" s="13">
        <f t="shared" si="1422"/>
        <v>3.2746076567913049E-5</v>
      </c>
      <c r="AJ1030" s="13">
        <f t="shared" si="1423"/>
        <v>2.5511468165305497E-5</v>
      </c>
      <c r="AK1030" s="13">
        <f t="shared" si="1424"/>
        <v>1.325013713932232E-5</v>
      </c>
      <c r="AL1030" s="13">
        <f t="shared" si="1425"/>
        <v>7.5468968527374851E-8</v>
      </c>
      <c r="AM1030" s="13">
        <f t="shared" si="1426"/>
        <v>1.2742986072766865E-2</v>
      </c>
      <c r="AN1030" s="13">
        <f t="shared" si="1427"/>
        <v>2.9895574170062896E-3</v>
      </c>
      <c r="AO1030" s="13">
        <f t="shared" si="1428"/>
        <v>3.5068128845709169E-4</v>
      </c>
      <c r="AP1030" s="13">
        <f t="shared" si="1429"/>
        <v>2.7423761875110416E-5</v>
      </c>
      <c r="AQ1030" s="13">
        <f t="shared" si="1430"/>
        <v>1.6084320866355102E-6</v>
      </c>
      <c r="AR1030" s="13">
        <f t="shared" si="1431"/>
        <v>9.8609506122512521E-7</v>
      </c>
      <c r="AS1030" s="13">
        <f t="shared" si="1432"/>
        <v>1.5364730922946735E-6</v>
      </c>
      <c r="AT1030" s="13">
        <f t="shared" si="1433"/>
        <v>1.1970192612122809E-6</v>
      </c>
      <c r="AU1030" s="13">
        <f t="shared" si="1434"/>
        <v>6.2170743238693098E-7</v>
      </c>
      <c r="AV1030" s="13">
        <f t="shared" si="1435"/>
        <v>2.421766365900217E-7</v>
      </c>
      <c r="AW1030" s="13">
        <f t="shared" si="1436"/>
        <v>7.6631579870964622E-10</v>
      </c>
      <c r="AX1030" s="13">
        <f t="shared" si="1437"/>
        <v>3.3092237564410136E-3</v>
      </c>
      <c r="AY1030" s="13">
        <f t="shared" si="1438"/>
        <v>7.7635762678453365E-4</v>
      </c>
      <c r="AZ1030" s="13">
        <f t="shared" si="1439"/>
        <v>9.1068360592626603E-5</v>
      </c>
      <c r="BA1030" s="13">
        <f t="shared" si="1440"/>
        <v>7.1216717784885761E-6</v>
      </c>
      <c r="BB1030" s="13">
        <f t="shared" si="1441"/>
        <v>4.1769343867457593E-7</v>
      </c>
      <c r="BC1030" s="13">
        <f t="shared" si="1442"/>
        <v>1.9598522834347066E-8</v>
      </c>
      <c r="BD1030" s="13">
        <f t="shared" si="1443"/>
        <v>3.8556998955148271E-8</v>
      </c>
      <c r="BE1030" s="13">
        <f t="shared" si="1444"/>
        <v>6.0077160654893768E-8</v>
      </c>
      <c r="BF1030" s="13">
        <f t="shared" si="1445"/>
        <v>4.680428106648578E-8</v>
      </c>
      <c r="BG1030" s="13">
        <f t="shared" si="1446"/>
        <v>2.4309190628304139E-8</v>
      </c>
      <c r="BH1030" s="13">
        <f t="shared" si="1447"/>
        <v>9.4692739991636724E-9</v>
      </c>
      <c r="BI1030" s="13">
        <f t="shared" si="1448"/>
        <v>2.95088886972104E-9</v>
      </c>
      <c r="BJ1030" s="14">
        <f t="shared" si="1449"/>
        <v>0.71345680535680955</v>
      </c>
      <c r="BK1030" s="14">
        <f t="shared" si="1450"/>
        <v>0.23393692067307995</v>
      </c>
      <c r="BL1030" s="14">
        <f t="shared" si="1451"/>
        <v>5.1874436739337115E-2</v>
      </c>
      <c r="BM1030" s="14">
        <f t="shared" si="1452"/>
        <v>0.266286547451421</v>
      </c>
      <c r="BN1030" s="14">
        <f t="shared" si="1453"/>
        <v>0.73256358369581476</v>
      </c>
    </row>
    <row r="1031" spans="1:66" x14ac:dyDescent="0.25">
      <c r="A1031" t="s">
        <v>342</v>
      </c>
      <c r="B1031" t="s">
        <v>167</v>
      </c>
      <c r="C1031" t="s">
        <v>168</v>
      </c>
      <c r="D1031" s="22" t="s">
        <v>370</v>
      </c>
      <c r="E1031" s="10">
        <f>VLOOKUP(A1031,home!$A$2:$E$405,3,FALSE)</f>
        <v>1.3717999999999999</v>
      </c>
      <c r="F1031" s="10">
        <f>VLOOKUP(B1031,home!$B$2:$E$405,3,FALSE)</f>
        <v>1.5035000000000001</v>
      </c>
      <c r="G1031" s="10">
        <f>VLOOKUP(C1031,away!$B$2:$E$405,4,FALSE)</f>
        <v>0.87480000000000002</v>
      </c>
      <c r="H1031" s="10">
        <f>VLOOKUP(A1031,away!$A$2:$E$405,3,FALSE)</f>
        <v>1.1667000000000001</v>
      </c>
      <c r="I1031" s="10">
        <f>VLOOKUP(C1031,away!$B$2:$E$405,3,FALSE)</f>
        <v>1.0285</v>
      </c>
      <c r="J1031" s="10">
        <f>VLOOKUP(B1031,home!$B$2:$E$405,4,FALSE)</f>
        <v>1.0713999999999999</v>
      </c>
      <c r="K1031" s="12">
        <f t="shared" si="1398"/>
        <v>1.80427613724</v>
      </c>
      <c r="L1031" s="12">
        <f t="shared" si="1399"/>
        <v>1.28562744783</v>
      </c>
      <c r="M1031" s="13">
        <f t="shared" si="1400"/>
        <v>4.5506341683866566E-2</v>
      </c>
      <c r="N1031" s="13">
        <f t="shared" si="1401"/>
        <v>8.210600639329034E-2</v>
      </c>
      <c r="O1031" s="13">
        <f t="shared" si="1402"/>
        <v>5.8504201919109315E-2</v>
      </c>
      <c r="P1031" s="13">
        <f t="shared" si="1403"/>
        <v>0.10555773545091952</v>
      </c>
      <c r="Q1031" s="13">
        <f t="shared" si="1404"/>
        <v>7.4070954029744354E-2</v>
      </c>
      <c r="R1031" s="13">
        <f t="shared" si="1405"/>
        <v>3.7607303900297755E-2</v>
      </c>
      <c r="S1031" s="13">
        <f t="shared" si="1406"/>
        <v>6.1213641336701138E-2</v>
      </c>
      <c r="T1031" s="13">
        <f t="shared" si="1407"/>
        <v>9.5227651587593484E-2</v>
      </c>
      <c r="U1031" s="13">
        <f t="shared" si="1408"/>
        <v>6.7853961013240011E-2</v>
      </c>
      <c r="V1031" s="13">
        <f t="shared" si="1409"/>
        <v>1.5776978961393136E-2</v>
      </c>
      <c r="W1031" s="13">
        <f t="shared" si="1410"/>
        <v>4.4548151606156258E-2</v>
      </c>
      <c r="X1031" s="13">
        <f t="shared" si="1411"/>
        <v>5.7272326454966584E-2</v>
      </c>
      <c r="Y1031" s="13">
        <f t="shared" si="1412"/>
        <v>3.6815437445792652E-2</v>
      </c>
      <c r="Z1031" s="13">
        <f t="shared" si="1413"/>
        <v>1.6116327377702334E-2</v>
      </c>
      <c r="AA1031" s="13">
        <f t="shared" si="1414"/>
        <v>2.9078304907536018E-2</v>
      </c>
      <c r="AB1031" s="13">
        <f t="shared" si="1415"/>
        <v>2.623264582802802E-2</v>
      </c>
      <c r="AC1031" s="13">
        <f t="shared" si="1416"/>
        <v>2.2872940751188348E-3</v>
      </c>
      <c r="AD1031" s="13">
        <f t="shared" si="1417"/>
        <v>2.0094291725284378E-2</v>
      </c>
      <c r="AE1031" s="13">
        <f t="shared" si="1418"/>
        <v>2.5833772986728842E-2</v>
      </c>
      <c r="AF1031" s="13">
        <f t="shared" si="1419"/>
        <v>1.6606303816373902E-2</v>
      </c>
      <c r="AG1031" s="13">
        <f t="shared" si="1420"/>
        <v>7.1165066644447881E-3</v>
      </c>
      <c r="AH1031" s="13">
        <f t="shared" si="1421"/>
        <v>5.1798982087470523E-3</v>
      </c>
      <c r="AI1031" s="13">
        <f t="shared" si="1422"/>
        <v>9.3459667313745241E-3</v>
      </c>
      <c r="AJ1031" s="13">
        <f t="shared" si="1423"/>
        <v>8.4313523764289917E-3</v>
      </c>
      <c r="AK1031" s="13">
        <f t="shared" si="1424"/>
        <v>5.0708292991508662E-3</v>
      </c>
      <c r="AL1031" s="13">
        <f t="shared" si="1425"/>
        <v>2.122267569273301E-4</v>
      </c>
      <c r="AM1031" s="13">
        <f t="shared" si="1426"/>
        <v>7.2511302109339558E-3</v>
      </c>
      <c r="AN1031" s="13">
        <f t="shared" si="1427"/>
        <v>9.3222520269660315E-3</v>
      </c>
      <c r="AO1031" s="13">
        <f t="shared" si="1428"/>
        <v>5.9924715407281932E-3</v>
      </c>
      <c r="AP1031" s="13">
        <f t="shared" si="1429"/>
        <v>2.5680286310334312E-3</v>
      </c>
      <c r="AQ1031" s="13">
        <f t="shared" si="1430"/>
        <v>8.2538202371746977E-4</v>
      </c>
      <c r="AR1031" s="13">
        <f t="shared" si="1431"/>
        <v>1.3318838628261314E-3</v>
      </c>
      <c r="AS1031" s="13">
        <f t="shared" si="1432"/>
        <v>2.4030862712722217E-3</v>
      </c>
      <c r="AT1031" s="13">
        <f t="shared" si="1433"/>
        <v>2.1679156074927604E-3</v>
      </c>
      <c r="AU1031" s="13">
        <f t="shared" si="1434"/>
        <v>1.3038394660497823E-3</v>
      </c>
      <c r="AV1031" s="13">
        <f t="shared" si="1435"/>
        <v>5.8812160884634123E-4</v>
      </c>
      <c r="AW1031" s="13">
        <f t="shared" si="1436"/>
        <v>1.3674636102229753E-5</v>
      </c>
      <c r="AX1031" s="13">
        <f t="shared" si="1437"/>
        <v>2.1805068679346994E-3</v>
      </c>
      <c r="AY1031" s="13">
        <f t="shared" si="1438"/>
        <v>2.803319479598674E-3</v>
      </c>
      <c r="AZ1031" s="13">
        <f t="shared" si="1439"/>
        <v>1.802012234004284E-3</v>
      </c>
      <c r="BA1031" s="13">
        <f t="shared" si="1440"/>
        <v>7.7223879645378797E-4</v>
      </c>
      <c r="BB1031" s="13">
        <f t="shared" si="1441"/>
        <v>2.4820284825004859E-4</v>
      </c>
      <c r="BC1031" s="13">
        <f t="shared" si="1442"/>
        <v>6.3819278867969319E-5</v>
      </c>
      <c r="BD1031" s="13">
        <f t="shared" si="1443"/>
        <v>2.853844085618538E-4</v>
      </c>
      <c r="BE1031" s="13">
        <f t="shared" si="1444"/>
        <v>5.1491227830850338E-4</v>
      </c>
      <c r="BF1031" s="13">
        <f t="shared" si="1445"/>
        <v>4.6452196826195739E-4</v>
      </c>
      <c r="BG1031" s="13">
        <f t="shared" si="1446"/>
        <v>2.793753008529355E-4</v>
      </c>
      <c r="BH1031" s="13">
        <f t="shared" si="1447"/>
        <v>1.2601754716579932E-4</v>
      </c>
      <c r="BI1031" s="13">
        <f t="shared" si="1448"/>
        <v>4.5474090644953571E-5</v>
      </c>
      <c r="BJ1031" s="14">
        <f t="shared" si="1449"/>
        <v>0.49352076664886407</v>
      </c>
      <c r="BK1031" s="14">
        <f t="shared" si="1450"/>
        <v>0.2333575377445252</v>
      </c>
      <c r="BL1031" s="14">
        <f t="shared" si="1451"/>
        <v>0.25681499659419582</v>
      </c>
      <c r="BM1031" s="14">
        <f t="shared" si="1452"/>
        <v>0.59366744014456319</v>
      </c>
      <c r="BN1031" s="14">
        <f t="shared" si="1453"/>
        <v>0.40335254337722787</v>
      </c>
    </row>
    <row r="1032" spans="1:66" x14ac:dyDescent="0.25">
      <c r="A1032" t="s">
        <v>344</v>
      </c>
      <c r="B1032" t="s">
        <v>202</v>
      </c>
      <c r="C1032" t="s">
        <v>210</v>
      </c>
      <c r="D1032" s="22" t="s">
        <v>370</v>
      </c>
      <c r="E1032" s="10">
        <f>VLOOKUP(A1032,home!$A$2:$E$405,3,FALSE)</f>
        <v>1.3976999999999999</v>
      </c>
      <c r="F1032" s="10">
        <f>VLOOKUP(B1032,home!$B$2:$E$405,3,FALSE)</f>
        <v>1.2358</v>
      </c>
      <c r="G1032" s="10">
        <f>VLOOKUP(C1032,away!$B$2:$E$405,4,FALSE)</f>
        <v>1.6296999999999999</v>
      </c>
      <c r="H1032" s="10">
        <f>VLOOKUP(A1032,away!$A$2:$E$405,3,FALSE)</f>
        <v>1.0585</v>
      </c>
      <c r="I1032" s="10">
        <f>VLOOKUP(C1032,away!$B$2:$E$405,3,FALSE)</f>
        <v>0.73480000000000001</v>
      </c>
      <c r="J1032" s="10">
        <f>VLOOKUP(B1032,home!$B$2:$E$405,4,FALSE)</f>
        <v>0.77300000000000002</v>
      </c>
      <c r="K1032" s="12">
        <f t="shared" si="1398"/>
        <v>2.8149444025019998</v>
      </c>
      <c r="L1032" s="12">
        <f t="shared" si="1399"/>
        <v>0.60122842340000004</v>
      </c>
      <c r="M1032" s="13">
        <f t="shared" si="1400"/>
        <v>3.2837871002419479E-2</v>
      </c>
      <c r="N1032" s="13">
        <f t="shared" si="1401"/>
        <v>9.2436781168343432E-2</v>
      </c>
      <c r="O1032" s="13">
        <f t="shared" si="1402"/>
        <v>1.9743061410597239E-2</v>
      </c>
      <c r="P1032" s="13">
        <f t="shared" si="1403"/>
        <v>5.5575620206013927E-2</v>
      </c>
      <c r="Q1032" s="13">
        <f t="shared" si="1404"/>
        <v>0.13010219986756535</v>
      </c>
      <c r="R1032" s="13">
        <f t="shared" si="1405"/>
        <v>5.93504484249138E-3</v>
      </c>
      <c r="S1032" s="13">
        <f t="shared" si="1406"/>
        <v>2.3514386491861296E-2</v>
      </c>
      <c r="T1032" s="13">
        <f t="shared" si="1407"/>
        <v>7.8221140507247988E-2</v>
      </c>
      <c r="U1032" s="13">
        <f t="shared" si="1408"/>
        <v>1.6706821257969469E-2</v>
      </c>
      <c r="V1032" s="13">
        <f t="shared" si="1409"/>
        <v>4.4218139779755496E-3</v>
      </c>
      <c r="W1032" s="13">
        <f t="shared" si="1410"/>
        <v>0.12207681975679983</v>
      </c>
      <c r="X1032" s="13">
        <f t="shared" si="1411"/>
        <v>7.3396053876066722E-2</v>
      </c>
      <c r="Y1032" s="13">
        <f t="shared" si="1412"/>
        <v>2.2063896877844529E-2</v>
      </c>
      <c r="Z1032" s="13">
        <f t="shared" si="1413"/>
        <v>1.1894392178197978E-3</v>
      </c>
      <c r="AA1032" s="13">
        <f t="shared" si="1414"/>
        <v>3.3482052683181962E-3</v>
      </c>
      <c r="AB1032" s="13">
        <f t="shared" si="1415"/>
        <v>4.7125058392400079E-3</v>
      </c>
      <c r="AC1032" s="13">
        <f t="shared" si="1416"/>
        <v>4.6772416793461292E-4</v>
      </c>
      <c r="AD1032" s="13">
        <f t="shared" si="1417"/>
        <v>8.5909865112412304E-2</v>
      </c>
      <c r="AE1032" s="13">
        <f t="shared" si="1418"/>
        <v>5.1651452756042313E-2</v>
      </c>
      <c r="AF1032" s="13">
        <f t="shared" si="1419"/>
        <v>1.5527160753417453E-2</v>
      </c>
      <c r="AG1032" s="13">
        <f t="shared" si="1420"/>
        <v>3.1117901265518438E-3</v>
      </c>
      <c r="AH1032" s="13">
        <f t="shared" si="1421"/>
        <v>1.7878116641498158E-4</v>
      </c>
      <c r="AI1032" s="13">
        <f t="shared" si="1422"/>
        <v>5.0325904367263087E-4</v>
      </c>
      <c r="AJ1032" s="13">
        <f t="shared" si="1423"/>
        <v>7.0832311399739102E-4</v>
      </c>
      <c r="AK1032" s="13">
        <f t="shared" si="1424"/>
        <v>6.6463006163658064E-4</v>
      </c>
      <c r="AL1032" s="13">
        <f t="shared" si="1425"/>
        <v>3.1663515233850205E-5</v>
      </c>
      <c r="AM1032" s="13">
        <f t="shared" si="1426"/>
        <v>4.8366298783577351E-2</v>
      </c>
      <c r="AN1032" s="13">
        <f t="shared" si="1427"/>
        <v>2.9079193563343545E-2</v>
      </c>
      <c r="AO1032" s="13">
        <f t="shared" si="1428"/>
        <v>8.7416188499162342E-3</v>
      </c>
      <c r="AP1032" s="13">
        <f t="shared" si="1429"/>
        <v>1.7519032396996197E-3</v>
      </c>
      <c r="AQ1032" s="13">
        <f t="shared" si="1430"/>
        <v>2.6332350568848868E-4</v>
      </c>
      <c r="AR1032" s="13">
        <f t="shared" si="1431"/>
        <v>2.1497663763458485E-5</v>
      </c>
      <c r="AS1032" s="13">
        <f t="shared" si="1432"/>
        <v>6.0514728277817525E-5</v>
      </c>
      <c r="AT1032" s="13">
        <f t="shared" si="1433"/>
        <v>8.5172797817285994E-5</v>
      </c>
      <c r="AU1032" s="13">
        <f t="shared" si="1434"/>
        <v>7.9918896820401243E-5</v>
      </c>
      <c r="AV1032" s="13">
        <f t="shared" si="1435"/>
        <v>5.6241812814680843E-5</v>
      </c>
      <c r="AW1032" s="13">
        <f t="shared" si="1436"/>
        <v>1.4885586564350755E-6</v>
      </c>
      <c r="AX1032" s="13">
        <f t="shared" si="1437"/>
        <v>2.269140700509506E-2</v>
      </c>
      <c r="AY1032" s="13">
        <f t="shared" si="1438"/>
        <v>1.3642718858401017E-2</v>
      </c>
      <c r="AZ1032" s="13">
        <f t="shared" si="1439"/>
        <v>4.1011951750629461E-3</v>
      </c>
      <c r="BA1032" s="13">
        <f t="shared" si="1440"/>
        <v>8.2191836971959396E-4</v>
      </c>
      <c r="BB1032" s="13">
        <f t="shared" si="1441"/>
        <v>1.2354017139750245E-4</v>
      </c>
      <c r="BC1032" s="13">
        <f t="shared" si="1442"/>
        <v>1.4855172495177238E-5</v>
      </c>
      <c r="BD1032" s="13">
        <f t="shared" si="1443"/>
        <v>2.1541677485479087E-6</v>
      </c>
      <c r="BE1032" s="13">
        <f t="shared" si="1444"/>
        <v>6.0638624458252698E-6</v>
      </c>
      <c r="BF1032" s="13">
        <f t="shared" si="1445"/>
        <v>8.5347178247089666E-6</v>
      </c>
      <c r="BG1032" s="13">
        <f t="shared" si="1446"/>
        <v>8.008252055866183E-6</v>
      </c>
      <c r="BH1032" s="13">
        <f t="shared" si="1447"/>
        <v>5.6356960746214122E-6</v>
      </c>
      <c r="BI1032" s="13">
        <f t="shared" si="1448"/>
        <v>3.1728342238916056E-6</v>
      </c>
      <c r="BJ1032" s="14">
        <f t="shared" si="1449"/>
        <v>0.80409513349668826</v>
      </c>
      <c r="BK1032" s="14">
        <f t="shared" si="1450"/>
        <v>0.13049179821983975</v>
      </c>
      <c r="BL1032" s="14">
        <f t="shared" si="1451"/>
        <v>5.2837547434204983E-2</v>
      </c>
      <c r="BM1032" s="14">
        <f t="shared" si="1452"/>
        <v>0.63834210957137727</v>
      </c>
      <c r="BN1032" s="14">
        <f t="shared" si="1453"/>
        <v>0.33663057849743078</v>
      </c>
    </row>
    <row r="1033" spans="1:66" x14ac:dyDescent="0.25">
      <c r="A1033" t="s">
        <v>344</v>
      </c>
      <c r="B1033" t="s">
        <v>206</v>
      </c>
      <c r="C1033" t="s">
        <v>213</v>
      </c>
      <c r="D1033" s="22" t="s">
        <v>370</v>
      </c>
      <c r="E1033" s="10">
        <f>VLOOKUP(A1033,home!$A$2:$E$405,3,FALSE)</f>
        <v>1.3976999999999999</v>
      </c>
      <c r="F1033" s="10">
        <f>VLOOKUP(B1033,home!$B$2:$E$405,3,FALSE)</f>
        <v>0.97909999999999997</v>
      </c>
      <c r="G1033" s="10">
        <f>VLOOKUP(C1033,away!$B$2:$E$405,4,FALSE)</f>
        <v>0.6401</v>
      </c>
      <c r="H1033" s="10">
        <f>VLOOKUP(A1033,away!$A$2:$E$405,3,FALSE)</f>
        <v>1.0585</v>
      </c>
      <c r="I1033" s="10">
        <f>VLOOKUP(C1033,away!$B$2:$E$405,3,FALSE)</f>
        <v>1.0939000000000001</v>
      </c>
      <c r="J1033" s="10">
        <f>VLOOKUP(B1033,home!$B$2:$E$405,4,FALSE)</f>
        <v>0.89500000000000002</v>
      </c>
      <c r="K1033" s="12">
        <f t="shared" si="1398"/>
        <v>0.87596921360699997</v>
      </c>
      <c r="L1033" s="12">
        <f t="shared" si="1399"/>
        <v>1.0363143692500001</v>
      </c>
      <c r="M1033" s="13">
        <f t="shared" si="1400"/>
        <v>0.14774261857059207</v>
      </c>
      <c r="N1033" s="13">
        <f t="shared" si="1401"/>
        <v>0.12941798540552046</v>
      </c>
      <c r="O1033" s="13">
        <f t="shared" si="1402"/>
        <v>0.15310779857532647</v>
      </c>
      <c r="P1033" s="13">
        <f t="shared" si="1403"/>
        <v>0.13411771791512767</v>
      </c>
      <c r="Q1033" s="13">
        <f t="shared" si="1404"/>
        <v>5.6683085451137982E-2</v>
      </c>
      <c r="R1033" s="13">
        <f t="shared" si="1405"/>
        <v>7.9333905853922734E-2</v>
      </c>
      <c r="S1033" s="13">
        <f t="shared" si="1406"/>
        <v>3.0437328160268153E-2</v>
      </c>
      <c r="T1033" s="13">
        <f t="shared" si="1407"/>
        <v>5.8741495946439917E-2</v>
      </c>
      <c r="U1033" s="13">
        <f t="shared" si="1408"/>
        <v>6.9494059123232463E-2</v>
      </c>
      <c r="V1033" s="13">
        <f t="shared" si="1409"/>
        <v>3.0700424470791049E-3</v>
      </c>
      <c r="W1033" s="13">
        <f t="shared" si="1410"/>
        <v>1.6550879262483907E-2</v>
      </c>
      <c r="X1033" s="13">
        <f t="shared" si="1411"/>
        <v>1.7151914003433917E-2</v>
      </c>
      <c r="Y1033" s="13">
        <f t="shared" si="1412"/>
        <v>8.8873874709494306E-3</v>
      </c>
      <c r="Z1033" s="13">
        <f t="shared" si="1413"/>
        <v>2.7404955535048951E-2</v>
      </c>
      <c r="AA1033" s="13">
        <f t="shared" si="1414"/>
        <v>2.4005897348971631E-2</v>
      </c>
      <c r="AB1033" s="13">
        <f t="shared" si="1415"/>
        <v>1.0514213511354521E-2</v>
      </c>
      <c r="AC1033" s="13">
        <f t="shared" si="1416"/>
        <v>1.7418259660299419E-4</v>
      </c>
      <c r="AD1033" s="13">
        <f t="shared" si="1417"/>
        <v>3.6245151730156075E-3</v>
      </c>
      <c r="AE1033" s="13">
        <f t="shared" si="1418"/>
        <v>3.7561371553607244E-3</v>
      </c>
      <c r="AF1033" s="13">
        <f t="shared" si="1419"/>
        <v>1.9462694534870689E-3</v>
      </c>
      <c r="AG1033" s="13">
        <f t="shared" si="1420"/>
        <v>6.7231566702699824E-4</v>
      </c>
      <c r="AH1033" s="13">
        <f t="shared" si="1421"/>
        <v>7.1000373024071375E-3</v>
      </c>
      <c r="AI1033" s="13">
        <f t="shared" si="1422"/>
        <v>6.2194140923699454E-3</v>
      </c>
      <c r="AJ1033" s="13">
        <f t="shared" si="1423"/>
        <v>2.7240076357947971E-3</v>
      </c>
      <c r="AK1033" s="13">
        <f t="shared" si="1424"/>
        <v>7.9538227552887724E-4</v>
      </c>
      <c r="AL1033" s="13">
        <f t="shared" si="1425"/>
        <v>6.3247755002427788E-6</v>
      </c>
      <c r="AM1033" s="13">
        <f t="shared" si="1426"/>
        <v>6.3499274116262446E-4</v>
      </c>
      <c r="AN1033" s="13">
        <f t="shared" si="1427"/>
        <v>6.5805210203627375E-4</v>
      </c>
      <c r="AO1033" s="13">
        <f t="shared" si="1428"/>
        <v>3.4097442452767876E-4</v>
      </c>
      <c r="AP1033" s="13">
        <f t="shared" si="1429"/>
        <v>1.1778556522826109E-4</v>
      </c>
      <c r="AQ1033" s="13">
        <f t="shared" si="1430"/>
        <v>3.0515718434070032E-5</v>
      </c>
      <c r="AR1033" s="13">
        <f t="shared" si="1431"/>
        <v>1.4715741357391053E-3</v>
      </c>
      <c r="AS1033" s="13">
        <f t="shared" si="1432"/>
        <v>1.2890536384477847E-3</v>
      </c>
      <c r="AT1033" s="13">
        <f t="shared" si="1433"/>
        <v>5.6458565098417395E-4</v>
      </c>
      <c r="AU1033" s="13">
        <f t="shared" si="1434"/>
        <v>1.6485321623546767E-4</v>
      </c>
      <c r="AV1033" s="13">
        <f t="shared" si="1435"/>
        <v>3.610158554659183E-5</v>
      </c>
      <c r="AW1033" s="13">
        <f t="shared" si="1436"/>
        <v>1.5948615095047996E-7</v>
      </c>
      <c r="AX1033" s="13">
        <f t="shared" si="1437"/>
        <v>9.2705682020396201E-5</v>
      </c>
      <c r="AY1033" s="13">
        <f t="shared" si="1438"/>
        <v>9.6072230388857959E-5</v>
      </c>
      <c r="AZ1033" s="13">
        <f t="shared" si="1439"/>
        <v>4.9780516418935E-5</v>
      </c>
      <c r="BA1033" s="13">
        <f t="shared" si="1440"/>
        <v>1.7196088157875971E-5</v>
      </c>
      <c r="BB1033" s="13">
        <f t="shared" si="1441"/>
        <v>4.4551383132241574E-6</v>
      </c>
      <c r="BC1033" s="13">
        <f t="shared" si="1442"/>
        <v>9.2338477019808071E-7</v>
      </c>
      <c r="BD1033" s="13">
        <f t="shared" si="1443"/>
        <v>2.5416890371384734E-4</v>
      </c>
      <c r="BE1033" s="13">
        <f t="shared" si="1444"/>
        <v>2.2264413470957214E-4</v>
      </c>
      <c r="BF1033" s="13">
        <f t="shared" si="1445"/>
        <v>9.7514703797877442E-5</v>
      </c>
      <c r="BG1033" s="13">
        <f t="shared" si="1446"/>
        <v>2.8473292800315413E-5</v>
      </c>
      <c r="BH1033" s="13">
        <f t="shared" si="1447"/>
        <v>6.235431975773536E-6</v>
      </c>
      <c r="BI1033" s="13">
        <f t="shared" si="1448"/>
        <v>1.0924092888636576E-6</v>
      </c>
      <c r="BJ1033" s="14">
        <f t="shared" si="1449"/>
        <v>0.29947543858031439</v>
      </c>
      <c r="BK1033" s="14">
        <f t="shared" si="1450"/>
        <v>0.31564428669555911</v>
      </c>
      <c r="BL1033" s="14">
        <f t="shared" si="1451"/>
        <v>0.3574310128221479</v>
      </c>
      <c r="BM1033" s="14">
        <f t="shared" si="1452"/>
        <v>0.29945666911720509</v>
      </c>
      <c r="BN1033" s="14">
        <f t="shared" si="1453"/>
        <v>0.7004031117716274</v>
      </c>
    </row>
    <row r="1034" spans="1:66" x14ac:dyDescent="0.25">
      <c r="A1034" t="s">
        <v>344</v>
      </c>
      <c r="B1034" t="s">
        <v>211</v>
      </c>
      <c r="C1034" t="s">
        <v>209</v>
      </c>
      <c r="D1034" s="22" t="s">
        <v>370</v>
      </c>
      <c r="E1034" s="10">
        <f>VLOOKUP(A1034,home!$A$2:$E$405,3,FALSE)</f>
        <v>1.3976999999999999</v>
      </c>
      <c r="F1034" s="10">
        <f>VLOOKUP(B1034,home!$B$2:$E$405,3,FALSE)</f>
        <v>1.2683</v>
      </c>
      <c r="G1034" s="10">
        <f>VLOOKUP(C1034,away!$B$2:$E$405,4,FALSE)</f>
        <v>0.98799999999999999</v>
      </c>
      <c r="H1034" s="10">
        <f>VLOOKUP(A1034,away!$A$2:$E$405,3,FALSE)</f>
        <v>1.0585</v>
      </c>
      <c r="I1034" s="10">
        <f>VLOOKUP(C1034,away!$B$2:$E$405,3,FALSE)</f>
        <v>1.2146999999999999</v>
      </c>
      <c r="J1034" s="10">
        <f>VLOOKUP(B1034,home!$B$2:$E$405,4,FALSE)</f>
        <v>0.73</v>
      </c>
      <c r="K1034" s="12">
        <f t="shared" si="1398"/>
        <v>1.7514304750799998</v>
      </c>
      <c r="L1034" s="12">
        <f t="shared" si="1399"/>
        <v>0.93860476349999988</v>
      </c>
      <c r="M1034" s="13">
        <f t="shared" si="1400"/>
        <v>6.7878547385994262E-2</v>
      </c>
      <c r="N1034" s="13">
        <f t="shared" si="1401"/>
        <v>0.11888455649599222</v>
      </c>
      <c r="O1034" s="13">
        <f t="shared" si="1402"/>
        <v>6.371112791595468E-2</v>
      </c>
      <c r="P1034" s="13">
        <f t="shared" si="1403"/>
        <v>0.11158561103372316</v>
      </c>
      <c r="Q1034" s="13">
        <f t="shared" si="1404"/>
        <v>0.10410901763172541</v>
      </c>
      <c r="R1034" s="13">
        <f t="shared" si="1405"/>
        <v>2.9899784074936434E-2</v>
      </c>
      <c r="S1034" s="13">
        <f t="shared" si="1406"/>
        <v>4.5858924024125884E-2</v>
      </c>
      <c r="T1034" s="13">
        <f t="shared" si="1407"/>
        <v>9.7717219872442945E-2</v>
      </c>
      <c r="U1034" s="13">
        <f t="shared" si="1408"/>
        <v>5.2367393027155339E-2</v>
      </c>
      <c r="V1034" s="13">
        <f t="shared" si="1409"/>
        <v>8.3763922732334409E-3</v>
      </c>
      <c r="W1034" s="13">
        <f t="shared" si="1410"/>
        <v>6.0779902070281604E-2</v>
      </c>
      <c r="X1034" s="13">
        <f t="shared" si="1411"/>
        <v>5.7048305608229821E-2</v>
      </c>
      <c r="Y1034" s="13">
        <f t="shared" si="1412"/>
        <v>2.6772905696744127E-2</v>
      </c>
      <c r="Z1034" s="13">
        <f t="shared" si="1413"/>
        <v>9.3546932534522599E-3</v>
      </c>
      <c r="AA1034" s="13">
        <f t="shared" si="1414"/>
        <v>1.6384094849121563E-2</v>
      </c>
      <c r="AB1034" s="13">
        <f t="shared" si="1415"/>
        <v>1.4347801512676383E-2</v>
      </c>
      <c r="AC1034" s="13">
        <f t="shared" si="1416"/>
        <v>8.6062247026275627E-4</v>
      </c>
      <c r="AD1034" s="13">
        <f t="shared" si="1417"/>
        <v>2.6612943189567303E-2</v>
      </c>
      <c r="AE1034" s="13">
        <f t="shared" si="1418"/>
        <v>2.4979035248482752E-2</v>
      </c>
      <c r="AF1034" s="13">
        <f t="shared" si="1419"/>
        <v>1.1722720735930154E-2</v>
      </c>
      <c r="AG1034" s="13">
        <f t="shared" si="1420"/>
        <v>3.6676671746414227E-3</v>
      </c>
      <c r="AH1034" s="13">
        <f t="shared" si="1421"/>
        <v>2.1950899121929005E-3</v>
      </c>
      <c r="AI1034" s="13">
        <f t="shared" si="1422"/>
        <v>3.8445473677553273E-3</v>
      </c>
      <c r="AJ1034" s="13">
        <f t="shared" si="1423"/>
        <v>3.3667287113876387E-3</v>
      </c>
      <c r="AK1034" s="13">
        <f t="shared" si="1424"/>
        <v>1.965530422150375E-3</v>
      </c>
      <c r="AL1034" s="13">
        <f t="shared" si="1425"/>
        <v>5.6591125126780154E-5</v>
      </c>
      <c r="AM1034" s="13">
        <f t="shared" si="1426"/>
        <v>9.3221439467561836E-3</v>
      </c>
      <c r="AN1034" s="13">
        <f t="shared" si="1427"/>
        <v>8.7498087144580426E-3</v>
      </c>
      <c r="AO1034" s="13">
        <f t="shared" si="1428"/>
        <v>4.1063060695520634E-3</v>
      </c>
      <c r="AP1034" s="13">
        <f t="shared" si="1429"/>
        <v>1.2847328124235098E-3</v>
      </c>
      <c r="AQ1034" s="13">
        <f t="shared" si="1430"/>
        <v>3.0146408439136449E-4</v>
      </c>
      <c r="AR1034" s="13">
        <f t="shared" si="1431"/>
        <v>4.1206436957901075E-4</v>
      </c>
      <c r="AS1034" s="13">
        <f t="shared" si="1432"/>
        <v>7.2170209457530739E-4</v>
      </c>
      <c r="AT1034" s="13">
        <f t="shared" si="1433"/>
        <v>6.3200552118413105E-4</v>
      </c>
      <c r="AU1034" s="13">
        <f t="shared" si="1434"/>
        <v>3.6897124340690168E-4</v>
      </c>
      <c r="AV1034" s="13">
        <f t="shared" si="1435"/>
        <v>1.6155687003275207E-4</v>
      </c>
      <c r="AW1034" s="13">
        <f t="shared" si="1436"/>
        <v>2.5841724011893863E-6</v>
      </c>
      <c r="AX1034" s="13">
        <f t="shared" si="1437"/>
        <v>2.7211811669052214E-3</v>
      </c>
      <c r="AY1034" s="13">
        <f t="shared" si="1438"/>
        <v>2.5541136056037293E-3</v>
      </c>
      <c r="AZ1034" s="13">
        <f t="shared" si="1439"/>
        <v>1.1986515983699098E-3</v>
      </c>
      <c r="BA1034" s="13">
        <f t="shared" si="1440"/>
        <v>3.7502003333562869E-4</v>
      </c>
      <c r="BB1034" s="13">
        <f t="shared" si="1441"/>
        <v>8.799889742418746E-5</v>
      </c>
      <c r="BC1034" s="13">
        <f t="shared" si="1442"/>
        <v>1.6519236861018049E-5</v>
      </c>
      <c r="BD1034" s="13">
        <f t="shared" si="1443"/>
        <v>6.446093002591395E-5</v>
      </c>
      <c r="BE1034" s="13">
        <f t="shared" si="1444"/>
        <v>1.128988372993851E-4</v>
      </c>
      <c r="BF1034" s="13">
        <f t="shared" si="1445"/>
        <v>9.8867232123620849E-5</v>
      </c>
      <c r="BG1034" s="13">
        <f t="shared" si="1446"/>
        <v>5.7719694442705937E-5</v>
      </c>
      <c r="BH1034" s="13">
        <f t="shared" si="1447"/>
        <v>2.5273007964815229E-5</v>
      </c>
      <c r="BI1034" s="13">
        <f t="shared" si="1448"/>
        <v>8.8527832693033932E-6</v>
      </c>
      <c r="BJ1034" s="14">
        <f t="shared" si="1449"/>
        <v>0.56301221389011868</v>
      </c>
      <c r="BK1034" s="14">
        <f t="shared" si="1450"/>
        <v>0.23717080191807002</v>
      </c>
      <c r="BL1034" s="14">
        <f t="shared" si="1451"/>
        <v>0.19074647037723452</v>
      </c>
      <c r="BM1034" s="14">
        <f t="shared" si="1452"/>
        <v>0.50166400546734669</v>
      </c>
      <c r="BN1034" s="14">
        <f t="shared" si="1453"/>
        <v>0.49606864453832616</v>
      </c>
    </row>
    <row r="1035" spans="1:66" x14ac:dyDescent="0.25">
      <c r="A1035" t="s">
        <v>347</v>
      </c>
      <c r="B1035" t="s">
        <v>247</v>
      </c>
      <c r="C1035" t="s">
        <v>258</v>
      </c>
      <c r="D1035" s="22" t="s">
        <v>370</v>
      </c>
      <c r="E1035" s="10">
        <f>VLOOKUP(A1035,home!$A$2:$E$405,3,FALSE)</f>
        <v>1.2816000000000001</v>
      </c>
      <c r="F1035" s="10">
        <f>VLOOKUP(B1035,home!$B$2:$E$405,3,FALSE)</f>
        <v>1.5605</v>
      </c>
      <c r="G1035" s="10">
        <f>VLOOKUP(C1035,away!$B$2:$E$405,4,FALSE)</f>
        <v>0.9103</v>
      </c>
      <c r="H1035" s="10">
        <f>VLOOKUP(A1035,away!$A$2:$E$405,3,FALSE)</f>
        <v>0.83499999999999996</v>
      </c>
      <c r="I1035" s="10">
        <f>VLOOKUP(C1035,away!$B$2:$E$405,3,FALSE)</f>
        <v>1.1976</v>
      </c>
      <c r="J1035" s="10">
        <f>VLOOKUP(B1035,home!$B$2:$E$405,4,FALSE)</f>
        <v>0.68430000000000002</v>
      </c>
      <c r="K1035" s="12">
        <f t="shared" si="1398"/>
        <v>1.8205424690400001</v>
      </c>
      <c r="L1035" s="12">
        <f t="shared" si="1399"/>
        <v>0.68429726280000003</v>
      </c>
      <c r="M1035" s="13">
        <f t="shared" si="1400"/>
        <v>8.1688689032110434E-2</v>
      </c>
      <c r="N1035" s="13">
        <f t="shared" si="1401"/>
        <v>0.1487177276231591</v>
      </c>
      <c r="O1035" s="13">
        <f t="shared" si="1402"/>
        <v>5.5899346306393552E-2</v>
      </c>
      <c r="P1035" s="13">
        <f t="shared" si="1403"/>
        <v>0.10176713394236372</v>
      </c>
      <c r="Q1035" s="13">
        <f t="shared" si="1404"/>
        <v>0.13537346951854215</v>
      </c>
      <c r="R1035" s="13">
        <f t="shared" si="1405"/>
        <v>1.9125884834887197E-2</v>
      </c>
      <c r="S1035" s="13">
        <f t="shared" si="1406"/>
        <v>3.1695176142354349E-2</v>
      </c>
      <c r="T1035" s="13">
        <f t="shared" si="1407"/>
        <v>9.2635694647277639E-2</v>
      </c>
      <c r="U1035" s="13">
        <f t="shared" si="1408"/>
        <v>3.4819485599880233E-2</v>
      </c>
      <c r="V1035" s="13">
        <f t="shared" si="1409"/>
        <v>4.3872893461254347E-3</v>
      </c>
      <c r="W1035" s="13">
        <f t="shared" si="1410"/>
        <v>8.2151050146599292E-2</v>
      </c>
      <c r="X1035" s="13">
        <f t="shared" si="1411"/>
        <v>5.6215738751463434E-2</v>
      </c>
      <c r="Y1035" s="13">
        <f t="shared" si="1412"/>
        <v>1.923413807695316E-2</v>
      </c>
      <c r="Z1035" s="13">
        <f t="shared" si="1413"/>
        <v>4.3625968803804472E-3</v>
      </c>
      <c r="AA1035" s="13">
        <f t="shared" si="1414"/>
        <v>7.9422928960340197E-3</v>
      </c>
      <c r="AB1035" s="13">
        <f t="shared" si="1415"/>
        <v>7.2296407593923145E-3</v>
      </c>
      <c r="AC1035" s="13">
        <f t="shared" si="1416"/>
        <v>3.4160318568978083E-4</v>
      </c>
      <c r="AD1035" s="13">
        <f t="shared" si="1417"/>
        <v>3.7389868917029695E-2</v>
      </c>
      <c r="AE1035" s="13">
        <f t="shared" si="1418"/>
        <v>2.558578495637422E-2</v>
      </c>
      <c r="AF1035" s="13">
        <f t="shared" si="1419"/>
        <v>8.7541413061181482E-3</v>
      </c>
      <c r="AG1035" s="13">
        <f t="shared" si="1420"/>
        <v>1.9968116446470222E-3</v>
      </c>
      <c r="AH1035" s="13">
        <f t="shared" si="1421"/>
        <v>7.4632827598603967E-4</v>
      </c>
      <c r="AI1035" s="13">
        <f t="shared" si="1422"/>
        <v>1.3587223222779911E-3</v>
      </c>
      <c r="AJ1035" s="13">
        <f t="shared" si="1423"/>
        <v>1.2368058456698684E-3</v>
      </c>
      <c r="AK1035" s="13">
        <f t="shared" si="1424"/>
        <v>7.5055252266630914E-4</v>
      </c>
      <c r="AL1035" s="13">
        <f t="shared" si="1425"/>
        <v>1.702266375682193E-5</v>
      </c>
      <c r="AM1035" s="13">
        <f t="shared" si="1426"/>
        <v>1.3613968855058238E-2</v>
      </c>
      <c r="AN1035" s="13">
        <f t="shared" si="1427"/>
        <v>9.316001623360803E-3</v>
      </c>
      <c r="AO1035" s="13">
        <f t="shared" si="1428"/>
        <v>3.187457205553077E-3</v>
      </c>
      <c r="AP1035" s="13">
        <f t="shared" si="1429"/>
        <v>7.2705608035070256E-4</v>
      </c>
      <c r="AQ1035" s="13">
        <f t="shared" si="1430"/>
        <v>1.2438062142152063E-4</v>
      </c>
      <c r="AR1035" s="13">
        <f t="shared" si="1431"/>
        <v>1.0214207928149801E-4</v>
      </c>
      <c r="AS1035" s="13">
        <f t="shared" si="1432"/>
        <v>1.8595399320801782E-4</v>
      </c>
      <c r="AT1035" s="13">
        <f t="shared" si="1433"/>
        <v>1.6926857096138609E-4</v>
      </c>
      <c r="AU1035" s="13">
        <f t="shared" si="1434"/>
        <v>1.0272020736963808E-4</v>
      </c>
      <c r="AV1035" s="13">
        <f t="shared" si="1435"/>
        <v>4.6751624986255444E-5</v>
      </c>
      <c r="AW1035" s="13">
        <f t="shared" si="1436"/>
        <v>5.8907506151370437E-7</v>
      </c>
      <c r="AX1035" s="13">
        <f t="shared" si="1437"/>
        <v>4.130801412136894E-3</v>
      </c>
      <c r="AY1035" s="13">
        <f t="shared" si="1438"/>
        <v>2.8266960994956509E-3</v>
      </c>
      <c r="AZ1035" s="13">
        <f t="shared" si="1439"/>
        <v>9.6715020182615513E-4</v>
      </c>
      <c r="BA1035" s="13">
        <f t="shared" si="1440"/>
        <v>2.2060607860870189E-4</v>
      </c>
      <c r="BB1035" s="13">
        <f t="shared" si="1441"/>
        <v>3.7740033937244075E-5</v>
      </c>
      <c r="BC1035" s="13">
        <f t="shared" si="1442"/>
        <v>5.1650803842470472E-6</v>
      </c>
      <c r="BD1035" s="13">
        <f t="shared" si="1443"/>
        <v>1.1649257544838278E-5</v>
      </c>
      <c r="BE1035" s="13">
        <f t="shared" si="1444"/>
        <v>2.1207968093162725E-5</v>
      </c>
      <c r="BF1035" s="13">
        <f t="shared" si="1445"/>
        <v>1.9305003297824008E-5</v>
      </c>
      <c r="BG1035" s="13">
        <f t="shared" si="1446"/>
        <v>1.171519278954862E-5</v>
      </c>
      <c r="BH1035" s="13">
        <f t="shared" si="1447"/>
        <v>5.332001501591114E-6</v>
      </c>
      <c r="BI1035" s="13">
        <f t="shared" si="1448"/>
        <v>1.9414270357263346E-6</v>
      </c>
      <c r="BJ1035" s="14">
        <f t="shared" si="1449"/>
        <v>0.64321144888029702</v>
      </c>
      <c r="BK1035" s="14">
        <f t="shared" si="1450"/>
        <v>0.2227236104118962</v>
      </c>
      <c r="BL1035" s="14">
        <f t="shared" si="1451"/>
        <v>0.12978704668925703</v>
      </c>
      <c r="BM1035" s="14">
        <f t="shared" si="1452"/>
        <v>0.45468634457994045</v>
      </c>
      <c r="BN1035" s="14">
        <f t="shared" si="1453"/>
        <v>0.54257225125745612</v>
      </c>
    </row>
    <row r="1036" spans="1:66" x14ac:dyDescent="0.25">
      <c r="A1036" t="s">
        <v>348</v>
      </c>
      <c r="B1036" t="s">
        <v>272</v>
      </c>
      <c r="C1036" t="s">
        <v>267</v>
      </c>
      <c r="D1036" s="22" t="s">
        <v>370</v>
      </c>
      <c r="E1036" s="10">
        <f>VLOOKUP(A1036,home!$A$2:$E$405,3,FALSE)</f>
        <v>1.4792000000000001</v>
      </c>
      <c r="F1036" s="10">
        <f>VLOOKUP(B1036,home!$B$2:$E$405,3,FALSE)</f>
        <v>0.38629999999999998</v>
      </c>
      <c r="G1036" s="10">
        <f>VLOOKUP(C1036,away!$B$2:$E$405,4,FALSE)</f>
        <v>0.56340000000000001</v>
      </c>
      <c r="H1036" s="10">
        <f>VLOOKUP(A1036,away!$A$2:$E$405,3,FALSE)</f>
        <v>1.1875</v>
      </c>
      <c r="I1036" s="10">
        <f>VLOOKUP(C1036,away!$B$2:$E$405,3,FALSE)</f>
        <v>0.84209999999999996</v>
      </c>
      <c r="J1036" s="10">
        <f>VLOOKUP(B1036,home!$B$2:$E$405,4,FALSE)</f>
        <v>0.84209999999999996</v>
      </c>
      <c r="K1036" s="12">
        <f t="shared" si="1398"/>
        <v>0.32193518846400004</v>
      </c>
      <c r="L1036" s="12">
        <f t="shared" si="1399"/>
        <v>0.84209473687499992</v>
      </c>
      <c r="M1036" s="13">
        <f t="shared" si="1400"/>
        <v>0.31222539711735298</v>
      </c>
      <c r="N1036" s="13">
        <f t="shared" si="1401"/>
        <v>0.1005163420642223</v>
      </c>
      <c r="O1036" s="13">
        <f t="shared" si="1402"/>
        <v>0.26292336363122976</v>
      </c>
      <c r="P1036" s="13">
        <f t="shared" si="1403"/>
        <v>8.4644282622208772E-2</v>
      </c>
      <c r="Q1036" s="13">
        <f t="shared" si="1404"/>
        <v>1.617987376307865E-2</v>
      </c>
      <c r="R1036" s="13">
        <f t="shared" si="1405"/>
        <v>0.11070319035766515</v>
      </c>
      <c r="S1036" s="13">
        <f t="shared" si="1406"/>
        <v>5.7367647273224905E-3</v>
      </c>
      <c r="T1036" s="13">
        <f t="shared" si="1407"/>
        <v>1.3624986539190431E-2</v>
      </c>
      <c r="U1036" s="13">
        <f t="shared" si="1408"/>
        <v>3.5639252451361007E-2</v>
      </c>
      <c r="V1036" s="13">
        <f t="shared" si="1409"/>
        <v>1.7280405594441323E-4</v>
      </c>
      <c r="W1036" s="13">
        <f t="shared" si="1410"/>
        <v>1.7362902364134851E-3</v>
      </c>
      <c r="X1036" s="13">
        <f t="shared" si="1411"/>
        <v>1.4621208697712452E-3</v>
      </c>
      <c r="Y1036" s="13">
        <f t="shared" si="1412"/>
        <v>6.1562214455473138E-4</v>
      </c>
      <c r="Z1036" s="13">
        <f t="shared" si="1413"/>
        <v>3.1074191318487022E-2</v>
      </c>
      <c r="AA1036" s="13">
        <f t="shared" si="1414"/>
        <v>1.0003875638483515E-2</v>
      </c>
      <c r="AB1036" s="13">
        <f t="shared" si="1415"/>
        <v>1.6102997945228043E-3</v>
      </c>
      <c r="AC1036" s="13">
        <f t="shared" si="1416"/>
        <v>2.9279479433501261E-6</v>
      </c>
      <c r="AD1036" s="13">
        <f t="shared" si="1417"/>
        <v>1.3974323112199457E-4</v>
      </c>
      <c r="AE1036" s="13">
        <f t="shared" si="1418"/>
        <v>1.1767703944173833E-4</v>
      </c>
      <c r="AF1036" s="13">
        <f t="shared" si="1419"/>
        <v>4.954760778245981E-5</v>
      </c>
      <c r="AG1036" s="13">
        <f t="shared" si="1420"/>
        <v>1.3907926579452063E-5</v>
      </c>
      <c r="AH1036" s="13">
        <f t="shared" si="1421"/>
        <v>6.5418532404861842E-3</v>
      </c>
      <c r="AI1036" s="13">
        <f t="shared" si="1422"/>
        <v>2.1060527558797492E-3</v>
      </c>
      <c r="AJ1036" s="13">
        <f t="shared" si="1423"/>
        <v>3.3900624543963681E-4</v>
      </c>
      <c r="AK1036" s="13">
        <f t="shared" si="1424"/>
        <v>3.6379346505360854E-5</v>
      </c>
      <c r="AL1036" s="13">
        <f t="shared" si="1425"/>
        <v>3.1750659044163813E-8</v>
      </c>
      <c r="AM1036" s="13">
        <f t="shared" si="1426"/>
        <v>8.9976526895655318E-6</v>
      </c>
      <c r="AN1036" s="13">
        <f t="shared" si="1427"/>
        <v>7.5768759741123214E-6</v>
      </c>
      <c r="AO1036" s="13">
        <f t="shared" si="1428"/>
        <v>3.1902236898773121E-6</v>
      </c>
      <c r="AP1036" s="13">
        <f t="shared" si="1429"/>
        <v>8.9549019289987546E-7</v>
      </c>
      <c r="AQ1036" s="13">
        <f t="shared" si="1430"/>
        <v>1.8852189459104089E-7</v>
      </c>
      <c r="AR1036" s="13">
        <f t="shared" si="1431"/>
        <v>1.101772036644416E-3</v>
      </c>
      <c r="AS1036" s="13">
        <f t="shared" si="1432"/>
        <v>3.5469918826148522E-4</v>
      </c>
      <c r="AT1036" s="13">
        <f t="shared" si="1433"/>
        <v>5.7095075010494535E-5</v>
      </c>
      <c r="AU1036" s="13">
        <f t="shared" si="1434"/>
        <v>6.1269712446232606E-6</v>
      </c>
      <c r="AV1036" s="13">
        <f t="shared" si="1435"/>
        <v>4.9312191058782441E-7</v>
      </c>
      <c r="AW1036" s="13">
        <f t="shared" si="1436"/>
        <v>2.3910003819785541E-10</v>
      </c>
      <c r="AX1036" s="13">
        <f t="shared" si="1437"/>
        <v>4.8277683572481583E-7</v>
      </c>
      <c r="AY1036" s="13">
        <f t="shared" si="1438"/>
        <v>4.0654383244903389E-7</v>
      </c>
      <c r="AZ1036" s="13">
        <f t="shared" si="1439"/>
        <v>1.7117421080716161E-7</v>
      </c>
      <c r="BA1036" s="13">
        <f t="shared" si="1440"/>
        <v>4.8048300669814177E-8</v>
      </c>
      <c r="BB1036" s="13">
        <f t="shared" si="1441"/>
        <v>1.0115305277459513E-8</v>
      </c>
      <c r="BC1036" s="13">
        <f t="shared" si="1442"/>
        <v>1.7036090672065135E-9</v>
      </c>
      <c r="BD1036" s="13">
        <f t="shared" si="1443"/>
        <v>1.546327388823853E-4</v>
      </c>
      <c r="BE1036" s="13">
        <f t="shared" si="1444"/>
        <v>4.9781719934805222E-5</v>
      </c>
      <c r="BF1036" s="13">
        <f t="shared" si="1445"/>
        <v>8.0132436946367927E-6</v>
      </c>
      <c r="BG1036" s="13">
        <f t="shared" si="1446"/>
        <v>8.5991503968028545E-7</v>
      </c>
      <c r="BH1036" s="13">
        <f t="shared" si="1447"/>
        <v>6.9209227590625166E-8</v>
      </c>
      <c r="BI1036" s="13">
        <f t="shared" si="1448"/>
        <v>4.4561771455671587E-9</v>
      </c>
      <c r="BJ1036" s="14">
        <f t="shared" si="1449"/>
        <v>0.13447808054869154</v>
      </c>
      <c r="BK1036" s="14">
        <f t="shared" si="1450"/>
        <v>0.4027826147652635</v>
      </c>
      <c r="BL1036" s="14">
        <f t="shared" si="1451"/>
        <v>0.43163682113760105</v>
      </c>
      <c r="BM1036" s="14">
        <f t="shared" si="1452"/>
        <v>0.11277885190955302</v>
      </c>
      <c r="BN1036" s="14">
        <f t="shared" si="1453"/>
        <v>0.88719244955575771</v>
      </c>
    </row>
    <row r="1037" spans="1:66" x14ac:dyDescent="0.25">
      <c r="A1037" t="s">
        <v>348</v>
      </c>
      <c r="B1037" t="s">
        <v>268</v>
      </c>
      <c r="C1037" t="s">
        <v>273</v>
      </c>
      <c r="D1037" s="22" t="s">
        <v>370</v>
      </c>
      <c r="E1037" s="10">
        <f>VLOOKUP(A1037,home!$A$2:$E$405,3,FALSE)</f>
        <v>1.4792000000000001</v>
      </c>
      <c r="F1037" s="10">
        <f>VLOOKUP(B1037,home!$B$2:$E$405,3,FALSE)</f>
        <v>1.0624</v>
      </c>
      <c r="G1037" s="10">
        <f>VLOOKUP(C1037,away!$B$2:$E$405,4,FALSE)</f>
        <v>0.90139999999999998</v>
      </c>
      <c r="H1037" s="10">
        <f>VLOOKUP(A1037,away!$A$2:$E$405,3,FALSE)</f>
        <v>1.1875</v>
      </c>
      <c r="I1037" s="10">
        <f>VLOOKUP(C1037,away!$B$2:$E$405,3,FALSE)</f>
        <v>1.8246</v>
      </c>
      <c r="J1037" s="10">
        <f>VLOOKUP(B1037,home!$B$2:$E$405,4,FALSE)</f>
        <v>0.96240000000000003</v>
      </c>
      <c r="K1037" s="12">
        <f t="shared" si="1398"/>
        <v>1.4165519749120001</v>
      </c>
      <c r="L1037" s="12">
        <f t="shared" si="1399"/>
        <v>2.0852441100000001</v>
      </c>
      <c r="M1037" s="13">
        <f t="shared" si="1400"/>
        <v>3.0143195035610963E-2</v>
      </c>
      <c r="N1037" s="13">
        <f t="shared" si="1401"/>
        <v>4.2699402457852309E-2</v>
      </c>
      <c r="O1037" s="13">
        <f t="shared" si="1402"/>
        <v>6.2855919904588997E-2</v>
      </c>
      <c r="P1037" s="13">
        <f t="shared" si="1403"/>
        <v>8.9038677475756042E-2</v>
      </c>
      <c r="Q1037" s="13">
        <f t="shared" si="1404"/>
        <v>3.0242961439616502E-2</v>
      </c>
      <c r="R1037" s="13">
        <f t="shared" si="1405"/>
        <v>6.5534968379838007E-2</v>
      </c>
      <c r="S1037" s="13">
        <f t="shared" si="1406"/>
        <v>6.5751872663678823E-2</v>
      </c>
      <c r="T1037" s="13">
        <f t="shared" si="1407"/>
        <v>6.3063957210917426E-2</v>
      </c>
      <c r="U1037" s="13">
        <f t="shared" si="1408"/>
        <v>9.2833688884255014E-2</v>
      </c>
      <c r="V1037" s="13">
        <f t="shared" si="1409"/>
        <v>2.1580178568816326E-2</v>
      </c>
      <c r="W1037" s="13">
        <f t="shared" si="1410"/>
        <v>1.4280242251492079E-2</v>
      </c>
      <c r="X1037" s="13">
        <f t="shared" si="1411"/>
        <v>2.9777791044296995E-2</v>
      </c>
      <c r="Y1037" s="13">
        <f t="shared" si="1412"/>
        <v>3.1046981691965542E-2</v>
      </c>
      <c r="Z1037" s="13">
        <f t="shared" si="1413"/>
        <v>4.5552135604364476E-2</v>
      </c>
      <c r="AA1037" s="13">
        <f t="shared" si="1414"/>
        <v>6.452696765182174E-2</v>
      </c>
      <c r="AB1037" s="13">
        <f t="shared" si="1415"/>
        <v>4.570290173113542E-2</v>
      </c>
      <c r="AC1037" s="13">
        <f t="shared" si="1416"/>
        <v>3.9840471398022975E-3</v>
      </c>
      <c r="AD1037" s="13">
        <f t="shared" si="1417"/>
        <v>5.0571763408932225E-3</v>
      </c>
      <c r="AE1037" s="13">
        <f t="shared" si="1418"/>
        <v>1.0545447178078943E-2</v>
      </c>
      <c r="AF1037" s="13">
        <f t="shared" si="1419"/>
        <v>1.0994915807702624E-2</v>
      </c>
      <c r="AG1037" s="13">
        <f t="shared" si="1420"/>
        <v>7.6423611426525958E-3</v>
      </c>
      <c r="AH1037" s="13">
        <f t="shared" si="1421"/>
        <v>2.3746830616730573E-2</v>
      </c>
      <c r="AI1037" s="13">
        <f t="shared" si="1422"/>
        <v>3.3638619808030443E-2</v>
      </c>
      <c r="AJ1037" s="13">
        <f t="shared" si="1423"/>
        <v>2.3825426661189728E-2</v>
      </c>
      <c r="AK1037" s="13">
        <f t="shared" si="1424"/>
        <v>1.1249985063343114E-2</v>
      </c>
      <c r="AL1037" s="13">
        <f t="shared" si="1425"/>
        <v>4.7073216745601695E-4</v>
      </c>
      <c r="AM1037" s="13">
        <f t="shared" si="1426"/>
        <v>1.4327506266341055E-3</v>
      </c>
      <c r="AN1037" s="13">
        <f t="shared" si="1427"/>
        <v>2.9876348052875774E-3</v>
      </c>
      <c r="AO1037" s="13">
        <f t="shared" si="1428"/>
        <v>3.1149739402784602E-3</v>
      </c>
      <c r="AP1037" s="13">
        <f t="shared" si="1429"/>
        <v>2.1651603539230499E-3</v>
      </c>
      <c r="AQ1037" s="13">
        <f t="shared" si="1430"/>
        <v>1.1287219688058884E-3</v>
      </c>
      <c r="AR1037" s="13">
        <f t="shared" si="1431"/>
        <v>9.9035877349410266E-3</v>
      </c>
      <c r="AS1037" s="13">
        <f t="shared" si="1432"/>
        <v>1.4028946764644975E-2</v>
      </c>
      <c r="AT1037" s="13">
        <f t="shared" si="1433"/>
        <v>9.9363661226965772E-3</v>
      </c>
      <c r="AU1037" s="13">
        <f t="shared" si="1434"/>
        <v>4.6917930181848456E-3</v>
      </c>
      <c r="AV1037" s="13">
        <f t="shared" si="1435"/>
        <v>1.6615421664470189E-3</v>
      </c>
      <c r="AW1037" s="13">
        <f t="shared" si="1436"/>
        <v>3.8624315248584217E-5</v>
      </c>
      <c r="AX1037" s="13">
        <f t="shared" si="1437"/>
        <v>3.3826095495249149E-4</v>
      </c>
      <c r="AY1037" s="13">
        <f t="shared" si="1438"/>
        <v>7.0535666395765814E-4</v>
      </c>
      <c r="AZ1037" s="13">
        <f t="shared" si="1439"/>
        <v>7.3542041448347822E-4</v>
      </c>
      <c r="BA1037" s="13">
        <f t="shared" si="1440"/>
        <v>5.1117702922514393E-4</v>
      </c>
      <c r="BB1037" s="13">
        <f t="shared" si="1441"/>
        <v>2.6648222233975719E-4</v>
      </c>
      <c r="BC1037" s="13">
        <f t="shared" si="1442"/>
        <v>1.1113609691073793E-4</v>
      </c>
      <c r="BD1037" s="13">
        <f t="shared" si="1443"/>
        <v>3.441899665359001E-3</v>
      </c>
      <c r="BE1037" s="13">
        <f t="shared" si="1444"/>
        <v>4.8756297684132456E-3</v>
      </c>
      <c r="BF1037" s="13">
        <f t="shared" si="1445"/>
        <v>3.4532914886927606E-3</v>
      </c>
      <c r="BG1037" s="13">
        <f t="shared" si="1446"/>
        <v>1.6305889594181776E-3</v>
      </c>
      <c r="BH1037" s="13">
        <f t="shared" si="1447"/>
        <v>5.7745350268338061E-4</v>
      </c>
      <c r="BI1037" s="13">
        <f t="shared" si="1448"/>
        <v>1.6359857992919875E-4</v>
      </c>
      <c r="BJ1037" s="14">
        <f t="shared" si="1449"/>
        <v>0.25884831164226657</v>
      </c>
      <c r="BK1037" s="14">
        <f t="shared" si="1450"/>
        <v>0.21167405971507813</v>
      </c>
      <c r="BL1037" s="14">
        <f t="shared" si="1451"/>
        <v>0.47828000647234348</v>
      </c>
      <c r="BM1037" s="14">
        <f t="shared" si="1452"/>
        <v>0.67317265639208013</v>
      </c>
      <c r="BN1037" s="14">
        <f t="shared" si="1453"/>
        <v>0.32051512469326288</v>
      </c>
    </row>
    <row r="1038" spans="1:66" x14ac:dyDescent="0.25">
      <c r="A1038" t="s">
        <v>348</v>
      </c>
      <c r="B1038" t="s">
        <v>262</v>
      </c>
      <c r="C1038" t="s">
        <v>270</v>
      </c>
      <c r="D1038" s="22" t="s">
        <v>370</v>
      </c>
      <c r="E1038" s="10">
        <f>VLOOKUP(A1038,home!$A$2:$E$405,3,FALSE)</f>
        <v>1.4792000000000001</v>
      </c>
      <c r="F1038" s="10">
        <f>VLOOKUP(B1038,home!$B$2:$E$405,3,FALSE)</f>
        <v>0.90139999999999998</v>
      </c>
      <c r="G1038" s="10">
        <f>VLOOKUP(C1038,away!$B$2:$E$405,4,FALSE)</f>
        <v>1.1267</v>
      </c>
      <c r="H1038" s="10">
        <f>VLOOKUP(A1038,away!$A$2:$E$405,3,FALSE)</f>
        <v>1.1875</v>
      </c>
      <c r="I1038" s="10">
        <f>VLOOKUP(C1038,away!$B$2:$E$405,3,FALSE)</f>
        <v>0.56140000000000001</v>
      </c>
      <c r="J1038" s="10">
        <f>VLOOKUP(B1038,home!$B$2:$E$405,4,FALSE)</f>
        <v>0.42109999999999997</v>
      </c>
      <c r="K1038" s="12">
        <f t="shared" si="1398"/>
        <v>1.502286436496</v>
      </c>
      <c r="L1038" s="12">
        <f t="shared" si="1399"/>
        <v>0.28073157874999999</v>
      </c>
      <c r="M1038" s="13">
        <f t="shared" si="1400"/>
        <v>0.16812996201024064</v>
      </c>
      <c r="N1038" s="13">
        <f t="shared" si="1401"/>
        <v>0.25257936149657223</v>
      </c>
      <c r="O1038" s="13">
        <f t="shared" si="1402"/>
        <v>4.7199389670312369E-2</v>
      </c>
      <c r="P1038" s="13">
        <f t="shared" si="1403"/>
        <v>7.0907002912599673E-2</v>
      </c>
      <c r="Q1038" s="13">
        <f t="shared" si="1404"/>
        <v>0.18972327445756026</v>
      </c>
      <c r="R1038" s="13">
        <f t="shared" si="1405"/>
        <v>6.625179589091615E-3</v>
      </c>
      <c r="S1038" s="13">
        <f t="shared" si="1406"/>
        <v>7.4760664338655788E-3</v>
      </c>
      <c r="T1038" s="13">
        <f t="shared" si="1407"/>
        <v>5.3261314364090442E-2</v>
      </c>
      <c r="U1038" s="13">
        <f t="shared" si="1408"/>
        <v>9.9529174360424751E-3</v>
      </c>
      <c r="V1038" s="13">
        <f t="shared" si="1409"/>
        <v>3.5032784431407568E-4</v>
      </c>
      <c r="W1038" s="13">
        <f t="shared" si="1410"/>
        <v>9.5006233968400258E-2</v>
      </c>
      <c r="X1038" s="13">
        <f t="shared" si="1411"/>
        <v>2.6671250053040878E-2</v>
      </c>
      <c r="Y1038" s="13">
        <f t="shared" si="1412"/>
        <v>3.7437310673130923E-3</v>
      </c>
      <c r="Z1038" s="13">
        <f t="shared" si="1413"/>
        <v>6.1996570851598849E-4</v>
      </c>
      <c r="AA1038" s="13">
        <f t="shared" si="1414"/>
        <v>9.3136607499620216E-4</v>
      </c>
      <c r="AB1038" s="13">
        <f t="shared" si="1415"/>
        <v>6.9958931093965556E-4</v>
      </c>
      <c r="AC1038" s="13">
        <f t="shared" si="1416"/>
        <v>9.2341874925711886E-6</v>
      </c>
      <c r="AD1038" s="13">
        <f t="shared" si="1417"/>
        <v>3.5681644168323319E-2</v>
      </c>
      <c r="AE1038" s="13">
        <f t="shared" si="1418"/>
        <v>1.0016964299769135E-2</v>
      </c>
      <c r="AF1038" s="13">
        <f t="shared" si="1419"/>
        <v>1.4060391010782883E-3</v>
      </c>
      <c r="AG1038" s="13">
        <f t="shared" si="1420"/>
        <v>1.3157319220997958E-4</v>
      </c>
      <c r="AH1038" s="13">
        <f t="shared" si="1421"/>
        <v>4.3510988030638921E-5</v>
      </c>
      <c r="AI1038" s="13">
        <f t="shared" si="1422"/>
        <v>6.5365967156968656E-5</v>
      </c>
      <c r="AJ1038" s="13">
        <f t="shared" si="1423"/>
        <v>4.9099202934178514E-5</v>
      </c>
      <c r="AK1038" s="13">
        <f t="shared" si="1424"/>
        <v>2.4587022203593656E-5</v>
      </c>
      <c r="AL1038" s="13">
        <f t="shared" si="1425"/>
        <v>1.5577676973277502E-7</v>
      </c>
      <c r="AM1038" s="13">
        <f t="shared" si="1426"/>
        <v>1.0720810013189742E-2</v>
      </c>
      <c r="AN1038" s="13">
        <f t="shared" si="1427"/>
        <v>3.0096699204815642E-3</v>
      </c>
      <c r="AO1038" s="13">
        <f t="shared" si="1428"/>
        <v>4.2245469414658809E-4</v>
      </c>
      <c r="AP1038" s="13">
        <f t="shared" si="1429"/>
        <v>3.9532124412706693E-5</v>
      </c>
      <c r="AQ1038" s="13">
        <f t="shared" si="1430"/>
        <v>2.7744789244301403E-6</v>
      </c>
      <c r="AR1038" s="13">
        <f t="shared" si="1431"/>
        <v>2.4429816725627231E-6</v>
      </c>
      <c r="AS1038" s="13">
        <f t="shared" si="1432"/>
        <v>3.6700582312992911E-6</v>
      </c>
      <c r="AT1038" s="13">
        <f t="shared" si="1433"/>
        <v>2.7567393510157128E-6</v>
      </c>
      <c r="AU1038" s="13">
        <f t="shared" si="1434"/>
        <v>1.3804707119952302E-6</v>
      </c>
      <c r="AV1038" s="13">
        <f t="shared" si="1435"/>
        <v>5.1846560665260263E-7</v>
      </c>
      <c r="AW1038" s="13">
        <f t="shared" si="1436"/>
        <v>1.8249215820061836E-9</v>
      </c>
      <c r="AX1038" s="13">
        <f t="shared" si="1437"/>
        <v>2.6842879118442395E-3</v>
      </c>
      <c r="AY1038" s="13">
        <f t="shared" si="1438"/>
        <v>7.5356438331157407E-4</v>
      </c>
      <c r="AZ1038" s="13">
        <f t="shared" si="1439"/>
        <v>1.0577465950841416E-4</v>
      </c>
      <c r="BA1038" s="13">
        <f t="shared" si="1440"/>
        <v>9.8980957185136027E-6</v>
      </c>
      <c r="BB1038" s="13">
        <f t="shared" si="1441"/>
        <v>6.9467700941923443E-7</v>
      </c>
      <c r="BC1038" s="13">
        <f t="shared" si="1442"/>
        <v>3.9003554715118054E-8</v>
      </c>
      <c r="BD1038" s="13">
        <f t="shared" si="1443"/>
        <v>1.1430368363264151E-7</v>
      </c>
      <c r="BE1038" s="13">
        <f t="shared" si="1444"/>
        <v>1.7171687356284716E-7</v>
      </c>
      <c r="BF1038" s="13">
        <f t="shared" si="1445"/>
        <v>1.2898396503548196E-7</v>
      </c>
      <c r="BG1038" s="13">
        <f t="shared" si="1446"/>
        <v>6.4590287066092942E-8</v>
      </c>
      <c r="BH1038" s="13">
        <f t="shared" si="1447"/>
        <v>2.4258278047193616E-8</v>
      </c>
      <c r="BI1038" s="13">
        <f t="shared" si="1448"/>
        <v>7.2885764166095267E-9</v>
      </c>
      <c r="BJ1038" s="14">
        <f t="shared" si="1449"/>
        <v>0.68597088613045976</v>
      </c>
      <c r="BK1038" s="14">
        <f t="shared" si="1450"/>
        <v>0.24762631354859385</v>
      </c>
      <c r="BL1038" s="14">
        <f t="shared" si="1451"/>
        <v>6.5602285118945003E-2</v>
      </c>
      <c r="BM1038" s="14">
        <f t="shared" si="1452"/>
        <v>0.26390171781174782</v>
      </c>
      <c r="BN1038" s="14">
        <f t="shared" si="1453"/>
        <v>0.7351641701363768</v>
      </c>
    </row>
    <row r="1039" spans="1:66" x14ac:dyDescent="0.25">
      <c r="A1039" t="s">
        <v>349</v>
      </c>
      <c r="B1039" t="s">
        <v>274</v>
      </c>
      <c r="C1039" t="s">
        <v>278</v>
      </c>
      <c r="D1039" s="22" t="s">
        <v>370</v>
      </c>
      <c r="E1039" s="10">
        <f>VLOOKUP(A1039,home!$A$2:$E$405,3,FALSE)</f>
        <v>1.53</v>
      </c>
      <c r="F1039" s="10">
        <f>VLOOKUP(B1039,home!$B$2:$E$405,3,FALSE)</f>
        <v>1.1061000000000001</v>
      </c>
      <c r="G1039" s="10">
        <f>VLOOKUP(C1039,away!$B$2:$E$405,4,FALSE)</f>
        <v>0.98040000000000005</v>
      </c>
      <c r="H1039" s="10">
        <f>VLOOKUP(A1039,away!$A$2:$E$405,3,FALSE)</f>
        <v>1.075</v>
      </c>
      <c r="I1039" s="10">
        <f>VLOOKUP(C1039,away!$B$2:$E$405,3,FALSE)</f>
        <v>1.0078</v>
      </c>
      <c r="J1039" s="10">
        <f>VLOOKUP(B1039,home!$B$2:$E$405,4,FALSE)</f>
        <v>0.42930000000000001</v>
      </c>
      <c r="K1039" s="12">
        <f t="shared" si="1398"/>
        <v>1.6591632732000001</v>
      </c>
      <c r="L1039" s="12">
        <f t="shared" si="1399"/>
        <v>0.46509718050000004</v>
      </c>
      <c r="M1039" s="13">
        <f t="shared" si="1400"/>
        <v>0.11952132714521294</v>
      </c>
      <c r="N1039" s="13">
        <f t="shared" si="1401"/>
        <v>0.19830539636345954</v>
      </c>
      <c r="O1039" s="13">
        <f t="shared" si="1402"/>
        <v>5.5589032264856654E-2</v>
      </c>
      <c r="P1039" s="13">
        <f t="shared" si="1403"/>
        <v>9.2231280726579989E-2</v>
      </c>
      <c r="Q1039" s="13">
        <f t="shared" si="1404"/>
        <v>0.16451051526181046</v>
      </c>
      <c r="R1039" s="13">
        <f t="shared" si="1405"/>
        <v>1.2927151086554178E-2</v>
      </c>
      <c r="S1039" s="13">
        <f t="shared" si="1406"/>
        <v>1.779307791263492E-2</v>
      </c>
      <c r="T1039" s="13">
        <f t="shared" si="1407"/>
        <v>7.6513376810870282E-2</v>
      </c>
      <c r="U1039" s="13">
        <f t="shared" si="1408"/>
        <v>2.1448254309918171E-2</v>
      </c>
      <c r="V1039" s="13">
        <f t="shared" si="1409"/>
        <v>1.5256025413553796E-3</v>
      </c>
      <c r="W1039" s="13">
        <f t="shared" si="1410"/>
        <v>9.0983268325868005E-2</v>
      </c>
      <c r="X1039" s="13">
        <f t="shared" si="1411"/>
        <v>4.2316061571036165E-2</v>
      </c>
      <c r="Y1039" s="13">
        <f t="shared" si="1412"/>
        <v>9.8405404632766601E-3</v>
      </c>
      <c r="Z1039" s="13">
        <f t="shared" si="1413"/>
        <v>2.0041271740846201E-3</v>
      </c>
      <c r="AA1039" s="13">
        <f t="shared" si="1414"/>
        <v>3.3251742020633055E-3</v>
      </c>
      <c r="AB1039" s="13">
        <f t="shared" si="1415"/>
        <v>2.7585034565277763E-3</v>
      </c>
      <c r="AC1039" s="13">
        <f t="shared" si="1416"/>
        <v>7.3579063058123659E-5</v>
      </c>
      <c r="AD1039" s="13">
        <f t="shared" si="1417"/>
        <v>3.7739024320495293E-2</v>
      </c>
      <c r="AE1039" s="13">
        <f t="shared" si="1418"/>
        <v>1.755231380628329E-2</v>
      </c>
      <c r="AF1039" s="13">
        <f t="shared" si="1419"/>
        <v>4.0817658312767907E-3</v>
      </c>
      <c r="AG1039" s="13">
        <f t="shared" si="1420"/>
        <v>6.3280592652935808E-4</v>
      </c>
      <c r="AH1039" s="13">
        <f t="shared" si="1421"/>
        <v>2.3302847450754741E-4</v>
      </c>
      <c r="AI1039" s="13">
        <f t="shared" si="1422"/>
        <v>3.8663228651274515E-4</v>
      </c>
      <c r="AJ1039" s="13">
        <f t="shared" si="1423"/>
        <v>3.2074304500764324E-4</v>
      </c>
      <c r="AK1039" s="13">
        <f t="shared" si="1424"/>
        <v>1.7738836013700543E-4</v>
      </c>
      <c r="AL1039" s="13">
        <f t="shared" si="1425"/>
        <v>2.2711565818768056E-6</v>
      </c>
      <c r="AM1039" s="13">
        <f t="shared" si="1426"/>
        <v>1.2523040623793466E-2</v>
      </c>
      <c r="AN1039" s="13">
        <f t="shared" si="1427"/>
        <v>5.8244308854133028E-3</v>
      </c>
      <c r="AO1039" s="13">
        <f t="shared" si="1428"/>
        <v>1.3544631914114227E-3</v>
      </c>
      <c r="AP1039" s="13">
        <f t="shared" si="1429"/>
        <v>2.0998567047216153E-4</v>
      </c>
      <c r="AQ1039" s="13">
        <f t="shared" si="1430"/>
        <v>2.4415935820501107E-5</v>
      </c>
      <c r="AR1039" s="13">
        <f t="shared" si="1431"/>
        <v>2.1676177293935298E-5</v>
      </c>
      <c r="AS1039" s="13">
        <f t="shared" si="1432"/>
        <v>3.5964317269469218E-5</v>
      </c>
      <c r="AT1039" s="13">
        <f t="shared" si="1433"/>
        <v>2.9835337179607919E-5</v>
      </c>
      <c r="AU1039" s="13">
        <f t="shared" si="1434"/>
        <v>1.6500565230647976E-5</v>
      </c>
      <c r="AV1039" s="13">
        <f t="shared" si="1435"/>
        <v>6.8442829544330088E-6</v>
      </c>
      <c r="AW1039" s="13">
        <f t="shared" si="1436"/>
        <v>4.8683008501115342E-8</v>
      </c>
      <c r="AX1039" s="13">
        <f t="shared" si="1437"/>
        <v>3.4629615119649614E-3</v>
      </c>
      <c r="AY1039" s="13">
        <f t="shared" si="1438"/>
        <v>1.6106136353949208E-3</v>
      </c>
      <c r="AZ1039" s="13">
        <f t="shared" si="1439"/>
        <v>3.7454593034851627E-4</v>
      </c>
      <c r="BA1039" s="13">
        <f t="shared" si="1440"/>
        <v>5.8066752057614774E-5</v>
      </c>
      <c r="BB1039" s="13">
        <f t="shared" si="1441"/>
        <v>6.751670665697302E-6</v>
      </c>
      <c r="BC1039" s="13">
        <f t="shared" si="1442"/>
        <v>6.2803659805607501E-7</v>
      </c>
      <c r="BD1039" s="13">
        <f t="shared" si="1443"/>
        <v>1.6802548239045699E-6</v>
      </c>
      <c r="BE1039" s="13">
        <f t="shared" si="1444"/>
        <v>2.7878170934395964E-6</v>
      </c>
      <c r="BF1039" s="13">
        <f t="shared" si="1445"/>
        <v>2.3127218669170756E-6</v>
      </c>
      <c r="BG1039" s="13">
        <f t="shared" si="1446"/>
        <v>1.2790610609051167E-6</v>
      </c>
      <c r="BH1039" s="13">
        <f t="shared" si="1447"/>
        <v>5.3054278410849997E-7</v>
      </c>
      <c r="BI1039" s="13">
        <f t="shared" si="1448"/>
        <v>1.7605142045081979E-7</v>
      </c>
      <c r="BJ1039" s="14">
        <f t="shared" si="1449"/>
        <v>0.66792497252484651</v>
      </c>
      <c r="BK1039" s="14">
        <f t="shared" si="1450"/>
        <v>0.23275775218081818</v>
      </c>
      <c r="BL1039" s="14">
        <f t="shared" si="1451"/>
        <v>9.7285494615062834E-2</v>
      </c>
      <c r="BM1039" s="14">
        <f t="shared" si="1452"/>
        <v>0.35527707869395186</v>
      </c>
      <c r="BN1039" s="14">
        <f t="shared" si="1453"/>
        <v>0.64308470284847374</v>
      </c>
    </row>
    <row r="1040" spans="1:66" x14ac:dyDescent="0.25">
      <c r="A1040" t="s">
        <v>349</v>
      </c>
      <c r="B1040" t="s">
        <v>281</v>
      </c>
      <c r="C1040" t="s">
        <v>289</v>
      </c>
      <c r="D1040" s="22" t="s">
        <v>370</v>
      </c>
      <c r="E1040" s="10">
        <f>VLOOKUP(A1040,home!$A$2:$E$405,3,FALSE)</f>
        <v>1.53</v>
      </c>
      <c r="F1040" s="10">
        <f>VLOOKUP(B1040,home!$B$2:$E$405,3,FALSE)</f>
        <v>1.3574999999999999</v>
      </c>
      <c r="G1040" s="10">
        <f>VLOOKUP(C1040,away!$B$2:$E$405,4,FALSE)</f>
        <v>0.95530000000000004</v>
      </c>
      <c r="H1040" s="10">
        <f>VLOOKUP(A1040,away!$A$2:$E$405,3,FALSE)</f>
        <v>1.075</v>
      </c>
      <c r="I1040" s="10">
        <f>VLOOKUP(C1040,away!$B$2:$E$405,3,FALSE)</f>
        <v>1.2164999999999999</v>
      </c>
      <c r="J1040" s="10">
        <f>VLOOKUP(B1040,home!$B$2:$E$405,4,FALSE)</f>
        <v>1.0018</v>
      </c>
      <c r="K1040" s="12">
        <f t="shared" si="1398"/>
        <v>1.9841342175000001</v>
      </c>
      <c r="L1040" s="12">
        <f t="shared" si="1399"/>
        <v>1.3100914274999997</v>
      </c>
      <c r="M1040" s="13">
        <f t="shared" si="1400"/>
        <v>3.7096759989566783E-2</v>
      </c>
      <c r="N1040" s="13">
        <f t="shared" si="1401"/>
        <v>7.3604950853684403E-2</v>
      </c>
      <c r="O1040" s="13">
        <f t="shared" si="1402"/>
        <v>4.8600147250356412E-2</v>
      </c>
      <c r="P1040" s="13">
        <f t="shared" si="1403"/>
        <v>9.6429215134970714E-2</v>
      </c>
      <c r="Q1040" s="13">
        <f t="shared" si="1404"/>
        <v>7.3021050783100547E-2</v>
      </c>
      <c r="R1040" s="13">
        <f t="shared" si="1405"/>
        <v>3.1835318143964814E-2</v>
      </c>
      <c r="S1040" s="13">
        <f t="shared" si="1406"/>
        <v>6.2664458662708242E-2</v>
      </c>
      <c r="T1040" s="13">
        <f t="shared" si="1407"/>
        <v>9.5664252657982146E-2</v>
      </c>
      <c r="U1040" s="13">
        <f t="shared" si="1408"/>
        <v>6.3165544054439179E-2</v>
      </c>
      <c r="V1040" s="13">
        <f t="shared" si="1409"/>
        <v>1.8098868914105334E-2</v>
      </c>
      <c r="W1040" s="13">
        <f t="shared" si="1410"/>
        <v>4.8294521818851653E-2</v>
      </c>
      <c r="X1040" s="13">
        <f t="shared" si="1411"/>
        <v>6.3270239030089243E-2</v>
      </c>
      <c r="Y1040" s="13">
        <f t="shared" si="1412"/>
        <v>4.1444898884597903E-2</v>
      </c>
      <c r="Z1040" s="13">
        <f t="shared" si="1413"/>
        <v>1.3902392464047831E-2</v>
      </c>
      <c r="AA1040" s="13">
        <f t="shared" si="1414"/>
        <v>2.758421259303144E-2</v>
      </c>
      <c r="AB1040" s="13">
        <f t="shared" si="1415"/>
        <v>2.7365390034314048E-2</v>
      </c>
      <c r="AC1040" s="13">
        <f t="shared" si="1416"/>
        <v>2.9403843568628703E-3</v>
      </c>
      <c r="AD1040" s="13">
        <f t="shared" si="1417"/>
        <v>2.3955703314645981E-2</v>
      </c>
      <c r="AE1040" s="13">
        <f t="shared" si="1418"/>
        <v>3.1384161552251023E-2</v>
      </c>
      <c r="AF1040" s="13">
        <f t="shared" si="1419"/>
        <v>2.0558060504439576E-2</v>
      </c>
      <c r="AG1040" s="13">
        <f t="shared" si="1420"/>
        <v>8.9776462776308668E-3</v>
      </c>
      <c r="AH1040" s="13">
        <f t="shared" si="1421"/>
        <v>4.5533512972224148E-3</v>
      </c>
      <c r="AI1040" s="13">
        <f t="shared" si="1422"/>
        <v>9.0344601131170064E-3</v>
      </c>
      <c r="AJ1040" s="13">
        <f t="shared" si="1423"/>
        <v>8.9627907235371885E-3</v>
      </c>
      <c r="AK1040" s="13">
        <f t="shared" si="1424"/>
        <v>5.9277932529539059E-3</v>
      </c>
      <c r="AL1040" s="13">
        <f t="shared" si="1425"/>
        <v>3.0572907801886304E-4</v>
      </c>
      <c r="AM1040" s="13">
        <f t="shared" si="1426"/>
        <v>9.5062661301734512E-3</v>
      </c>
      <c r="AN1040" s="13">
        <f t="shared" si="1427"/>
        <v>1.2454077764673834E-2</v>
      </c>
      <c r="AO1040" s="13">
        <f t="shared" si="1428"/>
        <v>8.1579902584587756E-3</v>
      </c>
      <c r="AP1040" s="13">
        <f t="shared" si="1429"/>
        <v>3.5625710344117816E-3</v>
      </c>
      <c r="AQ1040" s="13">
        <f t="shared" si="1430"/>
        <v>1.1668234430106702E-3</v>
      </c>
      <c r="AR1040" s="13">
        <f t="shared" si="1431"/>
        <v>1.193061300177419E-3</v>
      </c>
      <c r="AS1040" s="13">
        <f t="shared" si="1432"/>
        <v>2.3671937492570562E-3</v>
      </c>
      <c r="AT1040" s="13">
        <f t="shared" si="1433"/>
        <v>2.3484150586765206E-3</v>
      </c>
      <c r="AU1040" s="13">
        <f t="shared" si="1434"/>
        <v>1.5531902249374518E-3</v>
      </c>
      <c r="AV1040" s="13">
        <f t="shared" si="1435"/>
        <v>7.7043446789623008E-4</v>
      </c>
      <c r="AW1040" s="13">
        <f t="shared" si="1436"/>
        <v>2.2075314398217971E-5</v>
      </c>
      <c r="AX1040" s="13">
        <f t="shared" si="1437"/>
        <v>3.1436179849230758E-3</v>
      </c>
      <c r="AY1040" s="13">
        <f t="shared" si="1438"/>
        <v>4.1184269733825444E-3</v>
      </c>
      <c r="AZ1040" s="13">
        <f t="shared" si="1439"/>
        <v>2.6977579363066206E-3</v>
      </c>
      <c r="BA1040" s="13">
        <f t="shared" si="1440"/>
        <v>1.1781031819417976E-3</v>
      </c>
      <c r="BB1040" s="13">
        <f t="shared" si="1441"/>
        <v>3.8585571984310531E-4</v>
      </c>
      <c r="BC1040" s="13">
        <f t="shared" si="1442"/>
        <v>1.0110125416365889E-4</v>
      </c>
      <c r="BD1040" s="13">
        <f t="shared" si="1443"/>
        <v>2.605032303074061E-4</v>
      </c>
      <c r="BE1040" s="13">
        <f t="shared" si="1444"/>
        <v>5.1687337302220757E-4</v>
      </c>
      <c r="BF1040" s="13">
        <f t="shared" si="1445"/>
        <v>5.1277307276400186E-4</v>
      </c>
      <c r="BG1040" s="13">
        <f t="shared" si="1446"/>
        <v>3.3913686649455777E-4</v>
      </c>
      <c r="BH1040" s="13">
        <f t="shared" si="1447"/>
        <v>1.6822326530689538E-4</v>
      </c>
      <c r="BI1040" s="13">
        <f t="shared" si="1448"/>
        <v>6.6755507374998359E-5</v>
      </c>
      <c r="BJ1040" s="14">
        <f t="shared" si="1449"/>
        <v>0.52664807735856267</v>
      </c>
      <c r="BK1040" s="14">
        <f t="shared" si="1450"/>
        <v>0.22165384310961539</v>
      </c>
      <c r="BL1040" s="14">
        <f t="shared" si="1451"/>
        <v>0.23712556757915118</v>
      </c>
      <c r="BM1040" s="14">
        <f t="shared" si="1452"/>
        <v>0.63464608669674916</v>
      </c>
      <c r="BN1040" s="14">
        <f t="shared" si="1453"/>
        <v>0.36058744215564364</v>
      </c>
    </row>
    <row r="1041" spans="1:66" x14ac:dyDescent="0.25">
      <c r="A1041" t="s">
        <v>290</v>
      </c>
      <c r="B1041" t="s">
        <v>311</v>
      </c>
      <c r="C1041" t="s">
        <v>302</v>
      </c>
      <c r="D1041" s="22" t="s">
        <v>370</v>
      </c>
      <c r="E1041" s="10">
        <f>VLOOKUP(A1041,home!$A$2:$E$405,3,FALSE)</f>
        <v>1.6512</v>
      </c>
      <c r="F1041" s="10">
        <f>VLOOKUP(B1041,home!$B$2:$E$405,3,FALSE)</f>
        <v>1.2112000000000001</v>
      </c>
      <c r="G1041" s="10">
        <f>VLOOKUP(C1041,away!$B$2:$E$405,4,FALSE)</f>
        <v>0.87060000000000004</v>
      </c>
      <c r="H1041" s="10">
        <f>VLOOKUP(A1041,away!$A$2:$E$405,3,FALSE)</f>
        <v>1.1418999999999999</v>
      </c>
      <c r="I1041" s="10">
        <f>VLOOKUP(C1041,away!$B$2:$E$405,3,FALSE)</f>
        <v>0.93049999999999999</v>
      </c>
      <c r="J1041" s="10">
        <f>VLOOKUP(B1041,home!$B$2:$E$405,4,FALSE)</f>
        <v>1.2040999999999999</v>
      </c>
      <c r="K1041" s="12">
        <f t="shared" si="1398"/>
        <v>1.7411420528640003</v>
      </c>
      <c r="L1041" s="12">
        <f t="shared" si="1399"/>
        <v>1.2794019455949996</v>
      </c>
      <c r="M1041" s="13">
        <f t="shared" si="1400"/>
        <v>4.8774677794095257E-2</v>
      </c>
      <c r="N1041" s="13">
        <f t="shared" si="1401"/>
        <v>8.4923642622191181E-2</v>
      </c>
      <c r="O1041" s="13">
        <f t="shared" si="1402"/>
        <v>6.2402417665534692E-2</v>
      </c>
      <c r="P1041" s="13">
        <f t="shared" si="1403"/>
        <v>0.10865147359784583</v>
      </c>
      <c r="Q1041" s="13">
        <f t="shared" si="1404"/>
        <v>7.3932062725945338E-2</v>
      </c>
      <c r="R1041" s="13">
        <f t="shared" si="1405"/>
        <v>3.9918887285558445E-2</v>
      </c>
      <c r="S1041" s="13">
        <f t="shared" si="1406"/>
        <v>6.0508563300097011E-2</v>
      </c>
      <c r="T1041" s="13">
        <f t="shared" si="1407"/>
        <v>9.4588824893426016E-2</v>
      </c>
      <c r="U1041" s="13">
        <f t="shared" si="1408"/>
        <v>6.950445335642387E-2</v>
      </c>
      <c r="V1041" s="13">
        <f t="shared" si="1409"/>
        <v>1.4976679760842753E-2</v>
      </c>
      <c r="W1041" s="13">
        <f t="shared" si="1410"/>
        <v>4.290874115570751E-2</v>
      </c>
      <c r="X1041" s="13">
        <f t="shared" si="1411"/>
        <v>5.4897526917644421E-2</v>
      </c>
      <c r="Y1041" s="13">
        <f t="shared" si="1412"/>
        <v>3.5118001373394075E-2</v>
      </c>
      <c r="Z1041" s="13">
        <f t="shared" si="1413"/>
        <v>1.702410068637699E-2</v>
      </c>
      <c r="AA1041" s="13">
        <f t="shared" si="1414"/>
        <v>2.9641377617241869E-2</v>
      </c>
      <c r="AB1041" s="13">
        <f t="shared" si="1415"/>
        <v>2.580492453710077E-2</v>
      </c>
      <c r="AC1041" s="13">
        <f t="shared" si="1416"/>
        <v>2.0851474566475703E-3</v>
      </c>
      <c r="AD1041" s="13">
        <f t="shared" si="1417"/>
        <v>1.8677553415414654E-2</v>
      </c>
      <c r="AE1041" s="13">
        <f t="shared" si="1418"/>
        <v>2.3896098178636034E-2</v>
      </c>
      <c r="AF1041" s="13">
        <f t="shared" si="1419"/>
        <v>1.528635725093804E-2</v>
      </c>
      <c r="AG1041" s="13">
        <f t="shared" si="1420"/>
        <v>6.51913173597012E-3</v>
      </c>
      <c r="AH1041" s="13">
        <f t="shared" si="1421"/>
        <v>5.4451668850389739E-3</v>
      </c>
      <c r="AI1041" s="13">
        <f t="shared" si="1422"/>
        <v>9.4808090484038328E-3</v>
      </c>
      <c r="AJ1041" s="13">
        <f t="shared" si="1423"/>
        <v>8.2537176646747205E-3</v>
      </c>
      <c r="AK1041" s="13">
        <f t="shared" si="1424"/>
        <v>4.7902983061438691E-3</v>
      </c>
      <c r="AL1041" s="13">
        <f t="shared" si="1425"/>
        <v>1.8579669129950501E-4</v>
      </c>
      <c r="AM1041" s="13">
        <f t="shared" si="1426"/>
        <v>6.5040547392384114E-3</v>
      </c>
      <c r="AN1041" s="13">
        <f t="shared" si="1427"/>
        <v>8.3213002876380004E-3</v>
      </c>
      <c r="AO1041" s="13">
        <f t="shared" si="1428"/>
        <v>5.3231438889421463E-3</v>
      </c>
      <c r="AP1041" s="13">
        <f t="shared" si="1429"/>
        <v>2.2701468827315717E-3</v>
      </c>
      <c r="AQ1041" s="13">
        <f t="shared" si="1430"/>
        <v>7.2610758463829929E-4</v>
      </c>
      <c r="AR1041" s="13">
        <f t="shared" si="1431"/>
        <v>1.393311421361664E-3</v>
      </c>
      <c r="AS1041" s="13">
        <f t="shared" si="1432"/>
        <v>2.4259531084685057E-3</v>
      </c>
      <c r="AT1041" s="13">
        <f t="shared" si="1433"/>
        <v>2.1119644877153287E-3</v>
      </c>
      <c r="AU1041" s="13">
        <f t="shared" si="1434"/>
        <v>1.2257433945721784E-3</v>
      </c>
      <c r="AV1041" s="13">
        <f t="shared" si="1435"/>
        <v>5.335483425774728E-4</v>
      </c>
      <c r="AW1041" s="13">
        <f t="shared" si="1436"/>
        <v>1.1496792331757375E-5</v>
      </c>
      <c r="AX1041" s="13">
        <f t="shared" si="1437"/>
        <v>1.8874138701028998E-3</v>
      </c>
      <c r="AY1041" s="13">
        <f t="shared" si="1438"/>
        <v>2.414760977552638E-3</v>
      </c>
      <c r="AZ1041" s="13">
        <f t="shared" si="1439"/>
        <v>1.5447249464138645E-3</v>
      </c>
      <c r="BA1041" s="13">
        <f t="shared" si="1440"/>
        <v>6.5877470061701004E-4</v>
      </c>
      <c r="BB1041" s="13">
        <f t="shared" si="1441"/>
        <v>2.1070940841954157E-4</v>
      </c>
      <c r="BC1041" s="13">
        <f t="shared" si="1442"/>
        <v>5.3916405417426522E-5</v>
      </c>
      <c r="BD1041" s="13">
        <f t="shared" si="1443"/>
        <v>2.9710089055164118E-4</v>
      </c>
      <c r="BE1041" s="13">
        <f t="shared" si="1444"/>
        <v>5.1729485448280717E-4</v>
      </c>
      <c r="BF1041" s="13">
        <f t="shared" si="1445"/>
        <v>4.5034191243508961E-4</v>
      </c>
      <c r="BG1041" s="13">
        <f t="shared" si="1446"/>
        <v>2.6136974730264399E-4</v>
      </c>
      <c r="BH1041" s="13">
        <f t="shared" si="1447"/>
        <v>1.1377046459376766E-4</v>
      </c>
      <c r="BI1041" s="13">
        <f t="shared" si="1448"/>
        <v>3.96181080556167E-5</v>
      </c>
      <c r="BJ1041" s="14">
        <f t="shared" si="1449"/>
        <v>0.48066299396097939</v>
      </c>
      <c r="BK1041" s="14">
        <f t="shared" si="1450"/>
        <v>0.23759709957838054</v>
      </c>
      <c r="BL1041" s="14">
        <f t="shared" si="1451"/>
        <v>0.2646120690982377</v>
      </c>
      <c r="BM1041" s="14">
        <f t="shared" si="1452"/>
        <v>0.57888983744758304</v>
      </c>
      <c r="BN1041" s="14">
        <f t="shared" si="1453"/>
        <v>0.41860316169117068</v>
      </c>
    </row>
    <row r="1042" spans="1:66" x14ac:dyDescent="0.25">
      <c r="A1042" t="s">
        <v>290</v>
      </c>
      <c r="B1042" t="s">
        <v>295</v>
      </c>
      <c r="C1042" t="s">
        <v>317</v>
      </c>
      <c r="D1042" s="22" t="s">
        <v>370</v>
      </c>
      <c r="E1042" s="10">
        <f>VLOOKUP(A1042,home!$A$2:$E$405,3,FALSE)</f>
        <v>1.6512</v>
      </c>
      <c r="F1042" s="10">
        <f>VLOOKUP(B1042,home!$B$2:$E$405,3,FALSE)</f>
        <v>0.98409999999999997</v>
      </c>
      <c r="G1042" s="10">
        <f>VLOOKUP(C1042,away!$B$2:$E$405,4,FALSE)</f>
        <v>1.022</v>
      </c>
      <c r="H1042" s="10">
        <f>VLOOKUP(A1042,away!$A$2:$E$405,3,FALSE)</f>
        <v>1.1418999999999999</v>
      </c>
      <c r="I1042" s="10">
        <f>VLOOKUP(C1042,away!$B$2:$E$405,3,FALSE)</f>
        <v>1.0399</v>
      </c>
      <c r="J1042" s="10">
        <f>VLOOKUP(B1042,home!$B$2:$E$405,4,FALSE)</f>
        <v>0.65680000000000005</v>
      </c>
      <c r="K1042" s="12">
        <f t="shared" si="1398"/>
        <v>1.6606947302400001</v>
      </c>
      <c r="L1042" s="12">
        <f t="shared" si="1399"/>
        <v>0.77992491680800013</v>
      </c>
      <c r="M1042" s="13">
        <f t="shared" si="1400"/>
        <v>8.7106859227463626E-2</v>
      </c>
      <c r="N1042" s="13">
        <f t="shared" si="1401"/>
        <v>0.14465790208680637</v>
      </c>
      <c r="O1042" s="13">
        <f t="shared" si="1402"/>
        <v>6.7936809936385747E-2</v>
      </c>
      <c r="P1042" s="13">
        <f t="shared" si="1403"/>
        <v>0.11282230225067229</v>
      </c>
      <c r="Q1042" s="13">
        <f t="shared" si="1404"/>
        <v>0.12011630784156667</v>
      </c>
      <c r="R1042" s="13">
        <f t="shared" si="1405"/>
        <v>2.6492805418918287E-2</v>
      </c>
      <c r="S1042" s="13">
        <f t="shared" si="1406"/>
        <v>3.6532346585654456E-2</v>
      </c>
      <c r="T1042" s="13">
        <f t="shared" si="1407"/>
        <v>9.3681701400618003E-2</v>
      </c>
      <c r="U1042" s="13">
        <f t="shared" si="1408"/>
        <v>4.3996462348471314E-2</v>
      </c>
      <c r="V1042" s="13">
        <f t="shared" si="1409"/>
        <v>5.2574804032750099E-3</v>
      </c>
      <c r="W1042" s="13">
        <f t="shared" si="1410"/>
        <v>6.6492173149458475E-2</v>
      </c>
      <c r="X1042" s="13">
        <f t="shared" si="1411"/>
        <v>5.1858902611974539E-2</v>
      </c>
      <c r="Y1042" s="13">
        <f t="shared" si="1412"/>
        <v>2.0223025152699213E-2</v>
      </c>
      <c r="Z1042" s="13">
        <f t="shared" si="1413"/>
        <v>6.8874663541201274E-3</v>
      </c>
      <c r="AA1042" s="13">
        <f t="shared" si="1414"/>
        <v>1.1437979078992602E-2</v>
      </c>
      <c r="AB1042" s="13">
        <f t="shared" si="1415"/>
        <v>9.4974957905391948E-3</v>
      </c>
      <c r="AC1042" s="13">
        <f t="shared" si="1416"/>
        <v>4.2559869021504637E-4</v>
      </c>
      <c r="AD1042" s="13">
        <f t="shared" si="1417"/>
        <v>2.7605800387877816E-2</v>
      </c>
      <c r="AE1042" s="13">
        <f t="shared" si="1418"/>
        <v>2.1530451570933862E-2</v>
      </c>
      <c r="AF1042" s="13">
        <f t="shared" si="1419"/>
        <v>8.3960678251496345E-3</v>
      </c>
      <c r="AG1042" s="13">
        <f t="shared" si="1420"/>
        <v>2.1827675000147188E-3</v>
      </c>
      <c r="AH1042" s="13">
        <f t="shared" si="1421"/>
        <v>1.3429266558137598E-3</v>
      </c>
      <c r="AI1042" s="13">
        <f t="shared" si="1422"/>
        <v>2.2301912204087371E-3</v>
      </c>
      <c r="AJ1042" s="13">
        <f t="shared" si="1423"/>
        <v>1.8518334035801526E-3</v>
      </c>
      <c r="AK1042" s="13">
        <f t="shared" si="1424"/>
        <v>1.025109991535988E-3</v>
      </c>
      <c r="AL1042" s="13">
        <f t="shared" si="1425"/>
        <v>2.2049709743084422E-5</v>
      </c>
      <c r="AM1042" s="13">
        <f t="shared" si="1426"/>
        <v>9.168961445641206E-3</v>
      </c>
      <c r="AN1042" s="13">
        <f t="shared" si="1427"/>
        <v>7.1511014927074772E-3</v>
      </c>
      <c r="AO1042" s="13">
        <f t="shared" si="1428"/>
        <v>2.7886611183927227E-3</v>
      </c>
      <c r="AP1042" s="13">
        <f t="shared" si="1429"/>
        <v>7.2498209692271626E-4</v>
      </c>
      <c r="AQ1042" s="13">
        <f t="shared" si="1430"/>
        <v>1.4135790040743472E-4</v>
      </c>
      <c r="AR1042" s="13">
        <f t="shared" si="1431"/>
        <v>2.0947639206295854E-4</v>
      </c>
      <c r="AS1042" s="13">
        <f t="shared" si="1432"/>
        <v>3.4787634040864339E-4</v>
      </c>
      <c r="AT1042" s="13">
        <f t="shared" si="1433"/>
        <v>2.8885820264590534E-4</v>
      </c>
      <c r="AU1042" s="13">
        <f t="shared" si="1434"/>
        <v>1.5990176497355106E-4</v>
      </c>
      <c r="AV1042" s="13">
        <f t="shared" si="1435"/>
        <v>6.6387004611912794E-5</v>
      </c>
      <c r="AW1042" s="13">
        <f t="shared" si="1436"/>
        <v>7.9331009164964374E-7</v>
      </c>
      <c r="AX1042" s="13">
        <f t="shared" si="1437"/>
        <v>2.537807659091681E-3</v>
      </c>
      <c r="AY1042" s="13">
        <f t="shared" si="1438"/>
        <v>1.9792994273917846E-3</v>
      </c>
      <c r="AZ1042" s="13">
        <f t="shared" si="1439"/>
        <v>7.7185247062333008E-4</v>
      </c>
      <c r="BA1042" s="13">
        <f t="shared" si="1440"/>
        <v>2.0066232464631669E-4</v>
      </c>
      <c r="BB1042" s="13">
        <f t="shared" si="1441"/>
        <v>3.912538671406961E-5</v>
      </c>
      <c r="BC1042" s="13">
        <f t="shared" si="1442"/>
        <v>6.1029727956103156E-6</v>
      </c>
      <c r="BD1042" s="13">
        <f t="shared" si="1443"/>
        <v>2.7229309608823818E-5</v>
      </c>
      <c r="BE1042" s="13">
        <f t="shared" si="1444"/>
        <v>4.5219570975447114E-5</v>
      </c>
      <c r="BF1042" s="13">
        <f t="shared" si="1445"/>
        <v>3.7547951611319351E-5</v>
      </c>
      <c r="BG1042" s="13">
        <f t="shared" si="1446"/>
        <v>2.0785228457408195E-5</v>
      </c>
      <c r="BH1042" s="13">
        <f t="shared" si="1447"/>
        <v>8.6294798415130658E-6</v>
      </c>
      <c r="BI1042" s="13">
        <f t="shared" si="1448"/>
        <v>2.8661863395026106E-6</v>
      </c>
      <c r="BJ1042" s="14">
        <f t="shared" si="1449"/>
        <v>0.58225501382243361</v>
      </c>
      <c r="BK1042" s="14">
        <f t="shared" si="1450"/>
        <v>0.24414593629441531</v>
      </c>
      <c r="BL1042" s="14">
        <f t="shared" si="1451"/>
        <v>0.16702639127618274</v>
      </c>
      <c r="BM1042" s="14">
        <f t="shared" si="1452"/>
        <v>0.43920331486803871</v>
      </c>
      <c r="BN1042" s="14">
        <f t="shared" si="1453"/>
        <v>0.559132986761813</v>
      </c>
    </row>
    <row r="1043" spans="1:66" x14ac:dyDescent="0.25">
      <c r="A1043" t="s">
        <v>338</v>
      </c>
      <c r="B1043" t="s">
        <v>79</v>
      </c>
      <c r="C1043" t="s">
        <v>75</v>
      </c>
      <c r="D1043" s="22" t="s">
        <v>371</v>
      </c>
      <c r="E1043" s="10">
        <f>VLOOKUP(A1043,home!$A$2:$E$405,3,FALSE)</f>
        <v>1.3033999999999999</v>
      </c>
      <c r="F1043" s="10">
        <f>VLOOKUP(B1043,home!$B$2:$E$405,3,FALSE)</f>
        <v>1.5344</v>
      </c>
      <c r="G1043" s="10">
        <f>VLOOKUP(C1043,away!$B$2:$E$405,4,FALSE)</f>
        <v>0.61380000000000001</v>
      </c>
      <c r="H1043" s="10">
        <f>VLOOKUP(A1043,away!$A$2:$E$405,3,FALSE)</f>
        <v>1.0085</v>
      </c>
      <c r="I1043" s="10">
        <f>VLOOKUP(C1043,away!$B$2:$E$405,3,FALSE)</f>
        <v>0.59489999999999998</v>
      </c>
      <c r="J1043" s="10">
        <f>VLOOKUP(B1043,home!$B$2:$E$405,4,FALSE)</f>
        <v>0.99160000000000004</v>
      </c>
      <c r="K1043" s="12">
        <f t="shared" si="1398"/>
        <v>1.227561306048</v>
      </c>
      <c r="L1043" s="12">
        <f t="shared" si="1399"/>
        <v>0.59491701413999998</v>
      </c>
      <c r="M1043" s="13">
        <f t="shared" si="1400"/>
        <v>0.16162469642038954</v>
      </c>
      <c r="N1043" s="13">
        <f t="shared" si="1401"/>
        <v>0.19840422342742489</v>
      </c>
      <c r="O1043" s="13">
        <f t="shared" si="1402"/>
        <v>9.6153281805702068E-2</v>
      </c>
      <c r="P1043" s="13">
        <f t="shared" si="1403"/>
        <v>0.11803404819420903</v>
      </c>
      <c r="Q1043" s="13">
        <f t="shared" si="1404"/>
        <v>0.12177667381800446</v>
      </c>
      <c r="R1043" s="13">
        <f t="shared" si="1405"/>
        <v>2.8601611655805131E-2</v>
      </c>
      <c r="S1043" s="13">
        <f t="shared" si="1406"/>
        <v>2.1549980977033544E-2</v>
      </c>
      <c r="T1043" s="13">
        <f t="shared" si="1407"/>
        <v>7.2447015179707919E-2</v>
      </c>
      <c r="U1043" s="13">
        <f t="shared" si="1408"/>
        <v>3.5110231759277848E-2</v>
      </c>
      <c r="V1043" s="13">
        <f t="shared" si="1409"/>
        <v>1.7486543067317044E-3</v>
      </c>
      <c r="W1043" s="13">
        <f t="shared" si="1410"/>
        <v>4.982944425273695E-2</v>
      </c>
      <c r="X1043" s="13">
        <f t="shared" si="1411"/>
        <v>2.9644384191093841E-2</v>
      </c>
      <c r="Y1043" s="13">
        <f t="shared" si="1412"/>
        <v>8.8179742644922832E-3</v>
      </c>
      <c r="Z1043" s="13">
        <f t="shared" si="1413"/>
        <v>5.671861801954471E-3</v>
      </c>
      <c r="AA1043" s="13">
        <f t="shared" si="1414"/>
        <v>6.9625580813309938E-3</v>
      </c>
      <c r="AB1043" s="13">
        <f t="shared" si="1415"/>
        <v>4.2734834458768665E-3</v>
      </c>
      <c r="AC1043" s="13">
        <f t="shared" si="1416"/>
        <v>7.9814823819888302E-5</v>
      </c>
      <c r="AD1043" s="13">
        <f t="shared" si="1417"/>
        <v>1.5292174416633945E-2</v>
      </c>
      <c r="AE1043" s="13">
        <f t="shared" si="1418"/>
        <v>9.0975747436519618E-3</v>
      </c>
      <c r="AF1043" s="13">
        <f t="shared" si="1419"/>
        <v>2.7061510012044501E-3</v>
      </c>
      <c r="AG1043" s="13">
        <f t="shared" si="1420"/>
        <v>5.3664509114950785E-4</v>
      </c>
      <c r="AH1043" s="13">
        <f t="shared" si="1421"/>
        <v>8.435717719583682E-4</v>
      </c>
      <c r="AI1043" s="13">
        <f t="shared" si="1422"/>
        <v>1.03553606613044E-3</v>
      </c>
      <c r="AJ1043" s="13">
        <f t="shared" si="1423"/>
        <v>6.3559200289944559E-4</v>
      </c>
      <c r="AK1043" s="13">
        <f t="shared" si="1424"/>
        <v>2.6007604973096922E-4</v>
      </c>
      <c r="AL1043" s="13">
        <f t="shared" si="1425"/>
        <v>2.3315413968333426E-6</v>
      </c>
      <c r="AM1043" s="13">
        <f t="shared" si="1426"/>
        <v>3.7544163198393946E-3</v>
      </c>
      <c r="AN1043" s="13">
        <f t="shared" si="1427"/>
        <v>2.2335661468373394E-3</v>
      </c>
      <c r="AO1043" s="13">
        <f t="shared" si="1428"/>
        <v>6.6439325148032744E-4</v>
      </c>
      <c r="AP1043" s="13">
        <f t="shared" si="1429"/>
        <v>1.3175294979514754E-4</v>
      </c>
      <c r="AQ1043" s="13">
        <f t="shared" si="1430"/>
        <v>1.9595517874066616E-5</v>
      </c>
      <c r="AR1043" s="13">
        <f t="shared" si="1431"/>
        <v>1.0037103995725229E-4</v>
      </c>
      <c r="AS1043" s="13">
        <f t="shared" si="1432"/>
        <v>1.2321160489932063E-4</v>
      </c>
      <c r="AT1043" s="13">
        <f t="shared" si="1433"/>
        <v>7.5624899315240095E-5</v>
      </c>
      <c r="AU1043" s="13">
        <f t="shared" si="1434"/>
        <v>3.0944733391054877E-5</v>
      </c>
      <c r="AV1043" s="13">
        <f t="shared" si="1435"/>
        <v>9.4966393342076201E-6</v>
      </c>
      <c r="AW1043" s="13">
        <f t="shared" si="1436"/>
        <v>4.7297720462502046E-8</v>
      </c>
      <c r="AX1043" s="13">
        <f t="shared" si="1437"/>
        <v>7.681293668383288E-4</v>
      </c>
      <c r="AY1043" s="13">
        <f t="shared" si="1438"/>
        <v>4.5697322939270725E-4</v>
      </c>
      <c r="AZ1043" s="13">
        <f t="shared" si="1439"/>
        <v>1.3593057458611134E-4</v>
      </c>
      <c r="BA1043" s="13">
        <f t="shared" si="1440"/>
        <v>2.695580385436798E-5</v>
      </c>
      <c r="BB1043" s="13">
        <f t="shared" si="1441"/>
        <v>4.0091165856960237E-6</v>
      </c>
      <c r="BC1043" s="13">
        <f t="shared" si="1442"/>
        <v>4.7701833370028603E-7</v>
      </c>
      <c r="BD1043" s="13">
        <f t="shared" si="1443"/>
        <v>9.9520732329158597E-6</v>
      </c>
      <c r="BE1043" s="13">
        <f t="shared" si="1444"/>
        <v>1.2216780015683533E-5</v>
      </c>
      <c r="BF1043" s="13">
        <f t="shared" si="1445"/>
        <v>7.4984232158767927E-6</v>
      </c>
      <c r="BG1043" s="13">
        <f t="shared" si="1446"/>
        <v>3.0682580653941199E-6</v>
      </c>
      <c r="BH1043" s="13">
        <f t="shared" si="1447"/>
        <v>9.41618719511879E-7</v>
      </c>
      <c r="BI1043" s="13">
        <f t="shared" si="1448"/>
        <v>2.3117894102464946E-7</v>
      </c>
      <c r="BJ1043" s="14">
        <f t="shared" si="1449"/>
        <v>0.51674845968151761</v>
      </c>
      <c r="BK1043" s="14">
        <f t="shared" si="1450"/>
        <v>0.30349649949297325</v>
      </c>
      <c r="BL1043" s="14">
        <f t="shared" si="1451"/>
        <v>0.17424949988779959</v>
      </c>
      <c r="BM1043" s="14">
        <f t="shared" si="1452"/>
        <v>0.27511485961103749</v>
      </c>
      <c r="BN1043" s="14">
        <f t="shared" si="1453"/>
        <v>0.72459453532153517</v>
      </c>
    </row>
    <row r="1044" spans="1:66" s="15" customFormat="1" x14ac:dyDescent="0.25">
      <c r="A1044" s="15" t="s">
        <v>339</v>
      </c>
      <c r="B1044" s="15" t="s">
        <v>118</v>
      </c>
      <c r="C1044" s="15" t="s">
        <v>120</v>
      </c>
      <c r="D1044" s="21" t="s">
        <v>371</v>
      </c>
      <c r="E1044" s="15">
        <f>VLOOKUP(A1044,home!$A$2:$E$405,3,FALSE)</f>
        <v>1.2199</v>
      </c>
      <c r="F1044" s="15">
        <f>VLOOKUP(B1044,home!$B$2:$E$405,3,FALSE)</f>
        <v>0.81969999999999998</v>
      </c>
      <c r="G1044" s="15">
        <f>VLOOKUP(C1044,away!$B$2:$E$405,4,FALSE)</f>
        <v>0.99539999999999995</v>
      </c>
      <c r="H1044" s="15">
        <f>VLOOKUP(A1044,away!$A$2:$E$405,3,FALSE)</f>
        <v>1.0142</v>
      </c>
      <c r="I1044" s="15">
        <f>VLOOKUP(C1044,away!$B$2:$E$405,3,FALSE)</f>
        <v>0.91559999999999997</v>
      </c>
      <c r="J1044" s="15">
        <f>VLOOKUP(B1044,home!$B$2:$E$405,4,FALSE)</f>
        <v>1.1973</v>
      </c>
      <c r="K1044" s="16">
        <f t="shared" si="1398"/>
        <v>0.99535225066199995</v>
      </c>
      <c r="L1044" s="16">
        <f t="shared" si="1399"/>
        <v>1.1118145998960001</v>
      </c>
      <c r="M1044" s="17">
        <f t="shared" si="1400"/>
        <v>0.12158193874272856</v>
      </c>
      <c r="N1044" s="17">
        <f t="shared" si="1401"/>
        <v>0.12101685636742428</v>
      </c>
      <c r="O1044" s="17">
        <f t="shared" si="1402"/>
        <v>0.13517657457782672</v>
      </c>
      <c r="P1044" s="17">
        <f t="shared" si="1403"/>
        <v>0.13454830774281953</v>
      </c>
      <c r="Q1044" s="17">
        <f t="shared" si="1404"/>
        <v>6.0227200176677854E-2</v>
      </c>
      <c r="R1044" s="17">
        <f t="shared" si="1405"/>
        <v>7.514564458977914E-2</v>
      </c>
      <c r="S1044" s="17">
        <f t="shared" si="1406"/>
        <v>3.7224375807091599E-2</v>
      </c>
      <c r="T1044" s="17">
        <f t="shared" si="1407"/>
        <v>6.6961480467289392E-2</v>
      </c>
      <c r="U1044" s="17">
        <f t="shared" si="1408"/>
        <v>7.4796386469883416E-2</v>
      </c>
      <c r="V1044" s="17">
        <f t="shared" si="1409"/>
        <v>4.5771388811888065E-3</v>
      </c>
      <c r="W1044" s="17">
        <f t="shared" si="1410"/>
        <v>1.9982426415642372E-2</v>
      </c>
      <c r="X1044" s="17">
        <f t="shared" si="1411"/>
        <v>2.2216753430258685E-2</v>
      </c>
      <c r="Y1044" s="17">
        <f t="shared" si="1412"/>
        <v>1.2350455413025579E-2</v>
      </c>
      <c r="Z1044" s="17">
        <f t="shared" si="1413"/>
        <v>2.7849341591170772E-2</v>
      </c>
      <c r="AA1044" s="17">
        <f t="shared" si="1414"/>
        <v>2.771990483222667E-2</v>
      </c>
      <c r="AB1044" s="17">
        <f t="shared" si="1415"/>
        <v>1.3795534831446628E-2</v>
      </c>
      <c r="AC1044" s="17">
        <f t="shared" si="1416"/>
        <v>3.1657986022443237E-4</v>
      </c>
      <c r="AD1044" s="17">
        <f t="shared" si="1417"/>
        <v>4.9723882766243574E-3</v>
      </c>
      <c r="AE1044" s="17">
        <f t="shared" si="1418"/>
        <v>5.5283738823026706E-3</v>
      </c>
      <c r="AF1044" s="17">
        <f t="shared" si="1419"/>
        <v>3.0732633980139214E-3</v>
      </c>
      <c r="AG1044" s="17">
        <f t="shared" si="1420"/>
        <v>1.1389663717459564E-3</v>
      </c>
      <c r="AH1044" s="17">
        <f t="shared" si="1421"/>
        <v>7.7408261446386406E-3</v>
      </c>
      <c r="AI1044" s="17">
        <f t="shared" si="1422"/>
        <v>7.7048487250493238E-3</v>
      </c>
      <c r="AJ1044" s="17">
        <f t="shared" si="1423"/>
        <v>3.8345192597440416E-3</v>
      </c>
      <c r="AK1044" s="17">
        <f t="shared" si="1424"/>
        <v>1.2722324584643395E-3</v>
      </c>
      <c r="AL1044" s="17">
        <f t="shared" si="1425"/>
        <v>1.40136881839954E-5</v>
      </c>
      <c r="AM1044" s="17">
        <f t="shared" si="1426"/>
        <v>9.8985557246067998E-4</v>
      </c>
      <c r="AN1044" s="17">
        <f t="shared" si="1427"/>
        <v>1.1005358772501969E-3</v>
      </c>
      <c r="AO1044" s="17">
        <f t="shared" si="1428"/>
        <v>6.1179592801806077E-4</v>
      </c>
      <c r="AP1044" s="17">
        <f t="shared" si="1429"/>
        <v>2.2673454830913407E-4</v>
      </c>
      <c r="AQ1044" s="17">
        <f t="shared" si="1430"/>
        <v>6.3021695277730048E-5</v>
      </c>
      <c r="AR1044" s="17">
        <f t="shared" si="1431"/>
        <v>1.7212727045731796E-3</v>
      </c>
      <c r="AS1044" s="17">
        <f t="shared" si="1432"/>
        <v>1.7132726604999822E-3</v>
      </c>
      <c r="AT1044" s="17">
        <f t="shared" si="1433"/>
        <v>8.5265489931316473E-4</v>
      </c>
      <c r="AU1044" s="17">
        <f t="shared" si="1434"/>
        <v>2.8289732435644654E-4</v>
      </c>
      <c r="AV1044" s="17">
        <f t="shared" si="1435"/>
        <v>7.0395622126111701E-5</v>
      </c>
      <c r="AW1044" s="17">
        <f t="shared" si="1436"/>
        <v>4.3078356362661793E-7</v>
      </c>
      <c r="AX1044" s="17">
        <f t="shared" si="1437"/>
        <v>1.6420916197984329E-4</v>
      </c>
      <c r="AY1044" s="17">
        <f t="shared" si="1438"/>
        <v>1.8257014372587691E-4</v>
      </c>
      <c r="AZ1044" s="17">
        <f t="shared" si="1439"/>
        <v>1.0149207564977057E-4</v>
      </c>
      <c r="BA1044" s="17">
        <f t="shared" si="1440"/>
        <v>3.7613457160388071E-5</v>
      </c>
      <c r="BB1044" s="17">
        <f t="shared" si="1441"/>
        <v>1.0454797705870552E-5</v>
      </c>
      <c r="BC1044" s="17">
        <f t="shared" si="1442"/>
        <v>2.3247593456692149E-6</v>
      </c>
      <c r="BD1044" s="17">
        <f t="shared" si="1443"/>
        <v>3.1895602055782293E-4</v>
      </c>
      <c r="BE1044" s="17">
        <f t="shared" si="1444"/>
        <v>3.1747359292442421E-4</v>
      </c>
      <c r="BF1044" s="17">
        <f t="shared" si="1445"/>
        <v>1.5799902762153858E-4</v>
      </c>
      <c r="BG1044" s="17">
        <f t="shared" si="1446"/>
        <v>5.2421562581835316E-5</v>
      </c>
      <c r="BH1044" s="17">
        <f t="shared" si="1447"/>
        <v>1.3044480074762163E-5</v>
      </c>
      <c r="BI1044" s="17">
        <f t="shared" si="1448"/>
        <v>2.5967705202260278E-6</v>
      </c>
      <c r="BJ1044" s="18">
        <f t="shared" si="1449"/>
        <v>0.32095877221588831</v>
      </c>
      <c r="BK1044" s="18">
        <f t="shared" si="1450"/>
        <v>0.2984449248659628</v>
      </c>
      <c r="BL1044" s="18">
        <f t="shared" si="1451"/>
        <v>0.35268945655420852</v>
      </c>
      <c r="BM1044" s="18">
        <f t="shared" si="1452"/>
        <v>0.35206383366981203</v>
      </c>
      <c r="BN1044" s="18">
        <f t="shared" si="1453"/>
        <v>0.64769652219725604</v>
      </c>
    </row>
    <row r="1045" spans="1:66" x14ac:dyDescent="0.25">
      <c r="A1045" t="s">
        <v>357</v>
      </c>
      <c r="B1045" t="s">
        <v>333</v>
      </c>
      <c r="C1045" t="s">
        <v>337</v>
      </c>
      <c r="D1045" t="s">
        <v>371</v>
      </c>
      <c r="E1045" s="10">
        <f>VLOOKUP(A1045,home!$A$2:$E$405,3,FALSE)</f>
        <v>1.9630000000000001</v>
      </c>
      <c r="F1045" s="10">
        <f>VLOOKUP(B1045,home!$B$2:$E$405,3,FALSE)</f>
        <v>1.4263999999999999</v>
      </c>
      <c r="G1045" s="10">
        <f>VLOOKUP(C1045,away!$B$2:$E$405,4,FALSE)</f>
        <v>1.1207</v>
      </c>
      <c r="H1045" s="10">
        <f>VLOOKUP(A1045,away!$A$2:$E$405,3,FALSE)</f>
        <v>1.5185</v>
      </c>
      <c r="I1045" s="10">
        <f>VLOOKUP(C1045,away!$B$2:$E$405,3,FALSE)</f>
        <v>0.92200000000000004</v>
      </c>
      <c r="J1045" s="10">
        <f>VLOOKUP(B1045,home!$B$2:$E$405,4,FALSE)</f>
        <v>0.7903</v>
      </c>
      <c r="K1045" s="12">
        <f t="shared" ref="K1045:K1072" si="1454">E1045*F1045*G1045</f>
        <v>3.1379860002400002</v>
      </c>
      <c r="L1045" s="12">
        <f t="shared" ref="L1045:L1072" si="1455">H1045*I1045*J1045</f>
        <v>1.1064650471000002</v>
      </c>
      <c r="M1045" s="13">
        <f t="shared" ref="M1045:M1072" si="1456">_xlfn.POISSON.DIST(0,K1045,FALSE) * _xlfn.POISSON.DIST(0,L1045,FALSE)</f>
        <v>1.4343605478572604E-2</v>
      </c>
      <c r="N1045" s="13">
        <f t="shared" ref="N1045:N1072" si="1457">_xlfn.POISSON.DIST(1,K1045,FALSE) * _xlfn.POISSON.DIST(0,L1045,FALSE)</f>
        <v>4.50100331847266E-2</v>
      </c>
      <c r="O1045" s="13">
        <f t="shared" ref="O1045:O1072" si="1458">_xlfn.POISSON.DIST(0,K1045,FALSE) * _xlfn.POISSON.DIST(1,L1045,FALSE)</f>
        <v>1.5870698111432657E-2</v>
      </c>
      <c r="P1045" s="13">
        <f t="shared" ref="P1045:P1072" si="1459">_xlfn.POISSON.DIST(1,K1045,FALSE) * _xlfn.POISSON.DIST(1,L1045,FALSE)</f>
        <v>4.9802028487711085E-2</v>
      </c>
      <c r="Q1045" s="13">
        <f t="shared" ref="Q1045:Q1072" si="1460">_xlfn.POISSON.DIST(2,K1045,FALSE) * _xlfn.POISSON.DIST(0,L1045,FALSE)</f>
        <v>7.0620427002004965E-2</v>
      </c>
      <c r="R1045" s="13">
        <f t="shared" ref="R1045:R1072" si="1461">_xlfn.POISSON.DIST(0,K1045,FALSE) * _xlfn.POISSON.DIST(2,L1045,FALSE)</f>
        <v>8.780186366688111E-3</v>
      </c>
      <c r="S1045" s="13">
        <f t="shared" ref="S1045:S1072" si="1462">_xlfn.POISSON.DIST(2,K1045,FALSE) * _xlfn.POISSON.DIST(2,L1045,FALSE)</f>
        <v>4.3229055016814497E-2</v>
      </c>
      <c r="T1045" s="13">
        <f t="shared" ref="T1045:T1072" si="1463">_xlfn.POISSON.DIST(2,K1045,FALSE) * _xlfn.POISSON.DIST(1,L1045,FALSE)</f>
        <v>7.8139034088995543E-2</v>
      </c>
      <c r="U1045" s="13">
        <f t="shared" ref="U1045:U1072" si="1464">_xlfn.POISSON.DIST(1,K1045,FALSE) * _xlfn.POISSON.DIST(2,L1045,FALSE)</f>
        <v>2.7552101898165406E-2</v>
      </c>
      <c r="V1045" s="13">
        <f t="shared" ref="V1045:V1072" si="1465">_xlfn.POISSON.DIST(3,K1045,FALSE) * _xlfn.POISSON.DIST(3,L1045,FALSE)</f>
        <v>1.6677153783965934E-2</v>
      </c>
      <c r="W1045" s="13">
        <f t="shared" ref="W1045:W1072" si="1466">_xlfn.POISSON.DIST(3,K1045,FALSE) * _xlfn.POISSON.DIST(0,L1045,FALSE)</f>
        <v>7.3868637087754152E-2</v>
      </c>
      <c r="X1045" s="13">
        <f t="shared" ref="X1045:X1072" si="1467">_xlfn.POISSON.DIST(3,K1045,FALSE) * _xlfn.POISSON.DIST(1,L1045,FALSE)</f>
        <v>8.1733065014514716E-2</v>
      </c>
      <c r="Y1045" s="13">
        <f t="shared" ref="Y1045:Y1072" si="1468">_xlfn.POISSON.DIST(3,K1045,FALSE) * _xlfn.POISSON.DIST(2,L1045,FALSE)</f>
        <v>4.5217389815456206E-2</v>
      </c>
      <c r="Z1045" s="13">
        <f t="shared" ref="Z1045:Z1072" si="1469">_xlfn.POISSON.DIST(0,K1045,FALSE) * _xlfn.POISSON.DIST(3,L1045,FALSE)</f>
        <v>3.2383231072547784E-3</v>
      </c>
      <c r="AA1045" s="13">
        <f t="shared" ref="AA1045:AA1072" si="1470">_xlfn.POISSON.DIST(1,K1045,FALSE) * _xlfn.POISSON.DIST(3,L1045,FALSE)</f>
        <v>1.0161812574819191E-2</v>
      </c>
      <c r="AB1045" s="13">
        <f t="shared" ref="AB1045:AB1072" si="1471">_xlfn.POISSON.DIST(2,K1045,FALSE) * _xlfn.POISSON.DIST(3,L1045,FALSE)</f>
        <v>1.5943812798422708E-2</v>
      </c>
      <c r="AC1045" s="13">
        <f t="shared" ref="AC1045:AC1072" si="1472">_xlfn.POISSON.DIST(4,K1045,FALSE) * _xlfn.POISSON.DIST(4,L1045,FALSE)</f>
        <v>3.6190172385690803E-3</v>
      </c>
      <c r="AD1045" s="13">
        <f t="shared" ref="AD1045:AD1072" si="1473">_xlfn.POISSON.DIST(4,K1045,FALSE) * _xlfn.POISSON.DIST(0,L1045,FALSE)</f>
        <v>5.7949687259545447E-2</v>
      </c>
      <c r="AE1045" s="13">
        <f t="shared" ref="AE1045:AE1072" si="1474">_xlfn.POISSON.DIST(4,K1045,FALSE) * _xlfn.POISSON.DIST(1,L1045,FALSE)</f>
        <v>6.4119303443063227E-2</v>
      </c>
      <c r="AF1045" s="13">
        <f t="shared" ref="AF1045:AF1072" si="1475">_xlfn.POISSON.DIST(4,K1045,FALSE) * _xlfn.POISSON.DIST(2,L1045,FALSE)</f>
        <v>3.5472884052074084E-2</v>
      </c>
      <c r="AG1045" s="13">
        <f t="shared" ref="AG1045:AG1072" si="1476">_xlfn.POISSON.DIST(4,K1045,FALSE) * _xlfn.POISSON.DIST(3,L1045,FALSE)</f>
        <v>1.308316877448366E-2</v>
      </c>
      <c r="AH1045" s="13">
        <f t="shared" ref="AH1045:AH1072" si="1477">_xlfn.POISSON.DIST(0,K1045,FALSE) * _xlfn.POISSON.DIST(4,L1045,FALSE)</f>
        <v>8.9577283234841976E-4</v>
      </c>
      <c r="AI1045" s="13">
        <f t="shared" ref="AI1045:AI1072" si="1478">_xlfn.POISSON.DIST(1,K1045,FALSE) * _xlfn.POISSON.DIST(4,L1045,FALSE)</f>
        <v>2.810922607304674E-3</v>
      </c>
      <c r="AJ1045" s="13">
        <f t="shared" ref="AJ1045:AJ1072" si="1479">_xlfn.POISSON.DIST(2,K1045,FALSE) * _xlfn.POISSON.DIST(4,L1045,FALSE)</f>
        <v>4.4103178947400941E-3</v>
      </c>
      <c r="AK1045" s="13">
        <f t="shared" ref="AK1045:AK1072" si="1480">_xlfn.POISSON.DIST(3,K1045,FALSE) * _xlfn.POISSON.DIST(4,L1045,FALSE)</f>
        <v>4.6131719367674554E-3</v>
      </c>
      <c r="AL1045" s="13">
        <f t="shared" ref="AL1045:AL1072" si="1481">_xlfn.POISSON.DIST(5,K1045,FALSE) * _xlfn.POISSON.DIST(5,L1045,FALSE)</f>
        <v>5.026195118988195E-4</v>
      </c>
      <c r="AM1045" s="13">
        <f t="shared" ref="AM1045:AM1072" si="1482">_xlfn.POISSON.DIST(5,K1045,FALSE) * _xlfn.POISSON.DIST(0,L1045,FALSE)</f>
        <v>3.6369061467747994E-2</v>
      </c>
      <c r="AN1045" s="13">
        <f t="shared" ref="AN1045:AN1072" si="1483">_xlfn.POISSON.DIST(5,K1045,FALSE) * _xlfn.POISSON.DIST(1,L1045,FALSE)</f>
        <v>4.024109530989458E-2</v>
      </c>
      <c r="AO1045" s="13">
        <f t="shared" ref="AO1045:AO1072" si="1484">_xlfn.POISSON.DIST(5,K1045,FALSE) * _xlfn.POISSON.DIST(2,L1045,FALSE)</f>
        <v>2.2262682708709056E-2</v>
      </c>
      <c r="AP1045" s="13">
        <f t="shared" ref="AP1045:AP1072" si="1485">_xlfn.POISSON.DIST(5,K1045,FALSE) * _xlfn.POISSON.DIST(3,L1045,FALSE)</f>
        <v>8.2109600906213713E-3</v>
      </c>
      <c r="AQ1045" s="13">
        <f t="shared" ref="AQ1045:AQ1072" si="1486">_xlfn.POISSON.DIST(5,K1045,FALSE) * _xlfn.POISSON.DIST(4,L1045,FALSE)</f>
        <v>2.2712850858514007E-3</v>
      </c>
      <c r="AR1045" s="13">
        <f t="shared" ref="AR1045:AR1072" si="1487">_xlfn.POISSON.DIST(0,K1045,FALSE) * _xlfn.POISSON.DIST(5,L1045,FALSE)</f>
        <v>1.9822826582705891E-4</v>
      </c>
      <c r="AS1045" s="13">
        <f t="shared" ref="AS1045:AS1072" si="1488">_xlfn.POISSON.DIST(1,K1045,FALSE) * _xlfn.POISSON.DIST(5,L1045,FALSE)</f>
        <v>6.2203752301716417E-4</v>
      </c>
      <c r="AT1045" s="13">
        <f t="shared" ref="AT1045:AT1072" si="1489">_xlfn.POISSON.DIST(2,K1045,FALSE) * _xlfn.POISSON.DIST(5,L1045,FALSE)</f>
        <v>9.7597251942591415E-4</v>
      </c>
      <c r="AU1045" s="13">
        <f t="shared" ref="AU1045:AU1072" si="1490">_xlfn.POISSON.DIST(3,K1045,FALSE) * _xlfn.POISSON.DIST(5,L1045,FALSE)</f>
        <v>1.02086270085916E-3</v>
      </c>
      <c r="AV1045" s="13">
        <f t="shared" ref="AV1045:AV1072" si="1491">_xlfn.POISSON.DIST(4,K1045,FALSE) * _xlfn.POISSON.DIST(5,L1045,FALSE)</f>
        <v>8.0086321586580978E-4</v>
      </c>
      <c r="AW1045" s="13">
        <f t="shared" ref="AW1045:AW1072" si="1492">_xlfn.POISSON.DIST(6,K1045,FALSE) * _xlfn.POISSON.DIST(6,L1045,FALSE)</f>
        <v>4.8475862423421705E-5</v>
      </c>
      <c r="AX1045" s="13">
        <f t="shared" ref="AX1045:AX1072" si="1493">_xlfn.POISSON.DIST(6,K1045,FALSE) * _xlfn.POISSON.DIST(0,L1045,FALSE)</f>
        <v>1.9020934287943533E-2</v>
      </c>
      <c r="AY1045" s="13">
        <f t="shared" ref="AY1045:AY1072" si="1494">_xlfn.POISSON.DIST(6,K1045,FALSE) * _xlfn.POISSON.DIST(1,L1045,FALSE)</f>
        <v>2.104599895279545E-2</v>
      </c>
      <c r="AZ1045" s="13">
        <f t="shared" ref="AZ1045:AZ1072" si="1495">_xlfn.POISSON.DIST(6,K1045,FALSE) * _xlfn.POISSON.DIST(2,L1045,FALSE)</f>
        <v>1.1643331111285687E-2</v>
      </c>
      <c r="BA1045" s="13">
        <f t="shared" ref="BA1045:BA1072" si="1496">_xlfn.POISSON.DIST(6,K1045,FALSE) * _xlfn.POISSON.DIST(3,L1045,FALSE)</f>
        <v>4.2943129688165372E-3</v>
      </c>
      <c r="BB1045" s="13">
        <f t="shared" ref="BB1045:BB1072" si="1497">_xlfn.POISSON.DIST(6,K1045,FALSE) * _xlfn.POISSON.DIST(4,L1045,FALSE)</f>
        <v>1.1878768003259332E-3</v>
      </c>
      <c r="BC1045" s="13">
        <f t="shared" ref="BC1045:BC1072" si="1498">_xlfn.POISSON.DIST(6,K1045,FALSE) * _xlfn.POISSON.DIST(5,L1045,FALSE)</f>
        <v>2.6286883196432618E-4</v>
      </c>
      <c r="BD1045" s="13">
        <f t="shared" ref="BD1045:BD1072" si="1499">_xlfn.POISSON.DIST(0,K1045,FALSE) * _xlfn.POISSON.DIST(6,L1045,FALSE)</f>
        <v>3.6555441247481355E-5</v>
      </c>
      <c r="BE1045" s="13">
        <f t="shared" ref="BE1045:BE1072" si="1500">_xlfn.POISSON.DIST(1,K1045,FALSE) * _xlfn.POISSON.DIST(6,L1045,FALSE)</f>
        <v>1.1471046286719235E-4</v>
      </c>
      <c r="BF1045" s="13">
        <f t="shared" ref="BF1045:BF1072" si="1501">_xlfn.POISSON.DIST(2,K1045,FALSE) * _xlfn.POISSON.DIST(6,L1045,FALSE)</f>
        <v>1.7997991327915001E-4</v>
      </c>
      <c r="BG1045" s="13">
        <f t="shared" ref="BG1045:BG1072" si="1502">_xlfn.POISSON.DIST(3,K1045,FALSE) * _xlfn.POISSON.DIST(6,L1045,FALSE)</f>
        <v>1.8825814939812735E-4</v>
      </c>
      <c r="BH1045" s="13">
        <f t="shared" ref="BH1045:BH1072" si="1503">_xlfn.POISSON.DIST(4,K1045,FALSE) * _xlfn.POISSON.DIST(6,L1045,FALSE)</f>
        <v>1.4768785931060349E-4</v>
      </c>
      <c r="BI1045" s="13">
        <f t="shared" ref="BI1045:BI1072" si="1504">_xlfn.POISSON.DIST(5,K1045,FALSE) * _xlfn.POISSON.DIST(6,L1045,FALSE)</f>
        <v>9.2688486984417734E-5</v>
      </c>
      <c r="BJ1045" s="14">
        <f t="shared" ref="BJ1045:BJ1072" si="1505">SUM(N1045,Q1045,T1045,W1045,X1045,Y1045,AD1045,AE1045,AF1045,AG1045,AM1045,AN1045,AO1045,AP1045,AQ1045,AX1045,AY1045,AZ1045,BA1045,BB1045,BC1045)</f>
        <v>0.73202403733857446</v>
      </c>
      <c r="BK1045" s="14">
        <f t="shared" ref="BK1045:BK1072" si="1506">SUM(M1045,P1045,S1045,V1045,AC1045,AL1045,AY1045)</f>
        <v>0.14921947847032746</v>
      </c>
      <c r="BL1045" s="14">
        <f t="shared" ref="BL1045:BL1072" si="1507">SUM(O1045,R1045,U1045,AA1045,AB1045,AH1045,AI1045,AJ1045,AK1045,AR1045,AS1045,AT1045,AU1045,AV1045,BD1045,BE1045,BF1045,BG1045,BH1045,BI1045)</f>
        <v>9.541664155877079E-2</v>
      </c>
      <c r="BM1045" s="14">
        <f t="shared" ref="BM1045:BM1072" si="1508">SUM(S1045:BI1045)</f>
        <v>0.75447397875341948</v>
      </c>
      <c r="BN1045" s="14">
        <f t="shared" ref="BN1045:BN1072" si="1509">SUM(M1045:R1045)</f>
        <v>0.20442697863113604</v>
      </c>
    </row>
    <row r="1046" spans="1:66" x14ac:dyDescent="0.25">
      <c r="A1046" t="s">
        <v>351</v>
      </c>
      <c r="B1046" t="s">
        <v>156</v>
      </c>
      <c r="C1046" t="s">
        <v>166</v>
      </c>
      <c r="D1046" t="s">
        <v>372</v>
      </c>
      <c r="E1046" s="10">
        <f>VLOOKUP(A1046,home!$A$2:$E$405,3,FALSE)</f>
        <v>1.3077000000000001</v>
      </c>
      <c r="F1046" s="10">
        <f>VLOOKUP(B1046,home!$B$2:$E$405,3,FALSE)</f>
        <v>0.70589999999999997</v>
      </c>
      <c r="G1046" s="10">
        <f>VLOOKUP(C1046,away!$B$2:$E$405,4,FALSE)</f>
        <v>0.94120000000000004</v>
      </c>
      <c r="H1046" s="10">
        <f>VLOOKUP(A1046,away!$A$2:$E$405,3,FALSE)</f>
        <v>1.1667000000000001</v>
      </c>
      <c r="I1046" s="10">
        <f>VLOOKUP(C1046,away!$B$2:$E$405,3,FALSE)</f>
        <v>0.79120000000000001</v>
      </c>
      <c r="J1046" s="10">
        <f>VLOOKUP(B1046,home!$B$2:$E$405,4,FALSE)</f>
        <v>0.85709999999999997</v>
      </c>
      <c r="K1046" s="12">
        <f t="shared" si="1454"/>
        <v>0.86882683071600009</v>
      </c>
      <c r="L1046" s="12">
        <f t="shared" si="1455"/>
        <v>0.79118304458400002</v>
      </c>
      <c r="M1046" s="13">
        <f t="shared" si="1456"/>
        <v>0.19013710243132159</v>
      </c>
      <c r="N1046" s="13">
        <f t="shared" si="1457"/>
        <v>0.16519621610692861</v>
      </c>
      <c r="O1046" s="13">
        <f t="shared" si="1458"/>
        <v>0.15043325158999291</v>
      </c>
      <c r="P1046" s="13">
        <f t="shared" si="1459"/>
        <v>0.1307004452132362</v>
      </c>
      <c r="Q1046" s="13">
        <f t="shared" si="1460"/>
        <v>7.1763452443229112E-2</v>
      </c>
      <c r="R1046" s="13">
        <f t="shared" si="1461"/>
        <v>5.9510118999820706E-2</v>
      </c>
      <c r="S1046" s="13">
        <f t="shared" si="1462"/>
        <v>2.2460906052132131E-2</v>
      </c>
      <c r="T1046" s="13">
        <f t="shared" si="1463"/>
        <v>5.6778026793893099E-2</v>
      </c>
      <c r="U1046" s="13">
        <f t="shared" si="1464"/>
        <v>5.1703988086146249E-2</v>
      </c>
      <c r="V1046" s="13">
        <f t="shared" si="1465"/>
        <v>1.7155167294006892E-3</v>
      </c>
      <c r="W1046" s="13">
        <f t="shared" si="1466"/>
        <v>2.0783337649163049E-2</v>
      </c>
      <c r="X1046" s="13">
        <f t="shared" si="1467"/>
        <v>1.6443424357882094E-2</v>
      </c>
      <c r="Y1046" s="13">
        <f t="shared" si="1468"/>
        <v>6.5048792734279295E-3</v>
      </c>
      <c r="Z1046" s="13">
        <f t="shared" si="1469"/>
        <v>1.56944657112781E-2</v>
      </c>
      <c r="AA1046" s="13">
        <f t="shared" si="1470"/>
        <v>1.3635772903710685E-2</v>
      </c>
      <c r="AB1046" s="13">
        <f t="shared" si="1471"/>
        <v>5.923562678147031E-3</v>
      </c>
      <c r="AC1046" s="13">
        <f t="shared" si="1472"/>
        <v>7.3703000833442604E-5</v>
      </c>
      <c r="AD1046" s="13">
        <f t="shared" si="1473"/>
        <v>4.5142803453557135E-3</v>
      </c>
      <c r="AE1046" s="13">
        <f t="shared" si="1474"/>
        <v>3.5716220677442447E-3</v>
      </c>
      <c r="AF1046" s="13">
        <f t="shared" si="1475"/>
        <v>1.4129034108306463E-3</v>
      </c>
      <c r="AG1046" s="13">
        <f t="shared" si="1476"/>
        <v>3.7262174076136968E-4</v>
      </c>
      <c r="AH1046" s="13">
        <f t="shared" si="1477"/>
        <v>3.10429879114205E-3</v>
      </c>
      <c r="AI1046" s="13">
        <f t="shared" si="1478"/>
        <v>2.6970980803034577E-3</v>
      </c>
      <c r="AJ1046" s="13">
        <f t="shared" si="1479"/>
        <v>1.1716555886201302E-3</v>
      </c>
      <c r="AK1046" s="13">
        <f t="shared" si="1480"/>
        <v>3.3932193725050584E-4</v>
      </c>
      <c r="AL1046" s="13">
        <f t="shared" si="1481"/>
        <v>2.0265408274982972E-6</v>
      </c>
      <c r="AM1046" s="13">
        <f t="shared" si="1482"/>
        <v>7.8442557708378717E-4</v>
      </c>
      <c r="AN1046" s="13">
        <f t="shared" si="1483"/>
        <v>6.2062421632671204E-4</v>
      </c>
      <c r="AO1046" s="13">
        <f t="shared" si="1484"/>
        <v>2.4551367850796346E-4</v>
      </c>
      <c r="AP1046" s="13">
        <f t="shared" si="1485"/>
        <v>6.4748753216315976E-5</v>
      </c>
      <c r="AQ1046" s="13">
        <f t="shared" si="1486"/>
        <v>1.2807028925675733E-5</v>
      </c>
      <c r="AR1046" s="13">
        <f t="shared" si="1487"/>
        <v>4.912137137748398E-4</v>
      </c>
      <c r="AS1046" s="13">
        <f t="shared" si="1488"/>
        <v>4.2677965414323043E-4</v>
      </c>
      <c r="AT1046" s="13">
        <f t="shared" si="1489"/>
        <v>1.8539880716166674E-4</v>
      </c>
      <c r="AU1046" s="13">
        <f t="shared" si="1490"/>
        <v>5.3693152681599259E-5</v>
      </c>
      <c r="AV1046" s="13">
        <f t="shared" si="1491"/>
        <v>1.1662512918876047E-5</v>
      </c>
      <c r="AW1046" s="13">
        <f t="shared" si="1492"/>
        <v>3.8695730754557236E-8</v>
      </c>
      <c r="AX1046" s="13">
        <f t="shared" si="1493"/>
        <v>1.1358833134504599E-4</v>
      </c>
      <c r="AY1046" s="13">
        <f t="shared" si="1494"/>
        <v>8.9869161822789695E-5</v>
      </c>
      <c r="AZ1046" s="13">
        <f t="shared" si="1495"/>
        <v>3.5551478532583458E-5</v>
      </c>
      <c r="BA1046" s="13">
        <f t="shared" si="1496"/>
        <v>9.3759090082907E-6</v>
      </c>
      <c r="BB1046" s="13">
        <f t="shared" si="1497"/>
        <v>1.8545150587304969E-6</v>
      </c>
      <c r="BC1046" s="13">
        <f t="shared" si="1498"/>
        <v>2.9345217407865412E-7</v>
      </c>
      <c r="BD1046" s="13">
        <f t="shared" si="1499"/>
        <v>6.4773326934298506E-5</v>
      </c>
      <c r="BE1046" s="13">
        <f t="shared" si="1500"/>
        <v>5.6276804355257904E-5</v>
      </c>
      <c r="BF1046" s="13">
        <f t="shared" si="1501"/>
        <v>2.4447398785401553E-5</v>
      </c>
      <c r="BG1046" s="13">
        <f t="shared" si="1502"/>
        <v>7.0801853353235406E-6</v>
      </c>
      <c r="BH1046" s="13">
        <f t="shared" si="1503"/>
        <v>1.5378637464427631E-6</v>
      </c>
      <c r="BI1046" s="13">
        <f t="shared" si="1504"/>
        <v>2.6722745697898011E-7</v>
      </c>
      <c r="BJ1046" s="14">
        <f t="shared" si="1505"/>
        <v>0.34931941629121788</v>
      </c>
      <c r="BK1046" s="14">
        <f t="shared" si="1506"/>
        <v>0.34517956912957432</v>
      </c>
      <c r="BL1046" s="14">
        <f t="shared" si="1507"/>
        <v>0.28984219930242772</v>
      </c>
      <c r="BM1046" s="14">
        <f t="shared" si="1508"/>
        <v>0.23220523318387681</v>
      </c>
      <c r="BN1046" s="14">
        <f t="shared" si="1509"/>
        <v>0.76774058678452917</v>
      </c>
    </row>
    <row r="1047" spans="1:66" x14ac:dyDescent="0.25">
      <c r="A1047" t="s">
        <v>351</v>
      </c>
      <c r="B1047" t="s">
        <v>158</v>
      </c>
      <c r="C1047" t="s">
        <v>157</v>
      </c>
      <c r="D1047" t="s">
        <v>372</v>
      </c>
      <c r="E1047" s="10">
        <f>VLOOKUP(A1047,home!$A$2:$E$405,3,FALSE)</f>
        <v>1.3077000000000001</v>
      </c>
      <c r="F1047" s="10">
        <f>VLOOKUP(B1047,home!$B$2:$E$405,3,FALSE)</f>
        <v>1.2017</v>
      </c>
      <c r="G1047" s="10">
        <f>VLOOKUP(C1047,away!$B$2:$E$405,4,FALSE)</f>
        <v>0.437</v>
      </c>
      <c r="H1047" s="10">
        <f>VLOOKUP(A1047,away!$A$2:$E$405,3,FALSE)</f>
        <v>1.1667000000000001</v>
      </c>
      <c r="I1047" s="10">
        <f>VLOOKUP(C1047,away!$B$2:$E$405,3,FALSE)</f>
        <v>0.67349999999999999</v>
      </c>
      <c r="J1047" s="10">
        <f>VLOOKUP(B1047,home!$B$2:$E$405,4,FALSE)</f>
        <v>0.73470000000000002</v>
      </c>
      <c r="K1047" s="12">
        <f t="shared" si="1454"/>
        <v>0.68672937033000003</v>
      </c>
      <c r="L1047" s="12">
        <f t="shared" si="1455"/>
        <v>0.57730701901500003</v>
      </c>
      <c r="M1047" s="13">
        <f t="shared" si="1456"/>
        <v>0.28251139601165681</v>
      </c>
      <c r="N1047" s="13">
        <f t="shared" si="1457"/>
        <v>0.19400887309413434</v>
      </c>
      <c r="O1047" s="13">
        <f t="shared" si="1458"/>
        <v>0.16309581186925573</v>
      </c>
      <c r="P1047" s="13">
        <f t="shared" si="1459"/>
        <v>0.11200268418843413</v>
      </c>
      <c r="Q1047" s="13">
        <f t="shared" si="1460"/>
        <v>6.6615795629183877E-2</v>
      </c>
      <c r="R1047" s="13">
        <f t="shared" si="1461"/>
        <v>4.7078178482035646E-2</v>
      </c>
      <c r="S1047" s="13">
        <f t="shared" si="1462"/>
        <v>1.1100969237446714E-2</v>
      </c>
      <c r="T1047" s="13">
        <f t="shared" si="1463"/>
        <v>3.8457766393996611E-2</v>
      </c>
      <c r="U1047" s="13">
        <f t="shared" si="1464"/>
        <v>3.2329967865251691E-2</v>
      </c>
      <c r="V1047" s="13">
        <f t="shared" si="1465"/>
        <v>4.890022409479351E-4</v>
      </c>
      <c r="W1047" s="13">
        <f t="shared" si="1466"/>
        <v>1.524900779548714E-2</v>
      </c>
      <c r="X1047" s="13">
        <f t="shared" si="1467"/>
        <v>8.803359233349177E-3</v>
      </c>
      <c r="Y1047" s="13">
        <f t="shared" si="1468"/>
        <v>2.5411205381614945E-3</v>
      </c>
      <c r="Z1047" s="13">
        <f t="shared" si="1469"/>
        <v>9.0595209600400402E-3</v>
      </c>
      <c r="AA1047" s="13">
        <f t="shared" si="1470"/>
        <v>6.2214391243797336E-3</v>
      </c>
      <c r="AB1047" s="13">
        <f t="shared" si="1471"/>
        <v>2.1362224862158602E-3</v>
      </c>
      <c r="AC1047" s="13">
        <f t="shared" si="1472"/>
        <v>1.2116671294843152E-5</v>
      </c>
      <c r="AD1047" s="13">
        <f t="shared" si="1473"/>
        <v>2.6179853803880355E-3</v>
      </c>
      <c r="AE1047" s="13">
        <f t="shared" si="1474"/>
        <v>1.5113813357766675E-3</v>
      </c>
      <c r="AF1047" s="13">
        <f t="shared" si="1475"/>
        <v>4.3626552677606837E-4</v>
      </c>
      <c r="AG1047" s="13">
        <f t="shared" si="1476"/>
        <v>8.3953050254033574E-5</v>
      </c>
      <c r="AH1047" s="13">
        <f t="shared" si="1477"/>
        <v>1.3075312597861566E-3</v>
      </c>
      <c r="AI1047" s="13">
        <f t="shared" si="1478"/>
        <v>8.9792011871973887E-4</v>
      </c>
      <c r="AJ1047" s="13">
        <f t="shared" si="1479"/>
        <v>3.0831405886752253E-4</v>
      </c>
      <c r="AK1047" s="13">
        <f t="shared" si="1480"/>
        <v>7.0576106503326784E-5</v>
      </c>
      <c r="AL1047" s="13">
        <f t="shared" si="1481"/>
        <v>1.9214795970855467E-7</v>
      </c>
      <c r="AM1047" s="13">
        <f t="shared" si="1482"/>
        <v>3.5956949036140433E-4</v>
      </c>
      <c r="AN1047" s="13">
        <f t="shared" si="1483"/>
        <v>2.0758199060928509E-4</v>
      </c>
      <c r="AO1047" s="13">
        <f t="shared" si="1484"/>
        <v>5.9919270099923052E-5</v>
      </c>
      <c r="AP1047" s="13">
        <f t="shared" si="1485"/>
        <v>1.1530605067647068E-5</v>
      </c>
      <c r="AQ1047" s="13">
        <f t="shared" si="1486"/>
        <v>1.6641748097606452E-6</v>
      </c>
      <c r="AR1047" s="13">
        <f t="shared" si="1487"/>
        <v>1.5096939477121481E-4</v>
      </c>
      <c r="AS1047" s="13">
        <f t="shared" si="1488"/>
        <v>1.0367511741033753E-4</v>
      </c>
      <c r="AT1047" s="13">
        <f t="shared" si="1489"/>
        <v>3.5598374049044953E-5</v>
      </c>
      <c r="AU1047" s="13">
        <f t="shared" si="1490"/>
        <v>8.1488163318241536E-6</v>
      </c>
      <c r="AV1047" s="13">
        <f t="shared" si="1491"/>
        <v>1.3990078771221048E-6</v>
      </c>
      <c r="AW1047" s="13">
        <f t="shared" si="1492"/>
        <v>2.1160490782665251E-9</v>
      </c>
      <c r="AX1047" s="13">
        <f t="shared" si="1493"/>
        <v>4.1154488284294365E-5</v>
      </c>
      <c r="AY1047" s="13">
        <f t="shared" si="1494"/>
        <v>2.3758774950493721E-5</v>
      </c>
      <c r="AZ1047" s="13">
        <f t="shared" si="1495"/>
        <v>6.8580537710588922E-6</v>
      </c>
      <c r="BA1047" s="13">
        <f t="shared" si="1496"/>
        <v>1.3197341929381963E-6</v>
      </c>
      <c r="BB1047" s="13">
        <f t="shared" si="1497"/>
        <v>1.9047295320432923E-7</v>
      </c>
      <c r="BC1047" s="13">
        <f t="shared" si="1498"/>
        <v>2.1992274563474994E-8</v>
      </c>
      <c r="BD1047" s="13">
        <f t="shared" si="1499"/>
        <v>1.4525948542978115E-5</v>
      </c>
      <c r="BE1047" s="13">
        <f t="shared" si="1500"/>
        <v>9.9753954963653414E-6</v>
      </c>
      <c r="BF1047" s="13">
        <f t="shared" si="1501"/>
        <v>3.4251985340058443E-6</v>
      </c>
      <c r="BG1047" s="13">
        <f t="shared" si="1502"/>
        <v>7.8406147750435767E-7</v>
      </c>
      <c r="BH1047" s="13">
        <f t="shared" si="1503"/>
        <v>1.3460951118664422E-7</v>
      </c>
      <c r="BI1047" s="13">
        <f t="shared" si="1504"/>
        <v>1.8488060971526659E-8</v>
      </c>
      <c r="BJ1047" s="14">
        <f t="shared" si="1505"/>
        <v>0.33103907702488194</v>
      </c>
      <c r="BK1047" s="14">
        <f t="shared" si="1506"/>
        <v>0.40614011927269061</v>
      </c>
      <c r="BL1047" s="14">
        <f t="shared" si="1507"/>
        <v>0.25377461578307792</v>
      </c>
      <c r="BM1047" s="14">
        <f t="shared" si="1508"/>
        <v>0.13467683710708861</v>
      </c>
      <c r="BN1047" s="14">
        <f t="shared" si="1509"/>
        <v>0.86531273927470054</v>
      </c>
    </row>
    <row r="1048" spans="1:66" x14ac:dyDescent="0.25">
      <c r="A1048" t="s">
        <v>351</v>
      </c>
      <c r="B1048" t="s">
        <v>159</v>
      </c>
      <c r="C1048" t="s">
        <v>163</v>
      </c>
      <c r="D1048" t="s">
        <v>372</v>
      </c>
      <c r="E1048" s="10">
        <f>VLOOKUP(A1048,home!$A$2:$E$405,3,FALSE)</f>
        <v>1.3077000000000001</v>
      </c>
      <c r="F1048" s="10">
        <f>VLOOKUP(B1048,home!$B$2:$E$405,3,FALSE)</f>
        <v>1.0378000000000001</v>
      </c>
      <c r="G1048" s="10">
        <f>VLOOKUP(C1048,away!$B$2:$E$405,4,FALSE)</f>
        <v>0.76470000000000005</v>
      </c>
      <c r="H1048" s="10">
        <f>VLOOKUP(A1048,away!$A$2:$E$405,3,FALSE)</f>
        <v>1.1667000000000001</v>
      </c>
      <c r="I1048" s="10">
        <f>VLOOKUP(C1048,away!$B$2:$E$405,3,FALSE)</f>
        <v>1.6483000000000001</v>
      </c>
      <c r="J1048" s="10">
        <f>VLOOKUP(B1048,home!$B$2:$E$405,4,FALSE)</f>
        <v>1.0407999999999999</v>
      </c>
      <c r="K1048" s="12">
        <f t="shared" si="1454"/>
        <v>1.0377981215820002</v>
      </c>
      <c r="L1048" s="12">
        <f t="shared" si="1455"/>
        <v>2.0015329316880002</v>
      </c>
      <c r="M1048" s="13">
        <f t="shared" si="1456"/>
        <v>4.7866899192303171E-2</v>
      </c>
      <c r="N1048" s="13">
        <f t="shared" si="1457"/>
        <v>4.9676178067727193E-2</v>
      </c>
      <c r="O1048" s="13">
        <f t="shared" si="1458"/>
        <v>9.5807175071184539E-2</v>
      </c>
      <c r="P1048" s="13">
        <f t="shared" si="1459"/>
        <v>9.942850632295315E-2</v>
      </c>
      <c r="Q1048" s="13">
        <f t="shared" si="1460"/>
        <v>2.577692214303012E-2</v>
      </c>
      <c r="R1048" s="13">
        <f t="shared" si="1461"/>
        <v>9.5880607998486758E-2</v>
      </c>
      <c r="S1048" s="13">
        <f t="shared" si="1462"/>
        <v>5.1632903093935811E-2</v>
      </c>
      <c r="T1048" s="13">
        <f t="shared" si="1463"/>
        <v>5.1593358546832405E-2</v>
      </c>
      <c r="U1048" s="13">
        <f t="shared" si="1464"/>
        <v>9.9504714876969644E-2</v>
      </c>
      <c r="V1048" s="13">
        <f t="shared" si="1465"/>
        <v>1.1916800123245173E-2</v>
      </c>
      <c r="W1048" s="13">
        <f t="shared" si="1466"/>
        <v>8.9170804600673757E-3</v>
      </c>
      <c r="X1048" s="13">
        <f t="shared" si="1467"/>
        <v>1.7847830195336437E-2</v>
      </c>
      <c r="Y1048" s="13">
        <f t="shared" si="1468"/>
        <v>1.7861509947570676E-2</v>
      </c>
      <c r="Z1048" s="13">
        <f t="shared" si="1469"/>
        <v>6.3969398139746364E-2</v>
      </c>
      <c r="AA1048" s="13">
        <f t="shared" si="1470"/>
        <v>6.6387321228159879E-2</v>
      </c>
      <c r="AB1048" s="13">
        <f t="shared" si="1471"/>
        <v>3.4448318633722587E-2</v>
      </c>
      <c r="AC1048" s="13">
        <f t="shared" si="1472"/>
        <v>1.5470889805856358E-3</v>
      </c>
      <c r="AD1048" s="13">
        <f t="shared" si="1473"/>
        <v>2.3135323378633702E-3</v>
      </c>
      <c r="AE1048" s="13">
        <f t="shared" si="1474"/>
        <v>4.6306111627586648E-3</v>
      </c>
      <c r="AF1048" s="13">
        <f t="shared" si="1475"/>
        <v>4.6341603680517653E-3</v>
      </c>
      <c r="AG1048" s="13">
        <f t="shared" si="1476"/>
        <v>3.091808195792997E-3</v>
      </c>
      <c r="AH1048" s="13">
        <f t="shared" si="1477"/>
        <v>3.2009214249240858E-2</v>
      </c>
      <c r="AI1048" s="13">
        <f t="shared" si="1478"/>
        <v>3.3219102421177954E-2</v>
      </c>
      <c r="AJ1048" s="13">
        <f t="shared" si="1479"/>
        <v>1.7237361046669279E-2</v>
      </c>
      <c r="AK1048" s="13">
        <f t="shared" si="1480"/>
        <v>5.9629669717547063E-3</v>
      </c>
      <c r="AL1048" s="13">
        <f t="shared" si="1481"/>
        <v>1.2854373196003011E-4</v>
      </c>
      <c r="AM1048" s="13">
        <f t="shared" si="1482"/>
        <v>4.8019590289076394E-4</v>
      </c>
      <c r="AN1048" s="13">
        <f t="shared" si="1483"/>
        <v>9.6112791329751703E-4</v>
      </c>
      <c r="AO1048" s="13">
        <f t="shared" si="1484"/>
        <v>9.6186458501477479E-4</v>
      </c>
      <c r="AP1048" s="13">
        <f t="shared" si="1485"/>
        <v>6.4173454757716127E-4</v>
      </c>
      <c r="AQ1048" s="13">
        <f t="shared" si="1486"/>
        <v>3.2111320759439695E-4</v>
      </c>
      <c r="AR1048" s="13">
        <f t="shared" si="1487"/>
        <v>1.2813499287462468E-2</v>
      </c>
      <c r="AS1048" s="13">
        <f t="shared" si="1488"/>
        <v>1.3297825491420846E-2</v>
      </c>
      <c r="AT1048" s="13">
        <f t="shared" si="1489"/>
        <v>6.9002291580608976E-3</v>
      </c>
      <c r="AU1048" s="13">
        <f t="shared" si="1490"/>
        <v>2.3870149529069819E-3</v>
      </c>
      <c r="AV1048" s="13">
        <f t="shared" si="1491"/>
        <v>6.1930990857875321E-4</v>
      </c>
      <c r="AW1048" s="13">
        <f t="shared" si="1492"/>
        <v>7.4169273325423032E-6</v>
      </c>
      <c r="AX1048" s="13">
        <f t="shared" si="1493"/>
        <v>8.3057734335234535E-5</v>
      </c>
      <c r="AY1048" s="13">
        <f t="shared" si="1494"/>
        <v>1.6624279050336506E-4</v>
      </c>
      <c r="AZ1048" s="13">
        <f t="shared" si="1495"/>
        <v>1.6637020992409717E-4</v>
      </c>
      <c r="BA1048" s="13">
        <f t="shared" si="1496"/>
        <v>1.1099848467164209E-4</v>
      </c>
      <c r="BB1048" s="13">
        <f t="shared" si="1497"/>
        <v>5.5541780609439321E-5</v>
      </c>
      <c r="BC1048" s="13">
        <f t="shared" si="1498"/>
        <v>2.2233740594876555E-5</v>
      </c>
      <c r="BD1048" s="13">
        <f t="shared" si="1499"/>
        <v>4.2744401323361473E-3</v>
      </c>
      <c r="BE1048" s="13">
        <f t="shared" si="1500"/>
        <v>4.4360059401531695E-3</v>
      </c>
      <c r="BF1048" s="13">
        <f t="shared" si="1501"/>
        <v>2.3018393160087773E-3</v>
      </c>
      <c r="BG1048" s="13">
        <f t="shared" si="1502"/>
        <v>7.9628150611250176E-4</v>
      </c>
      <c r="BH1048" s="13">
        <f t="shared" si="1503"/>
        <v>2.0659486282351009E-4</v>
      </c>
      <c r="BI1048" s="13">
        <f t="shared" si="1504"/>
        <v>4.2880752113345971E-5</v>
      </c>
      <c r="BJ1048" s="14">
        <f t="shared" si="1505"/>
        <v>0.19031347232204424</v>
      </c>
      <c r="BK1048" s="14">
        <f t="shared" si="1506"/>
        <v>0.21268698423548635</v>
      </c>
      <c r="BL1048" s="14">
        <f t="shared" si="1507"/>
        <v>0.52853270380534356</v>
      </c>
      <c r="BM1048" s="14">
        <f t="shared" si="1508"/>
        <v>0.58090744384376469</v>
      </c>
      <c r="BN1048" s="14">
        <f t="shared" si="1509"/>
        <v>0.41443628879568489</v>
      </c>
    </row>
    <row r="1049" spans="1:66" x14ac:dyDescent="0.25">
      <c r="A1049" t="s">
        <v>351</v>
      </c>
      <c r="B1049" t="s">
        <v>160</v>
      </c>
      <c r="C1049" t="s">
        <v>165</v>
      </c>
      <c r="D1049" t="s">
        <v>372</v>
      </c>
      <c r="E1049" s="10">
        <f>VLOOKUP(A1049,home!$A$2:$E$405,3,FALSE)</f>
        <v>1.3077000000000001</v>
      </c>
      <c r="F1049" s="10">
        <f>VLOOKUP(B1049,home!$B$2:$E$405,3,FALSE)</f>
        <v>0.88229999999999997</v>
      </c>
      <c r="G1049" s="10">
        <f>VLOOKUP(C1049,away!$B$2:$E$405,4,FALSE)</f>
        <v>1</v>
      </c>
      <c r="H1049" s="10">
        <f>VLOOKUP(A1049,away!$A$2:$E$405,3,FALSE)</f>
        <v>1.1667000000000001</v>
      </c>
      <c r="I1049" s="10">
        <f>VLOOKUP(C1049,away!$B$2:$E$405,3,FALSE)</f>
        <v>0.92310000000000003</v>
      </c>
      <c r="J1049" s="10">
        <f>VLOOKUP(B1049,home!$B$2:$E$405,4,FALSE)</f>
        <v>0.79120000000000001</v>
      </c>
      <c r="K1049" s="12">
        <f t="shared" si="1454"/>
        <v>1.1537837100000001</v>
      </c>
      <c r="L1049" s="12">
        <f t="shared" si="1455"/>
        <v>0.85210718522400009</v>
      </c>
      <c r="M1049" s="13">
        <f t="shared" si="1456"/>
        <v>0.1345403809048967</v>
      </c>
      <c r="N1049" s="13">
        <f t="shared" si="1457"/>
        <v>0.15523049982526491</v>
      </c>
      <c r="O1049" s="13">
        <f t="shared" si="1458"/>
        <v>0.11464282527183633</v>
      </c>
      <c r="P1049" s="13">
        <f t="shared" si="1459"/>
        <v>0.13227302426702112</v>
      </c>
      <c r="Q1049" s="13">
        <f t="shared" si="1460"/>
        <v>8.955121099677428E-2</v>
      </c>
      <c r="R1049" s="13">
        <f t="shared" si="1461"/>
        <v>4.8843987574255655E-2</v>
      </c>
      <c r="S1049" s="13">
        <f t="shared" si="1462"/>
        <v>3.2510969626865338E-2</v>
      </c>
      <c r="T1049" s="13">
        <f t="shared" si="1463"/>
        <v>7.6307230335861856E-2</v>
      </c>
      <c r="U1049" s="13">
        <f t="shared" si="1464"/>
        <v>5.6355397194618607E-2</v>
      </c>
      <c r="V1049" s="13">
        <f t="shared" si="1465"/>
        <v>3.551452768699101E-3</v>
      </c>
      <c r="W1049" s="13">
        <f t="shared" si="1466"/>
        <v>3.4440909486283665E-2</v>
      </c>
      <c r="X1049" s="13">
        <f t="shared" si="1467"/>
        <v>2.9347346438911737E-2</v>
      </c>
      <c r="Y1049" s="13">
        <f t="shared" si="1468"/>
        <v>1.2503542383927332E-2</v>
      </c>
      <c r="Z1049" s="13">
        <f t="shared" si="1469"/>
        <v>1.387343758900501E-2</v>
      </c>
      <c r="AA1049" s="13">
        <f t="shared" si="1470"/>
        <v>1.6006946291895658E-2</v>
      </c>
      <c r="AB1049" s="13">
        <f t="shared" si="1471"/>
        <v>9.2342769392170614E-3</v>
      </c>
      <c r="AC1049" s="13">
        <f t="shared" si="1472"/>
        <v>2.1822509490170209E-4</v>
      </c>
      <c r="AD1049" s="13">
        <f t="shared" si="1473"/>
        <v>9.9343400807146483E-3</v>
      </c>
      <c r="AE1049" s="13">
        <f t="shared" si="1474"/>
        <v>8.4651225632357257E-3</v>
      </c>
      <c r="AF1049" s="13">
        <f t="shared" si="1475"/>
        <v>3.6065958799674832E-3</v>
      </c>
      <c r="AG1049" s="13">
        <f t="shared" si="1476"/>
        <v>1.024402087839856E-3</v>
      </c>
      <c r="AH1049" s="13">
        <f t="shared" si="1477"/>
        <v>2.9554139633369736E-3</v>
      </c>
      <c r="AI1049" s="13">
        <f t="shared" si="1478"/>
        <v>3.409908487204738E-3</v>
      </c>
      <c r="AJ1049" s="13">
        <f t="shared" si="1479"/>
        <v>1.9671484325637857E-3</v>
      </c>
      <c r="AK1049" s="13">
        <f t="shared" si="1480"/>
        <v>7.5655460554804302E-4</v>
      </c>
      <c r="AL1049" s="13">
        <f t="shared" si="1481"/>
        <v>8.5818972949125133E-6</v>
      </c>
      <c r="AM1049" s="13">
        <f t="shared" si="1482"/>
        <v>2.292415950945727E-3</v>
      </c>
      <c r="AN1049" s="13">
        <f t="shared" si="1483"/>
        <v>1.9533841033229629E-3</v>
      </c>
      <c r="AO1049" s="13">
        <f t="shared" si="1484"/>
        <v>8.3224631497191858E-4</v>
      </c>
      <c r="AP1049" s="13">
        <f t="shared" si="1485"/>
        <v>2.3638768828792274E-4</v>
      </c>
      <c r="AQ1049" s="13">
        <f t="shared" si="1486"/>
        <v>5.0356911922157535E-5</v>
      </c>
      <c r="AR1049" s="13">
        <f t="shared" si="1487"/>
        <v>5.0366589469415517E-4</v>
      </c>
      <c r="AS1049" s="13">
        <f t="shared" si="1488"/>
        <v>5.8112150458069177E-4</v>
      </c>
      <c r="AT1049" s="13">
        <f t="shared" si="1489"/>
        <v>3.3524426275794637E-4</v>
      </c>
      <c r="AU1049" s="13">
        <f t="shared" si="1490"/>
        <v>1.2893312308035937E-4</v>
      </c>
      <c r="AV1049" s="13">
        <f t="shared" si="1491"/>
        <v>3.719023427238595E-5</v>
      </c>
      <c r="AW1049" s="13">
        <f t="shared" si="1492"/>
        <v>2.3436860895347493E-7</v>
      </c>
      <c r="AX1049" s="13">
        <f t="shared" si="1493"/>
        <v>4.4082536345755723E-4</v>
      </c>
      <c r="AY1049" s="13">
        <f t="shared" si="1494"/>
        <v>3.7563045963116587E-4</v>
      </c>
      <c r="AZ1049" s="13">
        <f t="shared" si="1495"/>
        <v>1.6003870682035508E-4</v>
      </c>
      <c r="BA1049" s="13">
        <f t="shared" si="1496"/>
        <v>4.5456710665193922E-5</v>
      </c>
      <c r="BB1049" s="13">
        <f t="shared" si="1497"/>
        <v>9.6834974436150406E-6</v>
      </c>
      <c r="BC1049" s="13">
        <f t="shared" si="1498"/>
        <v>1.6502755499605233E-6</v>
      </c>
      <c r="BD1049" s="13">
        <f t="shared" si="1499"/>
        <v>7.1529554636860662E-5</v>
      </c>
      <c r="BE1049" s="13">
        <f t="shared" si="1500"/>
        <v>8.252963492356481E-5</v>
      </c>
      <c r="BF1049" s="13">
        <f t="shared" si="1501"/>
        <v>4.761067418352811E-5</v>
      </c>
      <c r="BG1049" s="13">
        <f t="shared" si="1502"/>
        <v>1.8310806765024089E-5</v>
      </c>
      <c r="BH1049" s="13">
        <f t="shared" si="1503"/>
        <v>5.2816776406106523E-6</v>
      </c>
      <c r="BI1049" s="13">
        <f t="shared" si="1504"/>
        <v>1.2187827246415598E-6</v>
      </c>
      <c r="BJ1049" s="14">
        <f t="shared" si="1505"/>
        <v>0.42680927606180002</v>
      </c>
      <c r="BK1049" s="14">
        <f t="shared" si="1506"/>
        <v>0.30347826501931008</v>
      </c>
      <c r="BL1049" s="14">
        <f t="shared" si="1507"/>
        <v>0.25598509491073657</v>
      </c>
      <c r="BM1049" s="14">
        <f t="shared" si="1508"/>
        <v>0.32468874864978053</v>
      </c>
      <c r="BN1049" s="14">
        <f t="shared" si="1509"/>
        <v>0.67508192884004903</v>
      </c>
    </row>
    <row r="1050" spans="1:66" x14ac:dyDescent="0.25">
      <c r="A1050" t="s">
        <v>351</v>
      </c>
      <c r="B1050" t="s">
        <v>161</v>
      </c>
      <c r="C1050" t="s">
        <v>155</v>
      </c>
      <c r="D1050" t="s">
        <v>372</v>
      </c>
      <c r="E1050" s="10">
        <f>VLOOKUP(A1050,home!$A$2:$E$405,3,FALSE)</f>
        <v>1.3077000000000001</v>
      </c>
      <c r="F1050" s="10">
        <f>VLOOKUP(B1050,home!$B$2:$E$405,3,FALSE)</f>
        <v>1.4117999999999999</v>
      </c>
      <c r="G1050" s="10">
        <f>VLOOKUP(C1050,away!$B$2:$E$405,4,FALSE)</f>
        <v>1.4748000000000001</v>
      </c>
      <c r="H1050" s="10">
        <f>VLOOKUP(A1050,away!$A$2:$E$405,3,FALSE)</f>
        <v>1.1667000000000001</v>
      </c>
      <c r="I1050" s="10">
        <f>VLOOKUP(C1050,away!$B$2:$E$405,3,FALSE)</f>
        <v>0.61219999999999997</v>
      </c>
      <c r="J1050" s="10">
        <f>VLOOKUP(B1050,home!$B$2:$E$405,4,FALSE)</f>
        <v>0.79120000000000001</v>
      </c>
      <c r="K1050" s="12">
        <f t="shared" si="1454"/>
        <v>2.7227917763280001</v>
      </c>
      <c r="L1050" s="12">
        <f t="shared" si="1455"/>
        <v>0.56511755908799999</v>
      </c>
      <c r="M1050" s="13">
        <f t="shared" si="1456"/>
        <v>3.7331816172556549E-2</v>
      </c>
      <c r="N1050" s="13">
        <f t="shared" si="1457"/>
        <v>0.1016467620700256</v>
      </c>
      <c r="O1050" s="13">
        <f t="shared" si="1458"/>
        <v>2.1096864831757083E-2</v>
      </c>
      <c r="P1050" s="13">
        <f t="shared" si="1459"/>
        <v>5.7442370070211572E-2</v>
      </c>
      <c r="Q1050" s="13">
        <f t="shared" si="1460"/>
        <v>0.13838148392731733</v>
      </c>
      <c r="R1050" s="13">
        <f t="shared" si="1461"/>
        <v>5.9611043790660147E-3</v>
      </c>
      <c r="S1050" s="13">
        <f t="shared" si="1462"/>
        <v>2.2096606980165936E-2</v>
      </c>
      <c r="T1050" s="13">
        <f t="shared" si="1463"/>
        <v>7.8201806419980868E-2</v>
      </c>
      <c r="U1050" s="13">
        <f t="shared" si="1464"/>
        <v>1.6230845981153773E-2</v>
      </c>
      <c r="V1050" s="13">
        <f t="shared" si="1465"/>
        <v>3.7777769610296743E-3</v>
      </c>
      <c r="W1050" s="13">
        <f t="shared" si="1466"/>
        <v>0.12559465547778831</v>
      </c>
      <c r="X1050" s="13">
        <f t="shared" si="1467"/>
        <v>7.0975745138106033E-2</v>
      </c>
      <c r="Y1050" s="13">
        <f t="shared" si="1468"/>
        <v>2.0054819923449228E-2</v>
      </c>
      <c r="Z1050" s="13">
        <f t="shared" si="1469"/>
        <v>1.122908252055525E-3</v>
      </c>
      <c r="AA1050" s="13">
        <f t="shared" si="1470"/>
        <v>3.0574453542676328E-3</v>
      </c>
      <c r="AB1050" s="13">
        <f t="shared" si="1471"/>
        <v>4.1623935335860802E-3</v>
      </c>
      <c r="AC1050" s="13">
        <f t="shared" si="1472"/>
        <v>3.6330348427722389E-4</v>
      </c>
      <c r="AD1050" s="13">
        <f t="shared" si="1473"/>
        <v>8.5492023771417611E-2</v>
      </c>
      <c r="AE1050" s="13">
        <f t="shared" si="1474"/>
        <v>4.8313043795196797E-2</v>
      </c>
      <c r="AF1050" s="13">
        <f t="shared" si="1475"/>
        <v>1.3651274690826627E-2</v>
      </c>
      <c r="AG1050" s="13">
        <f t="shared" si="1476"/>
        <v>2.5715250105732457E-3</v>
      </c>
      <c r="AH1050" s="13">
        <f t="shared" si="1477"/>
        <v>1.586437926203477E-4</v>
      </c>
      <c r="AI1050" s="13">
        <f t="shared" si="1478"/>
        <v>4.3195401391216734E-4</v>
      </c>
      <c r="AJ1050" s="13">
        <f t="shared" si="1479"/>
        <v>5.8806041841596003E-4</v>
      </c>
      <c r="AK1050" s="13">
        <f t="shared" si="1480"/>
        <v>5.3372202374899283E-4</v>
      </c>
      <c r="AL1050" s="13">
        <f t="shared" si="1481"/>
        <v>2.2360565684978246E-5</v>
      </c>
      <c r="AM1050" s="13">
        <f t="shared" si="1482"/>
        <v>4.655539585329075E-2</v>
      </c>
      <c r="AN1050" s="13">
        <f t="shared" si="1483"/>
        <v>2.6309271666987266E-2</v>
      </c>
      <c r="AO1050" s="13">
        <f t="shared" si="1484"/>
        <v>7.4339156929154587E-3</v>
      </c>
      <c r="AP1050" s="13">
        <f t="shared" si="1485"/>
        <v>1.4003454302821212E-3</v>
      </c>
      <c r="AQ1050" s="13">
        <f t="shared" si="1486"/>
        <v>1.9783994786026678E-4</v>
      </c>
      <c r="AR1050" s="13">
        <f t="shared" si="1487"/>
        <v>1.7930478570014763E-5</v>
      </c>
      <c r="AS1050" s="13">
        <f t="shared" si="1488"/>
        <v>4.8820959596061632E-5</v>
      </c>
      <c r="AT1050" s="13">
        <f t="shared" si="1489"/>
        <v>6.6464653650299095E-5</v>
      </c>
      <c r="AU1050" s="13">
        <f t="shared" si="1490"/>
        <v>6.0323137458507716E-5</v>
      </c>
      <c r="AV1050" s="13">
        <f t="shared" si="1491"/>
        <v>4.1061835648582096E-5</v>
      </c>
      <c r="AW1050" s="13">
        <f t="shared" si="1492"/>
        <v>9.557262564805226E-7</v>
      </c>
      <c r="AX1050" s="13">
        <f t="shared" si="1493"/>
        <v>2.112677482883913E-2</v>
      </c>
      <c r="AY1050" s="13">
        <f t="shared" si="1494"/>
        <v>1.1939111422675369E-2</v>
      </c>
      <c r="AZ1050" s="13">
        <f t="shared" si="1495"/>
        <v>3.3735007524309814E-3</v>
      </c>
      <c r="BA1050" s="13">
        <f t="shared" si="1496"/>
        <v>6.3547483693177607E-4</v>
      </c>
      <c r="BB1050" s="13">
        <f t="shared" si="1497"/>
        <v>8.9779497177182489E-5</v>
      </c>
      <c r="BC1050" s="13">
        <f t="shared" si="1498"/>
        <v>1.0147194060183478E-5</v>
      </c>
      <c r="BD1050" s="13">
        <f t="shared" si="1499"/>
        <v>1.688804713794405E-6</v>
      </c>
      <c r="BE1050" s="13">
        <f t="shared" si="1500"/>
        <v>4.5982635865433677E-6</v>
      </c>
      <c r="BF1050" s="13">
        <f t="shared" si="1501"/>
        <v>6.2600571394143889E-6</v>
      </c>
      <c r="BG1050" s="13">
        <f t="shared" si="1502"/>
        <v>5.6816106995136271E-6</v>
      </c>
      <c r="BH1050" s="13">
        <f t="shared" si="1503"/>
        <v>3.8674607222332206E-6</v>
      </c>
      <c r="BI1050" s="13">
        <f t="shared" si="1504"/>
        <v>2.1060580499536318E-6</v>
      </c>
      <c r="BJ1050" s="14">
        <f t="shared" si="1505"/>
        <v>0.80395469734813219</v>
      </c>
      <c r="BK1050" s="14">
        <f t="shared" si="1506"/>
        <v>0.13297334565660129</v>
      </c>
      <c r="BL1050" s="14">
        <f t="shared" si="1507"/>
        <v>5.2479837648362976E-2</v>
      </c>
      <c r="BM1050" s="14">
        <f t="shared" si="1508"/>
        <v>0.6167322317577989</v>
      </c>
      <c r="BN1050" s="14">
        <f t="shared" si="1509"/>
        <v>0.36186040145093412</v>
      </c>
    </row>
    <row r="1051" spans="1:66" x14ac:dyDescent="0.25">
      <c r="A1051" t="s">
        <v>351</v>
      </c>
      <c r="B1051" t="s">
        <v>162</v>
      </c>
      <c r="C1051" t="s">
        <v>164</v>
      </c>
      <c r="D1051" t="s">
        <v>372</v>
      </c>
      <c r="E1051" s="10">
        <f>VLOOKUP(A1051,home!$A$2:$E$405,3,FALSE)</f>
        <v>1.3077000000000001</v>
      </c>
      <c r="F1051" s="10">
        <f>VLOOKUP(B1051,home!$B$2:$E$405,3,FALSE)</f>
        <v>0.64710000000000001</v>
      </c>
      <c r="G1051" s="10">
        <f>VLOOKUP(C1051,away!$B$2:$E$405,4,FALSE)</f>
        <v>0.88229999999999997</v>
      </c>
      <c r="H1051" s="10">
        <f>VLOOKUP(A1051,away!$A$2:$E$405,3,FALSE)</f>
        <v>1.1667000000000001</v>
      </c>
      <c r="I1051" s="10">
        <f>VLOOKUP(C1051,away!$B$2:$E$405,3,FALSE)</f>
        <v>1.1208</v>
      </c>
      <c r="J1051" s="10">
        <f>VLOOKUP(B1051,home!$B$2:$E$405,4,FALSE)</f>
        <v>1.6483000000000001</v>
      </c>
      <c r="K1051" s="12">
        <f t="shared" si="1454"/>
        <v>0.74661343874100006</v>
      </c>
      <c r="L1051" s="12">
        <f t="shared" si="1455"/>
        <v>2.1553786604880005</v>
      </c>
      <c r="M1051" s="13">
        <f t="shared" si="1456"/>
        <v>5.4913717448399277E-2</v>
      </c>
      <c r="N1051" s="13">
        <f t="shared" si="1457"/>
        <v>4.0999319418201036E-2</v>
      </c>
      <c r="O1051" s="13">
        <f t="shared" si="1458"/>
        <v>0.11835985475634737</v>
      </c>
      <c r="P1051" s="13">
        <f t="shared" si="1459"/>
        <v>8.8369058168521822E-2</v>
      </c>
      <c r="Q1051" s="13">
        <f t="shared" si="1460"/>
        <v>1.5305321428431867E-2</v>
      </c>
      <c r="R1051" s="13">
        <f t="shared" si="1461"/>
        <v>0.12755515260014519</v>
      </c>
      <c r="S1051" s="13">
        <f t="shared" si="1462"/>
        <v>3.5551638117240721E-2</v>
      </c>
      <c r="T1051" s="13">
        <f t="shared" si="1463"/>
        <v>3.2988763198751769E-2</v>
      </c>
      <c r="U1051" s="13">
        <f t="shared" si="1464"/>
        <v>9.5234391111927399E-2</v>
      </c>
      <c r="V1051" s="13">
        <f t="shared" si="1465"/>
        <v>6.35676986198254E-3</v>
      </c>
      <c r="W1051" s="13">
        <f t="shared" si="1466"/>
        <v>3.8090528875726103E-3</v>
      </c>
      <c r="X1051" s="13">
        <f t="shared" si="1467"/>
        <v>8.2099513105442033E-3</v>
      </c>
      <c r="Y1051" s="13">
        <f t="shared" si="1468"/>
        <v>8.8477769291962355E-3</v>
      </c>
      <c r="Z1051" s="13">
        <f t="shared" si="1469"/>
        <v>9.1643217983214481E-2</v>
      </c>
      <c r="AA1051" s="13">
        <f t="shared" si="1470"/>
        <v>6.8422058115738815E-2</v>
      </c>
      <c r="AB1051" s="13">
        <f t="shared" si="1471"/>
        <v>2.5542414047764153E-2</v>
      </c>
      <c r="AC1051" s="13">
        <f t="shared" si="1472"/>
        <v>6.3934590458350948E-4</v>
      </c>
      <c r="AD1051" s="13">
        <f t="shared" si="1473"/>
        <v>7.1097251868423048E-4</v>
      </c>
      <c r="AE1051" s="13">
        <f t="shared" si="1474"/>
        <v>1.5324149949653967E-3</v>
      </c>
      <c r="AF1051" s="13">
        <f t="shared" si="1475"/>
        <v>1.6514672895801216E-3</v>
      </c>
      <c r="AG1051" s="13">
        <f t="shared" si="1476"/>
        <v>1.186512451484984E-3</v>
      </c>
      <c r="AH1051" s="13">
        <f t="shared" si="1477"/>
        <v>4.9381459104867659E-2</v>
      </c>
      <c r="AI1051" s="13">
        <f t="shared" si="1478"/>
        <v>3.6868860992333309E-2</v>
      </c>
      <c r="AJ1051" s="13">
        <f t="shared" si="1479"/>
        <v>1.3763393543974944E-2</v>
      </c>
      <c r="AK1051" s="13">
        <f t="shared" si="1480"/>
        <v>3.4253115275376042E-3</v>
      </c>
      <c r="AL1051" s="13">
        <f t="shared" si="1481"/>
        <v>4.1154303920535846E-5</v>
      </c>
      <c r="AM1051" s="13">
        <f t="shared" si="1482"/>
        <v>1.0616432740503668E-4</v>
      </c>
      <c r="AN1051" s="13">
        <f t="shared" si="1483"/>
        <v>2.288243257938775E-4</v>
      </c>
      <c r="AO1051" s="13">
        <f t="shared" si="1484"/>
        <v>2.4660153440833881E-4</v>
      </c>
      <c r="AP1051" s="13">
        <f t="shared" si="1485"/>
        <v>1.7717322830244363E-4</v>
      </c>
      <c r="AQ1051" s="13">
        <f t="shared" si="1486"/>
        <v>9.546884887321391E-5</v>
      </c>
      <c r="AR1051" s="13">
        <f t="shared" si="1487"/>
        <v>2.1287148635678536E-2</v>
      </c>
      <c r="AS1051" s="13">
        <f t="shared" si="1488"/>
        <v>1.5893271243874737E-2</v>
      </c>
      <c r="AT1051" s="13">
        <f t="shared" si="1489"/>
        <v>5.9330649481163841E-3</v>
      </c>
      <c r="AU1051" s="13">
        <f t="shared" si="1490"/>
        <v>1.4765686743956222E-3</v>
      </c>
      <c r="AV1051" s="13">
        <f t="shared" si="1491"/>
        <v>2.7560650388193885E-4</v>
      </c>
      <c r="AW1051" s="13">
        <f t="shared" si="1492"/>
        <v>1.8396370231254224E-6</v>
      </c>
      <c r="AX1051" s="13">
        <f t="shared" si="1493"/>
        <v>1.3210618925916634E-5</v>
      </c>
      <c r="AY1051" s="13">
        <f t="shared" si="1494"/>
        <v>2.8473886124759625E-5</v>
      </c>
      <c r="AZ1051" s="13">
        <f t="shared" si="1495"/>
        <v>3.0686003267236136E-5</v>
      </c>
      <c r="BA1051" s="13">
        <f t="shared" si="1496"/>
        <v>2.2046652205955281E-5</v>
      </c>
      <c r="BB1051" s="13">
        <f t="shared" si="1497"/>
        <v>1.1879720924979176E-5</v>
      </c>
      <c r="BC1051" s="13">
        <f t="shared" si="1498"/>
        <v>5.1210593948505793E-6</v>
      </c>
      <c r="BD1051" s="13">
        <f t="shared" si="1499"/>
        <v>7.6469776519962956E-3</v>
      </c>
      <c r="BE1051" s="13">
        <f t="shared" si="1500"/>
        <v>5.7093362807325325E-3</v>
      </c>
      <c r="BF1051" s="13">
        <f t="shared" si="1501"/>
        <v>2.1313335967432338E-3</v>
      </c>
      <c r="BG1051" s="13">
        <f t="shared" si="1502"/>
        <v>5.3042743525622991E-4</v>
      </c>
      <c r="BH1051" s="13">
        <f t="shared" si="1503"/>
        <v>9.900606285980572E-5</v>
      </c>
      <c r="BI1051" s="13">
        <f t="shared" si="1504"/>
        <v>1.4783851409593437E-5</v>
      </c>
      <c r="BJ1051" s="14">
        <f t="shared" si="1505"/>
        <v>0.11620720263303906</v>
      </c>
      <c r="BK1051" s="14">
        <f t="shared" si="1506"/>
        <v>0.18590015769077317</v>
      </c>
      <c r="BL1051" s="14">
        <f t="shared" si="1507"/>
        <v>0.59955042068558129</v>
      </c>
      <c r="BM1051" s="14">
        <f t="shared" si="1508"/>
        <v>0.54777194092346004</v>
      </c>
      <c r="BN1051" s="14">
        <f t="shared" si="1509"/>
        <v>0.44550242382004657</v>
      </c>
    </row>
    <row r="1052" spans="1:66" x14ac:dyDescent="0.25">
      <c r="A1052" t="s">
        <v>343</v>
      </c>
      <c r="B1052" t="s">
        <v>179</v>
      </c>
      <c r="C1052" t="s">
        <v>185</v>
      </c>
      <c r="D1052" t="s">
        <v>372</v>
      </c>
      <c r="E1052" s="10">
        <f>VLOOKUP(A1052,home!$A$2:$E$405,3,FALSE)</f>
        <v>1.3151999999999999</v>
      </c>
      <c r="F1052" s="10">
        <f>VLOOKUP(B1052,home!$B$2:$E$405,3,FALSE)</f>
        <v>1.2356</v>
      </c>
      <c r="G1052" s="10">
        <f>VLOOKUP(C1052,away!$B$2:$E$405,4,FALSE)</f>
        <v>0.61780000000000002</v>
      </c>
      <c r="H1052" s="10">
        <f>VLOOKUP(A1052,away!$A$2:$E$405,3,FALSE)</f>
        <v>1.1212</v>
      </c>
      <c r="I1052" s="10">
        <f>VLOOKUP(C1052,away!$B$2:$E$405,3,FALSE)</f>
        <v>0.9476</v>
      </c>
      <c r="J1052" s="10">
        <f>VLOOKUP(B1052,home!$B$2:$E$405,4,FALSE)</f>
        <v>1.3379000000000001</v>
      </c>
      <c r="K1052" s="12">
        <f t="shared" si="1454"/>
        <v>1.0039627599360001</v>
      </c>
      <c r="L1052" s="12">
        <f t="shared" si="1455"/>
        <v>1.421450677648</v>
      </c>
      <c r="M1052" s="13">
        <f t="shared" si="1456"/>
        <v>8.8441546423082232E-2</v>
      </c>
      <c r="N1052" s="13">
        <f t="shared" si="1457"/>
        <v>8.8792019039925507E-2</v>
      </c>
      <c r="O1052" s="13">
        <f t="shared" si="1458"/>
        <v>0.12571529609532731</v>
      </c>
      <c r="P1052" s="13">
        <f t="shared" si="1459"/>
        <v>0.12621347563403623</v>
      </c>
      <c r="Q1052" s="13">
        <f t="shared" si="1460"/>
        <v>4.4571940247806738E-2</v>
      </c>
      <c r="R1052" s="13">
        <f t="shared" si="1461"/>
        <v>8.9349046412710992E-2</v>
      </c>
      <c r="S1052" s="13">
        <f t="shared" si="1462"/>
        <v>4.5029293572669701E-2</v>
      </c>
      <c r="T1052" s="13">
        <f t="shared" si="1463"/>
        <v>6.335681466933106E-2</v>
      </c>
      <c r="U1052" s="13">
        <f t="shared" si="1464"/>
        <v>8.9703115234155084E-2</v>
      </c>
      <c r="V1052" s="13">
        <f t="shared" si="1465"/>
        <v>7.1400626578379429E-3</v>
      </c>
      <c r="W1052" s="13">
        <f t="shared" si="1466"/>
        <v>1.491618938229685E-2</v>
      </c>
      <c r="X1052" s="13">
        <f t="shared" si="1467"/>
        <v>2.1202627505391761E-2</v>
      </c>
      <c r="Y1052" s="13">
        <f t="shared" si="1468"/>
        <v>1.5069244617728624E-2</v>
      </c>
      <c r="Z1052" s="13">
        <f t="shared" si="1469"/>
        <v>4.2335087523516876E-2</v>
      </c>
      <c r="AA1052" s="13">
        <f t="shared" si="1470"/>
        <v>4.2502851312242122E-2</v>
      </c>
      <c r="AB1052" s="13">
        <f t="shared" si="1471"/>
        <v>2.1335639954294022E-2</v>
      </c>
      <c r="AC1052" s="13">
        <f t="shared" si="1472"/>
        <v>6.3684162077765137E-4</v>
      </c>
      <c r="AD1052" s="13">
        <f t="shared" si="1473"/>
        <v>3.7438246649947006E-3</v>
      </c>
      <c r="AE1052" s="13">
        <f t="shared" si="1474"/>
        <v>5.3216621070520144E-3</v>
      </c>
      <c r="AF1052" s="13">
        <f t="shared" si="1475"/>
        <v>3.7822401041413853E-3</v>
      </c>
      <c r="AG1052" s="13">
        <f t="shared" si="1476"/>
        <v>1.7920892530197379E-3</v>
      </c>
      <c r="AH1052" s="13">
        <f t="shared" si="1477"/>
        <v>1.5044309712147619E-2</v>
      </c>
      <c r="AI1052" s="13">
        <f t="shared" si="1478"/>
        <v>1.5103926699939693E-2</v>
      </c>
      <c r="AJ1052" s="13">
        <f t="shared" si="1479"/>
        <v>7.5818899677712482E-3</v>
      </c>
      <c r="AK1052" s="13">
        <f t="shared" si="1480"/>
        <v>2.537311725858232E-3</v>
      </c>
      <c r="AL1052" s="13">
        <f t="shared" si="1481"/>
        <v>3.6353047922636748E-5</v>
      </c>
      <c r="AM1052" s="13">
        <f t="shared" si="1482"/>
        <v>7.5173210867691043E-4</v>
      </c>
      <c r="AN1052" s="13">
        <f t="shared" si="1483"/>
        <v>1.0685501152885542E-3</v>
      </c>
      <c r="AO1052" s="13">
        <f t="shared" si="1484"/>
        <v>7.5944564273888217E-4</v>
      </c>
      <c r="AP1052" s="13">
        <f t="shared" si="1485"/>
        <v>3.598381745026683E-4</v>
      </c>
      <c r="AQ1052" s="13">
        <f t="shared" si="1486"/>
        <v>1.2787305424760933E-4</v>
      </c>
      <c r="AR1052" s="13">
        <f t="shared" si="1487"/>
        <v>4.2769488470157241E-3</v>
      </c>
      <c r="AS1052" s="13">
        <f t="shared" si="1488"/>
        <v>4.2938973685549995E-3</v>
      </c>
      <c r="AT1052" s="13">
        <f t="shared" si="1489"/>
        <v>2.155456526508203E-3</v>
      </c>
      <c r="AU1052" s="13">
        <f t="shared" si="1490"/>
        <v>7.2133269442508003E-4</v>
      </c>
      <c r="AV1052" s="13">
        <f t="shared" si="1491"/>
        <v>1.8104779068176864E-4</v>
      </c>
      <c r="AW1052" s="13">
        <f t="shared" si="1492"/>
        <v>1.4410787921429442E-6</v>
      </c>
      <c r="AX1052" s="13">
        <f t="shared" si="1493"/>
        <v>1.2578517375996332E-4</v>
      </c>
      <c r="AY1052" s="13">
        <f t="shared" si="1494"/>
        <v>1.787974204791713E-4</v>
      </c>
      <c r="AZ1052" s="13">
        <f t="shared" si="1495"/>
        <v>1.2707585725091626E-4</v>
      </c>
      <c r="BA1052" s="13">
        <f t="shared" si="1496"/>
        <v>6.0210687800671799E-5</v>
      </c>
      <c r="BB1052" s="13">
        <f t="shared" si="1497"/>
        <v>2.1396630743979283E-5</v>
      </c>
      <c r="BC1052" s="13">
        <f t="shared" si="1498"/>
        <v>6.0828510540826759E-6</v>
      </c>
      <c r="BD1052" s="13">
        <f t="shared" si="1499"/>
        <v>1.0132453061427215E-3</v>
      </c>
      <c r="BE1052" s="13">
        <f t="shared" si="1500"/>
        <v>1.0172605540472441E-3</v>
      </c>
      <c r="BF1052" s="13">
        <f t="shared" si="1501"/>
        <v>5.1064585670764786E-4</v>
      </c>
      <c r="BG1052" s="13">
        <f t="shared" si="1502"/>
        <v>1.7088980788336451E-4</v>
      </c>
      <c r="BH1052" s="13">
        <f t="shared" si="1503"/>
        <v>4.2891750791878856E-5</v>
      </c>
      <c r="BI1052" s="13">
        <f t="shared" si="1504"/>
        <v>8.612344100700365E-6</v>
      </c>
      <c r="BJ1052" s="14">
        <f t="shared" si="1505"/>
        <v>0.2661354393082318</v>
      </c>
      <c r="BK1052" s="14">
        <f t="shared" si="1506"/>
        <v>0.26767637037680558</v>
      </c>
      <c r="BL1052" s="14">
        <f t="shared" si="1507"/>
        <v>0.42326561596130574</v>
      </c>
      <c r="BM1052" s="14">
        <f t="shared" si="1508"/>
        <v>0.43615183297528393</v>
      </c>
      <c r="BN1052" s="14">
        <f t="shared" si="1509"/>
        <v>0.56308332385288895</v>
      </c>
    </row>
    <row r="1053" spans="1:66" x14ac:dyDescent="0.25">
      <c r="A1053" t="s">
        <v>343</v>
      </c>
      <c r="B1053" t="s">
        <v>182</v>
      </c>
      <c r="C1053" t="s">
        <v>184</v>
      </c>
      <c r="D1053" t="s">
        <v>372</v>
      </c>
      <c r="E1053" s="10">
        <f>VLOOKUP(A1053,home!$A$2:$E$405,3,FALSE)</f>
        <v>1.3151999999999999</v>
      </c>
      <c r="F1053" s="10">
        <f>VLOOKUP(B1053,home!$B$2:$E$405,3,FALSE)</f>
        <v>1.4256</v>
      </c>
      <c r="G1053" s="10">
        <f>VLOOKUP(C1053,away!$B$2:$E$405,4,FALSE)</f>
        <v>0.42770000000000002</v>
      </c>
      <c r="H1053" s="10">
        <f>VLOOKUP(A1053,away!$A$2:$E$405,3,FALSE)</f>
        <v>1.1212</v>
      </c>
      <c r="I1053" s="10">
        <f>VLOOKUP(C1053,away!$B$2:$E$405,3,FALSE)</f>
        <v>2.0068000000000001</v>
      </c>
      <c r="J1053" s="10">
        <f>VLOOKUP(B1053,home!$B$2:$E$405,4,FALSE)</f>
        <v>1.1149</v>
      </c>
      <c r="K1053" s="12">
        <f t="shared" si="1454"/>
        <v>0.80191573862400001</v>
      </c>
      <c r="L1053" s="12">
        <f t="shared" si="1455"/>
        <v>2.5085519359840003</v>
      </c>
      <c r="M1053" s="13">
        <f t="shared" si="1456"/>
        <v>3.649910005927233E-2</v>
      </c>
      <c r="N1053" s="13">
        <f t="shared" si="1457"/>
        <v>2.9269202783142653E-2</v>
      </c>
      <c r="O1053" s="13">
        <f t="shared" si="1458"/>
        <v>9.1559888115361338E-2</v>
      </c>
      <c r="P1053" s="13">
        <f t="shared" si="1459"/>
        <v>7.3423315306360773E-2</v>
      </c>
      <c r="Q1053" s="13">
        <f t="shared" si="1460"/>
        <v>1.1735717184389738E-2</v>
      </c>
      <c r="R1053" s="13">
        <f t="shared" si="1461"/>
        <v>0.1148413672951341</v>
      </c>
      <c r="S1053" s="13">
        <f t="shared" si="1462"/>
        <v>3.6925453105848119E-2</v>
      </c>
      <c r="T1053" s="13">
        <f t="shared" si="1463"/>
        <v>2.9439656063061575E-2</v>
      </c>
      <c r="U1053" s="13">
        <f t="shared" si="1464"/>
        <v>9.2093099879067525E-2</v>
      </c>
      <c r="V1053" s="13">
        <f t="shared" si="1465"/>
        <v>8.25344302802632E-3</v>
      </c>
      <c r="W1053" s="13">
        <f t="shared" si="1466"/>
        <v>3.1370187714007554E-3</v>
      </c>
      <c r="X1053" s="13">
        <f t="shared" si="1467"/>
        <v>7.869374512215515E-3</v>
      </c>
      <c r="Y1053" s="13">
        <f t="shared" si="1468"/>
        <v>9.8703673338006899E-3</v>
      </c>
      <c r="Z1053" s="13">
        <f t="shared" si="1469"/>
        <v>9.6028511419752771E-2</v>
      </c>
      <c r="AA1053" s="13">
        <f t="shared" si="1470"/>
        <v>7.7006774664134248E-2</v>
      </c>
      <c r="AB1053" s="13">
        <f t="shared" si="1471"/>
        <v>3.0876472291920577E-2</v>
      </c>
      <c r="AC1053" s="13">
        <f t="shared" si="1472"/>
        <v>1.0376885129115545E-3</v>
      </c>
      <c r="AD1053" s="13">
        <f t="shared" si="1473"/>
        <v>6.2890618128629743E-4</v>
      </c>
      <c r="AE1053" s="13">
        <f t="shared" si="1474"/>
        <v>1.5776438186180458E-3</v>
      </c>
      <c r="AF1053" s="13">
        <f t="shared" si="1475"/>
        <v>1.9788007277437452E-3</v>
      </c>
      <c r="AG1053" s="13">
        <f t="shared" si="1476"/>
        <v>1.6546414655027072E-3</v>
      </c>
      <c r="AH1053" s="13">
        <f t="shared" si="1477"/>
        <v>6.02231270579206E-2</v>
      </c>
      <c r="AI1053" s="13">
        <f t="shared" si="1478"/>
        <v>4.8293873416899391E-2</v>
      </c>
      <c r="AJ1053" s="13">
        <f t="shared" si="1479"/>
        <v>1.936380858606342E-2</v>
      </c>
      <c r="AK1053" s="13">
        <f t="shared" si="1480"/>
        <v>5.1760476216222663E-3</v>
      </c>
      <c r="AL1053" s="13">
        <f t="shared" si="1481"/>
        <v>8.3498530922203464E-5</v>
      </c>
      <c r="AM1053" s="13">
        <f t="shared" si="1482"/>
        <v>1.008659529782801E-4</v>
      </c>
      <c r="AN1053" s="13">
        <f t="shared" si="1483"/>
        <v>2.5302748161853565E-4</v>
      </c>
      <c r="AO1053" s="13">
        <f t="shared" si="1484"/>
        <v>3.1736628943566692E-4</v>
      </c>
      <c r="AP1053" s="13">
        <f t="shared" si="1485"/>
        <v>2.6537660659330028E-4</v>
      </c>
      <c r="AQ1053" s="13">
        <f t="shared" si="1486"/>
        <v>1.664277500586219E-4</v>
      </c>
      <c r="AR1053" s="13">
        <f t="shared" si="1487"/>
        <v>3.0214568394431433E-2</v>
      </c>
      <c r="AS1053" s="13">
        <f t="shared" si="1488"/>
        <v>2.4229537931225845E-2</v>
      </c>
      <c r="AT1053" s="13">
        <f t="shared" si="1489"/>
        <v>9.7150239033186002E-3</v>
      </c>
      <c r="AU1053" s="13">
        <f t="shared" si="1490"/>
        <v>2.5968768563931835E-3</v>
      </c>
      <c r="AV1053" s="13">
        <f t="shared" si="1491"/>
        <v>5.2061910560252764E-4</v>
      </c>
      <c r="AW1053" s="13">
        <f t="shared" si="1492"/>
        <v>4.6658220138479151E-6</v>
      </c>
      <c r="AX1053" s="13">
        <f t="shared" si="1493"/>
        <v>1.3480999197431851E-5</v>
      </c>
      <c r="AY1053" s="13">
        <f t="shared" si="1494"/>
        <v>3.3817786635716423E-5</v>
      </c>
      <c r="AZ1053" s="13">
        <f t="shared" si="1495"/>
        <v>4.2416837067860151E-5</v>
      </c>
      <c r="BA1053" s="13">
        <f t="shared" si="1496"/>
        <v>3.5468279581632829E-5</v>
      </c>
      <c r="BB1053" s="13">
        <f t="shared" si="1497"/>
        <v>2.22435053526317E-5</v>
      </c>
      <c r="BC1053" s="13">
        <f t="shared" si="1498"/>
        <v>1.1159797683082944E-5</v>
      </c>
      <c r="BD1053" s="13">
        <f t="shared" si="1499"/>
        <v>1.2632469006795329E-2</v>
      </c>
      <c r="BE1053" s="13">
        <f t="shared" si="1500"/>
        <v>1.0130175714229063E-2</v>
      </c>
      <c r="BF1053" s="13">
        <f t="shared" si="1501"/>
        <v>4.0617736701334534E-3</v>
      </c>
      <c r="BG1053" s="13">
        <f t="shared" si="1502"/>
        <v>1.0857334109361945E-3</v>
      </c>
      <c r="BH1053" s="13">
        <f t="shared" si="1503"/>
        <v>2.1766667754491331E-4</v>
      </c>
      <c r="BI1053" s="13">
        <f t="shared" si="1504"/>
        <v>3.4910066899452242E-5</v>
      </c>
      <c r="BJ1053" s="14">
        <f t="shared" si="1505"/>
        <v>9.8422980127364501E-2</v>
      </c>
      <c r="BK1053" s="14">
        <f t="shared" si="1506"/>
        <v>0.15625631632997705</v>
      </c>
      <c r="BL1053" s="14">
        <f t="shared" si="1507"/>
        <v>0.63487381366563356</v>
      </c>
      <c r="BM1053" s="14">
        <f t="shared" si="1508"/>
        <v>0.62822387883444497</v>
      </c>
      <c r="BN1053" s="14">
        <f t="shared" si="1509"/>
        <v>0.35732859074366091</v>
      </c>
    </row>
    <row r="1054" spans="1:66" x14ac:dyDescent="0.25">
      <c r="A1054" t="s">
        <v>343</v>
      </c>
      <c r="B1054" t="s">
        <v>188</v>
      </c>
      <c r="C1054" t="s">
        <v>178</v>
      </c>
      <c r="D1054" t="s">
        <v>372</v>
      </c>
      <c r="E1054" s="10">
        <f>VLOOKUP(A1054,home!$A$2:$E$405,3,FALSE)</f>
        <v>1.3151999999999999</v>
      </c>
      <c r="F1054" s="10">
        <f>VLOOKUP(B1054,home!$B$2:$E$405,3,FALSE)</f>
        <v>0.76029999999999998</v>
      </c>
      <c r="G1054" s="10">
        <f>VLOOKUP(C1054,away!$B$2:$E$405,4,FALSE)</f>
        <v>0.95040000000000002</v>
      </c>
      <c r="H1054" s="10">
        <f>VLOOKUP(A1054,away!$A$2:$E$405,3,FALSE)</f>
        <v>1.1212</v>
      </c>
      <c r="I1054" s="10">
        <f>VLOOKUP(C1054,away!$B$2:$E$405,3,FALSE)</f>
        <v>1.0590999999999999</v>
      </c>
      <c r="J1054" s="10">
        <f>VLOOKUP(B1054,home!$B$2:$E$405,4,FALSE)</f>
        <v>0.89190000000000003</v>
      </c>
      <c r="K1054" s="12">
        <f t="shared" si="1454"/>
        <v>0.95034921062399991</v>
      </c>
      <c r="L1054" s="12">
        <f t="shared" si="1455"/>
        <v>1.059098178348</v>
      </c>
      <c r="M1054" s="13">
        <f t="shared" si="1456"/>
        <v>0.13406273875048341</v>
      </c>
      <c r="N1054" s="13">
        <f t="shared" si="1457"/>
        <v>0.12740641794561344</v>
      </c>
      <c r="O1054" s="13">
        <f t="shared" si="1458"/>
        <v>0.14198560239498081</v>
      </c>
      <c r="P1054" s="13">
        <f t="shared" si="1459"/>
        <v>0.13493590515604312</v>
      </c>
      <c r="Q1054" s="13">
        <f t="shared" si="1460"/>
        <v>6.0540294361522556E-2</v>
      </c>
      <c r="R1054" s="13">
        <f t="shared" si="1461"/>
        <v>7.5188346424083799E-2</v>
      </c>
      <c r="S1054" s="13">
        <f t="shared" si="1462"/>
        <v>3.3953689649307957E-2</v>
      </c>
      <c r="T1054" s="13">
        <f t="shared" si="1463"/>
        <v>6.4118115474940243E-2</v>
      </c>
      <c r="U1054" s="13">
        <f t="shared" si="1464"/>
        <v>7.1455185672251884E-2</v>
      </c>
      <c r="V1054" s="13">
        <f t="shared" si="1465"/>
        <v>3.7972037809550674E-3</v>
      </c>
      <c r="W1054" s="13">
        <f t="shared" si="1466"/>
        <v>1.9178140319139191E-2</v>
      </c>
      <c r="X1054" s="13">
        <f t="shared" si="1467"/>
        <v>2.031153347610265E-2</v>
      </c>
      <c r="Y1054" s="13">
        <f t="shared" si="1468"/>
        <v>1.0755954051997366E-2</v>
      </c>
      <c r="Z1054" s="13">
        <f t="shared" si="1469"/>
        <v>2.6543946910248504E-2</v>
      </c>
      <c r="AA1054" s="13">
        <f t="shared" si="1470"/>
        <v>2.5226018993000029E-2</v>
      </c>
      <c r="AB1054" s="13">
        <f t="shared" si="1471"/>
        <v>1.19867636185918E-2</v>
      </c>
      <c r="AC1054" s="13">
        <f t="shared" si="1472"/>
        <v>2.3887096352270064E-4</v>
      </c>
      <c r="AD1054" s="13">
        <f t="shared" si="1473"/>
        <v>4.5564826283825575E-3</v>
      </c>
      <c r="AE1054" s="13">
        <f t="shared" si="1474"/>
        <v>4.8257624513942743E-3</v>
      </c>
      <c r="AF1054" s="13">
        <f t="shared" si="1475"/>
        <v>2.555478110705927E-3</v>
      </c>
      <c r="AG1054" s="13">
        <f t="shared" si="1476"/>
        <v>9.021674039522788E-4</v>
      </c>
      <c r="AH1054" s="13">
        <f t="shared" si="1477"/>
        <v>7.0281614547025523E-3</v>
      </c>
      <c r="AI1054" s="13">
        <f t="shared" si="1478"/>
        <v>6.6792076906145937E-3</v>
      </c>
      <c r="AJ1054" s="13">
        <f t="shared" si="1479"/>
        <v>3.1737898781846637E-3</v>
      </c>
      <c r="AK1054" s="13">
        <f t="shared" si="1480"/>
        <v>1.0054029018064122E-3</v>
      </c>
      <c r="AL1054" s="13">
        <f t="shared" si="1481"/>
        <v>9.6170703295633125E-6</v>
      </c>
      <c r="AM1054" s="13">
        <f t="shared" si="1482"/>
        <v>8.6604993382106673E-4</v>
      </c>
      <c r="AN1054" s="13">
        <f t="shared" si="1483"/>
        <v>9.1723190726829772E-4</v>
      </c>
      <c r="AO1054" s="13">
        <f t="shared" si="1484"/>
        <v>4.8571932105525786E-4</v>
      </c>
      <c r="AP1054" s="13">
        <f t="shared" si="1485"/>
        <v>1.7147481603935034E-4</v>
      </c>
      <c r="AQ1054" s="13">
        <f t="shared" si="1486"/>
        <v>4.5402166324958584E-5</v>
      </c>
      <c r="AR1054" s="13">
        <f t="shared" si="1487"/>
        <v>1.4887025987622212E-3</v>
      </c>
      <c r="AS1054" s="13">
        <f t="shared" si="1488"/>
        <v>1.4147873395875742E-3</v>
      </c>
      <c r="AT1054" s="13">
        <f t="shared" si="1489"/>
        <v>6.7227101568893995E-4</v>
      </c>
      <c r="AU1054" s="13">
        <f t="shared" si="1490"/>
        <v>2.1296407636179298E-4</v>
      </c>
      <c r="AV1054" s="13">
        <f t="shared" si="1491"/>
        <v>5.0597560465424786E-5</v>
      </c>
      <c r="AW1054" s="13">
        <f t="shared" si="1492"/>
        <v>2.6888076225519183E-7</v>
      </c>
      <c r="AX1054" s="13">
        <f t="shared" si="1493"/>
        <v>1.3717497849463631E-4</v>
      </c>
      <c r="AY1054" s="13">
        <f t="shared" si="1494"/>
        <v>1.4528176983859539E-4</v>
      </c>
      <c r="AZ1054" s="13">
        <f t="shared" si="1495"/>
        <v>7.6933828891614882E-5</v>
      </c>
      <c r="BA1054" s="13">
        <f t="shared" si="1496"/>
        <v>2.7160159344148689E-5</v>
      </c>
      <c r="BB1054" s="13">
        <f t="shared" si="1497"/>
        <v>7.1913188212573206E-6</v>
      </c>
      <c r="BC1054" s="13">
        <f t="shared" si="1498"/>
        <v>1.5232625327026635E-6</v>
      </c>
      <c r="BD1054" s="13">
        <f t="shared" si="1499"/>
        <v>2.6278036840850021E-4</v>
      </c>
      <c r="BE1054" s="13">
        <f t="shared" si="1500"/>
        <v>2.497331156845021E-4</v>
      </c>
      <c r="BF1054" s="13">
        <f t="shared" si="1501"/>
        <v>1.1866683467871928E-4</v>
      </c>
      <c r="BG1054" s="13">
        <f t="shared" si="1502"/>
        <v>3.7591644221389863E-5</v>
      </c>
      <c r="BH1054" s="13">
        <f t="shared" si="1503"/>
        <v>8.9312973529640252E-6</v>
      </c>
      <c r="BI1054" s="13">
        <f t="shared" si="1504"/>
        <v>1.6975702778475167E-6</v>
      </c>
      <c r="BJ1054" s="14">
        <f t="shared" si="1505"/>
        <v>0.31803148968618233</v>
      </c>
      <c r="BK1054" s="14">
        <f t="shared" si="1506"/>
        <v>0.30714330714048033</v>
      </c>
      <c r="BL1054" s="14">
        <f t="shared" si="1507"/>
        <v>0.34824720244970636</v>
      </c>
      <c r="BM1054" s="14">
        <f t="shared" si="1508"/>
        <v>0.32570162826481419</v>
      </c>
      <c r="BN1054" s="14">
        <f t="shared" si="1509"/>
        <v>0.6741193050327271</v>
      </c>
    </row>
    <row r="1055" spans="1:66" x14ac:dyDescent="0.25">
      <c r="A1055" t="s">
        <v>344</v>
      </c>
      <c r="B1055" t="s">
        <v>204</v>
      </c>
      <c r="C1055" t="s">
        <v>197</v>
      </c>
      <c r="D1055" t="s">
        <v>372</v>
      </c>
      <c r="E1055" s="10">
        <f>VLOOKUP(A1055,home!$A$2:$E$405,3,FALSE)</f>
        <v>1.3976999999999999</v>
      </c>
      <c r="F1055" s="10">
        <f>VLOOKUP(B1055,home!$B$2:$E$405,3,FALSE)</f>
        <v>0.58919999999999995</v>
      </c>
      <c r="G1055" s="10">
        <f>VLOOKUP(C1055,away!$B$2:$E$405,4,FALSE)</f>
        <v>1.4730000000000001</v>
      </c>
      <c r="H1055" s="10">
        <f>VLOOKUP(A1055,away!$A$2:$E$405,3,FALSE)</f>
        <v>1.0585</v>
      </c>
      <c r="I1055" s="10">
        <f>VLOOKUP(C1055,away!$B$2:$E$405,3,FALSE)</f>
        <v>0.94469999999999998</v>
      </c>
      <c r="J1055" s="10">
        <f>VLOOKUP(B1055,home!$B$2:$E$405,4,FALSE)</f>
        <v>1.0003</v>
      </c>
      <c r="K1055" s="12">
        <f t="shared" si="1454"/>
        <v>1.2130520893199999</v>
      </c>
      <c r="L1055" s="12">
        <f t="shared" si="1455"/>
        <v>1.0002649394849998</v>
      </c>
      <c r="M1055" s="13">
        <f t="shared" si="1456"/>
        <v>0.10933737113830584</v>
      </c>
      <c r="N1055" s="13">
        <f t="shared" si="1457"/>
        <v>0.13263192650007816</v>
      </c>
      <c r="O1055" s="13">
        <f t="shared" si="1458"/>
        <v>0.10936633892510646</v>
      </c>
      <c r="P1055" s="13">
        <f t="shared" si="1459"/>
        <v>0.1326670659343796</v>
      </c>
      <c r="Q1055" s="13">
        <f t="shared" si="1460"/>
        <v>8.0444717775728231E-2</v>
      </c>
      <c r="R1055" s="13">
        <f t="shared" si="1461"/>
        <v>5.4697657193308782E-2</v>
      </c>
      <c r="S1055" s="13">
        <f t="shared" si="1462"/>
        <v>4.0243674693287816E-2</v>
      </c>
      <c r="T1055" s="13">
        <f t="shared" si="1463"/>
        <v>8.0466030757826698E-2</v>
      </c>
      <c r="U1055" s="13">
        <f t="shared" si="1464"/>
        <v>6.6351107339252341E-2</v>
      </c>
      <c r="V1055" s="13">
        <f t="shared" si="1465"/>
        <v>5.4256230442142044E-3</v>
      </c>
      <c r="W1055" s="13">
        <f t="shared" si="1466"/>
        <v>3.252787765753494E-2</v>
      </c>
      <c r="X1055" s="13">
        <f t="shared" si="1467"/>
        <v>3.2536495576689667E-2</v>
      </c>
      <c r="Y1055" s="13">
        <f t="shared" si="1468"/>
        <v>1.6272557889535723E-2</v>
      </c>
      <c r="Z1055" s="13">
        <f t="shared" si="1469"/>
        <v>1.8237382920812097E-2</v>
      </c>
      <c r="AA1055" s="13">
        <f t="shared" si="1470"/>
        <v>2.2122895455819996E-2</v>
      </c>
      <c r="AB1055" s="13">
        <f t="shared" si="1471"/>
        <v>1.341811227724519E-2</v>
      </c>
      <c r="AC1055" s="13">
        <f t="shared" si="1472"/>
        <v>4.1145669285352676E-4</v>
      </c>
      <c r="AD1055" s="13">
        <f t="shared" si="1473"/>
        <v>9.8645024884045328E-3</v>
      </c>
      <c r="AE1055" s="13">
        <f t="shared" si="1474"/>
        <v>9.8671159846135895E-3</v>
      </c>
      <c r="AF1055" s="13">
        <f t="shared" si="1475"/>
        <v>4.9348650866204921E-3</v>
      </c>
      <c r="AG1055" s="13">
        <f t="shared" si="1476"/>
        <v>1.6453908424116956E-3</v>
      </c>
      <c r="AH1055" s="13">
        <f t="shared" si="1477"/>
        <v>4.5605536809127196E-3</v>
      </c>
      <c r="AI1055" s="13">
        <f t="shared" si="1478"/>
        <v>5.5321891710871903E-3</v>
      </c>
      <c r="AJ1055" s="13">
        <f t="shared" si="1479"/>
        <v>3.3554168162503975E-3</v>
      </c>
      <c r="AK1055" s="13">
        <f t="shared" si="1480"/>
        <v>1.356765126497335E-3</v>
      </c>
      <c r="AL1055" s="13">
        <f t="shared" si="1481"/>
        <v>1.9970025484110587E-5</v>
      </c>
      <c r="AM1055" s="13">
        <f t="shared" si="1482"/>
        <v>2.3932310707322907E-3</v>
      </c>
      <c r="AN1055" s="13">
        <f t="shared" si="1483"/>
        <v>2.3938651321396562E-3</v>
      </c>
      <c r="AO1055" s="13">
        <f t="shared" si="1484"/>
        <v>1.1972496807674618E-3</v>
      </c>
      <c r="AP1055" s="13">
        <f t="shared" si="1485"/>
        <v>3.9918895982710031E-4</v>
      </c>
      <c r="AQ1055" s="13">
        <f t="shared" si="1486"/>
        <v>9.9823680186133609E-5</v>
      </c>
      <c r="AR1055" s="13">
        <f t="shared" si="1487"/>
        <v>9.1235239033125111E-4</v>
      </c>
      <c r="AS1055" s="13">
        <f t="shared" si="1488"/>
        <v>1.1067309732874203E-3</v>
      </c>
      <c r="AT1055" s="13">
        <f t="shared" si="1489"/>
        <v>6.7126115973073107E-4</v>
      </c>
      <c r="AU1055" s="13">
        <f t="shared" si="1490"/>
        <v>2.7142491743024308E-4</v>
      </c>
      <c r="AV1055" s="13">
        <f t="shared" si="1491"/>
        <v>8.2313140795566242E-5</v>
      </c>
      <c r="AW1055" s="13">
        <f t="shared" si="1492"/>
        <v>6.7308608921718761E-7</v>
      </c>
      <c r="AX1055" s="13">
        <f t="shared" si="1493"/>
        <v>4.8385232509622387E-4</v>
      </c>
      <c r="AY1055" s="13">
        <f t="shared" si="1494"/>
        <v>4.8398051668205083E-4</v>
      </c>
      <c r="AZ1055" s="13">
        <f t="shared" si="1495"/>
        <v>2.4205437111544522E-4</v>
      </c>
      <c r="BA1055" s="13">
        <f t="shared" si="1496"/>
        <v>8.0706166958623531E-5</v>
      </c>
      <c r="BB1055" s="13">
        <f t="shared" si="1497"/>
        <v>2.0181887302233456E-5</v>
      </c>
      <c r="BC1055" s="13">
        <f t="shared" si="1498"/>
        <v>4.0374468562123285E-6</v>
      </c>
      <c r="BD1055" s="13">
        <f t="shared" si="1499"/>
        <v>1.5209901808394726E-4</v>
      </c>
      <c r="BE1055" s="13">
        <f t="shared" si="1500"/>
        <v>1.8450403167025265E-4</v>
      </c>
      <c r="BF1055" s="13">
        <f t="shared" si="1501"/>
        <v>1.1190650055278171E-4</v>
      </c>
      <c r="BG1055" s="13">
        <f t="shared" si="1502"/>
        <v>4.5249471434680505E-5</v>
      </c>
      <c r="BH1055" s="13">
        <f t="shared" si="1503"/>
        <v>1.3722491466116219E-5</v>
      </c>
      <c r="BI1055" s="13">
        <f t="shared" si="1504"/>
        <v>3.3292193887296289E-6</v>
      </c>
      <c r="BJ1055" s="14">
        <f t="shared" si="1505"/>
        <v>0.40898965179710728</v>
      </c>
      <c r="BK1055" s="14">
        <f t="shared" si="1506"/>
        <v>0.28858914204520708</v>
      </c>
      <c r="BL1055" s="14">
        <f t="shared" si="1507"/>
        <v>0.28431592929965216</v>
      </c>
      <c r="BM1055" s="14">
        <f t="shared" si="1508"/>
        <v>0.38050372116527875</v>
      </c>
      <c r="BN1055" s="14">
        <f t="shared" si="1509"/>
        <v>0.61914507746690706</v>
      </c>
    </row>
    <row r="1056" spans="1:66" x14ac:dyDescent="0.25">
      <c r="A1056" t="s">
        <v>349</v>
      </c>
      <c r="B1056" t="s">
        <v>276</v>
      </c>
      <c r="C1056" t="s">
        <v>275</v>
      </c>
      <c r="D1056" t="s">
        <v>372</v>
      </c>
      <c r="E1056" s="10">
        <f>VLOOKUP(A1056,home!$A$2:$E$405,3,FALSE)</f>
        <v>1.53</v>
      </c>
      <c r="F1056" s="10">
        <f>VLOOKUP(B1056,home!$B$2:$E$405,3,FALSE)</f>
        <v>1.3574999999999999</v>
      </c>
      <c r="G1056" s="10">
        <f>VLOOKUP(C1056,away!$B$2:$E$405,4,FALSE)</f>
        <v>1.3574999999999999</v>
      </c>
      <c r="H1056" s="10">
        <f>VLOOKUP(A1056,away!$A$2:$E$405,3,FALSE)</f>
        <v>1.075</v>
      </c>
      <c r="I1056" s="10">
        <f>VLOOKUP(C1056,away!$B$2:$E$405,3,FALSE)</f>
        <v>0.71560000000000001</v>
      </c>
      <c r="J1056" s="10">
        <f>VLOOKUP(B1056,home!$B$2:$E$405,4,FALSE)</f>
        <v>1.0732999999999999</v>
      </c>
      <c r="K1056" s="12">
        <f t="shared" si="1454"/>
        <v>2.8194935624999999</v>
      </c>
      <c r="L1056" s="12">
        <f t="shared" si="1455"/>
        <v>0.82565749099999997</v>
      </c>
      <c r="M1056" s="13">
        <f t="shared" si="1456"/>
        <v>2.6117464421528055E-2</v>
      </c>
      <c r="N1056" s="13">
        <f t="shared" si="1457"/>
        <v>7.3638022805321127E-2</v>
      </c>
      <c r="O1056" s="13">
        <f t="shared" si="1458"/>
        <v>2.1564080145560618E-2</v>
      </c>
      <c r="P1056" s="13">
        <f t="shared" si="1459"/>
        <v>6.0799785151642222E-2</v>
      </c>
      <c r="Q1056" s="13">
        <f t="shared" si="1460"/>
        <v>0.10381096562741557</v>
      </c>
      <c r="R1056" s="13">
        <f t="shared" si="1461"/>
        <v>8.9022721543532465E-3</v>
      </c>
      <c r="S1056" s="13">
        <f t="shared" si="1462"/>
        <v>3.5384501868401287E-2</v>
      </c>
      <c r="T1056" s="13">
        <f t="shared" si="1463"/>
        <v>8.5712301418219172E-2</v>
      </c>
      <c r="U1056" s="13">
        <f t="shared" si="1464"/>
        <v>2.5099899030821982E-2</v>
      </c>
      <c r="V1056" s="13">
        <f t="shared" si="1465"/>
        <v>9.1525394509726094E-3</v>
      </c>
      <c r="W1056" s="13">
        <f t="shared" si="1466"/>
        <v>9.7564783101135658E-2</v>
      </c>
      <c r="X1056" s="13">
        <f t="shared" si="1467"/>
        <v>8.0555094025242857E-2</v>
      </c>
      <c r="Y1056" s="13">
        <f t="shared" si="1468"/>
        <v>3.3255458410075552E-2</v>
      </c>
      <c r="Z1056" s="13">
        <f t="shared" si="1469"/>
        <v>2.4500758970541553E-3</v>
      </c>
      <c r="AA1056" s="13">
        <f t="shared" si="1470"/>
        <v>6.9079732193806035E-3</v>
      </c>
      <c r="AB1056" s="13">
        <f t="shared" si="1471"/>
        <v>9.738493010983007E-3</v>
      </c>
      <c r="AC1056" s="13">
        <f t="shared" si="1472"/>
        <v>1.3316578689209775E-3</v>
      </c>
      <c r="AD1056" s="13">
        <f t="shared" si="1473"/>
        <v>6.8770819470090186E-2</v>
      </c>
      <c r="AE1056" s="13">
        <f t="shared" si="1474"/>
        <v>5.6781142257688606E-2</v>
      </c>
      <c r="AF1056" s="13">
        <f t="shared" si="1475"/>
        <v>2.3440887726298622E-2</v>
      </c>
      <c r="AG1056" s="13">
        <f t="shared" si="1476"/>
        <v>6.4513815156361388E-3</v>
      </c>
      <c r="AH1056" s="13">
        <f t="shared" si="1477"/>
        <v>5.0573087948032691E-4</v>
      </c>
      <c r="AI1056" s="13">
        <f t="shared" si="1478"/>
        <v>1.4259049590522449E-3</v>
      </c>
      <c r="AJ1056" s="13">
        <f t="shared" si="1479"/>
        <v>2.0101649263923158E-3</v>
      </c>
      <c r="AK1056" s="13">
        <f t="shared" si="1480"/>
        <v>1.8892156898421401E-3</v>
      </c>
      <c r="AL1056" s="13">
        <f t="shared" si="1481"/>
        <v>1.2400057068197165E-4</v>
      </c>
      <c r="AM1056" s="13">
        <f t="shared" si="1482"/>
        <v>3.8779776556753798E-2</v>
      </c>
      <c r="AN1056" s="13">
        <f t="shared" si="1483"/>
        <v>3.2018813013389956E-2</v>
      </c>
      <c r="AO1056" s="13">
        <f t="shared" si="1484"/>
        <v>1.3218286408716848E-2</v>
      </c>
      <c r="AP1056" s="13">
        <f t="shared" si="1485"/>
        <v>3.6379257305135184E-3</v>
      </c>
      <c r="AQ1056" s="13">
        <f t="shared" si="1486"/>
        <v>7.5092015777503314E-4</v>
      </c>
      <c r="AR1056" s="13">
        <f t="shared" si="1487"/>
        <v>8.3512097814590055E-5</v>
      </c>
      <c r="AS1056" s="13">
        <f t="shared" si="1488"/>
        <v>2.3546182217910698E-4</v>
      </c>
      <c r="AT1056" s="13">
        <f t="shared" si="1489"/>
        <v>3.3194154592425598E-4</v>
      </c>
      <c r="AU1056" s="13">
        <f t="shared" si="1490"/>
        <v>3.1196901728657928E-4</v>
      </c>
      <c r="AV1056" s="13">
        <f t="shared" si="1491"/>
        <v>2.1989865898474034E-4</v>
      </c>
      <c r="AW1056" s="13">
        <f t="shared" si="1492"/>
        <v>8.0184830588455893E-6</v>
      </c>
      <c r="AX1056" s="13">
        <f t="shared" si="1493"/>
        <v>1.8223221726159301E-2</v>
      </c>
      <c r="AY1056" s="13">
        <f t="shared" si="1494"/>
        <v>1.5046139528357375E-2</v>
      </c>
      <c r="AZ1056" s="13">
        <f t="shared" si="1495"/>
        <v>6.2114789061097362E-3</v>
      </c>
      <c r="BA1056" s="13">
        <f t="shared" si="1496"/>
        <v>1.7095180296726631E-3</v>
      </c>
      <c r="BB1056" s="13">
        <f t="shared" si="1497"/>
        <v>3.5286909179969855E-4</v>
      </c>
      <c r="BC1056" s="13">
        <f t="shared" si="1498"/>
        <v>5.8269801797357587E-5</v>
      </c>
      <c r="BD1056" s="13">
        <f t="shared" si="1499"/>
        <v>1.1492064858290164E-5</v>
      </c>
      <c r="BE1056" s="13">
        <f t="shared" si="1500"/>
        <v>3.2401802887781586E-5</v>
      </c>
      <c r="BF1056" s="13">
        <f t="shared" si="1501"/>
        <v>4.5678337327747053E-5</v>
      </c>
      <c r="BG1056" s="13">
        <f t="shared" si="1502"/>
        <v>4.2929926013762091E-5</v>
      </c>
      <c r="BH1056" s="13">
        <f t="shared" si="1503"/>
        <v>3.026016250860087E-5</v>
      </c>
      <c r="BI1056" s="13">
        <f t="shared" si="1504"/>
        <v>1.7063666678640806E-5</v>
      </c>
      <c r="BJ1056" s="14">
        <f t="shared" si="1505"/>
        <v>0.7599880753081687</v>
      </c>
      <c r="BK1056" s="14">
        <f t="shared" si="1506"/>
        <v>0.14795608886050449</v>
      </c>
      <c r="BL1056" s="14">
        <f t="shared" si="1507"/>
        <v>7.9406343118330572E-2</v>
      </c>
      <c r="BM1056" s="14">
        <f t="shared" si="1508"/>
        <v>0.67992987183293851</v>
      </c>
      <c r="BN1056" s="14">
        <f t="shared" si="1509"/>
        <v>0.29483259030582087</v>
      </c>
    </row>
    <row r="1057" spans="1:66" x14ac:dyDescent="0.25">
      <c r="A1057" t="s">
        <v>349</v>
      </c>
      <c r="B1057" t="s">
        <v>277</v>
      </c>
      <c r="C1057" t="s">
        <v>283</v>
      </c>
      <c r="D1057" t="s">
        <v>372</v>
      </c>
      <c r="E1057" s="10">
        <f>VLOOKUP(A1057,home!$A$2:$E$405,3,FALSE)</f>
        <v>1.53</v>
      </c>
      <c r="F1057" s="10">
        <f>VLOOKUP(B1057,home!$B$2:$E$405,3,FALSE)</f>
        <v>1.2065999999999999</v>
      </c>
      <c r="G1057" s="10">
        <f>VLOOKUP(C1057,away!$B$2:$E$405,4,FALSE)</f>
        <v>0.65359999999999996</v>
      </c>
      <c r="H1057" s="10">
        <f>VLOOKUP(A1057,away!$A$2:$E$405,3,FALSE)</f>
        <v>1.075</v>
      </c>
      <c r="I1057" s="10">
        <f>VLOOKUP(C1057,away!$B$2:$E$405,3,FALSE)</f>
        <v>1.6278999999999999</v>
      </c>
      <c r="J1057" s="10">
        <f>VLOOKUP(B1057,home!$B$2:$E$405,4,FALSE)</f>
        <v>0.93020000000000003</v>
      </c>
      <c r="K1057" s="12">
        <f t="shared" si="1454"/>
        <v>1.2066096527999999</v>
      </c>
      <c r="L1057" s="12">
        <f t="shared" si="1455"/>
        <v>1.6278430234999999</v>
      </c>
      <c r="M1057" s="13">
        <f t="shared" si="1456"/>
        <v>5.8750672671250725E-2</v>
      </c>
      <c r="N1057" s="13">
        <f t="shared" si="1457"/>
        <v>7.088912875362427E-2</v>
      </c>
      <c r="O1057" s="13">
        <f t="shared" si="1458"/>
        <v>9.5636872633827585E-2</v>
      </c>
      <c r="P1057" s="13">
        <f t="shared" si="1459"/>
        <v>0.11539637368358051</v>
      </c>
      <c r="Q1057" s="13">
        <f t="shared" si="1460"/>
        <v>4.276775351635255E-2</v>
      </c>
      <c r="R1057" s="13">
        <f t="shared" si="1461"/>
        <v>7.7840907953167171E-2</v>
      </c>
      <c r="S1057" s="13">
        <f t="shared" si="1462"/>
        <v>5.6664555714256611E-2</v>
      </c>
      <c r="T1057" s="13">
        <f t="shared" si="1463"/>
        <v>6.9619189192362083E-2</v>
      </c>
      <c r="U1057" s="13">
        <f t="shared" si="1464"/>
        <v>9.3923590919007774E-2</v>
      </c>
      <c r="V1057" s="13">
        <f t="shared" si="1465"/>
        <v>1.2366542559352371E-2</v>
      </c>
      <c r="W1057" s="13">
        <f t="shared" si="1466"/>
        <v>1.7201328073800703E-2</v>
      </c>
      <c r="X1057" s="13">
        <f t="shared" si="1467"/>
        <v>2.8001061899871164E-2</v>
      </c>
      <c r="Y1057" s="13">
        <f t="shared" si="1468"/>
        <v>2.2790666632148467E-2</v>
      </c>
      <c r="Z1057" s="13">
        <f t="shared" si="1469"/>
        <v>4.2237592984822936E-2</v>
      </c>
      <c r="AA1057" s="13">
        <f t="shared" si="1470"/>
        <v>5.0964287406524908E-2</v>
      </c>
      <c r="AB1057" s="13">
        <f t="shared" si="1471"/>
        <v>3.0747000566393221E-2</v>
      </c>
      <c r="AC1057" s="13">
        <f t="shared" si="1472"/>
        <v>1.5181253480473435E-3</v>
      </c>
      <c r="AD1057" s="13">
        <f t="shared" si="1473"/>
        <v>5.1888221237068868E-3</v>
      </c>
      <c r="AE1057" s="13">
        <f t="shared" si="1474"/>
        <v>8.4465878942587089E-3</v>
      </c>
      <c r="AF1057" s="13">
        <f t="shared" si="1475"/>
        <v>6.8748595880242982E-3</v>
      </c>
      <c r="AG1057" s="13">
        <f t="shared" si="1476"/>
        <v>3.7303974059691449E-3</v>
      </c>
      <c r="AH1057" s="13">
        <f t="shared" si="1477"/>
        <v>1.7189042767444151E-2</v>
      </c>
      <c r="AI1057" s="13">
        <f t="shared" si="1478"/>
        <v>2.0740464925590136E-2</v>
      </c>
      <c r="AJ1057" s="13">
        <f t="shared" si="1479"/>
        <v>1.2512822591388447E-2</v>
      </c>
      <c r="AK1057" s="13">
        <f t="shared" si="1480"/>
        <v>5.0326975075144012E-3</v>
      </c>
      <c r="AL1057" s="13">
        <f t="shared" si="1481"/>
        <v>1.1927431772028938E-4</v>
      </c>
      <c r="AM1057" s="13">
        <f t="shared" si="1482"/>
        <v>1.2521765722253854E-3</v>
      </c>
      <c r="AN1057" s="13">
        <f t="shared" si="1483"/>
        <v>2.038346897287237E-3</v>
      </c>
      <c r="AO1057" s="13">
        <f t="shared" si="1484"/>
        <v>1.6590543881109504E-3</v>
      </c>
      <c r="AP1057" s="13">
        <f t="shared" si="1485"/>
        <v>9.0022670376449043E-4</v>
      </c>
      <c r="AQ1057" s="13">
        <f t="shared" si="1486"/>
        <v>3.6635693982285699E-4</v>
      </c>
      <c r="AR1057" s="13">
        <f t="shared" si="1487"/>
        <v>5.5962126699254178E-3</v>
      </c>
      <c r="AS1057" s="13">
        <f t="shared" si="1488"/>
        <v>6.7524442266536679E-3</v>
      </c>
      <c r="AT1057" s="13">
        <f t="shared" si="1489"/>
        <v>4.0737821919369739E-3</v>
      </c>
      <c r="AU1057" s="13">
        <f t="shared" si="1490"/>
        <v>1.6384883053986311E-3</v>
      </c>
      <c r="AV1057" s="13">
        <f t="shared" si="1491"/>
        <v>4.9425395132347545E-4</v>
      </c>
      <c r="AW1057" s="13">
        <f t="shared" si="1492"/>
        <v>6.5076435689522512E-6</v>
      </c>
      <c r="AX1057" s="13">
        <f t="shared" si="1493"/>
        <v>2.5181472317619395E-4</v>
      </c>
      <c r="AY1057" s="13">
        <f t="shared" si="1494"/>
        <v>4.0991484033695106E-4</v>
      </c>
      <c r="AZ1057" s="13">
        <f t="shared" si="1495"/>
        <v>3.3363850653581116E-4</v>
      </c>
      <c r="BA1057" s="13">
        <f t="shared" si="1496"/>
        <v>1.8103703841175972E-4</v>
      </c>
      <c r="BB1057" s="13">
        <f t="shared" si="1497"/>
        <v>7.3674969993421197E-5</v>
      </c>
      <c r="BC1057" s="13">
        <f t="shared" si="1498"/>
        <v>2.3986257182072504E-5</v>
      </c>
      <c r="BD1057" s="13">
        <f t="shared" si="1499"/>
        <v>1.5182926254600673E-3</v>
      </c>
      <c r="BE1057" s="13">
        <f t="shared" si="1500"/>
        <v>1.8319865376551718E-3</v>
      </c>
      <c r="BF1057" s="13">
        <f t="shared" si="1501"/>
        <v>1.1052463200671907E-3</v>
      </c>
      <c r="BG1057" s="13">
        <f t="shared" si="1502"/>
        <v>4.4453362617158338E-4</v>
      </c>
      <c r="BH1057" s="13">
        <f t="shared" si="1503"/>
        <v>1.3409464108320472E-4</v>
      </c>
      <c r="BI1057" s="13">
        <f t="shared" si="1504"/>
        <v>3.2359977663949262E-5</v>
      </c>
      <c r="BJ1057" s="14">
        <f t="shared" si="1505"/>
        <v>0.28300002291696547</v>
      </c>
      <c r="BK1057" s="14">
        <f t="shared" si="1506"/>
        <v>0.24522545913454483</v>
      </c>
      <c r="BL1057" s="14">
        <f t="shared" si="1507"/>
        <v>0.42820938234419714</v>
      </c>
      <c r="BM1057" s="14">
        <f t="shared" si="1508"/>
        <v>0.53698734097195933</v>
      </c>
      <c r="BN1057" s="14">
        <f t="shared" si="1509"/>
        <v>0.46128170921180278</v>
      </c>
    </row>
    <row r="1058" spans="1:66" s="10" customFormat="1" x14ac:dyDescent="0.25">
      <c r="A1058" t="s">
        <v>349</v>
      </c>
      <c r="B1058" t="s">
        <v>286</v>
      </c>
      <c r="C1058" t="s">
        <v>287</v>
      </c>
      <c r="D1058" t="s">
        <v>372</v>
      </c>
      <c r="E1058" s="10">
        <f>VLOOKUP(A1058,home!$A$2:$E$405,3,FALSE)</f>
        <v>1.53</v>
      </c>
      <c r="F1058" s="10">
        <f>VLOOKUP(B1058,home!$B$2:$E$405,3,FALSE)</f>
        <v>0.54469999999999996</v>
      </c>
      <c r="G1058" s="10">
        <f>VLOOKUP(C1058,away!$B$2:$E$405,4,FALSE)</f>
        <v>1.4160999999999999</v>
      </c>
      <c r="H1058" s="10">
        <f>VLOOKUP(A1058,away!$A$2:$E$405,3,FALSE)</f>
        <v>1.075</v>
      </c>
      <c r="I1058" s="10">
        <f>VLOOKUP(C1058,away!$B$2:$E$405,3,FALSE)</f>
        <v>0.46510000000000001</v>
      </c>
      <c r="J1058" s="10">
        <f>VLOOKUP(B1058,home!$B$2:$E$405,4,FALSE)</f>
        <v>1.3953</v>
      </c>
      <c r="K1058" s="12">
        <f t="shared" si="1454"/>
        <v>1.1801649950999999</v>
      </c>
      <c r="L1058" s="12">
        <f t="shared" si="1455"/>
        <v>0.69762558225000004</v>
      </c>
      <c r="M1058" s="13">
        <f t="shared" si="1456"/>
        <v>0.15292761450514841</v>
      </c>
      <c r="N1058" s="13">
        <f t="shared" si="1457"/>
        <v>0.18047981742312313</v>
      </c>
      <c r="O1058" s="13">
        <f t="shared" si="1458"/>
        <v>0.10668621611125773</v>
      </c>
      <c r="P1058" s="13">
        <f t="shared" si="1459"/>
        <v>0.12590733771418</v>
      </c>
      <c r="Q1058" s="13">
        <f t="shared" si="1460"/>
        <v>0.10649798142240453</v>
      </c>
      <c r="R1058" s="13">
        <f t="shared" si="1461"/>
        <v>3.7213516816332746E-2</v>
      </c>
      <c r="S1058" s="13">
        <f t="shared" si="1462"/>
        <v>2.5915296170625358E-2</v>
      </c>
      <c r="T1058" s="13">
        <f t="shared" si="1463"/>
        <v>7.4295716298254655E-2</v>
      </c>
      <c r="U1058" s="13">
        <f t="shared" si="1464"/>
        <v>4.3918089891201099E-2</v>
      </c>
      <c r="V1058" s="13">
        <f t="shared" si="1465"/>
        <v>2.3707119777449958E-3</v>
      </c>
      <c r="W1058" s="13">
        <f t="shared" si="1466"/>
        <v>4.1895063241177311E-2</v>
      </c>
      <c r="X1058" s="13">
        <f t="shared" si="1467"/>
        <v>2.9227067887026895E-2</v>
      </c>
      <c r="Y1058" s="13">
        <f t="shared" si="1468"/>
        <v>1.0194775126073707E-2</v>
      </c>
      <c r="Z1058" s="13">
        <f t="shared" si="1469"/>
        <v>8.6537004455214343E-3</v>
      </c>
      <c r="AA1058" s="13">
        <f t="shared" si="1470"/>
        <v>1.0212794343885669E-2</v>
      </c>
      <c r="AB1058" s="13">
        <f t="shared" si="1471"/>
        <v>6.0263911934045709E-3</v>
      </c>
      <c r="AC1058" s="13">
        <f t="shared" si="1472"/>
        <v>1.2198991765273273E-4</v>
      </c>
      <c r="AD1058" s="13">
        <f t="shared" si="1473"/>
        <v>1.2360771776184545E-2</v>
      </c>
      <c r="AE1058" s="13">
        <f t="shared" si="1474"/>
        <v>8.6231906074201118E-3</v>
      </c>
      <c r="AF1058" s="13">
        <f t="shared" si="1475"/>
        <v>3.007879184177093E-3</v>
      </c>
      <c r="AG1058" s="13">
        <f t="shared" si="1476"/>
        <v>6.9945782239973317E-4</v>
      </c>
      <c r="AH1058" s="13">
        <f t="shared" si="1477"/>
        <v>1.5092607029809936E-3</v>
      </c>
      <c r="AI1058" s="13">
        <f t="shared" si="1478"/>
        <v>1.7811766501381865E-3</v>
      </c>
      <c r="AJ1058" s="13">
        <f t="shared" si="1479"/>
        <v>1.0510411662912841E-3</v>
      </c>
      <c r="AK1058" s="13">
        <f t="shared" si="1480"/>
        <v>4.1346733095535041E-4</v>
      </c>
      <c r="AL1058" s="13">
        <f t="shared" si="1481"/>
        <v>4.0174368270448755E-6</v>
      </c>
      <c r="AM1058" s="13">
        <f t="shared" si="1482"/>
        <v>2.9175500325346096E-3</v>
      </c>
      <c r="AN1058" s="13">
        <f t="shared" si="1483"/>
        <v>2.0353575401904638E-3</v>
      </c>
      <c r="AO1058" s="13">
        <f t="shared" si="1484"/>
        <v>7.0995874453115007E-4</v>
      </c>
      <c r="AP1058" s="13">
        <f t="shared" si="1485"/>
        <v>1.6509512750900753E-4</v>
      </c>
      <c r="AQ1058" s="13">
        <f t="shared" si="1486"/>
        <v>2.8793646113777342E-5</v>
      </c>
      <c r="AR1058" s="13">
        <f t="shared" si="1487"/>
        <v>2.1057977533683208E-4</v>
      </c>
      <c r="AS1058" s="13">
        <f t="shared" si="1488"/>
        <v>2.4851887952855148E-4</v>
      </c>
      <c r="AT1058" s="13">
        <f t="shared" si="1489"/>
        <v>1.4664664112053527E-4</v>
      </c>
      <c r="AU1058" s="13">
        <f t="shared" si="1490"/>
        <v>5.7689077499815982E-5</v>
      </c>
      <c r="AV1058" s="13">
        <f t="shared" si="1491"/>
        <v>1.7020657466223455E-5</v>
      </c>
      <c r="AW1058" s="13">
        <f t="shared" si="1492"/>
        <v>9.1878031636241404E-8</v>
      </c>
      <c r="AX1058" s="13">
        <f t="shared" si="1493"/>
        <v>5.7386506997503532E-4</v>
      </c>
      <c r="AY1058" s="13">
        <f t="shared" si="1494"/>
        <v>4.0034295357427107E-4</v>
      </c>
      <c r="AZ1058" s="13">
        <f t="shared" si="1495"/>
        <v>1.3964474304346779E-4</v>
      </c>
      <c r="BA1058" s="13">
        <f t="shared" si="1496"/>
        <v>3.2473248391283615E-5</v>
      </c>
      <c r="BB1058" s="13">
        <f t="shared" si="1497"/>
        <v>5.6635422041295277E-6</v>
      </c>
      <c r="BC1058" s="13">
        <f t="shared" si="1498"/>
        <v>7.9020638555066231E-7</v>
      </c>
      <c r="BD1058" s="13">
        <f t="shared" si="1499"/>
        <v>2.448430639657193E-5</v>
      </c>
      <c r="BE1058" s="13">
        <f t="shared" si="1500"/>
        <v>2.8895521338537204E-5</v>
      </c>
      <c r="BF1058" s="13">
        <f t="shared" si="1501"/>
        <v>1.7050741399453357E-5</v>
      </c>
      <c r="BG1058" s="13">
        <f t="shared" si="1502"/>
        <v>6.7075627133790791E-6</v>
      </c>
      <c r="BH1058" s="13">
        <f t="shared" si="1503"/>
        <v>1.9790076791919898E-6</v>
      </c>
      <c r="BI1058" s="13">
        <f t="shared" si="1504"/>
        <v>4.6711111760329528E-7</v>
      </c>
      <c r="BJ1058" s="14">
        <f t="shared" si="1505"/>
        <v>0.47429125564269448</v>
      </c>
      <c r="BK1058" s="14">
        <f t="shared" si="1506"/>
        <v>0.30764731067575285</v>
      </c>
      <c r="BL1058" s="14">
        <f t="shared" si="1507"/>
        <v>0.20957199348804434</v>
      </c>
      <c r="BM1058" s="14">
        <f t="shared" si="1508"/>
        <v>0.29005152518402388</v>
      </c>
      <c r="BN1058" s="14">
        <f t="shared" si="1509"/>
        <v>0.70971248399244657</v>
      </c>
    </row>
    <row r="1059" spans="1:66" x14ac:dyDescent="0.25">
      <c r="A1059" t="s">
        <v>349</v>
      </c>
      <c r="B1059" t="s">
        <v>288</v>
      </c>
      <c r="C1059" t="s">
        <v>285</v>
      </c>
      <c r="D1059" t="s">
        <v>372</v>
      </c>
      <c r="E1059" s="10">
        <f>VLOOKUP(A1059,home!$A$2:$E$405,3,FALSE)</f>
        <v>1.53</v>
      </c>
      <c r="F1059" s="10">
        <f>VLOOKUP(B1059,home!$B$2:$E$405,3,FALSE)</f>
        <v>0.70809999999999995</v>
      </c>
      <c r="G1059" s="10">
        <f>VLOOKUP(C1059,away!$B$2:$E$405,4,FALSE)</f>
        <v>0.95530000000000004</v>
      </c>
      <c r="H1059" s="10">
        <f>VLOOKUP(A1059,away!$A$2:$E$405,3,FALSE)</f>
        <v>1.075</v>
      </c>
      <c r="I1059" s="10">
        <f>VLOOKUP(C1059,away!$B$2:$E$405,3,FALSE)</f>
        <v>1.1449</v>
      </c>
      <c r="J1059" s="10">
        <f>VLOOKUP(B1059,home!$B$2:$E$405,4,FALSE)</f>
        <v>1.0078</v>
      </c>
      <c r="K1059" s="12">
        <f t="shared" si="1454"/>
        <v>1.0349653329000001</v>
      </c>
      <c r="L1059" s="12">
        <f t="shared" si="1455"/>
        <v>1.2403674865000001</v>
      </c>
      <c r="M1059" s="13">
        <f t="shared" si="1456"/>
        <v>0.10276270132261019</v>
      </c>
      <c r="N1059" s="13">
        <f t="shared" si="1457"/>
        <v>0.10635583338405855</v>
      </c>
      <c r="O1059" s="13">
        <f t="shared" si="1458"/>
        <v>0.12746351354547622</v>
      </c>
      <c r="P1059" s="13">
        <f t="shared" si="1459"/>
        <v>0.13192031772919749</v>
      </c>
      <c r="Q1059" s="13">
        <f t="shared" si="1460"/>
        <v>5.5037300252094537E-2</v>
      </c>
      <c r="R1059" s="13">
        <f t="shared" si="1461"/>
        <v>7.9050798958430549E-2</v>
      </c>
      <c r="S1059" s="13">
        <f t="shared" si="1462"/>
        <v>4.2337759726503409E-2</v>
      </c>
      <c r="T1059" s="13">
        <f t="shared" si="1463"/>
        <v>6.8266477777436316E-2</v>
      </c>
      <c r="U1059" s="13">
        <f t="shared" si="1464"/>
        <v>8.1814836460023063E-2</v>
      </c>
      <c r="V1059" s="13">
        <f t="shared" si="1465"/>
        <v>6.0389514906977635E-3</v>
      </c>
      <c r="W1059" s="13">
        <f t="shared" si="1466"/>
        <v>1.8987232592442095E-2</v>
      </c>
      <c r="X1059" s="13">
        <f t="shared" si="1467"/>
        <v>2.3551145966278282E-2</v>
      </c>
      <c r="Y1059" s="13">
        <f t="shared" si="1468"/>
        <v>1.4606037863193607E-2</v>
      </c>
      <c r="Z1059" s="13">
        <f t="shared" si="1469"/>
        <v>3.2684013603295113E-2</v>
      </c>
      <c r="AA1059" s="13">
        <f t="shared" si="1470"/>
        <v>3.3826821019442462E-2</v>
      </c>
      <c r="AB1059" s="13">
        <f t="shared" si="1471"/>
        <v>1.7504793538667993E-2</v>
      </c>
      <c r="AC1059" s="13">
        <f t="shared" si="1472"/>
        <v>4.8452672343091174E-4</v>
      </c>
      <c r="AD1059" s="13">
        <f t="shared" si="1473"/>
        <v>4.9127818752216423E-3</v>
      </c>
      <c r="AE1059" s="13">
        <f t="shared" si="1474"/>
        <v>6.0936549062914252E-3</v>
      </c>
      <c r="AF1059" s="13">
        <f t="shared" si="1475"/>
        <v>3.7791857098575447E-3</v>
      </c>
      <c r="AG1059" s="13">
        <f t="shared" si="1476"/>
        <v>1.5625263599842408E-3</v>
      </c>
      <c r="AH1059" s="13">
        <f t="shared" si="1477"/>
        <v>1.0135046950462741E-2</v>
      </c>
      <c r="AI1059" s="13">
        <f t="shared" si="1478"/>
        <v>1.0489422241042804E-2</v>
      </c>
      <c r="AJ1059" s="13">
        <f t="shared" si="1479"/>
        <v>5.4280941908147638E-3</v>
      </c>
      <c r="AK1059" s="13">
        <f t="shared" si="1480"/>
        <v>1.8726297704030532E-3</v>
      </c>
      <c r="AL1059" s="13">
        <f t="shared" si="1481"/>
        <v>2.4880202050207937E-5</v>
      </c>
      <c r="AM1059" s="13">
        <f t="shared" si="1482"/>
        <v>1.0169117857907711E-3</v>
      </c>
      <c r="AN1059" s="13">
        <f t="shared" si="1483"/>
        <v>1.261344315733525E-3</v>
      </c>
      <c r="AO1059" s="13">
        <f t="shared" si="1484"/>
        <v>7.8226523925872772E-4</v>
      </c>
      <c r="AP1059" s="13">
        <f t="shared" si="1485"/>
        <v>3.2343212286522317E-4</v>
      </c>
      <c r="AQ1059" s="13">
        <f t="shared" si="1486"/>
        <v>1.00293672322924E-4</v>
      </c>
      <c r="AR1059" s="13">
        <f t="shared" si="1487"/>
        <v>2.5142365423009888E-3</v>
      </c>
      <c r="AS1059" s="13">
        <f t="shared" si="1488"/>
        <v>2.6021476599918884E-3</v>
      </c>
      <c r="AT1059" s="13">
        <f t="shared" si="1489"/>
        <v>1.3465663095892303E-3</v>
      </c>
      <c r="AU1059" s="13">
        <f t="shared" si="1490"/>
        <v>4.6454981629198081E-4</v>
      </c>
      <c r="AV1059" s="13">
        <f t="shared" si="1491"/>
        <v>1.2019823881681596E-4</v>
      </c>
      <c r="AW1059" s="13">
        <f t="shared" si="1492"/>
        <v>8.8721235033787188E-7</v>
      </c>
      <c r="AX1059" s="13">
        <f t="shared" si="1493"/>
        <v>1.7541140748514642E-4</v>
      </c>
      <c r="AY1059" s="13">
        <f t="shared" si="1494"/>
        <v>2.1757460660577836E-4</v>
      </c>
      <c r="AZ1059" s="13">
        <f t="shared" si="1495"/>
        <v>1.3493623396091783E-4</v>
      </c>
      <c r="BA1059" s="13">
        <f t="shared" si="1496"/>
        <v>5.5790172451959877E-5</v>
      </c>
      <c r="BB1059" s="13">
        <f t="shared" si="1497"/>
        <v>1.7300078993909752E-5</v>
      </c>
      <c r="BC1059" s="13">
        <f t="shared" si="1498"/>
        <v>4.2916910995854522E-6</v>
      </c>
      <c r="BD1059" s="13">
        <f t="shared" si="1499"/>
        <v>5.1976287674005502E-4</v>
      </c>
      <c r="BE1059" s="13">
        <f t="shared" si="1500"/>
        <v>5.3793655875433277E-4</v>
      </c>
      <c r="BF1059" s="13">
        <f t="shared" si="1501"/>
        <v>2.7837284480512921E-4</v>
      </c>
      <c r="BG1059" s="13">
        <f t="shared" si="1502"/>
        <v>9.6035414664686876E-5</v>
      </c>
      <c r="BH1059" s="13">
        <f t="shared" si="1503"/>
        <v>2.4848331227156807E-5</v>
      </c>
      <c r="BI1059" s="13">
        <f t="shared" si="1504"/>
        <v>5.1434322801047635E-6</v>
      </c>
      <c r="BJ1059" s="14">
        <f t="shared" si="1505"/>
        <v>0.30724172801342681</v>
      </c>
      <c r="BK1059" s="14">
        <f t="shared" si="1506"/>
        <v>0.28378671180109571</v>
      </c>
      <c r="BL1059" s="14">
        <f t="shared" si="1507"/>
        <v>0.37609575470022605</v>
      </c>
      <c r="BM1059" s="14">
        <f t="shared" si="1508"/>
        <v>0.39700105553192072</v>
      </c>
      <c r="BN1059" s="14">
        <f t="shared" si="1509"/>
        <v>0.60259046519186765</v>
      </c>
    </row>
    <row r="1060" spans="1:66" x14ac:dyDescent="0.25">
      <c r="A1060" t="s">
        <v>357</v>
      </c>
      <c r="B1060" t="s">
        <v>330</v>
      </c>
      <c r="C1060" t="s">
        <v>329</v>
      </c>
      <c r="D1060" t="s">
        <v>372</v>
      </c>
      <c r="E1060" s="10">
        <f>VLOOKUP(A1060,home!$A$2:$E$405,3,FALSE)</f>
        <v>1.9630000000000001</v>
      </c>
      <c r="F1060" s="10">
        <f>VLOOKUP(B1060,home!$B$2:$E$405,3,FALSE)</f>
        <v>0.81510000000000005</v>
      </c>
      <c r="G1060" s="10">
        <f>VLOOKUP(C1060,away!$B$2:$E$405,4,FALSE)</f>
        <v>0.61129999999999995</v>
      </c>
      <c r="H1060" s="10">
        <f>VLOOKUP(A1060,away!$A$2:$E$405,3,FALSE)</f>
        <v>1.5185</v>
      </c>
      <c r="I1060" s="10">
        <f>VLOOKUP(C1060,away!$B$2:$E$405,3,FALSE)</f>
        <v>2.2391000000000001</v>
      </c>
      <c r="J1060" s="10">
        <f>VLOOKUP(B1060,home!$B$2:$E$405,4,FALSE)</f>
        <v>1.5805</v>
      </c>
      <c r="K1060" s="12">
        <f t="shared" si="1454"/>
        <v>0.9781052466900001</v>
      </c>
      <c r="L1060" s="12">
        <f t="shared" si="1455"/>
        <v>5.3738159296749997</v>
      </c>
      <c r="M1060" s="13">
        <f t="shared" si="1456"/>
        <v>1.7433945484347274E-3</v>
      </c>
      <c r="N1060" s="13">
        <f t="shared" si="1457"/>
        <v>1.7052233548747505E-3</v>
      </c>
      <c r="O1060" s="13">
        <f t="shared" si="1458"/>
        <v>9.3686813960870904E-3</v>
      </c>
      <c r="P1060" s="13">
        <f t="shared" si="1459"/>
        <v>9.163556428079778E-3</v>
      </c>
      <c r="Q1060" s="13">
        <f t="shared" si="1460"/>
        <v>8.3394395509065855E-4</v>
      </c>
      <c r="R1060" s="13">
        <f t="shared" si="1461"/>
        <v>2.5172784663171313E-2</v>
      </c>
      <c r="S1060" s="13">
        <f t="shared" si="1462"/>
        <v>1.204127408881623E-2</v>
      </c>
      <c r="T1060" s="13">
        <f t="shared" si="1463"/>
        <v>4.4814613103223528E-3</v>
      </c>
      <c r="U1060" s="13">
        <f t="shared" si="1464"/>
        <v>2.4621632752845429E-2</v>
      </c>
      <c r="V1060" s="13">
        <f t="shared" si="1465"/>
        <v>7.0323148645019262E-3</v>
      </c>
      <c r="W1060" s="13">
        <f t="shared" si="1466"/>
        <v>2.7189498597319432E-4</v>
      </c>
      <c r="X1060" s="13">
        <f t="shared" si="1467"/>
        <v>1.4611136068215121E-3</v>
      </c>
      <c r="Y1060" s="13">
        <f t="shared" si="1468"/>
        <v>3.9258777877011685E-3</v>
      </c>
      <c r="Z1060" s="13">
        <f t="shared" si="1469"/>
        <v>4.5091303739076161E-2</v>
      </c>
      <c r="AA1060" s="13">
        <f t="shared" si="1470"/>
        <v>4.4104040767282811E-2</v>
      </c>
      <c r="AB1060" s="13">
        <f t="shared" si="1471"/>
        <v>2.1569196837354483E-2</v>
      </c>
      <c r="AC1060" s="13">
        <f t="shared" si="1472"/>
        <v>2.3101846817586672E-3</v>
      </c>
      <c r="AD1060" s="13">
        <f t="shared" si="1473"/>
        <v>6.6485478082271333E-5</v>
      </c>
      <c r="AE1060" s="13">
        <f t="shared" si="1474"/>
        <v>3.5728072121056769E-4</v>
      </c>
      <c r="AF1060" s="13">
        <f t="shared" si="1475"/>
        <v>9.5998041550356074E-4</v>
      </c>
      <c r="AG1060" s="13">
        <f t="shared" si="1476"/>
        <v>1.7195860163363526E-3</v>
      </c>
      <c r="AH1060" s="13">
        <f t="shared" si="1477"/>
        <v>6.0578091580715358E-2</v>
      </c>
      <c r="AI1060" s="13">
        <f t="shared" si="1478"/>
        <v>5.9251749209565011E-2</v>
      </c>
      <c r="AJ1060" s="13">
        <f t="shared" si="1479"/>
        <v>2.8977223388717797E-2</v>
      </c>
      <c r="AK1060" s="13">
        <f t="shared" si="1480"/>
        <v>9.4475914103376874E-3</v>
      </c>
      <c r="AL1060" s="13">
        <f t="shared" si="1481"/>
        <v>4.8570778679072284E-4</v>
      </c>
      <c r="AM1060" s="13">
        <f t="shared" si="1482"/>
        <v>1.3005958988192523E-5</v>
      </c>
      <c r="AN1060" s="13">
        <f t="shared" si="1483"/>
        <v>6.9891629591448717E-5</v>
      </c>
      <c r="AO1060" s="13">
        <f t="shared" si="1484"/>
        <v>1.8779237622473587E-4</v>
      </c>
      <c r="AP1060" s="13">
        <f t="shared" si="1485"/>
        <v>3.3638722094266868E-4</v>
      </c>
      <c r="AQ1060" s="13">
        <f t="shared" si="1486"/>
        <v>4.5192075161020427E-4</v>
      </c>
      <c r="AR1060" s="13">
        <f t="shared" si="1487"/>
        <v>6.5107102705151826E-2</v>
      </c>
      <c r="AS1060" s="13">
        <f t="shared" si="1488"/>
        <v>6.3681598752693705E-2</v>
      </c>
      <c r="AT1060" s="13">
        <f t="shared" si="1489"/>
        <v>3.1143652928808531E-2</v>
      </c>
      <c r="AU1060" s="13">
        <f t="shared" si="1490"/>
        <v>1.0153923443586671E-2</v>
      </c>
      <c r="AV1060" s="13">
        <f t="shared" si="1491"/>
        <v>2.4829014486651788E-3</v>
      </c>
      <c r="AW1060" s="13">
        <f t="shared" si="1492"/>
        <v>7.0915462592640864E-5</v>
      </c>
      <c r="AX1060" s="13">
        <f t="shared" si="1493"/>
        <v>2.1201994540976777E-6</v>
      </c>
      <c r="AY1060" s="13">
        <f t="shared" si="1494"/>
        <v>1.1393561600518339E-5</v>
      </c>
      <c r="AZ1060" s="13">
        <f t="shared" si="1495"/>
        <v>3.061345141229942E-5</v>
      </c>
      <c r="BA1060" s="13">
        <f t="shared" si="1496"/>
        <v>5.483701762058206E-5</v>
      </c>
      <c r="BB1060" s="13">
        <f t="shared" si="1497"/>
        <v>7.3671009706338157E-5</v>
      </c>
      <c r="BC1060" s="13">
        <f t="shared" si="1498"/>
        <v>7.9178889103032293E-5</v>
      </c>
      <c r="BD1060" s="13">
        <f t="shared" si="1499"/>
        <v>5.8312264275321858E-2</v>
      </c>
      <c r="BE1060" s="13">
        <f t="shared" si="1500"/>
        <v>5.7035531634066168E-2</v>
      </c>
      <c r="BF1060" s="13">
        <f t="shared" si="1501"/>
        <v>2.789337636951679E-2</v>
      </c>
      <c r="BG1060" s="13">
        <f t="shared" si="1502"/>
        <v>9.0942192583077473E-3</v>
      </c>
      <c r="BH1060" s="13">
        <f t="shared" si="1503"/>
        <v>2.2237758927750118E-3</v>
      </c>
      <c r="BI1060" s="13">
        <f t="shared" si="1504"/>
        <v>4.3501737363719578E-4</v>
      </c>
      <c r="BJ1060" s="14">
        <f t="shared" si="1505"/>
        <v>1.7093659698170498E-2</v>
      </c>
      <c r="BK1060" s="14">
        <f t="shared" si="1506"/>
        <v>3.2787825959982579E-2</v>
      </c>
      <c r="BL1060" s="14">
        <f t="shared" si="1507"/>
        <v>0.61065435608860763</v>
      </c>
      <c r="BM1060" s="14">
        <f t="shared" si="1508"/>
        <v>0.65769908304109059</v>
      </c>
      <c r="BN1060" s="14">
        <f t="shared" si="1509"/>
        <v>4.7987584345738313E-2</v>
      </c>
    </row>
    <row r="1061" spans="1:66" x14ac:dyDescent="0.25">
      <c r="A1061" t="s">
        <v>357</v>
      </c>
      <c r="B1061" t="s">
        <v>331</v>
      </c>
      <c r="C1061" t="s">
        <v>335</v>
      </c>
      <c r="D1061" t="s">
        <v>372</v>
      </c>
      <c r="E1061" s="10">
        <f>VLOOKUP(A1061,home!$A$2:$E$405,3,FALSE)</f>
        <v>1.9630000000000001</v>
      </c>
      <c r="F1061" s="10">
        <f>VLOOKUP(B1061,home!$B$2:$E$405,3,FALSE)</f>
        <v>0.81510000000000005</v>
      </c>
      <c r="G1061" s="10">
        <f>VLOOKUP(C1061,away!$B$2:$E$405,4,FALSE)</f>
        <v>0.30570000000000003</v>
      </c>
      <c r="H1061" s="10">
        <f>VLOOKUP(A1061,away!$A$2:$E$405,3,FALSE)</f>
        <v>1.5185</v>
      </c>
      <c r="I1061" s="10">
        <f>VLOOKUP(C1061,away!$B$2:$E$405,3,FALSE)</f>
        <v>1.0537000000000001</v>
      </c>
      <c r="J1061" s="10">
        <f>VLOOKUP(B1061,home!$B$2:$E$405,4,FALSE)</f>
        <v>1.1854</v>
      </c>
      <c r="K1061" s="12">
        <f t="shared" si="1454"/>
        <v>0.48913262541000013</v>
      </c>
      <c r="L1061" s="12">
        <f t="shared" si="1455"/>
        <v>1.89669150563</v>
      </c>
      <c r="M1061" s="13">
        <f t="shared" si="1456"/>
        <v>9.2013117457226457E-2</v>
      </c>
      <c r="N1061" s="13">
        <f t="shared" si="1457"/>
        <v>4.5006617714011897E-2</v>
      </c>
      <c r="O1061" s="13">
        <f t="shared" si="1458"/>
        <v>0.17452049828765689</v>
      </c>
      <c r="P1061" s="13">
        <f t="shared" si="1459"/>
        <v>8.5363669515303067E-2</v>
      </c>
      <c r="Q1061" s="13">
        <f t="shared" si="1460"/>
        <v>1.1007102541639429E-2</v>
      </c>
      <c r="R1061" s="13">
        <f t="shared" si="1461"/>
        <v>0.16550577333025693</v>
      </c>
      <c r="S1061" s="13">
        <f t="shared" si="1462"/>
        <v>1.9798688150375193E-2</v>
      </c>
      <c r="T1061" s="13">
        <f t="shared" si="1463"/>
        <v>2.0877077892325888E-2</v>
      </c>
      <c r="U1061" s="13">
        <f t="shared" si="1464"/>
        <v>8.0954273429540966E-2</v>
      </c>
      <c r="V1061" s="13">
        <f t="shared" si="1465"/>
        <v>2.0408789031759948E-3</v>
      </c>
      <c r="W1061" s="13">
        <f t="shared" si="1466"/>
        <v>1.7946443214497268E-3</v>
      </c>
      <c r="X1061" s="13">
        <f t="shared" si="1467"/>
        <v>3.4038866401208123E-3</v>
      </c>
      <c r="Y1061" s="13">
        <f t="shared" si="1468"/>
        <v>3.228061438222293E-3</v>
      </c>
      <c r="Z1061" s="13">
        <f t="shared" si="1469"/>
        <v>0.10463779813607417</v>
      </c>
      <c r="AA1061" s="13">
        <f t="shared" si="1470"/>
        <v>5.1181760919419582E-2</v>
      </c>
      <c r="AB1061" s="13">
        <f t="shared" si="1471"/>
        <v>1.2517334545811321E-2</v>
      </c>
      <c r="AC1061" s="13">
        <f t="shared" si="1472"/>
        <v>1.1833700796278915E-4</v>
      </c>
      <c r="AD1061" s="13">
        <f t="shared" si="1473"/>
        <v>2.1945477215696321E-4</v>
      </c>
      <c r="AE1061" s="13">
        <f t="shared" si="1474"/>
        <v>4.1623800222007919E-4</v>
      </c>
      <c r="AF1061" s="13">
        <f t="shared" si="1475"/>
        <v>3.9473754156561271E-4</v>
      </c>
      <c r="AG1061" s="13">
        <f t="shared" si="1476"/>
        <v>2.4956511401358887E-4</v>
      </c>
      <c r="AH1061" s="13">
        <f t="shared" si="1477"/>
        <v>4.9616405723129642E-2</v>
      </c>
      <c r="AI1061" s="13">
        <f t="shared" si="1478"/>
        <v>2.426900279476216E-2</v>
      </c>
      <c r="AJ1061" s="13">
        <f t="shared" si="1479"/>
        <v>5.9353805265423224E-3</v>
      </c>
      <c r="AK1061" s="13">
        <f t="shared" si="1480"/>
        <v>9.6772941991834528E-4</v>
      </c>
      <c r="AL1061" s="13">
        <f t="shared" si="1481"/>
        <v>4.3914091896130903E-6</v>
      </c>
      <c r="AM1061" s="13">
        <f t="shared" si="1482"/>
        <v>2.1468497772777768E-5</v>
      </c>
      <c r="AN1061" s="13">
        <f t="shared" si="1483"/>
        <v>4.0719117364264169E-5</v>
      </c>
      <c r="AO1061" s="13">
        <f t="shared" si="1484"/>
        <v>3.8615802010775448E-5</v>
      </c>
      <c r="AP1061" s="13">
        <f t="shared" si="1485"/>
        <v>2.4414087885642554E-5</v>
      </c>
      <c r="AQ1061" s="13">
        <f t="shared" si="1486"/>
        <v>1.1576498277600632E-5</v>
      </c>
      <c r="AR1061" s="13">
        <f t="shared" si="1487"/>
        <v>1.8821403054990346E-2</v>
      </c>
      <c r="AS1061" s="13">
        <f t="shared" si="1488"/>
        <v>9.2061622901872271E-3</v>
      </c>
      <c r="AT1061" s="13">
        <f t="shared" si="1489"/>
        <v>2.2515171654749087E-3</v>
      </c>
      <c r="AU1061" s="13">
        <f t="shared" si="1490"/>
        <v>3.6709683410147471E-4</v>
      </c>
      <c r="AV1061" s="13">
        <f t="shared" si="1491"/>
        <v>4.4889759560938387E-5</v>
      </c>
      <c r="AW1061" s="13">
        <f t="shared" si="1492"/>
        <v>1.1316828547204412E-7</v>
      </c>
      <c r="AX1061" s="13">
        <f t="shared" si="1493"/>
        <v>1.7501571132012552E-6</v>
      </c>
      <c r="AY1061" s="13">
        <f t="shared" si="1494"/>
        <v>3.3195081301267434E-6</v>
      </c>
      <c r="AZ1061" s="13">
        <f t="shared" si="1495"/>
        <v>3.1480414366405599E-6</v>
      </c>
      <c r="BA1061" s="13">
        <f t="shared" si="1496"/>
        <v>1.9902878174158038E-6</v>
      </c>
      <c r="BB1061" s="13">
        <f t="shared" si="1497"/>
        <v>9.437404992628571E-7</v>
      </c>
      <c r="BC1061" s="13">
        <f t="shared" si="1498"/>
        <v>3.5799691769417536E-7</v>
      </c>
      <c r="BD1061" s="13">
        <f t="shared" si="1499"/>
        <v>5.9497325497397877E-3</v>
      </c>
      <c r="BE1061" s="13">
        <f t="shared" si="1500"/>
        <v>2.9102083025415565E-3</v>
      </c>
      <c r="BF1061" s="13">
        <f t="shared" si="1501"/>
        <v>7.1173891375606578E-4</v>
      </c>
      <c r="BG1061" s="13">
        <f t="shared" si="1502"/>
        <v>1.1604490783065539E-4</v>
      </c>
      <c r="BH1061" s="13">
        <f t="shared" si="1503"/>
        <v>1.4190337608167486E-5</v>
      </c>
      <c r="BI1061" s="13">
        <f t="shared" si="1504"/>
        <v>1.3881914179474451E-6</v>
      </c>
      <c r="BJ1061" s="14">
        <f t="shared" si="1505"/>
        <v>8.6745689712951685E-2</v>
      </c>
      <c r="BK1061" s="14">
        <f t="shared" si="1506"/>
        <v>0.19934240195136324</v>
      </c>
      <c r="BL1061" s="14">
        <f t="shared" si="1507"/>
        <v>0.60586253128424716</v>
      </c>
      <c r="BM1061" s="14">
        <f t="shared" si="1508"/>
        <v>0.42316843589869696</v>
      </c>
      <c r="BN1061" s="14">
        <f t="shared" si="1509"/>
        <v>0.57341677884609465</v>
      </c>
    </row>
    <row r="1062" spans="1:66" x14ac:dyDescent="0.25">
      <c r="A1062" t="s">
        <v>344</v>
      </c>
      <c r="B1062" t="s">
        <v>206</v>
      </c>
      <c r="C1062" t="s">
        <v>212</v>
      </c>
      <c r="D1062" t="s">
        <v>373</v>
      </c>
      <c r="E1062" s="10">
        <f>VLOOKUP(A1062,home!$A$2:$E$405,3,FALSE)</f>
        <v>1.3976999999999999</v>
      </c>
      <c r="F1062" s="10">
        <f>VLOOKUP(B1062,home!$B$2:$E$405,3,FALSE)</f>
        <v>0.97909999999999997</v>
      </c>
      <c r="G1062" s="10">
        <f>VLOOKUP(C1062,away!$B$2:$E$405,4,FALSE)</f>
        <v>1.3951</v>
      </c>
      <c r="H1062" s="10">
        <f>VLOOKUP(A1062,away!$A$2:$E$405,3,FALSE)</f>
        <v>1.0585</v>
      </c>
      <c r="I1062" s="10">
        <f>VLOOKUP(C1062,away!$B$2:$E$405,3,FALSE)</f>
        <v>0.99199999999999999</v>
      </c>
      <c r="J1062" s="10">
        <f>VLOOKUP(B1062,home!$B$2:$E$405,4,FALSE)</f>
        <v>0.89500000000000002</v>
      </c>
      <c r="K1062" s="12">
        <f t="shared" si="1454"/>
        <v>1.9091777064569999</v>
      </c>
      <c r="L1062" s="12">
        <f t="shared" si="1455"/>
        <v>0.93977864000000011</v>
      </c>
      <c r="M1062" s="13">
        <f t="shared" si="1456"/>
        <v>5.7904721818608937E-2</v>
      </c>
      <c r="N1062" s="13">
        <f t="shared" si="1457"/>
        <v>0.11055040399468241</v>
      </c>
      <c r="O1062" s="13">
        <f t="shared" si="1458"/>
        <v>5.4417620720270642E-2</v>
      </c>
      <c r="P1062" s="13">
        <f t="shared" si="1459"/>
        <v>0.10389290831757321</v>
      </c>
      <c r="Q1062" s="13">
        <f t="shared" si="1460"/>
        <v>0.10553018337323129</v>
      </c>
      <c r="R1062" s="13">
        <f t="shared" si="1461"/>
        <v>2.5570258796265882E-2</v>
      </c>
      <c r="S1062" s="13">
        <f t="shared" si="1462"/>
        <v>4.6601279048088244E-2</v>
      </c>
      <c r="T1062" s="13">
        <f t="shared" si="1463"/>
        <v>9.9175012209445926E-2</v>
      </c>
      <c r="U1062" s="13">
        <f t="shared" si="1464"/>
        <v>4.8818168042166821E-2</v>
      </c>
      <c r="V1062" s="13">
        <f t="shared" si="1465"/>
        <v>9.2902468046104116E-3</v>
      </c>
      <c r="W1062" s="13">
        <f t="shared" si="1466"/>
        <v>6.7158624484830773E-2</v>
      </c>
      <c r="X1062" s="13">
        <f t="shared" si="1467"/>
        <v>6.3114240782624967E-2</v>
      </c>
      <c r="Y1062" s="13">
        <f t="shared" si="1468"/>
        <v>2.9656707683663918E-2</v>
      </c>
      <c r="Z1062" s="13">
        <f t="shared" si="1469"/>
        <v>8.0101276786675984E-3</v>
      </c>
      <c r="AA1062" s="13">
        <f t="shared" si="1470"/>
        <v>1.5292757189986338E-2</v>
      </c>
      <c r="AB1062" s="13">
        <f t="shared" si="1471"/>
        <v>1.459829554869096E-2</v>
      </c>
      <c r="AC1062" s="13">
        <f t="shared" si="1472"/>
        <v>1.0417876224137555E-3</v>
      </c>
      <c r="AD1062" s="13">
        <f t="shared" si="1473"/>
        <v>3.2054437165689016E-2</v>
      </c>
      <c r="AE1062" s="13">
        <f t="shared" si="1474"/>
        <v>3.0124075365536681E-2</v>
      </c>
      <c r="AF1062" s="13">
        <f t="shared" si="1475"/>
        <v>1.4154981289140785E-2</v>
      </c>
      <c r="AG1062" s="13">
        <f t="shared" si="1476"/>
        <v>4.4341830217113918E-3</v>
      </c>
      <c r="AH1062" s="13">
        <f t="shared" si="1477"/>
        <v>1.8819367240211478E-3</v>
      </c>
      <c r="AI1062" s="13">
        <f t="shared" si="1478"/>
        <v>3.5929516384638946E-3</v>
      </c>
      <c r="AJ1062" s="13">
        <f t="shared" si="1479"/>
        <v>3.4297915842667103E-3</v>
      </c>
      <c r="AK1062" s="13">
        <f t="shared" si="1480"/>
        <v>2.1826938768252789E-3</v>
      </c>
      <c r="AL1062" s="13">
        <f t="shared" si="1481"/>
        <v>7.4767198627336473E-5</v>
      </c>
      <c r="AM1062" s="13">
        <f t="shared" si="1482"/>
        <v>1.2239523365952042E-2</v>
      </c>
      <c r="AN1062" s="13">
        <f t="shared" si="1483"/>
        <v>1.1502442623102632E-2</v>
      </c>
      <c r="AO1062" s="13">
        <f t="shared" si="1484"/>
        <v>5.4048749425087131E-3</v>
      </c>
      <c r="AP1062" s="13">
        <f t="shared" si="1485"/>
        <v>1.693128674280306E-3</v>
      </c>
      <c r="AQ1062" s="13">
        <f t="shared" si="1486"/>
        <v>3.9779154071503713E-4</v>
      </c>
      <c r="AR1062" s="13">
        <f t="shared" si="1487"/>
        <v>3.5372078701333007E-4</v>
      </c>
      <c r="AS1062" s="13">
        <f t="shared" si="1488"/>
        <v>6.7531584087627443E-4</v>
      </c>
      <c r="AT1062" s="13">
        <f t="shared" si="1489"/>
        <v>6.4464897410912317E-4</v>
      </c>
      <c r="AU1062" s="13">
        <f t="shared" si="1490"/>
        <v>4.1024981661983784E-4</v>
      </c>
      <c r="AV1062" s="13">
        <f t="shared" si="1491"/>
        <v>1.958099509921666E-4</v>
      </c>
      <c r="AW1062" s="13">
        <f t="shared" si="1492"/>
        <v>3.726323302309548E-6</v>
      </c>
      <c r="AX1062" s="13">
        <f t="shared" si="1493"/>
        <v>3.8945708579891923E-3</v>
      </c>
      <c r="AY1062" s="13">
        <f t="shared" si="1494"/>
        <v>3.6600345043047164E-3</v>
      </c>
      <c r="AZ1062" s="13">
        <f t="shared" si="1495"/>
        <v>1.7198111244042804E-3</v>
      </c>
      <c r="BA1062" s="13">
        <f t="shared" si="1496"/>
        <v>5.3874725318317528E-4</v>
      </c>
      <c r="BB1062" s="13">
        <f t="shared" si="1497"/>
        <v>1.2657579022505502E-4</v>
      </c>
      <c r="BC1062" s="13">
        <f t="shared" si="1498"/>
        <v>2.379064479892551E-5</v>
      </c>
      <c r="BD1062" s="13">
        <f t="shared" si="1499"/>
        <v>5.5403206693186165E-5</v>
      </c>
      <c r="BE1062" s="13">
        <f t="shared" si="1500"/>
        <v>1.0577456708486025E-4</v>
      </c>
      <c r="BF1062" s="13">
        <f t="shared" si="1501"/>
        <v>1.0097122269427782E-4</v>
      </c>
      <c r="BG1062" s="13">
        <f t="shared" si="1502"/>
        <v>6.4257335787206761E-5</v>
      </c>
      <c r="BH1062" s="13">
        <f t="shared" si="1503"/>
        <v>3.0669668240314165E-5</v>
      </c>
      <c r="BI1062" s="13">
        <f t="shared" si="1504"/>
        <v>1.1710769373768023E-5</v>
      </c>
      <c r="BJ1062" s="14">
        <f t="shared" si="1505"/>
        <v>0.59715414069202122</v>
      </c>
      <c r="BK1062" s="14">
        <f t="shared" si="1506"/>
        <v>0.22246574531422661</v>
      </c>
      <c r="BL1062" s="14">
        <f t="shared" si="1507"/>
        <v>0.17243300626044203</v>
      </c>
      <c r="BM1062" s="14">
        <f t="shared" si="1508"/>
        <v>0.53854061474372261</v>
      </c>
      <c r="BN1062" s="14">
        <f t="shared" si="1509"/>
        <v>0.45786609702063241</v>
      </c>
    </row>
    <row r="1063" spans="1:66" x14ac:dyDescent="0.25">
      <c r="A1063" t="s">
        <v>349</v>
      </c>
      <c r="B1063" t="s">
        <v>281</v>
      </c>
      <c r="C1063" t="s">
        <v>278</v>
      </c>
      <c r="D1063" t="s">
        <v>373</v>
      </c>
      <c r="E1063" s="10">
        <f>VLOOKUP(A1063,home!$A$2:$E$405,3,FALSE)</f>
        <v>1.53</v>
      </c>
      <c r="F1063" s="10">
        <f>VLOOKUP(B1063,home!$B$2:$E$405,3,FALSE)</f>
        <v>1.3574999999999999</v>
      </c>
      <c r="G1063" s="10">
        <f>VLOOKUP(C1063,away!$B$2:$E$405,4,FALSE)</f>
        <v>0.98040000000000005</v>
      </c>
      <c r="H1063" s="10">
        <f>VLOOKUP(A1063,away!$A$2:$E$405,3,FALSE)</f>
        <v>1.075</v>
      </c>
      <c r="I1063" s="10">
        <f>VLOOKUP(C1063,away!$B$2:$E$405,3,FALSE)</f>
        <v>1.0078</v>
      </c>
      <c r="J1063" s="10">
        <f>VLOOKUP(B1063,home!$B$2:$E$405,4,FALSE)</f>
        <v>1.0018</v>
      </c>
      <c r="K1063" s="12">
        <f t="shared" si="1454"/>
        <v>2.0362662899999999</v>
      </c>
      <c r="L1063" s="12">
        <f t="shared" si="1455"/>
        <v>1.0853350930000001</v>
      </c>
      <c r="M1063" s="13">
        <f t="shared" si="1456"/>
        <v>4.4086512469575449E-2</v>
      </c>
      <c r="N1063" s="13">
        <f t="shared" si="1457"/>
        <v>8.9771879185461145E-2</v>
      </c>
      <c r="O1063" s="13">
        <f t="shared" si="1458"/>
        <v>4.7848639111212336E-2</v>
      </c>
      <c r="P1063" s="13">
        <f t="shared" si="1459"/>
        <v>9.7432570844537242E-2</v>
      </c>
      <c r="Q1063" s="13">
        <f t="shared" si="1460"/>
        <v>9.1399725687653602E-2</v>
      </c>
      <c r="R1063" s="13">
        <f t="shared" si="1461"/>
        <v>2.5965903589845539E-2</v>
      </c>
      <c r="S1063" s="13">
        <f t="shared" si="1462"/>
        <v>5.383225690582271E-2</v>
      </c>
      <c r="T1063" s="13">
        <f t="shared" si="1463"/>
        <v>9.9199329779384018E-2</v>
      </c>
      <c r="U1063" s="13">
        <f t="shared" si="1464"/>
        <v>5.2873494169392458E-2</v>
      </c>
      <c r="V1063" s="13">
        <f t="shared" si="1465"/>
        <v>1.32189967480103E-2</v>
      </c>
      <c r="W1063" s="13">
        <f t="shared" si="1466"/>
        <v>6.2038060111005364E-2</v>
      </c>
      <c r="X1063" s="13">
        <f t="shared" si="1467"/>
        <v>6.7332083740117607E-2</v>
      </c>
      <c r="Y1063" s="13">
        <f t="shared" si="1468"/>
        <v>3.6538936683982164E-2</v>
      </c>
      <c r="Z1063" s="13">
        <f t="shared" si="1469"/>
        <v>9.3939021291713481E-3</v>
      </c>
      <c r="AA1063" s="13">
        <f t="shared" si="1470"/>
        <v>1.9128486237190843E-2</v>
      </c>
      <c r="AB1063" s="13">
        <f t="shared" si="1471"/>
        <v>1.947534585176033E-2</v>
      </c>
      <c r="AC1063" s="13">
        <f t="shared" si="1472"/>
        <v>1.8258997551023337E-3</v>
      </c>
      <c r="AD1063" s="13">
        <f t="shared" si="1473"/>
        <v>3.1581502625258474E-2</v>
      </c>
      <c r="AE1063" s="13">
        <f t="shared" si="1474"/>
        <v>3.4276513088864653E-2</v>
      </c>
      <c r="AF1063" s="13">
        <f t="shared" si="1475"/>
        <v>1.8600751260509318E-2</v>
      </c>
      <c r="AG1063" s="13">
        <f t="shared" si="1476"/>
        <v>6.7293493663982502E-3</v>
      </c>
      <c r="AH1063" s="13">
        <f t="shared" si="1477"/>
        <v>2.5488829102492706E-3</v>
      </c>
      <c r="AI1063" s="13">
        <f t="shared" si="1478"/>
        <v>5.1902043472976857E-3</v>
      </c>
      <c r="AJ1063" s="13">
        <f t="shared" si="1479"/>
        <v>5.2843190753068649E-3</v>
      </c>
      <c r="AK1063" s="13">
        <f t="shared" si="1480"/>
        <v>3.5867602662171135E-3</v>
      </c>
      <c r="AL1063" s="13">
        <f t="shared" si="1481"/>
        <v>1.6141182169200006E-4</v>
      </c>
      <c r="AM1063" s="13">
        <f t="shared" si="1482"/>
        <v>1.2861669836672055E-2</v>
      </c>
      <c r="AN1063" s="13">
        <f t="shared" si="1483"/>
        <v>1.395922162831976E-2</v>
      </c>
      <c r="AO1063" s="13">
        <f t="shared" si="1484"/>
        <v>7.5752165520900196E-3</v>
      </c>
      <c r="AP1063" s="13">
        <f t="shared" si="1485"/>
        <v>2.7405494536859205E-3</v>
      </c>
      <c r="AQ1063" s="13">
        <f t="shared" si="1486"/>
        <v>7.4360362404682682E-4</v>
      </c>
      <c r="AR1063" s="13">
        <f t="shared" si="1487"/>
        <v>5.532784140883008E-4</v>
      </c>
      <c r="AS1063" s="13">
        <f t="shared" si="1488"/>
        <v>1.1266221835926681E-3</v>
      </c>
      <c r="AT1063" s="13">
        <f t="shared" si="1489"/>
        <v>1.1470513870079707E-3</v>
      </c>
      <c r="AU1063" s="13">
        <f t="shared" si="1490"/>
        <v>7.7856735742069154E-4</v>
      </c>
      <c r="AV1063" s="13">
        <f t="shared" si="1491"/>
        <v>3.9634261610253395E-4</v>
      </c>
      <c r="AW1063" s="13">
        <f t="shared" si="1492"/>
        <v>9.9090325609503598E-6</v>
      </c>
      <c r="AX1063" s="13">
        <f t="shared" si="1493"/>
        <v>4.3649641202541901E-3</v>
      </c>
      <c r="AY1063" s="13">
        <f t="shared" si="1494"/>
        <v>4.7374487393977453E-3</v>
      </c>
      <c r="AZ1063" s="13">
        <f t="shared" si="1495"/>
        <v>2.5708596840784922E-3</v>
      </c>
      <c r="BA1063" s="13">
        <f t="shared" si="1496"/>
        <v>9.3008141143642717E-4</v>
      </c>
      <c r="BB1063" s="13">
        <f t="shared" si="1497"/>
        <v>2.5236249879473144E-4</v>
      </c>
      <c r="BC1063" s="13">
        <f t="shared" si="1498"/>
        <v>5.4779575219818472E-5</v>
      </c>
      <c r="BD1063" s="13">
        <f t="shared" si="1499"/>
        <v>1.0008207983490305E-4</v>
      </c>
      <c r="BE1063" s="13">
        <f t="shared" si="1500"/>
        <v>2.0379376540090186E-4</v>
      </c>
      <c r="BF1063" s="13">
        <f t="shared" si="1501"/>
        <v>2.0748918729901242E-4</v>
      </c>
      <c r="BG1063" s="13">
        <f t="shared" si="1502"/>
        <v>1.4083441254549172E-4</v>
      </c>
      <c r="BH1063" s="13">
        <f t="shared" si="1503"/>
        <v>7.169409168458448E-5</v>
      </c>
      <c r="BI1063" s="13">
        <f t="shared" si="1504"/>
        <v>2.9197652417897706E-5</v>
      </c>
      <c r="BJ1063" s="14">
        <f t="shared" si="1505"/>
        <v>0.58825888865263054</v>
      </c>
      <c r="BK1063" s="14">
        <f t="shared" si="1506"/>
        <v>0.21529509728413779</v>
      </c>
      <c r="BL1063" s="14">
        <f t="shared" si="1507"/>
        <v>0.18665698870586739</v>
      </c>
      <c r="BM1063" s="14">
        <f t="shared" si="1508"/>
        <v>0.59837210617668501</v>
      </c>
      <c r="BN1063" s="14">
        <f t="shared" si="1509"/>
        <v>0.39650523088828532</v>
      </c>
    </row>
    <row r="1064" spans="1:66" x14ac:dyDescent="0.25">
      <c r="A1064" t="s">
        <v>349</v>
      </c>
      <c r="B1064" t="s">
        <v>282</v>
      </c>
      <c r="C1064" t="s">
        <v>274</v>
      </c>
      <c r="D1064" t="s">
        <v>373</v>
      </c>
      <c r="E1064" s="10">
        <f>VLOOKUP(A1064,home!$A$2:$E$405,3,FALSE)</f>
        <v>1.53</v>
      </c>
      <c r="F1064" s="10">
        <f>VLOOKUP(B1064,home!$B$2:$E$405,3,FALSE)</f>
        <v>0.85470000000000002</v>
      </c>
      <c r="G1064" s="10">
        <f>VLOOKUP(C1064,away!$B$2:$E$405,4,FALSE)</f>
        <v>0.76249999999999996</v>
      </c>
      <c r="H1064" s="10">
        <f>VLOOKUP(A1064,away!$A$2:$E$405,3,FALSE)</f>
        <v>1.075</v>
      </c>
      <c r="I1064" s="10">
        <f>VLOOKUP(C1064,away!$B$2:$E$405,3,FALSE)</f>
        <v>0.85270000000000001</v>
      </c>
      <c r="J1064" s="10">
        <f>VLOOKUP(B1064,home!$B$2:$E$405,4,FALSE)</f>
        <v>1.0018</v>
      </c>
      <c r="K1064" s="12">
        <f t="shared" si="1454"/>
        <v>0.99711438749999992</v>
      </c>
      <c r="L1064" s="12">
        <f t="shared" si="1455"/>
        <v>0.91830247450000002</v>
      </c>
      <c r="M1064" s="13">
        <f t="shared" si="1456"/>
        <v>0.14728042417545215</v>
      </c>
      <c r="N1064" s="13">
        <f t="shared" si="1457"/>
        <v>0.14685542994244616</v>
      </c>
      <c r="O1064" s="13">
        <f t="shared" si="1458"/>
        <v>0.13524797796572732</v>
      </c>
      <c r="P1064" s="13">
        <f t="shared" si="1459"/>
        <v>0.13485770470990968</v>
      </c>
      <c r="Q1064" s="13">
        <f t="shared" si="1460"/>
        <v>7.3215831039055657E-2</v>
      </c>
      <c r="R1064" s="13">
        <f t="shared" si="1461"/>
        <v>6.2099276418524432E-2</v>
      </c>
      <c r="S1064" s="13">
        <f t="shared" si="1462"/>
        <v>3.087070230385789E-2</v>
      </c>
      <c r="T1064" s="13">
        <f t="shared" si="1463"/>
        <v>6.7234278815738707E-2</v>
      </c>
      <c r="U1064" s="13">
        <f t="shared" si="1464"/>
        <v>6.1920081970250181E-2</v>
      </c>
      <c r="V1064" s="13">
        <f t="shared" si="1465"/>
        <v>3.1407599020625366E-3</v>
      </c>
      <c r="W1064" s="13">
        <f t="shared" si="1466"/>
        <v>2.4334852840603823E-2</v>
      </c>
      <c r="X1064" s="13">
        <f t="shared" si="1467"/>
        <v>2.2346755580119844E-2</v>
      </c>
      <c r="Y1064" s="13">
        <f t="shared" si="1468"/>
        <v>1.0260540473135368E-2</v>
      </c>
      <c r="Z1064" s="13">
        <f t="shared" si="1469"/>
        <v>1.9008639733263499E-2</v>
      </c>
      <c r="AA1064" s="13">
        <f t="shared" si="1470"/>
        <v>1.8953788164841195E-2</v>
      </c>
      <c r="AB1064" s="13">
        <f t="shared" si="1471"/>
        <v>9.4495474383951856E-3</v>
      </c>
      <c r="AC1064" s="13">
        <f t="shared" si="1472"/>
        <v>1.7974031248906046E-4</v>
      </c>
      <c r="AD1064" s="13">
        <f t="shared" si="1473"/>
        <v>6.0661579712653277E-3</v>
      </c>
      <c r="AE1064" s="13">
        <f t="shared" si="1474"/>
        <v>5.5705678757208502E-3</v>
      </c>
      <c r="AF1064" s="13">
        <f t="shared" si="1475"/>
        <v>2.5577331323223323E-3</v>
      </c>
      <c r="AG1064" s="13">
        <f t="shared" si="1476"/>
        <v>7.8292422150741143E-4</v>
      </c>
      <c r="AH1064" s="13">
        <f t="shared" si="1477"/>
        <v>4.3639202259837216E-3</v>
      </c>
      <c r="AI1064" s="13">
        <f t="shared" si="1478"/>
        <v>4.3513276432306201E-3</v>
      </c>
      <c r="AJ1064" s="13">
        <f t="shared" si="1479"/>
        <v>2.1693856988958581E-3</v>
      </c>
      <c r="AK1064" s="13">
        <f t="shared" si="1480"/>
        <v>7.2104189746860113E-4</v>
      </c>
      <c r="AL1064" s="13">
        <f t="shared" si="1481"/>
        <v>6.5831874458049549E-6</v>
      </c>
      <c r="AM1064" s="13">
        <f t="shared" si="1482"/>
        <v>1.2097306779992943E-3</v>
      </c>
      <c r="AN1064" s="13">
        <f t="shared" si="1483"/>
        <v>1.1108986750853146E-3</v>
      </c>
      <c r="AO1064" s="13">
        <f t="shared" si="1484"/>
        <v>5.1007050112480794E-4</v>
      </c>
      <c r="AP1064" s="13">
        <f t="shared" si="1485"/>
        <v>1.5613300111745542E-4</v>
      </c>
      <c r="AQ1064" s="13">
        <f t="shared" si="1486"/>
        <v>3.5844330319317632E-5</v>
      </c>
      <c r="AR1064" s="13">
        <f t="shared" si="1487"/>
        <v>8.0147974840829054E-4</v>
      </c>
      <c r="AS1064" s="13">
        <f t="shared" si="1488"/>
        <v>7.9916698842778669E-4</v>
      </c>
      <c r="AT1064" s="13">
        <f t="shared" si="1489"/>
        <v>3.984304510881959E-4</v>
      </c>
      <c r="AU1064" s="13">
        <f t="shared" si="1490"/>
        <v>1.324269117327184E-4</v>
      </c>
      <c r="AV1064" s="13">
        <f t="shared" si="1491"/>
        <v>3.3011194745221515E-5</v>
      </c>
      <c r="AW1064" s="13">
        <f t="shared" si="1492"/>
        <v>1.6744202119238616E-7</v>
      </c>
      <c r="AX1064" s="13">
        <f t="shared" si="1493"/>
        <v>2.0103997733887094E-4</v>
      </c>
      <c r="AY1064" s="13">
        <f t="shared" si="1494"/>
        <v>1.8461550866370912E-4</v>
      </c>
      <c r="AZ1064" s="13">
        <f t="shared" si="1495"/>
        <v>8.476643921848013E-5</v>
      </c>
      <c r="BA1064" s="13">
        <f t="shared" si="1496"/>
        <v>2.5947076962961385E-5</v>
      </c>
      <c r="BB1064" s="13">
        <f t="shared" si="1497"/>
        <v>5.9568162452823447E-6</v>
      </c>
      <c r="BC1064" s="13">
        <f t="shared" si="1498"/>
        <v>1.0940318196369158E-6</v>
      </c>
      <c r="BD1064" s="13">
        <f t="shared" si="1499"/>
        <v>1.2266680603749506E-4</v>
      </c>
      <c r="BE1064" s="13">
        <f t="shared" si="1500"/>
        <v>1.2231283716865817E-4</v>
      </c>
      <c r="BF1064" s="13">
        <f t="shared" si="1501"/>
        <v>6.0979944858406895E-5</v>
      </c>
      <c r="BG1064" s="13">
        <f t="shared" si="1502"/>
        <v>2.0267993455758055E-5</v>
      </c>
      <c r="BH1064" s="13">
        <f t="shared" si="1503"/>
        <v>5.0523769701230495E-6</v>
      </c>
      <c r="BI1064" s="13">
        <f t="shared" si="1504"/>
        <v>1.0075595535966704E-6</v>
      </c>
      <c r="BJ1064" s="14">
        <f t="shared" si="1505"/>
        <v>0.36275116892781045</v>
      </c>
      <c r="BK1064" s="14">
        <f t="shared" si="1506"/>
        <v>0.31652053009988085</v>
      </c>
      <c r="BL1064" s="14">
        <f t="shared" si="1507"/>
        <v>0.3017731502357634</v>
      </c>
      <c r="BM1064" s="14">
        <f t="shared" si="1508"/>
        <v>0.30031239667896031</v>
      </c>
      <c r="BN1064" s="14">
        <f t="shared" si="1509"/>
        <v>0.69955664425111541</v>
      </c>
    </row>
    <row r="1065" spans="1:66" x14ac:dyDescent="0.25">
      <c r="A1065" t="s">
        <v>349</v>
      </c>
      <c r="B1065" t="s">
        <v>284</v>
      </c>
      <c r="C1065" t="s">
        <v>280</v>
      </c>
      <c r="D1065" t="s">
        <v>373</v>
      </c>
      <c r="E1065" s="10">
        <f>VLOOKUP(A1065,home!$A$2:$E$405,3,FALSE)</f>
        <v>1.53</v>
      </c>
      <c r="F1065" s="10">
        <f>VLOOKUP(B1065,home!$B$2:$E$405,3,FALSE)</f>
        <v>0.65359999999999996</v>
      </c>
      <c r="G1065" s="10">
        <f>VLOOKUP(C1065,away!$B$2:$E$405,4,FALSE)</f>
        <v>0.8044</v>
      </c>
      <c r="H1065" s="10">
        <f>VLOOKUP(A1065,away!$A$2:$E$405,3,FALSE)</f>
        <v>1.075</v>
      </c>
      <c r="I1065" s="10">
        <f>VLOOKUP(C1065,away!$B$2:$E$405,3,FALSE)</f>
        <v>0.78710000000000002</v>
      </c>
      <c r="J1065" s="10">
        <f>VLOOKUP(B1065,home!$B$2:$E$405,4,FALSE)</f>
        <v>0.62019999999999997</v>
      </c>
      <c r="K1065" s="12">
        <f t="shared" si="1454"/>
        <v>0.80440643519999999</v>
      </c>
      <c r="L1065" s="12">
        <f t="shared" si="1455"/>
        <v>0.52477137649999994</v>
      </c>
      <c r="M1065" s="13">
        <f t="shared" si="1456"/>
        <v>0.26469480082665303</v>
      </c>
      <c r="N1065" s="13">
        <f t="shared" si="1457"/>
        <v>0.21292220114894198</v>
      </c>
      <c r="O1065" s="13">
        <f t="shared" si="1458"/>
        <v>0.138904254982196</v>
      </c>
      <c r="P1065" s="13">
        <f t="shared" si="1459"/>
        <v>0.11173547658434012</v>
      </c>
      <c r="Q1065" s="13">
        <f t="shared" si="1460"/>
        <v>8.5637994400578871E-2</v>
      </c>
      <c r="R1065" s="13">
        <f t="shared" si="1461"/>
        <v>3.6446488544356982E-2</v>
      </c>
      <c r="S1065" s="13">
        <f t="shared" si="1462"/>
        <v>1.1791709440966551E-2</v>
      </c>
      <c r="T1065" s="13">
        <f t="shared" si="1463"/>
        <v>4.4940368202291053E-2</v>
      </c>
      <c r="U1065" s="13">
        <f t="shared" si="1464"/>
        <v>2.9317789925523838E-2</v>
      </c>
      <c r="V1065" s="13">
        <f t="shared" si="1465"/>
        <v>5.5306978704685521E-4</v>
      </c>
      <c r="W1065" s="13">
        <f t="shared" si="1466"/>
        <v>2.2962584597815736E-2</v>
      </c>
      <c r="X1065" s="13">
        <f t="shared" si="1467"/>
        <v>1.205010712739346E-2</v>
      </c>
      <c r="Y1065" s="13">
        <f t="shared" si="1468"/>
        <v>3.1617756521073628E-3</v>
      </c>
      <c r="Z1065" s="13">
        <f t="shared" si="1469"/>
        <v>6.375357987337898E-3</v>
      </c>
      <c r="AA1065" s="13">
        <f t="shared" si="1470"/>
        <v>5.1283789917183249E-3</v>
      </c>
      <c r="AB1065" s="13">
        <f t="shared" si="1471"/>
        <v>2.062650531541354E-3</v>
      </c>
      <c r="AC1065" s="13">
        <f t="shared" si="1472"/>
        <v>1.459169108325032E-5</v>
      </c>
      <c r="AD1065" s="13">
        <f t="shared" si="1473"/>
        <v>4.617812704826846E-3</v>
      </c>
      <c r="AE1065" s="13">
        <f t="shared" si="1474"/>
        <v>2.423295929531171E-3</v>
      </c>
      <c r="AF1065" s="13">
        <f t="shared" si="1475"/>
        <v>6.3583817030345971E-4</v>
      </c>
      <c r="AG1065" s="13">
        <f t="shared" si="1476"/>
        <v>1.1122322395379598E-4</v>
      </c>
      <c r="AH1065" s="13">
        <f t="shared" si="1477"/>
        <v>8.3640134667389442E-4</v>
      </c>
      <c r="AI1065" s="13">
        <f t="shared" si="1478"/>
        <v>6.7280662567442673E-4</v>
      </c>
      <c r="AJ1065" s="13">
        <f t="shared" si="1479"/>
        <v>2.7060498966885319E-4</v>
      </c>
      <c r="AK1065" s="13">
        <f t="shared" si="1480"/>
        <v>7.2558798362285006E-5</v>
      </c>
      <c r="AL1065" s="13">
        <f t="shared" si="1481"/>
        <v>2.4638331425726605E-7</v>
      </c>
      <c r="AM1065" s="13">
        <f t="shared" si="1482"/>
        <v>7.4291965126220679E-4</v>
      </c>
      <c r="AN1065" s="13">
        <f t="shared" si="1483"/>
        <v>3.8986296802176809E-4</v>
      </c>
      <c r="AO1065" s="13">
        <f t="shared" si="1484"/>
        <v>1.0229446318757935E-4</v>
      </c>
      <c r="AP1065" s="13">
        <f t="shared" si="1485"/>
        <v>1.7893735418424861E-5</v>
      </c>
      <c r="AQ1065" s="13">
        <f t="shared" si="1486"/>
        <v>2.347530041563404E-6</v>
      </c>
      <c r="AR1065" s="13">
        <f t="shared" si="1487"/>
        <v>8.7783897200102687E-5</v>
      </c>
      <c r="AS1065" s="13">
        <f t="shared" si="1488"/>
        <v>7.0613931814697867E-5</v>
      </c>
      <c r="AT1065" s="13">
        <f t="shared" si="1489"/>
        <v>2.8401150583258483E-5</v>
      </c>
      <c r="AU1065" s="13">
        <f t="shared" si="1490"/>
        <v>7.615356098752453E-6</v>
      </c>
      <c r="AV1065" s="13">
        <f t="shared" si="1491"/>
        <v>1.5314603630440099E-6</v>
      </c>
      <c r="AW1065" s="13">
        <f t="shared" si="1492"/>
        <v>2.8890460672891783E-9</v>
      </c>
      <c r="AX1065" s="13">
        <f t="shared" si="1493"/>
        <v>9.9601558051976453E-5</v>
      </c>
      <c r="AY1065" s="13">
        <f t="shared" si="1494"/>
        <v>5.2268046720480324E-5</v>
      </c>
      <c r="AZ1065" s="13">
        <f t="shared" si="1495"/>
        <v>1.3714387412236383E-5</v>
      </c>
      <c r="BA1065" s="13">
        <f t="shared" si="1496"/>
        <v>2.3989726533911861E-6</v>
      </c>
      <c r="BB1065" s="13">
        <f t="shared" si="1497"/>
        <v>3.1472804537648747E-7</v>
      </c>
      <c r="BC1065" s="13">
        <f t="shared" si="1498"/>
        <v>3.3032053919074775E-8</v>
      </c>
      <c r="BD1065" s="13">
        <f t="shared" si="1499"/>
        <v>7.6777460947053886E-6</v>
      </c>
      <c r="BE1065" s="13">
        <f t="shared" si="1500"/>
        <v>6.1760283664126842E-6</v>
      </c>
      <c r="BF1065" s="13">
        <f t="shared" si="1501"/>
        <v>2.4840184809600529E-6</v>
      </c>
      <c r="BG1065" s="13">
        <f t="shared" si="1502"/>
        <v>6.6605348374666515E-7</v>
      </c>
      <c r="BH1065" s="13">
        <f t="shared" si="1503"/>
        <v>1.3394442712829901E-7</v>
      </c>
      <c r="BI1065" s="13">
        <f t="shared" si="1504"/>
        <v>2.1549151828236242E-8</v>
      </c>
      <c r="BJ1065" s="14">
        <f t="shared" si="1505"/>
        <v>0.39088685023061281</v>
      </c>
      <c r="BK1065" s="14">
        <f t="shared" si="1506"/>
        <v>0.38884216276012451</v>
      </c>
      <c r="BL1065" s="14">
        <f t="shared" si="1507"/>
        <v>0.21392503987178063</v>
      </c>
      <c r="BM1065" s="14">
        <f t="shared" si="1508"/>
        <v>0.14963592920511432</v>
      </c>
      <c r="BN1065" s="14">
        <f t="shared" si="1509"/>
        <v>0.85034121648706684</v>
      </c>
    </row>
    <row r="1066" spans="1:66" x14ac:dyDescent="0.25">
      <c r="A1066" t="s">
        <v>349</v>
      </c>
      <c r="B1066" t="s">
        <v>289</v>
      </c>
      <c r="C1066" t="s">
        <v>279</v>
      </c>
      <c r="D1066" t="s">
        <v>373</v>
      </c>
      <c r="E1066" s="10">
        <f>VLOOKUP(A1066,home!$A$2:$E$405,3,FALSE)</f>
        <v>1.53</v>
      </c>
      <c r="F1066" s="10">
        <f>VLOOKUP(B1066,home!$B$2:$E$405,3,FALSE)</f>
        <v>0.65359999999999996</v>
      </c>
      <c r="G1066" s="10">
        <f>VLOOKUP(C1066,away!$B$2:$E$405,4,FALSE)</f>
        <v>1.0055000000000001</v>
      </c>
      <c r="H1066" s="10">
        <f>VLOOKUP(A1066,away!$A$2:$E$405,3,FALSE)</f>
        <v>1.075</v>
      </c>
      <c r="I1066" s="10">
        <f>VLOOKUP(C1066,away!$B$2:$E$405,3,FALSE)</f>
        <v>1.0732999999999999</v>
      </c>
      <c r="J1066" s="10">
        <f>VLOOKUP(B1066,home!$B$2:$E$405,4,FALSE)</f>
        <v>1.0078</v>
      </c>
      <c r="K1066" s="12">
        <f t="shared" si="1454"/>
        <v>1.0055080440000002</v>
      </c>
      <c r="L1066" s="12">
        <f t="shared" si="1455"/>
        <v>1.1627971204999998</v>
      </c>
      <c r="M1066" s="13">
        <f t="shared" si="1456"/>
        <v>0.11437129326770419</v>
      </c>
      <c r="N1066" s="13">
        <f t="shared" si="1457"/>
        <v>0.11500125538335963</v>
      </c>
      <c r="O1066" s="13">
        <f t="shared" si="1458"/>
        <v>0.13299061047954744</v>
      </c>
      <c r="P1066" s="13">
        <f t="shared" si="1459"/>
        <v>0.13372312861365568</v>
      </c>
      <c r="Q1066" s="13">
        <f t="shared" si="1460"/>
        <v>5.7817343679033212E-2</v>
      </c>
      <c r="R1066" s="13">
        <f t="shared" si="1461"/>
        <v>7.7320549459577462E-2</v>
      </c>
      <c r="S1066" s="13">
        <f t="shared" si="1462"/>
        <v>3.9087332614944147E-2</v>
      </c>
      <c r="T1066" s="13">
        <f t="shared" si="1463"/>
        <v>6.7229840744938679E-2</v>
      </c>
      <c r="U1066" s="13">
        <f t="shared" si="1464"/>
        <v>7.7746434448105001E-2</v>
      </c>
      <c r="V1066" s="13">
        <f t="shared" si="1465"/>
        <v>5.0778868806203433E-3</v>
      </c>
      <c r="W1066" s="13">
        <f t="shared" si="1466"/>
        <v>1.9378601383993489E-2</v>
      </c>
      <c r="X1066" s="13">
        <f t="shared" si="1467"/>
        <v>2.2533381888624939E-2</v>
      </c>
      <c r="Y1066" s="13">
        <f t="shared" si="1468"/>
        <v>1.3100875787609967E-2</v>
      </c>
      <c r="Z1066" s="13">
        <f t="shared" si="1469"/>
        <v>2.9969370755691484E-2</v>
      </c>
      <c r="AA1066" s="13">
        <f t="shared" si="1470"/>
        <v>3.013444336846615E-2</v>
      </c>
      <c r="AB1066" s="13">
        <f t="shared" si="1471"/>
        <v>1.5150212604227586E-2</v>
      </c>
      <c r="AC1066" s="13">
        <f t="shared" si="1472"/>
        <v>3.7106717353530401E-4</v>
      </c>
      <c r="AD1066" s="13">
        <f t="shared" si="1473"/>
        <v>4.871334893268746E-3</v>
      </c>
      <c r="AE1066" s="13">
        <f t="shared" si="1474"/>
        <v>5.6643741868840714E-3</v>
      </c>
      <c r="AF1066" s="13">
        <f t="shared" si="1475"/>
        <v>3.2932589969716644E-3</v>
      </c>
      <c r="AG1066" s="13">
        <f t="shared" si="1476"/>
        <v>1.2764640262464557E-3</v>
      </c>
      <c r="AH1066" s="13">
        <f t="shared" si="1477"/>
        <v>8.7120745044787454E-3</v>
      </c>
      <c r="AI1066" s="13">
        <f t="shared" si="1478"/>
        <v>8.7600609941806944E-3</v>
      </c>
      <c r="AJ1066" s="13">
        <f t="shared" si="1479"/>
        <v>4.4041558977896637E-3</v>
      </c>
      <c r="AK1066" s="13">
        <f t="shared" si="1480"/>
        <v>1.4761380607525164E-3</v>
      </c>
      <c r="AL1066" s="13">
        <f t="shared" si="1481"/>
        <v>1.735409715262135E-5</v>
      </c>
      <c r="AM1066" s="13">
        <f t="shared" si="1482"/>
        <v>9.7963328403992151E-4</v>
      </c>
      <c r="AN1066" s="13">
        <f t="shared" si="1483"/>
        <v>1.1391147618275792E-3</v>
      </c>
      <c r="AO1066" s="13">
        <f t="shared" si="1484"/>
        <v>6.6227968248607622E-4</v>
      </c>
      <c r="AP1066" s="13">
        <f t="shared" si="1485"/>
        <v>2.5669896925348777E-4</v>
      </c>
      <c r="AQ1066" s="13">
        <f t="shared" si="1486"/>
        <v>7.4622205570818443E-5</v>
      </c>
      <c r="AR1066" s="13">
        <f t="shared" si="1487"/>
        <v>2.0260750294778702E-3</v>
      </c>
      <c r="AS1066" s="13">
        <f t="shared" si="1488"/>
        <v>2.037234739887536E-3</v>
      </c>
      <c r="AT1066" s="13">
        <f t="shared" si="1489"/>
        <v>1.0242279592365825E-3</v>
      </c>
      <c r="AU1066" s="13">
        <f t="shared" si="1490"/>
        <v>3.4328981730069602E-4</v>
      </c>
      <c r="AV1066" s="13">
        <f t="shared" si="1491"/>
        <v>8.6295168179785053E-5</v>
      </c>
      <c r="AW1066" s="13">
        <f t="shared" si="1492"/>
        <v>5.6362340661879323E-7</v>
      </c>
      <c r="AX1066" s="13">
        <f t="shared" si="1493"/>
        <v>1.6417152454537961E-4</v>
      </c>
      <c r="AY1066" s="13">
        <f t="shared" si="1494"/>
        <v>1.9089817600946243E-4</v>
      </c>
      <c r="AZ1066" s="13">
        <f t="shared" si="1495"/>
        <v>1.1098792468625256E-4</v>
      </c>
      <c r="BA1066" s="13">
        <f t="shared" si="1496"/>
        <v>4.3018813078481761E-5</v>
      </c>
      <c r="BB1066" s="13">
        <f t="shared" si="1497"/>
        <v>1.2505537993746589E-5</v>
      </c>
      <c r="BC1066" s="13">
        <f t="shared" si="1498"/>
        <v>2.9082807138863763E-6</v>
      </c>
      <c r="BD1066" s="13">
        <f t="shared" si="1499"/>
        <v>3.9265236836563629E-4</v>
      </c>
      <c r="BE1066" s="13">
        <f t="shared" si="1500"/>
        <v>3.9481511488729853E-4</v>
      </c>
      <c r="BF1066" s="13">
        <f t="shared" si="1501"/>
        <v>1.9849488695598141E-4</v>
      </c>
      <c r="BG1066" s="13">
        <f t="shared" si="1502"/>
        <v>6.6529401842370007E-5</v>
      </c>
      <c r="BH1066" s="13">
        <f t="shared" si="1503"/>
        <v>1.6723962178752867E-5</v>
      </c>
      <c r="BI1066" s="13">
        <f t="shared" si="1504"/>
        <v>3.3632156996575556E-6</v>
      </c>
      <c r="BJ1066" s="14">
        <f t="shared" si="1505"/>
        <v>0.31380357013113602</v>
      </c>
      <c r="BK1066" s="14">
        <f t="shared" si="1506"/>
        <v>0.29283896082362176</v>
      </c>
      <c r="BL1066" s="14">
        <f t="shared" si="1507"/>
        <v>0.36328438148113745</v>
      </c>
      <c r="BM1066" s="14">
        <f t="shared" si="1508"/>
        <v>0.3684817677561063</v>
      </c>
      <c r="BN1066" s="14">
        <f t="shared" si="1509"/>
        <v>0.63122418088287757</v>
      </c>
    </row>
    <row r="1067" spans="1:66" x14ac:dyDescent="0.25">
      <c r="A1067" t="s">
        <v>357</v>
      </c>
      <c r="B1067" t="s">
        <v>332</v>
      </c>
      <c r="C1067" t="s">
        <v>334</v>
      </c>
      <c r="D1067" t="s">
        <v>373</v>
      </c>
      <c r="E1067" s="10">
        <f>VLOOKUP(A1067,home!$A$2:$E$405,3,FALSE)</f>
        <v>1.9630000000000001</v>
      </c>
      <c r="F1067" s="10">
        <f>VLOOKUP(B1067,home!$B$2:$E$405,3,FALSE)</f>
        <v>0.61129999999999995</v>
      </c>
      <c r="G1067" s="10">
        <f>VLOOKUP(C1067,away!$B$2:$E$405,4,FALSE)</f>
        <v>0.71319999999999995</v>
      </c>
      <c r="H1067" s="10">
        <f>VLOOKUP(A1067,away!$A$2:$E$405,3,FALSE)</f>
        <v>1.5185</v>
      </c>
      <c r="I1067" s="10">
        <f>VLOOKUP(C1067,away!$B$2:$E$405,3,FALSE)</f>
        <v>0.52680000000000005</v>
      </c>
      <c r="J1067" s="10">
        <f>VLOOKUP(B1067,home!$B$2:$E$405,4,FALSE)</f>
        <v>0.65849999999999997</v>
      </c>
      <c r="K1067" s="12">
        <f t="shared" si="1454"/>
        <v>0.85582709107999999</v>
      </c>
      <c r="L1067" s="12">
        <f t="shared" si="1455"/>
        <v>0.52676430929999996</v>
      </c>
      <c r="M1067" s="13">
        <f t="shared" si="1456"/>
        <v>0.25092745629232505</v>
      </c>
      <c r="N1067" s="13">
        <f t="shared" si="1457"/>
        <v>0.21475051499076439</v>
      </c>
      <c r="O1067" s="13">
        <f t="shared" si="1458"/>
        <v>0.13217962819823253</v>
      </c>
      <c r="P1067" s="13">
        <f t="shared" si="1459"/>
        <v>0.1131229067009293</v>
      </c>
      <c r="Q1067" s="13">
        <f t="shared" si="1460"/>
        <v>9.1894654276238885E-2</v>
      </c>
      <c r="R1067" s="13">
        <f t="shared" si="1461"/>
        <v>3.4813755275686371E-2</v>
      </c>
      <c r="S1067" s="13">
        <f t="shared" si="1462"/>
        <v>1.2749493628109754E-2</v>
      </c>
      <c r="T1067" s="13">
        <f t="shared" si="1463"/>
        <v>4.8406824088185266E-2</v>
      </c>
      <c r="U1067" s="13">
        <f t="shared" si="1464"/>
        <v>2.9794554907161677E-2</v>
      </c>
      <c r="V1067" s="13">
        <f t="shared" si="1465"/>
        <v>6.3863512120967167E-4</v>
      </c>
      <c r="W1067" s="13">
        <f t="shared" si="1466"/>
        <v>2.6215311551678607E-2</v>
      </c>
      <c r="X1067" s="13">
        <f t="shared" si="1467"/>
        <v>1.3809290482604292E-2</v>
      </c>
      <c r="Y1067" s="13">
        <f t="shared" si="1468"/>
        <v>3.637120681496056E-3</v>
      </c>
      <c r="Z1067" s="13">
        <f t="shared" si="1469"/>
        <v>6.1128812506453878E-3</v>
      </c>
      <c r="AA1067" s="13">
        <f t="shared" si="1470"/>
        <v>5.2315693788573146E-3</v>
      </c>
      <c r="AB1067" s="13">
        <f t="shared" si="1471"/>
        <v>2.2386594016453286E-3</v>
      </c>
      <c r="AC1067" s="13">
        <f t="shared" si="1472"/>
        <v>1.7994309565603929E-5</v>
      </c>
      <c r="AD1067" s="13">
        <f t="shared" si="1473"/>
        <v>5.6089434567572552E-3</v>
      </c>
      <c r="AE1067" s="13">
        <f t="shared" si="1474"/>
        <v>2.9545912259014897E-3</v>
      </c>
      <c r="AF1067" s="13">
        <f t="shared" si="1475"/>
        <v>7.7818660318791904E-4</v>
      </c>
      <c r="AG1067" s="13">
        <f t="shared" si="1476"/>
        <v>1.3664030951159912E-4</v>
      </c>
      <c r="AH1067" s="13">
        <f t="shared" si="1477"/>
        <v>8.0501191745728431E-4</v>
      </c>
      <c r="AI1067" s="13">
        <f t="shared" si="1478"/>
        <v>6.8895100760220081E-4</v>
      </c>
      <c r="AJ1067" s="13">
        <f t="shared" si="1479"/>
        <v>2.9481146836641317E-4</v>
      </c>
      <c r="AK1067" s="13">
        <f t="shared" si="1480"/>
        <v>8.4102547129683616E-5</v>
      </c>
      <c r="AL1067" s="13">
        <f t="shared" si="1481"/>
        <v>3.2448718561368762E-7</v>
      </c>
      <c r="AM1067" s="13">
        <f t="shared" si="1482"/>
        <v>9.600571525257525E-4</v>
      </c>
      <c r="AN1067" s="13">
        <f t="shared" si="1483"/>
        <v>5.0572384283875281E-4</v>
      </c>
      <c r="AO1067" s="13">
        <f t="shared" si="1484"/>
        <v>1.3319863538474865E-4</v>
      </c>
      <c r="AP1067" s="13">
        <f t="shared" si="1485"/>
        <v>2.3388095722716551E-5</v>
      </c>
      <c r="AQ1067" s="13">
        <f t="shared" si="1486"/>
        <v>3.0800035223047667E-6</v>
      </c>
      <c r="AR1067" s="13">
        <f t="shared" si="1487"/>
        <v>8.4810309335531036E-5</v>
      </c>
      <c r="AS1067" s="13">
        <f t="shared" si="1488"/>
        <v>7.2582960332222494E-5</v>
      </c>
      <c r="AT1067" s="13">
        <f t="shared" si="1489"/>
        <v>3.1059231901550495E-5</v>
      </c>
      <c r="AU1067" s="13">
        <f t="shared" si="1490"/>
        <v>8.8604440298277005E-6</v>
      </c>
      <c r="AV1067" s="13">
        <f t="shared" si="1491"/>
        <v>1.8957520099311482E-6</v>
      </c>
      <c r="AW1067" s="13">
        <f t="shared" si="1492"/>
        <v>4.0634734045140694E-9</v>
      </c>
      <c r="AX1067" s="13">
        <f t="shared" si="1493"/>
        <v>1.3694048668611039E-4</v>
      </c>
      <c r="AY1067" s="13">
        <f t="shared" si="1494"/>
        <v>7.2135360884414772E-5</v>
      </c>
      <c r="AZ1067" s="13">
        <f t="shared" si="1495"/>
        <v>1.8999166776192488E-5</v>
      </c>
      <c r="BA1067" s="13">
        <f t="shared" si="1496"/>
        <v>3.3360276547121811E-6</v>
      </c>
      <c r="BB1067" s="13">
        <f t="shared" si="1497"/>
        <v>4.3932507583504016E-7</v>
      </c>
      <c r="BC1067" s="13">
        <f t="shared" si="1498"/>
        <v>4.6284154026083025E-8</v>
      </c>
      <c r="BD1067" s="13">
        <f t="shared" si="1499"/>
        <v>7.4458406697750512E-6</v>
      </c>
      <c r="BE1067" s="13">
        <f t="shared" si="1500"/>
        <v>6.3723521610587415E-6</v>
      </c>
      <c r="BF1067" s="13">
        <f t="shared" si="1501"/>
        <v>2.7268158066681263E-6</v>
      </c>
      <c r="BG1067" s="13">
        <f t="shared" si="1502"/>
        <v>7.7789427991058212E-7</v>
      </c>
      <c r="BH1067" s="13">
        <f t="shared" si="1503"/>
        <v>1.6643574968591117E-7</v>
      </c>
      <c r="BI1067" s="13">
        <f t="shared" si="1504"/>
        <v>2.8488044701082484E-8</v>
      </c>
      <c r="BJ1067" s="14">
        <f t="shared" si="1505"/>
        <v>0.41004942204755118</v>
      </c>
      <c r="BK1067" s="14">
        <f t="shared" si="1506"/>
        <v>0.37752894590020936</v>
      </c>
      <c r="BL1067" s="14">
        <f t="shared" si="1507"/>
        <v>0.20634777062645965</v>
      </c>
      <c r="BM1067" s="14">
        <f t="shared" si="1508"/>
        <v>0.16227797279327827</v>
      </c>
      <c r="BN1067" s="14">
        <f t="shared" si="1509"/>
        <v>0.83768891573417659</v>
      </c>
    </row>
    <row r="1068" spans="1:66" x14ac:dyDescent="0.25">
      <c r="A1068" t="s">
        <v>357</v>
      </c>
      <c r="B1068" t="s">
        <v>336</v>
      </c>
      <c r="C1068" t="s">
        <v>328</v>
      </c>
      <c r="D1068" t="s">
        <v>373</v>
      </c>
      <c r="E1068" s="10">
        <f>VLOOKUP(A1068,home!$A$2:$E$405,3,FALSE)</f>
        <v>1.9630000000000001</v>
      </c>
      <c r="F1068" s="10">
        <f>VLOOKUP(B1068,home!$B$2:$E$405,3,FALSE)</f>
        <v>0.61129999999999995</v>
      </c>
      <c r="G1068" s="10">
        <f>VLOOKUP(C1068,away!$B$2:$E$405,4,FALSE)</f>
        <v>0.91700000000000004</v>
      </c>
      <c r="H1068" s="10">
        <f>VLOOKUP(A1068,away!$A$2:$E$405,3,FALSE)</f>
        <v>1.5185</v>
      </c>
      <c r="I1068" s="10">
        <f>VLOOKUP(C1068,away!$B$2:$E$405,3,FALSE)</f>
        <v>0.7903</v>
      </c>
      <c r="J1068" s="10">
        <f>VLOOKUP(B1068,home!$B$2:$E$405,4,FALSE)</f>
        <v>0.7903</v>
      </c>
      <c r="K1068" s="12">
        <f t="shared" si="1454"/>
        <v>1.1003834023000001</v>
      </c>
      <c r="L1068" s="12">
        <f t="shared" si="1455"/>
        <v>0.94841575566499992</v>
      </c>
      <c r="M1068" s="13">
        <f t="shared" si="1456"/>
        <v>0.12888958672782441</v>
      </c>
      <c r="N1068" s="13">
        <f t="shared" si="1457"/>
        <v>0.14182796196460434</v>
      </c>
      <c r="O1068" s="13">
        <f t="shared" si="1458"/>
        <v>0.12224091479381913</v>
      </c>
      <c r="P1068" s="13">
        <f t="shared" si="1459"/>
        <v>0.13451187372108708</v>
      </c>
      <c r="Q1068" s="13">
        <f t="shared" si="1460"/>
        <v>7.8032567663943203E-2</v>
      </c>
      <c r="R1068" s="13">
        <f t="shared" si="1461"/>
        <v>5.7967604788680412E-2</v>
      </c>
      <c r="S1068" s="13">
        <f t="shared" si="1462"/>
        <v>3.5094852561994669E-2</v>
      </c>
      <c r="T1068" s="13">
        <f t="shared" si="1463"/>
        <v>7.400731662747892E-2</v>
      </c>
      <c r="U1068" s="13">
        <f t="shared" si="1464"/>
        <v>6.3786590180549926E-2</v>
      </c>
      <c r="V1068" s="13">
        <f t="shared" si="1465"/>
        <v>4.0695248424338247E-3</v>
      </c>
      <c r="W1068" s="13">
        <f t="shared" si="1466"/>
        <v>2.8621914098751568E-2</v>
      </c>
      <c r="X1068" s="13">
        <f t="shared" si="1467"/>
        <v>2.7145474288546183E-2</v>
      </c>
      <c r="Y1068" s="13">
        <f t="shared" si="1468"/>
        <v>1.2872597755128177E-2</v>
      </c>
      <c r="Z1068" s="13">
        <f t="shared" si="1469"/>
        <v>1.8325796566582141E-2</v>
      </c>
      <c r="AA1068" s="13">
        <f t="shared" si="1470"/>
        <v>2.0165402375793312E-2</v>
      </c>
      <c r="AB1068" s="13">
        <f t="shared" si="1471"/>
        <v>1.1094837037511979E-2</v>
      </c>
      <c r="AC1068" s="13">
        <f t="shared" si="1472"/>
        <v>2.654400879113622E-4</v>
      </c>
      <c r="AD1068" s="13">
        <f t="shared" si="1473"/>
        <v>7.873769804080652E-3</v>
      </c>
      <c r="AE1068" s="13">
        <f t="shared" si="1474"/>
        <v>7.4676073386694087E-3</v>
      </c>
      <c r="AF1068" s="13">
        <f t="shared" si="1475"/>
        <v>3.5411982285568229E-3</v>
      </c>
      <c r="AG1068" s="13">
        <f t="shared" si="1476"/>
        <v>1.1195093979654265E-3</v>
      </c>
      <c r="AH1068" s="13">
        <f t="shared" si="1477"/>
        <v>4.3451185497145137E-3</v>
      </c>
      <c r="AI1068" s="13">
        <f t="shared" si="1478"/>
        <v>4.7812963331316984E-3</v>
      </c>
      <c r="AJ1068" s="13">
        <f t="shared" si="1479"/>
        <v>2.6306295632279879E-3</v>
      </c>
      <c r="AK1068" s="13">
        <f t="shared" si="1480"/>
        <v>9.6490036965859115E-4</v>
      </c>
      <c r="AL1068" s="13">
        <f t="shared" si="1481"/>
        <v>1.1080753532415367E-5</v>
      </c>
      <c r="AM1068" s="13">
        <f t="shared" si="1482"/>
        <v>1.7328331211882548E-3</v>
      </c>
      <c r="AN1068" s="13">
        <f t="shared" si="1483"/>
        <v>1.6434462340730988E-3</v>
      </c>
      <c r="AO1068" s="13">
        <f t="shared" si="1484"/>
        <v>7.7933515099161822E-4</v>
      </c>
      <c r="AP1068" s="13">
        <f t="shared" si="1485"/>
        <v>2.4637791204800422E-4</v>
      </c>
      <c r="AQ1068" s="13">
        <f t="shared" si="1486"/>
        <v>5.8417173408543181E-5</v>
      </c>
      <c r="AR1068" s="13">
        <f t="shared" si="1487"/>
        <v>8.2419577855630006E-4</v>
      </c>
      <c r="AS1068" s="13">
        <f t="shared" si="1488"/>
        <v>9.069313549690788E-4</v>
      </c>
      <c r="AT1068" s="13">
        <f t="shared" si="1489"/>
        <v>4.9898610501671221E-4</v>
      </c>
      <c r="AU1068" s="13">
        <f t="shared" si="1490"/>
        <v>1.8302534264623814E-4</v>
      </c>
      <c r="AV1068" s="13">
        <f t="shared" si="1491"/>
        <v>5.0349512312047726E-5</v>
      </c>
      <c r="AW1068" s="13">
        <f t="shared" si="1492"/>
        <v>3.212251831902819E-7</v>
      </c>
      <c r="AX1068" s="13">
        <f t="shared" si="1493"/>
        <v>3.1779680091854315E-4</v>
      </c>
      <c r="AY1068" s="13">
        <f t="shared" si="1494"/>
        <v>3.0140349309107963E-4</v>
      </c>
      <c r="AZ1068" s="13">
        <f t="shared" si="1495"/>
        <v>1.4292791083002343E-4</v>
      </c>
      <c r="BA1068" s="13">
        <f t="shared" si="1496"/>
        <v>4.5185027518492146E-5</v>
      </c>
      <c r="BB1068" s="13">
        <f t="shared" si="1497"/>
        <v>1.0713548004673633E-5</v>
      </c>
      <c r="BC1068" s="13">
        <f t="shared" si="1498"/>
        <v>2.0321795453411595E-6</v>
      </c>
      <c r="BD1068" s="13">
        <f t="shared" si="1499"/>
        <v>1.3028004368922935E-4</v>
      </c>
      <c r="BE1068" s="13">
        <f t="shared" si="1500"/>
        <v>1.4335799772654682E-4</v>
      </c>
      <c r="BF1068" s="13">
        <f t="shared" si="1501"/>
        <v>7.8874380642626675E-5</v>
      </c>
      <c r="BG1068" s="13">
        <f t="shared" si="1502"/>
        <v>2.8930686441946239E-5</v>
      </c>
      <c r="BH1068" s="13">
        <f t="shared" si="1503"/>
        <v>7.9587117944658257E-6</v>
      </c>
      <c r="BI1068" s="13">
        <f t="shared" si="1504"/>
        <v>1.7515268724638892E-6</v>
      </c>
      <c r="BJ1068" s="14">
        <f t="shared" si="1505"/>
        <v>0.38779038571934243</v>
      </c>
      <c r="BK1068" s="14">
        <f t="shared" si="1506"/>
        <v>0.30314376218787487</v>
      </c>
      <c r="BL1068" s="14">
        <f t="shared" si="1507"/>
        <v>0.29083193543275515</v>
      </c>
      <c r="BM1068" s="14">
        <f t="shared" si="1508"/>
        <v>0.33632028797868813</v>
      </c>
      <c r="BN1068" s="14">
        <f t="shared" si="1509"/>
        <v>0.66347050965995857</v>
      </c>
    </row>
    <row r="1069" spans="1:66" x14ac:dyDescent="0.25">
      <c r="A1069" t="s">
        <v>290</v>
      </c>
      <c r="B1069" t="s">
        <v>301</v>
      </c>
      <c r="C1069" t="s">
        <v>305</v>
      </c>
      <c r="D1069" t="s">
        <v>373</v>
      </c>
      <c r="E1069" s="10">
        <f>VLOOKUP(A1069,home!$A$2:$E$405,3,FALSE)</f>
        <v>1.6512</v>
      </c>
      <c r="F1069" s="10">
        <f>VLOOKUP(B1069,home!$B$2:$E$405,3,FALSE)</f>
        <v>0.94630000000000003</v>
      </c>
      <c r="G1069" s="10">
        <f>VLOOKUP(C1069,away!$B$2:$E$405,4,FALSE)</f>
        <v>0.52990000000000004</v>
      </c>
      <c r="H1069" s="10">
        <f>VLOOKUP(A1069,away!$A$2:$E$405,3,FALSE)</f>
        <v>1.1418999999999999</v>
      </c>
      <c r="I1069" s="10">
        <f>VLOOKUP(C1069,away!$B$2:$E$405,3,FALSE)</f>
        <v>1.0399</v>
      </c>
      <c r="J1069" s="10">
        <f>VLOOKUP(B1069,home!$B$2:$E$405,4,FALSE)</f>
        <v>1.7515000000000001</v>
      </c>
      <c r="K1069" s="12">
        <f t="shared" si="1454"/>
        <v>0.82798494374400011</v>
      </c>
      <c r="L1069" s="12">
        <f t="shared" si="1455"/>
        <v>2.0798393602150003</v>
      </c>
      <c r="M1069" s="13">
        <f t="shared" si="1456"/>
        <v>5.4594381527163435E-2</v>
      </c>
      <c r="N1069" s="13">
        <f t="shared" si="1457"/>
        <v>4.5203325917506892E-2</v>
      </c>
      <c r="O1069" s="13">
        <f t="shared" si="1458"/>
        <v>0.11354754354678924</v>
      </c>
      <c r="P1069" s="13">
        <f t="shared" si="1459"/>
        <v>9.4015656455857688E-2</v>
      </c>
      <c r="Q1069" s="13">
        <f t="shared" si="1460"/>
        <v>1.8713836633424324E-2</v>
      </c>
      <c r="R1069" s="13">
        <f t="shared" si="1461"/>
        <v>0.11808032516216951</v>
      </c>
      <c r="S1069" s="13">
        <f t="shared" si="1462"/>
        <v>4.0475518778558005E-2</v>
      </c>
      <c r="T1069" s="13">
        <f t="shared" si="1463"/>
        <v>3.8921774010829288E-2</v>
      </c>
      <c r="U1069" s="13">
        <f t="shared" si="1464"/>
        <v>9.7768731386672164E-2</v>
      </c>
      <c r="V1069" s="13">
        <f t="shared" si="1465"/>
        <v>7.7446562609381391E-3</v>
      </c>
      <c r="W1069" s="13">
        <f t="shared" si="1466"/>
        <v>5.1649249907200819E-3</v>
      </c>
      <c r="X1069" s="13">
        <f t="shared" si="1467"/>
        <v>1.0742214288257723E-2</v>
      </c>
      <c r="Y1069" s="13">
        <f t="shared" si="1468"/>
        <v>1.1171040046291188E-2</v>
      </c>
      <c r="Z1069" s="13">
        <f t="shared" si="1469"/>
        <v>8.1862702646421967E-2</v>
      </c>
      <c r="AA1069" s="13">
        <f t="shared" si="1470"/>
        <v>6.7781085245429501E-2</v>
      </c>
      <c r="AB1069" s="13">
        <f t="shared" si="1471"/>
        <v>2.8060859026922107E-2</v>
      </c>
      <c r="AC1069" s="13">
        <f t="shared" si="1472"/>
        <v>8.3355526020886383E-4</v>
      </c>
      <c r="AD1069" s="13">
        <f t="shared" si="1473"/>
        <v>1.0691200319708368E-3</v>
      </c>
      <c r="AE1069" s="13">
        <f t="shared" si="1474"/>
        <v>2.2235979232872664E-3</v>
      </c>
      <c r="AF1069" s="13">
        <f t="shared" si="1475"/>
        <v>2.3123632410725959E-3</v>
      </c>
      <c r="AG1069" s="13">
        <f t="shared" si="1476"/>
        <v>1.603114694632371E-3</v>
      </c>
      <c r="AH1069" s="13">
        <f t="shared" si="1477"/>
        <v>4.2565317774401257E-2</v>
      </c>
      <c r="AI1069" s="13">
        <f t="shared" si="1478"/>
        <v>3.5243442242883109E-2</v>
      </c>
      <c r="AJ1069" s="13">
        <f t="shared" si="1479"/>
        <v>1.4590519771409245E-2</v>
      </c>
      <c r="AK1069" s="13">
        <f t="shared" si="1480"/>
        <v>4.0269102307086682E-3</v>
      </c>
      <c r="AL1069" s="13">
        <f t="shared" si="1481"/>
        <v>5.7417809517104252E-5</v>
      </c>
      <c r="AM1069" s="13">
        <f t="shared" si="1482"/>
        <v>1.7704305790539141E-4</v>
      </c>
      <c r="AN1069" s="13">
        <f t="shared" si="1483"/>
        <v>3.6822112028445661E-4</v>
      </c>
      <c r="AO1069" s="13">
        <f t="shared" si="1484"/>
        <v>3.8292038961503747E-4</v>
      </c>
      <c r="AP1069" s="13">
        <f t="shared" si="1485"/>
        <v>2.6547096605007275E-4</v>
      </c>
      <c r="AQ1069" s="13">
        <f t="shared" si="1486"/>
        <v>1.3803424104631031E-4</v>
      </c>
      <c r="AR1069" s="13">
        <f t="shared" si="1487"/>
        <v>1.7705804657451783E-2</v>
      </c>
      <c r="AS1069" s="13">
        <f t="shared" si="1488"/>
        <v>1.466013967324247E-2</v>
      </c>
      <c r="AT1069" s="13">
        <f t="shared" si="1489"/>
        <v>6.0691874613144252E-3</v>
      </c>
      <c r="AU1069" s="13">
        <f t="shared" si="1490"/>
        <v>1.6750652795760714E-3</v>
      </c>
      <c r="AV1069" s="13">
        <f t="shared" si="1491"/>
        <v>3.4673220781933036E-4</v>
      </c>
      <c r="AW1069" s="13">
        <f t="shared" si="1492"/>
        <v>2.7466059199812259E-6</v>
      </c>
      <c r="AX1069" s="13">
        <f t="shared" si="1493"/>
        <v>2.4431497723343538E-5</v>
      </c>
      <c r="AY1069" s="13">
        <f t="shared" si="1494"/>
        <v>5.0813590594013062E-5</v>
      </c>
      <c r="AZ1069" s="13">
        <f t="shared" si="1495"/>
        <v>5.2842052875639542E-5</v>
      </c>
      <c r="BA1069" s="13">
        <f t="shared" si="1496"/>
        <v>3.6634327148439132E-5</v>
      </c>
      <c r="BB1069" s="13">
        <f t="shared" si="1497"/>
        <v>1.9048378884579158E-5</v>
      </c>
      <c r="BC1069" s="13">
        <f t="shared" si="1498"/>
        <v>7.9235136304872093E-6</v>
      </c>
      <c r="BD1069" s="13">
        <f t="shared" si="1499"/>
        <v>6.1375382384743823E-3</v>
      </c>
      <c r="BE1069" s="13">
        <f t="shared" si="1500"/>
        <v>5.0817892531098609E-3</v>
      </c>
      <c r="BF1069" s="13">
        <f t="shared" si="1501"/>
        <v>2.1038224944275163E-3</v>
      </c>
      <c r="BG1069" s="13">
        <f t="shared" si="1502"/>
        <v>5.8064444989864292E-4</v>
      </c>
      <c r="BH1069" s="13">
        <f t="shared" si="1503"/>
        <v>1.2019121554614845E-4</v>
      </c>
      <c r="BI1069" s="13">
        <f t="shared" si="1504"/>
        <v>1.9903303368500147E-5</v>
      </c>
      <c r="BJ1069" s="14">
        <f t="shared" si="1505"/>
        <v>0.13864869491375034</v>
      </c>
      <c r="BK1069" s="14">
        <f t="shared" si="1506"/>
        <v>0.19777199968283726</v>
      </c>
      <c r="BL1069" s="14">
        <f t="shared" si="1507"/>
        <v>0.57616555262161395</v>
      </c>
      <c r="BM1069" s="14">
        <f t="shared" si="1508"/>
        <v>0.55024581363703839</v>
      </c>
      <c r="BN1069" s="14">
        <f t="shared" si="1509"/>
        <v>0.44415506924291104</v>
      </c>
    </row>
    <row r="1070" spans="1:66" x14ac:dyDescent="0.25">
      <c r="A1070" t="s">
        <v>290</v>
      </c>
      <c r="B1070" t="s">
        <v>293</v>
      </c>
      <c r="C1070" t="s">
        <v>306</v>
      </c>
      <c r="D1070" t="s">
        <v>373</v>
      </c>
      <c r="E1070" s="10">
        <f>VLOOKUP(A1070,home!$A$2:$E$405,3,FALSE)</f>
        <v>1.6512</v>
      </c>
      <c r="F1070" s="10">
        <f>VLOOKUP(B1070,home!$B$2:$E$405,3,FALSE)</f>
        <v>0.81940000000000002</v>
      </c>
      <c r="G1070" s="10">
        <f>VLOOKUP(C1070,away!$B$2:$E$405,4,FALSE)</f>
        <v>0.81940000000000002</v>
      </c>
      <c r="H1070" s="10">
        <f>VLOOKUP(A1070,away!$A$2:$E$405,3,FALSE)</f>
        <v>1.1418999999999999</v>
      </c>
      <c r="I1070" s="10">
        <f>VLOOKUP(C1070,away!$B$2:$E$405,3,FALSE)</f>
        <v>1.7515000000000001</v>
      </c>
      <c r="J1070" s="10">
        <f>VLOOKUP(B1070,home!$B$2:$E$405,4,FALSE)</f>
        <v>0.92720000000000002</v>
      </c>
      <c r="K1070" s="12">
        <f t="shared" si="1454"/>
        <v>1.108642693632</v>
      </c>
      <c r="L1070" s="12">
        <f t="shared" si="1455"/>
        <v>1.8544350945200001</v>
      </c>
      <c r="M1070" s="13">
        <f t="shared" si="1456"/>
        <v>5.1659674706395944E-2</v>
      </c>
      <c r="N1070" s="13">
        <f t="shared" si="1457"/>
        <v>5.7272120918651699E-2</v>
      </c>
      <c r="O1070" s="13">
        <f t="shared" si="1458"/>
        <v>9.5799513747027817E-2</v>
      </c>
      <c r="P1070" s="13">
        <f t="shared" si="1459"/>
        <v>0.10620743096914073</v>
      </c>
      <c r="Q1070" s="13">
        <f t="shared" si="1460"/>
        <v>3.1747159202635815E-2</v>
      </c>
      <c r="R1070" s="13">
        <f t="shared" si="1461"/>
        <v>8.8826990165219818E-2</v>
      </c>
      <c r="S1070" s="13">
        <f t="shared" si="1462"/>
        <v>5.4588121475667301E-2</v>
      </c>
      <c r="T1070" s="13">
        <f t="shared" si="1463"/>
        <v>5.8873046176681439E-2</v>
      </c>
      <c r="U1070" s="13">
        <f t="shared" si="1464"/>
        <v>9.8477393643992467E-2</v>
      </c>
      <c r="V1070" s="13">
        <f t="shared" si="1465"/>
        <v>1.2469782445963496E-2</v>
      </c>
      <c r="W1070" s="13">
        <f t="shared" si="1466"/>
        <v>1.1732085364524702E-2</v>
      </c>
      <c r="X1070" s="13">
        <f t="shared" si="1467"/>
        <v>2.1756390831879076E-2</v>
      </c>
      <c r="Y1070" s="13">
        <f t="shared" si="1468"/>
        <v>2.0172907344364874E-2</v>
      </c>
      <c r="Z1070" s="13">
        <f t="shared" si="1469"/>
        <v>5.490796263432219E-2</v>
      </c>
      <c r="AA1070" s="13">
        <f t="shared" si="1470"/>
        <v>6.0873311596760155E-2</v>
      </c>
      <c r="AB1070" s="13">
        <f t="shared" si="1471"/>
        <v>3.3743376069466119E-2</v>
      </c>
      <c r="AC1070" s="13">
        <f t="shared" si="1472"/>
        <v>1.6022937207029833E-3</v>
      </c>
      <c r="AD1070" s="13">
        <f t="shared" si="1473"/>
        <v>3.2516726801118086E-3</v>
      </c>
      <c r="AE1070" s="13">
        <f t="shared" si="1474"/>
        <v>6.0300159338912435E-3</v>
      </c>
      <c r="AF1070" s="13">
        <f t="shared" si="1475"/>
        <v>5.5911365841613591E-3</v>
      </c>
      <c r="AG1070" s="13">
        <f t="shared" si="1476"/>
        <v>3.4561332999745011E-3</v>
      </c>
      <c r="AH1070" s="13">
        <f t="shared" si="1477"/>
        <v>2.5455813219419973E-2</v>
      </c>
      <c r="AI1070" s="13">
        <f t="shared" si="1478"/>
        <v>2.8221401336170831E-2</v>
      </c>
      <c r="AJ1070" s="13">
        <f t="shared" si="1479"/>
        <v>1.5643725197701078E-2</v>
      </c>
      <c r="AK1070" s="13">
        <f t="shared" si="1480"/>
        <v>5.7811005472060374E-3</v>
      </c>
      <c r="AL1070" s="13">
        <f t="shared" si="1481"/>
        <v>1.3176660573341201E-4</v>
      </c>
      <c r="AM1070" s="13">
        <f t="shared" si="1482"/>
        <v>7.2098863177774816E-4</v>
      </c>
      <c r="AN1070" s="13">
        <f t="shared" si="1483"/>
        <v>1.337026621518614E-3</v>
      </c>
      <c r="AO1070" s="13">
        <f t="shared" si="1484"/>
        <v>1.2397145446258139E-3</v>
      </c>
      <c r="AP1070" s="13">
        <f t="shared" si="1485"/>
        <v>7.6632338624699691E-4</v>
      </c>
      <c r="AQ1070" s="13">
        <f t="shared" si="1486"/>
        <v>3.5527424530195902E-4</v>
      </c>
      <c r="AR1070" s="13">
        <f t="shared" si="1487"/>
        <v>9.4412306787277078E-3</v>
      </c>
      <c r="AS1070" s="13">
        <f t="shared" si="1488"/>
        <v>1.0466951410865762E-2</v>
      </c>
      <c r="AT1070" s="13">
        <f t="shared" si="1489"/>
        <v>5.8020546031287406E-3</v>
      </c>
      <c r="AU1070" s="13">
        <f t="shared" si="1490"/>
        <v>2.1441351479375304E-3</v>
      </c>
      <c r="AV1070" s="13">
        <f t="shared" si="1491"/>
        <v>5.9426994148012782E-4</v>
      </c>
      <c r="AW1070" s="13">
        <f t="shared" si="1492"/>
        <v>7.5249929046885476E-6</v>
      </c>
      <c r="AX1070" s="13">
        <f t="shared" si="1493"/>
        <v>1.3321979646868876E-4</v>
      </c>
      <c r="AY1070" s="13">
        <f t="shared" si="1494"/>
        <v>2.4704746585634804E-4</v>
      </c>
      <c r="AZ1070" s="13">
        <f t="shared" si="1495"/>
        <v>2.2906674534812167E-4</v>
      </c>
      <c r="BA1070" s="13">
        <f t="shared" si="1496"/>
        <v>1.415964705203443E-4</v>
      </c>
      <c r="BB1070" s="13">
        <f t="shared" si="1497"/>
        <v>6.5645366048273262E-5</v>
      </c>
      <c r="BC1070" s="13">
        <f t="shared" si="1498"/>
        <v>2.4347014118505927E-5</v>
      </c>
      <c r="BD1070" s="13">
        <f t="shared" si="1499"/>
        <v>2.9180249176819222E-3</v>
      </c>
      <c r="BE1070" s="13">
        <f t="shared" si="1500"/>
        <v>3.235047004824181E-3</v>
      </c>
      <c r="BF1070" s="13">
        <f t="shared" si="1501"/>
        <v>1.7932556127272068E-3</v>
      </c>
      <c r="BG1070" s="13">
        <f t="shared" si="1502"/>
        <v>6.6269324428819764E-4</v>
      </c>
      <c r="BH1070" s="13">
        <f t="shared" si="1503"/>
        <v>1.8367250584984919E-4</v>
      </c>
      <c r="BI1070" s="13">
        <f t="shared" si="1504"/>
        <v>4.072543632630322E-5</v>
      </c>
      <c r="BJ1070" s="14">
        <f t="shared" si="1505"/>
        <v>0.22514291862470792</v>
      </c>
      <c r="BK1070" s="14">
        <f t="shared" si="1506"/>
        <v>0.22690611738946023</v>
      </c>
      <c r="BL1070" s="14">
        <f t="shared" si="1507"/>
        <v>0.49010468602680185</v>
      </c>
      <c r="BM1070" s="14">
        <f t="shared" si="1508"/>
        <v>0.56530927249326857</v>
      </c>
      <c r="BN1070" s="14">
        <f t="shared" si="1509"/>
        <v>0.43151288970907181</v>
      </c>
    </row>
    <row r="1071" spans="1:66" x14ac:dyDescent="0.25">
      <c r="A1071" t="s">
        <v>290</v>
      </c>
      <c r="B1071" t="s">
        <v>308</v>
      </c>
      <c r="C1071" t="s">
        <v>307</v>
      </c>
      <c r="D1071" t="s">
        <v>373</v>
      </c>
      <c r="E1071" s="10">
        <f>VLOOKUP(A1071,home!$A$2:$E$405,3,FALSE)</f>
        <v>1.6512</v>
      </c>
      <c r="F1071" s="10">
        <f>VLOOKUP(B1071,home!$B$2:$E$405,3,FALSE)</f>
        <v>0.72670000000000001</v>
      </c>
      <c r="G1071" s="10">
        <f>VLOOKUP(C1071,away!$B$2:$E$405,4,FALSE)</f>
        <v>0.8327</v>
      </c>
      <c r="H1071" s="10">
        <f>VLOOKUP(A1071,away!$A$2:$E$405,3,FALSE)</f>
        <v>1.1418999999999999</v>
      </c>
      <c r="I1071" s="10">
        <f>VLOOKUP(C1071,away!$B$2:$E$405,3,FALSE)</f>
        <v>0.87570000000000003</v>
      </c>
      <c r="J1071" s="10">
        <f>VLOOKUP(B1071,home!$B$2:$E$405,4,FALSE)</f>
        <v>0.64219999999999999</v>
      </c>
      <c r="K1071" s="12">
        <f t="shared" si="1454"/>
        <v>0.99917924620799992</v>
      </c>
      <c r="L1071" s="12">
        <f t="shared" si="1455"/>
        <v>0.64217548722599993</v>
      </c>
      <c r="M1071" s="13">
        <f t="shared" si="1456"/>
        <v>0.19371742896776084</v>
      </c>
      <c r="N1071" s="13">
        <f t="shared" si="1457"/>
        <v>0.19355843465335903</v>
      </c>
      <c r="O1071" s="13">
        <f t="shared" si="1458"/>
        <v>0.12440058433153985</v>
      </c>
      <c r="P1071" s="13">
        <f t="shared" si="1459"/>
        <v>0.12429848208022271</v>
      </c>
      <c r="Q1071" s="13">
        <f t="shared" si="1460"/>
        <v>9.6699785417071832E-2</v>
      </c>
      <c r="R1071" s="13">
        <f t="shared" si="1461"/>
        <v>3.9943502927152846E-2</v>
      </c>
      <c r="S1071" s="13">
        <f t="shared" si="1462"/>
        <v>1.993898113578968E-2</v>
      </c>
      <c r="T1071" s="13">
        <f t="shared" si="1463"/>
        <v>6.2098231814857748E-2</v>
      </c>
      <c r="U1071" s="13">
        <f t="shared" si="1464"/>
        <v>3.9910719145659621E-2</v>
      </c>
      <c r="V1071" s="13">
        <f t="shared" si="1465"/>
        <v>1.4215350808254471E-3</v>
      </c>
      <c r="W1071" s="13">
        <f t="shared" si="1466"/>
        <v>3.2206806233835067E-2</v>
      </c>
      <c r="X1071" s="13">
        <f t="shared" si="1467"/>
        <v>2.0682421485206402E-2</v>
      </c>
      <c r="Y1071" s="13">
        <f t="shared" si="1468"/>
        <v>6.6408720471379549E-3</v>
      </c>
      <c r="Z1071" s="13">
        <f t="shared" si="1469"/>
        <v>8.5502461512525132E-3</v>
      </c>
      <c r="AA1071" s="13">
        <f t="shared" si="1470"/>
        <v>8.5432285043013385E-3</v>
      </c>
      <c r="AB1071" s="13">
        <f t="shared" si="1471"/>
        <v>4.2681083085552539E-3</v>
      </c>
      <c r="AC1071" s="13">
        <f t="shared" si="1472"/>
        <v>5.7007858595868737E-5</v>
      </c>
      <c r="AD1071" s="13">
        <f t="shared" si="1473"/>
        <v>8.0450930938726073E-3</v>
      </c>
      <c r="AE1071" s="13">
        <f t="shared" si="1474"/>
        <v>5.166361577336168E-3</v>
      </c>
      <c r="AF1071" s="13">
        <f t="shared" si="1475"/>
        <v>1.6588553815557697E-3</v>
      </c>
      <c r="AG1071" s="13">
        <f t="shared" si="1476"/>
        <v>3.5509208762934952E-4</v>
      </c>
      <c r="AH1071" s="13">
        <f t="shared" si="1477"/>
        <v>1.3726896220207028E-3</v>
      </c>
      <c r="AI1071" s="13">
        <f t="shared" si="1478"/>
        <v>1.3715629818081903E-3</v>
      </c>
      <c r="AJ1071" s="13">
        <f t="shared" si="1479"/>
        <v>6.8521863314495207E-4</v>
      </c>
      <c r="AK1071" s="13">
        <f t="shared" si="1480"/>
        <v>2.2821874578448308E-4</v>
      </c>
      <c r="AL1071" s="13">
        <f t="shared" si="1481"/>
        <v>1.4631600941368556E-6</v>
      </c>
      <c r="AM1071" s="13">
        <f t="shared" si="1482"/>
        <v>1.607698010641764E-3</v>
      </c>
      <c r="AN1071" s="13">
        <f t="shared" si="1483"/>
        <v>1.0324242532961457E-3</v>
      </c>
      <c r="AO1071" s="13">
        <f t="shared" si="1484"/>
        <v>3.3149877394219571E-4</v>
      </c>
      <c r="AP1071" s="13">
        <f t="shared" si="1485"/>
        <v>7.0960128890383729E-5</v>
      </c>
      <c r="AQ1071" s="13">
        <f t="shared" si="1486"/>
        <v>1.1392213835950478E-5</v>
      </c>
      <c r="AR1071" s="13">
        <f t="shared" si="1487"/>
        <v>1.7630152536624375E-4</v>
      </c>
      <c r="AS1071" s="13">
        <f t="shared" si="1488"/>
        <v>1.7615682522076402E-4</v>
      </c>
      <c r="AT1071" s="13">
        <f t="shared" si="1489"/>
        <v>8.8006121919238672E-5</v>
      </c>
      <c r="AU1071" s="13">
        <f t="shared" si="1490"/>
        <v>2.9311296853651416E-5</v>
      </c>
      <c r="AV1071" s="13">
        <f t="shared" si="1491"/>
        <v>7.3218098739025844E-6</v>
      </c>
      <c r="AW1071" s="13">
        <f t="shared" si="1492"/>
        <v>2.6078732264634171E-8</v>
      </c>
      <c r="AX1071" s="13">
        <f t="shared" si="1493"/>
        <v>2.6772974773385636E-4</v>
      </c>
      <c r="AY1071" s="13">
        <f t="shared" si="1494"/>
        <v>1.7192948119588324E-4</v>
      </c>
      <c r="AZ1071" s="13">
        <f t="shared" si="1495"/>
        <v>5.5204449177739852E-5</v>
      </c>
      <c r="BA1071" s="13">
        <f t="shared" si="1496"/>
        <v>1.1816981349252684E-5</v>
      </c>
      <c r="BB1071" s="13">
        <f t="shared" si="1497"/>
        <v>1.8971439388742235E-6</v>
      </c>
      <c r="BC1071" s="13">
        <f t="shared" si="1498"/>
        <v>2.4365986665688145E-7</v>
      </c>
      <c r="BD1071" s="13">
        <f t="shared" si="1499"/>
        <v>1.8869419658459094E-5</v>
      </c>
      <c r="BE1071" s="13">
        <f t="shared" si="1500"/>
        <v>1.8853932510721575E-5</v>
      </c>
      <c r="BF1071" s="13">
        <f t="shared" si="1501"/>
        <v>9.4192290370596419E-6</v>
      </c>
      <c r="BG1071" s="13">
        <f t="shared" si="1502"/>
        <v>3.1371660563699195E-6</v>
      </c>
      <c r="BH1071" s="13">
        <f t="shared" si="1503"/>
        <v>7.8364780385825484E-7</v>
      </c>
      <c r="BI1071" s="13">
        <f t="shared" si="1504"/>
        <v>1.566009243903292E-7</v>
      </c>
      <c r="BJ1071" s="14">
        <f t="shared" si="1505"/>
        <v>0.43067474863573074</v>
      </c>
      <c r="BK1071" s="14">
        <f t="shared" si="1506"/>
        <v>0.33960682776448453</v>
      </c>
      <c r="BL1071" s="14">
        <f t="shared" si="1507"/>
        <v>0.22125215077519189</v>
      </c>
      <c r="BM1071" s="14">
        <f t="shared" si="1508"/>
        <v>0.22729385154708881</v>
      </c>
      <c r="BN1071" s="14">
        <f t="shared" si="1509"/>
        <v>0.7726182183771072</v>
      </c>
    </row>
    <row r="1072" spans="1:66" s="15" customFormat="1" x14ac:dyDescent="0.25">
      <c r="A1072" s="15" t="s">
        <v>344</v>
      </c>
      <c r="B1072" s="15" t="s">
        <v>208</v>
      </c>
      <c r="C1072" s="15" t="s">
        <v>207</v>
      </c>
      <c r="D1072" s="15" t="s">
        <v>374</v>
      </c>
      <c r="E1072" s="15">
        <f>VLOOKUP(A1072,home!$A$2:$E$405,3,FALSE)</f>
        <v>1.3976999999999999</v>
      </c>
      <c r="F1072" s="15">
        <f>VLOOKUP(B1072,home!$B$2:$E$405,3,FALSE)</f>
        <v>0.85170000000000001</v>
      </c>
      <c r="G1072" s="15">
        <f>VLOOKUP(C1072,away!$B$2:$E$405,4,FALSE)</f>
        <v>1.0731999999999999</v>
      </c>
      <c r="H1072" s="15">
        <f>VLOOKUP(A1072,away!$A$2:$E$405,3,FALSE)</f>
        <v>1.0585</v>
      </c>
      <c r="I1072" s="15">
        <f>VLOOKUP(C1072,away!$B$2:$E$405,3,FALSE)</f>
        <v>0.73480000000000001</v>
      </c>
      <c r="J1072" s="15">
        <f>VLOOKUP(B1072,home!$B$2:$E$405,4,FALSE)</f>
        <v>0.98970000000000002</v>
      </c>
      <c r="K1072" s="16">
        <f t="shared" si="1454"/>
        <v>1.277559913788</v>
      </c>
      <c r="L1072" s="16">
        <f t="shared" si="1455"/>
        <v>0.76977460625999994</v>
      </c>
      <c r="M1072" s="17">
        <f t="shared" si="1456"/>
        <v>0.12907850161583537</v>
      </c>
      <c r="N1072" s="17">
        <f t="shared" si="1457"/>
        <v>0.16490551939621087</v>
      </c>
      <c r="O1072" s="17">
        <f t="shared" si="1458"/>
        <v>9.9361352757960444E-2</v>
      </c>
      <c r="P1072" s="17">
        <f t="shared" si="1459"/>
        <v>0.12694008126331902</v>
      </c>
      <c r="Q1072" s="17">
        <f t="shared" si="1460"/>
        <v>0.10533834057149427</v>
      </c>
      <c r="R1072" s="17">
        <f t="shared" si="1461"/>
        <v>3.8242923098359971E-2</v>
      </c>
      <c r="S1072" s="17">
        <f t="shared" si="1462"/>
        <v>3.1209271934175418E-2</v>
      </c>
      <c r="T1072" s="17">
        <f t="shared" si="1463"/>
        <v>8.1086779637503784E-2</v>
      </c>
      <c r="U1072" s="17">
        <f t="shared" si="1464"/>
        <v>4.8857625536541875E-2</v>
      </c>
      <c r="V1072" s="17">
        <f t="shared" si="1465"/>
        <v>3.4102481701700493E-3</v>
      </c>
      <c r="W1072" s="17">
        <f t="shared" si="1466"/>
        <v>4.4858680433029728E-2</v>
      </c>
      <c r="X1072" s="17">
        <f t="shared" si="1467"/>
        <v>3.4531073067678622E-2</v>
      </c>
      <c r="Y1072" s="17">
        <f t="shared" si="1468"/>
        <v>1.3290571587203797E-2</v>
      </c>
      <c r="Z1072" s="17">
        <f t="shared" si="1469"/>
        <v>9.8128103567571706E-3</v>
      </c>
      <c r="AA1072" s="17">
        <f t="shared" si="1470"/>
        <v>1.2536453153396684E-2</v>
      </c>
      <c r="AB1072" s="17">
        <f t="shared" si="1471"/>
        <v>8.0080350049303861E-3</v>
      </c>
      <c r="AC1072" s="17">
        <f t="shared" si="1472"/>
        <v>2.0960945007803455E-4</v>
      </c>
      <c r="AD1072" s="17">
        <f t="shared" si="1473"/>
        <v>1.4327412976666233E-2</v>
      </c>
      <c r="AE1072" s="17">
        <f t="shared" si="1474"/>
        <v>1.1028878682837664E-2</v>
      </c>
      <c r="AF1072" s="17">
        <f t="shared" si="1475"/>
        <v>4.2448753727853334E-3</v>
      </c>
      <c r="AG1072" s="17">
        <f t="shared" si="1476"/>
        <v>1.0891990895695338E-3</v>
      </c>
      <c r="AH1072" s="17">
        <f t="shared" si="1477"/>
        <v>1.8884130571691997E-3</v>
      </c>
      <c r="AI1072" s="17">
        <f t="shared" si="1478"/>
        <v>2.4125608225132162E-3</v>
      </c>
      <c r="AJ1072" s="17">
        <f t="shared" si="1479"/>
        <v>1.5410954982091457E-3</v>
      </c>
      <c r="AK1072" s="17">
        <f t="shared" si="1480"/>
        <v>6.5628061061038362E-4</v>
      </c>
      <c r="AL1072" s="17">
        <f t="shared" si="1481"/>
        <v>8.2454755186594266E-6</v>
      </c>
      <c r="AM1072" s="17">
        <f t="shared" si="1482"/>
        <v>3.6608256974549535E-3</v>
      </c>
      <c r="AN1072" s="17">
        <f t="shared" si="1483"/>
        <v>2.8180106598448768E-3</v>
      </c>
      <c r="AO1072" s="17">
        <f t="shared" si="1484"/>
        <v>1.084616523059286E-3</v>
      </c>
      <c r="AP1072" s="17">
        <f t="shared" si="1485"/>
        <v>2.7830341899368408E-4</v>
      </c>
      <c r="AQ1072" s="17">
        <f t="shared" si="1486"/>
        <v>5.3557726194168732E-5</v>
      </c>
      <c r="AR1072" s="17">
        <f t="shared" si="1487"/>
        <v>2.9073048350773282E-4</v>
      </c>
      <c r="AS1072" s="17">
        <f t="shared" si="1488"/>
        <v>3.714256114456827E-4</v>
      </c>
      <c r="AT1072" s="17">
        <f t="shared" si="1489"/>
        <v>2.3725923606860081E-4</v>
      </c>
      <c r="AU1072" s="17">
        <f t="shared" si="1490"/>
        <v>1.0103762972573612E-4</v>
      </c>
      <c r="AV1072" s="17">
        <f t="shared" si="1491"/>
        <v>3.2270406380438843E-5</v>
      </c>
      <c r="AW1072" s="17">
        <f t="shared" si="1492"/>
        <v>2.252465057419257E-7</v>
      </c>
      <c r="AX1072" s="17">
        <f t="shared" si="1493"/>
        <v>7.79487360405575E-4</v>
      </c>
      <c r="AY1072" s="17">
        <f t="shared" si="1494"/>
        <v>6.0002957594084826E-4</v>
      </c>
      <c r="AZ1072" s="17">
        <f t="shared" si="1495"/>
        <v>2.3094376528211052E-4</v>
      </c>
      <c r="BA1072" s="17">
        <f t="shared" si="1496"/>
        <v>5.9258215329412843E-5</v>
      </c>
      <c r="BB1072" s="17">
        <f t="shared" si="1497"/>
        <v>1.1403867343217263E-5</v>
      </c>
      <c r="BC1072" s="17">
        <f t="shared" si="1498"/>
        <v>1.7556814987932688E-6</v>
      </c>
      <c r="BD1072" s="17">
        <f t="shared" si="1499"/>
        <v>3.7299490578324047E-5</v>
      </c>
      <c r="BE1072" s="17">
        <f t="shared" si="1500"/>
        <v>4.7652333967579994E-5</v>
      </c>
      <c r="BF1072" s="17">
        <f t="shared" si="1501"/>
        <v>3.0439355837709244E-5</v>
      </c>
      <c r="BG1072" s="17">
        <f t="shared" si="1502"/>
        <v>1.2962700273262023E-5</v>
      </c>
      <c r="BH1072" s="17">
        <f t="shared" si="1503"/>
        <v>4.1401565608920813E-6</v>
      </c>
      <c r="BI1072" s="17">
        <f t="shared" si="1504"/>
        <v>1.0578596118004209E-6</v>
      </c>
      <c r="BJ1072" s="18">
        <f t="shared" si="1505"/>
        <v>0.48427952330632679</v>
      </c>
      <c r="BK1072" s="18">
        <f t="shared" si="1506"/>
        <v>0.29145598748503737</v>
      </c>
      <c r="BL1072" s="18">
        <f t="shared" si="1507"/>
        <v>0.214671014803649</v>
      </c>
      <c r="BM1072" s="18">
        <f t="shared" si="1508"/>
        <v>0.33575281291915549</v>
      </c>
      <c r="BN1072" s="18">
        <f t="shared" si="1509"/>
        <v>0.66386671870317993</v>
      </c>
    </row>
    <row r="1073" spans="1:66" x14ac:dyDescent="0.25">
      <c r="A1073" t="s">
        <v>338</v>
      </c>
      <c r="B1073" t="s">
        <v>93</v>
      </c>
      <c r="C1073" t="s">
        <v>96</v>
      </c>
      <c r="D1073" s="7" t="s">
        <v>374</v>
      </c>
      <c r="E1073" s="10">
        <f>VLOOKUP(A1073,home!$A$2:$E$405,3,FALSE)</f>
        <v>1.3033999999999999</v>
      </c>
      <c r="F1073" s="10">
        <f>VLOOKUP(B1073,home!$B$2:$E$405,3,FALSE)</f>
        <v>1.0741000000000001</v>
      </c>
      <c r="G1073" s="10">
        <f>VLOOKUP(C1073,away!$B$2:$E$405,4,FALSE)</f>
        <v>0.57540000000000002</v>
      </c>
      <c r="H1073" s="10">
        <f>VLOOKUP(A1073,away!$A$2:$E$405,3,FALSE)</f>
        <v>1.0085</v>
      </c>
      <c r="I1073" s="10">
        <f>VLOOKUP(C1073,away!$B$2:$E$405,3,FALSE)</f>
        <v>0.74370000000000003</v>
      </c>
      <c r="J1073" s="10">
        <f>VLOOKUP(B1073,home!$B$2:$E$405,4,FALSE)</f>
        <v>1.0907</v>
      </c>
      <c r="K1073" s="12">
        <f t="shared" ref="K1073:K1136" si="1510">E1073*F1073*G1073</f>
        <v>0.80554960827599997</v>
      </c>
      <c r="L1073" s="12">
        <f t="shared" ref="L1073:L1136" si="1511">H1073*I1073*J1073</f>
        <v>0.81804839551499997</v>
      </c>
      <c r="M1073" s="13">
        <f t="shared" ref="M1073:M1136" si="1512">_xlfn.POISSON.DIST(0,K1073,FALSE) * _xlfn.POISSON.DIST(0,L1073,FALSE)</f>
        <v>0.19718793824095154</v>
      </c>
      <c r="N1073" s="13">
        <f t="shared" ref="N1073:N1136" si="1513">_xlfn.POISSON.DIST(1,K1073,FALSE) * _xlfn.POISSON.DIST(0,L1073,FALSE)</f>
        <v>0.15884466640675057</v>
      </c>
      <c r="O1073" s="13">
        <f t="shared" ref="O1073:O1136" si="1514">_xlfn.POISSON.DIST(0,K1073,FALSE) * _xlfn.POISSON.DIST(1,L1073,FALSE)</f>
        <v>0.16130927649292132</v>
      </c>
      <c r="P1073" s="13">
        <f t="shared" ref="P1073:P1136" si="1515">_xlfn.POISSON.DIST(1,K1073,FALSE) * _xlfn.POISSON.DIST(1,L1073,FALSE)</f>
        <v>0.12994262449015773</v>
      </c>
      <c r="Q1073" s="13">
        <f t="shared" ref="Q1073:Q1136" si="1516">_xlfn.POISSON.DIST(2,K1073,FALSE) * _xlfn.POISSON.DIST(0,L1073,FALSE)</f>
        <v>6.3978629400344919E-2</v>
      </c>
      <c r="R1073" s="13">
        <f t="shared" ref="R1073:R1136" si="1517">_xlfn.POISSON.DIST(0,K1073,FALSE) * _xlfn.POISSON.DIST(2,L1073,FALSE)</f>
        <v>6.5979397408359869E-2</v>
      </c>
      <c r="S1073" s="13">
        <f t="shared" ref="S1073:S1136" si="1518">_xlfn.POISSON.DIST(2,K1073,FALSE) * _xlfn.POISSON.DIST(2,L1073,FALSE)</f>
        <v>2.1407351040353188E-2</v>
      </c>
      <c r="T1073" s="13">
        <f t="shared" ref="T1073:T1136" si="1519">_xlfn.POISSON.DIST(2,K1073,FALSE) * _xlfn.POISSON.DIST(1,L1073,FALSE)</f>
        <v>5.2337615128200961E-2</v>
      </c>
      <c r="U1073" s="13">
        <f t="shared" ref="U1073:U1136" si="1520">_xlfn.POISSON.DIST(1,K1073,FALSE) * _xlfn.POISSON.DIST(2,L1073,FALSE)</f>
        <v>5.3149677736590822E-2</v>
      </c>
      <c r="V1073" s="13">
        <f t="shared" ref="V1073:V1136" si="1521">_xlfn.POISSON.DIST(3,K1073,FALSE) * _xlfn.POISSON.DIST(3,L1073,FALSE)</f>
        <v>1.5674428288399351E-3</v>
      </c>
      <c r="W1073" s="13">
        <f t="shared" ref="W1073:W1136" si="1522">_xlfn.POISSON.DIST(3,K1073,FALSE) * _xlfn.POISSON.DIST(0,L1073,FALSE)</f>
        <v>1.7179319950494411E-2</v>
      </c>
      <c r="X1073" s="13">
        <f t="shared" ref="X1073:X1136" si="1523">_xlfn.POISSON.DIST(3,K1073,FALSE) * _xlfn.POISSON.DIST(1,L1073,FALSE)</f>
        <v>1.405351512154078E-2</v>
      </c>
      <c r="Y1073" s="13">
        <f t="shared" ref="Y1073:Y1136" si="1524">_xlfn.POISSON.DIST(3,K1073,FALSE) * _xlfn.POISSON.DIST(2,L1073,FALSE)</f>
        <v>5.7482277482611109E-3</v>
      </c>
      <c r="Z1073" s="13">
        <f t="shared" ref="Z1073:Z1136" si="1525">_xlfn.POISSON.DIST(0,K1073,FALSE) * _xlfn.POISSON.DIST(3,L1073,FALSE)</f>
        <v>1.7991446728985123E-2</v>
      </c>
      <c r="AA1073" s="13">
        <f t="shared" ref="AA1073:AA1136" si="1526">_xlfn.POISSON.DIST(1,K1073,FALSE) * _xlfn.POISSON.DIST(3,L1073,FALSE)</f>
        <v>1.4493002864852486E-2</v>
      </c>
      <c r="AB1073" s="13">
        <f t="shared" ref="AB1073:AB1136" si="1527">_xlfn.POISSON.DIST(2,K1073,FALSE) * _xlfn.POISSON.DIST(3,L1073,FALSE)</f>
        <v>5.8374163902624333E-3</v>
      </c>
      <c r="AC1073" s="13">
        <f t="shared" ref="AC1073:AC1136" si="1528">_xlfn.POISSON.DIST(4,K1073,FALSE) * _xlfn.POISSON.DIST(4,L1073,FALSE)</f>
        <v>6.4556951585971448E-5</v>
      </c>
      <c r="AD1073" s="13">
        <f t="shared" ref="AD1073:AD1136" si="1529">_xlfn.POISSON.DIST(4,K1073,FALSE) * _xlfn.POISSON.DIST(0,L1073,FALSE)</f>
        <v>3.4596986141422099E-3</v>
      </c>
      <c r="AE1073" s="13">
        <f t="shared" ref="AE1073:AE1136" si="1530">_xlfn.POISSON.DIST(4,K1073,FALSE) * _xlfn.POISSON.DIST(1,L1073,FALSE)</f>
        <v>2.8302009002645042E-3</v>
      </c>
      <c r="AF1073" s="13">
        <f t="shared" ref="AF1073:AF1136" si="1531">_xlfn.POISSON.DIST(4,K1073,FALSE) * _xlfn.POISSON.DIST(2,L1073,FALSE)</f>
        <v>1.1576206527232427E-3</v>
      </c>
      <c r="AG1073" s="13">
        <f t="shared" ref="AG1073:AG1136" si="1532">_xlfn.POISSON.DIST(4,K1073,FALSE) * _xlfn.POISSON.DIST(3,L1073,FALSE)</f>
        <v>3.1566323919175873E-4</v>
      </c>
      <c r="AH1073" s="13">
        <f t="shared" ref="AH1073:AH1136" si="1533">_xlfn.POISSON.DIST(0,K1073,FALSE) * _xlfn.POISSON.DIST(4,L1073,FALSE)</f>
        <v>3.6794685324099672E-3</v>
      </c>
      <c r="AI1073" s="13">
        <f t="shared" ref="AI1073:AI1136" si="1534">_xlfn.POISSON.DIST(1,K1073,FALSE) * _xlfn.POISSON.DIST(4,L1073,FALSE)</f>
        <v>2.9639944349467177E-3</v>
      </c>
      <c r="AJ1073" s="13">
        <f t="shared" ref="AJ1073:AJ1136" si="1535">_xlfn.POISSON.DIST(2,K1073,FALSE) * _xlfn.POISSON.DIST(4,L1073,FALSE)</f>
        <v>1.1938222780017861E-3</v>
      </c>
      <c r="AK1073" s="13">
        <f t="shared" ref="AK1073:AK1136" si="1536">_xlfn.POISSON.DIST(3,K1073,FALSE) * _xlfn.POISSON.DIST(4,L1073,FALSE)</f>
        <v>3.2056102279850031E-4</v>
      </c>
      <c r="AL1073" s="13">
        <f t="shared" ref="AL1073:AL1136" si="1537">_xlfn.POISSON.DIST(5,K1073,FALSE) * _xlfn.POISSON.DIST(5,L1073,FALSE)</f>
        <v>1.7016658915343408E-6</v>
      </c>
      <c r="AM1073" s="13">
        <f t="shared" ref="AM1073:AM1136" si="1538">_xlfn.POISSON.DIST(5,K1073,FALSE) * _xlfn.POISSON.DIST(0,L1073,FALSE)</f>
        <v>5.5739177267505563E-4</v>
      </c>
      <c r="AN1073" s="13">
        <f t="shared" ref="AN1073:AN1136" si="1539">_xlfn.POISSON.DIST(5,K1073,FALSE) * _xlfn.POISSON.DIST(1,L1073,FALSE)</f>
        <v>4.5597344531009081E-4</v>
      </c>
      <c r="AO1073" s="13">
        <f t="shared" ref="AO1073:AO1136" si="1540">_xlfn.POISSON.DIST(5,K1073,FALSE) * _xlfn.POISSON.DIST(2,L1073,FALSE)</f>
        <v>1.8650417266668313E-4</v>
      </c>
      <c r="AP1073" s="13">
        <f t="shared" ref="AP1073:AP1136" si="1541">_xlfn.POISSON.DIST(5,K1073,FALSE) * _xlfn.POISSON.DIST(3,L1073,FALSE)</f>
        <v>5.0856479735610912E-5</v>
      </c>
      <c r="AQ1073" s="13">
        <f t="shared" ref="AQ1073:AQ1136" si="1542">_xlfn.POISSON.DIST(5,K1073,FALSE) * _xlfn.POISSON.DIST(4,L1073,FALSE)</f>
        <v>1.04007654123144E-5</v>
      </c>
      <c r="AR1073" s="13">
        <f t="shared" ref="AR1073:AR1136" si="1543">_xlfn.POISSON.DIST(0,K1073,FALSE) * _xlfn.POISSON.DIST(5,L1073,FALSE)</f>
        <v>6.0199666585718117E-4</v>
      </c>
      <c r="AS1073" s="13">
        <f t="shared" ref="AS1073:AS1136" si="1544">_xlfn.POISSON.DIST(1,K1073,FALSE) * _xlfn.POISSON.DIST(5,L1073,FALSE)</f>
        <v>4.8493817836471034E-4</v>
      </c>
      <c r="AT1073" s="13">
        <f t="shared" ref="AT1073:AT1136" si="1545">_xlfn.POISSON.DIST(2,K1073,FALSE) * _xlfn.POISSON.DIST(5,L1073,FALSE)</f>
        <v>1.9532087980988472E-4</v>
      </c>
      <c r="AU1073" s="13">
        <f t="shared" ref="AU1073:AU1136" si="1546">_xlfn.POISSON.DIST(3,K1073,FALSE) * _xlfn.POISSON.DIST(5,L1073,FALSE)</f>
        <v>5.2446886072992111E-5</v>
      </c>
      <c r="AV1073" s="13">
        <f t="shared" ref="AV1073:AV1136" si="1547">_xlfn.POISSON.DIST(4,K1073,FALSE) * _xlfn.POISSON.DIST(5,L1073,FALSE)</f>
        <v>1.0562142132848697E-5</v>
      </c>
      <c r="AW1073" s="13">
        <f t="shared" ref="AW1073:AW1136" si="1548">_xlfn.POISSON.DIST(6,K1073,FALSE) * _xlfn.POISSON.DIST(6,L1073,FALSE)</f>
        <v>3.1148926293346389E-8</v>
      </c>
      <c r="AX1073" s="13">
        <f t="shared" ref="AX1073:AX1136" si="1549">_xlfn.POISSON.DIST(6,K1073,FALSE) * _xlfn.POISSON.DIST(0,L1073,FALSE)</f>
        <v>7.4834454022442671E-5</v>
      </c>
      <c r="AY1073" s="13">
        <f t="shared" ref="AY1073:AY1136" si="1550">_xlfn.POISSON.DIST(6,K1073,FALSE) * _xlfn.POISSON.DIST(1,L1073,FALSE)</f>
        <v>6.1218205042300259E-5</v>
      </c>
      <c r="AZ1073" s="13">
        <f t="shared" ref="AZ1073:AZ1136" si="1551">_xlfn.POISSON.DIST(6,K1073,FALSE) * _xlfn.POISSON.DIST(2,L1073,FALSE)</f>
        <v>2.5039727205580999E-5</v>
      </c>
      <c r="BA1073" s="13">
        <f t="shared" ref="BA1073:BA1136" si="1552">_xlfn.POISSON.DIST(6,K1073,FALSE) * _xlfn.POISSON.DIST(3,L1073,FALSE)</f>
        <v>6.8279028882196134E-6</v>
      </c>
      <c r="BB1073" s="13">
        <f t="shared" ref="BB1073:BB1136" si="1553">_xlfn.POISSON.DIST(6,K1073,FALSE) * _xlfn.POISSON.DIST(4,L1073,FALSE)</f>
        <v>1.3963887506100718E-6</v>
      </c>
      <c r="BC1073" s="13">
        <f t="shared" ref="BC1073:BC1136" si="1554">_xlfn.POISSON.DIST(6,K1073,FALSE) * _xlfn.POISSON.DIST(5,L1073,FALSE)</f>
        <v>2.2846271539035299E-7</v>
      </c>
      <c r="BD1073" s="13">
        <f t="shared" ref="BD1073:BD1136" si="1555">_xlfn.POISSON.DIST(0,K1073,FALSE) * _xlfn.POISSON.DIST(6,L1073,FALSE)</f>
        <v>8.2077067768307764E-5</v>
      </c>
      <c r="BE1073" s="13">
        <f t="shared" ref="BE1073:BE1136" si="1556">_xlfn.POISSON.DIST(1,K1073,FALSE) * _xlfn.POISSON.DIST(6,L1073,FALSE)</f>
        <v>6.6117149789203018E-5</v>
      </c>
      <c r="BF1073" s="13">
        <f t="shared" ref="BF1073:BF1136" si="1557">_xlfn.POISSON.DIST(2,K1073,FALSE) * _xlfn.POISSON.DIST(6,L1073,FALSE)</f>
        <v>2.6630322056509056E-5</v>
      </c>
      <c r="BG1073" s="13">
        <f t="shared" ref="BG1073:BG1136" si="1558">_xlfn.POISSON.DIST(3,K1073,FALSE) * _xlfn.POISSON.DIST(6,L1073,FALSE)</f>
        <v>7.1506818336281982E-6</v>
      </c>
      <c r="BH1073" s="13">
        <f t="shared" ref="BH1073:BH1136" si="1559">_xlfn.POISSON.DIST(4,K1073,FALSE) * _xlfn.POISSON.DIST(6,L1073,FALSE)</f>
        <v>1.4400572374963759E-6</v>
      </c>
      <c r="BI1073" s="13">
        <f t="shared" ref="BI1073:BI1136" si="1560">_xlfn.POISSON.DIST(5,K1073,FALSE) * _xlfn.POISSON.DIST(6,L1073,FALSE)</f>
        <v>2.3200750871204489E-7</v>
      </c>
      <c r="BJ1073" s="14">
        <f t="shared" ref="BJ1073:BJ1136" si="1561">SUM(N1073,Q1073,T1073,W1073,X1073,Y1073,AD1073,AE1073,AF1073,AG1073,AM1073,AN1073,AO1073,AP1073,AQ1073,AX1073,AY1073,AZ1073,BA1073,BB1073,BC1073)</f>
        <v>0.32133582893833873</v>
      </c>
      <c r="BK1073" s="14">
        <f t="shared" ref="BK1073:BK1136" si="1562">SUM(M1073,P1073,S1073,V1073,AC1073,AL1073,AY1073)</f>
        <v>0.35023283342282219</v>
      </c>
      <c r="BL1073" s="14">
        <f t="shared" ref="BL1073:BL1136" si="1563">SUM(O1073,R1073,U1073,AA1073,AB1073,AH1073,AI1073,AJ1073,AK1073,AR1073,AS1073,AT1073,AU1073,AV1073,BD1073,BE1073,BF1073,BG1073,BH1073,BI1073)</f>
        <v>0.31045552919957536</v>
      </c>
      <c r="BM1073" s="14">
        <f t="shared" ref="BM1073:BM1136" si="1564">SUM(S1073:BI1073)</f>
        <v>0.22271191879411958</v>
      </c>
      <c r="BN1073" s="14">
        <f t="shared" ref="BN1073:BN1136" si="1565">SUM(M1073:R1073)</f>
        <v>0.77724253243948593</v>
      </c>
    </row>
    <row r="1074" spans="1:66" x14ac:dyDescent="0.25">
      <c r="A1074" t="s">
        <v>342</v>
      </c>
      <c r="B1074" t="s">
        <v>167</v>
      </c>
      <c r="C1074" t="s">
        <v>171</v>
      </c>
      <c r="D1074" s="7" t="s">
        <v>374</v>
      </c>
      <c r="E1074" s="10">
        <f>VLOOKUP(A1074,home!$A$2:$E$405,3,FALSE)</f>
        <v>1.3717999999999999</v>
      </c>
      <c r="F1074" s="10">
        <f>VLOOKUP(B1074,home!$B$2:$E$405,3,FALSE)</f>
        <v>1.5035000000000001</v>
      </c>
      <c r="G1074" s="10">
        <f>VLOOKUP(C1074,away!$B$2:$E$405,4,FALSE)</f>
        <v>1.139</v>
      </c>
      <c r="H1074" s="10">
        <f>VLOOKUP(A1074,away!$A$2:$E$405,3,FALSE)</f>
        <v>1.1667000000000001</v>
      </c>
      <c r="I1074" s="10">
        <f>VLOOKUP(C1074,away!$B$2:$E$405,3,FALSE)</f>
        <v>1.0178</v>
      </c>
      <c r="J1074" s="10">
        <f>VLOOKUP(B1074,home!$B$2:$E$405,4,FALSE)</f>
        <v>1.0713999999999999</v>
      </c>
      <c r="K1074" s="12">
        <f t="shared" si="1510"/>
        <v>2.3491889807000002</v>
      </c>
      <c r="L1074" s="12">
        <f t="shared" si="1511"/>
        <v>1.2722524223639999</v>
      </c>
      <c r="M1074" s="13">
        <f t="shared" si="1512"/>
        <v>2.6744099669734001E-2</v>
      </c>
      <c r="N1074" s="13">
        <f t="shared" si="1513"/>
        <v>6.2826944242881641E-2</v>
      </c>
      <c r="O1074" s="13">
        <f t="shared" si="1514"/>
        <v>3.4025245588763339E-2</v>
      </c>
      <c r="P1074" s="13">
        <f t="shared" si="1515"/>
        <v>7.9931732002734124E-2</v>
      </c>
      <c r="Q1074" s="13">
        <f t="shared" si="1516"/>
        <v>7.3796182553215434E-2</v>
      </c>
      <c r="R1074" s="13">
        <f t="shared" si="1517"/>
        <v>2.1644350560917087E-2</v>
      </c>
      <c r="S1074" s="13">
        <f t="shared" si="1518"/>
        <v>5.9724218237447016E-2</v>
      </c>
      <c r="T1074" s="13">
        <f t="shared" si="1519"/>
        <v>9.3887372014544307E-2</v>
      </c>
      <c r="U1074" s="13">
        <f t="shared" si="1520"/>
        <v>5.0846669832114284E-2</v>
      </c>
      <c r="V1074" s="13">
        <f t="shared" si="1521"/>
        <v>1.9833492933151089E-2</v>
      </c>
      <c r="W1074" s="13">
        <f t="shared" si="1522"/>
        <v>5.7787059623913103E-2</v>
      </c>
      <c r="X1074" s="13">
        <f t="shared" si="1523"/>
        <v>7.3519726587816345E-2</v>
      </c>
      <c r="Y1074" s="13">
        <f t="shared" si="1524"/>
        <v>4.6767825121444173E-2</v>
      </c>
      <c r="Z1074" s="13">
        <f t="shared" si="1525"/>
        <v>9.1790258105407859E-3</v>
      </c>
      <c r="AA1074" s="13">
        <f t="shared" si="1526"/>
        <v>2.1563266287683302E-2</v>
      </c>
      <c r="AB1074" s="13">
        <f t="shared" si="1527"/>
        <v>2.5328093775462711E-2</v>
      </c>
      <c r="AC1074" s="13">
        <f t="shared" si="1528"/>
        <v>3.7048485960177271E-3</v>
      </c>
      <c r="AD1074" s="13">
        <f t="shared" si="1529"/>
        <v>3.3938180923887638E-2</v>
      </c>
      <c r="AE1074" s="13">
        <f t="shared" si="1530"/>
        <v>4.3177932891043748E-2</v>
      </c>
      <c r="AF1074" s="13">
        <f t="shared" si="1531"/>
        <v>2.746661485665032E-2</v>
      </c>
      <c r="AG1074" s="13">
        <f t="shared" si="1532"/>
        <v>1.1648155761837465E-2</v>
      </c>
      <c r="AH1074" s="13">
        <f t="shared" si="1533"/>
        <v>2.9195094556005502E-3</v>
      </c>
      <c r="AI1074" s="13">
        <f t="shared" si="1534"/>
        <v>6.8584794421462699E-3</v>
      </c>
      <c r="AJ1074" s="13">
        <f t="shared" si="1535"/>
        <v>8.0559321649237518E-3</v>
      </c>
      <c r="AK1074" s="13">
        <f t="shared" si="1536"/>
        <v>6.3083023570351913E-3</v>
      </c>
      <c r="AL1074" s="13">
        <f t="shared" si="1537"/>
        <v>4.4291633480969609E-4</v>
      </c>
      <c r="AM1074" s="13">
        <f t="shared" si="1538"/>
        <v>1.5945440130279973E-2</v>
      </c>
      <c r="AN1074" s="13">
        <f t="shared" si="1539"/>
        <v>2.028662483140883E-2</v>
      </c>
      <c r="AO1074" s="13">
        <f t="shared" si="1540"/>
        <v>1.290485379167478E-2</v>
      </c>
      <c r="AP1074" s="13">
        <f t="shared" si="1541"/>
        <v>5.4727438322371624E-3</v>
      </c>
      <c r="AQ1074" s="13">
        <f t="shared" si="1542"/>
        <v>1.7406778993853437E-3</v>
      </c>
      <c r="AR1074" s="13">
        <f t="shared" si="1543"/>
        <v>7.4287059540047986E-4</v>
      </c>
      <c r="AS1074" s="13">
        <f t="shared" si="1544"/>
        <v>1.7451434168008555E-3</v>
      </c>
      <c r="AT1074" s="13">
        <f t="shared" si="1545"/>
        <v>2.0498358422448592E-3</v>
      </c>
      <c r="AU1074" s="13">
        <f t="shared" si="1546"/>
        <v>1.6051505909485089E-3</v>
      </c>
      <c r="AV1074" s="13">
        <f t="shared" si="1547"/>
        <v>9.4270052015508262E-4</v>
      </c>
      <c r="AW1074" s="13">
        <f t="shared" si="1548"/>
        <v>3.6771423116415817E-5</v>
      </c>
      <c r="AX1074" s="13">
        <f t="shared" si="1549"/>
        <v>6.2431420410775399E-3</v>
      </c>
      <c r="AY1074" s="13">
        <f t="shared" si="1550"/>
        <v>7.9428525849234276E-3</v>
      </c>
      <c r="AZ1074" s="13">
        <f t="shared" si="1551"/>
        <v>5.0526567208244956E-3</v>
      </c>
      <c r="BA1074" s="13">
        <f t="shared" si="1552"/>
        <v>2.1427515841475693E-3</v>
      </c>
      <c r="BB1074" s="13">
        <f t="shared" si="1553"/>
        <v>6.8153022336401138E-4</v>
      </c>
      <c r="BC1074" s="13">
        <f t="shared" si="1554"/>
        <v>1.7341569551782812E-4</v>
      </c>
      <c r="BD1074" s="13">
        <f t="shared" si="1555"/>
        <v>1.575198190835414E-4</v>
      </c>
      <c r="BE1074" s="13">
        <f t="shared" si="1556"/>
        <v>3.7004382323291307E-4</v>
      </c>
      <c r="BF1074" s="13">
        <f t="shared" si="1557"/>
        <v>4.3465143595742916E-4</v>
      </c>
      <c r="BG1074" s="13">
        <f t="shared" si="1558"/>
        <v>3.403594545988748E-4</v>
      </c>
      <c r="BH1074" s="13">
        <f t="shared" si="1559"/>
        <v>1.9989217005518463E-4</v>
      </c>
      <c r="BI1074" s="13">
        <f t="shared" si="1560"/>
        <v>9.3916896644370148E-5</v>
      </c>
      <c r="BJ1074" s="14">
        <f t="shared" si="1561"/>
        <v>0.6034026839120753</v>
      </c>
      <c r="BK1074" s="14">
        <f t="shared" si="1562"/>
        <v>0.19832416035881706</v>
      </c>
      <c r="BL1074" s="14">
        <f t="shared" si="1563"/>
        <v>0.18623193402976854</v>
      </c>
      <c r="BM1074" s="14">
        <f t="shared" si="1564"/>
        <v>0.69026316833114909</v>
      </c>
      <c r="BN1074" s="14">
        <f t="shared" si="1565"/>
        <v>0.29896855461824556</v>
      </c>
    </row>
    <row r="1075" spans="1:66" x14ac:dyDescent="0.25">
      <c r="A1075" t="s">
        <v>342</v>
      </c>
      <c r="B1075" t="s">
        <v>168</v>
      </c>
      <c r="C1075" t="s">
        <v>172</v>
      </c>
      <c r="D1075" s="7" t="s">
        <v>374</v>
      </c>
      <c r="E1075" s="10">
        <f>VLOOKUP(A1075,home!$A$2:$E$405,3,FALSE)</f>
        <v>1.3717999999999999</v>
      </c>
      <c r="F1075" s="10">
        <f>VLOOKUP(B1075,home!$B$2:$E$405,3,FALSE)</f>
        <v>1.0479000000000001</v>
      </c>
      <c r="G1075" s="10">
        <f>VLOOKUP(C1075,away!$B$2:$E$405,4,FALSE)</f>
        <v>1.5065</v>
      </c>
      <c r="H1075" s="10">
        <f>VLOOKUP(A1075,away!$A$2:$E$405,3,FALSE)</f>
        <v>1.1667000000000001</v>
      </c>
      <c r="I1075" s="10">
        <f>VLOOKUP(C1075,away!$B$2:$E$405,3,FALSE)</f>
        <v>0.62860000000000005</v>
      </c>
      <c r="J1075" s="10">
        <f>VLOOKUP(B1075,home!$B$2:$E$405,4,FALSE)</f>
        <v>1.0178</v>
      </c>
      <c r="K1075" s="12">
        <f t="shared" si="1510"/>
        <v>2.1656076399299997</v>
      </c>
      <c r="L1075" s="12">
        <f t="shared" si="1511"/>
        <v>0.74644191963600015</v>
      </c>
      <c r="M1075" s="13">
        <f t="shared" si="1512"/>
        <v>5.4364192955739979E-2</v>
      </c>
      <c r="N1075" s="13">
        <f t="shared" si="1513"/>
        <v>0.11773151160357917</v>
      </c>
      <c r="O1075" s="13">
        <f t="shared" si="1514"/>
        <v>4.0579712549344463E-2</v>
      </c>
      <c r="P1075" s="13">
        <f t="shared" si="1515"/>
        <v>8.7879735523023667E-2</v>
      </c>
      <c r="Q1075" s="13">
        <f t="shared" si="1516"/>
        <v>0.12748013049460924</v>
      </c>
      <c r="R1075" s="13">
        <f t="shared" si="1517"/>
        <v>1.5145199266804884E-2</v>
      </c>
      <c r="S1075" s="13">
        <f t="shared" si="1518"/>
        <v>3.5514405234912901E-2</v>
      </c>
      <c r="T1075" s="13">
        <f t="shared" si="1519"/>
        <v>9.5156513321843939E-2</v>
      </c>
      <c r="U1075" s="13">
        <f t="shared" si="1520"/>
        <v>3.2798559240454883E-2</v>
      </c>
      <c r="V1075" s="13">
        <f t="shared" si="1521"/>
        <v>6.3787830629264027E-3</v>
      </c>
      <c r="W1075" s="13">
        <f t="shared" si="1522"/>
        <v>9.202398151279971E-2</v>
      </c>
      <c r="X1075" s="13">
        <f t="shared" si="1523"/>
        <v>6.8690557412961997E-2</v>
      </c>
      <c r="Y1075" s="13">
        <f t="shared" si="1524"/>
        <v>2.5636755768099116E-2</v>
      </c>
      <c r="Z1075" s="13">
        <f t="shared" si="1525"/>
        <v>3.7683372046611939E-3</v>
      </c>
      <c r="AA1075" s="13">
        <f t="shared" si="1526"/>
        <v>8.1607398402467404E-3</v>
      </c>
      <c r="AB1075" s="13">
        <f t="shared" si="1527"/>
        <v>8.8364802727597357E-3</v>
      </c>
      <c r="AC1075" s="13">
        <f t="shared" si="1528"/>
        <v>6.4445655546783054E-4</v>
      </c>
      <c r="AD1075" s="13">
        <f t="shared" si="1529"/>
        <v>4.9821959355224023E-2</v>
      </c>
      <c r="AE1075" s="13">
        <f t="shared" si="1530"/>
        <v>3.7189198981140197E-2</v>
      </c>
      <c r="AF1075" s="13">
        <f t="shared" si="1531"/>
        <v>1.3879788538603733E-2</v>
      </c>
      <c r="AG1075" s="13">
        <f t="shared" si="1532"/>
        <v>3.4534853336323757E-3</v>
      </c>
      <c r="AH1075" s="13">
        <f t="shared" si="1533"/>
        <v>7.0321121422076496E-4</v>
      </c>
      <c r="AI1075" s="13">
        <f t="shared" si="1534"/>
        <v>1.5228795780009403E-3</v>
      </c>
      <c r="AJ1075" s="13">
        <f t="shared" si="1535"/>
        <v>1.6489798244061053E-3</v>
      </c>
      <c r="AK1075" s="13">
        <f t="shared" si="1536"/>
        <v>1.1903477686080969E-3</v>
      </c>
      <c r="AL1075" s="13">
        <f t="shared" si="1537"/>
        <v>4.1670569226844086E-5</v>
      </c>
      <c r="AM1075" s="13">
        <f t="shared" si="1538"/>
        <v>2.1578963163191019E-2</v>
      </c>
      <c r="AN1075" s="13">
        <f t="shared" si="1539"/>
        <v>1.6107442687286838E-2</v>
      </c>
      <c r="AO1075" s="13">
        <f t="shared" si="1540"/>
        <v>6.0116352199626197E-3</v>
      </c>
      <c r="AP1075" s="13">
        <f t="shared" si="1541"/>
        <v>1.4957788445800957E-3</v>
      </c>
      <c r="AQ1075" s="13">
        <f t="shared" si="1542"/>
        <v>2.7912800802482117E-4</v>
      </c>
      <c r="AR1075" s="13">
        <f t="shared" si="1543"/>
        <v>1.0498126573050209E-4</v>
      </c>
      <c r="AS1075" s="13">
        <f t="shared" si="1544"/>
        <v>2.273482311154968E-4</v>
      </c>
      <c r="AT1075" s="13">
        <f t="shared" si="1545"/>
        <v>2.4617353311414563E-4</v>
      </c>
      <c r="AU1075" s="13">
        <f t="shared" si="1546"/>
        <v>1.7770509468685149E-4</v>
      </c>
      <c r="AV1075" s="13">
        <f t="shared" si="1547"/>
        <v>9.6209877677082406E-5</v>
      </c>
      <c r="AW1075" s="13">
        <f t="shared" si="1548"/>
        <v>1.8711246848179602E-6</v>
      </c>
      <c r="AX1075" s="13">
        <f t="shared" si="1549"/>
        <v>7.7885945813290771E-3</v>
      </c>
      <c r="AY1075" s="13">
        <f t="shared" si="1550"/>
        <v>5.8137334905538256E-3</v>
      </c>
      <c r="AZ1075" s="13">
        <f t="shared" si="1551"/>
        <v>2.1698071934705505E-3</v>
      </c>
      <c r="BA1075" s="13">
        <f t="shared" si="1552"/>
        <v>5.3987834891138669E-4</v>
      </c>
      <c r="BB1075" s="13">
        <f t="shared" si="1553"/>
        <v>1.0074695778283242E-4</v>
      </c>
      <c r="BC1075" s="13">
        <f t="shared" si="1554"/>
        <v>1.5040350512980902E-5</v>
      </c>
      <c r="BD1075" s="13">
        <f t="shared" si="1555"/>
        <v>1.3060402919615499E-5</v>
      </c>
      <c r="BE1075" s="13">
        <f t="shared" si="1556"/>
        <v>2.8283708343283399E-5</v>
      </c>
      <c r="BF1075" s="13">
        <f t="shared" si="1557"/>
        <v>3.0625707436883209E-5</v>
      </c>
      <c r="BG1075" s="13">
        <f t="shared" si="1558"/>
        <v>2.2107755334525094E-5</v>
      </c>
      <c r="BH1075" s="13">
        <f t="shared" si="1559"/>
        <v>1.1969180963537687E-5</v>
      </c>
      <c r="BI1075" s="13">
        <f t="shared" si="1560"/>
        <v>5.1841099476683876E-6</v>
      </c>
      <c r="BJ1075" s="14">
        <f t="shared" si="1561"/>
        <v>0.69296463116809948</v>
      </c>
      <c r="BK1075" s="14">
        <f t="shared" si="1562"/>
        <v>0.19063697739185148</v>
      </c>
      <c r="BL1075" s="14">
        <f t="shared" si="1563"/>
        <v>0.1115497584221162</v>
      </c>
      <c r="BM1075" s="14">
        <f t="shared" si="1564"/>
        <v>0.54992735942775806</v>
      </c>
      <c r="BN1075" s="14">
        <f t="shared" si="1565"/>
        <v>0.44318048239310148</v>
      </c>
    </row>
    <row r="1076" spans="1:66" x14ac:dyDescent="0.25">
      <c r="A1076" t="s">
        <v>342</v>
      </c>
      <c r="B1076" t="s">
        <v>170</v>
      </c>
      <c r="C1076" t="s">
        <v>174</v>
      </c>
      <c r="D1076" s="7" t="s">
        <v>374</v>
      </c>
      <c r="E1076" s="10">
        <f>VLOOKUP(A1076,home!$A$2:$E$405,3,FALSE)</f>
        <v>1.3717999999999999</v>
      </c>
      <c r="F1076" s="10">
        <f>VLOOKUP(B1076,home!$B$2:$E$405,3,FALSE)</f>
        <v>0.97199999999999998</v>
      </c>
      <c r="G1076" s="10">
        <f>VLOOKUP(C1076,away!$B$2:$E$405,4,FALSE)</f>
        <v>0.77449999999999997</v>
      </c>
      <c r="H1076" s="10">
        <f>VLOOKUP(A1076,away!$A$2:$E$405,3,FALSE)</f>
        <v>1.1667000000000001</v>
      </c>
      <c r="I1076" s="10">
        <f>VLOOKUP(C1076,away!$B$2:$E$405,3,FALSE)</f>
        <v>0.85709999999999997</v>
      </c>
      <c r="J1076" s="10">
        <f>VLOOKUP(B1076,home!$B$2:$E$405,4,FALSE)</f>
        <v>1.1428</v>
      </c>
      <c r="K1076" s="12">
        <f t="shared" si="1510"/>
        <v>1.0327102451999999</v>
      </c>
      <c r="L1076" s="12">
        <f t="shared" si="1511"/>
        <v>1.142775509796</v>
      </c>
      <c r="M1076" s="13">
        <f t="shared" si="1512"/>
        <v>0.11355298134373347</v>
      </c>
      <c r="N1076" s="13">
        <f t="shared" si="1513"/>
        <v>0.11726732720667798</v>
      </c>
      <c r="O1076" s="13">
        <f t="shared" si="1514"/>
        <v>0.12976556614394066</v>
      </c>
      <c r="P1076" s="13">
        <f t="shared" si="1515"/>
        <v>0.13401022963102574</v>
      </c>
      <c r="Q1076" s="13">
        <f t="shared" si="1516"/>
        <v>6.0551585116778522E-2</v>
      </c>
      <c r="R1076" s="13">
        <f t="shared" si="1517"/>
        <v>7.4146455502054204E-2</v>
      </c>
      <c r="S1076" s="13">
        <f t="shared" si="1518"/>
        <v>3.9538243367203615E-2</v>
      </c>
      <c r="T1076" s="13">
        <f t="shared" si="1519"/>
        <v>6.9196868550782442E-2</v>
      </c>
      <c r="U1076" s="13">
        <f t="shared" si="1520"/>
        <v>7.6571804242237251E-2</v>
      </c>
      <c r="V1076" s="13">
        <f t="shared" si="1521"/>
        <v>5.1845882474575071E-3</v>
      </c>
      <c r="W1076" s="13">
        <f t="shared" si="1522"/>
        <v>2.0844080771065671E-2</v>
      </c>
      <c r="X1076" s="13">
        <f t="shared" si="1523"/>
        <v>2.3820105029383566E-2</v>
      </c>
      <c r="Y1076" s="13">
        <f t="shared" si="1524"/>
        <v>1.3610516334174039E-2</v>
      </c>
      <c r="Z1076" s="13">
        <f t="shared" si="1525"/>
        <v>2.8244251161975473E-2</v>
      </c>
      <c r="AA1076" s="13">
        <f t="shared" si="1526"/>
        <v>2.9168127542974067E-2</v>
      </c>
      <c r="AB1076" s="13">
        <f t="shared" si="1527"/>
        <v>1.506111207346481E-2</v>
      </c>
      <c r="AC1076" s="13">
        <f t="shared" si="1528"/>
        <v>3.8241392550986966E-4</v>
      </c>
      <c r="AD1076" s="13">
        <f t="shared" si="1529"/>
        <v>5.3814739410139572E-3</v>
      </c>
      <c r="AE1076" s="13">
        <f t="shared" si="1530"/>
        <v>6.1498166263961136E-3</v>
      </c>
      <c r="AF1076" s="13">
        <f t="shared" si="1531"/>
        <v>3.5139299151908687E-3</v>
      </c>
      <c r="AG1076" s="13">
        <f t="shared" si="1532"/>
        <v>1.3385443500732201E-3</v>
      </c>
      <c r="AH1076" s="13">
        <f t="shared" si="1533"/>
        <v>8.0692096301081921E-3</v>
      </c>
      <c r="AI1076" s="13">
        <f t="shared" si="1534"/>
        <v>8.3331554556792305E-3</v>
      </c>
      <c r="AJ1076" s="13">
        <f t="shared" si="1535"/>
        <v>4.3028675069621079E-3</v>
      </c>
      <c r="AK1076" s="13">
        <f t="shared" si="1536"/>
        <v>1.48120511939265E-3</v>
      </c>
      <c r="AL1076" s="13">
        <f t="shared" si="1537"/>
        <v>1.8052323194069193E-5</v>
      </c>
      <c r="AM1076" s="13">
        <f t="shared" si="1538"/>
        <v>1.1115006546323872E-3</v>
      </c>
      <c r="AN1076" s="13">
        <f t="shared" si="1539"/>
        <v>1.2701957272361138E-3</v>
      </c>
      <c r="AO1076" s="13">
        <f t="shared" si="1540"/>
        <v>7.2577428486647567E-4</v>
      </c>
      <c r="AP1076" s="13">
        <f t="shared" si="1541"/>
        <v>2.7646569279503802E-4</v>
      </c>
      <c r="AQ1076" s="13">
        <f t="shared" si="1542"/>
        <v>7.8984555756238435E-5</v>
      </c>
      <c r="AR1076" s="13">
        <f t="shared" si="1543"/>
        <v>1.8442590297395366E-3</v>
      </c>
      <c r="AS1076" s="13">
        <f t="shared" si="1544"/>
        <v>1.9045851948146302E-3</v>
      </c>
      <c r="AT1076" s="13">
        <f t="shared" si="1545"/>
        <v>9.8344232177065326E-4</v>
      </c>
      <c r="AU1076" s="13">
        <f t="shared" si="1546"/>
        <v>3.3853698708527616E-4</v>
      </c>
      <c r="AV1076" s="13">
        <f t="shared" si="1547"/>
        <v>8.7402653735526176E-5</v>
      </c>
      <c r="AW1076" s="13">
        <f t="shared" si="1548"/>
        <v>5.917932531931256E-7</v>
      </c>
      <c r="AX1076" s="13">
        <f t="shared" si="1549"/>
        <v>1.9130968559756209E-4</v>
      </c>
      <c r="AY1076" s="13">
        <f t="shared" si="1550"/>
        <v>2.1862402348766643E-4</v>
      </c>
      <c r="AZ1076" s="13">
        <f t="shared" si="1551"/>
        <v>1.2491908994738537E-4</v>
      </c>
      <c r="BA1076" s="13">
        <f t="shared" si="1552"/>
        <v>4.7584825565958569E-5</v>
      </c>
      <c r="BB1076" s="13">
        <f t="shared" si="1553"/>
        <v>1.3594693323673003E-5</v>
      </c>
      <c r="BC1076" s="13">
        <f t="shared" si="1554"/>
        <v>3.1071365186961387E-6</v>
      </c>
      <c r="BD1076" s="13">
        <f t="shared" si="1555"/>
        <v>3.5126234215107968E-4</v>
      </c>
      <c r="BE1076" s="13">
        <f t="shared" si="1556"/>
        <v>3.6275221949236763E-4</v>
      </c>
      <c r="BF1076" s="13">
        <f t="shared" si="1557"/>
        <v>1.8730896676940359E-4</v>
      </c>
      <c r="BG1076" s="13">
        <f t="shared" si="1558"/>
        <v>6.447862966686314E-5</v>
      </c>
      <c r="BH1076" s="13">
        <f t="shared" si="1559"/>
        <v>1.6646935363356555E-5</v>
      </c>
      <c r="BI1076" s="13">
        <f t="shared" si="1560"/>
        <v>3.438292140184101E-6</v>
      </c>
      <c r="BJ1076" s="14">
        <f t="shared" si="1561"/>
        <v>0.32573630821126365</v>
      </c>
      <c r="BK1076" s="14">
        <f t="shared" si="1562"/>
        <v>0.29290513286161191</v>
      </c>
      <c r="BL1076" s="14">
        <f t="shared" si="1563"/>
        <v>0.35304361678954216</v>
      </c>
      <c r="BM1076" s="14">
        <f t="shared" si="1564"/>
        <v>0.37041713184994812</v>
      </c>
      <c r="BN1076" s="14">
        <f t="shared" si="1565"/>
        <v>0.62929414494421054</v>
      </c>
    </row>
    <row r="1077" spans="1:66" x14ac:dyDescent="0.25">
      <c r="A1077" t="s">
        <v>342</v>
      </c>
      <c r="B1077" t="s">
        <v>175</v>
      </c>
      <c r="C1077" t="s">
        <v>173</v>
      </c>
      <c r="D1077" s="7" t="s">
        <v>374</v>
      </c>
      <c r="E1077" s="10">
        <f>VLOOKUP(A1077,home!$A$2:$E$405,3,FALSE)</f>
        <v>1.3717999999999999</v>
      </c>
      <c r="F1077" s="10">
        <f>VLOOKUP(B1077,home!$B$2:$E$405,3,FALSE)</f>
        <v>1.2635000000000001</v>
      </c>
      <c r="G1077" s="10">
        <f>VLOOKUP(C1077,away!$B$2:$E$405,4,FALSE)</f>
        <v>0.50119999999999998</v>
      </c>
      <c r="H1077" s="10">
        <f>VLOOKUP(A1077,away!$A$2:$E$405,3,FALSE)</f>
        <v>1.1667000000000001</v>
      </c>
      <c r="I1077" s="10">
        <f>VLOOKUP(C1077,away!$B$2:$E$405,3,FALSE)</f>
        <v>1.2321</v>
      </c>
      <c r="J1077" s="10">
        <f>VLOOKUP(B1077,home!$B$2:$E$405,4,FALSE)</f>
        <v>0.62860000000000005</v>
      </c>
      <c r="K1077" s="12">
        <f t="shared" si="1510"/>
        <v>0.86871457315999989</v>
      </c>
      <c r="L1077" s="12">
        <f t="shared" si="1511"/>
        <v>0.90360688660200017</v>
      </c>
      <c r="M1077" s="13">
        <f t="shared" si="1512"/>
        <v>0.16993802626792925</v>
      </c>
      <c r="N1077" s="13">
        <f t="shared" si="1513"/>
        <v>0.14762763995299702</v>
      </c>
      <c r="O1077" s="13">
        <f t="shared" si="1514"/>
        <v>0.15355717083125245</v>
      </c>
      <c r="P1077" s="13">
        <f t="shared" si="1515"/>
        <v>0.13339735211432868</v>
      </c>
      <c r="Q1077" s="13">
        <f t="shared" si="1516"/>
        <v>6.4123141114192969E-2</v>
      </c>
      <c r="R1077" s="13">
        <f t="shared" si="1517"/>
        <v>6.9377658525119748E-2</v>
      </c>
      <c r="S1077" s="13">
        <f t="shared" si="1518"/>
        <v>2.6178445669155743E-2</v>
      </c>
      <c r="T1077" s="13">
        <f t="shared" si="1519"/>
        <v>5.7942111901336621E-2</v>
      </c>
      <c r="U1077" s="13">
        <f t="shared" si="1520"/>
        <v>6.0269383012489637E-2</v>
      </c>
      <c r="V1077" s="13">
        <f t="shared" si="1521"/>
        <v>2.2832737658193825E-3</v>
      </c>
      <c r="W1077" s="13">
        <f t="shared" si="1522"/>
        <v>1.8568235720898194E-2</v>
      </c>
      <c r="X1077" s="13">
        <f t="shared" si="1523"/>
        <v>1.6778385669452864E-2</v>
      </c>
      <c r="Y1077" s="13">
        <f t="shared" si="1524"/>
        <v>7.580532418490959E-3</v>
      </c>
      <c r="Z1077" s="13">
        <f t="shared" si="1525"/>
        <v>2.0896710006540063E-2</v>
      </c>
      <c r="AA1077" s="13">
        <f t="shared" si="1526"/>
        <v>1.8153276513779751E-2</v>
      </c>
      <c r="AB1077" s="13">
        <f t="shared" si="1527"/>
        <v>7.885007929061813E-3</v>
      </c>
      <c r="AC1077" s="13">
        <f t="shared" si="1528"/>
        <v>1.1201976141003727E-4</v>
      </c>
      <c r="AD1077" s="13">
        <f t="shared" si="1529"/>
        <v>4.0326242421535839E-3</v>
      </c>
      <c r="AE1077" s="13">
        <f t="shared" si="1530"/>
        <v>3.6439070362881501E-3</v>
      </c>
      <c r="AF1077" s="13">
        <f t="shared" si="1531"/>
        <v>1.6463297460637286E-3</v>
      </c>
      <c r="AG1077" s="13">
        <f t="shared" si="1532"/>
        <v>4.9587829872030256E-4</v>
      </c>
      <c r="AH1077" s="13">
        <f t="shared" si="1533"/>
        <v>4.7206027673086307E-3</v>
      </c>
      <c r="AI1077" s="13">
        <f t="shared" si="1534"/>
        <v>4.1008564180604317E-3</v>
      </c>
      <c r="AJ1077" s="13">
        <f t="shared" si="1535"/>
        <v>1.7812368664029072E-3</v>
      </c>
      <c r="AK1077" s="13">
        <f t="shared" si="1536"/>
        <v>5.1579547469801906E-4</v>
      </c>
      <c r="AL1077" s="13">
        <f t="shared" si="1537"/>
        <v>3.5173150788554059E-6</v>
      </c>
      <c r="AM1077" s="13">
        <f t="shared" si="1538"/>
        <v>7.006398894474241E-4</v>
      </c>
      <c r="AN1077" s="13">
        <f t="shared" si="1539"/>
        <v>6.3310302913275641E-4</v>
      </c>
      <c r="AO1077" s="13">
        <f t="shared" si="1540"/>
        <v>2.8603812852647274E-4</v>
      </c>
      <c r="AP1077" s="13">
        <f t="shared" si="1541"/>
        <v>8.6155340922422946E-5</v>
      </c>
      <c r="AQ1077" s="13">
        <f t="shared" si="1542"/>
        <v>1.9462639843761119E-5</v>
      </c>
      <c r="AR1077" s="13">
        <f t="shared" si="1543"/>
        <v>8.5311383389050793E-4</v>
      </c>
      <c r="AS1077" s="13">
        <f t="shared" si="1544"/>
        <v>7.4111242006508367E-4</v>
      </c>
      <c r="AT1077" s="13">
        <f t="shared" si="1545"/>
        <v>3.2190757983020682E-4</v>
      </c>
      <c r="AU1077" s="13">
        <f t="shared" si="1546"/>
        <v>9.3215268603055577E-5</v>
      </c>
      <c r="AV1077" s="13">
        <f t="shared" si="1547"/>
        <v>2.0244365569124537E-5</v>
      </c>
      <c r="AW1077" s="13">
        <f t="shared" si="1548"/>
        <v>7.6694710480212326E-8</v>
      </c>
      <c r="AX1077" s="13">
        <f t="shared" si="1549"/>
        <v>1.0144268041669804E-4</v>
      </c>
      <c r="AY1077" s="13">
        <f t="shared" si="1550"/>
        <v>9.1664304619894205E-5</v>
      </c>
      <c r="AZ1077" s="13">
        <f t="shared" si="1551"/>
        <v>4.1414248455059972E-5</v>
      </c>
      <c r="BA1077" s="13">
        <f t="shared" si="1552"/>
        <v>1.247406670247948E-5</v>
      </c>
      <c r="BB1077" s="13">
        <f t="shared" si="1553"/>
        <v>2.8179131440732899E-6</v>
      </c>
      <c r="BC1077" s="13">
        <f t="shared" si="1554"/>
        <v>5.0925714456618394E-7</v>
      </c>
      <c r="BD1077" s="13">
        <f t="shared" si="1555"/>
        <v>1.2847992255981622E-4</v>
      </c>
      <c r="BE1077" s="13">
        <f t="shared" si="1556"/>
        <v>1.116123810861806E-4</v>
      </c>
      <c r="BF1077" s="13">
        <f t="shared" si="1557"/>
        <v>4.8479650997326312E-5</v>
      </c>
      <c r="BG1077" s="13">
        <f t="shared" si="1558"/>
        <v>1.4038326441029363E-5</v>
      </c>
      <c r="BH1077" s="13">
        <f t="shared" si="1559"/>
        <v>3.0488246905248901E-6</v>
      </c>
      <c r="BI1077" s="13">
        <f t="shared" si="1560"/>
        <v>5.2971168793379996E-7</v>
      </c>
      <c r="BJ1077" s="14">
        <f t="shared" si="1561"/>
        <v>0.32441450759894985</v>
      </c>
      <c r="BK1077" s="14">
        <f t="shared" si="1562"/>
        <v>0.33200429919834185</v>
      </c>
      <c r="BL1077" s="14">
        <f t="shared" si="1563"/>
        <v>0.32269677062359425</v>
      </c>
      <c r="BM1077" s="14">
        <f t="shared" si="1564"/>
        <v>0.26189971101169651</v>
      </c>
      <c r="BN1077" s="14">
        <f t="shared" si="1565"/>
        <v>0.73802098880582012</v>
      </c>
    </row>
    <row r="1078" spans="1:66" x14ac:dyDescent="0.25">
      <c r="A1078" t="s">
        <v>342</v>
      </c>
      <c r="B1078" t="s">
        <v>176</v>
      </c>
      <c r="C1078" t="s">
        <v>169</v>
      </c>
      <c r="D1078" s="7" t="s">
        <v>374</v>
      </c>
      <c r="E1078" s="10">
        <f>VLOOKUP(A1078,home!$A$2:$E$405,3,FALSE)</f>
        <v>1.3717999999999999</v>
      </c>
      <c r="F1078" s="10">
        <f>VLOOKUP(B1078,home!$B$2:$E$405,3,FALSE)</f>
        <v>0.82620000000000005</v>
      </c>
      <c r="G1078" s="10">
        <f>VLOOKUP(C1078,away!$B$2:$E$405,4,FALSE)</f>
        <v>1.0414000000000001</v>
      </c>
      <c r="H1078" s="10">
        <f>VLOOKUP(A1078,away!$A$2:$E$405,3,FALSE)</f>
        <v>1.1667000000000001</v>
      </c>
      <c r="I1078" s="10">
        <f>VLOOKUP(C1078,away!$B$2:$E$405,3,FALSE)</f>
        <v>1.2857000000000001</v>
      </c>
      <c r="J1078" s="10">
        <f>VLOOKUP(B1078,home!$B$2:$E$405,4,FALSE)</f>
        <v>1.3714</v>
      </c>
      <c r="K1078" s="12">
        <f t="shared" si="1510"/>
        <v>1.1803031400240001</v>
      </c>
      <c r="L1078" s="12">
        <f t="shared" si="1511"/>
        <v>2.0571359169660002</v>
      </c>
      <c r="M1078" s="13">
        <f t="shared" si="1512"/>
        <v>3.9264320138901326E-2</v>
      </c>
      <c r="N1078" s="13">
        <f t="shared" si="1513"/>
        <v>4.634380035085281E-2</v>
      </c>
      <c r="O1078" s="13">
        <f t="shared" si="1514"/>
        <v>8.0772043212985353E-2</v>
      </c>
      <c r="P1078" s="13">
        <f t="shared" si="1515"/>
        <v>9.5335496230440811E-2</v>
      </c>
      <c r="Q1078" s="13">
        <f t="shared" si="1516"/>
        <v>2.7349866537378476E-2</v>
      </c>
      <c r="R1078" s="13">
        <f t="shared" si="1517"/>
        <v>8.3079535590081022E-2</v>
      </c>
      <c r="S1078" s="13">
        <f t="shared" si="1518"/>
        <v>5.7869694479311597E-2</v>
      </c>
      <c r="T1078" s="13">
        <f t="shared" si="1519"/>
        <v>5.6262392778267785E-2</v>
      </c>
      <c r="U1078" s="13">
        <f t="shared" si="1520"/>
        <v>9.805903672870829E-2</v>
      </c>
      <c r="V1078" s="13">
        <f t="shared" si="1521"/>
        <v>1.5612240381689261E-2</v>
      </c>
      <c r="W1078" s="13">
        <f t="shared" si="1522"/>
        <v>1.0760377784435041E-2</v>
      </c>
      <c r="X1078" s="13">
        <f t="shared" si="1523"/>
        <v>2.213555962048435E-2</v>
      </c>
      <c r="Y1078" s="13">
        <f t="shared" si="1524"/>
        <v>2.2767927368720329E-2</v>
      </c>
      <c r="Z1078" s="13">
        <f t="shared" si="1525"/>
        <v>5.6968632209070259E-2</v>
      </c>
      <c r="AA1078" s="13">
        <f t="shared" si="1526"/>
        <v>6.7240255479238009E-2</v>
      </c>
      <c r="AB1078" s="13">
        <f t="shared" si="1527"/>
        <v>3.9681942339080317E-2</v>
      </c>
      <c r="AC1078" s="13">
        <f t="shared" si="1528"/>
        <v>2.3692003942636609E-3</v>
      </c>
      <c r="AD1078" s="13">
        <f t="shared" si="1529"/>
        <v>3.1751269217032961E-3</v>
      </c>
      <c r="AE1078" s="13">
        <f t="shared" si="1530"/>
        <v>6.5316676315615423E-3</v>
      </c>
      <c r="AF1078" s="13">
        <f t="shared" si="1531"/>
        <v>6.7182640412847498E-3</v>
      </c>
      <c r="AG1078" s="13">
        <f t="shared" si="1532"/>
        <v>4.6067940863293369E-3</v>
      </c>
      <c r="AH1078" s="13">
        <f t="shared" si="1533"/>
        <v>2.9298054864426132E-2</v>
      </c>
      <c r="AI1078" s="13">
        <f t="shared" si="1534"/>
        <v>3.4580586153077589E-2</v>
      </c>
      <c r="AJ1078" s="13">
        <f t="shared" si="1535"/>
        <v>2.0407787210173976E-2</v>
      </c>
      <c r="AK1078" s="13">
        <f t="shared" si="1536"/>
        <v>8.0291251083699864E-3</v>
      </c>
      <c r="AL1078" s="13">
        <f t="shared" si="1537"/>
        <v>2.3010091040155458E-4</v>
      </c>
      <c r="AM1078" s="13">
        <f t="shared" si="1538"/>
        <v>7.4952245513222767E-4</v>
      </c>
      <c r="AN1078" s="13">
        <f t="shared" si="1539"/>
        <v>1.5418695630250426E-3</v>
      </c>
      <c r="AO1078" s="13">
        <f t="shared" si="1540"/>
        <v>1.5859176286877441E-3</v>
      </c>
      <c r="AP1078" s="13">
        <f t="shared" si="1541"/>
        <v>1.0874827051077023E-3</v>
      </c>
      <c r="AQ1078" s="13">
        <f t="shared" si="1542"/>
        <v>5.5927493293909968E-4</v>
      </c>
      <c r="AR1078" s="13">
        <f t="shared" si="1543"/>
        <v>1.2054016191770284E-2</v>
      </c>
      <c r="AS1078" s="13">
        <f t="shared" si="1544"/>
        <v>1.4227393161046603E-2</v>
      </c>
      <c r="AT1078" s="13">
        <f t="shared" si="1545"/>
        <v>8.3963184111696485E-3</v>
      </c>
      <c r="AU1078" s="13">
        <f t="shared" si="1546"/>
        <v>3.3034003284482848E-3</v>
      </c>
      <c r="AV1078" s="13">
        <f t="shared" si="1547"/>
        <v>9.7475344510595684E-4</v>
      </c>
      <c r="AW1078" s="13">
        <f t="shared" si="1548"/>
        <v>1.5519309189194404E-5</v>
      </c>
      <c r="AX1078" s="13">
        <f t="shared" si="1549"/>
        <v>1.4744395121851095E-4</v>
      </c>
      <c r="AY1078" s="13">
        <f t="shared" si="1550"/>
        <v>3.0331224779098166E-4</v>
      </c>
      <c r="AZ1078" s="13">
        <f t="shared" si="1551"/>
        <v>3.1197725949325995E-4</v>
      </c>
      <c r="BA1078" s="13">
        <f t="shared" si="1552"/>
        <v>2.1392654192673569E-4</v>
      </c>
      <c r="BB1078" s="13">
        <f t="shared" si="1553"/>
        <v>1.1001899324745519E-4</v>
      </c>
      <c r="BC1078" s="13">
        <f t="shared" si="1554"/>
        <v>4.5264804511555972E-5</v>
      </c>
      <c r="BD1078" s="13">
        <f t="shared" si="1555"/>
        <v>4.1327916086300624E-3</v>
      </c>
      <c r="BE1078" s="13">
        <f t="shared" si="1556"/>
        <v>4.8779469127308997E-3</v>
      </c>
      <c r="BF1078" s="13">
        <f t="shared" si="1557"/>
        <v>2.8787280289833306E-3</v>
      </c>
      <c r="BG1078" s="13">
        <f t="shared" si="1558"/>
        <v>1.1325905772947079E-3</v>
      </c>
      <c r="BH1078" s="13">
        <f t="shared" si="1559"/>
        <v>3.3420005368563503E-4</v>
      </c>
      <c r="BI1078" s="13">
        <f t="shared" si="1560"/>
        <v>7.8891474552268901E-5</v>
      </c>
      <c r="BJ1078" s="14">
        <f t="shared" si="1561"/>
        <v>0.21330778820409801</v>
      </c>
      <c r="BK1078" s="14">
        <f t="shared" si="1562"/>
        <v>0.21098436478279919</v>
      </c>
      <c r="BL1078" s="14">
        <f t="shared" si="1563"/>
        <v>0.51353939687955863</v>
      </c>
      <c r="BM1078" s="14">
        <f t="shared" si="1564"/>
        <v>0.6223673270762845</v>
      </c>
      <c r="BN1078" s="14">
        <f t="shared" si="1565"/>
        <v>0.3721450620606398</v>
      </c>
    </row>
    <row r="1079" spans="1:66" x14ac:dyDescent="0.25">
      <c r="A1079" t="s">
        <v>343</v>
      </c>
      <c r="B1079" t="s">
        <v>189</v>
      </c>
      <c r="C1079" t="s">
        <v>194</v>
      </c>
      <c r="D1079" s="7" t="s">
        <v>374</v>
      </c>
      <c r="E1079" s="10">
        <f>VLOOKUP(A1079,home!$A$2:$E$405,3,FALSE)</f>
        <v>1.3151999999999999</v>
      </c>
      <c r="F1079" s="10">
        <f>VLOOKUP(B1079,home!$B$2:$E$405,3,FALSE)</f>
        <v>0.57030000000000003</v>
      </c>
      <c r="G1079" s="10">
        <f>VLOOKUP(C1079,away!$B$2:$E$405,4,FALSE)</f>
        <v>0.98399999999999999</v>
      </c>
      <c r="H1079" s="10">
        <f>VLOOKUP(A1079,away!$A$2:$E$405,3,FALSE)</f>
        <v>1.1212</v>
      </c>
      <c r="I1079" s="10">
        <f>VLOOKUP(C1079,away!$B$2:$E$405,3,FALSE)</f>
        <v>1.4165000000000001</v>
      </c>
      <c r="J1079" s="10">
        <f>VLOOKUP(B1079,home!$B$2:$E$405,4,FALSE)</f>
        <v>1.3935999999999999</v>
      </c>
      <c r="K1079" s="12">
        <f t="shared" si="1510"/>
        <v>0.73805762304</v>
      </c>
      <c r="L1079" s="12">
        <f t="shared" si="1511"/>
        <v>2.2132873692800001</v>
      </c>
      <c r="M1079" s="13">
        <f t="shared" si="1512"/>
        <v>5.2269356766060857E-2</v>
      </c>
      <c r="N1079" s="13">
        <f t="shared" si="1513"/>
        <v>3.8577797212588617E-2</v>
      </c>
      <c r="O1079" s="13">
        <f t="shared" si="1514"/>
        <v>0.11568710713071259</v>
      </c>
      <c r="P1079" s="13">
        <f t="shared" si="1515"/>
        <v>8.5383751305267583E-2</v>
      </c>
      <c r="Q1079" s="13">
        <f t="shared" si="1516"/>
        <v>1.4236318656421143E-2</v>
      </c>
      <c r="R1079" s="13">
        <f t="shared" si="1517"/>
        <v>0.12802440650047425</v>
      </c>
      <c r="S1079" s="13">
        <f t="shared" si="1518"/>
        <v>3.4869306980325809E-2</v>
      </c>
      <c r="T1079" s="13">
        <f t="shared" si="1519"/>
        <v>3.1509064267302135E-2</v>
      </c>
      <c r="U1079" s="13">
        <f t="shared" si="1520"/>
        <v>9.4489389152846756E-2</v>
      </c>
      <c r="V1079" s="13">
        <f t="shared" si="1521"/>
        <v>6.3289094533073853E-3</v>
      </c>
      <c r="W1079" s="13">
        <f t="shared" si="1522"/>
        <v>3.502407836132732E-3</v>
      </c>
      <c r="X1079" s="13">
        <f t="shared" si="1523"/>
        <v>7.7518350257798716E-3</v>
      </c>
      <c r="Y1079" s="13">
        <f t="shared" si="1524"/>
        <v>8.5785192756504484E-3</v>
      </c>
      <c r="Z1079" s="13">
        <f t="shared" si="1525"/>
        <v>9.4451600622355997E-2</v>
      </c>
      <c r="AA1079" s="13">
        <f t="shared" si="1526"/>
        <v>6.9710723847659459E-2</v>
      </c>
      <c r="AB1079" s="13">
        <f t="shared" si="1527"/>
        <v>2.5725265571700687E-2</v>
      </c>
      <c r="AC1079" s="13">
        <f t="shared" si="1528"/>
        <v>6.461553960924603E-4</v>
      </c>
      <c r="AD1079" s="13">
        <f t="shared" si="1529"/>
        <v>6.4624470061319845E-4</v>
      </c>
      <c r="AE1079" s="13">
        <f t="shared" si="1530"/>
        <v>1.4303252333313272E-3</v>
      </c>
      <c r="AF1079" s="13">
        <f t="shared" si="1531"/>
        <v>1.5828603864473482E-3</v>
      </c>
      <c r="AG1079" s="13">
        <f t="shared" si="1532"/>
        <v>1.1677749668858586E-3</v>
      </c>
      <c r="AH1079" s="13">
        <f t="shared" si="1533"/>
        <v>5.2262133666434889E-2</v>
      </c>
      <c r="AI1079" s="13">
        <f t="shared" si="1534"/>
        <v>3.8572466148847698E-2</v>
      </c>
      <c r="AJ1079" s="13">
        <f t="shared" si="1535"/>
        <v>1.4234351340304693E-2</v>
      </c>
      <c r="AK1079" s="13">
        <f t="shared" si="1536"/>
        <v>3.5019238385805068E-3</v>
      </c>
      <c r="AL1079" s="13">
        <f t="shared" si="1537"/>
        <v>4.2220662398002672E-5</v>
      </c>
      <c r="AM1079" s="13">
        <f t="shared" si="1538"/>
        <v>9.5393165527354776E-5</v>
      </c>
      <c r="AN1079" s="13">
        <f t="shared" si="1539"/>
        <v>2.1113248837733065E-4</v>
      </c>
      <c r="AO1079" s="13">
        <f t="shared" si="1540"/>
        <v>2.3364843488510122E-4</v>
      </c>
      <c r="AP1079" s="13">
        <f t="shared" si="1541"/>
        <v>1.7237704326107837E-4</v>
      </c>
      <c r="AQ1079" s="13">
        <f t="shared" si="1542"/>
        <v>9.5379983150894242E-5</v>
      </c>
      <c r="AR1079" s="13">
        <f t="shared" si="1543"/>
        <v>2.3134224067108671E-2</v>
      </c>
      <c r="AS1079" s="13">
        <f t="shared" si="1544"/>
        <v>1.707439042584499E-2</v>
      </c>
      <c r="AT1079" s="13">
        <f t="shared" si="1545"/>
        <v>6.3009420062780418E-3</v>
      </c>
      <c r="AU1079" s="13">
        <f t="shared" si="1546"/>
        <v>1.5501527600221535E-3</v>
      </c>
      <c r="AV1079" s="13">
        <f t="shared" si="1547"/>
        <v>2.8602551535271149E-4</v>
      </c>
      <c r="AW1079" s="13">
        <f t="shared" si="1548"/>
        <v>1.9158019797065814E-6</v>
      </c>
      <c r="AX1079" s="13">
        <f t="shared" si="1549"/>
        <v>1.1734275500563448E-5</v>
      </c>
      <c r="AY1079" s="13">
        <f t="shared" si="1550"/>
        <v>2.5971323753048831E-5</v>
      </c>
      <c r="AZ1079" s="13">
        <f t="shared" si="1551"/>
        <v>2.8741001413052318E-5</v>
      </c>
      <c r="BA1079" s="13">
        <f t="shared" si="1552"/>
        <v>2.1204031802655777E-5</v>
      </c>
      <c r="BB1079" s="13">
        <f t="shared" si="1553"/>
        <v>1.1732653941657368E-5</v>
      </c>
      <c r="BC1079" s="13">
        <f t="shared" si="1554"/>
        <v>5.1935469554406897E-6</v>
      </c>
      <c r="BD1079" s="13">
        <f t="shared" si="1555"/>
        <v>8.5337809876375112E-3</v>
      </c>
      <c r="BE1079" s="13">
        <f t="shared" si="1556"/>
        <v>6.2984221112796848E-3</v>
      </c>
      <c r="BF1079" s="13">
        <f t="shared" si="1557"/>
        <v>2.3242992261768309E-3</v>
      </c>
      <c r="BG1079" s="13">
        <f t="shared" si="1558"/>
        <v>5.7182225403526108E-4</v>
      </c>
      <c r="BH1079" s="13">
        <f t="shared" si="1559"/>
        <v>1.0550944340365995E-4</v>
      </c>
      <c r="BI1079" s="13">
        <f t="shared" si="1560"/>
        <v>1.5574409801355743E-5</v>
      </c>
      <c r="BJ1079" s="14">
        <f t="shared" si="1561"/>
        <v>0.10989565550972087</v>
      </c>
      <c r="BK1079" s="14">
        <f t="shared" si="1562"/>
        <v>0.17956567188720515</v>
      </c>
      <c r="BL1079" s="14">
        <f t="shared" si="1563"/>
        <v>0.60840291040450256</v>
      </c>
      <c r="BM1079" s="14">
        <f t="shared" si="1564"/>
        <v>0.55811304533048611</v>
      </c>
      <c r="BN1079" s="14">
        <f t="shared" si="1565"/>
        <v>0.43417873757152509</v>
      </c>
    </row>
    <row r="1080" spans="1:66" x14ac:dyDescent="0.25">
      <c r="A1080" t="s">
        <v>346</v>
      </c>
      <c r="B1080" t="s">
        <v>322</v>
      </c>
      <c r="C1080" t="s">
        <v>235</v>
      </c>
      <c r="D1080" s="7" t="s">
        <v>374</v>
      </c>
      <c r="E1080" s="10">
        <f>VLOOKUP(A1080,home!$A$2:$E$405,3,FALSE)</f>
        <v>1.619</v>
      </c>
      <c r="F1080" s="10">
        <f>VLOOKUP(B1080,home!$B$2:$E$405,3,FALSE)</f>
        <v>0.61770000000000003</v>
      </c>
      <c r="G1080" s="10">
        <f>VLOOKUP(C1080,away!$B$2:$E$405,4,FALSE)</f>
        <v>0.61770000000000003</v>
      </c>
      <c r="H1080" s="10">
        <f>VLOOKUP(A1080,away!$A$2:$E$405,3,FALSE)</f>
        <v>1.181</v>
      </c>
      <c r="I1080" s="10">
        <f>VLOOKUP(C1080,away!$B$2:$E$405,3,FALSE)</f>
        <v>1.4112</v>
      </c>
      <c r="J1080" s="10">
        <f>VLOOKUP(B1080,home!$B$2:$E$405,4,FALSE)</f>
        <v>2.1168999999999998</v>
      </c>
      <c r="K1080" s="12">
        <f t="shared" si="1510"/>
        <v>0.61773477651000008</v>
      </c>
      <c r="L1080" s="12">
        <f t="shared" si="1511"/>
        <v>3.5280831196799998</v>
      </c>
      <c r="M1080" s="13">
        <f t="shared" si="1512"/>
        <v>1.5830482963241899E-2</v>
      </c>
      <c r="N1080" s="13">
        <f t="shared" si="1513"/>
        <v>9.7790398553435978E-3</v>
      </c>
      <c r="O1080" s="13">
        <f t="shared" si="1514"/>
        <v>5.5851259718995565E-2</v>
      </c>
      <c r="P1080" s="13">
        <f t="shared" si="1515"/>
        <v>3.450126544031569E-2</v>
      </c>
      <c r="Q1080" s="13">
        <f t="shared" si="1516"/>
        <v>3.02042649976153E-3</v>
      </c>
      <c r="R1080" s="13">
        <f t="shared" si="1517"/>
        <v>9.8523943313725909E-2</v>
      </c>
      <c r="S1080" s="13">
        <f t="shared" si="1518"/>
        <v>1.8798183854324982E-2</v>
      </c>
      <c r="T1080" s="13">
        <f t="shared" si="1519"/>
        <v>1.0656315748042801E-2</v>
      </c>
      <c r="U1080" s="13">
        <f t="shared" si="1520"/>
        <v>6.0861666103788389E-2</v>
      </c>
      <c r="V1080" s="13">
        <f t="shared" si="1521"/>
        <v>4.5521256711558789E-3</v>
      </c>
      <c r="W1080" s="13">
        <f t="shared" si="1522"/>
        <v>6.21940829598357E-4</v>
      </c>
      <c r="X1080" s="13">
        <f t="shared" si="1523"/>
        <v>2.1942589423457385E-3</v>
      </c>
      <c r="Y1080" s="13">
        <f t="shared" si="1524"/>
        <v>3.8707639673484454E-3</v>
      </c>
      <c r="Z1080" s="13">
        <f t="shared" si="1525"/>
        <v>0.11586688709648853</v>
      </c>
      <c r="AA1080" s="13">
        <f t="shared" si="1526"/>
        <v>7.157500560545875E-2</v>
      </c>
      <c r="AB1080" s="13">
        <f t="shared" si="1527"/>
        <v>2.2107185045695029E-2</v>
      </c>
      <c r="AC1080" s="13">
        <f t="shared" si="1528"/>
        <v>6.200620049894444E-4</v>
      </c>
      <c r="AD1080" s="13">
        <f t="shared" si="1529"/>
        <v>9.6048619843596249E-5</v>
      </c>
      <c r="AE1080" s="13">
        <f t="shared" si="1530"/>
        <v>3.3886751433875341E-4</v>
      </c>
      <c r="AF1080" s="13">
        <f t="shared" si="1531"/>
        <v>5.9777637857323825E-4</v>
      </c>
      <c r="AG1080" s="13">
        <f t="shared" si="1532"/>
        <v>7.0300158352922762E-4</v>
      </c>
      <c r="AH1080" s="13">
        <f t="shared" si="1533"/>
        <v>0.1021970021237474</v>
      </c>
      <c r="AI1080" s="13">
        <f t="shared" si="1534"/>
        <v>6.3130642266905096E-2</v>
      </c>
      <c r="AJ1080" s="13">
        <f t="shared" si="1535"/>
        <v>1.9498996595839688E-2</v>
      </c>
      <c r="AK1080" s="13">
        <f t="shared" si="1536"/>
        <v>4.0150694347667612E-3</v>
      </c>
      <c r="AL1080" s="13">
        <f t="shared" si="1537"/>
        <v>5.405501240428147E-5</v>
      </c>
      <c r="AM1080" s="13">
        <f t="shared" si="1538"/>
        <v>1.1866514542635583E-5</v>
      </c>
      <c r="AN1080" s="13">
        <f t="shared" si="1539"/>
        <v>4.1866049647309832E-5</v>
      </c>
      <c r="AO1080" s="13">
        <f t="shared" si="1540"/>
        <v>7.3853451524179332E-5</v>
      </c>
      <c r="AP1080" s="13">
        <f t="shared" si="1541"/>
        <v>8.685370521752075E-5</v>
      </c>
      <c r="AQ1080" s="13">
        <f t="shared" si="1542"/>
        <v>7.6606772814899428E-5</v>
      </c>
      <c r="AR1080" s="13">
        <f t="shared" si="1543"/>
        <v>7.2111903614938841E-2</v>
      </c>
      <c r="AS1080" s="13">
        <f t="shared" si="1544"/>
        <v>4.4546030663284907E-2</v>
      </c>
      <c r="AT1080" s="13">
        <f t="shared" si="1545"/>
        <v>1.3758816148095956E-2</v>
      </c>
      <c r="AU1080" s="13">
        <f t="shared" si="1546"/>
        <v>2.8330997394287456E-3</v>
      </c>
      <c r="AV1080" s="13">
        <f t="shared" si="1547"/>
        <v>4.3752605859163885E-4</v>
      </c>
      <c r="AW1080" s="13">
        <f t="shared" si="1548"/>
        <v>3.2724598760050646E-6</v>
      </c>
      <c r="AX1080" s="13">
        <f t="shared" si="1549"/>
        <v>1.2217264514912757E-6</v>
      </c>
      <c r="AY1080" s="13">
        <f t="shared" si="1550"/>
        <v>4.3103524703729156E-6</v>
      </c>
      <c r="AZ1080" s="13">
        <f t="shared" si="1551"/>
        <v>7.6036408952968378E-6</v>
      </c>
      <c r="BA1080" s="13">
        <f t="shared" si="1552"/>
        <v>8.9420923636017642E-6</v>
      </c>
      <c r="BB1080" s="13">
        <f t="shared" si="1553"/>
        <v>7.887111280660704E-6</v>
      </c>
      <c r="BC1080" s="13">
        <f t="shared" si="1554"/>
        <v>5.5652768344673465E-6</v>
      </c>
      <c r="BD1080" s="13">
        <f t="shared" si="1555"/>
        <v>4.2402798311976145E-2</v>
      </c>
      <c r="BE1080" s="13">
        <f t="shared" si="1556"/>
        <v>2.619368313864719E-2</v>
      </c>
      <c r="BF1080" s="13">
        <f t="shared" si="1557"/>
        <v>8.0903744998129887E-3</v>
      </c>
      <c r="BG1080" s="13">
        <f t="shared" si="1558"/>
        <v>1.6659018945080605E-3</v>
      </c>
      <c r="BH1080" s="13">
        <f t="shared" si="1559"/>
        <v>2.5727138362288058E-4</v>
      </c>
      <c r="BI1080" s="13">
        <f t="shared" si="1560"/>
        <v>3.1785096132939738E-5</v>
      </c>
      <c r="BJ1080" s="14">
        <f t="shared" si="1561"/>
        <v>3.2205016632767723E-2</v>
      </c>
      <c r="BK1080" s="14">
        <f t="shared" si="1562"/>
        <v>7.4360485298902559E-2</v>
      </c>
      <c r="BL1080" s="14">
        <f t="shared" si="1563"/>
        <v>0.71008996075796271</v>
      </c>
      <c r="BM1080" s="14">
        <f t="shared" si="1564"/>
        <v>0.71501489410214281</v>
      </c>
      <c r="BN1080" s="14">
        <f t="shared" si="1565"/>
        <v>0.21750641779138419</v>
      </c>
    </row>
    <row r="1081" spans="1:66" x14ac:dyDescent="0.25">
      <c r="A1081" t="s">
        <v>346</v>
      </c>
      <c r="B1081" t="s">
        <v>233</v>
      </c>
      <c r="C1081" t="s">
        <v>234</v>
      </c>
      <c r="D1081" s="7" t="s">
        <v>374</v>
      </c>
      <c r="E1081" s="10">
        <f>VLOOKUP(A1081,home!$A$2:$E$405,3,FALSE)</f>
        <v>1.619</v>
      </c>
      <c r="F1081" s="10">
        <f>VLOOKUP(B1081,home!$B$2:$E$405,3,FALSE)</f>
        <v>0.79410000000000003</v>
      </c>
      <c r="G1081" s="10">
        <f>VLOOKUP(C1081,away!$B$2:$E$405,4,FALSE)</f>
        <v>0.61770000000000003</v>
      </c>
      <c r="H1081" s="10">
        <f>VLOOKUP(A1081,away!$A$2:$E$405,3,FALSE)</f>
        <v>1.181</v>
      </c>
      <c r="I1081" s="10">
        <f>VLOOKUP(C1081,away!$B$2:$E$405,3,FALSE)</f>
        <v>1.5241</v>
      </c>
      <c r="J1081" s="10">
        <f>VLOOKUP(B1081,home!$B$2:$E$405,4,FALSE)</f>
        <v>0.7258</v>
      </c>
      <c r="K1081" s="12">
        <f t="shared" si="1510"/>
        <v>0.79414470783000013</v>
      </c>
      <c r="L1081" s="12">
        <f t="shared" si="1511"/>
        <v>1.30641249218</v>
      </c>
      <c r="M1081" s="13">
        <f t="shared" si="1512"/>
        <v>0.12238821453604151</v>
      </c>
      <c r="N1081" s="13">
        <f t="shared" si="1513"/>
        <v>9.7193952874560077E-2</v>
      </c>
      <c r="O1081" s="13">
        <f t="shared" si="1514"/>
        <v>0.15988949236549049</v>
      </c>
      <c r="P1081" s="13">
        <f t="shared" si="1515"/>
        <v>0.12697539419967949</v>
      </c>
      <c r="Q1081" s="13">
        <f t="shared" si="1516"/>
        <v>3.8593031654205148E-2</v>
      </c>
      <c r="R1081" s="13">
        <f t="shared" si="1517"/>
        <v>0.10444081509729776</v>
      </c>
      <c r="S1081" s="13">
        <f t="shared" si="1518"/>
        <v>3.2933625989404573E-2</v>
      </c>
      <c r="T1081" s="13">
        <f t="shared" si="1519"/>
        <v>5.0418418664151775E-2</v>
      </c>
      <c r="U1081" s="13">
        <f t="shared" si="1520"/>
        <v>8.2941120590970599E-2</v>
      </c>
      <c r="V1081" s="13">
        <f t="shared" si="1521"/>
        <v>3.7964441068683587E-3</v>
      </c>
      <c r="W1081" s="13">
        <f t="shared" si="1522"/>
        <v>1.0216150615767566E-2</v>
      </c>
      <c r="X1081" s="13">
        <f t="shared" si="1523"/>
        <v>1.3346506786431147E-2</v>
      </c>
      <c r="Y1081" s="13">
        <f t="shared" si="1524"/>
        <v>8.7180215963793984E-3</v>
      </c>
      <c r="Z1081" s="13">
        <f t="shared" si="1525"/>
        <v>4.5480928512190461E-2</v>
      </c>
      <c r="AA1081" s="13">
        <f t="shared" si="1526"/>
        <v>3.611843868515062E-2</v>
      </c>
      <c r="AB1081" s="13">
        <f t="shared" si="1527"/>
        <v>1.4341633468447353E-2</v>
      </c>
      <c r="AC1081" s="13">
        <f t="shared" si="1528"/>
        <v>2.4617106151421034E-4</v>
      </c>
      <c r="AD1081" s="13">
        <f t="shared" si="1529"/>
        <v>2.0282754864765023E-3</v>
      </c>
      <c r="AE1081" s="13">
        <f t="shared" si="1530"/>
        <v>2.6497644331153689E-3</v>
      </c>
      <c r="AF1081" s="13">
        <f t="shared" si="1531"/>
        <v>1.7308426783780872E-3</v>
      </c>
      <c r="AG1081" s="13">
        <f t="shared" si="1532"/>
        <v>7.5373149901047454E-4</v>
      </c>
      <c r="AH1081" s="13">
        <f t="shared" si="1533"/>
        <v>1.4854213291067793E-2</v>
      </c>
      <c r="AI1081" s="13">
        <f t="shared" si="1534"/>
        <v>1.1796394874079538E-2</v>
      </c>
      <c r="AJ1081" s="13">
        <f t="shared" si="1535"/>
        <v>4.6840222803616023E-3</v>
      </c>
      <c r="AK1081" s="13">
        <f t="shared" si="1536"/>
        <v>1.239930501768992E-3</v>
      </c>
      <c r="AL1081" s="13">
        <f t="shared" si="1537"/>
        <v>1.0215907698241806E-5</v>
      </c>
      <c r="AM1081" s="13">
        <f t="shared" si="1538"/>
        <v>3.2214884872132675E-4</v>
      </c>
      <c r="AN1081" s="13">
        <f t="shared" si="1539"/>
        <v>4.2085928031094627E-4</v>
      </c>
      <c r="AO1081" s="13">
        <f t="shared" si="1540"/>
        <v>2.7490791062405225E-4</v>
      </c>
      <c r="AP1081" s="13">
        <f t="shared" si="1541"/>
        <v>1.1971437621278831E-4</v>
      </c>
      <c r="AQ1081" s="13">
        <f t="shared" si="1542"/>
        <v>3.909908914448073E-5</v>
      </c>
      <c r="AR1081" s="13">
        <f t="shared" si="1543"/>
        <v>3.8811459609914287E-3</v>
      </c>
      <c r="AS1081" s="13">
        <f t="shared" si="1544"/>
        <v>3.0821915252371235E-3</v>
      </c>
      <c r="AT1081" s="13">
        <f t="shared" si="1545"/>
        <v>1.2238530441427689E-3</v>
      </c>
      <c r="AU1081" s="13">
        <f t="shared" si="1546"/>
        <v>3.2397213938920516E-4</v>
      </c>
      <c r="AV1081" s="13">
        <f t="shared" si="1547"/>
        <v>6.43201899950751E-5</v>
      </c>
      <c r="AW1081" s="13">
        <f t="shared" si="1548"/>
        <v>2.9441126972914253E-7</v>
      </c>
      <c r="AX1081" s="13">
        <f t="shared" si="1549"/>
        <v>4.2638800557594805E-5</v>
      </c>
      <c r="AY1081" s="13">
        <f t="shared" si="1550"/>
        <v>5.5703861700013398E-5</v>
      </c>
      <c r="AZ1081" s="13">
        <f t="shared" si="1551"/>
        <v>3.6386110393782278E-5</v>
      </c>
      <c r="BA1081" s="13">
        <f t="shared" si="1552"/>
        <v>1.5845089720092573E-5</v>
      </c>
      <c r="BB1081" s="13">
        <f t="shared" si="1553"/>
        <v>5.1750557875104606E-6</v>
      </c>
      <c r="BC1081" s="13">
        <f t="shared" si="1554"/>
        <v>1.3521515057064139E-6</v>
      </c>
      <c r="BD1081" s="13">
        <f t="shared" si="1555"/>
        <v>8.4506292790219198E-4</v>
      </c>
      <c r="BE1081" s="13">
        <f t="shared" si="1556"/>
        <v>6.7110225197685076E-4</v>
      </c>
      <c r="BF1081" s="13">
        <f t="shared" si="1557"/>
        <v>2.6647615091010562E-4</v>
      </c>
      <c r="BG1081" s="13">
        <f t="shared" si="1558"/>
        <v>7.0540208336056278E-5</v>
      </c>
      <c r="BH1081" s="13">
        <f t="shared" si="1559"/>
        <v>1.4004783284826188E-5</v>
      </c>
      <c r="BI1081" s="13">
        <f t="shared" si="1560"/>
        <v>2.224364905990153E-6</v>
      </c>
      <c r="BJ1081" s="14">
        <f t="shared" si="1561"/>
        <v>0.22698252686315382</v>
      </c>
      <c r="BK1081" s="14">
        <f t="shared" si="1562"/>
        <v>0.28640576966290637</v>
      </c>
      <c r="BL1081" s="14">
        <f t="shared" si="1563"/>
        <v>0.44075095470170644</v>
      </c>
      <c r="BM1081" s="14">
        <f t="shared" si="1564"/>
        <v>0.3500838695622524</v>
      </c>
      <c r="BN1081" s="14">
        <f t="shared" si="1565"/>
        <v>0.64948090072727449</v>
      </c>
    </row>
    <row r="1082" spans="1:66" x14ac:dyDescent="0.25">
      <c r="A1082" t="s">
        <v>347</v>
      </c>
      <c r="B1082" t="s">
        <v>323</v>
      </c>
      <c r="C1082" t="s">
        <v>253</v>
      </c>
      <c r="D1082" s="7" t="s">
        <v>374</v>
      </c>
      <c r="E1082" s="10">
        <f>VLOOKUP(A1082,home!$A$2:$E$405,3,FALSE)</f>
        <v>1.2816000000000001</v>
      </c>
      <c r="F1082" s="10">
        <f>VLOOKUP(B1082,home!$B$2:$E$405,3,FALSE)</f>
        <v>0.66879999999999995</v>
      </c>
      <c r="G1082" s="10">
        <f>VLOOKUP(C1082,away!$B$2:$E$405,4,FALSE)</f>
        <v>1.3005</v>
      </c>
      <c r="H1082" s="10">
        <f>VLOOKUP(A1082,away!$A$2:$E$405,3,FALSE)</f>
        <v>0.83499999999999996</v>
      </c>
      <c r="I1082" s="10">
        <f>VLOOKUP(C1082,away!$B$2:$E$405,3,FALSE)</f>
        <v>1.3972</v>
      </c>
      <c r="J1082" s="10">
        <f>VLOOKUP(B1082,home!$B$2:$E$405,4,FALSE)</f>
        <v>0.85540000000000005</v>
      </c>
      <c r="K1082" s="12">
        <f t="shared" si="1510"/>
        <v>1.11470287104</v>
      </c>
      <c r="L1082" s="12">
        <f t="shared" si="1511"/>
        <v>0.99796267479999989</v>
      </c>
      <c r="M1082" s="13">
        <f t="shared" si="1512"/>
        <v>0.12091523139990772</v>
      </c>
      <c r="N1082" s="13">
        <f t="shared" si="1513"/>
        <v>0.13478455559394306</v>
      </c>
      <c r="O1082" s="13">
        <f t="shared" si="1514"/>
        <v>0.12066888775191284</v>
      </c>
      <c r="P1082" s="13">
        <f t="shared" si="1515"/>
        <v>0.13450995562226073</v>
      </c>
      <c r="Q1082" s="13">
        <f t="shared" si="1516"/>
        <v>7.5122365546209435E-2</v>
      </c>
      <c r="R1082" s="13">
        <f t="shared" si="1517"/>
        <v>6.0211522993019927E-2</v>
      </c>
      <c r="S1082" s="13">
        <f t="shared" si="1518"/>
        <v>3.7408289989668664E-2</v>
      </c>
      <c r="T1082" s="13">
        <f t="shared" si="1519"/>
        <v>7.4969316857798535E-2</v>
      </c>
      <c r="U1082" s="13">
        <f t="shared" si="1520"/>
        <v>6.7117957550010279E-2</v>
      </c>
      <c r="V1082" s="13">
        <f t="shared" si="1521"/>
        <v>4.6237970630415943E-3</v>
      </c>
      <c r="W1082" s="13">
        <f t="shared" si="1522"/>
        <v>2.7913038851225345E-2</v>
      </c>
      <c r="X1082" s="13">
        <f t="shared" si="1523"/>
        <v>2.7856170913765164E-2</v>
      </c>
      <c r="Y1082" s="13">
        <f t="shared" si="1524"/>
        <v>1.3899709417393517E-2</v>
      </c>
      <c r="Z1082" s="13">
        <f t="shared" si="1525"/>
        <v>2.0029617513298622E-2</v>
      </c>
      <c r="AA1082" s="13">
        <f t="shared" si="1526"/>
        <v>2.2327072147907037E-2</v>
      </c>
      <c r="AB1082" s="13">
        <f t="shared" si="1527"/>
        <v>1.2444025712594601E-2</v>
      </c>
      <c r="AC1082" s="13">
        <f t="shared" si="1528"/>
        <v>3.2147869759428571E-4</v>
      </c>
      <c r="AD1082" s="13">
        <f t="shared" si="1529"/>
        <v>7.7786861367279882E-3</v>
      </c>
      <c r="AE1082" s="13">
        <f t="shared" si="1530"/>
        <v>7.7628384234387417E-3</v>
      </c>
      <c r="AF1082" s="13">
        <f t="shared" si="1531"/>
        <v>3.8735114985475696E-3</v>
      </c>
      <c r="AG1082" s="13">
        <f t="shared" si="1532"/>
        <v>1.2885399653196961E-3</v>
      </c>
      <c r="AH1082" s="13">
        <f t="shared" si="1533"/>
        <v>4.9972026671981033E-3</v>
      </c>
      <c r="AI1082" s="13">
        <f t="shared" si="1534"/>
        <v>5.5703961602944704E-3</v>
      </c>
      <c r="AJ1082" s="13">
        <f t="shared" si="1535"/>
        <v>3.1046682963552204E-3</v>
      </c>
      <c r="AK1082" s="13">
        <f t="shared" si="1536"/>
        <v>1.153594221191343E-3</v>
      </c>
      <c r="AL1082" s="13">
        <f t="shared" si="1537"/>
        <v>1.4304925805052073E-5</v>
      </c>
      <c r="AM1082" s="13">
        <f t="shared" si="1538"/>
        <v>1.7341847539059469E-3</v>
      </c>
      <c r="AN1082" s="13">
        <f t="shared" si="1539"/>
        <v>1.7306516556053586E-3</v>
      </c>
      <c r="AO1082" s="13">
        <f t="shared" si="1540"/>
        <v>8.6356287768748574E-4</v>
      </c>
      <c r="AP1082" s="13">
        <f t="shared" si="1541"/>
        <v>2.8726783975832946E-4</v>
      </c>
      <c r="AQ1082" s="13">
        <f t="shared" si="1542"/>
        <v>7.167064543731004E-5</v>
      </c>
      <c r="AR1082" s="13">
        <f t="shared" si="1543"/>
        <v>9.9740434805494285E-4</v>
      </c>
      <c r="AS1082" s="13">
        <f t="shared" si="1544"/>
        <v>1.1118094903646242E-3</v>
      </c>
      <c r="AT1082" s="13">
        <f t="shared" si="1545"/>
        <v>6.1966861547948311E-4</v>
      </c>
      <c r="AU1082" s="13">
        <f t="shared" si="1546"/>
        <v>2.3024879492278716E-4</v>
      </c>
      <c r="AV1082" s="13">
        <f t="shared" si="1547"/>
        <v>6.4164748188482758E-5</v>
      </c>
      <c r="AW1082" s="13">
        <f t="shared" si="1548"/>
        <v>4.4203486675476768E-7</v>
      </c>
      <c r="AX1082" s="13">
        <f t="shared" si="1549"/>
        <v>3.2218345401545872E-4</v>
      </c>
      <c r="AY1082" s="13">
        <f t="shared" si="1550"/>
        <v>3.2152706154556996E-4</v>
      </c>
      <c r="AZ1082" s="13">
        <f t="shared" si="1551"/>
        <v>1.6043600318030058E-4</v>
      </c>
      <c r="BA1082" s="13">
        <f t="shared" si="1552"/>
        <v>5.3369714289344683E-5</v>
      </c>
      <c r="BB1082" s="13">
        <f t="shared" si="1553"/>
        <v>1.3315245706376547E-5</v>
      </c>
      <c r="BC1082" s="13">
        <f t="shared" si="1554"/>
        <v>2.6576236441509514E-6</v>
      </c>
      <c r="BD1082" s="13">
        <f t="shared" si="1555"/>
        <v>1.6589538517367678E-4</v>
      </c>
      <c r="BE1082" s="13">
        <f t="shared" si="1556"/>
        <v>1.8492406214538413E-4</v>
      </c>
      <c r="BF1082" s="13">
        <f t="shared" si="1557"/>
        <v>1.0306769149891956E-4</v>
      </c>
      <c r="BG1082" s="13">
        <f t="shared" si="1558"/>
        <v>3.8296617208436873E-5</v>
      </c>
      <c r="BH1082" s="13">
        <f t="shared" si="1559"/>
        <v>1.0672337288341114E-5</v>
      </c>
      <c r="BI1082" s="13">
        <f t="shared" si="1560"/>
        <v>2.3792970032042176E-6</v>
      </c>
      <c r="BJ1082" s="14">
        <f t="shared" si="1561"/>
        <v>0.38080956007914468</v>
      </c>
      <c r="BK1082" s="14">
        <f t="shared" si="1562"/>
        <v>0.29811458475982366</v>
      </c>
      <c r="BL1082" s="14">
        <f t="shared" si="1563"/>
        <v>0.30112385888781207</v>
      </c>
      <c r="BM1082" s="14">
        <f t="shared" si="1564"/>
        <v>0.35354401730614649</v>
      </c>
      <c r="BN1082" s="14">
        <f t="shared" si="1565"/>
        <v>0.64621251890725373</v>
      </c>
    </row>
    <row r="1083" spans="1:66" x14ac:dyDescent="0.25">
      <c r="A1083" t="s">
        <v>338</v>
      </c>
      <c r="B1083" t="s">
        <v>80</v>
      </c>
      <c r="C1083" t="s">
        <v>88</v>
      </c>
      <c r="D1083" s="7" t="s">
        <v>375</v>
      </c>
      <c r="E1083" s="10">
        <f>VLOOKUP(A1083,home!$A$2:$E$405,3,FALSE)</f>
        <v>1.3033999999999999</v>
      </c>
      <c r="F1083" s="10">
        <f>VLOOKUP(B1083,home!$B$2:$E$405,3,FALSE)</f>
        <v>1.1508</v>
      </c>
      <c r="G1083" s="10">
        <f>VLOOKUP(C1083,away!$B$2:$E$405,4,FALSE)</f>
        <v>1.0741000000000001</v>
      </c>
      <c r="H1083" s="10">
        <f>VLOOKUP(A1083,away!$A$2:$E$405,3,FALSE)</f>
        <v>1.0085</v>
      </c>
      <c r="I1083" s="10">
        <f>VLOOKUP(C1083,away!$B$2:$E$405,3,FALSE)</f>
        <v>1.3882000000000001</v>
      </c>
      <c r="J1083" s="10">
        <f>VLOOKUP(B1083,home!$B$2:$E$405,4,FALSE)</f>
        <v>0.74370000000000003</v>
      </c>
      <c r="K1083" s="12">
        <f t="shared" si="1510"/>
        <v>1.6110992165520002</v>
      </c>
      <c r="L1083" s="12">
        <f t="shared" si="1511"/>
        <v>1.04117977689</v>
      </c>
      <c r="M1083" s="13">
        <f t="shared" si="1512"/>
        <v>7.0490382744423416E-2</v>
      </c>
      <c r="N1083" s="13">
        <f t="shared" si="1513"/>
        <v>0.1135670004139912</v>
      </c>
      <c r="O1083" s="13">
        <f t="shared" si="1514"/>
        <v>7.3393160978729485E-2</v>
      </c>
      <c r="P1083" s="13">
        <f t="shared" si="1515"/>
        <v>0.1182436641531059</v>
      </c>
      <c r="Q1083" s="13">
        <f t="shared" si="1516"/>
        <v>9.1483852696570972E-2</v>
      </c>
      <c r="R1083" s="13">
        <f t="shared" si="1517"/>
        <v>3.8207737486542701E-2</v>
      </c>
      <c r="S1083" s="13">
        <f t="shared" si="1518"/>
        <v>4.9586778961909529E-2</v>
      </c>
      <c r="T1083" s="13">
        <f t="shared" si="1519"/>
        <v>9.5251137339653402E-2</v>
      </c>
      <c r="U1083" s="13">
        <f t="shared" si="1520"/>
        <v>6.1556455930793438E-2</v>
      </c>
      <c r="V1083" s="13">
        <f t="shared" si="1521"/>
        <v>9.2421156691922073E-3</v>
      </c>
      <c r="W1083" s="13">
        <f t="shared" si="1522"/>
        <v>4.9129854468868014E-2</v>
      </c>
      <c r="X1083" s="13">
        <f t="shared" si="1523"/>
        <v>5.1153010914534169E-2</v>
      </c>
      <c r="Y1083" s="13">
        <f t="shared" si="1524"/>
        <v>2.6629740245623205E-2</v>
      </c>
      <c r="Z1083" s="13">
        <f t="shared" si="1525"/>
        <v>1.3260374530570074E-2</v>
      </c>
      <c r="AA1083" s="13">
        <f t="shared" si="1526"/>
        <v>2.1363779017387542E-2</v>
      </c>
      <c r="AB1083" s="13">
        <f t="shared" si="1527"/>
        <v>1.7209583818751571E-2</v>
      </c>
      <c r="AC1083" s="13">
        <f t="shared" si="1528"/>
        <v>9.6894567271534602E-4</v>
      </c>
      <c r="AD1083" s="13">
        <f t="shared" si="1529"/>
        <v>1.9788267511026764E-2</v>
      </c>
      <c r="AE1083" s="13">
        <f t="shared" si="1530"/>
        <v>2.0603143952170482E-2</v>
      </c>
      <c r="AF1083" s="13">
        <f t="shared" si="1531"/>
        <v>1.0725788411676707E-2</v>
      </c>
      <c r="AG1083" s="13">
        <f t="shared" si="1532"/>
        <v>3.7224913284796333E-3</v>
      </c>
      <c r="AH1083" s="13">
        <f t="shared" si="1533"/>
        <v>3.4516084488041966E-3</v>
      </c>
      <c r="AI1083" s="13">
        <f t="shared" si="1534"/>
        <v>5.5608836677127054E-3</v>
      </c>
      <c r="AJ1083" s="13">
        <f t="shared" si="1535"/>
        <v>4.4795676601943777E-3</v>
      </c>
      <c r="AK1083" s="13">
        <f t="shared" si="1536"/>
        <v>2.4056759826102786E-3</v>
      </c>
      <c r="AL1083" s="13">
        <f t="shared" si="1537"/>
        <v>6.501408121023294E-5</v>
      </c>
      <c r="AM1083" s="13">
        <f t="shared" si="1538"/>
        <v>6.3761724567873244E-3</v>
      </c>
      <c r="AN1083" s="13">
        <f t="shared" si="1539"/>
        <v>6.6387418159699896E-3</v>
      </c>
      <c r="AO1083" s="13">
        <f t="shared" si="1540"/>
        <v>3.4560618613909727E-3</v>
      </c>
      <c r="AP1083" s="13">
        <f t="shared" si="1541"/>
        <v>1.1994605725870304E-3</v>
      </c>
      <c r="AQ1083" s="13">
        <f t="shared" si="1542"/>
        <v>3.1221352283862899E-4</v>
      </c>
      <c r="AR1083" s="13">
        <f t="shared" si="1543"/>
        <v>7.1874898292751863E-4</v>
      </c>
      <c r="AS1083" s="13">
        <f t="shared" si="1544"/>
        <v>1.1579759232920722E-3</v>
      </c>
      <c r="AT1083" s="13">
        <f t="shared" si="1545"/>
        <v>9.3280705140096857E-4</v>
      </c>
      <c r="AU1083" s="13">
        <f t="shared" si="1546"/>
        <v>5.0094823656876043E-4</v>
      </c>
      <c r="AV1083" s="13">
        <f t="shared" si="1547"/>
        <v>2.0176932786725903E-4</v>
      </c>
      <c r="AW1083" s="13">
        <f t="shared" si="1548"/>
        <v>3.0293743173598214E-6</v>
      </c>
      <c r="AX1083" s="13">
        <f t="shared" si="1549"/>
        <v>1.7121077416217486E-3</v>
      </c>
      <c r="AY1083" s="13">
        <f t="shared" si="1550"/>
        <v>1.782611956433374E-3</v>
      </c>
      <c r="AZ1083" s="13">
        <f t="shared" si="1551"/>
        <v>9.2800975954037323E-4</v>
      </c>
      <c r="BA1083" s="13">
        <f t="shared" si="1552"/>
        <v>3.2207499812999613E-4</v>
      </c>
      <c r="BB1083" s="13">
        <f t="shared" si="1553"/>
        <v>8.3834493673709114E-5</v>
      </c>
      <c r="BC1083" s="13">
        <f t="shared" si="1554"/>
        <v>1.7457355883775722E-5</v>
      </c>
      <c r="BD1083" s="13">
        <f t="shared" si="1555"/>
        <v>1.2472448428073134E-4</v>
      </c>
      <c r="BE1083" s="13">
        <f t="shared" si="1556"/>
        <v>2.0094351890953852E-4</v>
      </c>
      <c r="BF1083" s="13">
        <f t="shared" si="1557"/>
        <v>1.6186997294317983E-4</v>
      </c>
      <c r="BG1083" s="13">
        <f t="shared" si="1558"/>
        <v>8.6929528864016796E-5</v>
      </c>
      <c r="BH1083" s="13">
        <f t="shared" si="1559"/>
        <v>3.5013023962012996E-5</v>
      </c>
      <c r="BI1083" s="13">
        <f t="shared" si="1560"/>
        <v>1.1281891094863109E-5</v>
      </c>
      <c r="BJ1083" s="14">
        <f t="shared" si="1561"/>
        <v>0.50488303381745137</v>
      </c>
      <c r="BK1083" s="14">
        <f t="shared" si="1562"/>
        <v>0.25037951323898999</v>
      </c>
      <c r="BL1083" s="14">
        <f t="shared" si="1563"/>
        <v>0.23176146493363714</v>
      </c>
      <c r="BM1083" s="14">
        <f t="shared" si="1564"/>
        <v>0.49311900546516896</v>
      </c>
      <c r="BN1083" s="14">
        <f t="shared" si="1565"/>
        <v>0.50538579847336373</v>
      </c>
    </row>
    <row r="1084" spans="1:66" x14ac:dyDescent="0.25">
      <c r="A1084" t="s">
        <v>338</v>
      </c>
      <c r="B1084" t="s">
        <v>71</v>
      </c>
      <c r="C1084" t="s">
        <v>81</v>
      </c>
      <c r="D1084" s="7" t="s">
        <v>375</v>
      </c>
      <c r="E1084" s="10">
        <f>VLOOKUP(A1084,home!$A$2:$E$405,3,FALSE)</f>
        <v>1.3033999999999999</v>
      </c>
      <c r="F1084" s="10">
        <f>VLOOKUP(B1084,home!$B$2:$E$405,3,FALSE)</f>
        <v>0.92069999999999996</v>
      </c>
      <c r="G1084" s="10">
        <f>VLOOKUP(C1084,away!$B$2:$E$405,4,FALSE)</f>
        <v>1.1508</v>
      </c>
      <c r="H1084" s="10">
        <f>VLOOKUP(A1084,away!$A$2:$E$405,3,FALSE)</f>
        <v>1.0085</v>
      </c>
      <c r="I1084" s="10">
        <f>VLOOKUP(C1084,away!$B$2:$E$405,3,FALSE)</f>
        <v>0.86760000000000004</v>
      </c>
      <c r="J1084" s="10">
        <f>VLOOKUP(B1084,home!$B$2:$E$405,4,FALSE)</f>
        <v>1.6857</v>
      </c>
      <c r="K1084" s="12">
        <f t="shared" si="1510"/>
        <v>1.3810064693039998</v>
      </c>
      <c r="L1084" s="12">
        <f t="shared" si="1511"/>
        <v>1.4749446832200002</v>
      </c>
      <c r="M1084" s="13">
        <f t="shared" si="1512"/>
        <v>5.7501102783227773E-2</v>
      </c>
      <c r="N1084" s="13">
        <f t="shared" si="1513"/>
        <v>7.9409394935751776E-2</v>
      </c>
      <c r="O1084" s="13">
        <f t="shared" si="1514"/>
        <v>8.4810945829408554E-2</v>
      </c>
      <c r="P1084" s="13">
        <f t="shared" si="1515"/>
        <v>0.1171244648582043</v>
      </c>
      <c r="Q1084" s="13">
        <f t="shared" si="1516"/>
        <v>5.4832444064894757E-2</v>
      </c>
      <c r="R1084" s="13">
        <f t="shared" si="1517"/>
        <v>6.2545726814972807E-2</v>
      </c>
      <c r="S1084" s="13">
        <f t="shared" si="1518"/>
        <v>5.9642944240723847E-2</v>
      </c>
      <c r="T1084" s="13">
        <f t="shared" si="1519"/>
        <v>8.0874821841474584E-2</v>
      </c>
      <c r="U1084" s="13">
        <f t="shared" si="1520"/>
        <v>8.6376053358798097E-2</v>
      </c>
      <c r="V1084" s="13">
        <f t="shared" si="1521"/>
        <v>1.3498577686409385E-2</v>
      </c>
      <c r="W1084" s="13">
        <f t="shared" si="1522"/>
        <v>2.5241319993789788E-2</v>
      </c>
      <c r="X1084" s="13">
        <f t="shared" si="1523"/>
        <v>3.7229550722294939E-2</v>
      </c>
      <c r="Y1084" s="13">
        <f t="shared" si="1524"/>
        <v>2.7455763948259122E-2</v>
      </c>
      <c r="Z1084" s="13">
        <f t="shared" si="1525"/>
        <v>3.0750495741291583E-2</v>
      </c>
      <c r="AA1084" s="13">
        <f t="shared" si="1526"/>
        <v>4.2466633553028765E-2</v>
      </c>
      <c r="AB1084" s="13">
        <f t="shared" si="1527"/>
        <v>2.9323347833147526E-2</v>
      </c>
      <c r="AC1084" s="13">
        <f t="shared" si="1528"/>
        <v>1.7184601809158201E-3</v>
      </c>
      <c r="AD1084" s="13">
        <f t="shared" si="1529"/>
        <v>8.7146065512990235E-3</v>
      </c>
      <c r="AE1084" s="13">
        <f t="shared" si="1530"/>
        <v>1.2853562599192679E-2</v>
      </c>
      <c r="AF1084" s="13">
        <f t="shared" si="1531"/>
        <v>9.4791469080573454E-3</v>
      </c>
      <c r="AG1084" s="13">
        <f t="shared" si="1532"/>
        <v>4.6604057778334949E-3</v>
      </c>
      <c r="AH1084" s="13">
        <f t="shared" si="1533"/>
        <v>1.1338820049999315E-2</v>
      </c>
      <c r="AI1084" s="13">
        <f t="shared" si="1534"/>
        <v>1.5658983843322954E-2</v>
      </c>
      <c r="AJ1084" s="13">
        <f t="shared" si="1535"/>
        <v>1.0812578995177909E-2</v>
      </c>
      <c r="AK1084" s="13">
        <f t="shared" si="1536"/>
        <v>4.9774138474004111E-3</v>
      </c>
      <c r="AL1084" s="13">
        <f t="shared" si="1537"/>
        <v>1.4001382187654813E-4</v>
      </c>
      <c r="AM1084" s="13">
        <f t="shared" si="1538"/>
        <v>2.4069856049565952E-3</v>
      </c>
      <c r="AN1084" s="13">
        <f t="shared" si="1539"/>
        <v>3.5501706206178059E-3</v>
      </c>
      <c r="AO1084" s="13">
        <f t="shared" si="1540"/>
        <v>2.6181526407020412E-3</v>
      </c>
      <c r="AP1084" s="13">
        <f t="shared" si="1541"/>
        <v>1.2872101057539596E-3</v>
      </c>
      <c r="AQ1084" s="13">
        <f t="shared" si="1542"/>
        <v>4.7464092541721407E-4</v>
      </c>
      <c r="AR1084" s="13">
        <f t="shared" si="1543"/>
        <v>3.3448264693469653E-3</v>
      </c>
      <c r="AS1084" s="13">
        <f t="shared" si="1544"/>
        <v>4.6192269928674156E-3</v>
      </c>
      <c r="AT1084" s="13">
        <f t="shared" si="1545"/>
        <v>3.189591180166782E-3</v>
      </c>
      <c r="AU1084" s="13">
        <f t="shared" si="1546"/>
        <v>1.4682820180817685E-3</v>
      </c>
      <c r="AV1084" s="13">
        <f t="shared" si="1547"/>
        <v>5.0692674143341379E-4</v>
      </c>
      <c r="AW1084" s="13">
        <f t="shared" si="1548"/>
        <v>7.9220915224419618E-6</v>
      </c>
      <c r="AX1084" s="13">
        <f t="shared" si="1549"/>
        <v>5.5401044866110942E-4</v>
      </c>
      <c r="AY1084" s="13">
        <f t="shared" si="1550"/>
        <v>8.1713476570103032E-4</v>
      </c>
      <c r="AZ1084" s="13">
        <f t="shared" si="1551"/>
        <v>6.0261428907247777E-4</v>
      </c>
      <c r="BA1084" s="13">
        <f t="shared" si="1552"/>
        <v>2.9627424723328378E-4</v>
      </c>
      <c r="BB1084" s="13">
        <f t="shared" si="1553"/>
        <v>1.0924703143293489E-4</v>
      </c>
      <c r="BC1084" s="13">
        <f t="shared" si="1554"/>
        <v>3.2226665633915113E-5</v>
      </c>
      <c r="BD1084" s="13">
        <f t="shared" si="1555"/>
        <v>8.2223900287613824E-4</v>
      </c>
      <c r="BE1084" s="13">
        <f t="shared" si="1556"/>
        <v>1.135517382286017E-3</v>
      </c>
      <c r="BF1084" s="13">
        <f t="shared" si="1557"/>
        <v>7.8407842547206655E-4</v>
      </c>
      <c r="BG1084" s="13">
        <f t="shared" si="1558"/>
        <v>3.6093912600620597E-4</v>
      </c>
      <c r="BH1084" s="13">
        <f t="shared" si="1559"/>
        <v>1.2461481700987552E-4</v>
      </c>
      <c r="BI1084" s="13">
        <f t="shared" si="1560"/>
        <v>3.4418773692354454E-5</v>
      </c>
      <c r="BJ1084" s="14">
        <f t="shared" si="1561"/>
        <v>0.35349968468802984</v>
      </c>
      <c r="BK1084" s="14">
        <f t="shared" si="1562"/>
        <v>0.25044269833705873</v>
      </c>
      <c r="BL1084" s="14">
        <f t="shared" si="1563"/>
        <v>0.36470116505449535</v>
      </c>
      <c r="BM1084" s="14">
        <f t="shared" si="1564"/>
        <v>0.54236075186023702</v>
      </c>
      <c r="BN1084" s="14">
        <f t="shared" si="1565"/>
        <v>0.45622407928646003</v>
      </c>
    </row>
    <row r="1085" spans="1:66" x14ac:dyDescent="0.25">
      <c r="A1085" t="s">
        <v>338</v>
      </c>
      <c r="B1085" t="s">
        <v>73</v>
      </c>
      <c r="C1085" t="s">
        <v>85</v>
      </c>
      <c r="D1085" s="7" t="s">
        <v>375</v>
      </c>
      <c r="E1085" s="10">
        <f>VLOOKUP(A1085,home!$A$2:$E$405,3,FALSE)</f>
        <v>1.3033999999999999</v>
      </c>
      <c r="F1085" s="10">
        <f>VLOOKUP(B1085,home!$B$2:$E$405,3,FALSE)</f>
        <v>0.42620000000000002</v>
      </c>
      <c r="G1085" s="10">
        <f>VLOOKUP(C1085,away!$B$2:$E$405,4,FALSE)</f>
        <v>1.3426</v>
      </c>
      <c r="H1085" s="10">
        <f>VLOOKUP(A1085,away!$A$2:$E$405,3,FALSE)</f>
        <v>1.0085</v>
      </c>
      <c r="I1085" s="10">
        <f>VLOOKUP(C1085,away!$B$2:$E$405,3,FALSE)</f>
        <v>1.8592</v>
      </c>
      <c r="J1085" s="10">
        <f>VLOOKUP(B1085,home!$B$2:$E$405,4,FALSE)</f>
        <v>0.7712</v>
      </c>
      <c r="K1085" s="12">
        <f t="shared" si="1510"/>
        <v>0.74582649080800001</v>
      </c>
      <c r="L1085" s="12">
        <f t="shared" si="1511"/>
        <v>1.4460024678399999</v>
      </c>
      <c r="M1085" s="13">
        <f t="shared" si="1512"/>
        <v>0.11171224458380653</v>
      </c>
      <c r="N1085" s="13">
        <f t="shared" si="1513"/>
        <v>8.3317951358225437E-2</v>
      </c>
      <c r="O1085" s="13">
        <f t="shared" si="1514"/>
        <v>0.1615361813561299</v>
      </c>
      <c r="P1085" s="13">
        <f t="shared" si="1515"/>
        <v>0.12047796327936705</v>
      </c>
      <c r="Q1085" s="13">
        <f t="shared" si="1516"/>
        <v>3.1070367641408452E-2</v>
      </c>
      <c r="R1085" s="13">
        <f t="shared" si="1517"/>
        <v>0.11679085844320683</v>
      </c>
      <c r="S1085" s="13">
        <f t="shared" si="1518"/>
        <v>3.2482875288248739E-2</v>
      </c>
      <c r="T1085" s="13">
        <f t="shared" si="1519"/>
        <v>4.49278282861727E-2</v>
      </c>
      <c r="U1085" s="13">
        <f t="shared" si="1520"/>
        <v>8.7105716111150824E-2</v>
      </c>
      <c r="V1085" s="13">
        <f t="shared" si="1521"/>
        <v>3.8924119243108945E-3</v>
      </c>
      <c r="W1085" s="13">
        <f t="shared" si="1522"/>
        <v>7.7243677553687027E-3</v>
      </c>
      <c r="X1085" s="13">
        <f t="shared" si="1523"/>
        <v>1.1169454836766865E-2</v>
      </c>
      <c r="Y1085" s="13">
        <f t="shared" si="1524"/>
        <v>8.0755296291961549E-3</v>
      </c>
      <c r="Z1085" s="13">
        <f t="shared" si="1525"/>
        <v>5.6293289843343072E-2</v>
      </c>
      <c r="AA1085" s="13">
        <f t="shared" si="1526"/>
        <v>4.1985026819898186E-2</v>
      </c>
      <c r="AB1085" s="13">
        <f t="shared" si="1527"/>
        <v>1.5656772609782214E-2</v>
      </c>
      <c r="AC1085" s="13">
        <f t="shared" si="1528"/>
        <v>2.6236485010685878E-4</v>
      </c>
      <c r="AD1085" s="13">
        <f t="shared" si="1529"/>
        <v>1.4402595241742762E-3</v>
      </c>
      <c r="AE1085" s="13">
        <f t="shared" si="1530"/>
        <v>2.0826188262860674E-3</v>
      </c>
      <c r="AF1085" s="13">
        <f t="shared" si="1531"/>
        <v>1.5057359811898488E-3</v>
      </c>
      <c r="AG1085" s="13">
        <f t="shared" si="1532"/>
        <v>7.2576598157200192E-4</v>
      </c>
      <c r="AH1085" s="13">
        <f t="shared" si="1533"/>
        <v>2.0350059009076629E-2</v>
      </c>
      <c r="AI1085" s="13">
        <f t="shared" si="1534"/>
        <v>1.5177613098475347E-2</v>
      </c>
      <c r="AJ1085" s="13">
        <f t="shared" si="1535"/>
        <v>5.6599329580387017E-3</v>
      </c>
      <c r="AK1085" s="13">
        <f t="shared" si="1536"/>
        <v>1.4071093121008496E-3</v>
      </c>
      <c r="AL1085" s="13">
        <f t="shared" si="1537"/>
        <v>1.1318072748330657E-5</v>
      </c>
      <c r="AM1085" s="13">
        <f t="shared" si="1538"/>
        <v>2.1483674135354015E-4</v>
      </c>
      <c r="AN1085" s="13">
        <f t="shared" si="1539"/>
        <v>3.1065445817992282E-4</v>
      </c>
      <c r="AO1085" s="13">
        <f t="shared" si="1540"/>
        <v>2.2460355658683321E-4</v>
      </c>
      <c r="AP1085" s="13">
        <f t="shared" si="1541"/>
        <v>1.0825909903673401E-4</v>
      </c>
      <c r="AQ1085" s="13">
        <f t="shared" si="1542"/>
        <v>3.9135731093313097E-5</v>
      </c>
      <c r="AR1085" s="13">
        <f t="shared" si="1543"/>
        <v>5.8852471095628784E-3</v>
      </c>
      <c r="AS1085" s="13">
        <f t="shared" si="1544"/>
        <v>4.3893731992632069E-3</v>
      </c>
      <c r="AT1085" s="13">
        <f t="shared" si="1545"/>
        <v>1.6368554050265806E-3</v>
      </c>
      <c r="AU1085" s="13">
        <f t="shared" si="1546"/>
        <v>4.0693670756369415E-4</v>
      </c>
      <c r="AV1085" s="13">
        <f t="shared" si="1547"/>
        <v>7.5876044145797806E-5</v>
      </c>
      <c r="AW1085" s="13">
        <f t="shared" si="1548"/>
        <v>3.3906020429907878E-7</v>
      </c>
      <c r="AX1085" s="13">
        <f t="shared" si="1549"/>
        <v>2.6705155483389455E-5</v>
      </c>
      <c r="AY1085" s="13">
        <f t="shared" si="1550"/>
        <v>3.8615720733032062E-5</v>
      </c>
      <c r="AZ1085" s="13">
        <f t="shared" si="1551"/>
        <v>2.7919213738692305E-5</v>
      </c>
      <c r="BA1085" s="13">
        <f t="shared" si="1552"/>
        <v>1.3457083988767172E-5</v>
      </c>
      <c r="BB1085" s="13">
        <f t="shared" si="1553"/>
        <v>4.8647441644218723E-6</v>
      </c>
      <c r="BC1085" s="13">
        <f t="shared" si="1554"/>
        <v>1.4068864134328514E-6</v>
      </c>
      <c r="BD1085" s="13">
        <f t="shared" si="1555"/>
        <v>1.418346974046027E-3</v>
      </c>
      <c r="BE1085" s="13">
        <f t="shared" si="1556"/>
        <v>1.0578407464008938E-3</v>
      </c>
      <c r="BF1085" s="13">
        <f t="shared" si="1557"/>
        <v>3.9448282586094699E-4</v>
      </c>
      <c r="BG1085" s="13">
        <f t="shared" si="1558"/>
        <v>9.8071913898631173E-5</v>
      </c>
      <c r="BH1085" s="13">
        <f t="shared" si="1559"/>
        <v>1.8286157847460096E-5</v>
      </c>
      <c r="BI1085" s="13">
        <f t="shared" si="1560"/>
        <v>2.7276601875464678E-6</v>
      </c>
      <c r="BJ1085" s="14">
        <f t="shared" si="1561"/>
        <v>0.19305033821113257</v>
      </c>
      <c r="BK1085" s="14">
        <f t="shared" si="1562"/>
        <v>0.26887779371932141</v>
      </c>
      <c r="BL1085" s="14">
        <f t="shared" si="1563"/>
        <v>0.48105331446166311</v>
      </c>
      <c r="BM1085" s="14">
        <f t="shared" si="1564"/>
        <v>0.37433089291278721</v>
      </c>
      <c r="BN1085" s="14">
        <f t="shared" si="1565"/>
        <v>0.62490556666214414</v>
      </c>
    </row>
    <row r="1086" spans="1:66" x14ac:dyDescent="0.25">
      <c r="A1086" t="s">
        <v>338</v>
      </c>
      <c r="B1086" t="s">
        <v>94</v>
      </c>
      <c r="C1086" t="s">
        <v>91</v>
      </c>
      <c r="D1086" s="7" t="s">
        <v>375</v>
      </c>
      <c r="E1086" s="10">
        <f>VLOOKUP(A1086,home!$A$2:$E$405,3,FALSE)</f>
        <v>1.3033999999999999</v>
      </c>
      <c r="F1086" s="10">
        <f>VLOOKUP(B1086,home!$B$2:$E$405,3,FALSE)</f>
        <v>1.3426</v>
      </c>
      <c r="G1086" s="10">
        <f>VLOOKUP(C1086,away!$B$2:$E$405,4,FALSE)</f>
        <v>1.2786999999999999</v>
      </c>
      <c r="H1086" s="10">
        <f>VLOOKUP(A1086,away!$A$2:$E$405,3,FALSE)</f>
        <v>1.0085</v>
      </c>
      <c r="I1086" s="10">
        <f>VLOOKUP(C1086,away!$B$2:$E$405,3,FALSE)</f>
        <v>1.3221000000000001</v>
      </c>
      <c r="J1086" s="10">
        <f>VLOOKUP(B1086,home!$B$2:$E$405,4,FALSE)</f>
        <v>0.49580000000000002</v>
      </c>
      <c r="K1086" s="12">
        <f t="shared" si="1510"/>
        <v>2.2376544669079999</v>
      </c>
      <c r="L1086" s="12">
        <f t="shared" si="1511"/>
        <v>0.66106890603000001</v>
      </c>
      <c r="M1086" s="13">
        <f t="shared" si="1512"/>
        <v>5.5093509045035877E-2</v>
      </c>
      <c r="N1086" s="13">
        <f t="shared" si="1513"/>
        <v>0.12328023661226083</v>
      </c>
      <c r="O1086" s="13">
        <f t="shared" si="1514"/>
        <v>3.6420605753755775E-2</v>
      </c>
      <c r="P1086" s="13">
        <f t="shared" si="1515"/>
        <v>8.1496731152386814E-2</v>
      </c>
      <c r="Q1086" s="13">
        <f t="shared" si="1516"/>
        <v>0.13792928606845031</v>
      </c>
      <c r="R1086" s="13">
        <f t="shared" si="1517"/>
        <v>1.2038265001292627E-2</v>
      </c>
      <c r="S1086" s="13">
        <f t="shared" si="1518"/>
        <v>3.0138383376048808E-2</v>
      </c>
      <c r="T1086" s="13">
        <f t="shared" si="1519"/>
        <v>9.1180762250769362E-2</v>
      </c>
      <c r="U1086" s="13">
        <f t="shared" si="1520"/>
        <v>2.6937477453964683E-2</v>
      </c>
      <c r="V1086" s="13">
        <f t="shared" si="1521"/>
        <v>4.953557385010081E-3</v>
      </c>
      <c r="W1086" s="13">
        <f t="shared" si="1522"/>
        <v>0.10287936102949972</v>
      </c>
      <c r="X1086" s="13">
        <f t="shared" si="1523"/>
        <v>6.8010346648836789E-2</v>
      </c>
      <c r="Y1086" s="13">
        <f t="shared" si="1524"/>
        <v>2.2479762728933806E-2</v>
      </c>
      <c r="Z1086" s="13">
        <f t="shared" si="1525"/>
        <v>2.6527075583012514E-3</v>
      </c>
      <c r="AA1086" s="13">
        <f t="shared" si="1526"/>
        <v>5.9358429172334092E-3</v>
      </c>
      <c r="AB1086" s="13">
        <f t="shared" si="1527"/>
        <v>6.6411827093057763E-3</v>
      </c>
      <c r="AC1086" s="13">
        <f t="shared" si="1528"/>
        <v>4.5796993767006802E-4</v>
      </c>
      <c r="AD1086" s="13">
        <f t="shared" si="1529"/>
        <v>5.7552115440075199E-2</v>
      </c>
      <c r="AE1086" s="13">
        <f t="shared" si="1530"/>
        <v>3.8045913993682783E-2</v>
      </c>
      <c r="AF1086" s="13">
        <f t="shared" si="1531"/>
        <v>1.2575485371357671E-2</v>
      </c>
      <c r="AG1086" s="13">
        <f t="shared" si="1532"/>
        <v>2.7710874524132286E-3</v>
      </c>
      <c r="AH1086" s="13">
        <f t="shared" si="1533"/>
        <v>4.3840562089593005E-4</v>
      </c>
      <c r="AI1086" s="13">
        <f t="shared" si="1534"/>
        <v>9.8100029591535309E-4</v>
      </c>
      <c r="AJ1086" s="13">
        <f t="shared" si="1535"/>
        <v>1.0975698470965297E-3</v>
      </c>
      <c r="AK1086" s="13">
        <f t="shared" si="1536"/>
        <v>8.1866069036636013E-4</v>
      </c>
      <c r="AL1086" s="13">
        <f t="shared" si="1537"/>
        <v>2.7097967461584923E-5</v>
      </c>
      <c r="AM1086" s="13">
        <f t="shared" si="1538"/>
        <v>2.5756349638897835E-2</v>
      </c>
      <c r="AN1086" s="13">
        <f t="shared" si="1539"/>
        <v>1.7026721879112378E-2</v>
      </c>
      <c r="AO1086" s="13">
        <f t="shared" si="1540"/>
        <v>5.6279182029509425E-3</v>
      </c>
      <c r="AP1086" s="13">
        <f t="shared" si="1541"/>
        <v>1.2401472432170347E-3</v>
      </c>
      <c r="AQ1086" s="13">
        <f t="shared" si="1542"/>
        <v>2.0495569534740129E-4</v>
      </c>
      <c r="AR1086" s="13">
        <f t="shared" si="1543"/>
        <v>5.7963264840615117E-5</v>
      </c>
      <c r="AS1086" s="13">
        <f t="shared" si="1544"/>
        <v>1.2970175848717384E-4</v>
      </c>
      <c r="AT1086" s="13">
        <f t="shared" si="1545"/>
        <v>1.4511385962232356E-4</v>
      </c>
      <c r="AU1086" s="13">
        <f t="shared" si="1546"/>
        <v>1.0823822539805092E-4</v>
      </c>
      <c r="AV1086" s="13">
        <f t="shared" si="1547"/>
        <v>6.0549937138035873E-5</v>
      </c>
      <c r="AW1086" s="13">
        <f t="shared" si="1548"/>
        <v>1.1134583361957246E-6</v>
      </c>
      <c r="AX1086" s="13">
        <f t="shared" si="1549"/>
        <v>9.605635136787331E-3</v>
      </c>
      <c r="AY1086" s="13">
        <f t="shared" si="1550"/>
        <v>6.3499867115993308E-3</v>
      </c>
      <c r="AZ1086" s="13">
        <f t="shared" si="1551"/>
        <v>2.098889384371003E-3</v>
      </c>
      <c r="BA1086" s="13">
        <f t="shared" si="1552"/>
        <v>4.6250350306803982E-4</v>
      </c>
      <c r="BB1086" s="13">
        <f t="shared" si="1553"/>
        <v>7.6436671202057934E-5</v>
      </c>
      <c r="BC1086" s="13">
        <f t="shared" si="1554"/>
        <v>1.0105981322423855E-5</v>
      </c>
      <c r="BD1086" s="13">
        <f t="shared" si="1555"/>
        <v>6.3862853463520965E-6</v>
      </c>
      <c r="BE1086" s="13">
        <f t="shared" si="1556"/>
        <v>1.4290299932213872E-5</v>
      </c>
      <c r="BF1086" s="13">
        <f t="shared" si="1557"/>
        <v>1.598837673838673E-5</v>
      </c>
      <c r="BG1086" s="13">
        <f t="shared" si="1558"/>
        <v>1.1925487542419675E-5</v>
      </c>
      <c r="BH1086" s="13">
        <f t="shared" si="1559"/>
        <v>6.6712801173377711E-6</v>
      </c>
      <c r="BI1086" s="13">
        <f t="shared" si="1560"/>
        <v>2.9856039509110788E-6</v>
      </c>
      <c r="BJ1086" s="14">
        <f t="shared" si="1561"/>
        <v>0.72516400764415567</v>
      </c>
      <c r="BK1086" s="14">
        <f t="shared" si="1562"/>
        <v>0.17851723557521257</v>
      </c>
      <c r="BL1086" s="14">
        <f t="shared" si="1563"/>
        <v>9.1868824668940266E-2</v>
      </c>
      <c r="BM1086" s="14">
        <f t="shared" si="1564"/>
        <v>0.54559526856016438</v>
      </c>
      <c r="BN1086" s="14">
        <f t="shared" si="1565"/>
        <v>0.44625863363318224</v>
      </c>
    </row>
    <row r="1087" spans="1:66" x14ac:dyDescent="0.25">
      <c r="A1087" t="s">
        <v>338</v>
      </c>
      <c r="B1087" t="s">
        <v>75</v>
      </c>
      <c r="C1087" t="s">
        <v>74</v>
      </c>
      <c r="D1087" s="7" t="s">
        <v>375</v>
      </c>
      <c r="E1087" s="10">
        <f>VLOOKUP(A1087,home!$A$2:$E$405,3,FALSE)</f>
        <v>1.3033999999999999</v>
      </c>
      <c r="F1087" s="10">
        <f>VLOOKUP(B1087,home!$B$2:$E$405,3,FALSE)</f>
        <v>0.67130000000000001</v>
      </c>
      <c r="G1087" s="10">
        <f>VLOOKUP(C1087,away!$B$2:$E$405,4,FALSE)</f>
        <v>1.4492</v>
      </c>
      <c r="H1087" s="10">
        <f>VLOOKUP(A1087,away!$A$2:$E$405,3,FALSE)</f>
        <v>1.0085</v>
      </c>
      <c r="I1087" s="10">
        <f>VLOOKUP(C1087,away!$B$2:$E$405,3,FALSE)</f>
        <v>0.7712</v>
      </c>
      <c r="J1087" s="10">
        <f>VLOOKUP(B1087,home!$B$2:$E$405,4,FALSE)</f>
        <v>1.6113</v>
      </c>
      <c r="K1087" s="12">
        <f t="shared" si="1510"/>
        <v>1.2680100310639999</v>
      </c>
      <c r="L1087" s="12">
        <f t="shared" si="1511"/>
        <v>1.2531969537599998</v>
      </c>
      <c r="M1087" s="13">
        <f t="shared" si="1512"/>
        <v>8.0362551808943514E-2</v>
      </c>
      <c r="N1087" s="13">
        <f t="shared" si="1513"/>
        <v>0.10190052181564077</v>
      </c>
      <c r="O1087" s="13">
        <f t="shared" si="1514"/>
        <v>0.10071010512334819</v>
      </c>
      <c r="P1087" s="13">
        <f t="shared" si="1515"/>
        <v>0.12770142352591543</v>
      </c>
      <c r="Q1087" s="13">
        <f t="shared" si="1516"/>
        <v>6.460544191644424E-2</v>
      </c>
      <c r="R1087" s="13">
        <f t="shared" si="1517"/>
        <v>6.3104798476714657E-2</v>
      </c>
      <c r="S1087" s="13">
        <f t="shared" si="1518"/>
        <v>5.0731507410676682E-2</v>
      </c>
      <c r="T1087" s="13">
        <f t="shared" si="1519"/>
        <v>8.0963343006006522E-2</v>
      </c>
      <c r="U1087" s="13">
        <f t="shared" si="1520"/>
        <v>8.0017517476746403E-2</v>
      </c>
      <c r="V1087" s="13">
        <f t="shared" si="1521"/>
        <v>8.9573032437644425E-3</v>
      </c>
      <c r="W1087" s="13">
        <f t="shared" si="1522"/>
        <v>2.7306782803791292E-2</v>
      </c>
      <c r="X1087" s="13">
        <f t="shared" si="1523"/>
        <v>3.4220777026697194E-2</v>
      </c>
      <c r="Y1087" s="13">
        <f t="shared" si="1524"/>
        <v>2.1442686762578558E-2</v>
      </c>
      <c r="Z1087" s="13">
        <f t="shared" si="1525"/>
        <v>2.6360913739552502E-2</v>
      </c>
      <c r="AA1087" s="13">
        <f t="shared" si="1526"/>
        <v>3.3425903049765386E-2</v>
      </c>
      <c r="AB1087" s="13">
        <f t="shared" si="1527"/>
        <v>2.1192190182237631E-2</v>
      </c>
      <c r="AC1087" s="13">
        <f t="shared" si="1528"/>
        <v>8.8960929984953471E-4</v>
      </c>
      <c r="AD1087" s="13">
        <f t="shared" si="1529"/>
        <v>8.6563186278233277E-3</v>
      </c>
      <c r="AE1087" s="13">
        <f t="shared" si="1530"/>
        <v>1.0848072135164137E-2</v>
      </c>
      <c r="AF1087" s="13">
        <f t="shared" si="1531"/>
        <v>6.7973854769782177E-3</v>
      </c>
      <c r="AG1087" s="13">
        <f t="shared" si="1532"/>
        <v>2.8394875910938561E-3</v>
      </c>
      <c r="AH1087" s="13">
        <f t="shared" si="1533"/>
        <v>8.2588541991843265E-3</v>
      </c>
      <c r="AI1087" s="13">
        <f t="shared" si="1534"/>
        <v>1.0472309969660764E-2</v>
      </c>
      <c r="AJ1087" s="13">
        <f t="shared" si="1535"/>
        <v>6.6394970449706915E-3</v>
      </c>
      <c r="AK1087" s="13">
        <f t="shared" si="1536"/>
        <v>2.8063162847475399E-3</v>
      </c>
      <c r="AL1087" s="13">
        <f t="shared" si="1537"/>
        <v>5.6545926636458837E-5</v>
      </c>
      <c r="AM1087" s="13">
        <f t="shared" si="1538"/>
        <v>2.1952597704332283E-3</v>
      </c>
      <c r="AN1087" s="13">
        <f t="shared" si="1539"/>
        <v>2.7510928570187981E-3</v>
      </c>
      <c r="AO1087" s="13">
        <f t="shared" si="1540"/>
        <v>1.7238305939634266E-3</v>
      </c>
      <c r="AP1087" s="13">
        <f t="shared" si="1541"/>
        <v>7.2009974971775259E-4</v>
      </c>
      <c r="AQ1087" s="13">
        <f t="shared" si="1542"/>
        <v>2.2560670318740638E-4</v>
      </c>
      <c r="AR1087" s="13">
        <f t="shared" si="1543"/>
        <v>2.0699941847931564E-3</v>
      </c>
      <c r="AS1087" s="13">
        <f t="shared" si="1544"/>
        <v>2.6247733905618697E-3</v>
      </c>
      <c r="AT1087" s="13">
        <f t="shared" si="1545"/>
        <v>1.6641194942511586E-3</v>
      </c>
      <c r="AU1087" s="13">
        <f t="shared" si="1546"/>
        <v>7.0337340386653958E-4</v>
      </c>
      <c r="AV1087" s="13">
        <f t="shared" si="1547"/>
        <v>2.2297113292160068E-4</v>
      </c>
      <c r="AW1087" s="13">
        <f t="shared" si="1548"/>
        <v>2.4959785246585384E-6</v>
      </c>
      <c r="AX1087" s="13">
        <f t="shared" si="1549"/>
        <v>4.6393523495009747E-4</v>
      </c>
      <c r="AY1087" s="13">
        <f t="shared" si="1550"/>
        <v>5.8140222318139195E-4</v>
      </c>
      <c r="AZ1087" s="13">
        <f t="shared" si="1551"/>
        <v>3.6430574750010602E-4</v>
      </c>
      <c r="BA1087" s="13">
        <f t="shared" si="1552"/>
        <v>1.5218228433479754E-4</v>
      </c>
      <c r="BB1087" s="13">
        <f t="shared" si="1553"/>
        <v>4.7678593786151589E-5</v>
      </c>
      <c r="BC1087" s="13">
        <f t="shared" si="1554"/>
        <v>1.1950133698473127E-5</v>
      </c>
      <c r="BD1087" s="13">
        <f t="shared" si="1555"/>
        <v>4.3235173444728259E-4</v>
      </c>
      <c r="BE1087" s="13">
        <f t="shared" si="1556"/>
        <v>5.4822633622707306E-4</v>
      </c>
      <c r="BF1087" s="13">
        <f t="shared" si="1557"/>
        <v>3.4757824681469691E-4</v>
      </c>
      <c r="BG1087" s="13">
        <f t="shared" si="1558"/>
        <v>1.4691090118022481E-4</v>
      </c>
      <c r="BH1087" s="13">
        <f t="shared" si="1559"/>
        <v>4.6571124092294286E-5</v>
      </c>
      <c r="BI1087" s="13">
        <f t="shared" si="1560"/>
        <v>1.1810530501391097E-5</v>
      </c>
      <c r="BJ1087" s="14">
        <f t="shared" si="1561"/>
        <v>0.36881816105398968</v>
      </c>
      <c r="BK1087" s="14">
        <f t="shared" si="1562"/>
        <v>0.2692803434389674</v>
      </c>
      <c r="BL1087" s="14">
        <f t="shared" si="1563"/>
        <v>0.33544617228703283</v>
      </c>
      <c r="BM1087" s="14">
        <f t="shared" si="1564"/>
        <v>0.46094184160787899</v>
      </c>
      <c r="BN1087" s="14">
        <f t="shared" si="1565"/>
        <v>0.53838484266700681</v>
      </c>
    </row>
    <row r="1088" spans="1:66" x14ac:dyDescent="0.25">
      <c r="A1088" t="s">
        <v>350</v>
      </c>
      <c r="B1088" t="s">
        <v>99</v>
      </c>
      <c r="C1088" t="s">
        <v>97</v>
      </c>
      <c r="D1088" s="7" t="s">
        <v>375</v>
      </c>
      <c r="E1088" s="10">
        <f>VLOOKUP(A1088,home!$A$2:$E$405,3,FALSE)</f>
        <v>1.6667000000000001</v>
      </c>
      <c r="F1088" s="10">
        <f>VLOOKUP(B1088,home!$B$2:$E$405,3,FALSE)</f>
        <v>0.5</v>
      </c>
      <c r="G1088" s="10">
        <f>VLOOKUP(C1088,away!$B$2:$E$405,4,FALSE)</f>
        <v>1.1143000000000001</v>
      </c>
      <c r="H1088" s="10">
        <f>VLOOKUP(A1088,away!$A$2:$E$405,3,FALSE)</f>
        <v>1.3193999999999999</v>
      </c>
      <c r="I1088" s="10">
        <f>VLOOKUP(C1088,away!$B$2:$E$405,3,FALSE)</f>
        <v>0.97450000000000003</v>
      </c>
      <c r="J1088" s="10">
        <f>VLOOKUP(B1088,home!$B$2:$E$405,4,FALSE)</f>
        <v>1.2632000000000001</v>
      </c>
      <c r="K1088" s="12">
        <f t="shared" si="1510"/>
        <v>0.92860190500000006</v>
      </c>
      <c r="L1088" s="12">
        <f t="shared" si="1511"/>
        <v>1.6241660949600001</v>
      </c>
      <c r="M1088" s="13">
        <f t="shared" si="1512"/>
        <v>7.7865834800966996E-2</v>
      </c>
      <c r="N1088" s="13">
        <f t="shared" si="1513"/>
        <v>7.2306362530593249E-2</v>
      </c>
      <c r="O1088" s="13">
        <f t="shared" si="1514"/>
        <v>0.12646704883948703</v>
      </c>
      <c r="P1088" s="13">
        <f t="shared" si="1515"/>
        <v>0.1174375424720757</v>
      </c>
      <c r="Q1088" s="13">
        <f t="shared" si="1516"/>
        <v>3.3571912994764759E-2</v>
      </c>
      <c r="R1088" s="13">
        <f t="shared" si="1517"/>
        <v>0.10270174642737265</v>
      </c>
      <c r="S1088" s="13">
        <f t="shared" si="1518"/>
        <v>4.427993489421022E-2</v>
      </c>
      <c r="T1088" s="13">
        <f t="shared" si="1519"/>
        <v>5.4526362829043953E-2</v>
      </c>
      <c r="U1088" s="13">
        <f t="shared" si="1520"/>
        <v>9.536903737928519E-2</v>
      </c>
      <c r="V1088" s="13">
        <f t="shared" si="1521"/>
        <v>7.4203514403854819E-3</v>
      </c>
      <c r="W1088" s="13">
        <f t="shared" si="1522"/>
        <v>1.0391647453810937E-2</v>
      </c>
      <c r="X1088" s="13">
        <f t="shared" si="1523"/>
        <v>1.6877761465257136E-2</v>
      </c>
      <c r="Y1088" s="13">
        <f t="shared" si="1524"/>
        <v>1.3706143965346531E-2</v>
      </c>
      <c r="Z1088" s="13">
        <f t="shared" si="1525"/>
        <v>5.5601564813505998E-2</v>
      </c>
      <c r="AA1088" s="13">
        <f t="shared" si="1526"/>
        <v>5.1631719006802641E-2</v>
      </c>
      <c r="AB1088" s="13">
        <f t="shared" si="1527"/>
        <v>2.397265631407082E-2</v>
      </c>
      <c r="AC1088" s="13">
        <f t="shared" si="1528"/>
        <v>6.9946260743355602E-4</v>
      </c>
      <c r="AD1088" s="13">
        <f t="shared" si="1529"/>
        <v>2.4124259054243086E-3</v>
      </c>
      <c r="AE1088" s="13">
        <f t="shared" si="1530"/>
        <v>3.9181803621933416E-3</v>
      </c>
      <c r="AF1088" s="13">
        <f t="shared" si="1531"/>
        <v>3.1818878491062601E-3</v>
      </c>
      <c r="AG1088" s="13">
        <f t="shared" si="1532"/>
        <v>1.7226381208278628E-3</v>
      </c>
      <c r="AH1088" s="13">
        <f t="shared" si="1533"/>
        <v>2.2576544099204357E-2</v>
      </c>
      <c r="AI1088" s="13">
        <f t="shared" si="1534"/>
        <v>2.0964621858837674E-2</v>
      </c>
      <c r="AJ1088" s="13">
        <f t="shared" si="1535"/>
        <v>9.7338938978606526E-3</v>
      </c>
      <c r="AK1088" s="13">
        <f t="shared" si="1536"/>
        <v>3.0129708055404263E-3</v>
      </c>
      <c r="AL1088" s="13">
        <f t="shared" si="1537"/>
        <v>4.2197284535931996E-5</v>
      </c>
      <c r="AM1088" s="13">
        <f t="shared" si="1538"/>
        <v>4.4803665828967279E-4</v>
      </c>
      <c r="AN1088" s="13">
        <f t="shared" si="1539"/>
        <v>7.2768594969326581E-4</v>
      </c>
      <c r="AO1088" s="13">
        <f t="shared" si="1540"/>
        <v>5.9094142363528537E-4</v>
      </c>
      <c r="AP1088" s="13">
        <f t="shared" si="1541"/>
        <v>3.1992900812527486E-4</v>
      </c>
      <c r="AQ1088" s="13">
        <f t="shared" si="1542"/>
        <v>1.2990446194781352E-4</v>
      </c>
      <c r="AR1088" s="13">
        <f t="shared" si="1543"/>
        <v>7.3336114934593856E-3</v>
      </c>
      <c r="AS1088" s="13">
        <f t="shared" si="1544"/>
        <v>6.8100056033562808E-3</v>
      </c>
      <c r="AT1088" s="13">
        <f t="shared" si="1545"/>
        <v>3.1618920881686585E-3</v>
      </c>
      <c r="AU1088" s="13">
        <f t="shared" si="1546"/>
        <v>9.7871300549261481E-4</v>
      </c>
      <c r="AV1088" s="13">
        <f t="shared" si="1547"/>
        <v>2.2720869033717939E-4</v>
      </c>
      <c r="AW1088" s="13">
        <f t="shared" si="1548"/>
        <v>1.767836164589192E-6</v>
      </c>
      <c r="AX1088" s="13">
        <f t="shared" si="1549"/>
        <v>6.9341282399603999E-5</v>
      </c>
      <c r="AY1088" s="13">
        <f t="shared" si="1550"/>
        <v>1.126217598544834E-4</v>
      </c>
      <c r="AZ1088" s="13">
        <f t="shared" si="1551"/>
        <v>9.1458221955189624E-5</v>
      </c>
      <c r="BA1088" s="13">
        <f t="shared" si="1552"/>
        <v>4.9514447734981761E-5</v>
      </c>
      <c r="BB1088" s="13">
        <f t="shared" si="1553"/>
        <v>2.0104921805456598E-5</v>
      </c>
      <c r="BC1088" s="13">
        <f t="shared" si="1554"/>
        <v>6.530746467648912E-6</v>
      </c>
      <c r="BD1088" s="13">
        <f t="shared" si="1555"/>
        <v>1.9851671902142852E-3</v>
      </c>
      <c r="BE1088" s="13">
        <f t="shared" si="1556"/>
        <v>1.8434300345764824E-3</v>
      </c>
      <c r="BF1088" s="13">
        <f t="shared" si="1557"/>
        <v>8.5590632092096876E-4</v>
      </c>
      <c r="BG1088" s="13">
        <f t="shared" si="1558"/>
        <v>2.6493208003625101E-4</v>
      </c>
      <c r="BH1088" s="13">
        <f t="shared" si="1559"/>
        <v>6.1504108554318786E-5</v>
      </c>
      <c r="BI1088" s="13">
        <f t="shared" si="1560"/>
        <v>1.1422566473773449E-5</v>
      </c>
      <c r="BJ1088" s="14">
        <f t="shared" si="1561"/>
        <v>0.21518139235827705</v>
      </c>
      <c r="BK1088" s="14">
        <f t="shared" si="1562"/>
        <v>0.24785794525946239</v>
      </c>
      <c r="BL1088" s="14">
        <f t="shared" si="1563"/>
        <v>0.47996403181005165</v>
      </c>
      <c r="BM1088" s="14">
        <f t="shared" si="1564"/>
        <v>0.46814363225234662</v>
      </c>
      <c r="BN1088" s="14">
        <f t="shared" si="1565"/>
        <v>0.53035044806526044</v>
      </c>
    </row>
    <row r="1089" spans="1:66" x14ac:dyDescent="0.25">
      <c r="A1089" t="s">
        <v>350</v>
      </c>
      <c r="B1089" t="s">
        <v>107</v>
      </c>
      <c r="C1089" t="s">
        <v>104</v>
      </c>
      <c r="D1089" s="7" t="s">
        <v>375</v>
      </c>
      <c r="E1089" s="10">
        <f>VLOOKUP(A1089,home!$A$2:$E$405,3,FALSE)</f>
        <v>1.6667000000000001</v>
      </c>
      <c r="F1089" s="10">
        <f>VLOOKUP(B1089,home!$B$2:$E$405,3,FALSE)</f>
        <v>0.9</v>
      </c>
      <c r="G1089" s="10">
        <f>VLOOKUP(C1089,away!$B$2:$E$405,4,FALSE)</f>
        <v>1.8</v>
      </c>
      <c r="H1089" s="10">
        <f>VLOOKUP(A1089,away!$A$2:$E$405,3,FALSE)</f>
        <v>1.3193999999999999</v>
      </c>
      <c r="I1089" s="10">
        <f>VLOOKUP(C1089,away!$B$2:$E$405,3,FALSE)</f>
        <v>0.64959999999999996</v>
      </c>
      <c r="J1089" s="10">
        <f>VLOOKUP(B1089,home!$B$2:$E$405,4,FALSE)</f>
        <v>1.1369</v>
      </c>
      <c r="K1089" s="12">
        <f t="shared" si="1510"/>
        <v>2.7000540000000006</v>
      </c>
      <c r="L1089" s="12">
        <f t="shared" si="1511"/>
        <v>0.97441679865599984</v>
      </c>
      <c r="M1089" s="13">
        <f t="shared" si="1512"/>
        <v>2.536282401242539E-2</v>
      </c>
      <c r="N1089" s="13">
        <f t="shared" si="1513"/>
        <v>6.8480994426045244E-2</v>
      </c>
      <c r="O1089" s="13">
        <f t="shared" si="1514"/>
        <v>2.4713961779063071E-2</v>
      </c>
      <c r="P1089" s="13">
        <f t="shared" si="1515"/>
        <v>6.6729031357406376E-2</v>
      </c>
      <c r="Q1089" s="13">
        <f t="shared" si="1516"/>
        <v>9.2451191462010612E-2</v>
      </c>
      <c r="R1089" s="13">
        <f t="shared" si="1517"/>
        <v>1.2040849759430684E-2</v>
      </c>
      <c r="S1089" s="13">
        <f t="shared" si="1518"/>
        <v>4.3890652946575355E-2</v>
      </c>
      <c r="T1089" s="13">
        <f t="shared" si="1519"/>
        <v>9.0085994016345289E-2</v>
      </c>
      <c r="U1089" s="13">
        <f t="shared" si="1520"/>
        <v>3.2510944556349869E-2</v>
      </c>
      <c r="V1089" s="13">
        <f t="shared" si="1521"/>
        <v>1.2830593467274262E-2</v>
      </c>
      <c r="W1089" s="13">
        <f t="shared" si="1522"/>
        <v>8.3207736437255875E-2</v>
      </c>
      <c r="X1089" s="13">
        <f t="shared" si="1523"/>
        <v>8.107901616260306E-2</v>
      </c>
      <c r="Y1089" s="13">
        <f t="shared" si="1524"/>
        <v>3.9502377683670868E-2</v>
      </c>
      <c r="Z1089" s="13">
        <f t="shared" si="1525"/>
        <v>3.9109354252274391E-3</v>
      </c>
      <c r="AA1089" s="13">
        <f t="shared" si="1526"/>
        <v>1.055973683862705E-2</v>
      </c>
      <c r="AB1089" s="13">
        <f t="shared" si="1527"/>
        <v>1.4255929845041164E-2</v>
      </c>
      <c r="AC1089" s="13">
        <f t="shared" si="1528"/>
        <v>2.1098130510635205E-3</v>
      </c>
      <c r="AD1089" s="13">
        <f t="shared" si="1529"/>
        <v>5.6166345399589639E-2</v>
      </c>
      <c r="AE1089" s="13">
        <f t="shared" si="1530"/>
        <v>5.4729430476475278E-2</v>
      </c>
      <c r="AF1089" s="13">
        <f t="shared" si="1531"/>
        <v>2.6664638218576574E-2</v>
      </c>
      <c r="AG1089" s="13">
        <f t="shared" si="1532"/>
        <v>8.6608238034219381E-3</v>
      </c>
      <c r="AH1089" s="13">
        <f t="shared" si="1533"/>
        <v>9.5272029420011533E-4</v>
      </c>
      <c r="AI1089" s="13">
        <f t="shared" si="1534"/>
        <v>2.5723962412361988E-3</v>
      </c>
      <c r="AJ1089" s="13">
        <f t="shared" si="1535"/>
        <v>3.4728043803673829E-3</v>
      </c>
      <c r="AK1089" s="13">
        <f t="shared" si="1536"/>
        <v>3.1255864528094918E-3</v>
      </c>
      <c r="AL1089" s="13">
        <f t="shared" si="1537"/>
        <v>2.2203486673835876E-4</v>
      </c>
      <c r="AM1089" s="13">
        <f t="shared" si="1538"/>
        <v>3.0330433112308725E-2</v>
      </c>
      <c r="AN1089" s="13">
        <f t="shared" si="1539"/>
        <v>2.9554483535145802E-2</v>
      </c>
      <c r="AO1089" s="13">
        <f t="shared" si="1540"/>
        <v>1.4399192616124113E-2</v>
      </c>
      <c r="AP1089" s="13">
        <f t="shared" si="1541"/>
        <v>4.6769383907449245E-3</v>
      </c>
      <c r="AQ1089" s="13">
        <f t="shared" si="1542"/>
        <v>1.1393218335552528E-3</v>
      </c>
      <c r="AR1089" s="13">
        <f t="shared" si="1543"/>
        <v>1.8566933181781581E-4</v>
      </c>
      <c r="AS1089" s="13">
        <f t="shared" si="1544"/>
        <v>5.0131722205202091E-4</v>
      </c>
      <c r="AT1089" s="13">
        <f t="shared" si="1545"/>
        <v>6.7679178533522398E-4</v>
      </c>
      <c r="AU1089" s="13">
        <f t="shared" si="1546"/>
        <v>6.0912478905383763E-4</v>
      </c>
      <c r="AV1089" s="13">
        <f t="shared" si="1547"/>
        <v>4.1116745579599279E-4</v>
      </c>
      <c r="AW1089" s="13">
        <f t="shared" si="1548"/>
        <v>1.6226912334546272E-5</v>
      </c>
      <c r="AX1089" s="13">
        <f t="shared" si="1549"/>
        <v>1.3648967874436931E-2</v>
      </c>
      <c r="AY1089" s="13">
        <f t="shared" si="1550"/>
        <v>1.3299783581167421E-2</v>
      </c>
      <c r="AZ1089" s="13">
        <f t="shared" si="1551"/>
        <v>6.4797662699893925E-3</v>
      </c>
      <c r="BA1089" s="13">
        <f t="shared" si="1552"/>
        <v>2.1046643682807314E-3</v>
      </c>
      <c r="BB1089" s="13">
        <f t="shared" si="1553"/>
        <v>5.1270507899636557E-4</v>
      </c>
      <c r="BC1089" s="13">
        <f t="shared" si="1554"/>
        <v>9.9917688346062034E-5</v>
      </c>
      <c r="BD1089" s="13">
        <f t="shared" si="1555"/>
        <v>3.015321931975243E-5</v>
      </c>
      <c r="BE1089" s="13">
        <f t="shared" si="1556"/>
        <v>8.1415320437174847E-5</v>
      </c>
      <c r="BF1089" s="13">
        <f t="shared" si="1557"/>
        <v>1.0991288080383788E-4</v>
      </c>
      <c r="BG1089" s="13">
        <f t="shared" si="1558"/>
        <v>9.8923571155308583E-5</v>
      </c>
      <c r="BH1089" s="13">
        <f t="shared" si="1559"/>
        <v>6.6774745998043905E-5</v>
      </c>
      <c r="BI1089" s="13">
        <f t="shared" si="1560"/>
        <v>3.6059084006200496E-5</v>
      </c>
      <c r="BJ1089" s="14">
        <f t="shared" si="1561"/>
        <v>0.71727472243508994</v>
      </c>
      <c r="BK1089" s="14">
        <f t="shared" si="1562"/>
        <v>0.16444473328265072</v>
      </c>
      <c r="BL1089" s="14">
        <f t="shared" si="1563"/>
        <v>0.10701223955290022</v>
      </c>
      <c r="BM1089" s="14">
        <f t="shared" si="1564"/>
        <v>0.68958022123065388</v>
      </c>
      <c r="BN1089" s="14">
        <f t="shared" si="1565"/>
        <v>0.28977885279638144</v>
      </c>
    </row>
    <row r="1090" spans="1:66" x14ac:dyDescent="0.25">
      <c r="A1090" t="s">
        <v>350</v>
      </c>
      <c r="B1090" t="s">
        <v>108</v>
      </c>
      <c r="C1090" t="s">
        <v>105</v>
      </c>
      <c r="D1090" s="7" t="s">
        <v>375</v>
      </c>
      <c r="E1090" s="10">
        <f>VLOOKUP(A1090,home!$A$2:$E$405,3,FALSE)</f>
        <v>1.6667000000000001</v>
      </c>
      <c r="F1090" s="10">
        <f>VLOOKUP(B1090,home!$B$2:$E$405,3,FALSE)</f>
        <v>0.85709999999999997</v>
      </c>
      <c r="G1090" s="10">
        <f>VLOOKUP(C1090,away!$B$2:$E$405,4,FALSE)</f>
        <v>0.3</v>
      </c>
      <c r="H1090" s="10">
        <f>VLOOKUP(A1090,away!$A$2:$E$405,3,FALSE)</f>
        <v>1.3193999999999999</v>
      </c>
      <c r="I1090" s="10">
        <f>VLOOKUP(C1090,away!$B$2:$E$405,3,FALSE)</f>
        <v>1.3895</v>
      </c>
      <c r="J1090" s="10">
        <f>VLOOKUP(B1090,home!$B$2:$E$405,4,FALSE)</f>
        <v>1.2992999999999999</v>
      </c>
      <c r="K1090" s="12">
        <f t="shared" si="1510"/>
        <v>0.428558571</v>
      </c>
      <c r="L1090" s="12">
        <f t="shared" si="1511"/>
        <v>2.3820148755899995</v>
      </c>
      <c r="M1090" s="13">
        <f t="shared" si="1512"/>
        <v>6.0170477941827991E-2</v>
      </c>
      <c r="N1090" s="13">
        <f t="shared" si="1513"/>
        <v>2.5786574043136824E-2</v>
      </c>
      <c r="O1090" s="13">
        <f t="shared" si="1514"/>
        <v>0.1433269735287942</v>
      </c>
      <c r="P1090" s="13">
        <f t="shared" si="1515"/>
        <v>6.1424002961254873E-2</v>
      </c>
      <c r="Q1090" s="13">
        <f t="shared" si="1516"/>
        <v>5.5255286614562041E-3</v>
      </c>
      <c r="R1090" s="13">
        <f t="shared" si="1517"/>
        <v>0.17070349150944097</v>
      </c>
      <c r="S1090" s="13">
        <f t="shared" si="1518"/>
        <v>1.5675910632751849E-2</v>
      </c>
      <c r="T1090" s="13">
        <f t="shared" si="1519"/>
        <v>1.3161891467087577E-2</v>
      </c>
      <c r="U1090" s="13">
        <f t="shared" si="1520"/>
        <v>7.3156444385996652E-2</v>
      </c>
      <c r="V1090" s="13">
        <f t="shared" si="1521"/>
        <v>1.7780539081297441E-3</v>
      </c>
      <c r="W1090" s="13">
        <f t="shared" si="1522"/>
        <v>7.8933755572440463E-4</v>
      </c>
      <c r="X1090" s="13">
        <f t="shared" si="1523"/>
        <v>1.8802137995973819E-3</v>
      </c>
      <c r="Y1090" s="13">
        <f t="shared" si="1524"/>
        <v>2.2393486199652796E-3</v>
      </c>
      <c r="Z1090" s="13">
        <f t="shared" si="1525"/>
        <v>0.13553941869687985</v>
      </c>
      <c r="AA1090" s="13">
        <f t="shared" si="1526"/>
        <v>5.8086579590905518E-2</v>
      </c>
      <c r="AB1090" s="13">
        <f t="shared" si="1527"/>
        <v>1.2446750771878115E-2</v>
      </c>
      <c r="AC1090" s="13">
        <f t="shared" si="1528"/>
        <v>1.1344349448227333E-4</v>
      </c>
      <c r="AD1090" s="13">
        <f t="shared" si="1529"/>
        <v>8.4569343729470935E-5</v>
      </c>
      <c r="AE1090" s="13">
        <f t="shared" si="1530"/>
        <v>2.0144543478248361E-4</v>
      </c>
      <c r="AF1090" s="13">
        <f t="shared" si="1531"/>
        <v>2.3992301113578556E-4</v>
      </c>
      <c r="AG1090" s="13">
        <f t="shared" si="1532"/>
        <v>1.9050006050726212E-4</v>
      </c>
      <c r="AH1090" s="13">
        <f t="shared" si="1533"/>
        <v>8.0714227891197282E-2</v>
      </c>
      <c r="AI1090" s="13">
        <f t="shared" si="1534"/>
        <v>3.459077416441985E-2</v>
      </c>
      <c r="AJ1090" s="13">
        <f t="shared" si="1535"/>
        <v>7.4120863728437446E-3</v>
      </c>
      <c r="AK1090" s="13">
        <f t="shared" si="1536"/>
        <v>1.0588377146914963E-3</v>
      </c>
      <c r="AL1090" s="13">
        <f t="shared" si="1537"/>
        <v>4.6322740183323648E-6</v>
      </c>
      <c r="AM1090" s="13">
        <f t="shared" si="1538"/>
        <v>7.2485834198219773E-6</v>
      </c>
      <c r="AN1090" s="13">
        <f t="shared" si="1539"/>
        <v>1.726623353297098E-5</v>
      </c>
      <c r="AO1090" s="13">
        <f t="shared" si="1540"/>
        <v>2.0564212560473876E-5</v>
      </c>
      <c r="AP1090" s="13">
        <f t="shared" si="1541"/>
        <v>1.6328086741281164E-5</v>
      </c>
      <c r="AQ1090" s="13">
        <f t="shared" si="1542"/>
        <v>9.7234363769138924E-6</v>
      </c>
      <c r="AR1090" s="13">
        <f t="shared" si="1543"/>
        <v>3.8452498301718631E-2</v>
      </c>
      <c r="AS1090" s="13">
        <f t="shared" si="1544"/>
        <v>1.6479147723564465E-2</v>
      </c>
      <c r="AT1090" s="13">
        <f t="shared" si="1545"/>
        <v>3.5311399998543447E-3</v>
      </c>
      <c r="AU1090" s="13">
        <f t="shared" si="1546"/>
        <v>5.044334374461728E-4</v>
      </c>
      <c r="AV1090" s="13">
        <f t="shared" si="1547"/>
        <v>5.4044818279137421E-5</v>
      </c>
      <c r="AW1090" s="13">
        <f t="shared" si="1548"/>
        <v>1.3135493552469059E-7</v>
      </c>
      <c r="AX1090" s="13">
        <f t="shared" si="1549"/>
        <v>5.1774042536219948E-7</v>
      </c>
      <c r="AY1090" s="13">
        <f t="shared" si="1550"/>
        <v>1.233265394907053E-6</v>
      </c>
      <c r="AZ1090" s="13">
        <f t="shared" si="1551"/>
        <v>1.4688282581094877E-6</v>
      </c>
      <c r="BA1090" s="13">
        <f t="shared" si="1552"/>
        <v>1.1662569201679158E-6</v>
      </c>
      <c r="BB1090" s="13">
        <f t="shared" si="1553"/>
        <v>6.9451033314993858E-7</v>
      </c>
      <c r="BC1090" s="13">
        <f t="shared" si="1554"/>
        <v>3.3086678896282398E-7</v>
      </c>
      <c r="BD1090" s="13">
        <f t="shared" si="1555"/>
        <v>1.5265737159715491E-2</v>
      </c>
      <c r="BE1090" s="13">
        <f t="shared" si="1556"/>
        <v>6.5422625024292693E-3</v>
      </c>
      <c r="BF1090" s="13">
        <f t="shared" si="1557"/>
        <v>1.4018713345739858E-3</v>
      </c>
      <c r="BG1090" s="13">
        <f t="shared" si="1558"/>
        <v>2.0026132529029676E-4</v>
      </c>
      <c r="BH1090" s="13">
        <f t="shared" si="1559"/>
        <v>2.1455926848243933E-5</v>
      </c>
      <c r="BI1090" s="13">
        <f t="shared" si="1560"/>
        <v>1.8390242699127916E-6</v>
      </c>
      <c r="BJ1090" s="14">
        <f t="shared" si="1561"/>
        <v>5.0175874017874808E-2</v>
      </c>
      <c r="BK1090" s="14">
        <f t="shared" si="1562"/>
        <v>0.13916775447785998</v>
      </c>
      <c r="BL1090" s="14">
        <f t="shared" si="1563"/>
        <v>0.66395085748415772</v>
      </c>
      <c r="BM1090" s="14">
        <f t="shared" si="1564"/>
        <v>0.52189575412040201</v>
      </c>
      <c r="BN1090" s="14">
        <f t="shared" si="1565"/>
        <v>0.46693704864591107</v>
      </c>
    </row>
    <row r="1091" spans="1:66" x14ac:dyDescent="0.25">
      <c r="A1091" t="s">
        <v>339</v>
      </c>
      <c r="B1091" t="s">
        <v>115</v>
      </c>
      <c r="C1091" t="s">
        <v>116</v>
      </c>
      <c r="D1091" s="7" t="s">
        <v>375</v>
      </c>
      <c r="E1091" s="10">
        <f>VLOOKUP(A1091,home!$A$2:$E$405,3,FALSE)</f>
        <v>1.2199</v>
      </c>
      <c r="F1091" s="10">
        <f>VLOOKUP(B1091,home!$B$2:$E$405,3,FALSE)</f>
        <v>0.98370000000000002</v>
      </c>
      <c r="G1091" s="10">
        <f>VLOOKUP(C1091,away!$B$2:$E$405,4,FALSE)</f>
        <v>1.5224</v>
      </c>
      <c r="H1091" s="10">
        <f>VLOOKUP(A1091,away!$A$2:$E$405,3,FALSE)</f>
        <v>1.0142</v>
      </c>
      <c r="I1091" s="10">
        <f>VLOOKUP(C1091,away!$B$2:$E$405,3,FALSE)</f>
        <v>0.98599999999999999</v>
      </c>
      <c r="J1091" s="10">
        <f>VLOOKUP(B1091,home!$B$2:$E$405,4,FALSE)</f>
        <v>0.92030000000000001</v>
      </c>
      <c r="K1091" s="12">
        <f t="shared" si="1510"/>
        <v>1.826903795112</v>
      </c>
      <c r="L1091" s="12">
        <f t="shared" si="1511"/>
        <v>0.92030110436000001</v>
      </c>
      <c r="M1091" s="13">
        <f t="shared" si="1512"/>
        <v>6.4106795959135598E-2</v>
      </c>
      <c r="N1091" s="13">
        <f t="shared" si="1513"/>
        <v>0.11711694883021544</v>
      </c>
      <c r="O1091" s="13">
        <f t="shared" si="1514"/>
        <v>5.8997555118173658E-2</v>
      </c>
      <c r="P1091" s="13">
        <f t="shared" si="1515"/>
        <v>0.10778285734772085</v>
      </c>
      <c r="Q1091" s="13">
        <f t="shared" si="1516"/>
        <v>0.10698069914492926</v>
      </c>
      <c r="R1091" s="13">
        <f t="shared" si="1517"/>
        <v>2.7147757564897599E-2</v>
      </c>
      <c r="S1091" s="13">
        <f t="shared" si="1518"/>
        <v>4.530387209432684E-2</v>
      </c>
      <c r="T1091" s="13">
        <f t="shared" si="1519"/>
        <v>9.8454455568283278E-2</v>
      </c>
      <c r="U1091" s="13">
        <f t="shared" si="1520"/>
        <v>4.9596341324091929E-2</v>
      </c>
      <c r="V1091" s="13">
        <f t="shared" si="1521"/>
        <v>8.4632746379353224E-3</v>
      </c>
      <c r="W1091" s="13">
        <f t="shared" si="1522"/>
        <v>6.5147815090535438E-2</v>
      </c>
      <c r="X1091" s="13">
        <f t="shared" si="1523"/>
        <v>5.9955606174460829E-2</v>
      </c>
      <c r="Y1091" s="13">
        <f t="shared" si="1524"/>
        <v>2.7588605287464773E-2</v>
      </c>
      <c r="Z1091" s="13">
        <f t="shared" si="1525"/>
        <v>8.3280370892909357E-3</v>
      </c>
      <c r="AA1091" s="13">
        <f t="shared" si="1526"/>
        <v>1.5214522564259104E-2</v>
      </c>
      <c r="AB1091" s="13">
        <f t="shared" si="1527"/>
        <v>1.3897734506731058E-2</v>
      </c>
      <c r="AC1091" s="13">
        <f t="shared" si="1528"/>
        <v>8.8933231390225711E-4</v>
      </c>
      <c r="AD1091" s="13">
        <f t="shared" si="1529"/>
        <v>2.9754697658038506E-2</v>
      </c>
      <c r="AE1091" s="13">
        <f t="shared" si="1530"/>
        <v>2.7383281114590739E-2</v>
      </c>
      <c r="AF1091" s="13">
        <f t="shared" si="1531"/>
        <v>1.2600431925379097E-2</v>
      </c>
      <c r="AG1091" s="13">
        <f t="shared" si="1532"/>
        <v>3.8653971387797945E-3</v>
      </c>
      <c r="AH1091" s="13">
        <f t="shared" si="1533"/>
        <v>1.9160754326063717E-3</v>
      </c>
      <c r="AI1091" s="13">
        <f t="shared" si="1534"/>
        <v>3.5004854795494473E-3</v>
      </c>
      <c r="AJ1091" s="13">
        <f t="shared" si="1535"/>
        <v>3.1975251036616675E-3</v>
      </c>
      <c r="AK1091" s="13">
        <f t="shared" si="1536"/>
        <v>1.9471902489484635E-3</v>
      </c>
      <c r="AL1091" s="13">
        <f t="shared" si="1537"/>
        <v>5.9809432987508867E-5</v>
      </c>
      <c r="AM1091" s="13">
        <f t="shared" si="1538"/>
        <v>1.0871794014776144E-2</v>
      </c>
      <c r="AN1091" s="13">
        <f t="shared" si="1539"/>
        <v>1.0005324038172923E-2</v>
      </c>
      <c r="AO1091" s="13">
        <f t="shared" si="1540"/>
        <v>4.603955380905099E-3</v>
      </c>
      <c r="AP1091" s="13">
        <f t="shared" si="1541"/>
        <v>1.4123417404903755E-3</v>
      </c>
      <c r="AQ1091" s="13">
        <f t="shared" si="1542"/>
        <v>3.2494491587675424E-4</v>
      </c>
      <c r="AR1091" s="13">
        <f t="shared" si="1543"/>
        <v>3.5267326733294182E-4</v>
      </c>
      <c r="AS1091" s="13">
        <f t="shared" si="1544"/>
        <v>6.4430013052510038E-4</v>
      </c>
      <c r="AT1091" s="13">
        <f t="shared" si="1545"/>
        <v>5.8853717682373142E-4</v>
      </c>
      <c r="AU1091" s="13">
        <f t="shared" si="1546"/>
        <v>3.5840026730125902E-4</v>
      </c>
      <c r="AV1091" s="13">
        <f t="shared" si="1547"/>
        <v>1.6369070212545633E-4</v>
      </c>
      <c r="AW1091" s="13">
        <f t="shared" si="1548"/>
        <v>2.7932692831340871E-6</v>
      </c>
      <c r="AX1091" s="13">
        <f t="shared" si="1549"/>
        <v>3.310286957545071E-3</v>
      </c>
      <c r="AY1091" s="13">
        <f t="shared" si="1550"/>
        <v>3.0464607427772325E-3</v>
      </c>
      <c r="AZ1091" s="13">
        <f t="shared" si="1551"/>
        <v>1.4018305929836368E-3</v>
      </c>
      <c r="BA1091" s="13">
        <f t="shared" si="1552"/>
        <v>4.3003541428282489E-4</v>
      </c>
      <c r="BB1091" s="13">
        <f t="shared" si="1553"/>
        <v>9.8940516669598447E-5</v>
      </c>
      <c r="BC1091" s="13">
        <f t="shared" si="1554"/>
        <v>1.8211013351396095E-5</v>
      </c>
      <c r="BD1091" s="13">
        <f t="shared" si="1555"/>
        <v>5.409426623412596E-5</v>
      </c>
      <c r="BE1091" s="13">
        <f t="shared" si="1556"/>
        <v>9.8825020276923617E-5</v>
      </c>
      <c r="BF1091" s="13">
        <f t="shared" si="1557"/>
        <v>9.027190229796607E-5</v>
      </c>
      <c r="BG1091" s="13">
        <f t="shared" si="1558"/>
        <v>5.497269363337795E-5</v>
      </c>
      <c r="BH1091" s="13">
        <f t="shared" si="1559"/>
        <v>2.5107455656586869E-5</v>
      </c>
      <c r="BI1091" s="13">
        <f t="shared" si="1560"/>
        <v>9.1737812049249661E-6</v>
      </c>
      <c r="BJ1091" s="14">
        <f t="shared" si="1561"/>
        <v>0.58437206326050817</v>
      </c>
      <c r="BK1091" s="14">
        <f t="shared" si="1562"/>
        <v>0.22965240252878563</v>
      </c>
      <c r="BL1091" s="14">
        <f t="shared" si="1563"/>
        <v>0.17785523400633169</v>
      </c>
      <c r="BM1091" s="14">
        <f t="shared" si="1564"/>
        <v>0.51503145544634976</v>
      </c>
      <c r="BN1091" s="14">
        <f t="shared" si="1565"/>
        <v>0.48213261396507245</v>
      </c>
    </row>
    <row r="1092" spans="1:66" x14ac:dyDescent="0.25">
      <c r="A1092" t="s">
        <v>339</v>
      </c>
      <c r="B1092" t="s">
        <v>117</v>
      </c>
      <c r="C1092" t="s">
        <v>125</v>
      </c>
      <c r="D1092" s="7" t="s">
        <v>375</v>
      </c>
      <c r="E1092" s="10">
        <f>VLOOKUP(A1092,home!$A$2:$E$405,3,FALSE)</f>
        <v>1.2199</v>
      </c>
      <c r="F1092" s="10">
        <f>VLOOKUP(B1092,home!$B$2:$E$405,3,FALSE)</f>
        <v>1.0720000000000001</v>
      </c>
      <c r="G1092" s="10">
        <f>VLOOKUP(C1092,away!$B$2:$E$405,4,FALSE)</f>
        <v>0.75670000000000004</v>
      </c>
      <c r="H1092" s="10">
        <f>VLOOKUP(A1092,away!$A$2:$E$405,3,FALSE)</f>
        <v>1.0142</v>
      </c>
      <c r="I1092" s="10">
        <f>VLOOKUP(C1092,away!$B$2:$E$405,3,FALSE)</f>
        <v>1.2135</v>
      </c>
      <c r="J1092" s="10">
        <f>VLOOKUP(B1092,home!$B$2:$E$405,4,FALSE)</f>
        <v>1.1376999999999999</v>
      </c>
      <c r="K1092" s="12">
        <f t="shared" si="1510"/>
        <v>0.98956140976000018</v>
      </c>
      <c r="L1092" s="12">
        <f t="shared" si="1511"/>
        <v>1.40020345509</v>
      </c>
      <c r="M1092" s="13">
        <f t="shared" si="1512"/>
        <v>9.1651231770202041E-2</v>
      </c>
      <c r="N1092" s="13">
        <f t="shared" si="1513"/>
        <v>9.0694522116761642E-2</v>
      </c>
      <c r="O1092" s="13">
        <f t="shared" si="1514"/>
        <v>0.12833037138789127</v>
      </c>
      <c r="P1092" s="13">
        <f t="shared" si="1515"/>
        <v>0.12699078322562607</v>
      </c>
      <c r="Q1092" s="13">
        <f t="shared" si="1516"/>
        <v>4.4873899581686076E-2</v>
      </c>
      <c r="R1092" s="13">
        <f t="shared" si="1517"/>
        <v>8.9844314705154138E-2</v>
      </c>
      <c r="S1092" s="13">
        <f t="shared" si="1518"/>
        <v>4.3989204271396132E-2</v>
      </c>
      <c r="T1092" s="13">
        <f t="shared" si="1519"/>
        <v>6.2832589237638542E-2</v>
      </c>
      <c r="U1092" s="13">
        <f t="shared" si="1520"/>
        <v>8.8906466718553442E-2</v>
      </c>
      <c r="V1092" s="13">
        <f t="shared" si="1521"/>
        <v>6.7723203326849639E-3</v>
      </c>
      <c r="W1092" s="13">
        <f t="shared" si="1522"/>
        <v>1.4801826443827321E-2</v>
      </c>
      <c r="X1092" s="13">
        <f t="shared" si="1523"/>
        <v>2.0725568528289544E-2</v>
      </c>
      <c r="Y1092" s="13">
        <f t="shared" si="1524"/>
        <v>1.4510006331007795E-2</v>
      </c>
      <c r="Z1092" s="13">
        <f t="shared" si="1525"/>
        <v>4.1933439956783378E-2</v>
      </c>
      <c r="AA1092" s="13">
        <f t="shared" si="1526"/>
        <v>4.1495713959720883E-2</v>
      </c>
      <c r="AB1092" s="13">
        <f t="shared" si="1527"/>
        <v>2.0531278602489551E-2</v>
      </c>
      <c r="AC1092" s="13">
        <f t="shared" si="1528"/>
        <v>5.8647756738477172E-4</v>
      </c>
      <c r="AD1092" s="13">
        <f t="shared" si="1529"/>
        <v>3.6618290606941525E-3</v>
      </c>
      <c r="AE1092" s="13">
        <f t="shared" si="1530"/>
        <v>5.1273057027329217E-3</v>
      </c>
      <c r="AF1092" s="13">
        <f t="shared" si="1531"/>
        <v>3.5896355801346498E-3</v>
      </c>
      <c r="AG1092" s="13">
        <f t="shared" si="1532"/>
        <v>1.6754067139395112E-3</v>
      </c>
      <c r="AH1092" s="13">
        <f t="shared" si="1533"/>
        <v>1.4678836877824286E-2</v>
      </c>
      <c r="AI1092" s="13">
        <f t="shared" si="1534"/>
        <v>1.4525610514456879E-2</v>
      </c>
      <c r="AJ1092" s="13">
        <f t="shared" si="1535"/>
        <v>7.1869918091553141E-3</v>
      </c>
      <c r="AK1092" s="13">
        <f t="shared" si="1536"/>
        <v>2.3706565822004359E-3</v>
      </c>
      <c r="AL1092" s="13">
        <f t="shared" si="1537"/>
        <v>3.2504634880713674E-5</v>
      </c>
      <c r="AM1092" s="13">
        <f t="shared" si="1538"/>
        <v>7.2472094552012887E-4</v>
      </c>
      <c r="AN1092" s="13">
        <f t="shared" si="1539"/>
        <v>1.0147567718933762E-3</v>
      </c>
      <c r="AO1092" s="13">
        <f t="shared" si="1540"/>
        <v>7.1043296904054029E-4</v>
      </c>
      <c r="AP1092" s="13">
        <f t="shared" si="1541"/>
        <v>3.3158356595347054E-4</v>
      </c>
      <c r="AQ1092" s="13">
        <f t="shared" si="1542"/>
        <v>1.1607111367477808E-4</v>
      </c>
      <c r="AR1092" s="13">
        <f t="shared" si="1543"/>
        <v>4.1106716226064132E-3</v>
      </c>
      <c r="AS1092" s="13">
        <f t="shared" si="1544"/>
        <v>4.0677620059268301E-3</v>
      </c>
      <c r="AT1092" s="13">
        <f t="shared" si="1545"/>
        <v>2.0126501525765594E-3</v>
      </c>
      <c r="AU1092" s="13">
        <f t="shared" si="1546"/>
        <v>6.6388030744578004E-4</v>
      </c>
      <c r="AV1092" s="13">
        <f t="shared" si="1547"/>
        <v>1.6423758323698707E-4</v>
      </c>
      <c r="AW1092" s="13">
        <f t="shared" si="1548"/>
        <v>1.2510558178719896E-6</v>
      </c>
      <c r="AX1092" s="13">
        <f t="shared" si="1549"/>
        <v>1.1952598008858312E-4</v>
      </c>
      <c r="AY1092" s="13">
        <f t="shared" si="1550"/>
        <v>1.6736069029305261E-4</v>
      </c>
      <c r="AZ1092" s="13">
        <f t="shared" si="1551"/>
        <v>1.1716950839728987E-4</v>
      </c>
      <c r="BA1092" s="13">
        <f t="shared" si="1552"/>
        <v>5.4687050163027357E-5</v>
      </c>
      <c r="BB1092" s="13">
        <f t="shared" si="1553"/>
        <v>1.9143249146737762E-5</v>
      </c>
      <c r="BC1092" s="13">
        <f t="shared" si="1554"/>
        <v>5.3608887193821805E-6</v>
      </c>
      <c r="BD1092" s="13">
        <f t="shared" si="1555"/>
        <v>9.5929610145231985E-4</v>
      </c>
      <c r="BE1092" s="13">
        <f t="shared" si="1556"/>
        <v>9.4928240253042975E-4</v>
      </c>
      <c r="BF1092" s="13">
        <f t="shared" si="1557"/>
        <v>4.6968661625418589E-4</v>
      </c>
      <c r="BG1092" s="13">
        <f t="shared" si="1558"/>
        <v>1.5492791670863217E-4</v>
      </c>
      <c r="BH1092" s="13">
        <f t="shared" si="1559"/>
        <v>3.8327671917343475E-5</v>
      </c>
      <c r="BI1092" s="13">
        <f t="shared" si="1560"/>
        <v>7.5855170110690396E-6</v>
      </c>
      <c r="BJ1092" s="14">
        <f t="shared" si="1561"/>
        <v>0.26587340202960258</v>
      </c>
      <c r="BK1092" s="14">
        <f t="shared" si="1562"/>
        <v>0.27018988249246773</v>
      </c>
      <c r="BL1092" s="14">
        <f t="shared" si="1563"/>
        <v>0.42146854905511288</v>
      </c>
      <c r="BM1092" s="14">
        <f t="shared" si="1564"/>
        <v>0.42691404111217013</v>
      </c>
      <c r="BN1092" s="14">
        <f t="shared" si="1565"/>
        <v>0.57238512278732123</v>
      </c>
    </row>
    <row r="1093" spans="1:66" x14ac:dyDescent="0.25">
      <c r="A1093" t="s">
        <v>343</v>
      </c>
      <c r="B1093" t="s">
        <v>193</v>
      </c>
      <c r="C1093" t="s">
        <v>191</v>
      </c>
      <c r="D1093" s="7" t="s">
        <v>375</v>
      </c>
      <c r="E1093" s="10">
        <f>VLOOKUP(A1093,home!$A$2:$E$405,3,FALSE)</f>
        <v>1.3151999999999999</v>
      </c>
      <c r="F1093" s="10">
        <f>VLOOKUP(B1093,home!$B$2:$E$405,3,FALSE)</f>
        <v>0.52270000000000005</v>
      </c>
      <c r="G1093" s="10">
        <f>VLOOKUP(C1093,away!$B$2:$E$405,4,FALSE)</f>
        <v>1.4256</v>
      </c>
      <c r="H1093" s="10">
        <f>VLOOKUP(A1093,away!$A$2:$E$405,3,FALSE)</f>
        <v>1.1212</v>
      </c>
      <c r="I1093" s="10">
        <f>VLOOKUP(C1093,away!$B$2:$E$405,3,FALSE)</f>
        <v>0.72470000000000001</v>
      </c>
      <c r="J1093" s="10">
        <f>VLOOKUP(B1093,home!$B$2:$E$405,4,FALSE)</f>
        <v>1.0590999999999999</v>
      </c>
      <c r="K1093" s="12">
        <f t="shared" si="1510"/>
        <v>0.98003590502400006</v>
      </c>
      <c r="L1093" s="12">
        <f t="shared" si="1511"/>
        <v>0.86055437812399993</v>
      </c>
      <c r="M1093" s="13">
        <f t="shared" si="1512"/>
        <v>0.15872370651994872</v>
      </c>
      <c r="N1093" s="13">
        <f t="shared" si="1513"/>
        <v>0.15555493136804172</v>
      </c>
      <c r="O1093" s="13">
        <f t="shared" si="1514"/>
        <v>0.13659038055781075</v>
      </c>
      <c r="P1093" s="13">
        <f t="shared" si="1515"/>
        <v>0.13386347722754666</v>
      </c>
      <c r="Q1093" s="13">
        <f t="shared" si="1516"/>
        <v>7.6224708972112476E-2</v>
      </c>
      <c r="R1093" s="13">
        <f t="shared" si="1517"/>
        <v>5.8771724999323642E-2</v>
      </c>
      <c r="S1093" s="13">
        <f t="shared" si="1518"/>
        <v>2.8224250378751297E-2</v>
      </c>
      <c r="T1093" s="13">
        <f t="shared" si="1519"/>
        <v>6.5595507027179145E-2</v>
      </c>
      <c r="U1093" s="13">
        <f t="shared" si="1520"/>
        <v>5.7598400699533793E-2</v>
      </c>
      <c r="V1093" s="13">
        <f t="shared" si="1521"/>
        <v>2.6448449185893269E-3</v>
      </c>
      <c r="W1093" s="13">
        <f t="shared" si="1522"/>
        <v>2.490098388089176E-2</v>
      </c>
      <c r="X1093" s="13">
        <f t="shared" si="1523"/>
        <v>2.1428650698296556E-2</v>
      </c>
      <c r="Y1093" s="13">
        <f t="shared" si="1524"/>
        <v>9.2202595878545027E-3</v>
      </c>
      <c r="Z1093" s="13">
        <f t="shared" si="1525"/>
        <v>1.6858755086022571E-2</v>
      </c>
      <c r="AA1093" s="13">
        <f t="shared" si="1526"/>
        <v>1.6522185298308095E-2</v>
      </c>
      <c r="AB1093" s="13">
        <f t="shared" si="1527"/>
        <v>8.0961674109007991E-3</v>
      </c>
      <c r="AC1093" s="13">
        <f t="shared" si="1528"/>
        <v>1.3941212110518808E-4</v>
      </c>
      <c r="AD1093" s="13">
        <f t="shared" si="1529"/>
        <v>6.1009645684244477E-3</v>
      </c>
      <c r="AE1093" s="13">
        <f t="shared" si="1530"/>
        <v>5.2502117701370586E-3</v>
      </c>
      <c r="AF1093" s="13">
        <f t="shared" si="1531"/>
        <v>2.2590463624347999E-3</v>
      </c>
      <c r="AG1093" s="13">
        <f t="shared" si="1532"/>
        <v>6.4801074585945468E-4</v>
      </c>
      <c r="AH1093" s="13">
        <f t="shared" si="1533"/>
        <v>3.6269688747492435E-3</v>
      </c>
      <c r="AI1093" s="13">
        <f t="shared" si="1534"/>
        <v>3.5545597236587537E-3</v>
      </c>
      <c r="AJ1093" s="13">
        <f t="shared" si="1535"/>
        <v>1.7417980778688829E-3</v>
      </c>
      <c r="AK1093" s="13">
        <f t="shared" si="1536"/>
        <v>5.6900821853776479E-4</v>
      </c>
      <c r="AL1093" s="13">
        <f t="shared" si="1537"/>
        <v>4.7030633817671907E-6</v>
      </c>
      <c r="AM1093" s="13">
        <f t="shared" si="1538"/>
        <v>1.1958328664670426E-3</v>
      </c>
      <c r="AN1093" s="13">
        <f t="shared" si="1539"/>
        <v>1.0290792087427861E-3</v>
      </c>
      <c r="AO1093" s="13">
        <f t="shared" si="1540"/>
        <v>4.4278930925999296E-4</v>
      </c>
      <c r="AP1093" s="13">
        <f t="shared" si="1541"/>
        <v>1.2701475955672961E-4</v>
      </c>
      <c r="AQ1093" s="13">
        <f t="shared" si="1542"/>
        <v>2.7325776855727706E-5</v>
      </c>
      <c r="AR1093" s="13">
        <f t="shared" si="1543"/>
        <v>6.2424078889698796E-4</v>
      </c>
      <c r="AS1093" s="13">
        <f t="shared" si="1544"/>
        <v>6.1177838649955534E-4</v>
      </c>
      <c r="AT1093" s="13">
        <f t="shared" si="1545"/>
        <v>2.9978239234360705E-4</v>
      </c>
      <c r="AU1093" s="13">
        <f t="shared" si="1546"/>
        <v>9.7932502730242279E-5</v>
      </c>
      <c r="AV1093" s="13">
        <f t="shared" si="1547"/>
        <v>2.3994342236124586E-5</v>
      </c>
      <c r="AW1093" s="13">
        <f t="shared" si="1548"/>
        <v>1.1017895178923084E-7</v>
      </c>
      <c r="AX1093" s="13">
        <f t="shared" si="1549"/>
        <v>1.9532652425757865E-4</v>
      </c>
      <c r="AY1093" s="13">
        <f t="shared" si="1550"/>
        <v>1.6808909561360301E-4</v>
      </c>
      <c r="AZ1093" s="13">
        <f t="shared" si="1551"/>
        <v>7.2324903572594832E-5</v>
      </c>
      <c r="BA1093" s="13">
        <f t="shared" si="1552"/>
        <v>2.0746504138930872E-5</v>
      </c>
      <c r="BB1093" s="13">
        <f t="shared" si="1553"/>
        <v>4.4633737418811614E-6</v>
      </c>
      <c r="BC1093" s="13">
        <f t="shared" si="1554"/>
        <v>7.68195162955907E-7</v>
      </c>
      <c r="BD1093" s="13">
        <f t="shared" si="1555"/>
        <v>8.9532190648147059E-5</v>
      </c>
      <c r="BE1093" s="13">
        <f t="shared" si="1556"/>
        <v>8.7744761490638116E-5</v>
      </c>
      <c r="BF1093" s="13">
        <f t="shared" si="1557"/>
        <v>4.2996508369296271E-5</v>
      </c>
      <c r="BG1093" s="13">
        <f t="shared" si="1558"/>
        <v>1.4046040664191756E-5</v>
      </c>
      <c r="BH1093" s="13">
        <f t="shared" si="1559"/>
        <v>3.4414060435837685E-6</v>
      </c>
      <c r="BI1093" s="13">
        <f t="shared" si="1560"/>
        <v>6.7454029729573649E-7</v>
      </c>
      <c r="BJ1093" s="14">
        <f t="shared" si="1561"/>
        <v>0.37046703549860177</v>
      </c>
      <c r="BK1093" s="14">
        <f t="shared" si="1562"/>
        <v>0.32376848332493663</v>
      </c>
      <c r="BL1093" s="14">
        <f t="shared" si="1563"/>
        <v>0.28896735772091148</v>
      </c>
      <c r="BM1093" s="14">
        <f t="shared" si="1564"/>
        <v>0.28016472306902662</v>
      </c>
      <c r="BN1093" s="14">
        <f t="shared" si="1565"/>
        <v>0.71972892964478397</v>
      </c>
    </row>
    <row r="1094" spans="1:66" x14ac:dyDescent="0.25">
      <c r="A1094" t="s">
        <v>343</v>
      </c>
      <c r="B1094" t="s">
        <v>179</v>
      </c>
      <c r="C1094" t="s">
        <v>192</v>
      </c>
      <c r="D1094" s="7" t="s">
        <v>375</v>
      </c>
      <c r="E1094" s="10">
        <f>VLOOKUP(A1094,home!$A$2:$E$405,3,FALSE)</f>
        <v>1.3151999999999999</v>
      </c>
      <c r="F1094" s="10">
        <f>VLOOKUP(B1094,home!$B$2:$E$405,3,FALSE)</f>
        <v>1.2356</v>
      </c>
      <c r="G1094" s="10">
        <f>VLOOKUP(C1094,away!$B$2:$E$405,4,FALSE)</f>
        <v>0.90290000000000004</v>
      </c>
      <c r="H1094" s="10">
        <f>VLOOKUP(A1094,away!$A$2:$E$405,3,FALSE)</f>
        <v>1.1212</v>
      </c>
      <c r="I1094" s="10">
        <f>VLOOKUP(C1094,away!$B$2:$E$405,3,FALSE)</f>
        <v>0.89190000000000003</v>
      </c>
      <c r="J1094" s="10">
        <f>VLOOKUP(B1094,home!$B$2:$E$405,4,FALSE)</f>
        <v>1.3379000000000001</v>
      </c>
      <c r="K1094" s="12">
        <f t="shared" si="1510"/>
        <v>1.467267685248</v>
      </c>
      <c r="L1094" s="12">
        <f t="shared" si="1511"/>
        <v>1.3378976988120002</v>
      </c>
      <c r="M1094" s="13">
        <f t="shared" si="1512"/>
        <v>6.0496765144547951E-2</v>
      </c>
      <c r="N1094" s="13">
        <f t="shared" si="1513"/>
        <v>8.8764948558632761E-2</v>
      </c>
      <c r="O1094" s="13">
        <f t="shared" si="1514"/>
        <v>8.0938482872460735E-2</v>
      </c>
      <c r="P1094" s="13">
        <f t="shared" si="1515"/>
        <v>0.11875842041176035</v>
      </c>
      <c r="Q1094" s="13">
        <f t="shared" si="1516"/>
        <v>6.5120970301391454E-2</v>
      </c>
      <c r="R1094" s="13">
        <f t="shared" si="1517"/>
        <v>5.4143704990199853E-2</v>
      </c>
      <c r="S1094" s="13">
        <f t="shared" si="1518"/>
        <v>5.8282299826272005E-2</v>
      </c>
      <c r="T1094" s="13">
        <f t="shared" si="1519"/>
        <v>8.7125196310636241E-2</v>
      </c>
      <c r="U1094" s="13">
        <f t="shared" si="1520"/>
        <v>7.9443308691721129E-2</v>
      </c>
      <c r="V1094" s="13">
        <f t="shared" si="1521"/>
        <v>1.2712367253199882E-2</v>
      </c>
      <c r="W1094" s="13">
        <f t="shared" si="1522"/>
        <v>3.1849965118408798E-2</v>
      </c>
      <c r="X1094" s="13">
        <f t="shared" si="1523"/>
        <v>4.2611995039161611E-2</v>
      </c>
      <c r="Y1094" s="13">
        <f t="shared" si="1524"/>
        <v>2.8505245052341349E-2</v>
      </c>
      <c r="Z1094" s="13">
        <f t="shared" si="1525"/>
        <v>2.4146246103848069E-2</v>
      </c>
      <c r="AA1094" s="13">
        <f t="shared" si="1526"/>
        <v>3.5429006628221696E-2</v>
      </c>
      <c r="AB1094" s="13">
        <f t="shared" si="1527"/>
        <v>2.5991918273013455E-2</v>
      </c>
      <c r="AC1094" s="13">
        <f t="shared" si="1528"/>
        <v>1.5596915089974267E-3</v>
      </c>
      <c r="AD1094" s="13">
        <f t="shared" si="1529"/>
        <v>1.16831061486293E-2</v>
      </c>
      <c r="AE1094" s="13">
        <f t="shared" si="1530"/>
        <v>1.5630800831227473E-2</v>
      </c>
      <c r="AF1094" s="13">
        <f t="shared" si="1531"/>
        <v>1.0456206231343969E-2</v>
      </c>
      <c r="AG1094" s="13">
        <f t="shared" si="1532"/>
        <v>4.6631114184062647E-3</v>
      </c>
      <c r="AH1094" s="13">
        <f t="shared" si="1533"/>
        <v>8.0763017743216425E-3</v>
      </c>
      <c r="AI1094" s="13">
        <f t="shared" si="1534"/>
        <v>1.1850096609773233E-2</v>
      </c>
      <c r="AJ1094" s="13">
        <f t="shared" si="1535"/>
        <v>8.6936319112935739E-3</v>
      </c>
      <c r="AK1094" s="13">
        <f t="shared" si="1536"/>
        <v>4.2519617236272894E-3</v>
      </c>
      <c r="AL1094" s="13">
        <f t="shared" si="1537"/>
        <v>1.2247034994059472E-4</v>
      </c>
      <c r="AM1094" s="13">
        <f t="shared" si="1538"/>
        <v>3.4284488230411974E-3</v>
      </c>
      <c r="AN1094" s="13">
        <f t="shared" si="1539"/>
        <v>4.5869137908415292E-3</v>
      </c>
      <c r="AO1094" s="13">
        <f t="shared" si="1540"/>
        <v>3.0684107027079549E-3</v>
      </c>
      <c r="AP1094" s="13">
        <f t="shared" si="1541"/>
        <v>1.3684065393876953E-3</v>
      </c>
      <c r="AQ1094" s="13">
        <f t="shared" si="1542"/>
        <v>4.5769699002152277E-4</v>
      </c>
      <c r="AR1094" s="13">
        <f t="shared" si="1543"/>
        <v>2.1610531117552375E-3</v>
      </c>
      <c r="AS1094" s="13">
        <f t="shared" si="1544"/>
        <v>3.1708433969830948E-3</v>
      </c>
      <c r="AT1094" s="13">
        <f t="shared" si="1545"/>
        <v>2.326238025687646E-3</v>
      </c>
      <c r="AU1094" s="13">
        <f t="shared" si="1546"/>
        <v>1.13773796109553E-3</v>
      </c>
      <c r="AV1094" s="13">
        <f t="shared" si="1547"/>
        <v>4.1734153614885416E-4</v>
      </c>
      <c r="AW1094" s="13">
        <f t="shared" si="1548"/>
        <v>6.6782199343262241E-6</v>
      </c>
      <c r="AX1094" s="13">
        <f t="shared" si="1549"/>
        <v>8.3840869476248204E-4</v>
      </c>
      <c r="AY1094" s="13">
        <f t="shared" si="1550"/>
        <v>1.1217050633866976E-3</v>
      </c>
      <c r="AZ1094" s="13">
        <f t="shared" si="1551"/>
        <v>7.5036331152541569E-4</v>
      </c>
      <c r="BA1094" s="13">
        <f t="shared" si="1552"/>
        <v>3.3463644925426858E-4</v>
      </c>
      <c r="BB1094" s="13">
        <f t="shared" si="1553"/>
        <v>1.1192733384897622E-4</v>
      </c>
      <c r="BC1094" s="13">
        <f t="shared" si="1554"/>
        <v>2.994946447814152E-5</v>
      </c>
      <c r="BD1094" s="13">
        <f t="shared" si="1555"/>
        <v>4.8187799753797482E-4</v>
      </c>
      <c r="BE1094" s="13">
        <f t="shared" si="1556"/>
        <v>7.0704401401948576E-4</v>
      </c>
      <c r="BF1094" s="13">
        <f t="shared" si="1557"/>
        <v>5.1871141690941285E-4</v>
      </c>
      <c r="BG1094" s="13">
        <f t="shared" si="1558"/>
        <v>2.5369616666679482E-4</v>
      </c>
      <c r="BH1094" s="13">
        <f t="shared" si="1559"/>
        <v>9.3060046805369673E-5</v>
      </c>
      <c r="BI1094" s="13">
        <f t="shared" si="1560"/>
        <v>2.7308799893037054E-5</v>
      </c>
      <c r="BJ1094" s="14">
        <f t="shared" si="1561"/>
        <v>0.40250841217343514</v>
      </c>
      <c r="BK1094" s="14">
        <f t="shared" si="1562"/>
        <v>0.25305371955810496</v>
      </c>
      <c r="BL1094" s="14">
        <f t="shared" si="1563"/>
        <v>0.32011332594813502</v>
      </c>
      <c r="BM1094" s="14">
        <f t="shared" si="1564"/>
        <v>0.53048338466107736</v>
      </c>
      <c r="BN1094" s="14">
        <f t="shared" si="1565"/>
        <v>0.46822329227899318</v>
      </c>
    </row>
    <row r="1095" spans="1:66" x14ac:dyDescent="0.25">
      <c r="A1095" t="s">
        <v>343</v>
      </c>
      <c r="B1095" t="s">
        <v>196</v>
      </c>
      <c r="C1095" t="s">
        <v>195</v>
      </c>
      <c r="D1095" s="7" t="s">
        <v>375</v>
      </c>
      <c r="E1095" s="10">
        <f>VLOOKUP(A1095,home!$A$2:$E$405,3,FALSE)</f>
        <v>1.3151999999999999</v>
      </c>
      <c r="F1095" s="10">
        <f>VLOOKUP(B1095,home!$B$2:$E$405,3,FALSE)</f>
        <v>0.99790000000000001</v>
      </c>
      <c r="G1095" s="10">
        <f>VLOOKUP(C1095,away!$B$2:$E$405,4,FALSE)</f>
        <v>0.93920000000000003</v>
      </c>
      <c r="H1095" s="10">
        <f>VLOOKUP(A1095,away!$A$2:$E$405,3,FALSE)</f>
        <v>1.1212</v>
      </c>
      <c r="I1095" s="10">
        <f>VLOOKUP(C1095,away!$B$2:$E$405,3,FALSE)</f>
        <v>1.7313000000000001</v>
      </c>
      <c r="J1095" s="10">
        <f>VLOOKUP(B1095,home!$B$2:$E$405,4,FALSE)</f>
        <v>1.5608</v>
      </c>
      <c r="K1095" s="12">
        <f t="shared" si="1510"/>
        <v>1.2326418447359999</v>
      </c>
      <c r="L1095" s="12">
        <f t="shared" si="1511"/>
        <v>3.0297212604479999</v>
      </c>
      <c r="M1095" s="13">
        <f t="shared" si="1512"/>
        <v>1.4088969324434063E-2</v>
      </c>
      <c r="N1095" s="13">
        <f t="shared" si="1513"/>
        <v>1.7366653138499315E-2</v>
      </c>
      <c r="O1095" s="13">
        <f t="shared" si="1514"/>
        <v>4.2685649900037571E-2</v>
      </c>
      <c r="P1095" s="13">
        <f t="shared" si="1515"/>
        <v>5.2616118236537363E-2</v>
      </c>
      <c r="Q1095" s="13">
        <f t="shared" si="1516"/>
        <v>1.0703431680765024E-2</v>
      </c>
      <c r="R1095" s="13">
        <f t="shared" si="1517"/>
        <v>6.466281050909195E-2</v>
      </c>
      <c r="S1095" s="13">
        <f t="shared" si="1518"/>
        <v>4.9124528461426092E-2</v>
      </c>
      <c r="T1095" s="13">
        <f t="shared" si="1519"/>
        <v>3.2428414522966457E-2</v>
      </c>
      <c r="U1095" s="13">
        <f t="shared" si="1520"/>
        <v>7.9706086031741508E-2</v>
      </c>
      <c r="V1095" s="13">
        <f t="shared" si="1521"/>
        <v>2.0384284236998423E-2</v>
      </c>
      <c r="W1095" s="13">
        <f t="shared" si="1522"/>
        <v>4.3978325906613141E-3</v>
      </c>
      <c r="X1095" s="13">
        <f t="shared" si="1523"/>
        <v>1.3324206899817689E-2</v>
      </c>
      <c r="Y1095" s="13">
        <f t="shared" si="1524"/>
        <v>2.01843164614928E-2</v>
      </c>
      <c r="Z1095" s="13">
        <f t="shared" si="1525"/>
        <v>6.5303430586572078E-2</v>
      </c>
      <c r="AA1095" s="13">
        <f t="shared" si="1526"/>
        <v>8.0495741145821531E-2</v>
      </c>
      <c r="AB1095" s="13">
        <f t="shared" si="1527"/>
        <v>4.9611209429688503E-2</v>
      </c>
      <c r="AC1095" s="13">
        <f t="shared" si="1528"/>
        <v>4.7578973170566566E-3</v>
      </c>
      <c r="AD1095" s="13">
        <f t="shared" si="1529"/>
        <v>1.3552381193482157E-3</v>
      </c>
      <c r="AE1095" s="13">
        <f t="shared" si="1530"/>
        <v>4.1059937431588527E-3</v>
      </c>
      <c r="AF1095" s="13">
        <f t="shared" si="1531"/>
        <v>6.2200082694574216E-3</v>
      </c>
      <c r="AG1095" s="13">
        <f t="shared" si="1532"/>
        <v>6.2816304313791736E-3</v>
      </c>
      <c r="AH1095" s="13">
        <f t="shared" si="1533"/>
        <v>4.9462798007081914E-2</v>
      </c>
      <c r="AI1095" s="13">
        <f t="shared" si="1534"/>
        <v>6.0969914581253587E-2</v>
      </c>
      <c r="AJ1095" s="13">
        <f t="shared" si="1535"/>
        <v>3.7577033991416389E-2</v>
      </c>
      <c r="AK1095" s="13">
        <f t="shared" si="1536"/>
        <v>1.5439674832962292E-2</v>
      </c>
      <c r="AL1095" s="13">
        <f t="shared" si="1537"/>
        <v>7.1074634922342085E-4</v>
      </c>
      <c r="AM1095" s="13">
        <f t="shared" si="1538"/>
        <v>3.3410464309798637E-4</v>
      </c>
      <c r="AN1095" s="13">
        <f t="shared" si="1539"/>
        <v>1.0122439404083605E-3</v>
      </c>
      <c r="AO1095" s="13">
        <f t="shared" si="1540"/>
        <v>1.5334084935074343E-3</v>
      </c>
      <c r="AP1095" s="13">
        <f t="shared" si="1541"/>
        <v>1.548600104577004E-3</v>
      </c>
      <c r="AQ1095" s="13">
        <f t="shared" si="1542"/>
        <v>1.1729566651922365E-3</v>
      </c>
      <c r="AR1095" s="13">
        <f t="shared" si="1543"/>
        <v>2.9971698144660198E-2</v>
      </c>
      <c r="AS1095" s="13">
        <f t="shared" si="1544"/>
        <v>3.6944369290904493E-2</v>
      </c>
      <c r="AT1095" s="13">
        <f t="shared" si="1545"/>
        <v>2.2769587757674275E-2</v>
      </c>
      <c r="AU1095" s="13">
        <f t="shared" si="1546"/>
        <v>9.3555822191659539E-3</v>
      </c>
      <c r="AV1095" s="13">
        <f t="shared" si="1547"/>
        <v>2.8830205313030094E-3</v>
      </c>
      <c r="AW1095" s="13">
        <f t="shared" si="1548"/>
        <v>7.3731270593037753E-5</v>
      </c>
      <c r="AX1095" s="13">
        <f t="shared" si="1549"/>
        <v>6.863856060052755E-5</v>
      </c>
      <c r="AY1095" s="13">
        <f t="shared" si="1550"/>
        <v>2.0795570633796678E-4</v>
      </c>
      <c r="AZ1095" s="13">
        <f t="shared" si="1551"/>
        <v>3.1502391236180947E-4</v>
      </c>
      <c r="BA1095" s="13">
        <f t="shared" si="1552"/>
        <v>3.1814488161069387E-4</v>
      </c>
      <c r="BB1095" s="13">
        <f t="shared" si="1553"/>
        <v>2.4097257792965782E-4</v>
      </c>
      <c r="BC1095" s="13">
        <f t="shared" si="1554"/>
        <v>1.4601594850768932E-4</v>
      </c>
      <c r="BD1095" s="13">
        <f t="shared" si="1555"/>
        <v>1.5134315180101139E-2</v>
      </c>
      <c r="BE1095" s="13">
        <f t="shared" si="1556"/>
        <v>1.8655190182415914E-2</v>
      </c>
      <c r="BF1095" s="13">
        <f t="shared" si="1557"/>
        <v>1.1497584020177037E-2</v>
      </c>
      <c r="BG1095" s="13">
        <f t="shared" si="1558"/>
        <v>4.7241343922127255E-3</v>
      </c>
      <c r="BH1095" s="13">
        <f t="shared" si="1559"/>
        <v>1.4557914329994686E-3</v>
      </c>
      <c r="BI1095" s="13">
        <f t="shared" si="1560"/>
        <v>3.58893887504666E-4</v>
      </c>
      <c r="BJ1095" s="14">
        <f t="shared" si="1561"/>
        <v>0.12326579129167764</v>
      </c>
      <c r="BK1095" s="14">
        <f t="shared" si="1562"/>
        <v>0.141890499632014</v>
      </c>
      <c r="BL1095" s="14">
        <f t="shared" si="1563"/>
        <v>0.63436108546821401</v>
      </c>
      <c r="BM1095" s="14">
        <f t="shared" si="1564"/>
        <v>0.7625629497533678</v>
      </c>
      <c r="BN1095" s="14">
        <f t="shared" si="1565"/>
        <v>0.20212363278936527</v>
      </c>
    </row>
    <row r="1096" spans="1:66" x14ac:dyDescent="0.25">
      <c r="A1096" t="s">
        <v>343</v>
      </c>
      <c r="B1096" t="s">
        <v>177</v>
      </c>
      <c r="C1096" t="s">
        <v>187</v>
      </c>
      <c r="D1096" s="7" t="s">
        <v>375</v>
      </c>
      <c r="E1096" s="10">
        <f>VLOOKUP(A1096,home!$A$2:$E$405,3,FALSE)</f>
        <v>1.3151999999999999</v>
      </c>
      <c r="F1096" s="10">
        <f>VLOOKUP(B1096,home!$B$2:$E$405,3,FALSE)</f>
        <v>1.0455000000000001</v>
      </c>
      <c r="G1096" s="10">
        <f>VLOOKUP(C1096,away!$B$2:$E$405,4,FALSE)</f>
        <v>0.8498</v>
      </c>
      <c r="H1096" s="10">
        <f>VLOOKUP(A1096,away!$A$2:$E$405,3,FALSE)</f>
        <v>1.1212</v>
      </c>
      <c r="I1096" s="10">
        <f>VLOOKUP(C1096,away!$B$2:$E$405,3,FALSE)</f>
        <v>0.68200000000000005</v>
      </c>
      <c r="J1096" s="10">
        <f>VLOOKUP(B1096,home!$B$2:$E$405,4,FALSE)</f>
        <v>0.83620000000000005</v>
      </c>
      <c r="K1096" s="12">
        <f t="shared" si="1510"/>
        <v>1.1685103516800002</v>
      </c>
      <c r="L1096" s="12">
        <f t="shared" si="1511"/>
        <v>0.63940735408000016</v>
      </c>
      <c r="M1096" s="13">
        <f t="shared" si="1512"/>
        <v>0.16399526791353342</v>
      </c>
      <c r="N1096" s="13">
        <f t="shared" si="1513"/>
        <v>0.19163016818349882</v>
      </c>
      <c r="O1096" s="13">
        <f t="shared" si="1514"/>
        <v>0.10485978033823318</v>
      </c>
      <c r="P1096" s="13">
        <f t="shared" si="1515"/>
        <v>0.12252973880011643</v>
      </c>
      <c r="Q1096" s="13">
        <f t="shared" si="1516"/>
        <v>0.11196091760829892</v>
      </c>
      <c r="R1096" s="13">
        <f t="shared" si="1517"/>
        <v>3.352405734773984E-2</v>
      </c>
      <c r="S1096" s="13">
        <f t="shared" si="1518"/>
        <v>2.2887149552297825E-2</v>
      </c>
      <c r="T1096" s="13">
        <f t="shared" si="1519"/>
        <v>7.1588634088291317E-2</v>
      </c>
      <c r="U1096" s="13">
        <f t="shared" si="1520"/>
        <v>3.9173208041147982E-2</v>
      </c>
      <c r="V1096" s="13">
        <f t="shared" si="1521"/>
        <v>1.9000253226824483E-3</v>
      </c>
      <c r="W1096" s="13">
        <f t="shared" si="1522"/>
        <v>4.3609163736296287E-2</v>
      </c>
      <c r="X1096" s="13">
        <f t="shared" si="1523"/>
        <v>2.7884019998266708E-2</v>
      </c>
      <c r="Y1096" s="13">
        <f t="shared" si="1524"/>
        <v>8.9146237241027621E-3</v>
      </c>
      <c r="Z1096" s="13">
        <f t="shared" si="1525"/>
        <v>7.1451762689148414E-3</v>
      </c>
      <c r="AA1096" s="13">
        <f t="shared" si="1526"/>
        <v>8.3492124348052733E-3</v>
      </c>
      <c r="AB1096" s="13">
        <f t="shared" si="1527"/>
        <v>4.8780705792226715E-3</v>
      </c>
      <c r="AC1096" s="13">
        <f t="shared" si="1528"/>
        <v>8.8725733318352631E-5</v>
      </c>
      <c r="AD1096" s="13">
        <f t="shared" si="1529"/>
        <v>1.2739439813492577E-2</v>
      </c>
      <c r="AE1096" s="13">
        <f t="shared" si="1530"/>
        <v>8.1456915036067015E-3</v>
      </c>
      <c r="AF1096" s="13">
        <f t="shared" si="1531"/>
        <v>2.6042075257365488E-3</v>
      </c>
      <c r="AG1096" s="13">
        <f t="shared" si="1532"/>
        <v>5.5504981450214363E-4</v>
      </c>
      <c r="AH1096" s="13">
        <f t="shared" si="1533"/>
        <v>1.1421695631355115E-3</v>
      </c>
      <c r="AI1096" s="13">
        <f t="shared" si="1534"/>
        <v>1.3346369578976689E-3</v>
      </c>
      <c r="AJ1096" s="13">
        <f t="shared" si="1535"/>
        <v>7.7976855051906547E-4</v>
      </c>
      <c r="AK1096" s="13">
        <f t="shared" si="1536"/>
        <v>3.0372254106534566E-4</v>
      </c>
      <c r="AL1096" s="13">
        <f t="shared" si="1537"/>
        <v>2.6516718602096609E-6</v>
      </c>
      <c r="AM1096" s="13">
        <f t="shared" si="1538"/>
        <v>2.9772334593340787E-3</v>
      </c>
      <c r="AN1096" s="13">
        <f t="shared" si="1539"/>
        <v>1.9036649687112492E-3</v>
      </c>
      <c r="AO1096" s="13">
        <f t="shared" si="1540"/>
        <v>6.0860869034922295E-4</v>
      </c>
      <c r="AP1096" s="13">
        <f t="shared" si="1541"/>
        <v>1.2971629078876361E-4</v>
      </c>
      <c r="AQ1096" s="13">
        <f t="shared" si="1542"/>
        <v>2.0735387568578807E-5</v>
      </c>
      <c r="AR1096" s="13">
        <f t="shared" si="1543"/>
        <v>1.4606232365503742E-4</v>
      </c>
      <c r="AS1096" s="13">
        <f t="shared" si="1544"/>
        <v>1.7067533718134582E-4</v>
      </c>
      <c r="AT1096" s="13">
        <f t="shared" si="1545"/>
        <v>9.9717949136438533E-5</v>
      </c>
      <c r="AU1096" s="13">
        <f t="shared" si="1546"/>
        <v>3.8840485271409381E-5</v>
      </c>
      <c r="AV1096" s="13">
        <f t="shared" si="1547"/>
        <v>1.1346377275979115E-5</v>
      </c>
      <c r="AW1096" s="13">
        <f t="shared" si="1548"/>
        <v>5.5033542625418345E-8</v>
      </c>
      <c r="AX1096" s="13">
        <f t="shared" si="1549"/>
        <v>5.7982135276665443E-4</v>
      </c>
      <c r="AY1096" s="13">
        <f t="shared" si="1550"/>
        <v>3.7074203701161298E-4</v>
      </c>
      <c r="AZ1096" s="13">
        <f t="shared" si="1551"/>
        <v>1.1852759246591246E-4</v>
      </c>
      <c r="BA1096" s="13">
        <f t="shared" si="1552"/>
        <v>2.5262471428033885E-5</v>
      </c>
      <c r="BB1096" s="13">
        <f t="shared" si="1553"/>
        <v>4.0382525033301871E-6</v>
      </c>
      <c r="BC1096" s="13">
        <f t="shared" si="1554"/>
        <v>5.1641766965225844E-7</v>
      </c>
      <c r="BD1096" s="13">
        <f t="shared" si="1555"/>
        <v>1.5565553983174012E-5</v>
      </c>
      <c r="BE1096" s="13">
        <f t="shared" si="1556"/>
        <v>1.8188510958972696E-5</v>
      </c>
      <c r="BF1096" s="13">
        <f t="shared" si="1557"/>
        <v>1.0626731668602364E-5</v>
      </c>
      <c r="BG1096" s="13">
        <f t="shared" si="1558"/>
        <v>4.139148653095847E-6</v>
      </c>
      <c r="BH1096" s="13">
        <f t="shared" si="1559"/>
        <v>1.2091595120712074E-6</v>
      </c>
      <c r="BI1096" s="13">
        <f t="shared" si="1560"/>
        <v>2.8258308133750852E-7</v>
      </c>
      <c r="BJ1096" s="14">
        <f t="shared" si="1561"/>
        <v>0.48637078291668989</v>
      </c>
      <c r="BK1096" s="14">
        <f t="shared" si="1562"/>
        <v>0.31177430103082027</v>
      </c>
      <c r="BL1096" s="14">
        <f t="shared" si="1563"/>
        <v>0.19486128051414406</v>
      </c>
      <c r="BM1096" s="14">
        <f t="shared" si="1564"/>
        <v>0.2712809235356794</v>
      </c>
      <c r="BN1096" s="14">
        <f t="shared" si="1565"/>
        <v>0.72849993019142067</v>
      </c>
    </row>
    <row r="1097" spans="1:66" x14ac:dyDescent="0.25">
      <c r="A1097" t="s">
        <v>344</v>
      </c>
      <c r="B1097" t="s">
        <v>209</v>
      </c>
      <c r="C1097" t="s">
        <v>202</v>
      </c>
      <c r="D1097" s="7" t="s">
        <v>375</v>
      </c>
      <c r="E1097" s="10">
        <f>VLOOKUP(A1097,home!$A$2:$E$405,3,FALSE)</f>
        <v>1.3976999999999999</v>
      </c>
      <c r="F1097" s="10">
        <f>VLOOKUP(B1097,home!$B$2:$E$405,3,FALSE)</f>
        <v>0.93010000000000004</v>
      </c>
      <c r="G1097" s="10">
        <f>VLOOKUP(C1097,away!$B$2:$E$405,4,FALSE)</f>
        <v>0.6179</v>
      </c>
      <c r="H1097" s="10">
        <f>VLOOKUP(A1097,away!$A$2:$E$405,3,FALSE)</f>
        <v>1.0585</v>
      </c>
      <c r="I1097" s="10">
        <f>VLOOKUP(C1097,away!$B$2:$E$405,3,FALSE)</f>
        <v>1.0736000000000001</v>
      </c>
      <c r="J1097" s="10">
        <f>VLOOKUP(B1097,home!$B$2:$E$405,4,FALSE)</f>
        <v>0.89749999999999996</v>
      </c>
      <c r="K1097" s="12">
        <f t="shared" si="1510"/>
        <v>0.80327047578300004</v>
      </c>
      <c r="L1097" s="12">
        <f t="shared" si="1511"/>
        <v>1.019924026</v>
      </c>
      <c r="M1097" s="13">
        <f t="shared" si="1512"/>
        <v>0.16150898522757495</v>
      </c>
      <c r="N1097" s="13">
        <f t="shared" si="1513"/>
        <v>0.12973539940698364</v>
      </c>
      <c r="O1097" s="13">
        <f t="shared" si="1514"/>
        <v>0.16472689444848276</v>
      </c>
      <c r="P1097" s="13">
        <f t="shared" si="1515"/>
        <v>0.13232025087788876</v>
      </c>
      <c r="Q1097" s="13">
        <f t="shared" si="1516"/>
        <v>5.2106308003772646E-2</v>
      </c>
      <c r="R1097" s="13">
        <f t="shared" si="1517"/>
        <v>8.4004458688186789E-2</v>
      </c>
      <c r="S1097" s="13">
        <f t="shared" si="1518"/>
        <v>2.7101663674805435E-2</v>
      </c>
      <c r="T1097" s="13">
        <f t="shared" si="1519"/>
        <v>5.3144475439203816E-2</v>
      </c>
      <c r="U1097" s="13">
        <f t="shared" si="1520"/>
        <v>6.7478301498353155E-2</v>
      </c>
      <c r="V1097" s="13">
        <f t="shared" si="1521"/>
        <v>2.4670790720717228E-3</v>
      </c>
      <c r="W1097" s="13">
        <f t="shared" si="1522"/>
        <v>1.3951819607162E-2</v>
      </c>
      <c r="X1097" s="13">
        <f t="shared" si="1523"/>
        <v>1.4229796023762405E-2</v>
      </c>
      <c r="Y1097" s="13">
        <f t="shared" si="1524"/>
        <v>7.2566554248572708E-3</v>
      </c>
      <c r="Z1097" s="13">
        <f t="shared" si="1525"/>
        <v>2.8559388569068714E-2</v>
      </c>
      <c r="AA1097" s="13">
        <f t="shared" si="1526"/>
        <v>2.2940913643947396E-2</v>
      </c>
      <c r="AB1097" s="13">
        <f t="shared" si="1527"/>
        <v>9.2138793088351705E-3</v>
      </c>
      <c r="AC1097" s="13">
        <f t="shared" si="1528"/>
        <v>1.263259909704641E-4</v>
      </c>
      <c r="AD1097" s="13">
        <f t="shared" si="1529"/>
        <v>2.8017711934709014E-3</v>
      </c>
      <c r="AE1097" s="13">
        <f t="shared" si="1530"/>
        <v>2.8575937555756666E-3</v>
      </c>
      <c r="AF1097" s="13">
        <f t="shared" si="1531"/>
        <v>1.4572642639295967E-3</v>
      </c>
      <c r="AG1097" s="13">
        <f t="shared" si="1532"/>
        <v>4.9543294500433365E-4</v>
      </c>
      <c r="AH1097" s="13">
        <f t="shared" si="1533"/>
        <v>7.2821016423657344E-3</v>
      </c>
      <c r="AI1097" s="13">
        <f t="shared" si="1534"/>
        <v>5.8494972509632887E-3</v>
      </c>
      <c r="AJ1097" s="13">
        <f t="shared" si="1535"/>
        <v>2.3493642199363157E-3</v>
      </c>
      <c r="AK1097" s="13">
        <f t="shared" si="1536"/>
        <v>6.2905830491193375E-4</v>
      </c>
      <c r="AL1097" s="13">
        <f t="shared" si="1537"/>
        <v>4.1398283306793617E-6</v>
      </c>
      <c r="AM1097" s="13">
        <f t="shared" si="1538"/>
        <v>4.5011601592289508E-4</v>
      </c>
      <c r="AN1097" s="13">
        <f t="shared" si="1539"/>
        <v>4.5908413912715924E-4</v>
      </c>
      <c r="AO1097" s="13">
        <f t="shared" si="1540"/>
        <v>2.3411547172565815E-4</v>
      </c>
      <c r="AP1097" s="13">
        <f t="shared" si="1541"/>
        <v>7.9593331490440805E-5</v>
      </c>
      <c r="AQ1097" s="13">
        <f t="shared" si="1542"/>
        <v>2.0294787774120739E-5</v>
      </c>
      <c r="AR1097" s="13">
        <f t="shared" si="1543"/>
        <v>1.4854380849645748E-3</v>
      </c>
      <c r="AS1097" s="13">
        <f t="shared" si="1544"/>
        <v>1.1932085572556822E-3</v>
      </c>
      <c r="AT1097" s="13">
        <f t="shared" si="1545"/>
        <v>4.7923460274755948E-4</v>
      </c>
      <c r="AU1097" s="13">
        <f t="shared" si="1546"/>
        <v>1.2831833578690304E-4</v>
      </c>
      <c r="AV1097" s="13">
        <f t="shared" si="1547"/>
        <v>2.5768582659807089E-5</v>
      </c>
      <c r="AW1097" s="13">
        <f t="shared" si="1548"/>
        <v>9.4212701839437773E-8</v>
      </c>
      <c r="AX1097" s="13">
        <f t="shared" si="1549"/>
        <v>6.0260817711322044E-5</v>
      </c>
      <c r="AY1097" s="13">
        <f t="shared" si="1550"/>
        <v>6.1461455810183678E-5</v>
      </c>
      <c r="AZ1097" s="13">
        <f t="shared" si="1551"/>
        <v>3.134300772687181E-5</v>
      </c>
      <c r="BA1097" s="13">
        <f t="shared" si="1552"/>
        <v>1.0655828875913402E-5</v>
      </c>
      <c r="BB1097" s="13">
        <f t="shared" si="1553"/>
        <v>2.7170339718721624E-6</v>
      </c>
      <c r="BC1097" s="13">
        <f t="shared" si="1554"/>
        <v>5.5423364547412552E-7</v>
      </c>
      <c r="BD1097" s="13">
        <f t="shared" si="1555"/>
        <v>2.5250566533179978E-4</v>
      </c>
      <c r="BE1097" s="13">
        <f t="shared" si="1556"/>
        <v>2.0283034592897777E-4</v>
      </c>
      <c r="BF1097" s="13">
        <f t="shared" si="1557"/>
        <v>8.1463814238800234E-5</v>
      </c>
      <c r="BG1097" s="13">
        <f t="shared" si="1558"/>
        <v>2.1812492274233001E-5</v>
      </c>
      <c r="BH1097" s="13">
        <f t="shared" si="1559"/>
        <v>4.3803327617840382E-6</v>
      </c>
      <c r="BI1097" s="13">
        <f t="shared" si="1560"/>
        <v>7.0371839632922546E-7</v>
      </c>
      <c r="BJ1097" s="14">
        <f t="shared" si="1561"/>
        <v>0.27944671218750416</v>
      </c>
      <c r="BK1097" s="14">
        <f t="shared" si="1562"/>
        <v>0.32358990612745225</v>
      </c>
      <c r="BL1097" s="14">
        <f t="shared" si="1563"/>
        <v>0.36835013353832907</v>
      </c>
      <c r="BM1097" s="14">
        <f t="shared" si="1564"/>
        <v>0.27548247652635627</v>
      </c>
      <c r="BN1097" s="14">
        <f t="shared" si="1565"/>
        <v>0.72440229665288958</v>
      </c>
    </row>
    <row r="1098" spans="1:66" x14ac:dyDescent="0.25">
      <c r="A1098" t="s">
        <v>344</v>
      </c>
      <c r="B1098" t="s">
        <v>201</v>
      </c>
      <c r="C1098" t="s">
        <v>205</v>
      </c>
      <c r="D1098" s="7" t="s">
        <v>375</v>
      </c>
      <c r="E1098" s="10">
        <f>VLOOKUP(A1098,home!$A$2:$E$405,3,FALSE)</f>
        <v>1.3976999999999999</v>
      </c>
      <c r="F1098" s="10">
        <f>VLOOKUP(B1098,home!$B$2:$E$405,3,FALSE)</f>
        <v>0.8417</v>
      </c>
      <c r="G1098" s="10">
        <f>VLOOKUP(C1098,away!$B$2:$E$405,4,FALSE)</f>
        <v>1.4309000000000001</v>
      </c>
      <c r="H1098" s="10">
        <f>VLOOKUP(A1098,away!$A$2:$E$405,3,FALSE)</f>
        <v>1.0585</v>
      </c>
      <c r="I1098" s="10">
        <f>VLOOKUP(C1098,away!$B$2:$E$405,3,FALSE)</f>
        <v>1.1114999999999999</v>
      </c>
      <c r="J1098" s="10">
        <f>VLOOKUP(B1098,home!$B$2:$E$405,4,FALSE)</f>
        <v>1.0003</v>
      </c>
      <c r="K1098" s="12">
        <f t="shared" si="1510"/>
        <v>1.6833738483809999</v>
      </c>
      <c r="L1098" s="12">
        <f t="shared" si="1511"/>
        <v>1.176875706825</v>
      </c>
      <c r="M1098" s="13">
        <f t="shared" si="1512"/>
        <v>5.7254470331339832E-2</v>
      </c>
      <c r="N1098" s="13">
        <f t="shared" si="1513"/>
        <v>9.6380678058683319E-2</v>
      </c>
      <c r="O1098" s="13">
        <f t="shared" si="1514"/>
        <v>6.7381395240086558E-2</v>
      </c>
      <c r="P1098" s="13">
        <f t="shared" si="1515"/>
        <v>0.11342807861458569</v>
      </c>
      <c r="Q1098" s="13">
        <f t="shared" si="1516"/>
        <v>8.1122356466607981E-2</v>
      </c>
      <c r="R1098" s="13">
        <f t="shared" si="1517"/>
        <v>3.9649763575015783E-2</v>
      </c>
      <c r="S1098" s="13">
        <f t="shared" si="1518"/>
        <v>5.6178709469058306E-2</v>
      </c>
      <c r="T1098" s="13">
        <f t="shared" si="1519"/>
        <v>9.547093060594887E-2</v>
      </c>
      <c r="U1098" s="13">
        <f t="shared" si="1520"/>
        <v>6.6745375096671111E-2</v>
      </c>
      <c r="V1098" s="13">
        <f t="shared" si="1521"/>
        <v>1.2366318370222612E-2</v>
      </c>
      <c r="W1098" s="13">
        <f t="shared" si="1522"/>
        <v>4.5519751131643069E-2</v>
      </c>
      <c r="X1098" s="13">
        <f t="shared" si="1523"/>
        <v>5.3571089287550527E-2</v>
      </c>
      <c r="Y1098" s="13">
        <f t="shared" si="1524"/>
        <v>3.1523256785335609E-2</v>
      </c>
      <c r="Z1098" s="13">
        <f t="shared" si="1525"/>
        <v>1.5554281177596951E-2</v>
      </c>
      <c r="AA1098" s="13">
        <f t="shared" si="1526"/>
        <v>2.618367016473153E-2</v>
      </c>
      <c r="AB1098" s="13">
        <f t="shared" si="1527"/>
        <v>2.2038452804971447E-2</v>
      </c>
      <c r="AC1098" s="13">
        <f t="shared" si="1528"/>
        <v>1.5311989222774325E-3</v>
      </c>
      <c r="AD1098" s="13">
        <f t="shared" si="1529"/>
        <v>1.9156689659954831E-2</v>
      </c>
      <c r="AE1098" s="13">
        <f t="shared" si="1530"/>
        <v>2.2545042683986511E-2</v>
      </c>
      <c r="AF1098" s="13">
        <f t="shared" si="1531"/>
        <v>1.3266356522058211E-2</v>
      </c>
      <c r="AG1098" s="13">
        <f t="shared" si="1532"/>
        <v>5.2042842362965708E-3</v>
      </c>
      <c r="AH1098" s="13">
        <f t="shared" si="1533"/>
        <v>4.5763639137598004E-3</v>
      </c>
      <c r="AI1098" s="13">
        <f t="shared" si="1534"/>
        <v>7.7037313330977682E-3</v>
      </c>
      <c r="AJ1098" s="13">
        <f t="shared" si="1535"/>
        <v>6.484129930545042E-3</v>
      </c>
      <c r="AK1098" s="13">
        <f t="shared" si="1536"/>
        <v>3.6384049181946787E-3</v>
      </c>
      <c r="AL1098" s="13">
        <f t="shared" si="1537"/>
        <v>1.2133966184686492E-4</v>
      </c>
      <c r="AM1098" s="13">
        <f t="shared" si="1538"/>
        <v>6.4495740790237385E-3</v>
      </c>
      <c r="AN1098" s="13">
        <f t="shared" si="1539"/>
        <v>7.5903470529712601E-3</v>
      </c>
      <c r="AO1098" s="13">
        <f t="shared" si="1540"/>
        <v>4.4664475265063048E-3</v>
      </c>
      <c r="AP1098" s="13">
        <f t="shared" si="1541"/>
        <v>1.7521511965846272E-3</v>
      </c>
      <c r="AQ1098" s="13">
        <f t="shared" si="1542"/>
        <v>5.1551604448620057E-4</v>
      </c>
      <c r="AR1098" s="13">
        <f t="shared" si="1543"/>
        <v>1.0771623031388961E-3</v>
      </c>
      <c r="AS1098" s="13">
        <f t="shared" si="1544"/>
        <v>1.8132668515658647E-3</v>
      </c>
      <c r="AT1098" s="13">
        <f t="shared" si="1545"/>
        <v>1.5262029990310648E-3</v>
      </c>
      <c r="AU1098" s="13">
        <f t="shared" si="1546"/>
        <v>8.5639007196318265E-4</v>
      </c>
      <c r="AV1098" s="13">
        <f t="shared" si="1547"/>
        <v>3.6040616278898587E-4</v>
      </c>
      <c r="AW1098" s="13">
        <f t="shared" si="1548"/>
        <v>6.6774624386838863E-6</v>
      </c>
      <c r="AX1098" s="13">
        <f t="shared" si="1549"/>
        <v>1.8095073896374218E-3</v>
      </c>
      <c r="AY1098" s="13">
        <f t="shared" si="1550"/>
        <v>2.1295652881846011E-3</v>
      </c>
      <c r="AZ1098" s="13">
        <f t="shared" si="1551"/>
        <v>1.253116826881119E-3</v>
      </c>
      <c r="BA1098" s="13">
        <f t="shared" si="1552"/>
        <v>4.9158758379000617E-4</v>
      </c>
      <c r="BB1098" s="13">
        <f t="shared" si="1553"/>
        <v>1.4463437128481432E-4</v>
      </c>
      <c r="BC1098" s="13">
        <f t="shared" si="1554"/>
        <v>3.404333558740102E-5</v>
      </c>
      <c r="BD1098" s="13">
        <f t="shared" si="1555"/>
        <v>2.1128102447863923E-4</v>
      </c>
      <c r="BE1098" s="13">
        <f t="shared" si="1556"/>
        <v>3.5566495126648713E-4</v>
      </c>
      <c r="BF1098" s="13">
        <f t="shared" si="1557"/>
        <v>2.9935853887385369E-4</v>
      </c>
      <c r="BG1098" s="13">
        <f t="shared" si="1558"/>
        <v>1.6797744520993081E-4</v>
      </c>
      <c r="BH1098" s="13">
        <f t="shared" si="1559"/>
        <v>7.0692209596062396E-5</v>
      </c>
      <c r="BI1098" s="13">
        <f t="shared" si="1560"/>
        <v>2.3800283383655977E-5</v>
      </c>
      <c r="BJ1098" s="14">
        <f t="shared" si="1561"/>
        <v>0.49039692613300295</v>
      </c>
      <c r="BK1098" s="14">
        <f t="shared" si="1562"/>
        <v>0.24300968065751533</v>
      </c>
      <c r="BL1098" s="14">
        <f t="shared" si="1563"/>
        <v>0.25116348981837028</v>
      </c>
      <c r="BM1098" s="14">
        <f t="shared" si="1564"/>
        <v>0.54278474767442075</v>
      </c>
      <c r="BN1098" s="14">
        <f t="shared" si="1565"/>
        <v>0.45521674228631914</v>
      </c>
    </row>
    <row r="1099" spans="1:66" x14ac:dyDescent="0.25">
      <c r="A1099" t="s">
        <v>344</v>
      </c>
      <c r="B1099" t="s">
        <v>198</v>
      </c>
      <c r="C1099" t="s">
        <v>200</v>
      </c>
      <c r="D1099" s="7" t="s">
        <v>375</v>
      </c>
      <c r="E1099" s="10">
        <f>VLOOKUP(A1099,home!$A$2:$E$405,3,FALSE)</f>
        <v>1.3976999999999999</v>
      </c>
      <c r="F1099" s="10">
        <f>VLOOKUP(B1099,home!$B$2:$E$405,3,FALSE)</f>
        <v>0.56479999999999997</v>
      </c>
      <c r="G1099" s="10">
        <f>VLOOKUP(C1099,away!$B$2:$E$405,4,FALSE)</f>
        <v>0.85860000000000003</v>
      </c>
      <c r="H1099" s="10">
        <f>VLOOKUP(A1099,away!$A$2:$E$405,3,FALSE)</f>
        <v>1.0585</v>
      </c>
      <c r="I1099" s="10">
        <f>VLOOKUP(C1099,away!$B$2:$E$405,3,FALSE)</f>
        <v>1.2282</v>
      </c>
      <c r="J1099" s="10">
        <f>VLOOKUP(B1099,home!$B$2:$E$405,4,FALSE)</f>
        <v>0.99450000000000005</v>
      </c>
      <c r="K1099" s="12">
        <f t="shared" si="1510"/>
        <v>0.67779683625599996</v>
      </c>
      <c r="L1099" s="12">
        <f t="shared" si="1511"/>
        <v>1.29289942665</v>
      </c>
      <c r="M1099" s="13">
        <f t="shared" si="1512"/>
        <v>0.13935979137432636</v>
      </c>
      <c r="N1099" s="13">
        <f t="shared" si="1513"/>
        <v>9.4457625694814584E-2</v>
      </c>
      <c r="O1099" s="13">
        <f t="shared" si="1514"/>
        <v>0.18017819436593016</v>
      </c>
      <c r="P1099" s="13">
        <f t="shared" si="1515"/>
        <v>0.1221242101035461</v>
      </c>
      <c r="Q1099" s="13">
        <f t="shared" si="1516"/>
        <v>3.2011539928099381E-2</v>
      </c>
      <c r="R1099" s="13">
        <f t="shared" si="1517"/>
        <v>0.1164761420952717</v>
      </c>
      <c r="S1099" s="13">
        <f t="shared" si="1518"/>
        <v>2.6755067846927529E-2</v>
      </c>
      <c r="T1099" s="13">
        <f t="shared" si="1519"/>
        <v>4.1387701619223276E-2</v>
      </c>
      <c r="U1099" s="13">
        <f t="shared" si="1520"/>
        <v>7.8947160611479453E-2</v>
      </c>
      <c r="V1099" s="13">
        <f t="shared" si="1521"/>
        <v>2.6051205658630763E-3</v>
      </c>
      <c r="W1099" s="13">
        <f t="shared" si="1522"/>
        <v>7.2324401623161273E-3</v>
      </c>
      <c r="X1099" s="13">
        <f t="shared" si="1523"/>
        <v>9.3508177391389558E-3</v>
      </c>
      <c r="Y1099" s="13">
        <f t="shared" si="1524"/>
        <v>6.0448334468207023E-3</v>
      </c>
      <c r="Z1099" s="13">
        <f t="shared" si="1525"/>
        <v>5.0197312444460233E-2</v>
      </c>
      <c r="AA1099" s="13">
        <f t="shared" si="1526"/>
        <v>3.4023579563409075E-2</v>
      </c>
      <c r="AB1099" s="13">
        <f t="shared" si="1527"/>
        <v>1.1530537293091484E-2</v>
      </c>
      <c r="AC1099" s="13">
        <f t="shared" si="1528"/>
        <v>1.4268296480688761E-4</v>
      </c>
      <c r="AD1099" s="13">
        <f t="shared" si="1529"/>
        <v>1.2255312651071751E-3</v>
      </c>
      <c r="AE1099" s="13">
        <f t="shared" si="1530"/>
        <v>1.584488669998716E-3</v>
      </c>
      <c r="AF1099" s="13">
        <f t="shared" si="1531"/>
        <v>1.0242922464873806E-3</v>
      </c>
      <c r="AG1099" s="13">
        <f t="shared" si="1532"/>
        <v>4.4143561940185826E-4</v>
      </c>
      <c r="AH1099" s="13">
        <f t="shared" si="1533"/>
        <v>1.6225019119703393E-2</v>
      </c>
      <c r="AI1099" s="13">
        <f t="shared" si="1534"/>
        <v>1.0997266627528068E-2</v>
      </c>
      <c r="AJ1099" s="13">
        <f t="shared" si="1535"/>
        <v>3.7269562638011068E-3</v>
      </c>
      <c r="AK1099" s="13">
        <f t="shared" si="1536"/>
        <v>8.4203972148962406E-4</v>
      </c>
      <c r="AL1099" s="13">
        <f t="shared" si="1537"/>
        <v>5.0014553553596504E-6</v>
      </c>
      <c r="AM1099" s="13">
        <f t="shared" si="1538"/>
        <v>1.6613224284449136E-4</v>
      </c>
      <c r="AN1099" s="13">
        <f t="shared" si="1539"/>
        <v>2.1479228152172146E-4</v>
      </c>
      <c r="AO1099" s="13">
        <f t="shared" si="1540"/>
        <v>1.3885240881413954E-4</v>
      </c>
      <c r="AP1099" s="13">
        <f t="shared" si="1541"/>
        <v>5.9840733248257471E-5</v>
      </c>
      <c r="AQ1099" s="13">
        <f t="shared" si="1542"/>
        <v>1.9342012426746927E-5</v>
      </c>
      <c r="AR1099" s="13">
        <f t="shared" si="1543"/>
        <v>4.1954635834499567E-3</v>
      </c>
      <c r="AS1099" s="13">
        <f t="shared" si="1544"/>
        <v>2.8436719434896409E-3</v>
      </c>
      <c r="AT1099" s="13">
        <f t="shared" si="1545"/>
        <v>9.6371592332361459E-4</v>
      </c>
      <c r="AU1099" s="13">
        <f t="shared" si="1546"/>
        <v>2.1773453462609193E-4</v>
      </c>
      <c r="AV1099" s="13">
        <f t="shared" si="1547"/>
        <v>3.689494467830939E-5</v>
      </c>
      <c r="AW1099" s="13">
        <f t="shared" si="1548"/>
        <v>1.2174697406896793E-7</v>
      </c>
      <c r="AX1099" s="13">
        <f t="shared" si="1549"/>
        <v>1.8767318100018279E-5</v>
      </c>
      <c r="AY1099" s="13">
        <f t="shared" si="1550"/>
        <v>2.4264254811271804E-5</v>
      </c>
      <c r="AZ1099" s="13">
        <f t="shared" si="1551"/>
        <v>1.5685620566791411E-5</v>
      </c>
      <c r="BA1099" s="13">
        <f t="shared" si="1552"/>
        <v>6.7599766124846874E-6</v>
      </c>
      <c r="BB1099" s="13">
        <f t="shared" si="1553"/>
        <v>2.1849924716122161E-6</v>
      </c>
      <c r="BC1099" s="13">
        <f t="shared" si="1554"/>
        <v>5.6499510275639969E-7</v>
      </c>
      <c r="BD1099" s="13">
        <f t="shared" si="1555"/>
        <v>9.0405207692890153E-4</v>
      </c>
      <c r="BE1099" s="13">
        <f t="shared" si="1556"/>
        <v>6.1276363755307522E-4</v>
      </c>
      <c r="BF1099" s="13">
        <f t="shared" si="1557"/>
        <v>2.076646274530963E-4</v>
      </c>
      <c r="BG1099" s="13">
        <f t="shared" si="1558"/>
        <v>4.6918142496663185E-5</v>
      </c>
      <c r="BH1099" s="13">
        <f t="shared" si="1559"/>
        <v>7.9502421368116203E-6</v>
      </c>
      <c r="BI1099" s="13">
        <f t="shared" si="1560"/>
        <v>1.0777297935600116E-6</v>
      </c>
      <c r="BJ1099" s="14">
        <f t="shared" si="1561"/>
        <v>0.19542789322792845</v>
      </c>
      <c r="BK1099" s="14">
        <f t="shared" si="1562"/>
        <v>0.29101613856563663</v>
      </c>
      <c r="BL1099" s="14">
        <f t="shared" si="1563"/>
        <v>0.46298480304763384</v>
      </c>
      <c r="BM1099" s="14">
        <f t="shared" si="1564"/>
        <v>0.31499450121583361</v>
      </c>
      <c r="BN1099" s="14">
        <f t="shared" si="1565"/>
        <v>0.6846075035619883</v>
      </c>
    </row>
    <row r="1100" spans="1:66" x14ac:dyDescent="0.25">
      <c r="A1100" t="s">
        <v>345</v>
      </c>
      <c r="B1100" t="s">
        <v>219</v>
      </c>
      <c r="C1100" t="s">
        <v>228</v>
      </c>
      <c r="D1100" s="7" t="s">
        <v>375</v>
      </c>
      <c r="E1100" s="10">
        <f>VLOOKUP(A1100,home!$A$2:$E$405,3,FALSE)</f>
        <v>1.8438000000000001</v>
      </c>
      <c r="F1100" s="10">
        <f>VLOOKUP(B1100,home!$B$2:$E$405,3,FALSE)</f>
        <v>0.76829999999999998</v>
      </c>
      <c r="G1100" s="10">
        <f>VLOOKUP(C1100,away!$B$2:$E$405,4,FALSE)</f>
        <v>0.94910000000000005</v>
      </c>
      <c r="H1100" s="10">
        <f>VLOOKUP(A1100,away!$A$2:$E$405,3,FALSE)</f>
        <v>1.2188000000000001</v>
      </c>
      <c r="I1100" s="10">
        <f>VLOOKUP(C1100,away!$B$2:$E$405,3,FALSE)</f>
        <v>0.95720000000000005</v>
      </c>
      <c r="J1100" s="10">
        <f>VLOOKUP(B1100,home!$B$2:$E$405,4,FALSE)</f>
        <v>0.82050000000000001</v>
      </c>
      <c r="K1100" s="12">
        <f t="shared" si="1510"/>
        <v>1.344487030614</v>
      </c>
      <c r="L1100" s="12">
        <f t="shared" si="1511"/>
        <v>0.95722431288000009</v>
      </c>
      <c r="M1100" s="13">
        <f t="shared" si="1512"/>
        <v>0.10008741313303399</v>
      </c>
      <c r="N1100" s="13">
        <f t="shared" si="1513"/>
        <v>0.13456622888506953</v>
      </c>
      <c r="O1100" s="13">
        <f t="shared" si="1514"/>
        <v>9.580610526420516E-2</v>
      </c>
      <c r="P1100" s="13">
        <f t="shared" si="1515"/>
        <v>0.12881006598136349</v>
      </c>
      <c r="Q1100" s="13">
        <f t="shared" si="1516"/>
        <v>9.0461274747305531E-2</v>
      </c>
      <c r="R1100" s="13">
        <f t="shared" si="1517"/>
        <v>4.5853966640618873E-2</v>
      </c>
      <c r="S1100" s="13">
        <f t="shared" si="1518"/>
        <v>4.1443855372876551E-2</v>
      </c>
      <c r="T1100" s="13">
        <f t="shared" si="1519"/>
        <v>8.6591731562238441E-2</v>
      </c>
      <c r="U1100" s="13">
        <f t="shared" si="1520"/>
        <v>6.1650063450519078E-2</v>
      </c>
      <c r="V1100" s="13">
        <f t="shared" si="1521"/>
        <v>5.9263593004409846E-3</v>
      </c>
      <c r="W1100" s="13">
        <f t="shared" si="1522"/>
        <v>4.0541336890187345E-2</v>
      </c>
      <c r="X1100" s="13">
        <f t="shared" si="1523"/>
        <v>3.8807153347946183E-2</v>
      </c>
      <c r="Y1100" s="13">
        <f t="shared" si="1524"/>
        <v>1.8573575349158291E-2</v>
      </c>
      <c r="Z1100" s="13">
        <f t="shared" si="1525"/>
        <v>1.463084390346295E-2</v>
      </c>
      <c r="AA1100" s="13">
        <f t="shared" si="1526"/>
        <v>1.9670979875143844E-2</v>
      </c>
      <c r="AB1100" s="13">
        <f t="shared" si="1527"/>
        <v>1.3223688660799954E-2</v>
      </c>
      <c r="AC1100" s="13">
        <f t="shared" si="1528"/>
        <v>4.7669251596127817E-4</v>
      </c>
      <c r="AD1100" s="13">
        <f t="shared" si="1529"/>
        <v>1.3626825413152438E-2</v>
      </c>
      <c r="AE1100" s="13">
        <f t="shared" si="1530"/>
        <v>1.3043928592840565E-2</v>
      </c>
      <c r="AF1100" s="13">
        <f t="shared" si="1531"/>
        <v>6.2429827922687985E-3</v>
      </c>
      <c r="AG1100" s="13">
        <f t="shared" si="1532"/>
        <v>1.9919783045503885E-3</v>
      </c>
      <c r="AH1100" s="13">
        <f t="shared" si="1533"/>
        <v>3.5012498755867144E-3</v>
      </c>
      <c r="AI1100" s="13">
        <f t="shared" si="1534"/>
        <v>4.7073850486652183E-3</v>
      </c>
      <c r="AJ1100" s="13">
        <f t="shared" si="1535"/>
        <v>3.1645090730183204E-3</v>
      </c>
      <c r="AK1100" s="13">
        <f t="shared" si="1536"/>
        <v>1.4182138023111546E-3</v>
      </c>
      <c r="AL1100" s="13">
        <f t="shared" si="1537"/>
        <v>2.4539666881860264E-5</v>
      </c>
      <c r="AM1100" s="13">
        <f t="shared" si="1538"/>
        <v>3.6642180072849473E-3</v>
      </c>
      <c r="AN1100" s="13">
        <f t="shared" si="1539"/>
        <v>3.5074785642658568E-3</v>
      </c>
      <c r="AO1100" s="13">
        <f t="shared" si="1540"/>
        <v>1.6787218793103572E-3</v>
      </c>
      <c r="AP1100" s="13">
        <f t="shared" si="1541"/>
        <v>5.3563779914649306E-4</v>
      </c>
      <c r="AQ1100" s="13">
        <f t="shared" si="1542"/>
        <v>1.2818138106013928E-4</v>
      </c>
      <c r="AR1100" s="13">
        <f t="shared" si="1543"/>
        <v>6.7029630127593586E-4</v>
      </c>
      <c r="AS1100" s="13">
        <f t="shared" si="1544"/>
        <v>9.0120468373403007E-4</v>
      </c>
      <c r="AT1100" s="13">
        <f t="shared" si="1545"/>
        <v>6.0582900460449767E-4</v>
      </c>
      <c r="AU1100" s="13">
        <f t="shared" si="1546"/>
        <v>2.715097464868455E-4</v>
      </c>
      <c r="AV1100" s="13">
        <f t="shared" si="1547"/>
        <v>9.1260333209214619E-5</v>
      </c>
      <c r="AW1100" s="13">
        <f t="shared" si="1548"/>
        <v>8.7727650906613641E-7</v>
      </c>
      <c r="AX1100" s="13">
        <f t="shared" si="1549"/>
        <v>8.2108226468948007E-4</v>
      </c>
      <c r="AY1100" s="13">
        <f t="shared" si="1550"/>
        <v>7.8595990663534192E-4</v>
      </c>
      <c r="AZ1100" s="13">
        <f t="shared" si="1551"/>
        <v>3.7616996579012212E-4</v>
      </c>
      <c r="BA1100" s="13">
        <f t="shared" si="1552"/>
        <v>1.2002634567651426E-4</v>
      </c>
      <c r="BB1100" s="13">
        <f t="shared" si="1553"/>
        <v>2.8723034066924679E-5</v>
      </c>
      <c r="BC1100" s="13">
        <f t="shared" si="1554"/>
        <v>5.4988773097081633E-6</v>
      </c>
      <c r="BD1100" s="13">
        <f t="shared" si="1555"/>
        <v>1.0693731940247717E-4</v>
      </c>
      <c r="BE1100" s="13">
        <f t="shared" si="1556"/>
        <v>1.437758390252574E-4</v>
      </c>
      <c r="BF1100" s="13">
        <f t="shared" si="1557"/>
        <v>9.6652375442552422E-5</v>
      </c>
      <c r="BG1100" s="13">
        <f t="shared" si="1558"/>
        <v>4.3315955086848938E-5</v>
      </c>
      <c r="BH1100" s="13">
        <f t="shared" si="1559"/>
        <v>1.4559434958231715E-5</v>
      </c>
      <c r="BI1100" s="13">
        <f t="shared" si="1560"/>
        <v>3.9149942948821302E-6</v>
      </c>
      <c r="BJ1100" s="14">
        <f t="shared" si="1561"/>
        <v>0.45609871390995332</v>
      </c>
      <c r="BK1100" s="14">
        <f t="shared" si="1562"/>
        <v>0.27755488587719351</v>
      </c>
      <c r="BL1100" s="14">
        <f t="shared" si="1563"/>
        <v>0.25194541767838902</v>
      </c>
      <c r="BM1100" s="14">
        <f t="shared" si="1564"/>
        <v>0.40385972408727577</v>
      </c>
      <c r="BN1100" s="14">
        <f t="shared" si="1565"/>
        <v>0.5955850546515965</v>
      </c>
    </row>
    <row r="1101" spans="1:66" x14ac:dyDescent="0.25">
      <c r="A1101" t="s">
        <v>345</v>
      </c>
      <c r="B1101" t="s">
        <v>227</v>
      </c>
      <c r="C1101" t="s">
        <v>225</v>
      </c>
      <c r="D1101" s="7" t="s">
        <v>375</v>
      </c>
      <c r="E1101" s="10">
        <f>VLOOKUP(A1101,home!$A$2:$E$405,3,FALSE)</f>
        <v>1.8438000000000001</v>
      </c>
      <c r="F1101" s="10">
        <f>VLOOKUP(B1101,home!$B$2:$E$405,3,FALSE)</f>
        <v>1.1751</v>
      </c>
      <c r="G1101" s="10">
        <f>VLOOKUP(C1101,away!$B$2:$E$405,4,FALSE)</f>
        <v>1.1751</v>
      </c>
      <c r="H1101" s="10">
        <f>VLOOKUP(A1101,away!$A$2:$E$405,3,FALSE)</f>
        <v>1.2188000000000001</v>
      </c>
      <c r="I1101" s="10">
        <f>VLOOKUP(C1101,away!$B$2:$E$405,3,FALSE)</f>
        <v>0.82050000000000001</v>
      </c>
      <c r="J1101" s="10">
        <f>VLOOKUP(B1101,home!$B$2:$E$405,4,FALSE)</f>
        <v>0.68369999999999997</v>
      </c>
      <c r="K1101" s="12">
        <f t="shared" si="1510"/>
        <v>2.5460296864380005</v>
      </c>
      <c r="L1101" s="12">
        <f t="shared" si="1511"/>
        <v>0.6837173659800001</v>
      </c>
      <c r="M1101" s="13">
        <f t="shared" si="1512"/>
        <v>3.9567506027667329E-2</v>
      </c>
      <c r="N1101" s="13">
        <f t="shared" si="1513"/>
        <v>0.10074004496475553</v>
      </c>
      <c r="O1101" s="13">
        <f t="shared" si="1514"/>
        <v>2.7052990999634482E-2</v>
      </c>
      <c r="P1101" s="13">
        <f t="shared" si="1515"/>
        <v>6.8877718192009413E-2</v>
      </c>
      <c r="Q1101" s="13">
        <f t="shared" si="1516"/>
        <v>0.12824357254668334</v>
      </c>
      <c r="R1101" s="13">
        <f t="shared" si="1517"/>
        <v>9.2482998740753691E-3</v>
      </c>
      <c r="S1101" s="13">
        <f t="shared" si="1518"/>
        <v>2.9974975299305935E-2</v>
      </c>
      <c r="T1101" s="13">
        <f t="shared" si="1519"/>
        <v>8.7682357625483376E-2</v>
      </c>
      <c r="U1101" s="13">
        <f t="shared" si="1520"/>
        <v>2.3546446028476706E-2</v>
      </c>
      <c r="V1101" s="13">
        <f t="shared" si="1521"/>
        <v>5.7977088012976371E-3</v>
      </c>
      <c r="W1101" s="13">
        <f t="shared" si="1522"/>
        <v>0.10883731426624038</v>
      </c>
      <c r="X1101" s="13">
        <f t="shared" si="1523"/>
        <v>7.4413961830451361E-2</v>
      </c>
      <c r="Y1101" s="13">
        <f t="shared" si="1524"/>
        <v>2.5439058987426235E-2</v>
      </c>
      <c r="Z1101" s="13">
        <f t="shared" si="1525"/>
        <v>2.1077410765653255E-3</v>
      </c>
      <c r="AA1101" s="13">
        <f t="shared" si="1526"/>
        <v>5.3663713522601091E-3</v>
      </c>
      <c r="AB1101" s="13">
        <f t="shared" si="1527"/>
        <v>6.8314703856523391E-3</v>
      </c>
      <c r="AC1101" s="13">
        <f t="shared" si="1528"/>
        <v>6.3077793034245131E-4</v>
      </c>
      <c r="AD1101" s="13">
        <f t="shared" si="1529"/>
        <v>6.9275758278507515E-2</v>
      </c>
      <c r="AE1101" s="13">
        <f t="shared" si="1530"/>
        <v>4.7365038976448344E-2</v>
      </c>
      <c r="AF1101" s="13">
        <f t="shared" si="1531"/>
        <v>1.6192149844258652E-2</v>
      </c>
      <c r="AG1101" s="13">
        <f t="shared" si="1532"/>
        <v>3.6902846803566645E-3</v>
      </c>
      <c r="AH1101" s="13">
        <f t="shared" si="1533"/>
        <v>3.6027479425927353E-4</v>
      </c>
      <c r="AI1101" s="13">
        <f t="shared" si="1534"/>
        <v>9.1727032145945311E-4</v>
      </c>
      <c r="AJ1101" s="13">
        <f t="shared" si="1535"/>
        <v>1.167698734462148E-3</v>
      </c>
      <c r="AK1101" s="13">
        <f t="shared" si="1536"/>
        <v>9.9099854758557095E-4</v>
      </c>
      <c r="AL1101" s="13">
        <f t="shared" si="1537"/>
        <v>4.3921438462648223E-5</v>
      </c>
      <c r="AM1101" s="13">
        <f t="shared" si="1538"/>
        <v>3.527562742551664E-2</v>
      </c>
      <c r="AN1101" s="13">
        <f t="shared" si="1539"/>
        <v>2.4118559066666091E-2</v>
      </c>
      <c r="AO1101" s="13">
        <f t="shared" si="1540"/>
        <v>8.2451388381469936E-3</v>
      </c>
      <c r="AP1101" s="13">
        <f t="shared" si="1541"/>
        <v>1.8791148695190868E-3</v>
      </c>
      <c r="AQ1101" s="13">
        <f t="shared" si="1542"/>
        <v>3.2119586724036039E-4</v>
      </c>
      <c r="AR1101" s="13">
        <f t="shared" si="1543"/>
        <v>4.9265226671987417E-5</v>
      </c>
      <c r="AS1101" s="13">
        <f t="shared" si="1544"/>
        <v>1.2543072961597712E-4</v>
      </c>
      <c r="AT1101" s="13">
        <f t="shared" si="1545"/>
        <v>1.5967518059692797E-4</v>
      </c>
      <c r="AU1101" s="13">
        <f t="shared" si="1546"/>
        <v>1.3551258332904255E-4</v>
      </c>
      <c r="AV1101" s="13">
        <f t="shared" si="1547"/>
        <v>8.6254765010411387E-5</v>
      </c>
      <c r="AW1101" s="13">
        <f t="shared" si="1548"/>
        <v>2.1238025035707378E-6</v>
      </c>
      <c r="AX1101" s="13">
        <f t="shared" si="1549"/>
        <v>1.4968799105515303E-2</v>
      </c>
      <c r="AY1101" s="13">
        <f t="shared" si="1550"/>
        <v>1.0234427896306705E-2</v>
      </c>
      <c r="AZ1101" s="13">
        <f t="shared" si="1551"/>
        <v>3.4987280417875266E-3</v>
      </c>
      <c r="BA1101" s="13">
        <f t="shared" si="1552"/>
        <v>7.9738037367044375E-4</v>
      </c>
      <c r="BB1101" s="13">
        <f t="shared" si="1553"/>
        <v>1.36295702192526E-4</v>
      </c>
      <c r="BC1101" s="13">
        <f t="shared" si="1554"/>
        <v>1.863754769949369E-5</v>
      </c>
      <c r="BD1101" s="13">
        <f t="shared" si="1555"/>
        <v>5.6139151690964762E-6</v>
      </c>
      <c r="BE1101" s="13">
        <f t="shared" si="1556"/>
        <v>1.4293194677664233E-5</v>
      </c>
      <c r="BF1101" s="13">
        <f t="shared" si="1557"/>
        <v>1.8195448981685389E-5</v>
      </c>
      <c r="BG1101" s="13">
        <f t="shared" si="1558"/>
        <v>1.5442051088479695E-5</v>
      </c>
      <c r="BH1101" s="13">
        <f t="shared" si="1559"/>
        <v>9.8289801226903851E-6</v>
      </c>
      <c r="BI1101" s="13">
        <f t="shared" si="1560"/>
        <v>5.0049750359557476E-6</v>
      </c>
      <c r="BJ1101" s="14">
        <f t="shared" si="1561"/>
        <v>0.76137344673487262</v>
      </c>
      <c r="BK1101" s="14">
        <f t="shared" si="1562"/>
        <v>0.15512703558539212</v>
      </c>
      <c r="BL1101" s="14">
        <f t="shared" si="1563"/>
        <v>7.6106338088165373E-2</v>
      </c>
      <c r="BM1101" s="14">
        <f t="shared" si="1564"/>
        <v>0.61075212478636676</v>
      </c>
      <c r="BN1101" s="14">
        <f t="shared" si="1565"/>
        <v>0.37373013260482546</v>
      </c>
    </row>
    <row r="1102" spans="1:66" x14ac:dyDescent="0.25">
      <c r="A1102" t="s">
        <v>346</v>
      </c>
      <c r="B1102" t="s">
        <v>241</v>
      </c>
      <c r="C1102" t="s">
        <v>321</v>
      </c>
      <c r="D1102" s="7" t="s">
        <v>375</v>
      </c>
      <c r="E1102" s="10">
        <f>VLOOKUP(A1102,home!$A$2:$E$405,3,FALSE)</f>
        <v>1.619</v>
      </c>
      <c r="F1102" s="10">
        <f>VLOOKUP(B1102,home!$B$2:$E$405,3,FALSE)</f>
        <v>0.92649999999999999</v>
      </c>
      <c r="G1102" s="10">
        <f>VLOOKUP(C1102,away!$B$2:$E$405,4,FALSE)</f>
        <v>0.72060000000000002</v>
      </c>
      <c r="H1102" s="10">
        <f>VLOOKUP(A1102,away!$A$2:$E$405,3,FALSE)</f>
        <v>1.181</v>
      </c>
      <c r="I1102" s="10">
        <f>VLOOKUP(C1102,away!$B$2:$E$405,3,FALSE)</f>
        <v>0.7056</v>
      </c>
      <c r="J1102" s="10">
        <f>VLOOKUP(B1102,home!$B$2:$E$405,4,FALSE)</f>
        <v>1.129</v>
      </c>
      <c r="K1102" s="12">
        <f t="shared" si="1510"/>
        <v>1.0809025221000002</v>
      </c>
      <c r="L1102" s="12">
        <f t="shared" si="1511"/>
        <v>0.94081105440000001</v>
      </c>
      <c r="M1102" s="13">
        <f t="shared" si="1512"/>
        <v>0.1324283444424329</v>
      </c>
      <c r="N1102" s="13">
        <f t="shared" si="1513"/>
        <v>0.14314213150535327</v>
      </c>
      <c r="O1102" s="13">
        <f t="shared" si="1514"/>
        <v>0.12459005036733167</v>
      </c>
      <c r="P1102" s="13">
        <f t="shared" si="1515"/>
        <v>0.13466969967061485</v>
      </c>
      <c r="Q1102" s="13">
        <f t="shared" si="1516"/>
        <v>7.7361345481453112E-2</v>
      </c>
      <c r="R1102" s="13">
        <f t="shared" si="1517"/>
        <v>5.8607848326919204E-2</v>
      </c>
      <c r="S1102" s="13">
        <f t="shared" si="1518"/>
        <v>3.4237247482274004E-2</v>
      </c>
      <c r="T1102" s="13">
        <f t="shared" si="1519"/>
        <v>7.2782409012208574E-2</v>
      </c>
      <c r="U1102" s="13">
        <f t="shared" si="1520"/>
        <v>6.3349371071421245E-2</v>
      </c>
      <c r="V1102" s="13">
        <f t="shared" si="1521"/>
        <v>3.8685238130510922E-3</v>
      </c>
      <c r="W1102" s="13">
        <f t="shared" si="1522"/>
        <v>2.7873357814650706E-2</v>
      </c>
      <c r="X1102" s="13">
        <f t="shared" si="1523"/>
        <v>2.6223563155270007E-2</v>
      </c>
      <c r="Y1102" s="13">
        <f t="shared" si="1524"/>
        <v>1.2335709051117283E-2</v>
      </c>
      <c r="Z1102" s="13">
        <f t="shared" si="1525"/>
        <v>1.8379637193521384E-2</v>
      </c>
      <c r="AA1102" s="13">
        <f t="shared" si="1526"/>
        <v>1.9866596197760229E-2</v>
      </c>
      <c r="AB1102" s="13">
        <f t="shared" si="1527"/>
        <v>1.0736926967850653E-2</v>
      </c>
      <c r="AC1102" s="13">
        <f t="shared" si="1528"/>
        <v>2.4587492120063149E-4</v>
      </c>
      <c r="AD1102" s="13">
        <f t="shared" si="1529"/>
        <v>7.5320956903129248E-3</v>
      </c>
      <c r="AE1102" s="13">
        <f t="shared" si="1530"/>
        <v>7.0862788882449981E-3</v>
      </c>
      <c r="AF1102" s="13">
        <f t="shared" si="1531"/>
        <v>3.3334247563111181E-3</v>
      </c>
      <c r="AG1102" s="13">
        <f t="shared" si="1532"/>
        <v>1.0453742865827089E-3</v>
      </c>
      <c r="AH1102" s="13">
        <f t="shared" si="1533"/>
        <v>4.3229414618815758E-3</v>
      </c>
      <c r="AI1102" s="13">
        <f t="shared" si="1534"/>
        <v>4.6726783290384566E-3</v>
      </c>
      <c r="AJ1102" s="13">
        <f t="shared" si="1535"/>
        <v>2.5253548954098414E-3</v>
      </c>
      <c r="AK1102" s="13">
        <f t="shared" si="1536"/>
        <v>9.0988749188202639E-4</v>
      </c>
      <c r="AL1102" s="13">
        <f t="shared" si="1537"/>
        <v>1.000145457803228E-5</v>
      </c>
      <c r="AM1102" s="13">
        <f t="shared" si="1538"/>
        <v>1.6282922456715568E-3</v>
      </c>
      <c r="AN1102" s="13">
        <f t="shared" si="1539"/>
        <v>1.5319153445216011E-3</v>
      </c>
      <c r="AO1102" s="13">
        <f t="shared" si="1540"/>
        <v>7.2062144526545337E-4</v>
      </c>
      <c r="AP1102" s="13">
        <f t="shared" si="1541"/>
        <v>2.2598954058114775E-4</v>
      </c>
      <c r="AQ1102" s="13">
        <f t="shared" si="1542"/>
        <v>5.3153364489380285E-5</v>
      </c>
      <c r="AR1102" s="13">
        <f t="shared" si="1543"/>
        <v>8.1341422297245673E-4</v>
      </c>
      <c r="AS1102" s="13">
        <f t="shared" si="1544"/>
        <v>8.7922148512294032E-4</v>
      </c>
      <c r="AT1102" s="13">
        <f t="shared" si="1545"/>
        <v>4.7517636037694699E-4</v>
      </c>
      <c r="AU1102" s="13">
        <f t="shared" si="1546"/>
        <v>1.7120644212458019E-4</v>
      </c>
      <c r="AV1102" s="13">
        <f t="shared" si="1547"/>
        <v>4.6264368773056616E-5</v>
      </c>
      <c r="AW1102" s="13">
        <f t="shared" si="1548"/>
        <v>2.8252026700086295E-7</v>
      </c>
      <c r="AX1102" s="13">
        <f t="shared" si="1549"/>
        <v>2.933375325103763E-4</v>
      </c>
      <c r="AY1102" s="13">
        <f t="shared" si="1550"/>
        <v>2.7597519325618138E-4</v>
      </c>
      <c r="AZ1102" s="13">
        <f t="shared" si="1551"/>
        <v>1.2982025627779589E-4</v>
      </c>
      <c r="BA1102" s="13">
        <f t="shared" si="1552"/>
        <v>4.0712110730397127E-5</v>
      </c>
      <c r="BB1102" s="13">
        <f t="shared" si="1553"/>
        <v>9.5756009557786169E-6</v>
      </c>
      <c r="BC1102" s="13">
        <f t="shared" si="1554"/>
        <v>1.8017662463439462E-6</v>
      </c>
      <c r="BD1102" s="13">
        <f t="shared" si="1555"/>
        <v>1.2754484879644559E-4</v>
      </c>
      <c r="BE1102" s="13">
        <f t="shared" si="1556"/>
        <v>1.378635487449412E-4</v>
      </c>
      <c r="BF1102" s="13">
        <f t="shared" si="1557"/>
        <v>7.4508528772031625E-5</v>
      </c>
      <c r="BG1102" s="13">
        <f t="shared" si="1558"/>
        <v>2.6845485555883137E-5</v>
      </c>
      <c r="BH1102" s="13">
        <f t="shared" si="1559"/>
        <v>7.2543382610883023E-6</v>
      </c>
      <c r="BI1102" s="13">
        <f t="shared" si="1560"/>
        <v>1.5682465045153755E-6</v>
      </c>
      <c r="BJ1102" s="14">
        <f t="shared" si="1561"/>
        <v>0.38362688404201079</v>
      </c>
      <c r="BK1102" s="14">
        <f t="shared" si="1562"/>
        <v>0.30573566697740767</v>
      </c>
      <c r="BL1102" s="14">
        <f t="shared" si="1563"/>
        <v>0.29234252298549979</v>
      </c>
      <c r="BM1102" s="14">
        <f t="shared" si="1564"/>
        <v>0.32900959873134539</v>
      </c>
      <c r="BN1102" s="14">
        <f t="shared" si="1565"/>
        <v>0.67079941979410507</v>
      </c>
    </row>
    <row r="1103" spans="1:66" x14ac:dyDescent="0.25">
      <c r="A1103" t="s">
        <v>346</v>
      </c>
      <c r="B1103" t="s">
        <v>242</v>
      </c>
      <c r="C1103" t="s">
        <v>245</v>
      </c>
      <c r="D1103" s="7" t="s">
        <v>375</v>
      </c>
      <c r="E1103" s="10">
        <f>VLOOKUP(A1103,home!$A$2:$E$405,3,FALSE)</f>
        <v>1.619</v>
      </c>
      <c r="F1103" s="10">
        <f>VLOOKUP(B1103,home!$B$2:$E$405,3,FALSE)</f>
        <v>0.2059</v>
      </c>
      <c r="G1103" s="10">
        <f>VLOOKUP(C1103,away!$B$2:$E$405,4,FALSE)</f>
        <v>1.3589</v>
      </c>
      <c r="H1103" s="10">
        <f>VLOOKUP(A1103,away!$A$2:$E$405,3,FALSE)</f>
        <v>1.181</v>
      </c>
      <c r="I1103" s="10">
        <f>VLOOKUP(C1103,away!$B$2:$E$405,3,FALSE)</f>
        <v>0.84670000000000001</v>
      </c>
      <c r="J1103" s="10">
        <f>VLOOKUP(B1103,home!$B$2:$E$405,4,FALSE)</f>
        <v>0.84670000000000001</v>
      </c>
      <c r="K1103" s="12">
        <f t="shared" si="1510"/>
        <v>0.45299216868999997</v>
      </c>
      <c r="L1103" s="12">
        <f t="shared" si="1511"/>
        <v>0.84665995109000003</v>
      </c>
      <c r="M1103" s="13">
        <f t="shared" si="1512"/>
        <v>0.27262661794702975</v>
      </c>
      <c r="N1103" s="13">
        <f t="shared" si="1513"/>
        <v>0.12349772290644508</v>
      </c>
      <c r="O1103" s="13">
        <f t="shared" si="1514"/>
        <v>0.23082203901686435</v>
      </c>
      <c r="P1103" s="13">
        <f t="shared" si="1515"/>
        <v>0.10456057603569717</v>
      </c>
      <c r="Q1103" s="13">
        <f t="shared" si="1516"/>
        <v>2.7971750663833617E-2</v>
      </c>
      <c r="R1103" s="13">
        <f t="shared" si="1517"/>
        <v>9.7713888132256205E-2</v>
      </c>
      <c r="S1103" s="13">
        <f t="shared" si="1518"/>
        <v>1.0025537989692027E-2</v>
      </c>
      <c r="T1103" s="13">
        <f t="shared" si="1519"/>
        <v>2.3682561048943045E-2</v>
      </c>
      <c r="U1103" s="13">
        <f t="shared" si="1520"/>
        <v>4.4263626096162793E-2</v>
      </c>
      <c r="V1103" s="13">
        <f t="shared" si="1521"/>
        <v>4.2723309637996451E-4</v>
      </c>
      <c r="W1103" s="13">
        <f t="shared" si="1522"/>
        <v>4.2236613317553134E-3</v>
      </c>
      <c r="X1103" s="13">
        <f t="shared" si="1523"/>
        <v>3.5760048965646778E-3</v>
      </c>
      <c r="Y1103" s="13">
        <f t="shared" si="1524"/>
        <v>1.5138300654115252E-3</v>
      </c>
      <c r="Z1103" s="13">
        <f t="shared" si="1525"/>
        <v>2.7576811915623261E-2</v>
      </c>
      <c r="AA1103" s="13">
        <f t="shared" si="1526"/>
        <v>1.2492079835214413E-2</v>
      </c>
      <c r="AB1103" s="13">
        <f t="shared" si="1527"/>
        <v>2.8294071680011967E-3</v>
      </c>
      <c r="AC1103" s="13">
        <f t="shared" si="1528"/>
        <v>1.0241053082829189E-5</v>
      </c>
      <c r="AD1103" s="13">
        <f t="shared" si="1529"/>
        <v>4.7832137662098302E-4</v>
      </c>
      <c r="AE1103" s="13">
        <f t="shared" si="1530"/>
        <v>4.0497555333522298E-4</v>
      </c>
      <c r="AF1103" s="13">
        <f t="shared" si="1531"/>
        <v>1.7143829108972277E-4</v>
      </c>
      <c r="AG1103" s="13">
        <f t="shared" si="1532"/>
        <v>4.8383311716325956E-5</v>
      </c>
      <c r="AH1103" s="13">
        <f t="shared" si="1533"/>
        <v>5.8370455569249288E-3</v>
      </c>
      <c r="AI1103" s="13">
        <f t="shared" si="1534"/>
        <v>2.6441359255737523E-3</v>
      </c>
      <c r="AJ1103" s="13">
        <f t="shared" si="1535"/>
        <v>5.9888643361839702E-4</v>
      </c>
      <c r="AK1103" s="13">
        <f t="shared" si="1536"/>
        <v>9.0430288121272486E-5</v>
      </c>
      <c r="AL1103" s="13">
        <f t="shared" si="1537"/>
        <v>1.5711017766589859E-7</v>
      </c>
      <c r="AM1103" s="13">
        <f t="shared" si="1538"/>
        <v>4.3335167545265074E-5</v>
      </c>
      <c r="AN1103" s="13">
        <f t="shared" si="1539"/>
        <v>3.6690150834351088E-5</v>
      </c>
      <c r="AO1103" s="13">
        <f t="shared" si="1540"/>
        <v>1.5532040655448205E-5</v>
      </c>
      <c r="AP1103" s="13">
        <f t="shared" si="1541"/>
        <v>4.3834522605565571E-6</v>
      </c>
      <c r="AQ1103" s="13">
        <f t="shared" si="1542"/>
        <v>9.2782336913204089E-7</v>
      </c>
      <c r="AR1103" s="13">
        <f t="shared" si="1543"/>
        <v>9.8839854114723263E-4</v>
      </c>
      <c r="AS1103" s="13">
        <f t="shared" si="1544"/>
        <v>4.477367986843171E-4</v>
      </c>
      <c r="AT1103" s="13">
        <f t="shared" si="1545"/>
        <v>1.0141063171916334E-4</v>
      </c>
      <c r="AU1103" s="13">
        <f t="shared" si="1546"/>
        <v>1.5312740663562239E-5</v>
      </c>
      <c r="AV1103" s="13">
        <f t="shared" si="1547"/>
        <v>1.7341379004436514E-6</v>
      </c>
      <c r="AW1103" s="13">
        <f t="shared" si="1548"/>
        <v>1.6737921632241023E-9</v>
      </c>
      <c r="AX1103" s="13">
        <f t="shared" si="1549"/>
        <v>3.2717485878123547E-6</v>
      </c>
      <c r="AY1103" s="13">
        <f t="shared" si="1550"/>
        <v>2.7700584993359848E-6</v>
      </c>
      <c r="AZ1103" s="13">
        <f t="shared" si="1551"/>
        <v>1.1726487967821216E-6</v>
      </c>
      <c r="BA1103" s="13">
        <f t="shared" si="1552"/>
        <v>3.3094492430976624E-7</v>
      </c>
      <c r="BB1103" s="13">
        <f t="shared" si="1553"/>
        <v>7.0049453357397594E-8</v>
      </c>
      <c r="BC1103" s="13">
        <f t="shared" si="1554"/>
        <v>1.18616133506911E-8</v>
      </c>
      <c r="BD1103" s="13">
        <f t="shared" si="1555"/>
        <v>1.3947291008419051E-4</v>
      </c>
      <c r="BE1103" s="13">
        <f t="shared" si="1556"/>
        <v>6.3180136012542823E-5</v>
      </c>
      <c r="BF1103" s="13">
        <f t="shared" si="1557"/>
        <v>1.4310053415225468E-5</v>
      </c>
      <c r="BG1103" s="13">
        <f t="shared" si="1558"/>
        <v>2.1607807102109093E-6</v>
      </c>
      <c r="BH1103" s="13">
        <f t="shared" si="1559"/>
        <v>2.4470418499548945E-7</v>
      </c>
      <c r="BI1103" s="13">
        <f t="shared" si="1560"/>
        <v>2.2169815889725145E-8</v>
      </c>
      <c r="BJ1103" s="14">
        <f t="shared" si="1561"/>
        <v>0.18567714539225516</v>
      </c>
      <c r="BK1103" s="14">
        <f t="shared" si="1562"/>
        <v>0.38765313329055878</v>
      </c>
      <c r="BL1103" s="14">
        <f t="shared" si="1563"/>
        <v>0.39906552205707502</v>
      </c>
      <c r="BM1103" s="14">
        <f t="shared" si="1564"/>
        <v>0.14277724956867899</v>
      </c>
      <c r="BN1103" s="14">
        <f t="shared" si="1565"/>
        <v>0.85719259470212616</v>
      </c>
    </row>
    <row r="1104" spans="1:66" x14ac:dyDescent="0.25">
      <c r="A1104" t="s">
        <v>346</v>
      </c>
      <c r="B1104" t="s">
        <v>236</v>
      </c>
      <c r="C1104" t="s">
        <v>239</v>
      </c>
      <c r="D1104" s="7" t="s">
        <v>375</v>
      </c>
      <c r="E1104" s="10">
        <f>VLOOKUP(A1104,home!$A$2:$E$405,3,FALSE)</f>
        <v>1.619</v>
      </c>
      <c r="F1104" s="10">
        <f>VLOOKUP(B1104,home!$B$2:$E$405,3,FALSE)</f>
        <v>0.92649999999999999</v>
      </c>
      <c r="G1104" s="10">
        <f>VLOOKUP(C1104,away!$B$2:$E$405,4,FALSE)</f>
        <v>0.88239999999999996</v>
      </c>
      <c r="H1104" s="10">
        <f>VLOOKUP(A1104,away!$A$2:$E$405,3,FALSE)</f>
        <v>1.181</v>
      </c>
      <c r="I1104" s="10">
        <f>VLOOKUP(C1104,away!$B$2:$E$405,3,FALSE)</f>
        <v>1.6935</v>
      </c>
      <c r="J1104" s="10">
        <f>VLOOKUP(B1104,home!$B$2:$E$405,4,FALSE)</f>
        <v>1.0584</v>
      </c>
      <c r="K1104" s="12">
        <f t="shared" si="1510"/>
        <v>1.3236030884000001</v>
      </c>
      <c r="L1104" s="12">
        <f t="shared" si="1511"/>
        <v>2.1168248724000001</v>
      </c>
      <c r="M1104" s="13">
        <f t="shared" si="1512"/>
        <v>3.2050965835387989E-2</v>
      </c>
      <c r="N1104" s="13">
        <f t="shared" si="1513"/>
        <v>4.2422757365922423E-2</v>
      </c>
      <c r="O1104" s="13">
        <f t="shared" si="1514"/>
        <v>6.7846281664791938E-2</v>
      </c>
      <c r="P1104" s="13">
        <f t="shared" si="1515"/>
        <v>8.9801547947974902E-2</v>
      </c>
      <c r="Q1104" s="13">
        <f t="shared" si="1516"/>
        <v>2.8075446333989389E-2</v>
      </c>
      <c r="R1104" s="13">
        <f t="shared" si="1517"/>
        <v>7.1809348263943848E-2</v>
      </c>
      <c r="S1104" s="13">
        <f t="shared" si="1518"/>
        <v>6.2902301098119284E-2</v>
      </c>
      <c r="T1104" s="13">
        <f t="shared" si="1519"/>
        <v>5.9430803103520141E-2</v>
      </c>
      <c r="U1104" s="13">
        <f t="shared" si="1520"/>
        <v>9.5047075138147252E-2</v>
      </c>
      <c r="V1104" s="13">
        <f t="shared" si="1521"/>
        <v>1.9582436427144936E-2</v>
      </c>
      <c r="W1104" s="13">
        <f t="shared" si="1522"/>
        <v>1.2386915825292276E-2</v>
      </c>
      <c r="X1104" s="13">
        <f t="shared" si="1523"/>
        <v>2.6220931511303867E-2</v>
      </c>
      <c r="Y1104" s="13">
        <f t="shared" si="1524"/>
        <v>2.7752560000312478E-2</v>
      </c>
      <c r="Z1104" s="13">
        <f t="shared" si="1525"/>
        <v>5.0669271491983373E-2</v>
      </c>
      <c r="AA1104" s="13">
        <f t="shared" si="1526"/>
        <v>6.7066004233767254E-2</v>
      </c>
      <c r="AB1104" s="13">
        <f t="shared" si="1527"/>
        <v>4.4384385165230918E-2</v>
      </c>
      <c r="AC1104" s="13">
        <f t="shared" si="1528"/>
        <v>3.4291733843181127E-3</v>
      </c>
      <c r="AD1104" s="13">
        <f t="shared" si="1529"/>
        <v>4.0988400105269225E-3</v>
      </c>
      <c r="AE1104" s="13">
        <f t="shared" si="1530"/>
        <v>8.6765264822716692E-3</v>
      </c>
      <c r="AF1104" s="13">
        <f t="shared" si="1531"/>
        <v>9.1833435318549751E-3</v>
      </c>
      <c r="AG1104" s="13">
        <f t="shared" si="1532"/>
        <v>6.4798433333414247E-3</v>
      </c>
      <c r="AH1104" s="13">
        <f t="shared" si="1533"/>
        <v>2.6814493540154662E-2</v>
      </c>
      <c r="AI1104" s="13">
        <f t="shared" si="1534"/>
        <v>3.5491746463630555E-2</v>
      </c>
      <c r="AJ1104" s="13">
        <f t="shared" si="1535"/>
        <v>2.3488492615985596E-2</v>
      </c>
      <c r="AK1104" s="13">
        <f t="shared" si="1536"/>
        <v>1.0363147122793046E-2</v>
      </c>
      <c r="AL1104" s="13">
        <f t="shared" si="1537"/>
        <v>3.8431924913009063E-4</v>
      </c>
      <c r="AM1104" s="13">
        <f t="shared" si="1538"/>
        <v>1.0850474593581847E-3</v>
      </c>
      <c r="AN1104" s="13">
        <f t="shared" si="1539"/>
        <v>2.2968554497038336E-3</v>
      </c>
      <c r="AO1104" s="13">
        <f t="shared" si="1540"/>
        <v>2.431020372120282E-3</v>
      </c>
      <c r="AP1104" s="13">
        <f t="shared" si="1541"/>
        <v>1.715348129671772E-3</v>
      </c>
      <c r="AQ1104" s="13">
        <f t="shared" si="1542"/>
        <v>9.0777289642850678E-4</v>
      </c>
      <c r="AR1104" s="13">
        <f t="shared" si="1543"/>
        <v>1.1352317373321709E-2</v>
      </c>
      <c r="AS1104" s="13">
        <f t="shared" si="1544"/>
        <v>1.5025962335825588E-2</v>
      </c>
      <c r="AT1104" s="13">
        <f t="shared" si="1545"/>
        <v>9.9442050769404152E-3</v>
      </c>
      <c r="AU1104" s="13">
        <f t="shared" si="1546"/>
        <v>4.3873935171737655E-3</v>
      </c>
      <c r="AV1104" s="13">
        <f t="shared" si="1547"/>
        <v>1.4517919023393337E-3</v>
      </c>
      <c r="AW1104" s="13">
        <f t="shared" si="1548"/>
        <v>2.9911096781970827E-5</v>
      </c>
      <c r="AX1104" s="13">
        <f t="shared" si="1549"/>
        <v>2.3936202804451101E-4</v>
      </c>
      <c r="AY1104" s="13">
        <f t="shared" si="1550"/>
        <v>5.0668749447272733E-4</v>
      </c>
      <c r="AZ1104" s="13">
        <f t="shared" si="1551"/>
        <v>5.3628434541695344E-4</v>
      </c>
      <c r="BA1104" s="13">
        <f t="shared" si="1552"/>
        <v>3.7840668035245338E-4</v>
      </c>
      <c r="BB1104" s="13">
        <f t="shared" si="1553"/>
        <v>2.0025516821309738E-4</v>
      </c>
      <c r="BC1104" s="13">
        <f t="shared" si="1554"/>
        <v>8.4781024180026132E-5</v>
      </c>
      <c r="BD1104" s="13">
        <f t="shared" si="1555"/>
        <v>4.005144629204334E-3</v>
      </c>
      <c r="BE1104" s="13">
        <f t="shared" si="1556"/>
        <v>5.3012218007035296E-3</v>
      </c>
      <c r="BF1104" s="13">
        <f t="shared" si="1557"/>
        <v>3.5083567738523011E-3</v>
      </c>
      <c r="BG1104" s="13">
        <f t="shared" si="1558"/>
        <v>1.5478906203599892E-3</v>
      </c>
      <c r="BH1104" s="13">
        <f t="shared" si="1559"/>
        <v>5.121982014034684E-4</v>
      </c>
      <c r="BI1104" s="13">
        <f t="shared" si="1560"/>
        <v>1.355894242501112E-4</v>
      </c>
      <c r="BJ1104" s="14">
        <f t="shared" si="1561"/>
        <v>0.23510978854629794</v>
      </c>
      <c r="BK1104" s="14">
        <f t="shared" si="1562"/>
        <v>0.20865743143654805</v>
      </c>
      <c r="BL1104" s="14">
        <f t="shared" si="1563"/>
        <v>0.4994830458638197</v>
      </c>
      <c r="BM1104" s="14">
        <f t="shared" si="1564"/>
        <v>0.66143641352894778</v>
      </c>
      <c r="BN1104" s="14">
        <f t="shared" si="1565"/>
        <v>0.33200634741201052</v>
      </c>
    </row>
    <row r="1105" spans="1:66" x14ac:dyDescent="0.25">
      <c r="A1105" t="s">
        <v>347</v>
      </c>
      <c r="B1105" t="s">
        <v>250</v>
      </c>
      <c r="C1105" t="s">
        <v>248</v>
      </c>
      <c r="D1105" s="7" t="s">
        <v>375</v>
      </c>
      <c r="E1105" s="10">
        <f>VLOOKUP(A1105,home!$A$2:$E$405,3,FALSE)</f>
        <v>1.2816000000000001</v>
      </c>
      <c r="F1105" s="10">
        <f>VLOOKUP(B1105,home!$B$2:$E$405,3,FALSE)</f>
        <v>0.3901</v>
      </c>
      <c r="G1105" s="10">
        <f>VLOOKUP(C1105,away!$B$2:$E$405,4,FALSE)</f>
        <v>0.44590000000000002</v>
      </c>
      <c r="H1105" s="10">
        <f>VLOOKUP(A1105,away!$A$2:$E$405,3,FALSE)</f>
        <v>0.83499999999999996</v>
      </c>
      <c r="I1105" s="10">
        <f>VLOOKUP(C1105,away!$B$2:$E$405,3,FALSE)</f>
        <v>0.3422</v>
      </c>
      <c r="J1105" s="10">
        <f>VLOOKUP(B1105,home!$B$2:$E$405,4,FALSE)</f>
        <v>0.7984</v>
      </c>
      <c r="K1105" s="12">
        <f t="shared" si="1510"/>
        <v>0.22292866814400003</v>
      </c>
      <c r="L1105" s="12">
        <f t="shared" si="1511"/>
        <v>0.22813242080000001</v>
      </c>
      <c r="M1105" s="13">
        <f t="shared" si="1512"/>
        <v>0.63695193026865204</v>
      </c>
      <c r="N1105" s="13">
        <f t="shared" si="1513"/>
        <v>0.14199484548654057</v>
      </c>
      <c r="O1105" s="13">
        <f t="shared" si="1514"/>
        <v>0.14530938578542041</v>
      </c>
      <c r="P1105" s="13">
        <f t="shared" si="1515"/>
        <v>3.2393627841966456E-2</v>
      </c>
      <c r="Q1105" s="13">
        <f t="shared" si="1516"/>
        <v>1.5827360893813779E-2</v>
      </c>
      <c r="R1105" s="13">
        <f t="shared" si="1517"/>
        <v>1.6574890972094532E-2</v>
      </c>
      <c r="S1105" s="13">
        <f t="shared" si="1518"/>
        <v>4.1186276188896753E-4</v>
      </c>
      <c r="T1105" s="13">
        <f t="shared" si="1519"/>
        <v>3.6107341555809899E-3</v>
      </c>
      <c r="U1105" s="13">
        <f t="shared" si="1520"/>
        <v>3.6950183690410438E-3</v>
      </c>
      <c r="V1105" s="13">
        <f t="shared" si="1521"/>
        <v>2.3273566909634798E-6</v>
      </c>
      <c r="W1105" s="13">
        <f t="shared" si="1522"/>
        <v>1.1761241614307786E-3</v>
      </c>
      <c r="X1105" s="13">
        <f t="shared" si="1523"/>
        <v>2.6831205210857358E-4</v>
      </c>
      <c r="Y1105" s="13">
        <f t="shared" si="1524"/>
        <v>3.060533898867232E-5</v>
      </c>
      <c r="Z1105" s="13">
        <f t="shared" si="1525"/>
        <v>1.2604233339866635E-3</v>
      </c>
      <c r="AA1105" s="13">
        <f t="shared" si="1526"/>
        <v>2.8098449514326701E-4</v>
      </c>
      <c r="AB1105" s="13">
        <f t="shared" si="1527"/>
        <v>3.1319749635701376E-5</v>
      </c>
      <c r="AC1105" s="13">
        <f t="shared" si="1528"/>
        <v>7.3976860458275723E-9</v>
      </c>
      <c r="AD1105" s="13">
        <f t="shared" si="1529"/>
        <v>6.5547948219935582E-5</v>
      </c>
      <c r="AE1105" s="13">
        <f t="shared" si="1530"/>
        <v>1.4953612105886957E-5</v>
      </c>
      <c r="AF1105" s="13">
        <f t="shared" si="1531"/>
        <v>1.7057018647100889E-6</v>
      </c>
      <c r="AG1105" s="13">
        <f t="shared" si="1532"/>
        <v>1.2970863185312888E-7</v>
      </c>
      <c r="AH1105" s="13">
        <f t="shared" si="1533"/>
        <v>7.1885856603796149E-5</v>
      </c>
      <c r="AI1105" s="13">
        <f t="shared" si="1534"/>
        <v>1.6025418271074843E-5</v>
      </c>
      <c r="AJ1105" s="13">
        <f t="shared" si="1535"/>
        <v>1.786262575810619E-6</v>
      </c>
      <c r="AK1105" s="13">
        <f t="shared" si="1536"/>
        <v>1.3273637899364408E-7</v>
      </c>
      <c r="AL1105" s="13">
        <f t="shared" si="1537"/>
        <v>1.5049040737449253E-11</v>
      </c>
      <c r="AM1105" s="13">
        <f t="shared" si="1538"/>
        <v>2.9225033592484246E-6</v>
      </c>
      <c r="AN1105" s="13">
        <f t="shared" si="1539"/>
        <v>6.6671776614147523E-7</v>
      </c>
      <c r="AO1105" s="13">
        <f t="shared" si="1540"/>
        <v>7.6049968990111515E-8</v>
      </c>
      <c r="AP1105" s="13">
        <f t="shared" si="1541"/>
        <v>5.7831545091596902E-9</v>
      </c>
      <c r="AQ1105" s="13">
        <f t="shared" si="1542"/>
        <v>3.2983125950875906E-10</v>
      </c>
      <c r="AR1105" s="13">
        <f t="shared" si="1543"/>
        <v>3.2798988976611379E-6</v>
      </c>
      <c r="AS1105" s="13">
        <f t="shared" si="1544"/>
        <v>7.3118349290257123E-7</v>
      </c>
      <c r="AT1105" s="13">
        <f t="shared" si="1545"/>
        <v>8.150088112082405E-8</v>
      </c>
      <c r="AU1105" s="13">
        <f t="shared" si="1546"/>
        <v>6.0562942936092614E-9</v>
      </c>
      <c r="AV1105" s="13">
        <f t="shared" si="1547"/>
        <v>3.3753040519060492E-10</v>
      </c>
      <c r="AW1105" s="13">
        <f t="shared" si="1548"/>
        <v>2.1259803564328164E-14</v>
      </c>
      <c r="AX1105" s="13">
        <f t="shared" si="1549"/>
        <v>1.0858496358726952E-7</v>
      </c>
      <c r="AY1105" s="13">
        <f t="shared" si="1550"/>
        <v>2.477175060564365E-8</v>
      </c>
      <c r="AZ1105" s="13">
        <f t="shared" si="1551"/>
        <v>2.825619716559676E-9</v>
      </c>
      <c r="BA1105" s="13">
        <f t="shared" si="1552"/>
        <v>2.1487182206632291E-10</v>
      </c>
      <c r="BB1105" s="13">
        <f t="shared" si="1553"/>
        <v>1.225480723242428E-11</v>
      </c>
      <c r="BC1105" s="13">
        <f t="shared" si="1554"/>
        <v>5.5914376807406009E-13</v>
      </c>
      <c r="BD1105" s="13">
        <f t="shared" si="1555"/>
        <v>1.2470854591711436E-7</v>
      </c>
      <c r="BE1105" s="13">
        <f t="shared" si="1556"/>
        <v>2.7801110047477177E-8</v>
      </c>
      <c r="BF1105" s="13">
        <f t="shared" si="1557"/>
        <v>3.0988322179044323E-9</v>
      </c>
      <c r="BG1105" s="13">
        <f t="shared" si="1558"/>
        <v>2.3027284637971759E-10</v>
      </c>
      <c r="BH1105" s="13">
        <f t="shared" si="1559"/>
        <v>1.2833604738289589E-11</v>
      </c>
      <c r="BI1105" s="13">
        <f t="shared" si="1560"/>
        <v>5.7219568235868542E-13</v>
      </c>
      <c r="BJ1105" s="14">
        <f t="shared" si="1561"/>
        <v>0.16299412685338555</v>
      </c>
      <c r="BK1105" s="14">
        <f t="shared" si="1562"/>
        <v>0.66975978041368411</v>
      </c>
      <c r="BL1105" s="14">
        <f t="shared" si="1563"/>
        <v>0.16598568447442785</v>
      </c>
      <c r="BM1105" s="14">
        <f t="shared" si="1564"/>
        <v>1.0947949055267065E-2</v>
      </c>
      <c r="BN1105" s="14">
        <f t="shared" si="1565"/>
        <v>0.98905204124848778</v>
      </c>
    </row>
    <row r="1106" spans="1:66" x14ac:dyDescent="0.25">
      <c r="A1106" t="s">
        <v>347</v>
      </c>
      <c r="B1106" t="s">
        <v>252</v>
      </c>
      <c r="C1106" t="s">
        <v>246</v>
      </c>
      <c r="D1106" s="7" t="s">
        <v>375</v>
      </c>
      <c r="E1106" s="10">
        <f>VLOOKUP(A1106,home!$A$2:$E$405,3,FALSE)</f>
        <v>1.2816000000000001</v>
      </c>
      <c r="F1106" s="10">
        <f>VLOOKUP(B1106,home!$B$2:$E$405,3,FALSE)</f>
        <v>2.4708999999999999</v>
      </c>
      <c r="G1106" s="10">
        <f>VLOOKUP(C1106,away!$B$2:$E$405,4,FALSE)</f>
        <v>2.3408000000000002</v>
      </c>
      <c r="H1106" s="10">
        <f>VLOOKUP(A1106,away!$A$2:$E$405,3,FALSE)</f>
        <v>0.83499999999999996</v>
      </c>
      <c r="I1106" s="10">
        <f>VLOOKUP(C1106,away!$B$2:$E$405,3,FALSE)</f>
        <v>0.85540000000000005</v>
      </c>
      <c r="J1106" s="10">
        <f>VLOOKUP(B1106,home!$B$2:$E$405,4,FALSE)</f>
        <v>0.998</v>
      </c>
      <c r="K1106" s="12">
        <f t="shared" si="1510"/>
        <v>7.4126240939520001</v>
      </c>
      <c r="L1106" s="12">
        <f t="shared" si="1511"/>
        <v>0.71283048199999999</v>
      </c>
      <c r="M1106" s="13">
        <f t="shared" si="1512"/>
        <v>2.9591018582445823E-4</v>
      </c>
      <c r="N1106" s="13">
        <f t="shared" si="1513"/>
        <v>2.1934709730881932E-3</v>
      </c>
      <c r="O1106" s="13">
        <f t="shared" si="1514"/>
        <v>2.1093380038995815E-4</v>
      </c>
      <c r="P1106" s="13">
        <f t="shared" si="1515"/>
        <v>1.5635729709994658E-3</v>
      </c>
      <c r="Q1106" s="13">
        <f t="shared" si="1516"/>
        <v>8.1296878922489397E-3</v>
      </c>
      <c r="R1106" s="13">
        <f t="shared" si="1517"/>
        <v>7.5180021301032819E-5</v>
      </c>
      <c r="S1106" s="13">
        <f t="shared" si="1518"/>
        <v>2.0654581632840378E-3</v>
      </c>
      <c r="T1106" s="13">
        <f t="shared" si="1519"/>
        <v>5.7950893387413759E-3</v>
      </c>
      <c r="U1106" s="13">
        <f t="shared" si="1520"/>
        <v>5.5728123727986055E-4</v>
      </c>
      <c r="V1106" s="13">
        <f t="shared" si="1521"/>
        <v>1.2126406785833712E-3</v>
      </c>
      <c r="W1106" s="13">
        <f t="shared" si="1522"/>
        <v>2.0087440115464782E-2</v>
      </c>
      <c r="X1106" s="13">
        <f t="shared" si="1523"/>
        <v>1.4318939619652894E-2</v>
      </c>
      <c r="Y1106" s="13">
        <f t="shared" si="1524"/>
        <v>5.1034883154030342E-3</v>
      </c>
      <c r="Z1106" s="13">
        <f t="shared" si="1525"/>
        <v>1.7863536940261833E-5</v>
      </c>
      <c r="AA1106" s="13">
        <f t="shared" si="1526"/>
        <v>1.3241568432658646E-4</v>
      </c>
      <c r="AB1106" s="13">
        <f t="shared" si="1527"/>
        <v>4.9077384602819857E-4</v>
      </c>
      <c r="AC1106" s="13">
        <f t="shared" si="1528"/>
        <v>4.0047037061361049E-4</v>
      </c>
      <c r="AD1106" s="13">
        <f t="shared" si="1529"/>
        <v>3.7225160646428064E-2</v>
      </c>
      <c r="AE1106" s="13">
        <f t="shared" si="1530"/>
        <v>2.6535229206120749E-2</v>
      </c>
      <c r="AF1106" s="13">
        <f t="shared" si="1531"/>
        <v>9.4575601124897643E-3</v>
      </c>
      <c r="AG1106" s="13">
        <f t="shared" si="1532"/>
        <v>2.2472123778433514E-3</v>
      </c>
      <c r="AH1106" s="13">
        <f t="shared" si="1533"/>
        <v>3.1834184118379111E-6</v>
      </c>
      <c r="AI1106" s="13">
        <f t="shared" si="1534"/>
        <v>2.3597484020720115E-5</v>
      </c>
      <c r="AJ1106" s="13">
        <f t="shared" si="1535"/>
        <v>8.7459639304318621E-5</v>
      </c>
      <c r="AK1106" s="13">
        <f t="shared" si="1536"/>
        <v>2.1610180985184784E-4</v>
      </c>
      <c r="AL1106" s="13">
        <f t="shared" si="1537"/>
        <v>8.4642526979323006E-5</v>
      </c>
      <c r="AM1106" s="13">
        <f t="shared" si="1538"/>
        <v>5.5187224541789273E-2</v>
      </c>
      <c r="AN1106" s="13">
        <f t="shared" si="1539"/>
        <v>3.9339135870365881E-2</v>
      </c>
      <c r="AO1106" s="13">
        <f t="shared" si="1540"/>
        <v>1.4021067591968198E-2</v>
      </c>
      <c r="AP1106" s="13">
        <f t="shared" si="1541"/>
        <v>3.3315481232457571E-3</v>
      </c>
      <c r="AQ1106" s="13">
        <f t="shared" si="1542"/>
        <v>5.9370726362486701E-4</v>
      </c>
      <c r="AR1106" s="13">
        <f t="shared" si="1543"/>
        <v>4.538475361836186E-7</v>
      </c>
      <c r="AS1106" s="13">
        <f t="shared" si="1544"/>
        <v>3.364201181695444E-6</v>
      </c>
      <c r="AT1106" s="13">
        <f t="shared" si="1545"/>
        <v>1.2468779368168719E-5</v>
      </c>
      <c r="AU1106" s="13">
        <f t="shared" si="1546"/>
        <v>3.0808791455553012E-5</v>
      </c>
      <c r="AV1106" s="13">
        <f t="shared" si="1547"/>
        <v>5.7093497462243725E-5</v>
      </c>
      <c r="AW1106" s="13">
        <f t="shared" si="1548"/>
        <v>1.2423511303421948E-5</v>
      </c>
      <c r="AX1106" s="13">
        <f t="shared" si="1549"/>
        <v>6.8180358386134371E-2</v>
      </c>
      <c r="AY1106" s="13">
        <f t="shared" si="1550"/>
        <v>4.8601037731320913E-2</v>
      </c>
      <c r="AZ1106" s="13">
        <f t="shared" si="1551"/>
        <v>1.7322150575858834E-2</v>
      </c>
      <c r="BA1106" s="13">
        <f t="shared" si="1552"/>
        <v>4.1159189814220102E-3</v>
      </c>
      <c r="BB1106" s="13">
        <f t="shared" si="1553"/>
        <v>7.3348812785000003E-4</v>
      </c>
      <c r="BC1106" s="13">
        <f t="shared" si="1554"/>
        <v>1.0457053914331865E-4</v>
      </c>
      <c r="BD1106" s="13">
        <f t="shared" si="1555"/>
        <v>5.3919392995380207E-8</v>
      </c>
      <c r="BE1106" s="13">
        <f t="shared" si="1556"/>
        <v>3.996841916488221E-7</v>
      </c>
      <c r="BF1106" s="13">
        <f t="shared" si="1557"/>
        <v>1.4813543344938938E-6</v>
      </c>
      <c r="BG1106" s="13">
        <f t="shared" si="1558"/>
        <v>3.6602409438498888E-6</v>
      </c>
      <c r="BH1106" s="13">
        <f t="shared" si="1559"/>
        <v>6.7829975525128282E-6</v>
      </c>
      <c r="BI1106" s="13">
        <f t="shared" si="1560"/>
        <v>1.0055962217394803E-5</v>
      </c>
      <c r="BJ1106" s="14">
        <f t="shared" si="1561"/>
        <v>0.38262348633020454</v>
      </c>
      <c r="BK1106" s="14">
        <f t="shared" si="1562"/>
        <v>5.422373262760518E-2</v>
      </c>
      <c r="BL1106" s="14">
        <f t="shared" si="1563"/>
        <v>1.9235502165511015E-3</v>
      </c>
      <c r="BM1106" s="14">
        <f t="shared" si="1564"/>
        <v>0.37773126264743156</v>
      </c>
      <c r="BN1106" s="14">
        <f t="shared" si="1565"/>
        <v>1.2468755843852049E-2</v>
      </c>
    </row>
    <row r="1107" spans="1:66" x14ac:dyDescent="0.25">
      <c r="A1107" t="s">
        <v>348</v>
      </c>
      <c r="B1107" t="s">
        <v>265</v>
      </c>
      <c r="C1107" t="s">
        <v>267</v>
      </c>
      <c r="D1107" s="7" t="s">
        <v>375</v>
      </c>
      <c r="E1107" s="10">
        <f>VLOOKUP(A1107,home!$A$2:$E$405,3,FALSE)</f>
        <v>1.4792000000000001</v>
      </c>
      <c r="F1107" s="10">
        <f>VLOOKUP(B1107,home!$B$2:$E$405,3,FALSE)</f>
        <v>0.67600000000000005</v>
      </c>
      <c r="G1107" s="10">
        <f>VLOOKUP(C1107,away!$B$2:$E$405,4,FALSE)</f>
        <v>0.56340000000000001</v>
      </c>
      <c r="H1107" s="10">
        <f>VLOOKUP(A1107,away!$A$2:$E$405,3,FALSE)</f>
        <v>1.1875</v>
      </c>
      <c r="I1107" s="10">
        <f>VLOOKUP(C1107,away!$B$2:$E$405,3,FALSE)</f>
        <v>0.84209999999999996</v>
      </c>
      <c r="J1107" s="10">
        <f>VLOOKUP(B1107,home!$B$2:$E$405,4,FALSE)</f>
        <v>0.84209999999999996</v>
      </c>
      <c r="K1107" s="12">
        <f t="shared" si="1510"/>
        <v>0.56336574528000005</v>
      </c>
      <c r="L1107" s="12">
        <f t="shared" si="1511"/>
        <v>0.84209473687499992</v>
      </c>
      <c r="M1107" s="13">
        <f t="shared" si="1512"/>
        <v>0.24525409531229567</v>
      </c>
      <c r="N1107" s="13">
        <f t="shared" si="1513"/>
        <v>0.13816775618858362</v>
      </c>
      <c r="O1107" s="13">
        <f t="shared" si="1514"/>
        <v>0.20652718285952379</v>
      </c>
      <c r="P1107" s="13">
        <f t="shared" si="1515"/>
        <v>0.11635034029223447</v>
      </c>
      <c r="Q1107" s="13">
        <f t="shared" si="1516"/>
        <v>3.8919490469423369E-2</v>
      </c>
      <c r="R1107" s="13">
        <f t="shared" si="1517"/>
        <v>8.6957726853812825E-2</v>
      </c>
      <c r="S1107" s="13">
        <f t="shared" si="1518"/>
        <v>1.3799363542615701E-2</v>
      </c>
      <c r="T1107" s="13">
        <f t="shared" si="1519"/>
        <v>3.2773898086158139E-2</v>
      </c>
      <c r="U1107" s="13">
        <f t="shared" si="1520"/>
        <v>4.8989004596852938E-2</v>
      </c>
      <c r="V1107" s="13">
        <f t="shared" si="1521"/>
        <v>7.2739102229426428E-4</v>
      </c>
      <c r="W1107" s="13">
        <f t="shared" si="1522"/>
        <v>7.3086359180748531E-3</v>
      </c>
      <c r="X1107" s="13">
        <f t="shared" si="1523"/>
        <v>6.1545638403464175E-3</v>
      </c>
      <c r="Y1107" s="13">
        <f t="shared" si="1524"/>
        <v>2.5913629088584527E-3</v>
      </c>
      <c r="Z1107" s="13">
        <f t="shared" si="1525"/>
        <v>2.4408881371403211E-2</v>
      </c>
      <c r="AA1107" s="13">
        <f t="shared" si="1526"/>
        <v>1.3751127645251679E-2</v>
      </c>
      <c r="AB1107" s="13">
        <f t="shared" si="1527"/>
        <v>3.8734571371538116E-3</v>
      </c>
      <c r="AC1107" s="13">
        <f t="shared" si="1528"/>
        <v>2.1567477003209432E-5</v>
      </c>
      <c r="AD1107" s="13">
        <f t="shared" si="1529"/>
        <v>1.0293587802416041E-3</v>
      </c>
      <c r="AE1107" s="13">
        <f t="shared" si="1530"/>
        <v>8.6681761119752454E-4</v>
      </c>
      <c r="AF1107" s="13">
        <f t="shared" si="1531"/>
        <v>3.6497127410999768E-4</v>
      </c>
      <c r="AG1107" s="13">
        <f t="shared" si="1532"/>
        <v>1.0244679634619732E-4</v>
      </c>
      <c r="AH1107" s="13">
        <f t="shared" si="1533"/>
        <v>5.1386476339662177E-3</v>
      </c>
      <c r="AI1107" s="13">
        <f t="shared" si="1534"/>
        <v>2.8949380540406874E-3</v>
      </c>
      <c r="AJ1107" s="13">
        <f t="shared" si="1535"/>
        <v>8.1545446717703237E-4</v>
      </c>
      <c r="AK1107" s="13">
        <f t="shared" si="1536"/>
        <v>1.5313303788103141E-4</v>
      </c>
      <c r="AL1107" s="13">
        <f t="shared" si="1537"/>
        <v>4.0927076636547464E-7</v>
      </c>
      <c r="AM1107" s="13">
        <f t="shared" si="1538"/>
        <v>1.1598109527826466E-4</v>
      </c>
      <c r="AN1107" s="13">
        <f t="shared" si="1539"/>
        <v>9.7667069910824578E-5</v>
      </c>
      <c r="AO1107" s="13">
        <f t="shared" si="1540"/>
        <v>4.112246276895402E-5</v>
      </c>
      <c r="AP1107" s="13">
        <f t="shared" si="1541"/>
        <v>1.1543003155024772E-5</v>
      </c>
      <c r="AQ1107" s="13">
        <f t="shared" si="1542"/>
        <v>2.4300755511444697E-6</v>
      </c>
      <c r="AR1107" s="13">
        <f t="shared" si="1543"/>
        <v>8.654456254436249E-4</v>
      </c>
      <c r="AS1107" s="13">
        <f t="shared" si="1544"/>
        <v>4.8756241977736351E-4</v>
      </c>
      <c r="AT1107" s="13">
        <f t="shared" si="1545"/>
        <v>1.3733798299419729E-4</v>
      </c>
      <c r="AU1107" s="13">
        <f t="shared" si="1546"/>
        <v>2.5790505048259316E-5</v>
      </c>
      <c r="AV1107" s="13">
        <f t="shared" si="1547"/>
        <v>3.6323717744150525E-6</v>
      </c>
      <c r="AW1107" s="13">
        <f t="shared" si="1548"/>
        <v>5.3933625312205802E-9</v>
      </c>
      <c r="AX1107" s="13">
        <f t="shared" si="1549"/>
        <v>1.0889962696638372E-5</v>
      </c>
      <c r="AY1107" s="13">
        <f t="shared" si="1550"/>
        <v>9.1703802716042534E-6</v>
      </c>
      <c r="AZ1107" s="13">
        <f t="shared" si="1551"/>
        <v>3.8611644809301373E-6</v>
      </c>
      <c r="BA1107" s="13">
        <f t="shared" si="1552"/>
        <v>1.0838220958666531E-6</v>
      </c>
      <c r="BB1107" s="13">
        <f t="shared" si="1553"/>
        <v>2.2817022065953505E-7</v>
      </c>
      <c r="BC1107" s="13">
        <f t="shared" si="1554"/>
        <v>3.8428188385800372E-8</v>
      </c>
      <c r="BD1107" s="13">
        <f t="shared" si="1555"/>
        <v>1.2146453437292811E-4</v>
      </c>
      <c r="BE1107" s="13">
        <f t="shared" si="1556"/>
        <v>6.8428957932092823E-5</v>
      </c>
      <c r="BF1107" s="13">
        <f t="shared" si="1557"/>
        <v>1.927526544207362E-5</v>
      </c>
      <c r="BG1107" s="13">
        <f t="shared" si="1558"/>
        <v>3.6196747604145457E-6</v>
      </c>
      <c r="BH1107" s="13">
        <f t="shared" si="1559"/>
        <v>5.0980019226803652E-7</v>
      </c>
      <c r="BI1107" s="13">
        <f t="shared" si="1560"/>
        <v>5.744079305219396E-8</v>
      </c>
      <c r="BJ1107" s="14">
        <f t="shared" si="1561"/>
        <v>0.22857331750795845</v>
      </c>
      <c r="BK1107" s="14">
        <f t="shared" si="1562"/>
        <v>0.37616233729748128</v>
      </c>
      <c r="BL1107" s="14">
        <f t="shared" si="1563"/>
        <v>0.37083379686419077</v>
      </c>
      <c r="BM1107" s="14">
        <f t="shared" si="1564"/>
        <v>0.16779257607825088</v>
      </c>
      <c r="BN1107" s="14">
        <f t="shared" si="1565"/>
        <v>0.83217659197587368</v>
      </c>
    </row>
    <row r="1108" spans="1:66" x14ac:dyDescent="0.25">
      <c r="A1108" t="s">
        <v>348</v>
      </c>
      <c r="B1108" t="s">
        <v>273</v>
      </c>
      <c r="C1108" t="s">
        <v>326</v>
      </c>
      <c r="D1108" s="7" t="s">
        <v>375</v>
      </c>
      <c r="E1108" s="10">
        <f>VLOOKUP(A1108,home!$A$2:$E$405,3,FALSE)</f>
        <v>1.4792000000000001</v>
      </c>
      <c r="F1108" s="10">
        <f>VLOOKUP(B1108,home!$B$2:$E$405,3,FALSE)</f>
        <v>1.9154</v>
      </c>
      <c r="G1108" s="10">
        <f>VLOOKUP(C1108,away!$B$2:$E$405,4,FALSE)</f>
        <v>1.0624</v>
      </c>
      <c r="H1108" s="10">
        <f>VLOOKUP(A1108,away!$A$2:$E$405,3,FALSE)</f>
        <v>1.1875</v>
      </c>
      <c r="I1108" s="10">
        <f>VLOOKUP(C1108,away!$B$2:$E$405,3,FALSE)</f>
        <v>0.84209999999999996</v>
      </c>
      <c r="J1108" s="10">
        <f>VLOOKUP(B1108,home!$B$2:$E$405,4,FALSE)</f>
        <v>0.98250000000000004</v>
      </c>
      <c r="K1108" s="12">
        <f t="shared" si="1510"/>
        <v>3.0100550840320004</v>
      </c>
      <c r="L1108" s="12">
        <f t="shared" si="1511"/>
        <v>0.982493859375</v>
      </c>
      <c r="M1108" s="13">
        <f t="shared" si="1512"/>
        <v>1.8452619441814925E-2</v>
      </c>
      <c r="N1108" s="13">
        <f t="shared" si="1513"/>
        <v>5.5543400964542744E-2</v>
      </c>
      <c r="O1108" s="13">
        <f t="shared" si="1514"/>
        <v>1.8129585290966903E-2</v>
      </c>
      <c r="P1108" s="13">
        <f t="shared" si="1515"/>
        <v>5.4571050376466694E-2</v>
      </c>
      <c r="Q1108" s="13">
        <f t="shared" si="1516"/>
        <v>8.3594348228874904E-2</v>
      </c>
      <c r="R1108" s="13">
        <f t="shared" si="1517"/>
        <v>8.9061031106951512E-3</v>
      </c>
      <c r="S1108" s="13">
        <f t="shared" si="1518"/>
        <v>4.0346569068163182E-2</v>
      </c>
      <c r="T1108" s="13">
        <f t="shared" si="1519"/>
        <v>8.2130933813324994E-2</v>
      </c>
      <c r="U1108" s="13">
        <f t="shared" si="1520"/>
        <v>2.6807860947261154E-2</v>
      </c>
      <c r="V1108" s="13">
        <f t="shared" si="1521"/>
        <v>1.3257706130852418E-2</v>
      </c>
      <c r="W1108" s="13">
        <f t="shared" si="1522"/>
        <v>8.3874530960888802E-2</v>
      </c>
      <c r="X1108" s="13">
        <f t="shared" si="1523"/>
        <v>8.2406211627031559E-2</v>
      </c>
      <c r="Y1108" s="13">
        <f t="shared" si="1524"/>
        <v>4.0481798448957614E-2</v>
      </c>
      <c r="Z1108" s="13">
        <f t="shared" si="1525"/>
        <v>2.9167305390728577E-3</v>
      </c>
      <c r="AA1108" s="13">
        <f t="shared" si="1526"/>
        <v>8.7795195878876513E-3</v>
      </c>
      <c r="AB1108" s="13">
        <f t="shared" si="1527"/>
        <v>1.3213418785439881E-2</v>
      </c>
      <c r="AC1108" s="13">
        <f t="shared" si="1528"/>
        <v>2.4504886400561194E-3</v>
      </c>
      <c r="AD1108" s="13">
        <f t="shared" si="1529"/>
        <v>6.3116739584905684E-2</v>
      </c>
      <c r="AE1108" s="13">
        <f t="shared" si="1530"/>
        <v>6.2011809065940816E-2</v>
      </c>
      <c r="AF1108" s="13">
        <f t="shared" si="1531"/>
        <v>3.0463110808010903E-2</v>
      </c>
      <c r="AG1108" s="13">
        <f t="shared" si="1532"/>
        <v>9.976606435443635E-3</v>
      </c>
      <c r="AH1108" s="13">
        <f t="shared" si="1533"/>
        <v>7.1641746102265398E-4</v>
      </c>
      <c r="AI1108" s="13">
        <f t="shared" si="1534"/>
        <v>2.1564560208405369E-3</v>
      </c>
      <c r="AJ1108" s="13">
        <f t="shared" si="1535"/>
        <v>3.2455257045112379E-3</v>
      </c>
      <c r="AK1108" s="13">
        <f t="shared" si="1536"/>
        <v>3.2564037157401977E-3</v>
      </c>
      <c r="AL1108" s="13">
        <f t="shared" si="1537"/>
        <v>2.8987914576600446E-4</v>
      </c>
      <c r="AM1108" s="13">
        <f t="shared" si="1538"/>
        <v>3.7996972575013825E-2</v>
      </c>
      <c r="AN1108" s="13">
        <f t="shared" si="1539"/>
        <v>3.7331792229791362E-2</v>
      </c>
      <c r="AO1108" s="13">
        <f t="shared" si="1540"/>
        <v>1.8339128312616675E-2</v>
      </c>
      <c r="AP1108" s="13">
        <f t="shared" si="1541"/>
        <v>6.0060269844786967E-3</v>
      </c>
      <c r="AQ1108" s="13">
        <f t="shared" si="1542"/>
        <v>1.4752211578727167E-3</v>
      </c>
      <c r="AR1108" s="13">
        <f t="shared" si="1543"/>
        <v>1.4077515124075724E-4</v>
      </c>
      <c r="AS1108" s="13">
        <f t="shared" si="1544"/>
        <v>4.2374095969761503E-4</v>
      </c>
      <c r="AT1108" s="13">
        <f t="shared" si="1545"/>
        <v>6.3774181502520265E-4</v>
      </c>
      <c r="AU1108" s="13">
        <f t="shared" si="1546"/>
        <v>6.3987933087213567E-4</v>
      </c>
      <c r="AV1108" s="13">
        <f t="shared" si="1547"/>
        <v>4.8151800826466663E-4</v>
      </c>
      <c r="AW1108" s="13">
        <f t="shared" si="1548"/>
        <v>2.3813254861494336E-5</v>
      </c>
      <c r="AX1108" s="13">
        <f t="shared" si="1549"/>
        <v>1.9062163412874134E-2</v>
      </c>
      <c r="AY1108" s="13">
        <f t="shared" si="1550"/>
        <v>1.8728458499551629E-2</v>
      </c>
      <c r="AZ1108" s="13">
        <f t="shared" si="1551"/>
        <v>9.2002977356845008E-3</v>
      </c>
      <c r="BA1108" s="13">
        <f t="shared" si="1552"/>
        <v>3.0130786765772462E-3</v>
      </c>
      <c r="BB1108" s="13">
        <f t="shared" si="1553"/>
        <v>7.4008282438772397E-4</v>
      </c>
      <c r="BC1108" s="13">
        <f t="shared" si="1554"/>
        <v>1.454253660779691E-4</v>
      </c>
      <c r="BD1108" s="13">
        <f t="shared" si="1555"/>
        <v>2.3051786941105138E-5</v>
      </c>
      <c r="BE1108" s="13">
        <f t="shared" si="1556"/>
        <v>6.9387148478095993E-5</v>
      </c>
      <c r="BF1108" s="13">
        <f t="shared" si="1557"/>
        <v>1.0442956952148807E-4</v>
      </c>
      <c r="BG1108" s="13">
        <f t="shared" si="1558"/>
        <v>1.0477958555380948E-4</v>
      </c>
      <c r="BH1108" s="13">
        <f t="shared" si="1559"/>
        <v>7.8848081049752536E-5</v>
      </c>
      <c r="BI1108" s="13">
        <f t="shared" si="1560"/>
        <v>4.7467413445994961E-5</v>
      </c>
      <c r="BJ1108" s="14">
        <f t="shared" si="1561"/>
        <v>0.74563813771284815</v>
      </c>
      <c r="BK1108" s="14">
        <f t="shared" si="1562"/>
        <v>0.14809677130267096</v>
      </c>
      <c r="BL1108" s="14">
        <f t="shared" si="1563"/>
        <v>8.796290947445598E-2</v>
      </c>
      <c r="BM1108" s="14">
        <f t="shared" si="1564"/>
        <v>0.72671279637099651</v>
      </c>
      <c r="BN1108" s="14">
        <f t="shared" si="1565"/>
        <v>0.23919710741336131</v>
      </c>
    </row>
    <row r="1109" spans="1:66" x14ac:dyDescent="0.25">
      <c r="A1109" t="s">
        <v>348</v>
      </c>
      <c r="B1109" t="s">
        <v>270</v>
      </c>
      <c r="C1109" t="s">
        <v>271</v>
      </c>
      <c r="D1109" s="7" t="s">
        <v>375</v>
      </c>
      <c r="E1109" s="10">
        <f>VLOOKUP(A1109,home!$A$2:$E$405,3,FALSE)</f>
        <v>1.4792000000000001</v>
      </c>
      <c r="F1109" s="10">
        <f>VLOOKUP(B1109,home!$B$2:$E$405,3,FALSE)</f>
        <v>1.1267</v>
      </c>
      <c r="G1109" s="10">
        <f>VLOOKUP(C1109,away!$B$2:$E$405,4,FALSE)</f>
        <v>1.0817000000000001</v>
      </c>
      <c r="H1109" s="10">
        <f>VLOOKUP(A1109,away!$A$2:$E$405,3,FALSE)</f>
        <v>1.1875</v>
      </c>
      <c r="I1109" s="10">
        <f>VLOOKUP(C1109,away!$B$2:$E$405,3,FALSE)</f>
        <v>0.67369999999999997</v>
      </c>
      <c r="J1109" s="10">
        <f>VLOOKUP(B1109,home!$B$2:$E$405,4,FALSE)</f>
        <v>0.98250000000000004</v>
      </c>
      <c r="K1109" s="12">
        <f t="shared" si="1510"/>
        <v>1.8027770560880003</v>
      </c>
      <c r="L1109" s="12">
        <f t="shared" si="1511"/>
        <v>0.78601842187500004</v>
      </c>
      <c r="M1109" s="13">
        <f t="shared" si="1512"/>
        <v>7.5110457820971838E-2</v>
      </c>
      <c r="N1109" s="13">
        <f t="shared" si="1513"/>
        <v>0.13540741003191353</v>
      </c>
      <c r="O1109" s="13">
        <f t="shared" si="1514"/>
        <v>5.9038203522749036E-2</v>
      </c>
      <c r="P1109" s="13">
        <f t="shared" si="1515"/>
        <v>0.10643271874346573</v>
      </c>
      <c r="Q1109" s="13">
        <f t="shared" si="1516"/>
        <v>0.12205468601491694</v>
      </c>
      <c r="R1109" s="13">
        <f t="shared" si="1517"/>
        <v>2.3202557781643131E-2</v>
      </c>
      <c r="S1109" s="13">
        <f t="shared" si="1518"/>
        <v>3.7704215723615167E-2</v>
      </c>
      <c r="T1109" s="13">
        <f t="shared" si="1519"/>
        <v>9.5937231683893662E-2</v>
      </c>
      <c r="U1109" s="13">
        <f t="shared" si="1520"/>
        <v>4.182903881130233E-2</v>
      </c>
      <c r="V1109" s="13">
        <f t="shared" si="1521"/>
        <v>5.9363862295825041E-3</v>
      </c>
      <c r="W1109" s="13">
        <f t="shared" si="1522"/>
        <v>7.3345795845239092E-2</v>
      </c>
      <c r="X1109" s="13">
        <f t="shared" si="1523"/>
        <v>5.765114670144076E-2</v>
      </c>
      <c r="Y1109" s="13">
        <f t="shared" si="1524"/>
        <v>2.2657431674775286E-2</v>
      </c>
      <c r="Z1109" s="13">
        <f t="shared" si="1525"/>
        <v>6.0792126169968786E-3</v>
      </c>
      <c r="AA1109" s="13">
        <f t="shared" si="1526"/>
        <v>1.0959465025002663E-2</v>
      </c>
      <c r="AB1109" s="13">
        <f t="shared" si="1527"/>
        <v>9.8787360470368527E-3</v>
      </c>
      <c r="AC1109" s="13">
        <f t="shared" si="1528"/>
        <v>5.2574713316862112E-4</v>
      </c>
      <c r="AD1109" s="13">
        <f t="shared" si="1529"/>
        <v>3.3056529477577888E-2</v>
      </c>
      <c r="AE1109" s="13">
        <f t="shared" si="1530"/>
        <v>2.5983041132630193E-2</v>
      </c>
      <c r="AF1109" s="13">
        <f t="shared" si="1531"/>
        <v>1.0211574493291598E-2</v>
      </c>
      <c r="AG1109" s="13">
        <f t="shared" si="1532"/>
        <v>2.6754952226920219E-3</v>
      </c>
      <c r="AH1109" s="13">
        <f t="shared" si="1533"/>
        <v>1.1945932768636187E-3</v>
      </c>
      <c r="AI1109" s="13">
        <f t="shared" si="1534"/>
        <v>2.1535853508867124E-3</v>
      </c>
      <c r="AJ1109" s="13">
        <f t="shared" si="1535"/>
        <v>1.9412171294528955E-3</v>
      </c>
      <c r="AK1109" s="13">
        <f t="shared" si="1536"/>
        <v>1.1665272339542302E-3</v>
      </c>
      <c r="AL1109" s="13">
        <f t="shared" si="1537"/>
        <v>2.9799683494457626E-5</v>
      </c>
      <c r="AM1109" s="13">
        <f t="shared" si="1538"/>
        <v>1.1918710579214809E-2</v>
      </c>
      <c r="AN1109" s="13">
        <f t="shared" si="1539"/>
        <v>9.368326080259292E-3</v>
      </c>
      <c r="AO1109" s="13">
        <f t="shared" si="1540"/>
        <v>3.6818384406079063E-3</v>
      </c>
      <c r="AP1109" s="13">
        <f t="shared" si="1541"/>
        <v>9.6466428022844598E-4</v>
      </c>
      <c r="AQ1109" s="13">
        <f t="shared" si="1542"/>
        <v>1.8956097379608646E-4</v>
      </c>
      <c r="AR1109" s="13">
        <f t="shared" si="1543"/>
        <v>1.8779446445256535E-4</v>
      </c>
      <c r="AS1109" s="13">
        <f t="shared" si="1544"/>
        <v>3.3855155177541841E-4</v>
      </c>
      <c r="AT1109" s="13">
        <f t="shared" si="1545"/>
        <v>3.0516648492185657E-4</v>
      </c>
      <c r="AU1109" s="13">
        <f t="shared" si="1546"/>
        <v>1.8338237910138264E-4</v>
      </c>
      <c r="AV1109" s="13">
        <f t="shared" si="1547"/>
        <v>8.2649386383701023E-5</v>
      </c>
      <c r="AW1109" s="13">
        <f t="shared" si="1548"/>
        <v>1.1729618780507915E-6</v>
      </c>
      <c r="AX1109" s="13">
        <f t="shared" si="1549"/>
        <v>3.5811296617269659E-3</v>
      </c>
      <c r="AY1109" s="13">
        <f t="shared" si="1550"/>
        <v>2.8148338852403828E-3</v>
      </c>
      <c r="AZ1109" s="13">
        <f t="shared" si="1551"/>
        <v>1.1062556441584601E-3</v>
      </c>
      <c r="BA1109" s="13">
        <f t="shared" si="1552"/>
        <v>2.898457718705815E-4</v>
      </c>
      <c r="BB1109" s="13">
        <f t="shared" si="1553"/>
        <v>5.6956029048213929E-5</v>
      </c>
      <c r="BC1109" s="13">
        <f t="shared" si="1554"/>
        <v>8.953697613748756E-6</v>
      </c>
      <c r="BD1109" s="13">
        <f t="shared" si="1555"/>
        <v>2.4601651430977697E-5</v>
      </c>
      <c r="BE1109" s="13">
        <f t="shared" si="1556"/>
        <v>4.4351292741641118E-5</v>
      </c>
      <c r="BF1109" s="13">
        <f t="shared" si="1557"/>
        <v>3.9977746481236437E-5</v>
      </c>
      <c r="BG1109" s="13">
        <f t="shared" si="1558"/>
        <v>2.4023654703491955E-5</v>
      </c>
      <c r="BH1109" s="13">
        <f t="shared" si="1559"/>
        <v>1.0827323375708963E-5</v>
      </c>
      <c r="BI1109" s="13">
        <f t="shared" si="1560"/>
        <v>3.9038500321146773E-6</v>
      </c>
      <c r="BJ1109" s="14">
        <f t="shared" si="1561"/>
        <v>0.61296141732213583</v>
      </c>
      <c r="BK1109" s="14">
        <f t="shared" si="1562"/>
        <v>0.22855415921953867</v>
      </c>
      <c r="BL1109" s="14">
        <f t="shared" si="1563"/>
        <v>0.15260915396429153</v>
      </c>
      <c r="BM1109" s="14">
        <f t="shared" si="1564"/>
        <v>0.47614424828394042</v>
      </c>
      <c r="BN1109" s="14">
        <f t="shared" si="1565"/>
        <v>0.52124603391566016</v>
      </c>
    </row>
    <row r="1110" spans="1:66" x14ac:dyDescent="0.25">
      <c r="A1110" t="s">
        <v>349</v>
      </c>
      <c r="B1110" t="s">
        <v>283</v>
      </c>
      <c r="C1110" t="s">
        <v>286</v>
      </c>
      <c r="D1110" s="7" t="s">
        <v>375</v>
      </c>
      <c r="E1110" s="10">
        <f>VLOOKUP(A1110,home!$A$2:$E$405,3,FALSE)</f>
        <v>1.53</v>
      </c>
      <c r="F1110" s="10">
        <f>VLOOKUP(B1110,home!$B$2:$E$405,3,FALSE)</f>
        <v>1.458</v>
      </c>
      <c r="G1110" s="10">
        <f>VLOOKUP(C1110,away!$B$2:$E$405,4,FALSE)</f>
        <v>1.5586</v>
      </c>
      <c r="H1110" s="10">
        <f>VLOOKUP(A1110,away!$A$2:$E$405,3,FALSE)</f>
        <v>1.075</v>
      </c>
      <c r="I1110" s="10">
        <f>VLOOKUP(C1110,away!$B$2:$E$405,3,FALSE)</f>
        <v>0.57250000000000001</v>
      </c>
      <c r="J1110" s="10">
        <f>VLOOKUP(B1110,home!$B$2:$E$405,4,FALSE)</f>
        <v>1.0018</v>
      </c>
      <c r="K1110" s="12">
        <f t="shared" si="1510"/>
        <v>3.4768313639999997</v>
      </c>
      <c r="L1110" s="12">
        <f t="shared" si="1511"/>
        <v>0.61654528750000004</v>
      </c>
      <c r="M1110" s="13">
        <f t="shared" si="1512"/>
        <v>1.6682806321647529E-2</v>
      </c>
      <c r="N1110" s="13">
        <f t="shared" si="1513"/>
        <v>5.80033042586416E-2</v>
      </c>
      <c r="O1110" s="13">
        <f t="shared" si="1514"/>
        <v>1.0285705619886993E-2</v>
      </c>
      <c r="P1110" s="13">
        <f t="shared" si="1515"/>
        <v>3.5761663900094158E-2</v>
      </c>
      <c r="Q1110" s="13">
        <f t="shared" si="1516"/>
        <v>0.10083385373103994</v>
      </c>
      <c r="R1110" s="13">
        <f t="shared" si="1517"/>
        <v>3.1708016642767959E-3</v>
      </c>
      <c r="S1110" s="13">
        <f t="shared" si="1518"/>
        <v>1.91648901906241E-2</v>
      </c>
      <c r="T1110" s="13">
        <f t="shared" si="1519"/>
        <v>6.2168637338336968E-2</v>
      </c>
      <c r="U1110" s="13">
        <f t="shared" si="1520"/>
        <v>1.1024342675380962E-2</v>
      </c>
      <c r="V1110" s="13">
        <f t="shared" si="1521"/>
        <v>4.5647020482264752E-3</v>
      </c>
      <c r="W1110" s="13">
        <f t="shared" si="1522"/>
        <v>0.11686076840168937</v>
      </c>
      <c r="X1110" s="13">
        <f t="shared" si="1523"/>
        <v>7.2049956051690484E-2</v>
      </c>
      <c r="Y1110" s="13">
        <f t="shared" si="1524"/>
        <v>2.2211030434125936E-2</v>
      </c>
      <c r="Z1110" s="13">
        <f t="shared" si="1525"/>
        <v>6.5164760790233859E-4</v>
      </c>
      <c r="AA1110" s="13">
        <f t="shared" si="1526"/>
        <v>2.2656688414304247E-3</v>
      </c>
      <c r="AB1110" s="13">
        <f t="shared" si="1527"/>
        <v>3.9386742441614216E-3</v>
      </c>
      <c r="AC1110" s="13">
        <f t="shared" si="1528"/>
        <v>6.1156280194045291E-4</v>
      </c>
      <c r="AD1110" s="13">
        <f t="shared" si="1529"/>
        <v>0.10157629620003343</v>
      </c>
      <c r="AE1110" s="13">
        <f t="shared" si="1530"/>
        <v>6.2626386743834764E-2</v>
      </c>
      <c r="AF1110" s="13">
        <f t="shared" si="1531"/>
        <v>1.9306001810031899E-2</v>
      </c>
      <c r="AG1110" s="13">
        <f t="shared" si="1532"/>
        <v>3.9676748121472124E-3</v>
      </c>
      <c r="AH1110" s="13">
        <f t="shared" si="1533"/>
        <v>1.0044256544070866E-4</v>
      </c>
      <c r="AI1110" s="13">
        <f t="shared" si="1534"/>
        <v>3.4922186180487831E-4</v>
      </c>
      <c r="AJ1110" s="13">
        <f t="shared" si="1535"/>
        <v>6.0709276105883731E-4</v>
      </c>
      <c r="AK1110" s="13">
        <f t="shared" si="1536"/>
        <v>7.035863841689077E-4</v>
      </c>
      <c r="AL1110" s="13">
        <f t="shared" si="1537"/>
        <v>5.243842781634471E-5</v>
      </c>
      <c r="AM1110" s="13">
        <f t="shared" si="1538"/>
        <v>7.0632730493446011E-2</v>
      </c>
      <c r="AN1110" s="13">
        <f t="shared" si="1539"/>
        <v>4.3548277128991689E-2</v>
      </c>
      <c r="AO1110" s="13">
        <f t="shared" si="1540"/>
        <v>1.3424742521311928E-2</v>
      </c>
      <c r="AP1110" s="13">
        <f t="shared" si="1541"/>
        <v>2.7589872458052456E-3</v>
      </c>
      <c r="AQ1110" s="13">
        <f t="shared" si="1542"/>
        <v>4.2526014616845712E-4</v>
      </c>
      <c r="AR1110" s="13">
        <f t="shared" si="1543"/>
        <v>1.2385478077375863E-5</v>
      </c>
      <c r="AS1110" s="13">
        <f t="shared" si="1544"/>
        <v>4.3062218637554813E-5</v>
      </c>
      <c r="AT1110" s="13">
        <f t="shared" si="1545"/>
        <v>7.4860036181237963E-5</v>
      </c>
      <c r="AU1110" s="13">
        <f t="shared" si="1546"/>
        <v>8.6758573901700981E-5</v>
      </c>
      <c r="AV1110" s="13">
        <f t="shared" si="1547"/>
        <v>7.5411232709336461E-5</v>
      </c>
      <c r="AW1110" s="13">
        <f t="shared" si="1548"/>
        <v>3.1224520004835204E-6</v>
      </c>
      <c r="AX1110" s="13">
        <f t="shared" si="1549"/>
        <v>4.0929682117428742E-2</v>
      </c>
      <c r="AY1110" s="13">
        <f t="shared" si="1550"/>
        <v>2.5235002628373714E-2</v>
      </c>
      <c r="AZ1110" s="13">
        <f t="shared" si="1551"/>
        <v>7.7792609752869628E-3</v>
      </c>
      <c r="BA1110" s="13">
        <f t="shared" si="1552"/>
        <v>1.5987555648486103E-3</v>
      </c>
      <c r="BB1110" s="13">
        <f t="shared" si="1553"/>
        <v>2.4642630234295287E-4</v>
      </c>
      <c r="BC1110" s="13">
        <f t="shared" si="1554"/>
        <v>3.0386595085119575E-5</v>
      </c>
      <c r="BD1110" s="13">
        <f t="shared" si="1555"/>
        <v>1.2727013570067738E-6</v>
      </c>
      <c r="BE1110" s="13">
        <f t="shared" si="1556"/>
        <v>4.4249679950465123E-6</v>
      </c>
      <c r="BF1110" s="13">
        <f t="shared" si="1557"/>
        <v>7.6924337549369553E-6</v>
      </c>
      <c r="BG1110" s="13">
        <f t="shared" si="1558"/>
        <v>8.9150983148856975E-6</v>
      </c>
      <c r="BH1110" s="13">
        <f t="shared" si="1559"/>
        <v>7.7490733585845368E-6</v>
      </c>
      <c r="BI1110" s="13">
        <f t="shared" si="1560"/>
        <v>5.3884442590127043E-6</v>
      </c>
      <c r="BJ1110" s="14">
        <f t="shared" si="1561"/>
        <v>0.82621342150066113</v>
      </c>
      <c r="BK1110" s="14">
        <f t="shared" si="1562"/>
        <v>0.10207306631872279</v>
      </c>
      <c r="BL1110" s="14">
        <f t="shared" si="1563"/>
        <v>3.2773456876156598E-2</v>
      </c>
      <c r="BM1110" s="14">
        <f t="shared" si="1564"/>
        <v>0.71174157663148263</v>
      </c>
      <c r="BN1110" s="14">
        <f t="shared" si="1565"/>
        <v>0.22473813549558702</v>
      </c>
    </row>
    <row r="1111" spans="1:66" x14ac:dyDescent="0.25">
      <c r="A1111" t="s">
        <v>357</v>
      </c>
      <c r="B1111" t="s">
        <v>329</v>
      </c>
      <c r="C1111" t="s">
        <v>331</v>
      </c>
      <c r="D1111" s="7" t="s">
        <v>375</v>
      </c>
      <c r="E1111" s="10">
        <f>VLOOKUP(A1111,home!$A$2:$E$405,3,FALSE)</f>
        <v>1.9630000000000001</v>
      </c>
      <c r="F1111" s="10">
        <f>VLOOKUP(B1111,home!$B$2:$E$405,3,FALSE)</f>
        <v>1.0187999999999999</v>
      </c>
      <c r="G1111" s="10">
        <f>VLOOKUP(C1111,away!$B$2:$E$405,4,FALSE)</f>
        <v>1.4434</v>
      </c>
      <c r="H1111" s="10">
        <f>VLOOKUP(A1111,away!$A$2:$E$405,3,FALSE)</f>
        <v>1.5185</v>
      </c>
      <c r="I1111" s="10">
        <f>VLOOKUP(C1111,away!$B$2:$E$405,3,FALSE)</f>
        <v>0.76829999999999998</v>
      </c>
      <c r="J1111" s="10">
        <f>VLOOKUP(B1111,home!$B$2:$E$405,4,FALSE)</f>
        <v>0.52680000000000005</v>
      </c>
      <c r="K1111" s="12">
        <f t="shared" si="1510"/>
        <v>2.8866620109599999</v>
      </c>
      <c r="L1111" s="12">
        <f t="shared" si="1511"/>
        <v>0.61459835814000008</v>
      </c>
      <c r="M1111" s="13">
        <f t="shared" si="1512"/>
        <v>3.015934754800759E-2</v>
      </c>
      <c r="N1111" s="13">
        <f t="shared" si="1513"/>
        <v>8.7059842842173135E-2</v>
      </c>
      <c r="O1111" s="13">
        <f t="shared" si="1514"/>
        <v>1.8535885485579103E-2</v>
      </c>
      <c r="P1111" s="13">
        <f t="shared" si="1515"/>
        <v>5.350683647072605E-2</v>
      </c>
      <c r="Q1111" s="13">
        <f t="shared" si="1516"/>
        <v>0.12565617050632455</v>
      </c>
      <c r="R1111" s="13">
        <f t="shared" si="1517"/>
        <v>5.6960623930539861E-3</v>
      </c>
      <c r="S1111" s="13">
        <f t="shared" si="1518"/>
        <v>2.3732124381568021E-2</v>
      </c>
      <c r="T1111" s="13">
        <f t="shared" si="1519"/>
        <v>7.7228076083346961E-2</v>
      </c>
      <c r="U1111" s="13">
        <f t="shared" si="1520"/>
        <v>1.644260692208685E-2</v>
      </c>
      <c r="V1111" s="13">
        <f t="shared" si="1521"/>
        <v>4.6782285929250975E-3</v>
      </c>
      <c r="W1111" s="13">
        <f t="shared" si="1522"/>
        <v>0.12090896461443981</v>
      </c>
      <c r="X1111" s="13">
        <f t="shared" si="1523"/>
        <v>7.4310451136442079E-2</v>
      </c>
      <c r="Y1111" s="13">
        <f t="shared" si="1524"/>
        <v>2.2835540630549996E-2</v>
      </c>
      <c r="Z1111" s="13">
        <f t="shared" si="1525"/>
        <v>1.1669301982113267E-3</v>
      </c>
      <c r="AA1111" s="13">
        <f t="shared" si="1526"/>
        <v>3.3685330726186602E-3</v>
      </c>
      <c r="AB1111" s="13">
        <f t="shared" si="1527"/>
        <v>4.8619082266953247E-3</v>
      </c>
      <c r="AC1111" s="13">
        <f t="shared" si="1528"/>
        <v>5.187388667308359E-4</v>
      </c>
      <c r="AD1111" s="13">
        <f t="shared" si="1529"/>
        <v>8.7255828734252583E-2</v>
      </c>
      <c r="AE1111" s="13">
        <f t="shared" si="1530"/>
        <v>5.3627289078216678E-2</v>
      </c>
      <c r="AF1111" s="13">
        <f t="shared" si="1531"/>
        <v>1.647962190948556E-2</v>
      </c>
      <c r="AG1111" s="13">
        <f t="shared" si="1532"/>
        <v>3.3761161894459335E-3</v>
      </c>
      <c r="AH1111" s="13">
        <f t="shared" si="1533"/>
        <v>1.7929834597116655E-4</v>
      </c>
      <c r="AI1111" s="13">
        <f t="shared" si="1534"/>
        <v>5.1757372394292949E-4</v>
      </c>
      <c r="AJ1111" s="13">
        <f t="shared" si="1535"/>
        <v>7.4703020338857625E-4</v>
      </c>
      <c r="AK1111" s="13">
        <f t="shared" si="1536"/>
        <v>7.1880790305384179E-4</v>
      </c>
      <c r="AL1111" s="13">
        <f t="shared" si="1537"/>
        <v>3.6812567870037024E-5</v>
      </c>
      <c r="AM1111" s="13">
        <f t="shared" si="1538"/>
        <v>5.0375617208399795E-2</v>
      </c>
      <c r="AN1111" s="13">
        <f t="shared" si="1539"/>
        <v>3.096077162657165E-2</v>
      </c>
      <c r="AO1111" s="13">
        <f t="shared" si="1540"/>
        <v>9.514219704219215E-3</v>
      </c>
      <c r="AP1111" s="13">
        <f t="shared" si="1541"/>
        <v>1.9491412697321229E-3</v>
      </c>
      <c r="AQ1111" s="13">
        <f t="shared" si="1542"/>
        <v>2.994847560400694E-4</v>
      </c>
      <c r="AR1111" s="13">
        <f t="shared" si="1543"/>
        <v>2.2039293810219335E-5</v>
      </c>
      <c r="AS1111" s="13">
        <f t="shared" si="1544"/>
        <v>6.3619992190346025E-5</v>
      </c>
      <c r="AT1111" s="13">
        <f t="shared" si="1545"/>
        <v>9.1824707296721877E-5</v>
      </c>
      <c r="AU1111" s="13">
        <f t="shared" si="1546"/>
        <v>8.8355631406989522E-5</v>
      </c>
      <c r="AV1111" s="13">
        <f t="shared" si="1547"/>
        <v>6.3763211159235231E-5</v>
      </c>
      <c r="AW1111" s="13">
        <f t="shared" si="1548"/>
        <v>1.8141823801745139E-6</v>
      </c>
      <c r="AX1111" s="13">
        <f t="shared" si="1549"/>
        <v>2.4236230079025065E-2</v>
      </c>
      <c r="AY1111" s="13">
        <f t="shared" si="1550"/>
        <v>1.489554721407209E-2</v>
      </c>
      <c r="AZ1111" s="13">
        <f t="shared" si="1551"/>
        <v>4.5773894306827788E-3</v>
      </c>
      <c r="BA1111" s="13">
        <f t="shared" si="1552"/>
        <v>9.3775200955500862E-4</v>
      </c>
      <c r="BB1111" s="13">
        <f t="shared" si="1553"/>
        <v>1.4408521135374848E-4</v>
      </c>
      <c r="BC1111" s="13">
        <f t="shared" si="1554"/>
        <v>1.7710906866053743E-5</v>
      </c>
      <c r="BD1111" s="13">
        <f t="shared" si="1555"/>
        <v>2.2575522983876444E-6</v>
      </c>
      <c r="BE1111" s="13">
        <f t="shared" si="1556"/>
        <v>6.5167904575110476E-6</v>
      </c>
      <c r="BF1111" s="13">
        <f t="shared" si="1557"/>
        <v>9.4058857235418893E-6</v>
      </c>
      <c r="BG1111" s="13">
        <f t="shared" si="1558"/>
        <v>9.0505376658597949E-6</v>
      </c>
      <c r="BH1111" s="13">
        <f t="shared" si="1559"/>
        <v>6.5314608147000156E-6</v>
      </c>
      <c r="BI1111" s="13">
        <f t="shared" si="1560"/>
        <v>3.7708239619736787E-6</v>
      </c>
      <c r="BJ1111" s="14">
        <f t="shared" si="1561"/>
        <v>0.80664585114119491</v>
      </c>
      <c r="BK1111" s="14">
        <f t="shared" si="1562"/>
        <v>0.12752763564189973</v>
      </c>
      <c r="BL1111" s="14">
        <f t="shared" si="1563"/>
        <v>5.1434842163175926E-2</v>
      </c>
      <c r="BM1111" s="14">
        <f t="shared" si="1564"/>
        <v>0.65126738086692537</v>
      </c>
      <c r="BN1111" s="14">
        <f t="shared" si="1565"/>
        <v>0.3206141452458644</v>
      </c>
    </row>
    <row r="1112" spans="1:66" x14ac:dyDescent="0.25">
      <c r="A1112" t="s">
        <v>357</v>
      </c>
      <c r="B1112" t="s">
        <v>337</v>
      </c>
      <c r="C1112" t="s">
        <v>330</v>
      </c>
      <c r="D1112" s="7" t="s">
        <v>375</v>
      </c>
      <c r="E1112" s="10">
        <f>VLOOKUP(A1112,home!$A$2:$E$405,3,FALSE)</f>
        <v>1.9630000000000001</v>
      </c>
      <c r="F1112" s="10">
        <f>VLOOKUP(B1112,home!$B$2:$E$405,3,FALSE)</f>
        <v>0.93389999999999995</v>
      </c>
      <c r="G1112" s="10">
        <f>VLOOKUP(C1112,away!$B$2:$E$405,4,FALSE)</f>
        <v>1.1037999999999999</v>
      </c>
      <c r="H1112" s="10">
        <f>VLOOKUP(A1112,away!$A$2:$E$405,3,FALSE)</f>
        <v>1.5185</v>
      </c>
      <c r="I1112" s="10">
        <f>VLOOKUP(C1112,away!$B$2:$E$405,3,FALSE)</f>
        <v>0.65849999999999997</v>
      </c>
      <c r="J1112" s="10">
        <f>VLOOKUP(B1112,home!$B$2:$E$405,4,FALSE)</f>
        <v>1.4268000000000001</v>
      </c>
      <c r="K1112" s="12">
        <f t="shared" si="1510"/>
        <v>2.0235366036599998</v>
      </c>
      <c r="L1112" s="12">
        <f t="shared" si="1511"/>
        <v>1.4267033343</v>
      </c>
      <c r="M1112" s="13">
        <f t="shared" si="1512"/>
        <v>3.1738020308565124E-2</v>
      </c>
      <c r="N1112" s="13">
        <f t="shared" si="1513"/>
        <v>6.4223045822085961E-2</v>
      </c>
      <c r="O1112" s="13">
        <f t="shared" si="1514"/>
        <v>4.5280739398310975E-2</v>
      </c>
      <c r="P1112" s="13">
        <f t="shared" si="1515"/>
        <v>9.1627233613271727E-2</v>
      </c>
      <c r="Q1112" s="13">
        <f t="shared" si="1516"/>
        <v>6.49788420097622E-2</v>
      </c>
      <c r="R1112" s="13">
        <f t="shared" si="1517"/>
        <v>3.2301090939569829E-2</v>
      </c>
      <c r="S1112" s="13">
        <f t="shared" si="1518"/>
        <v>6.613164477492138E-2</v>
      </c>
      <c r="T1112" s="13">
        <f t="shared" si="1519"/>
        <v>9.2705530554280643E-2</v>
      </c>
      <c r="U1112" s="13">
        <f t="shared" si="1520"/>
        <v>6.5362439854369916E-2</v>
      </c>
      <c r="V1112" s="13">
        <f t="shared" si="1521"/>
        <v>2.1213462262856312E-2</v>
      </c>
      <c r="W1112" s="13">
        <f t="shared" si="1522"/>
        <v>4.3829021756731312E-2</v>
      </c>
      <c r="X1112" s="13">
        <f t="shared" si="1523"/>
        <v>6.2531011479435808E-2</v>
      </c>
      <c r="Y1112" s="13">
        <f t="shared" si="1524"/>
        <v>4.4606601287431324E-2</v>
      </c>
      <c r="Z1112" s="13">
        <f t="shared" si="1525"/>
        <v>1.5361358048337262E-2</v>
      </c>
      <c r="AA1112" s="13">
        <f t="shared" si="1526"/>
        <v>3.1084270292737585E-2</v>
      </c>
      <c r="AB1112" s="13">
        <f t="shared" si="1527"/>
        <v>3.1450079367707828E-2</v>
      </c>
      <c r="AC1112" s="13">
        <f t="shared" si="1528"/>
        <v>3.8276860914913955E-3</v>
      </c>
      <c r="AD1112" s="13">
        <f t="shared" si="1529"/>
        <v>2.2172407456839072E-2</v>
      </c>
      <c r="AE1112" s="13">
        <f t="shared" si="1530"/>
        <v>3.1633447648130482E-2</v>
      </c>
      <c r="AF1112" s="13">
        <f t="shared" si="1531"/>
        <v>2.2565772617496132E-2</v>
      </c>
      <c r="AG1112" s="13">
        <f t="shared" si="1532"/>
        <v>1.0731554344812455E-2</v>
      </c>
      <c r="AH1112" s="13">
        <f t="shared" si="1533"/>
        <v>5.4790251867347286E-3</v>
      </c>
      <c r="AI1112" s="13">
        <f t="shared" si="1534"/>
        <v>1.1087008017732788E-2</v>
      </c>
      <c r="AJ1112" s="13">
        <f t="shared" si="1535"/>
        <v>1.1217483274477099E-2</v>
      </c>
      <c r="AK1112" s="13">
        <f t="shared" si="1536"/>
        <v>7.566329335616081E-3</v>
      </c>
      <c r="AL1112" s="13">
        <f t="shared" si="1537"/>
        <v>4.4201911057282226E-4</v>
      </c>
      <c r="AM1112" s="13">
        <f t="shared" si="1538"/>
        <v>8.9733356160355583E-3</v>
      </c>
      <c r="AN1112" s="13">
        <f t="shared" si="1539"/>
        <v>1.2802287843190875E-2</v>
      </c>
      <c r="AO1112" s="13">
        <f t="shared" si="1540"/>
        <v>9.1325333762743918E-3</v>
      </c>
      <c r="AP1112" s="13">
        <f t="shared" si="1541"/>
        <v>4.3431386061789029E-3</v>
      </c>
      <c r="AQ1112" s="13">
        <f t="shared" si="1542"/>
        <v>1.5490925826906238E-3</v>
      </c>
      <c r="AR1112" s="13">
        <f t="shared" si="1543"/>
        <v>1.5633887005256232E-3</v>
      </c>
      <c r="AS1112" s="13">
        <f t="shared" si="1544"/>
        <v>3.1635742612620399E-3</v>
      </c>
      <c r="AT1112" s="13">
        <f t="shared" si="1545"/>
        <v>3.2008041580301912E-3</v>
      </c>
      <c r="AU1112" s="13">
        <f t="shared" si="1546"/>
        <v>2.1589814583070732E-3</v>
      </c>
      <c r="AV1112" s="13">
        <f t="shared" si="1547"/>
        <v>1.0921945018769017E-3</v>
      </c>
      <c r="AW1112" s="13">
        <f t="shared" si="1548"/>
        <v>3.544731026088796E-5</v>
      </c>
      <c r="AX1112" s="13">
        <f t="shared" si="1549"/>
        <v>3.0263121793289833E-3</v>
      </c>
      <c r="AY1112" s="13">
        <f t="shared" si="1550"/>
        <v>4.3176496768813598E-3</v>
      </c>
      <c r="AZ1112" s="13">
        <f t="shared" si="1551"/>
        <v>3.0800025951729778E-3</v>
      </c>
      <c r="BA1112" s="13">
        <f t="shared" si="1552"/>
        <v>1.4647499907286465E-3</v>
      </c>
      <c r="BB1112" s="13">
        <f t="shared" si="1553"/>
        <v>5.2244092392211361E-4</v>
      </c>
      <c r="BC1112" s="13">
        <f t="shared" si="1554"/>
        <v>1.490736416268904E-4</v>
      </c>
      <c r="BD1112" s="13">
        <f t="shared" si="1555"/>
        <v>3.7174864530780842E-4</v>
      </c>
      <c r="BE1112" s="13">
        <f t="shared" si="1556"/>
        <v>7.5224699114136845E-4</v>
      </c>
      <c r="BF1112" s="13">
        <f t="shared" si="1557"/>
        <v>7.6109966078382956E-4</v>
      </c>
      <c r="BG1112" s="13">
        <f t="shared" si="1558"/>
        <v>5.1337100754309624E-4</v>
      </c>
      <c r="BH1112" s="13">
        <f t="shared" si="1559"/>
        <v>2.5970625625531716E-4</v>
      </c>
      <c r="BI1112" s="13">
        <f t="shared" si="1560"/>
        <v>1.0510502314642764E-4</v>
      </c>
      <c r="BJ1112" s="14">
        <f t="shared" si="1561"/>
        <v>0.50933785200903658</v>
      </c>
      <c r="BK1112" s="14">
        <f t="shared" si="1562"/>
        <v>0.21929771583856011</v>
      </c>
      <c r="BL1112" s="14">
        <f t="shared" si="1563"/>
        <v>0.25477068633143651</v>
      </c>
      <c r="BM1112" s="14">
        <f t="shared" si="1564"/>
        <v>0.66433643776918416</v>
      </c>
      <c r="BN1112" s="14">
        <f t="shared" si="1565"/>
        <v>0.33014897209156585</v>
      </c>
    </row>
    <row r="1113" spans="1:66" x14ac:dyDescent="0.25">
      <c r="A1113" t="s">
        <v>290</v>
      </c>
      <c r="B1113" t="s">
        <v>310</v>
      </c>
      <c r="C1113" t="s">
        <v>291</v>
      </c>
      <c r="D1113" s="7" t="s">
        <v>375</v>
      </c>
      <c r="E1113" s="10">
        <f>VLOOKUP(A1113,home!$A$2:$E$405,3,FALSE)</f>
        <v>1.6512</v>
      </c>
      <c r="F1113" s="10">
        <f>VLOOKUP(B1113,home!$B$2:$E$405,3,FALSE)</f>
        <v>0.87060000000000004</v>
      </c>
      <c r="G1113" s="10">
        <f>VLOOKUP(C1113,away!$B$2:$E$405,4,FALSE)</f>
        <v>0.88819999999999999</v>
      </c>
      <c r="H1113" s="10">
        <f>VLOOKUP(A1113,away!$A$2:$E$405,3,FALSE)</f>
        <v>1.1418999999999999</v>
      </c>
      <c r="I1113" s="10">
        <f>VLOOKUP(C1113,away!$B$2:$E$405,3,FALSE)</f>
        <v>1.0508999999999999</v>
      </c>
      <c r="J1113" s="10">
        <f>VLOOKUP(B1113,home!$B$2:$E$405,4,FALSE)</f>
        <v>0.54730000000000001</v>
      </c>
      <c r="K1113" s="12">
        <f t="shared" si="1510"/>
        <v>1.2768183383040002</v>
      </c>
      <c r="L1113" s="12">
        <f t="shared" si="1511"/>
        <v>0.65677242918299994</v>
      </c>
      <c r="M1113" s="13">
        <f t="shared" si="1512"/>
        <v>0.14462793967492077</v>
      </c>
      <c r="N1113" s="13">
        <f t="shared" si="1513"/>
        <v>0.1846636056080635</v>
      </c>
      <c r="O1113" s="13">
        <f t="shared" si="1514"/>
        <v>9.4987643268030095E-2</v>
      </c>
      <c r="P1113" s="13">
        <f t="shared" si="1515"/>
        <v>0.12128196483689931</v>
      </c>
      <c r="Q1113" s="13">
        <f t="shared" si="1516"/>
        <v>0.11789093902885646</v>
      </c>
      <c r="R1113" s="13">
        <f t="shared" si="1517"/>
        <v>3.1192632605756176E-2</v>
      </c>
      <c r="S1113" s="13">
        <f t="shared" si="1518"/>
        <v>2.5426129674115724E-2</v>
      </c>
      <c r="T1113" s="13">
        <f t="shared" si="1519"/>
        <v>7.7427518404646997E-2</v>
      </c>
      <c r="U1113" s="13">
        <f t="shared" si="1520"/>
        <v>3.9827325331008773E-2</v>
      </c>
      <c r="V1113" s="13">
        <f t="shared" si="1521"/>
        <v>2.36909116362519E-3</v>
      </c>
      <c r="W1113" s="13">
        <f t="shared" si="1522"/>
        <v>5.0175104290640919E-2</v>
      </c>
      <c r="X1113" s="13">
        <f t="shared" si="1523"/>
        <v>3.2953625129474598E-2</v>
      </c>
      <c r="Y1113" s="13">
        <f t="shared" si="1524"/>
        <v>1.0821516213335491E-2</v>
      </c>
      <c r="Z1113" s="13">
        <f t="shared" si="1525"/>
        <v>6.8288203630317785E-3</v>
      </c>
      <c r="AA1113" s="13">
        <f t="shared" si="1526"/>
        <v>8.7191630685027541E-3</v>
      </c>
      <c r="AB1113" s="13">
        <f t="shared" si="1527"/>
        <v>5.5663936502636478E-3</v>
      </c>
      <c r="AC1113" s="13">
        <f t="shared" si="1528"/>
        <v>1.2416689327457415E-4</v>
      </c>
      <c r="AD1113" s="13">
        <f t="shared" si="1529"/>
        <v>1.6016123321151498E-2</v>
      </c>
      <c r="AE1113" s="13">
        <f t="shared" si="1530"/>
        <v>1.0518948219727167E-2</v>
      </c>
      <c r="AF1113" s="13">
        <f t="shared" si="1531"/>
        <v>3.4542775873602021E-3</v>
      </c>
      <c r="AG1113" s="13">
        <f t="shared" si="1532"/>
        <v>7.5622476070765074E-4</v>
      </c>
      <c r="AH1113" s="13">
        <f t="shared" si="1533"/>
        <v>1.1212452345706792E-3</v>
      </c>
      <c r="AI1113" s="13">
        <f t="shared" si="1534"/>
        <v>1.4316264772358132E-3</v>
      </c>
      <c r="AJ1113" s="13">
        <f t="shared" si="1535"/>
        <v>9.1396346986812049E-4</v>
      </c>
      <c r="AK1113" s="13">
        <f t="shared" si="1536"/>
        <v>3.8898843962252404E-4</v>
      </c>
      <c r="AL1113" s="13">
        <f t="shared" si="1537"/>
        <v>4.1649503734568585E-6</v>
      </c>
      <c r="AM1113" s="13">
        <f t="shared" si="1538"/>
        <v>4.0899359929969193E-3</v>
      </c>
      <c r="AN1113" s="13">
        <f t="shared" si="1539"/>
        <v>2.6861571973235718E-3</v>
      </c>
      <c r="AO1113" s="13">
        <f t="shared" si="1540"/>
        <v>8.8209699382680055E-4</v>
      </c>
      <c r="AP1113" s="13">
        <f t="shared" si="1541"/>
        <v>1.9311232847021652E-4</v>
      </c>
      <c r="AQ1113" s="13">
        <f t="shared" si="1542"/>
        <v>3.1707713268642378E-5</v>
      </c>
      <c r="AR1113" s="13">
        <f t="shared" si="1543"/>
        <v>1.4728059128376949E-4</v>
      </c>
      <c r="AS1113" s="13">
        <f t="shared" si="1544"/>
        <v>1.8805055982737317E-4</v>
      </c>
      <c r="AT1113" s="13">
        <f t="shared" si="1545"/>
        <v>1.2005320165796181E-4</v>
      </c>
      <c r="AU1113" s="13">
        <f t="shared" si="1546"/>
        <v>5.1095376482997959E-5</v>
      </c>
      <c r="AV1113" s="13">
        <f t="shared" si="1547"/>
        <v>1.6309878424009675E-5</v>
      </c>
      <c r="AW1113" s="13">
        <f t="shared" si="1548"/>
        <v>9.7017784983011156E-8</v>
      </c>
      <c r="AX1113" s="13">
        <f t="shared" si="1549"/>
        <v>8.703508797246746E-4</v>
      </c>
      <c r="AY1113" s="13">
        <f t="shared" si="1550"/>
        <v>5.7162246151833552E-4</v>
      </c>
      <c r="AZ1113" s="13">
        <f t="shared" si="1551"/>
        <v>1.8771293631348156E-4</v>
      </c>
      <c r="BA1113" s="13">
        <f t="shared" si="1552"/>
        <v>4.1094893723893018E-5</v>
      </c>
      <c r="BB1113" s="13">
        <f t="shared" si="1553"/>
        <v>6.7474982945146091E-6</v>
      </c>
      <c r="BC1113" s="13">
        <f t="shared" si="1554"/>
        <v>8.8631416915930184E-7</v>
      </c>
      <c r="BD1113" s="13">
        <f t="shared" si="1555"/>
        <v>1.6121638618158308E-5</v>
      </c>
      <c r="BE1113" s="13">
        <f t="shared" si="1556"/>
        <v>2.0584403831174485E-5</v>
      </c>
      <c r="BF1113" s="13">
        <f t="shared" si="1557"/>
        <v>1.3141272147349354E-5</v>
      </c>
      <c r="BG1113" s="13">
        <f t="shared" si="1558"/>
        <v>5.5930057554597495E-6</v>
      </c>
      <c r="BH1113" s="13">
        <f t="shared" si="1559"/>
        <v>1.7853130787027052E-6</v>
      </c>
      <c r="BI1113" s="13">
        <f t="shared" si="1560"/>
        <v>4.5590409570031724E-7</v>
      </c>
      <c r="BJ1113" s="14">
        <f t="shared" si="1561"/>
        <v>0.51423930777359472</v>
      </c>
      <c r="BK1113" s="14">
        <f t="shared" si="1562"/>
        <v>0.29440507965472734</v>
      </c>
      <c r="BL1113" s="14">
        <f t="shared" si="1563"/>
        <v>0.18472945269006127</v>
      </c>
      <c r="BM1113" s="14">
        <f t="shared" si="1564"/>
        <v>0.30498641001515531</v>
      </c>
      <c r="BN1113" s="14">
        <f t="shared" si="1565"/>
        <v>0.69464472502252639</v>
      </c>
    </row>
    <row r="1114" spans="1:66" x14ac:dyDescent="0.25">
      <c r="A1114" t="s">
        <v>338</v>
      </c>
      <c r="B1114" t="s">
        <v>77</v>
      </c>
      <c r="C1114" t="s">
        <v>90</v>
      </c>
      <c r="D1114" s="7" t="s">
        <v>376</v>
      </c>
      <c r="E1114" s="10">
        <f>VLOOKUP(A1114,home!$A$2:$E$405,3,FALSE)</f>
        <v>1.3033999999999999</v>
      </c>
      <c r="F1114" s="10">
        <f>VLOOKUP(B1114,home!$B$2:$E$405,3,FALSE)</f>
        <v>1.1082000000000001</v>
      </c>
      <c r="G1114" s="10">
        <f>VLOOKUP(C1114,away!$B$2:$E$405,4,FALSE)</f>
        <v>0.57540000000000002</v>
      </c>
      <c r="H1114" s="10">
        <f>VLOOKUP(A1114,away!$A$2:$E$405,3,FALSE)</f>
        <v>1.0085</v>
      </c>
      <c r="I1114" s="10">
        <f>VLOOKUP(C1114,away!$B$2:$E$405,3,FALSE)</f>
        <v>2.1071</v>
      </c>
      <c r="J1114" s="10">
        <f>VLOOKUP(B1114,home!$B$2:$E$405,4,FALSE)</f>
        <v>1.873</v>
      </c>
      <c r="K1114" s="12">
        <f t="shared" si="1510"/>
        <v>0.83112380215199999</v>
      </c>
      <c r="L1114" s="12">
        <f t="shared" si="1511"/>
        <v>3.9801443855499996</v>
      </c>
      <c r="M1114" s="13">
        <f t="shared" si="1512"/>
        <v>8.137533231546451E-3</v>
      </c>
      <c r="N1114" s="13">
        <f t="shared" si="1513"/>
        <v>6.763297559541138E-3</v>
      </c>
      <c r="O1114" s="13">
        <f t="shared" si="1514"/>
        <v>3.2388557203766155E-2</v>
      </c>
      <c r="P1114" s="13">
        <f t="shared" si="1515"/>
        <v>2.6918900809411676E-2</v>
      </c>
      <c r="Q1114" s="13">
        <f t="shared" si="1516"/>
        <v>2.8105687913855867E-3</v>
      </c>
      <c r="R1114" s="13">
        <f t="shared" si="1517"/>
        <v>6.445556705531745E-2</v>
      </c>
      <c r="S1114" s="13">
        <f t="shared" si="1518"/>
        <v>2.2261882076800965E-2</v>
      </c>
      <c r="T1114" s="13">
        <f t="shared" si="1519"/>
        <v>1.1186469595235391E-2</v>
      </c>
      <c r="U1114" s="13">
        <f t="shared" si="1520"/>
        <v>5.3570555960878626E-2</v>
      </c>
      <c r="V1114" s="13">
        <f t="shared" si="1521"/>
        <v>8.1824604637499888E-3</v>
      </c>
      <c r="W1114" s="13">
        <f t="shared" si="1522"/>
        <v>7.7864354003538E-4</v>
      </c>
      <c r="X1114" s="13">
        <f t="shared" si="1523"/>
        <v>3.099113714216594E-3</v>
      </c>
      <c r="Y1114" s="13">
        <f t="shared" si="1524"/>
        <v>6.1674600249100936E-3</v>
      </c>
      <c r="Z1114" s="13">
        <f t="shared" si="1525"/>
        <v>8.5514154444221072E-2</v>
      </c>
      <c r="AA1114" s="13">
        <f t="shared" si="1526"/>
        <v>7.1072849179494371E-2</v>
      </c>
      <c r="AB1114" s="13">
        <f t="shared" si="1527"/>
        <v>2.9535168319918505E-2</v>
      </c>
      <c r="AC1114" s="13">
        <f t="shared" si="1528"/>
        <v>1.6917199854460682E-3</v>
      </c>
      <c r="AD1114" s="13">
        <f t="shared" si="1529"/>
        <v>1.6178729487882447E-4</v>
      </c>
      <c r="AE1114" s="13">
        <f t="shared" si="1530"/>
        <v>6.439367933652755E-4</v>
      </c>
      <c r="AF1114" s="13">
        <f t="shared" si="1531"/>
        <v>1.2814807063809362E-3</v>
      </c>
      <c r="AG1114" s="13">
        <f t="shared" si="1532"/>
        <v>1.7001594128975765E-3</v>
      </c>
      <c r="AH1114" s="13">
        <f t="shared" si="1533"/>
        <v>8.5089670424055519E-2</v>
      </c>
      <c r="AI1114" s="13">
        <f t="shared" si="1534"/>
        <v>7.0720050406701609E-2</v>
      </c>
      <c r="AJ1114" s="13">
        <f t="shared" si="1535"/>
        <v>2.9388558591199467E-2</v>
      </c>
      <c r="AK1114" s="13">
        <f t="shared" si="1536"/>
        <v>8.1418435186948416E-3</v>
      </c>
      <c r="AL1114" s="13">
        <f t="shared" si="1537"/>
        <v>2.2384789684904468E-4</v>
      </c>
      <c r="AM1114" s="13">
        <f t="shared" si="1538"/>
        <v>2.6893054331915091E-5</v>
      </c>
      <c r="AN1114" s="13">
        <f t="shared" si="1539"/>
        <v>1.0703823920946295E-4</v>
      </c>
      <c r="AO1114" s="13">
        <f t="shared" si="1540"/>
        <v>2.1301382341435096E-4</v>
      </c>
      <c r="AP1114" s="13">
        <f t="shared" si="1541"/>
        <v>2.8260859110238926E-4</v>
      </c>
      <c r="AQ1114" s="13">
        <f t="shared" si="1542"/>
        <v>2.812057492960926E-4</v>
      </c>
      <c r="AR1114" s="13">
        <f t="shared" si="1543"/>
        <v>6.7733834801320877E-2</v>
      </c>
      <c r="AS1114" s="13">
        <f t="shared" si="1544"/>
        <v>5.6295202314409265E-2</v>
      </c>
      <c r="AT1114" s="13">
        <f t="shared" si="1545"/>
        <v>2.3394141295233949E-2</v>
      </c>
      <c r="AU1114" s="13">
        <f t="shared" si="1546"/>
        <v>6.4811425537919841E-3</v>
      </c>
      <c r="AV1114" s="13">
        <f t="shared" si="1547"/>
        <v>1.3466579603991788E-3</v>
      </c>
      <c r="AW1114" s="13">
        <f t="shared" si="1548"/>
        <v>2.0569089346781075E-5</v>
      </c>
      <c r="AX1114" s="13">
        <f t="shared" si="1549"/>
        <v>3.7252429279702622E-6</v>
      </c>
      <c r="AY1114" s="13">
        <f t="shared" si="1550"/>
        <v>1.4827004724570682E-5</v>
      </c>
      <c r="AZ1114" s="13">
        <f t="shared" si="1551"/>
        <v>2.9506809804511668E-5</v>
      </c>
      <c r="BA1114" s="13">
        <f t="shared" si="1552"/>
        <v>3.9147121126306254E-5</v>
      </c>
      <c r="BB1114" s="13">
        <f t="shared" si="1553"/>
        <v>3.895279859032841E-5</v>
      </c>
      <c r="BC1114" s="13">
        <f t="shared" si="1554"/>
        <v>3.1007552522151109E-5</v>
      </c>
      <c r="BD1114" s="13">
        <f t="shared" si="1555"/>
        <v>4.4931740382708071E-2</v>
      </c>
      <c r="BE1114" s="13">
        <f t="shared" si="1556"/>
        <v>3.7343838904182892E-2</v>
      </c>
      <c r="BF1114" s="13">
        <f t="shared" si="1557"/>
        <v>1.551867668849813E-2</v>
      </c>
      <c r="BG1114" s="13">
        <f t="shared" si="1558"/>
        <v>4.2993138579040576E-3</v>
      </c>
      <c r="BH1114" s="13">
        <f t="shared" si="1559"/>
        <v>8.9331552005650079E-4</v>
      </c>
      <c r="BI1114" s="13">
        <f t="shared" si="1560"/>
        <v>1.4849115831015009E-4</v>
      </c>
      <c r="BJ1114" s="14">
        <f t="shared" si="1561"/>
        <v>3.5660843419896837E-2</v>
      </c>
      <c r="BK1114" s="14">
        <f t="shared" si="1562"/>
        <v>6.7431171468528756E-2</v>
      </c>
      <c r="BL1114" s="14">
        <f t="shared" si="1563"/>
        <v>0.70274917609684173</v>
      </c>
      <c r="BM1114" s="14">
        <f t="shared" si="1564"/>
        <v>0.74988666286314209</v>
      </c>
      <c r="BN1114" s="14">
        <f t="shared" si="1565"/>
        <v>0.14147442465096843</v>
      </c>
    </row>
    <row r="1115" spans="1:66" x14ac:dyDescent="0.25">
      <c r="A1115" t="s">
        <v>338</v>
      </c>
      <c r="B1115" t="s">
        <v>95</v>
      </c>
      <c r="C1115" t="s">
        <v>87</v>
      </c>
      <c r="D1115" s="7" t="s">
        <v>376</v>
      </c>
      <c r="E1115" s="10">
        <f>VLOOKUP(A1115,home!$A$2:$E$405,3,FALSE)</f>
        <v>1.3033999999999999</v>
      </c>
      <c r="F1115" s="10">
        <f>VLOOKUP(B1115,home!$B$2:$E$405,3,FALSE)</f>
        <v>0.93769999999999998</v>
      </c>
      <c r="G1115" s="10">
        <f>VLOOKUP(C1115,away!$B$2:$E$405,4,FALSE)</f>
        <v>1.2276</v>
      </c>
      <c r="H1115" s="10">
        <f>VLOOKUP(A1115,away!$A$2:$E$405,3,FALSE)</f>
        <v>1.0085</v>
      </c>
      <c r="I1115" s="10">
        <f>VLOOKUP(C1115,away!$B$2:$E$405,3,FALSE)</f>
        <v>0.89239999999999997</v>
      </c>
      <c r="J1115" s="10">
        <f>VLOOKUP(B1115,home!$B$2:$E$405,4,FALSE)</f>
        <v>0.99160000000000004</v>
      </c>
      <c r="K1115" s="12">
        <f t="shared" si="1510"/>
        <v>1.500370485768</v>
      </c>
      <c r="L1115" s="12">
        <f t="shared" si="1511"/>
        <v>0.89242552263999997</v>
      </c>
      <c r="M1115" s="13">
        <f t="shared" si="1512"/>
        <v>9.1373844342378871E-2</v>
      </c>
      <c r="N1115" s="13">
        <f t="shared" si="1513"/>
        <v>0.13709461922246463</v>
      </c>
      <c r="O1115" s="13">
        <f t="shared" si="1514"/>
        <v>8.1544350792873477E-2</v>
      </c>
      <c r="P1115" s="13">
        <f t="shared" si="1515"/>
        <v>0.12234673721073977</v>
      </c>
      <c r="Q1115" s="13">
        <f t="shared" si="1516"/>
        <v>0.10284636021949413</v>
      </c>
      <c r="R1115" s="13">
        <f t="shared" si="1517"/>
        <v>3.6386129937334796E-2</v>
      </c>
      <c r="S1115" s="13">
        <f t="shared" si="1518"/>
        <v>4.0954619491617938E-2</v>
      </c>
      <c r="T1115" s="13">
        <f t="shared" si="1519"/>
        <v>9.1782716770503744E-2</v>
      </c>
      <c r="U1115" s="13">
        <f t="shared" si="1520"/>
        <v>5.4592675449296579E-2</v>
      </c>
      <c r="V1115" s="13">
        <f t="shared" si="1521"/>
        <v>6.0929958246060054E-3</v>
      </c>
      <c r="W1115" s="13">
        <f t="shared" si="1522"/>
        <v>5.1435881147331039E-2</v>
      </c>
      <c r="X1115" s="13">
        <f t="shared" si="1523"/>
        <v>4.5902693115355823E-2</v>
      </c>
      <c r="Y1115" s="13">
        <f t="shared" si="1524"/>
        <v>2.0482367447027468E-2</v>
      </c>
      <c r="Z1115" s="13">
        <f t="shared" si="1525"/>
        <v>1.0823970342057654E-2</v>
      </c>
      <c r="AA1115" s="13">
        <f t="shared" si="1526"/>
        <v>1.6239965640051469E-2</v>
      </c>
      <c r="AB1115" s="13">
        <f t="shared" si="1527"/>
        <v>1.2182982568109827E-2</v>
      </c>
      <c r="AC1115" s="13">
        <f t="shared" si="1528"/>
        <v>5.0989575049094793E-4</v>
      </c>
      <c r="AD1115" s="13">
        <f t="shared" si="1529"/>
        <v>1.9293219495731543E-2</v>
      </c>
      <c r="AE1115" s="13">
        <f t="shared" si="1530"/>
        <v>1.721776149188646E-2</v>
      </c>
      <c r="AF1115" s="13">
        <f t="shared" si="1531"/>
        <v>7.6827848990438175E-3</v>
      </c>
      <c r="AG1115" s="13">
        <f t="shared" si="1532"/>
        <v>2.2854377762866265E-3</v>
      </c>
      <c r="AH1115" s="13">
        <f t="shared" si="1533"/>
        <v>2.4148968473876645E-3</v>
      </c>
      <c r="AI1115" s="13">
        <f t="shared" si="1534"/>
        <v>3.6232399559946423E-3</v>
      </c>
      <c r="AJ1115" s="13">
        <f t="shared" si="1535"/>
        <v>2.7181011464148543E-3</v>
      </c>
      <c r="AK1115" s="13">
        <f t="shared" si="1536"/>
        <v>1.3593862458043376E-3</v>
      </c>
      <c r="AL1115" s="13">
        <f t="shared" si="1537"/>
        <v>2.7309382390188167E-5</v>
      </c>
      <c r="AM1115" s="13">
        <f t="shared" si="1538"/>
        <v>5.7893954213678713E-3</v>
      </c>
      <c r="AN1115" s="13">
        <f t="shared" si="1539"/>
        <v>5.1666042346838453E-3</v>
      </c>
      <c r="AO1115" s="13">
        <f t="shared" si="1540"/>
        <v>2.3054047422058836E-3</v>
      </c>
      <c r="AP1115" s="13">
        <f t="shared" si="1541"/>
        <v>6.8580067731994012E-4</v>
      </c>
      <c r="AQ1115" s="13">
        <f t="shared" si="1542"/>
        <v>1.5300650697102835E-4</v>
      </c>
      <c r="AR1115" s="13">
        <f t="shared" si="1543"/>
        <v>4.3102311623032517E-4</v>
      </c>
      <c r="AS1115" s="13">
        <f t="shared" si="1544"/>
        <v>6.4669436227573021E-4</v>
      </c>
      <c r="AT1115" s="13">
        <f t="shared" si="1545"/>
        <v>4.8514056723553215E-4</v>
      </c>
      <c r="AU1115" s="13">
        <f t="shared" si="1546"/>
        <v>2.4263019617631282E-4</v>
      </c>
      <c r="AV1115" s="13">
        <f t="shared" si="1547"/>
        <v>9.1008796324759883E-5</v>
      </c>
      <c r="AW1115" s="13">
        <f t="shared" si="1548"/>
        <v>1.0157337251664681E-6</v>
      </c>
      <c r="AX1115" s="13">
        <f t="shared" si="1549"/>
        <v>1.4477063367767929E-3</v>
      </c>
      <c r="AY1115" s="13">
        <f t="shared" si="1550"/>
        <v>1.2919700842272692E-3</v>
      </c>
      <c r="AZ1115" s="13">
        <f t="shared" si="1551"/>
        <v>5.7649353882588265E-4</v>
      </c>
      <c r="BA1115" s="13">
        <f t="shared" si="1552"/>
        <v>1.7149251589509051E-4</v>
      </c>
      <c r="BB1115" s="13">
        <f t="shared" si="1553"/>
        <v>3.826107453163115E-5</v>
      </c>
      <c r="BC1115" s="13">
        <f t="shared" si="1554"/>
        <v>6.8290318871317876E-6</v>
      </c>
      <c r="BD1115" s="13">
        <f t="shared" si="1555"/>
        <v>6.4109338295294873E-5</v>
      </c>
      <c r="BE1115" s="13">
        <f t="shared" si="1556"/>
        <v>9.6187759040376619E-5</v>
      </c>
      <c r="BF1115" s="13">
        <f t="shared" si="1557"/>
        <v>7.2158637378172616E-5</v>
      </c>
      <c r="BG1115" s="13">
        <f t="shared" si="1558"/>
        <v>3.6088229938481935E-5</v>
      </c>
      <c r="BH1115" s="13">
        <f t="shared" si="1559"/>
        <v>1.3536428770826853E-5</v>
      </c>
      <c r="BI1115" s="13">
        <f t="shared" si="1560"/>
        <v>4.0619316420898798E-6</v>
      </c>
      <c r="BJ1115" s="14">
        <f t="shared" si="1561"/>
        <v>0.51365680574981776</v>
      </c>
      <c r="BK1115" s="14">
        <f t="shared" si="1562"/>
        <v>0.26259737208645095</v>
      </c>
      <c r="BL1115" s="14">
        <f t="shared" si="1563"/>
        <v>0.21324436794657559</v>
      </c>
      <c r="BM1115" s="14">
        <f t="shared" si="1564"/>
        <v>0.42743952004911423</v>
      </c>
      <c r="BN1115" s="14">
        <f t="shared" si="1565"/>
        <v>0.57159204172528566</v>
      </c>
    </row>
    <row r="1116" spans="1:66" x14ac:dyDescent="0.25">
      <c r="A1116" t="s">
        <v>338</v>
      </c>
      <c r="B1116" t="s">
        <v>92</v>
      </c>
      <c r="C1116" t="s">
        <v>79</v>
      </c>
      <c r="D1116" s="7" t="s">
        <v>376</v>
      </c>
      <c r="E1116" s="10">
        <f>VLOOKUP(A1116,home!$A$2:$E$405,3,FALSE)</f>
        <v>1.3033999999999999</v>
      </c>
      <c r="F1116" s="10">
        <f>VLOOKUP(B1116,home!$B$2:$E$405,3,FALSE)</f>
        <v>0.95899999999999996</v>
      </c>
      <c r="G1116" s="10">
        <f>VLOOKUP(C1116,away!$B$2:$E$405,4,FALSE)</f>
        <v>0.68200000000000005</v>
      </c>
      <c r="H1116" s="10">
        <f>VLOOKUP(A1116,away!$A$2:$E$405,3,FALSE)</f>
        <v>1.0085</v>
      </c>
      <c r="I1116" s="10">
        <f>VLOOKUP(C1116,away!$B$2:$E$405,3,FALSE)</f>
        <v>0.7712</v>
      </c>
      <c r="J1116" s="10">
        <f>VLOOKUP(B1116,home!$B$2:$E$405,4,FALSE)</f>
        <v>1.1154999999999999</v>
      </c>
      <c r="K1116" s="12">
        <f t="shared" si="1510"/>
        <v>0.85247312919999996</v>
      </c>
      <c r="L1116" s="12">
        <f t="shared" si="1511"/>
        <v>0.86758592559999992</v>
      </c>
      <c r="M1116" s="13">
        <f t="shared" si="1512"/>
        <v>0.17905557350817927</v>
      </c>
      <c r="N1116" s="13">
        <f t="shared" si="1513"/>
        <v>0.15264006504921818</v>
      </c>
      <c r="O1116" s="13">
        <f t="shared" si="1514"/>
        <v>0.15534609547593256</v>
      </c>
      <c r="P1116" s="13">
        <f t="shared" si="1515"/>
        <v>0.13242837211937017</v>
      </c>
      <c r="Q1116" s="13">
        <f t="shared" si="1516"/>
        <v>6.5060776946899296E-2</v>
      </c>
      <c r="R1116" s="13">
        <f t="shared" si="1517"/>
        <v>6.7388043015916457E-2</v>
      </c>
      <c r="S1116" s="13">
        <f t="shared" si="1518"/>
        <v>2.4485797060912595E-2</v>
      </c>
      <c r="T1116" s="13">
        <f t="shared" si="1519"/>
        <v>5.6445814387730761E-2</v>
      </c>
      <c r="U1116" s="13">
        <f t="shared" si="1520"/>
        <v>5.7446495900442492E-2</v>
      </c>
      <c r="V1116" s="13">
        <f t="shared" si="1521"/>
        <v>2.0121712191797322E-3</v>
      </c>
      <c r="W1116" s="13">
        <f t="shared" si="1522"/>
        <v>1.8487521370702153E-2</v>
      </c>
      <c r="X1116" s="13">
        <f t="shared" si="1523"/>
        <v>1.6039513340450406E-2</v>
      </c>
      <c r="Y1116" s="13">
        <f t="shared" si="1524"/>
        <v>6.957828013824106E-3</v>
      </c>
      <c r="Z1116" s="13">
        <f t="shared" si="1525"/>
        <v>1.9488305891445495E-2</v>
      </c>
      <c r="AA1116" s="13">
        <f t="shared" si="1526"/>
        <v>1.6613257106087333E-2</v>
      </c>
      <c r="AB1116" s="13">
        <f t="shared" si="1527"/>
        <v>7.0811776357152037E-3</v>
      </c>
      <c r="AC1116" s="13">
        <f t="shared" si="1528"/>
        <v>9.3011820911444583E-5</v>
      </c>
      <c r="AD1116" s="13">
        <f t="shared" si="1529"/>
        <v>3.9400287985085838E-3</v>
      </c>
      <c r="AE1116" s="13">
        <f t="shared" si="1530"/>
        <v>3.4183135320447256E-3</v>
      </c>
      <c r="AF1116" s="13">
        <f t="shared" si="1531"/>
        <v>1.4828403548450141E-3</v>
      </c>
      <c r="AG1116" s="13">
        <f t="shared" si="1532"/>
        <v>4.2883047392508131E-4</v>
      </c>
      <c r="AH1116" s="13">
        <f t="shared" si="1533"/>
        <v>4.226944976301418E-3</v>
      </c>
      <c r="AI1116" s="13">
        <f t="shared" si="1534"/>
        <v>3.6033570109038891E-3</v>
      </c>
      <c r="AJ1116" s="13">
        <f t="shared" si="1535"/>
        <v>1.5358825133549984E-3</v>
      </c>
      <c r="AK1116" s="13">
        <f t="shared" si="1536"/>
        <v>4.364328574144321E-4</v>
      </c>
      <c r="AL1116" s="13">
        <f t="shared" si="1537"/>
        <v>2.7516382293675637E-6</v>
      </c>
      <c r="AM1116" s="13">
        <f t="shared" si="1538"/>
        <v>6.717537358005459E-4</v>
      </c>
      <c r="AN1116" s="13">
        <f t="shared" si="1539"/>
        <v>5.828040866497744E-4</v>
      </c>
      <c r="AO1116" s="13">
        <f t="shared" si="1540"/>
        <v>2.5281631147975356E-4</v>
      </c>
      <c r="AP1116" s="13">
        <f t="shared" si="1541"/>
        <v>7.3113291200646634E-5</v>
      </c>
      <c r="AQ1116" s="13">
        <f t="shared" si="1542"/>
        <v>1.5858015604993836E-5</v>
      </c>
      <c r="AR1116" s="13">
        <f t="shared" si="1543"/>
        <v>7.3344759394494707E-4</v>
      </c>
      <c r="AS1116" s="13">
        <f t="shared" si="1544"/>
        <v>6.2524436551445991E-4</v>
      </c>
      <c r="AT1116" s="13">
        <f t="shared" si="1545"/>
        <v>2.6650201039239013E-4</v>
      </c>
      <c r="AU1116" s="13">
        <f t="shared" si="1546"/>
        <v>7.5728600912430564E-5</v>
      </c>
      <c r="AV1116" s="13">
        <f t="shared" si="1547"/>
        <v>1.6139149347439413E-5</v>
      </c>
      <c r="AW1116" s="13">
        <f t="shared" si="1548"/>
        <v>5.6530396345220399E-8</v>
      </c>
      <c r="AX1116" s="13">
        <f t="shared" si="1549"/>
        <v>9.5442001534946864E-5</v>
      </c>
      <c r="AY1116" s="13">
        <f t="shared" si="1550"/>
        <v>8.2804137242813497E-5</v>
      </c>
      <c r="AZ1116" s="13">
        <f t="shared" si="1551"/>
        <v>3.5919852026657885E-5</v>
      </c>
      <c r="BA1116" s="13">
        <f t="shared" si="1552"/>
        <v>1.0387852689321006E-5</v>
      </c>
      <c r="BB1116" s="13">
        <f t="shared" si="1553"/>
        <v>2.2530886976152534E-6</v>
      </c>
      <c r="BC1116" s="13">
        <f t="shared" si="1554"/>
        <v>3.9094960863588558E-7</v>
      </c>
      <c r="BD1116" s="13">
        <f t="shared" si="1555"/>
        <v>1.0605480161196993E-4</v>
      </c>
      <c r="BE1116" s="13">
        <f t="shared" si="1556"/>
        <v>9.04088685968412E-5</v>
      </c>
      <c r="BF1116" s="13">
        <f t="shared" si="1557"/>
        <v>3.8535565560090414E-5</v>
      </c>
      <c r="BG1116" s="13">
        <f t="shared" si="1558"/>
        <v>1.0950178052834009E-5</v>
      </c>
      <c r="BH1116" s="13">
        <f t="shared" si="1559"/>
        <v>2.3336831374991425E-6</v>
      </c>
      <c r="BI1116" s="13">
        <f t="shared" si="1560"/>
        <v>3.9788043335703365E-7</v>
      </c>
      <c r="BJ1116" s="14">
        <f t="shared" si="1561"/>
        <v>0.32672507559068398</v>
      </c>
      <c r="BK1116" s="14">
        <f t="shared" si="1562"/>
        <v>0.33816048150402539</v>
      </c>
      <c r="BL1116" s="14">
        <f t="shared" si="1563"/>
        <v>0.31564342918957322</v>
      </c>
      <c r="BM1116" s="14">
        <f t="shared" si="1564"/>
        <v>0.24801561845336548</v>
      </c>
      <c r="BN1116" s="14">
        <f t="shared" si="1565"/>
        <v>0.75191892611551603</v>
      </c>
    </row>
    <row r="1117" spans="1:66" x14ac:dyDescent="0.25">
      <c r="A1117" t="s">
        <v>338</v>
      </c>
      <c r="B1117" t="s">
        <v>84</v>
      </c>
      <c r="C1117" t="s">
        <v>82</v>
      </c>
      <c r="D1117" s="7" t="s">
        <v>376</v>
      </c>
      <c r="E1117" s="10">
        <f>VLOOKUP(A1117,home!$A$2:$E$405,3,FALSE)</f>
        <v>1.3033999999999999</v>
      </c>
      <c r="F1117" s="10">
        <f>VLOOKUP(B1117,home!$B$2:$E$405,3,FALSE)</f>
        <v>0.76719999999999999</v>
      </c>
      <c r="G1117" s="10">
        <f>VLOOKUP(C1117,away!$B$2:$E$405,4,FALSE)</f>
        <v>1.1508</v>
      </c>
      <c r="H1117" s="10">
        <f>VLOOKUP(A1117,away!$A$2:$E$405,3,FALSE)</f>
        <v>1.0085</v>
      </c>
      <c r="I1117" s="10">
        <f>VLOOKUP(C1117,away!$B$2:$E$405,3,FALSE)</f>
        <v>1.4874000000000001</v>
      </c>
      <c r="J1117" s="10">
        <f>VLOOKUP(B1117,home!$B$2:$E$405,4,FALSE)</f>
        <v>0.69410000000000005</v>
      </c>
      <c r="K1117" s="12">
        <f t="shared" si="1510"/>
        <v>1.1507637267840001</v>
      </c>
      <c r="L1117" s="12">
        <f t="shared" si="1511"/>
        <v>1.04117977689</v>
      </c>
      <c r="M1117" s="13">
        <f t="shared" si="1512"/>
        <v>0.11169944923468193</v>
      </c>
      <c r="N1117" s="13">
        <f t="shared" si="1513"/>
        <v>0.1285396744810228</v>
      </c>
      <c r="O1117" s="13">
        <f t="shared" si="1514"/>
        <v>0.11629920763290202</v>
      </c>
      <c r="P1117" s="13">
        <f t="shared" si="1515"/>
        <v>0.13383290959766456</v>
      </c>
      <c r="Q1117" s="13">
        <f t="shared" si="1516"/>
        <v>7.395939742269203E-2</v>
      </c>
      <c r="R1117" s="13">
        <f t="shared" si="1517"/>
        <v>6.0544191527854341E-2</v>
      </c>
      <c r="S1117" s="13">
        <f t="shared" si="1518"/>
        <v>4.0088039408647615E-2</v>
      </c>
      <c r="T1117" s="13">
        <f t="shared" si="1519"/>
        <v>7.7005028907477333E-2</v>
      </c>
      <c r="U1117" s="13">
        <f t="shared" si="1520"/>
        <v>6.9672059477717943E-2</v>
      </c>
      <c r="V1117" s="13">
        <f t="shared" si="1521"/>
        <v>5.336840155419618E-3</v>
      </c>
      <c r="W1117" s="13">
        <f t="shared" si="1522"/>
        <v>2.8369930602945355E-2</v>
      </c>
      <c r="X1117" s="13">
        <f t="shared" si="1523"/>
        <v>2.9538198015559427E-2</v>
      </c>
      <c r="Y1117" s="13">
        <f t="shared" si="1524"/>
        <v>1.53772872097864E-2</v>
      </c>
      <c r="Z1117" s="13">
        <f t="shared" si="1525"/>
        <v>2.1012462608985604E-2</v>
      </c>
      <c r="AA1117" s="13">
        <f t="shared" si="1526"/>
        <v>2.4180379780825725E-2</v>
      </c>
      <c r="AB1117" s="13">
        <f t="shared" si="1527"/>
        <v>1.3912951975817751E-2</v>
      </c>
      <c r="AC1117" s="13">
        <f t="shared" si="1528"/>
        <v>3.9964658003640999E-4</v>
      </c>
      <c r="AD1117" s="13">
        <f t="shared" si="1529"/>
        <v>8.161771767312212E-3</v>
      </c>
      <c r="AE1117" s="13">
        <f t="shared" si="1530"/>
        <v>8.4978717077172309E-3</v>
      </c>
      <c r="AF1117" s="13">
        <f t="shared" si="1531"/>
        <v>4.423906084340434E-3</v>
      </c>
      <c r="AG1117" s="13">
        <f t="shared" si="1532"/>
        <v>1.5353605166252954E-3</v>
      </c>
      <c r="AH1117" s="13">
        <f t="shared" si="1533"/>
        <v>5.4694377827832737E-3</v>
      </c>
      <c r="AI1117" s="13">
        <f t="shared" si="1534"/>
        <v>6.2940306063288985E-3</v>
      </c>
      <c r="AJ1117" s="13">
        <f t="shared" si="1535"/>
        <v>3.6214710585158018E-3</v>
      </c>
      <c r="AK1117" s="13">
        <f t="shared" si="1536"/>
        <v>1.3891525105793475E-3</v>
      </c>
      <c r="AL1117" s="13">
        <f t="shared" si="1537"/>
        <v>1.9153492692575124E-5</v>
      </c>
      <c r="AM1117" s="13">
        <f t="shared" si="1538"/>
        <v>1.8784541792225262E-3</v>
      </c>
      <c r="AN1117" s="13">
        <f t="shared" si="1539"/>
        <v>1.9558085032209981E-3</v>
      </c>
      <c r="AO1117" s="13">
        <f t="shared" si="1540"/>
        <v>1.0181741305116015E-3</v>
      </c>
      <c r="AP1117" s="13">
        <f t="shared" si="1541"/>
        <v>3.5336743801374636E-4</v>
      </c>
      <c r="AQ1117" s="13">
        <f t="shared" si="1542"/>
        <v>9.1979757567835823E-5</v>
      </c>
      <c r="AR1117" s="13">
        <f t="shared" si="1543"/>
        <v>1.1389336020784053E-3</v>
      </c>
      <c r="AS1117" s="13">
        <f t="shared" si="1544"/>
        <v>1.3106434764872711E-3</v>
      </c>
      <c r="AT1117" s="13">
        <f t="shared" si="1545"/>
        <v>7.5412048574381512E-4</v>
      </c>
      <c r="AU1117" s="13">
        <f t="shared" si="1546"/>
        <v>2.8927150020623777E-4</v>
      </c>
      <c r="AV1117" s="13">
        <f t="shared" si="1547"/>
        <v>8.3220787407432205E-5</v>
      </c>
      <c r="AW1117" s="13">
        <f t="shared" si="1548"/>
        <v>6.3746650139380951E-7</v>
      </c>
      <c r="AX1117" s="13">
        <f t="shared" si="1549"/>
        <v>3.6027615531251548E-4</v>
      </c>
      <c r="AY1117" s="13">
        <f t="shared" si="1550"/>
        <v>3.751122470070719E-4</v>
      </c>
      <c r="AZ1117" s="13">
        <f t="shared" si="1551"/>
        <v>1.9527964282376478E-4</v>
      </c>
      <c r="BA1117" s="13">
        <f t="shared" si="1552"/>
        <v>6.777373831546877E-5</v>
      </c>
      <c r="BB1117" s="13">
        <f t="shared" si="1553"/>
        <v>1.7641161434575254E-5</v>
      </c>
      <c r="BC1117" s="13">
        <f t="shared" si="1554"/>
        <v>3.673524105306308E-6</v>
      </c>
      <c r="BD1117" s="13">
        <f t="shared" si="1555"/>
        <v>1.9763910561741965E-4</v>
      </c>
      <c r="BE1117" s="13">
        <f t="shared" si="1556"/>
        <v>2.274359137385584E-4</v>
      </c>
      <c r="BF1117" s="13">
        <f t="shared" si="1557"/>
        <v>1.3086249984915394E-4</v>
      </c>
      <c r="BG1117" s="13">
        <f t="shared" si="1558"/>
        <v>5.0197272674227687E-5</v>
      </c>
      <c r="BH1117" s="13">
        <f t="shared" si="1559"/>
        <v>1.4441300144246726E-5</v>
      </c>
      <c r="BI1117" s="13">
        <f t="shared" si="1560"/>
        <v>3.3237048747199345E-6</v>
      </c>
      <c r="BJ1117" s="14">
        <f t="shared" si="1561"/>
        <v>0.38172596719301394</v>
      </c>
      <c r="BK1117" s="14">
        <f t="shared" si="1562"/>
        <v>0.29175115071614977</v>
      </c>
      <c r="BL1117" s="14">
        <f t="shared" si="1563"/>
        <v>0.30558297200214662</v>
      </c>
      <c r="BM1117" s="14">
        <f t="shared" si="1564"/>
        <v>0.37482324784297255</v>
      </c>
      <c r="BN1117" s="14">
        <f t="shared" si="1565"/>
        <v>0.62487482989681764</v>
      </c>
    </row>
    <row r="1118" spans="1:66" x14ac:dyDescent="0.25">
      <c r="A1118" t="s">
        <v>350</v>
      </c>
      <c r="B1118" t="s">
        <v>101</v>
      </c>
      <c r="C1118" t="s">
        <v>100</v>
      </c>
      <c r="D1118" s="7" t="s">
        <v>376</v>
      </c>
      <c r="E1118" s="10">
        <f>VLOOKUP(A1118,home!$A$2:$E$405,3,FALSE)</f>
        <v>1.6667000000000001</v>
      </c>
      <c r="F1118" s="10">
        <f>VLOOKUP(B1118,home!$B$2:$E$405,3,FALSE)</f>
        <v>0.9</v>
      </c>
      <c r="G1118" s="10">
        <f>VLOOKUP(C1118,away!$B$2:$E$405,4,FALSE)</f>
        <v>0.9</v>
      </c>
      <c r="H1118" s="10">
        <f>VLOOKUP(A1118,away!$A$2:$E$405,3,FALSE)</f>
        <v>1.3193999999999999</v>
      </c>
      <c r="I1118" s="10">
        <f>VLOOKUP(C1118,away!$B$2:$E$405,3,FALSE)</f>
        <v>1.1369</v>
      </c>
      <c r="J1118" s="10">
        <f>VLOOKUP(B1118,home!$B$2:$E$405,4,FALSE)</f>
        <v>1.3895</v>
      </c>
      <c r="K1118" s="12">
        <f t="shared" si="1510"/>
        <v>1.3500270000000003</v>
      </c>
      <c r="L1118" s="12">
        <f t="shared" si="1511"/>
        <v>2.0842859324699998</v>
      </c>
      <c r="M1118" s="13">
        <f t="shared" si="1512"/>
        <v>3.2247558872862798E-2</v>
      </c>
      <c r="N1118" s="13">
        <f t="shared" si="1513"/>
        <v>4.3535075162454362E-2</v>
      </c>
      <c r="O1118" s="13">
        <f t="shared" si="1514"/>
        <v>6.7213133315206064E-2</v>
      </c>
      <c r="P1118" s="13">
        <f t="shared" si="1515"/>
        <v>9.0739544730127714E-2</v>
      </c>
      <c r="Q1118" s="13">
        <f t="shared" si="1516"/>
        <v>2.9386763458171396E-2</v>
      </c>
      <c r="R1118" s="13">
        <f t="shared" si="1517"/>
        <v>7.0045694123057334E-2</v>
      </c>
      <c r="S1118" s="13">
        <f t="shared" si="1518"/>
        <v>6.3831691960718473E-2</v>
      </c>
      <c r="T1118" s="13">
        <f t="shared" si="1519"/>
        <v>6.1250417676690087E-2</v>
      </c>
      <c r="U1118" s="13">
        <f t="shared" si="1520"/>
        <v>9.456357829986875E-2</v>
      </c>
      <c r="V1118" s="13">
        <f t="shared" si="1521"/>
        <v>1.9956923770415379E-2</v>
      </c>
      <c r="W1118" s="13">
        <f t="shared" si="1522"/>
        <v>1.322430803704825E-2</v>
      </c>
      <c r="X1118" s="13">
        <f t="shared" si="1523"/>
        <v>2.7563239208269624E-2</v>
      </c>
      <c r="Y1118" s="13">
        <f t="shared" si="1524"/>
        <v>2.8724835867550959E-2</v>
      </c>
      <c r="Z1118" s="13">
        <f t="shared" si="1525"/>
        <v>4.8665084963594979E-2</v>
      </c>
      <c r="AA1118" s="13">
        <f t="shared" si="1526"/>
        <v>6.5699178658147256E-2</v>
      </c>
      <c r="AB1118" s="13">
        <f t="shared" si="1527"/>
        <v>4.4347832533161297E-2</v>
      </c>
      <c r="AC1118" s="13">
        <f t="shared" si="1528"/>
        <v>3.5097272484268258E-3</v>
      </c>
      <c r="AD1118" s="13">
        <f t="shared" si="1529"/>
        <v>4.4632932265830398E-3</v>
      </c>
      <c r="AE1118" s="13">
        <f t="shared" si="1530"/>
        <v>9.3027792846556642E-3</v>
      </c>
      <c r="AF1118" s="13">
        <f t="shared" si="1531"/>
        <v>9.6948259979405659E-3</v>
      </c>
      <c r="AG1118" s="13">
        <f t="shared" si="1532"/>
        <v>6.7355964817506489E-3</v>
      </c>
      <c r="AH1118" s="13">
        <f t="shared" si="1533"/>
        <v>2.5357987998019586E-2</v>
      </c>
      <c r="AI1118" s="13">
        <f t="shared" si="1534"/>
        <v>3.4233968463002397E-2</v>
      </c>
      <c r="AJ1118" s="13">
        <f t="shared" si="1535"/>
        <v>2.3108390871100875E-2</v>
      </c>
      <c r="AK1118" s="13">
        <f t="shared" si="1536"/>
        <v>1.0398983867513232E-2</v>
      </c>
      <c r="AL1118" s="13">
        <f t="shared" si="1537"/>
        <v>3.9503275755508477E-4</v>
      </c>
      <c r="AM1118" s="13">
        <f t="shared" si="1538"/>
        <v>1.2051132729608426E-3</v>
      </c>
      <c r="AN1118" s="13">
        <f t="shared" si="1539"/>
        <v>2.5118006418651632E-3</v>
      </c>
      <c r="AO1118" s="13">
        <f t="shared" si="1540"/>
        <v>2.6176553715043381E-3</v>
      </c>
      <c r="AP1118" s="13">
        <f t="shared" si="1541"/>
        <v>1.8186474222936743E-3</v>
      </c>
      <c r="AQ1118" s="13">
        <f t="shared" si="1542"/>
        <v>9.4764530960238322E-4</v>
      </c>
      <c r="AR1118" s="13">
        <f t="shared" si="1543"/>
        <v>1.0570659532003058E-2</v>
      </c>
      <c r="AS1118" s="13">
        <f t="shared" si="1544"/>
        <v>1.4270675776011495E-2</v>
      </c>
      <c r="AT1118" s="13">
        <f t="shared" si="1545"/>
        <v>9.6328988029307384E-3</v>
      </c>
      <c r="AU1118" s="13">
        <f t="shared" si="1546"/>
        <v>4.3348911574080584E-3</v>
      </c>
      <c r="AV1118" s="13">
        <f t="shared" si="1547"/>
        <v>1.4630550261405337E-3</v>
      </c>
      <c r="AW1118" s="13">
        <f t="shared" si="1548"/>
        <v>3.0876663249798176E-5</v>
      </c>
      <c r="AX1118" s="13">
        <f t="shared" si="1549"/>
        <v>2.7115590942591823E-4</v>
      </c>
      <c r="AY1118" s="13">
        <f t="shared" si="1550"/>
        <v>5.6516644752255068E-4</v>
      </c>
      <c r="AZ1118" s="13">
        <f t="shared" si="1551"/>
        <v>5.8898423803764848E-4</v>
      </c>
      <c r="BA1118" s="13">
        <f t="shared" si="1552"/>
        <v>4.0920385392947744E-4</v>
      </c>
      <c r="BB1118" s="13">
        <f t="shared" si="1553"/>
        <v>2.1322445906442965E-4</v>
      </c>
      <c r="BC1118" s="13">
        <f t="shared" si="1554"/>
        <v>8.8884148097303164E-5</v>
      </c>
      <c r="BD1118" s="13">
        <f t="shared" si="1555"/>
        <v>3.6720461599139796E-3</v>
      </c>
      <c r="BE1118" s="13">
        <f t="shared" si="1556"/>
        <v>4.9573614611301917E-3</v>
      </c>
      <c r="BF1118" s="13">
        <f t="shared" si="1557"/>
        <v>3.3462859106426057E-3</v>
      </c>
      <c r="BG1118" s="13">
        <f t="shared" si="1558"/>
        <v>1.5058587763623682E-3</v>
      </c>
      <c r="BH1118" s="13">
        <f t="shared" si="1559"/>
        <v>5.0823750156904035E-4</v>
      </c>
      <c r="BI1118" s="13">
        <f t="shared" si="1560"/>
        <v>1.3722686990614918E-4</v>
      </c>
      <c r="BJ1118" s="14">
        <f t="shared" si="1561"/>
        <v>0.24511861547541836</v>
      </c>
      <c r="BK1118" s="14">
        <f t="shared" si="1562"/>
        <v>0.21124564578762883</v>
      </c>
      <c r="BL1118" s="14">
        <f t="shared" si="1563"/>
        <v>0.489367945103095</v>
      </c>
      <c r="BM1118" s="14">
        <f t="shared" si="1564"/>
        <v>0.66069523188358481</v>
      </c>
      <c r="BN1118" s="14">
        <f t="shared" si="1565"/>
        <v>0.33316776966187966</v>
      </c>
    </row>
    <row r="1119" spans="1:66" x14ac:dyDescent="0.25">
      <c r="A1119" t="s">
        <v>350</v>
      </c>
      <c r="B1119" t="s">
        <v>102</v>
      </c>
      <c r="C1119" t="s">
        <v>98</v>
      </c>
      <c r="D1119" s="7" t="s">
        <v>376</v>
      </c>
      <c r="E1119" s="10">
        <f>VLOOKUP(A1119,home!$A$2:$E$405,3,FALSE)</f>
        <v>1.6667000000000001</v>
      </c>
      <c r="F1119" s="10">
        <f>VLOOKUP(B1119,home!$B$2:$E$405,3,FALSE)</f>
        <v>0.51429999999999998</v>
      </c>
      <c r="G1119" s="10">
        <f>VLOOKUP(C1119,away!$B$2:$E$405,4,FALSE)</f>
        <v>1.2</v>
      </c>
      <c r="H1119" s="10">
        <f>VLOOKUP(A1119,away!$A$2:$E$405,3,FALSE)</f>
        <v>1.3193999999999999</v>
      </c>
      <c r="I1119" s="10">
        <f>VLOOKUP(C1119,away!$B$2:$E$405,3,FALSE)</f>
        <v>0.88419999999999999</v>
      </c>
      <c r="J1119" s="10">
        <f>VLOOKUP(B1119,home!$B$2:$E$405,4,FALSE)</f>
        <v>1.0827</v>
      </c>
      <c r="K1119" s="12">
        <f t="shared" si="1510"/>
        <v>1.0286205719999999</v>
      </c>
      <c r="L1119" s="12">
        <f t="shared" si="1511"/>
        <v>1.2630924147959999</v>
      </c>
      <c r="M1119" s="13">
        <f t="shared" si="1512"/>
        <v>0.10109314223134386</v>
      </c>
      <c r="N1119" s="13">
        <f t="shared" si="1513"/>
        <v>0.10398648578728227</v>
      </c>
      <c r="O1119" s="13">
        <f t="shared" si="1514"/>
        <v>0.12768998114030358</v>
      </c>
      <c r="P1119" s="13">
        <f t="shared" si="1515"/>
        <v>0.13134454143920826</v>
      </c>
      <c r="Q1119" s="13">
        <f t="shared" si="1516"/>
        <v>5.348131924539206E-2</v>
      </c>
      <c r="R1119" s="13">
        <f t="shared" si="1517"/>
        <v>8.0642123311880878E-2</v>
      </c>
      <c r="S1119" s="13">
        <f t="shared" si="1518"/>
        <v>4.2662113831612399E-2</v>
      </c>
      <c r="T1119" s="13">
        <f t="shared" si="1519"/>
        <v>6.7551848672138037E-2</v>
      </c>
      <c r="U1119" s="13">
        <f t="shared" si="1520"/>
        <v>8.2950147008361425E-2</v>
      </c>
      <c r="V1119" s="13">
        <f t="shared" si="1521"/>
        <v>6.1587162254096847E-3</v>
      </c>
      <c r="W1119" s="13">
        <f t="shared" si="1522"/>
        <v>1.8337328397836597E-2</v>
      </c>
      <c r="X1119" s="13">
        <f t="shared" si="1523"/>
        <v>2.3161740406930691E-2</v>
      </c>
      <c r="Y1119" s="13">
        <f t="shared" si="1524"/>
        <v>1.4627709310734085E-2</v>
      </c>
      <c r="Z1119" s="13">
        <f t="shared" si="1525"/>
        <v>3.3952818089426816E-2</v>
      </c>
      <c r="AA1119" s="13">
        <f t="shared" si="1526"/>
        <v>3.4924567164158156E-2</v>
      </c>
      <c r="AB1119" s="13">
        <f t="shared" si="1527"/>
        <v>1.7962064126624384E-2</v>
      </c>
      <c r="AC1119" s="13">
        <f t="shared" si="1528"/>
        <v>5.0010424831136769E-4</v>
      </c>
      <c r="AD1119" s="13">
        <f t="shared" si="1529"/>
        <v>4.7155383063836303E-3</v>
      </c>
      <c r="AE1119" s="13">
        <f t="shared" si="1530"/>
        <v>5.9561606664731391E-3</v>
      </c>
      <c r="AF1119" s="13">
        <f t="shared" si="1531"/>
        <v>3.7615906795642542E-3</v>
      </c>
      <c r="AG1119" s="13">
        <f t="shared" si="1532"/>
        <v>1.5837455516416474E-3</v>
      </c>
      <c r="AH1119" s="13">
        <f t="shared" si="1533"/>
        <v>1.0721386747425853E-2</v>
      </c>
      <c r="AI1119" s="13">
        <f t="shared" si="1534"/>
        <v>1.1028238968770398E-2</v>
      </c>
      <c r="AJ1119" s="13">
        <f t="shared" si="1535"/>
        <v>5.6719367381046475E-3</v>
      </c>
      <c r="AK1119" s="13">
        <f t="shared" si="1536"/>
        <v>1.9447569372990055E-3</v>
      </c>
      <c r="AL1119" s="13">
        <f t="shared" si="1537"/>
        <v>2.5990274598820672E-5</v>
      </c>
      <c r="AM1119" s="13">
        <f t="shared" si="1538"/>
        <v>9.7009994200004837E-4</v>
      </c>
      <c r="AN1119" s="13">
        <f t="shared" si="1539"/>
        <v>1.2253258783343005E-3</v>
      </c>
      <c r="AO1119" s="13">
        <f t="shared" si="1540"/>
        <v>7.7384991128865062E-4</v>
      </c>
      <c r="AP1119" s="13">
        <f t="shared" si="1541"/>
        <v>3.2581465104641747E-4</v>
      </c>
      <c r="AQ1119" s="13">
        <f t="shared" si="1542"/>
        <v>1.0288350359153384E-4</v>
      </c>
      <c r="AR1119" s="13">
        <f t="shared" si="1543"/>
        <v>2.7084204553535895E-3</v>
      </c>
      <c r="AS1119" s="13">
        <f t="shared" si="1544"/>
        <v>2.7859369980023094E-3</v>
      </c>
      <c r="AT1119" s="13">
        <f t="shared" si="1545"/>
        <v>1.4328360542205487E-3</v>
      </c>
      <c r="AU1119" s="13">
        <f t="shared" si="1546"/>
        <v>4.9128154722485461E-4</v>
      </c>
      <c r="AV1119" s="13">
        <f t="shared" si="1547"/>
        <v>1.2633557652986873E-4</v>
      </c>
      <c r="AW1119" s="13">
        <f t="shared" si="1548"/>
        <v>9.379910622009639E-7</v>
      </c>
      <c r="AX1119" s="13">
        <f t="shared" si="1549"/>
        <v>1.6631079287287602E-4</v>
      </c>
      <c r="AY1119" s="13">
        <f t="shared" si="1550"/>
        <v>2.1006590097643832E-4</v>
      </c>
      <c r="AZ1119" s="13">
        <f t="shared" si="1551"/>
        <v>1.3266632306531344E-4</v>
      </c>
      <c r="BA1119" s="13">
        <f t="shared" si="1552"/>
        <v>5.5856608787557687E-5</v>
      </c>
      <c r="BB1119" s="13">
        <f t="shared" si="1553"/>
        <v>1.7638014718947923E-5</v>
      </c>
      <c r="BC1119" s="13">
        <f t="shared" si="1554"/>
        <v>4.4556885207126633E-6</v>
      </c>
      <c r="BD1119" s="13">
        <f t="shared" si="1555"/>
        <v>5.701642222059088E-4</v>
      </c>
      <c r="BE1119" s="13">
        <f t="shared" si="1556"/>
        <v>5.8648264837937692E-4</v>
      </c>
      <c r="BF1119" s="13">
        <f t="shared" si="1557"/>
        <v>3.016340586220347E-4</v>
      </c>
      <c r="BG1119" s="13">
        <f t="shared" si="1558"/>
        <v>1.0342233263815963E-4</v>
      </c>
      <c r="BH1119" s="13">
        <f t="shared" si="1559"/>
        <v>2.6595584738959498E-5</v>
      </c>
      <c r="BI1119" s="13">
        <f t="shared" si="1560"/>
        <v>5.4713531173725995E-6</v>
      </c>
      <c r="BJ1119" s="14">
        <f t="shared" si="1561"/>
        <v>0.30114843423957915</v>
      </c>
      <c r="BK1119" s="14">
        <f t="shared" si="1562"/>
        <v>0.28199467415146084</v>
      </c>
      <c r="BL1119" s="14">
        <f t="shared" si="1563"/>
        <v>0.38267378297396121</v>
      </c>
      <c r="BM1119" s="14">
        <f t="shared" si="1564"/>
        <v>0.40132298838910285</v>
      </c>
      <c r="BN1119" s="14">
        <f t="shared" si="1565"/>
        <v>0.59823759315541092</v>
      </c>
    </row>
    <row r="1120" spans="1:66" x14ac:dyDescent="0.25">
      <c r="A1120" t="s">
        <v>350</v>
      </c>
      <c r="B1120" t="s">
        <v>103</v>
      </c>
      <c r="C1120" t="s">
        <v>106</v>
      </c>
      <c r="D1120" s="7" t="s">
        <v>376</v>
      </c>
      <c r="E1120" s="10">
        <f>VLOOKUP(A1120,home!$A$2:$E$405,3,FALSE)</f>
        <v>1.6667000000000001</v>
      </c>
      <c r="F1120" s="10">
        <f>VLOOKUP(B1120,home!$B$2:$E$405,3,FALSE)</f>
        <v>1.2</v>
      </c>
      <c r="G1120" s="10">
        <f>VLOOKUP(C1120,away!$B$2:$E$405,4,FALSE)</f>
        <v>1</v>
      </c>
      <c r="H1120" s="10">
        <f>VLOOKUP(A1120,away!$A$2:$E$405,3,FALSE)</f>
        <v>1.3193999999999999</v>
      </c>
      <c r="I1120" s="10">
        <f>VLOOKUP(C1120,away!$B$2:$E$405,3,FALSE)</f>
        <v>1.7685</v>
      </c>
      <c r="J1120" s="10">
        <f>VLOOKUP(B1120,home!$B$2:$E$405,4,FALSE)</f>
        <v>1.1369</v>
      </c>
      <c r="K1120" s="12">
        <f t="shared" si="1510"/>
        <v>2.0000399999999998</v>
      </c>
      <c r="L1120" s="12">
        <f t="shared" si="1511"/>
        <v>2.6527957334100001</v>
      </c>
      <c r="M1120" s="13">
        <f t="shared" si="1512"/>
        <v>9.5345261844387314E-3</v>
      </c>
      <c r="N1120" s="13">
        <f t="shared" si="1513"/>
        <v>1.9069433749924838E-2</v>
      </c>
      <c r="O1120" s="13">
        <f t="shared" si="1514"/>
        <v>2.5293150382164994E-2</v>
      </c>
      <c r="P1120" s="13">
        <f t="shared" si="1515"/>
        <v>5.0587312490345267E-2</v>
      </c>
      <c r="Q1120" s="13">
        <f t="shared" si="1516"/>
        <v>1.906981513859984E-2</v>
      </c>
      <c r="R1120" s="13">
        <f t="shared" si="1517"/>
        <v>3.3548780709152404E-2</v>
      </c>
      <c r="S1120" s="13">
        <f t="shared" si="1518"/>
        <v>6.7100245347600576E-2</v>
      </c>
      <c r="T1120" s="13">
        <f t="shared" si="1519"/>
        <v>5.0588324236595088E-2</v>
      </c>
      <c r="U1120" s="13">
        <f t="shared" si="1520"/>
        <v>6.7098903369533169E-2</v>
      </c>
      <c r="V1120" s="13">
        <f t="shared" si="1521"/>
        <v>3.9557067696393423E-2</v>
      </c>
      <c r="W1120" s="13">
        <f t="shared" si="1522"/>
        <v>1.2713464356601742E-2</v>
      </c>
      <c r="X1120" s="13">
        <f t="shared" si="1523"/>
        <v>3.3726224002053211E-2</v>
      </c>
      <c r="Y1120" s="13">
        <f t="shared" si="1524"/>
        <v>4.4734391568338354E-2</v>
      </c>
      <c r="Z1120" s="13">
        <f t="shared" si="1525"/>
        <v>2.9666020775449078E-2</v>
      </c>
      <c r="AA1120" s="13">
        <f t="shared" si="1526"/>
        <v>5.9333228191729162E-2</v>
      </c>
      <c r="AB1120" s="13">
        <f t="shared" si="1527"/>
        <v>5.9334414856293011E-2</v>
      </c>
      <c r="AC1120" s="13">
        <f t="shared" si="1528"/>
        <v>1.3117364893451404E-2</v>
      </c>
      <c r="AD1120" s="13">
        <f t="shared" si="1529"/>
        <v>6.3568593129444354E-3</v>
      </c>
      <c r="AE1120" s="13">
        <f t="shared" si="1530"/>
        <v>1.6863449263266623E-2</v>
      </c>
      <c r="AF1120" s="13">
        <f t="shared" si="1531"/>
        <v>2.2367643128084855E-2</v>
      </c>
      <c r="AG1120" s="13">
        <f t="shared" si="1532"/>
        <v>1.9778929418873673E-2</v>
      </c>
      <c r="AH1120" s="13">
        <f t="shared" si="1533"/>
        <v>1.9674473335090936E-2</v>
      </c>
      <c r="AI1120" s="13">
        <f t="shared" si="1534"/>
        <v>3.9349733649115266E-2</v>
      </c>
      <c r="AJ1120" s="13">
        <f t="shared" si="1535"/>
        <v>3.9350520643788259E-2</v>
      </c>
      <c r="AK1120" s="13">
        <f t="shared" si="1536"/>
        <v>2.6234205102800758E-2</v>
      </c>
      <c r="AL1120" s="13">
        <f t="shared" si="1537"/>
        <v>2.783870846137796E-3</v>
      </c>
      <c r="AM1120" s="13">
        <f t="shared" si="1538"/>
        <v>2.5427945800522767E-3</v>
      </c>
      <c r="AN1120" s="13">
        <f t="shared" si="1539"/>
        <v>6.7455146129007529E-3</v>
      </c>
      <c r="AO1120" s="13">
        <f t="shared" si="1540"/>
        <v>8.9472361923789642E-3</v>
      </c>
      <c r="AP1120" s="13">
        <f t="shared" si="1541"/>
        <v>7.9117299989848178E-3</v>
      </c>
      <c r="AQ1120" s="13">
        <f t="shared" si="1542"/>
        <v>5.2470508962997068E-3</v>
      </c>
      <c r="AR1120" s="13">
        <f t="shared" si="1543"/>
        <v>1.043847178408361E-2</v>
      </c>
      <c r="AS1120" s="13">
        <f t="shared" si="1544"/>
        <v>2.087736110703858E-2</v>
      </c>
      <c r="AT1120" s="13">
        <f t="shared" si="1545"/>
        <v>2.0877778654260725E-2</v>
      </c>
      <c r="AU1120" s="13">
        <f t="shared" si="1546"/>
        <v>1.3918797473222539E-2</v>
      </c>
      <c r="AV1120" s="13">
        <f t="shared" si="1547"/>
        <v>6.9595379245860007E-3</v>
      </c>
      <c r="AW1120" s="13">
        <f t="shared" si="1548"/>
        <v>4.1028824465627216E-4</v>
      </c>
      <c r="AX1120" s="13">
        <f t="shared" si="1549"/>
        <v>8.47615145314627E-4</v>
      </c>
      <c r="AY1120" s="13">
        <f t="shared" si="1550"/>
        <v>2.2485498410643396E-3</v>
      </c>
      <c r="AZ1120" s="13">
        <f t="shared" si="1551"/>
        <v>2.9824717123676072E-3</v>
      </c>
      <c r="BA1120" s="13">
        <f t="shared" si="1552"/>
        <v>2.6372960778616021E-3</v>
      </c>
      <c r="BB1120" s="13">
        <f t="shared" si="1553"/>
        <v>1.7490519457725464E-3</v>
      </c>
      <c r="BC1120" s="13">
        <f t="shared" si="1554"/>
        <v>9.2797550785157399E-4</v>
      </c>
      <c r="BD1120" s="13">
        <f t="shared" si="1555"/>
        <v>4.6151889020229443E-3</v>
      </c>
      <c r="BE1120" s="13">
        <f t="shared" si="1556"/>
        <v>9.2305624116019672E-3</v>
      </c>
      <c r="BF1120" s="13">
        <f t="shared" si="1557"/>
        <v>9.2307470228502018E-3</v>
      </c>
      <c r="BG1120" s="13">
        <f t="shared" si="1558"/>
        <v>6.1539544251937722E-3</v>
      </c>
      <c r="BH1120" s="13">
        <f t="shared" si="1559"/>
        <v>3.0770387521411374E-3</v>
      </c>
      <c r="BI1120" s="13">
        <f t="shared" si="1560"/>
        <v>1.2308401171664716E-3</v>
      </c>
      <c r="BJ1120" s="14">
        <f t="shared" si="1561"/>
        <v>0.2880558206861315</v>
      </c>
      <c r="BK1120" s="14">
        <f t="shared" si="1562"/>
        <v>0.18492893729943155</v>
      </c>
      <c r="BL1120" s="14">
        <f t="shared" si="1563"/>
        <v>0.47582768881383597</v>
      </c>
      <c r="BM1120" s="14">
        <f t="shared" si="1564"/>
        <v>0.81953718732381398</v>
      </c>
      <c r="BN1120" s="14">
        <f t="shared" si="1565"/>
        <v>0.15710301865462609</v>
      </c>
    </row>
    <row r="1121" spans="1:66" x14ac:dyDescent="0.25">
      <c r="A1121" t="s">
        <v>339</v>
      </c>
      <c r="B1121" t="s">
        <v>127</v>
      </c>
      <c r="C1121" t="s">
        <v>111</v>
      </c>
      <c r="D1121" s="7" t="s">
        <v>376</v>
      </c>
      <c r="E1121" s="10">
        <f>VLOOKUP(A1121,home!$A$2:$E$405,3,FALSE)</f>
        <v>1.2199</v>
      </c>
      <c r="F1121" s="10">
        <f>VLOOKUP(B1121,home!$B$2:$E$405,3,FALSE)</f>
        <v>0.7026</v>
      </c>
      <c r="G1121" s="10">
        <f>VLOOKUP(C1121,away!$B$2:$E$405,4,FALSE)</f>
        <v>0.7026</v>
      </c>
      <c r="H1121" s="10">
        <f>VLOOKUP(A1121,away!$A$2:$E$405,3,FALSE)</f>
        <v>1.0142</v>
      </c>
      <c r="I1121" s="10">
        <f>VLOOKUP(C1121,away!$B$2:$E$405,3,FALSE)</f>
        <v>1.1269</v>
      </c>
      <c r="J1121" s="10">
        <f>VLOOKUP(B1121,home!$B$2:$E$405,4,FALSE)</f>
        <v>0.70430000000000004</v>
      </c>
      <c r="K1121" s="12">
        <f t="shared" si="1510"/>
        <v>0.60219968252399991</v>
      </c>
      <c r="L1121" s="12">
        <f t="shared" si="1511"/>
        <v>0.80494586451400008</v>
      </c>
      <c r="M1121" s="13">
        <f t="shared" si="1512"/>
        <v>0.24484117424597265</v>
      </c>
      <c r="N1121" s="13">
        <f t="shared" si="1513"/>
        <v>0.1474432773997281</v>
      </c>
      <c r="O1121" s="13">
        <f t="shared" si="1514"/>
        <v>0.19708389067204737</v>
      </c>
      <c r="P1121" s="13">
        <f t="shared" si="1515"/>
        <v>0.11868385639330165</v>
      </c>
      <c r="Q1121" s="13">
        <f t="shared" si="1516"/>
        <v>4.439514742020715E-2</v>
      </c>
      <c r="R1121" s="13">
        <f t="shared" si="1517"/>
        <v>7.9320931379396928E-2</v>
      </c>
      <c r="S1121" s="13">
        <f t="shared" si="1518"/>
        <v>1.4382648069473493E-2</v>
      </c>
      <c r="T1121" s="13">
        <f t="shared" si="1519"/>
        <v>3.5735690320385122E-2</v>
      </c>
      <c r="U1121" s="13">
        <f t="shared" si="1520"/>
        <v>4.7767039694180814E-2</v>
      </c>
      <c r="V1121" s="13">
        <f t="shared" si="1521"/>
        <v>7.7464645909502169E-4</v>
      </c>
      <c r="W1121" s="13">
        <f t="shared" si="1522"/>
        <v>8.911581227351641E-3</v>
      </c>
      <c r="X1121" s="13">
        <f t="shared" si="1523"/>
        <v>7.1733404552373004E-3</v>
      </c>
      <c r="Y1121" s="13">
        <f t="shared" si="1524"/>
        <v>2.8870753670971199E-3</v>
      </c>
      <c r="Z1121" s="13">
        <f t="shared" si="1525"/>
        <v>2.1283018561081442E-2</v>
      </c>
      <c r="AA1121" s="13">
        <f t="shared" si="1526"/>
        <v>1.2816627020635643E-2</v>
      </c>
      <c r="AB1121" s="13">
        <f t="shared" si="1527"/>
        <v>3.8590843614276513E-3</v>
      </c>
      <c r="AC1121" s="13">
        <f t="shared" si="1528"/>
        <v>2.3468792930241133E-5</v>
      </c>
      <c r="AD1121" s="13">
        <f t="shared" si="1529"/>
        <v>1.3416378464744985E-3</v>
      </c>
      <c r="AE1121" s="13">
        <f t="shared" si="1530"/>
        <v>1.0799458361951165E-3</v>
      </c>
      <c r="AF1121" s="13">
        <f t="shared" si="1531"/>
        <v>4.3464896737218636E-4</v>
      </c>
      <c r="AG1121" s="13">
        <f t="shared" si="1532"/>
        <v>1.1662296293384064E-4</v>
      </c>
      <c r="AH1121" s="13">
        <f t="shared" si="1533"/>
        <v>4.2829194437793029E-3</v>
      </c>
      <c r="AI1121" s="13">
        <f t="shared" si="1534"/>
        <v>2.5791727293197624E-3</v>
      </c>
      <c r="AJ1121" s="13">
        <f t="shared" si="1535"/>
        <v>7.7658849938545957E-4</v>
      </c>
      <c r="AK1121" s="13">
        <f t="shared" si="1536"/>
        <v>1.5588711592723779E-4</v>
      </c>
      <c r="AL1121" s="13">
        <f t="shared" si="1537"/>
        <v>4.550487651327198E-7</v>
      </c>
      <c r="AM1121" s="13">
        <f t="shared" si="1538"/>
        <v>1.6158677704182522E-4</v>
      </c>
      <c r="AN1121" s="13">
        <f t="shared" si="1539"/>
        <v>1.3006860793996297E-4</v>
      </c>
      <c r="AO1121" s="13">
        <f t="shared" si="1540"/>
        <v>5.2349094032183017E-5</v>
      </c>
      <c r="AP1121" s="13">
        <f t="shared" si="1541"/>
        <v>1.4046062250753411E-5</v>
      </c>
      <c r="AQ1121" s="13">
        <f t="shared" si="1542"/>
        <v>2.8265799303625411E-6</v>
      </c>
      <c r="AR1121" s="13">
        <f t="shared" si="1543"/>
        <v>6.8950365886335054E-4</v>
      </c>
      <c r="AS1121" s="13">
        <f t="shared" si="1544"/>
        <v>4.1521888446664605E-4</v>
      </c>
      <c r="AT1121" s="13">
        <f t="shared" si="1545"/>
        <v>1.250223402018918E-4</v>
      </c>
      <c r="AU1121" s="13">
        <f t="shared" si="1546"/>
        <v>2.5096137859328924E-5</v>
      </c>
      <c r="AV1121" s="13">
        <f t="shared" si="1547"/>
        <v>3.7782215628666021E-6</v>
      </c>
      <c r="AW1121" s="13">
        <f t="shared" si="1548"/>
        <v>6.1272081629702162E-9</v>
      </c>
      <c r="AX1121" s="13">
        <f t="shared" si="1549"/>
        <v>1.621791763911058E-5</v>
      </c>
      <c r="AY1121" s="13">
        <f t="shared" si="1550"/>
        <v>1.3054545734630716E-5</v>
      </c>
      <c r="AZ1121" s="13">
        <f t="shared" si="1551"/>
        <v>5.2541013010999369E-6</v>
      </c>
      <c r="BA1121" s="13">
        <f t="shared" si="1552"/>
        <v>1.409755704686007E-6</v>
      </c>
      <c r="BB1121" s="13">
        <f t="shared" si="1553"/>
        <v>2.8369425611550533E-7</v>
      </c>
      <c r="BC1121" s="13">
        <f t="shared" si="1554"/>
        <v>4.5671703649310332E-8</v>
      </c>
      <c r="BD1121" s="13">
        <f t="shared" si="1555"/>
        <v>9.2502186461554262E-5</v>
      </c>
      <c r="BE1121" s="13">
        <f t="shared" si="1556"/>
        <v>5.5704787319923823E-5</v>
      </c>
      <c r="BF1121" s="13">
        <f t="shared" si="1557"/>
        <v>1.6772702619562529E-5</v>
      </c>
      <c r="BG1121" s="13">
        <f t="shared" si="1558"/>
        <v>3.3668387308566728E-6</v>
      </c>
      <c r="BH1121" s="13">
        <f t="shared" si="1559"/>
        <v>5.0687730370784861E-7</v>
      </c>
      <c r="BI1121" s="13">
        <f t="shared" si="1560"/>
        <v>6.1048270274297517E-8</v>
      </c>
      <c r="BJ1121" s="14">
        <f t="shared" si="1561"/>
        <v>0.24991611061051644</v>
      </c>
      <c r="BK1121" s="14">
        <f t="shared" si="1562"/>
        <v>0.37871930355527283</v>
      </c>
      <c r="BL1121" s="14">
        <f t="shared" si="1563"/>
        <v>0.35006967459976018</v>
      </c>
      <c r="BM1121" s="14">
        <f t="shared" si="1564"/>
        <v>0.16820678139745063</v>
      </c>
      <c r="BN1121" s="14">
        <f t="shared" si="1565"/>
        <v>0.83176827751065374</v>
      </c>
    </row>
    <row r="1122" spans="1:66" x14ac:dyDescent="0.25">
      <c r="A1122" t="s">
        <v>339</v>
      </c>
      <c r="B1122" t="s">
        <v>109</v>
      </c>
      <c r="C1122" t="s">
        <v>119</v>
      </c>
      <c r="D1122" s="7" t="s">
        <v>376</v>
      </c>
      <c r="E1122" s="10">
        <f>VLOOKUP(A1122,home!$A$2:$E$405,3,FALSE)</f>
        <v>1.2199</v>
      </c>
      <c r="F1122" s="10">
        <f>VLOOKUP(B1122,home!$B$2:$E$405,3,FALSE)</f>
        <v>0.7026</v>
      </c>
      <c r="G1122" s="10">
        <f>VLOOKUP(C1122,away!$B$2:$E$405,4,FALSE)</f>
        <v>0.69359999999999999</v>
      </c>
      <c r="H1122" s="10">
        <f>VLOOKUP(A1122,away!$A$2:$E$405,3,FALSE)</f>
        <v>1.0142</v>
      </c>
      <c r="I1122" s="10">
        <f>VLOOKUP(C1122,away!$B$2:$E$405,3,FALSE)</f>
        <v>2.1236999999999999</v>
      </c>
      <c r="J1122" s="10">
        <f>VLOOKUP(B1122,home!$B$2:$E$405,4,FALSE)</f>
        <v>0.63390000000000002</v>
      </c>
      <c r="K1122" s="12">
        <f t="shared" si="1510"/>
        <v>0.59448576686400001</v>
      </c>
      <c r="L1122" s="12">
        <f t="shared" si="1511"/>
        <v>1.3653296607060001</v>
      </c>
      <c r="M1122" s="13">
        <f t="shared" si="1512"/>
        <v>0.1408844219015386</v>
      </c>
      <c r="N1122" s="13">
        <f t="shared" si="1513"/>
        <v>8.3753783593327497E-2</v>
      </c>
      <c r="O1122" s="13">
        <f t="shared" si="1514"/>
        <v>0.19235367995358868</v>
      </c>
      <c r="P1122" s="13">
        <f t="shared" si="1515"/>
        <v>0.11435152493632157</v>
      </c>
      <c r="Q1122" s="13">
        <f t="shared" si="1516"/>
        <v>2.4895216133620394E-2</v>
      </c>
      <c r="R1122" s="13">
        <f t="shared" si="1517"/>
        <v>0.13131309229329191</v>
      </c>
      <c r="S1122" s="13">
        <f t="shared" si="1518"/>
        <v>2.3203898413269797E-2</v>
      </c>
      <c r="T1122" s="13">
        <f t="shared" si="1519"/>
        <v>3.3990176996918468E-2</v>
      </c>
      <c r="U1122" s="13">
        <f t="shared" si="1520"/>
        <v>7.8063764371260835E-2</v>
      </c>
      <c r="V1122" s="13">
        <f t="shared" si="1521"/>
        <v>2.0926540211011519E-3</v>
      </c>
      <c r="W1122" s="13">
        <f t="shared" si="1522"/>
        <v>4.9332838848134483E-3</v>
      </c>
      <c r="X1122" s="13">
        <f t="shared" si="1523"/>
        <v>6.7355588126187232E-3</v>
      </c>
      <c r="Y1122" s="13">
        <f t="shared" si="1524"/>
        <v>4.598129114149016E-3</v>
      </c>
      <c r="Z1122" s="13">
        <f t="shared" si="1525"/>
        <v>5.9761886582351952E-2</v>
      </c>
      <c r="AA1122" s="13">
        <f t="shared" si="1526"/>
        <v>3.5527590974148891E-2</v>
      </c>
      <c r="AB1122" s="13">
        <f t="shared" si="1527"/>
        <v>1.0560323582548712E-2</v>
      </c>
      <c r="AC1122" s="13">
        <f t="shared" si="1528"/>
        <v>1.0615890637836225E-4</v>
      </c>
      <c r="AD1122" s="13">
        <f t="shared" si="1529"/>
        <v>7.3319176335528394E-4</v>
      </c>
      <c r="AE1122" s="13">
        <f t="shared" si="1530"/>
        <v>1.0010484614943035E-3</v>
      </c>
      <c r="AF1122" s="13">
        <f t="shared" si="1531"/>
        <v>6.8338057814114068E-4</v>
      </c>
      <c r="AG1122" s="13">
        <f t="shared" si="1532"/>
        <v>3.1101325762883782E-4</v>
      </c>
      <c r="AH1122" s="13">
        <f t="shared" si="1533"/>
        <v>2.0398669082658267E-2</v>
      </c>
      <c r="AI1122" s="13">
        <f t="shared" si="1534"/>
        <v>1.2126718432609066E-2</v>
      </c>
      <c r="AJ1122" s="13">
        <f t="shared" si="1535"/>
        <v>3.6045807534767021E-3</v>
      </c>
      <c r="AK1122" s="13">
        <f t="shared" si="1536"/>
        <v>7.1429065115127073E-4</v>
      </c>
      <c r="AL1122" s="13">
        <f t="shared" si="1537"/>
        <v>3.4466359491248616E-6</v>
      </c>
      <c r="AM1122" s="13">
        <f t="shared" si="1538"/>
        <v>8.717441353932689E-5</v>
      </c>
      <c r="AN1122" s="13">
        <f t="shared" si="1539"/>
        <v>1.190218124598937E-4</v>
      </c>
      <c r="AO1122" s="13">
        <f t="shared" si="1540"/>
        <v>8.1252005411239938E-5</v>
      </c>
      <c r="AP1122" s="13">
        <f t="shared" si="1541"/>
        <v>3.6978590993270094E-5</v>
      </c>
      <c r="AQ1122" s="13">
        <f t="shared" si="1542"/>
        <v>1.2621991773556855E-5</v>
      </c>
      <c r="AR1122" s="13">
        <f t="shared" si="1543"/>
        <v>5.5701815874959586E-3</v>
      </c>
      <c r="AS1122" s="13">
        <f t="shared" si="1544"/>
        <v>3.3113936726142674E-3</v>
      </c>
      <c r="AT1122" s="13">
        <f t="shared" si="1545"/>
        <v>9.8428820342634483E-4</v>
      </c>
      <c r="AU1122" s="13">
        <f t="shared" si="1546"/>
        <v>1.9504844247636649E-4</v>
      </c>
      <c r="AV1122" s="13">
        <f t="shared" si="1547"/>
        <v>2.8988380725297877E-5</v>
      </c>
      <c r="AW1122" s="13">
        <f t="shared" si="1548"/>
        <v>7.7709103549634413E-8</v>
      </c>
      <c r="AX1122" s="13">
        <f t="shared" si="1549"/>
        <v>8.6373246806410329E-6</v>
      </c>
      <c r="AY1122" s="13">
        <f t="shared" si="1550"/>
        <v>1.1792795575627182E-5</v>
      </c>
      <c r="AZ1122" s="13">
        <f t="shared" si="1551"/>
        <v>8.0505267910231407E-6</v>
      </c>
      <c r="BA1122" s="13">
        <f t="shared" si="1552"/>
        <v>3.6638743373640621E-6</v>
      </c>
      <c r="BB1122" s="13">
        <f t="shared" si="1553"/>
        <v>1.2505990764756742E-6</v>
      </c>
      <c r="BC1122" s="13">
        <f t="shared" si="1554"/>
        <v>3.4149600255275394E-7</v>
      </c>
      <c r="BD1122" s="13">
        <f t="shared" si="1555"/>
        <v>1.2675223561544433E-3</v>
      </c>
      <c r="BE1122" s="13">
        <f t="shared" si="1556"/>
        <v>7.5352399991573829E-4</v>
      </c>
      <c r="BF1122" s="13">
        <f t="shared" si="1557"/>
        <v>2.2397964647016813E-4</v>
      </c>
      <c r="BG1122" s="13">
        <f t="shared" si="1558"/>
        <v>4.4384237297915171E-5</v>
      </c>
      <c r="BH1122" s="13">
        <f t="shared" si="1559"/>
        <v>6.5964493366812122E-6</v>
      </c>
      <c r="BI1122" s="13">
        <f t="shared" si="1560"/>
        <v>7.8429904849929097E-7</v>
      </c>
      <c r="BJ1122" s="14">
        <f t="shared" si="1561"/>
        <v>0.1620055680267081</v>
      </c>
      <c r="BK1122" s="14">
        <f t="shared" si="1562"/>
        <v>0.28065389761013426</v>
      </c>
      <c r="BL1122" s="14">
        <f t="shared" si="1563"/>
        <v>0.49704940136969589</v>
      </c>
      <c r="BM1122" s="14">
        <f t="shared" si="1564"/>
        <v>0.31190731969072955</v>
      </c>
      <c r="BN1122" s="14">
        <f t="shared" si="1565"/>
        <v>0.68755171881168875</v>
      </c>
    </row>
    <row r="1123" spans="1:66" x14ac:dyDescent="0.25">
      <c r="A1123" t="s">
        <v>339</v>
      </c>
      <c r="B1123" t="s">
        <v>120</v>
      </c>
      <c r="C1123" t="s">
        <v>114</v>
      </c>
      <c r="D1123" s="7" t="s">
        <v>376</v>
      </c>
      <c r="E1123" s="10">
        <f>VLOOKUP(A1123,home!$A$2:$E$405,3,FALSE)</f>
        <v>1.2199</v>
      </c>
      <c r="F1123" s="10">
        <f>VLOOKUP(B1123,home!$B$2:$E$405,3,FALSE)</f>
        <v>0.87829999999999997</v>
      </c>
      <c r="G1123" s="10">
        <f>VLOOKUP(C1123,away!$B$2:$E$405,4,FALSE)</f>
        <v>0.92900000000000005</v>
      </c>
      <c r="H1123" s="10">
        <f>VLOOKUP(A1123,away!$A$2:$E$405,3,FALSE)</f>
        <v>1.0142</v>
      </c>
      <c r="I1123" s="10">
        <f>VLOOKUP(C1123,away!$B$2:$E$405,3,FALSE)</f>
        <v>1.6433</v>
      </c>
      <c r="J1123" s="10">
        <f>VLOOKUP(B1123,home!$B$2:$E$405,4,FALSE)</f>
        <v>0.91559999999999997</v>
      </c>
      <c r="K1123" s="12">
        <f t="shared" si="1510"/>
        <v>0.99536605993000005</v>
      </c>
      <c r="L1123" s="12">
        <f t="shared" si="1511"/>
        <v>1.5259708778159999</v>
      </c>
      <c r="M1123" s="13">
        <f t="shared" si="1512"/>
        <v>8.0352109139058978E-2</v>
      </c>
      <c r="N1123" s="13">
        <f t="shared" si="1513"/>
        <v>7.9979762280810482E-2</v>
      </c>
      <c r="O1123" s="13">
        <f t="shared" si="1514"/>
        <v>0.12261497851729686</v>
      </c>
      <c r="P1123" s="13">
        <f t="shared" si="1515"/>
        <v>0.12204678805516336</v>
      </c>
      <c r="Q1123" s="13">
        <f t="shared" si="1516"/>
        <v>3.9804570427794179E-2</v>
      </c>
      <c r="R1123" s="13">
        <f t="shared" si="1517"/>
        <v>9.355344320071475E-2</v>
      </c>
      <c r="S1123" s="13">
        <f t="shared" si="1518"/>
        <v>4.6344205006503499E-2</v>
      </c>
      <c r="T1123" s="13">
        <f t="shared" si="1519"/>
        <v>6.0740615276789867E-2</v>
      </c>
      <c r="U1123" s="13">
        <f t="shared" si="1520"/>
        <v>9.3119922151580492E-2</v>
      </c>
      <c r="V1123" s="13">
        <f t="shared" si="1521"/>
        <v>7.8213550426398989E-3</v>
      </c>
      <c r="W1123" s="13">
        <f t="shared" si="1522"/>
        <v>1.3206706144639901E-2</v>
      </c>
      <c r="X1123" s="13">
        <f t="shared" si="1523"/>
        <v>2.0153048968594107E-2</v>
      </c>
      <c r="Y1123" s="13">
        <f t="shared" si="1524"/>
        <v>1.5376482912637195E-2</v>
      </c>
      <c r="Z1123" s="13">
        <f t="shared" si="1525"/>
        <v>4.7586609947901308E-2</v>
      </c>
      <c r="AA1123" s="13">
        <f t="shared" si="1526"/>
        <v>4.7366096449268272E-2</v>
      </c>
      <c r="AB1123" s="13">
        <f t="shared" si="1527"/>
        <v>2.3573302398486259E-2</v>
      </c>
      <c r="AC1123" s="13">
        <f t="shared" si="1528"/>
        <v>7.4249082524179238E-4</v>
      </c>
      <c r="AD1123" s="13">
        <f t="shared" si="1529"/>
        <v>3.2863767649608838E-3</v>
      </c>
      <c r="AE1123" s="13">
        <f t="shared" si="1530"/>
        <v>5.0149152368614653E-3</v>
      </c>
      <c r="AF1123" s="13">
        <f t="shared" si="1531"/>
        <v>3.8263073030831629E-3</v>
      </c>
      <c r="AG1123" s="13">
        <f t="shared" si="1532"/>
        <v>1.9462778380265277E-3</v>
      </c>
      <c r="AH1123" s="13">
        <f t="shared" si="1533"/>
        <v>1.8153945238621655E-2</v>
      </c>
      <c r="AI1123" s="13">
        <f t="shared" si="1534"/>
        <v>1.8069820944351819E-2</v>
      </c>
      <c r="AJ1123" s="13">
        <f t="shared" si="1535"/>
        <v>8.9930432385100303E-3</v>
      </c>
      <c r="AK1123" s="13">
        <f t="shared" si="1536"/>
        <v>2.9837900050319532E-3</v>
      </c>
      <c r="AL1123" s="13">
        <f t="shared" si="1537"/>
        <v>4.5110761299052851E-5</v>
      </c>
      <c r="AM1123" s="13">
        <f t="shared" si="1538"/>
        <v>6.5422957839692312E-4</v>
      </c>
      <c r="AN1123" s="13">
        <f t="shared" si="1539"/>
        <v>9.9833528403954421E-4</v>
      </c>
      <c r="AO1123" s="13">
        <f t="shared" si="1540"/>
        <v>7.6171528487025471E-4</v>
      </c>
      <c r="AP1123" s="13">
        <f t="shared" si="1541"/>
        <v>3.8745178063310886E-4</v>
      </c>
      <c r="AQ1123" s="13">
        <f t="shared" si="1542"/>
        <v>1.4781003345101944E-4</v>
      </c>
      <c r="AR1123" s="13">
        <f t="shared" si="1543"/>
        <v>5.5404783503206108E-3</v>
      </c>
      <c r="AS1123" s="13">
        <f t="shared" si="1544"/>
        <v>5.5148041056860926E-3</v>
      </c>
      <c r="AT1123" s="13">
        <f t="shared" si="1545"/>
        <v>2.7446244169812765E-3</v>
      </c>
      <c r="AU1123" s="13">
        <f t="shared" si="1546"/>
        <v>9.106353306394425E-4</v>
      </c>
      <c r="AV1123" s="13">
        <f t="shared" si="1547"/>
        <v>2.2660387527290862E-4</v>
      </c>
      <c r="AW1123" s="13">
        <f t="shared" si="1548"/>
        <v>1.9032977279152786E-6</v>
      </c>
      <c r="AX1123" s="13">
        <f t="shared" si="1549"/>
        <v>1.0853298628976837E-4</v>
      </c>
      <c r="AY1123" s="13">
        <f t="shared" si="1550"/>
        <v>1.6561817636058971E-4</v>
      </c>
      <c r="AZ1123" s="13">
        <f t="shared" si="1551"/>
        <v>1.2636425698162712E-4</v>
      </c>
      <c r="BA1123" s="13">
        <f t="shared" si="1552"/>
        <v>6.4276058716940021E-5</v>
      </c>
      <c r="BB1123" s="13">
        <f t="shared" si="1553"/>
        <v>2.4520848435710447E-5</v>
      </c>
      <c r="BC1123" s="13">
        <f t="shared" si="1554"/>
        <v>7.4836201224468257E-6</v>
      </c>
      <c r="BD1123" s="13">
        <f t="shared" si="1555"/>
        <v>1.4091014352932152E-3</v>
      </c>
      <c r="BE1123" s="13">
        <f t="shared" si="1556"/>
        <v>1.4025717436895154E-3</v>
      </c>
      <c r="BF1123" s="13">
        <f t="shared" si="1557"/>
        <v>6.9803615514269131E-4</v>
      </c>
      <c r="BG1123" s="13">
        <f t="shared" si="1558"/>
        <v>2.3160049914435572E-4</v>
      </c>
      <c r="BH1123" s="13">
        <f t="shared" si="1559"/>
        <v>5.763181907778466E-5</v>
      </c>
      <c r="BI1123" s="13">
        <f t="shared" si="1560"/>
        <v>1.1472951336410629E-5</v>
      </c>
      <c r="BJ1123" s="14">
        <f t="shared" si="1561"/>
        <v>0.24678140106249569</v>
      </c>
      <c r="BK1123" s="14">
        <f t="shared" si="1562"/>
        <v>0.25751767700626715</v>
      </c>
      <c r="BL1123" s="14">
        <f t="shared" si="1563"/>
        <v>0.44717590282644643</v>
      </c>
      <c r="BM1123" s="14">
        <f t="shared" si="1564"/>
        <v>0.46054622434363934</v>
      </c>
      <c r="BN1123" s="14">
        <f t="shared" si="1565"/>
        <v>0.53835165162083864</v>
      </c>
    </row>
    <row r="1124" spans="1:66" x14ac:dyDescent="0.25">
      <c r="A1124" t="s">
        <v>339</v>
      </c>
      <c r="B1124" t="s">
        <v>123</v>
      </c>
      <c r="C1124" t="s">
        <v>113</v>
      </c>
      <c r="D1124" s="7" t="s">
        <v>376</v>
      </c>
      <c r="E1124" s="10">
        <f>VLOOKUP(A1124,home!$A$2:$E$405,3,FALSE)</f>
        <v>1.2199</v>
      </c>
      <c r="F1124" s="10">
        <f>VLOOKUP(B1124,home!$B$2:$E$405,3,FALSE)</f>
        <v>1.3662000000000001</v>
      </c>
      <c r="G1124" s="10">
        <f>VLOOKUP(C1124,away!$B$2:$E$405,4,FALSE)</f>
        <v>1.2296</v>
      </c>
      <c r="H1124" s="10">
        <f>VLOOKUP(A1124,away!$A$2:$E$405,3,FALSE)</f>
        <v>1.0142</v>
      </c>
      <c r="I1124" s="10">
        <f>VLOOKUP(C1124,away!$B$2:$E$405,3,FALSE)</f>
        <v>0.91559999999999997</v>
      </c>
      <c r="J1124" s="10">
        <f>VLOOKUP(B1124,home!$B$2:$E$405,4,FALSE)</f>
        <v>1.1174999999999999</v>
      </c>
      <c r="K1124" s="12">
        <f t="shared" si="1510"/>
        <v>2.049285026448</v>
      </c>
      <c r="L1124" s="12">
        <f t="shared" si="1511"/>
        <v>1.0377121986</v>
      </c>
      <c r="M1124" s="13">
        <f t="shared" si="1512"/>
        <v>4.5638791876823785E-2</v>
      </c>
      <c r="N1124" s="13">
        <f t="shared" si="1513"/>
        <v>9.3526892818351595E-2</v>
      </c>
      <c r="O1124" s="13">
        <f t="shared" si="1514"/>
        <v>4.7359931059946632E-2</v>
      </c>
      <c r="P1124" s="13">
        <f t="shared" si="1515"/>
        <v>9.7053997574758188E-2</v>
      </c>
      <c r="Q1124" s="13">
        <f t="shared" si="1516"/>
        <v>9.5831630511427485E-2</v>
      </c>
      <c r="R1124" s="13">
        <f t="shared" si="1517"/>
        <v>2.4572989092880818E-2</v>
      </c>
      <c r="S1124" s="13">
        <f t="shared" si="1518"/>
        <v>5.1597983085659598E-2</v>
      </c>
      <c r="T1124" s="13">
        <f t="shared" si="1519"/>
        <v>9.944565199343626E-2</v>
      </c>
      <c r="U1124" s="13">
        <f t="shared" si="1520"/>
        <v>5.0357058603110683E-2</v>
      </c>
      <c r="V1124" s="13">
        <f t="shared" si="1521"/>
        <v>1.2191847036066576E-2</v>
      </c>
      <c r="W1124" s="13">
        <f t="shared" si="1522"/>
        <v>6.5462108489055204E-2</v>
      </c>
      <c r="X1124" s="13">
        <f t="shared" si="1523"/>
        <v>6.7930828525169198E-2</v>
      </c>
      <c r="Y1124" s="13">
        <f t="shared" si="1524"/>
        <v>3.524632471078646E-2</v>
      </c>
      <c r="Z1124" s="13">
        <f t="shared" si="1525"/>
        <v>8.4998968459157245E-3</v>
      </c>
      <c r="AA1124" s="13">
        <f t="shared" si="1526"/>
        <v>1.7418711332687679E-2</v>
      </c>
      <c r="AB1124" s="13">
        <f t="shared" si="1527"/>
        <v>1.7847952157048479E-2</v>
      </c>
      <c r="AC1124" s="13">
        <f t="shared" si="1528"/>
        <v>1.6204245390957547E-3</v>
      </c>
      <c r="AD1124" s="13">
        <f t="shared" si="1529"/>
        <v>3.3537629681583837E-2</v>
      </c>
      <c r="AE1124" s="13">
        <f t="shared" si="1530"/>
        <v>3.4802407432708987E-2</v>
      </c>
      <c r="AF1124" s="13">
        <f t="shared" si="1531"/>
        <v>1.8057441366784707E-2</v>
      </c>
      <c r="AG1124" s="13">
        <f t="shared" si="1532"/>
        <v>6.2461423939389159E-3</v>
      </c>
      <c r="AH1124" s="13">
        <f t="shared" si="1533"/>
        <v>2.2051116609621028E-3</v>
      </c>
      <c r="AI1124" s="13">
        <f t="shared" si="1534"/>
        <v>4.5189023084555155E-3</v>
      </c>
      <c r="AJ1124" s="13">
        <f t="shared" si="1535"/>
        <v>4.6302594183495966E-3</v>
      </c>
      <c r="AK1124" s="13">
        <f t="shared" si="1536"/>
        <v>3.1629070981978842E-3</v>
      </c>
      <c r="AL1124" s="13">
        <f t="shared" si="1537"/>
        <v>1.3783772341032722E-4</v>
      </c>
      <c r="AM1124" s="13">
        <f t="shared" si="1538"/>
        <v>1.3745632465805556E-2</v>
      </c>
      <c r="AN1124" s="13">
        <f t="shared" si="1539"/>
        <v>1.4264010487238625E-2</v>
      </c>
      <c r="AO1124" s="13">
        <f t="shared" si="1540"/>
        <v>7.4009688417829237E-3</v>
      </c>
      <c r="AP1124" s="13">
        <f t="shared" si="1541"/>
        <v>2.5600252161922178E-3</v>
      </c>
      <c r="AQ1124" s="13">
        <f t="shared" si="1542"/>
        <v>6.6414234889156651E-4</v>
      </c>
      <c r="AR1124" s="13">
        <f t="shared" si="1543"/>
        <v>4.5765425397109648E-4</v>
      </c>
      <c r="AS1124" s="13">
        <f t="shared" si="1544"/>
        <v>9.3786400995319816E-4</v>
      </c>
      <c r="AT1124" s="13">
        <f t="shared" si="1545"/>
        <v>9.6097533622078372E-4</v>
      </c>
      <c r="AU1124" s="13">
        <f t="shared" si="1546"/>
        <v>6.564374557676948E-4</v>
      </c>
      <c r="AV1124" s="13">
        <f t="shared" si="1547"/>
        <v>3.363068622260896E-4</v>
      </c>
      <c r="AW1124" s="13">
        <f t="shared" si="1548"/>
        <v>8.1422583748501872E-6</v>
      </c>
      <c r="AX1124" s="13">
        <f t="shared" si="1549"/>
        <v>4.694786465205469E-3</v>
      </c>
      <c r="AY1124" s="13">
        <f t="shared" si="1550"/>
        <v>4.8718371847658905E-3</v>
      </c>
      <c r="AZ1124" s="13">
        <f t="shared" si="1551"/>
        <v>2.5277824381123226E-3</v>
      </c>
      <c r="BA1124" s="13">
        <f t="shared" si="1552"/>
        <v>8.7437022381200232E-4</v>
      </c>
      <c r="BB1124" s="13">
        <f t="shared" si="1553"/>
        <v>2.268361618355817E-4</v>
      </c>
      <c r="BC1124" s="13">
        <f t="shared" si="1554"/>
        <v>4.70781304440774E-5</v>
      </c>
      <c r="BD1124" s="13">
        <f t="shared" si="1555"/>
        <v>7.9152233681164836E-5</v>
      </c>
      <c r="BE1124" s="13">
        <f t="shared" si="1556"/>
        <v>1.6220548729272417E-4</v>
      </c>
      <c r="BF1124" s="13">
        <f t="shared" si="1557"/>
        <v>1.6620263815834052E-4</v>
      </c>
      <c r="BG1124" s="13">
        <f t="shared" si="1558"/>
        <v>1.1353219257801407E-4</v>
      </c>
      <c r="BH1124" s="13">
        <f t="shared" si="1559"/>
        <v>5.8164955567483757E-5</v>
      </c>
      <c r="BI1124" s="13">
        <f t="shared" si="1560"/>
        <v>2.3839314501691545E-5</v>
      </c>
      <c r="BJ1124" s="14">
        <f t="shared" si="1561"/>
        <v>0.60196452788732879</v>
      </c>
      <c r="BK1124" s="14">
        <f t="shared" si="1562"/>
        <v>0.21311271902058013</v>
      </c>
      <c r="BL1124" s="14">
        <f t="shared" si="1563"/>
        <v>0.17602615747155764</v>
      </c>
      <c r="BM1124" s="14">
        <f t="shared" si="1564"/>
        <v>0.59075537336480299</v>
      </c>
      <c r="BN1124" s="14">
        <f t="shared" si="1565"/>
        <v>0.40398423293418845</v>
      </c>
    </row>
    <row r="1125" spans="1:66" x14ac:dyDescent="0.25">
      <c r="A1125" t="s">
        <v>339</v>
      </c>
      <c r="B1125" t="s">
        <v>124</v>
      </c>
      <c r="C1125" t="s">
        <v>126</v>
      </c>
      <c r="D1125" s="7" t="s">
        <v>376</v>
      </c>
      <c r="E1125" s="10">
        <f>VLOOKUP(A1125,home!$A$2:$E$405,3,FALSE)</f>
        <v>1.2199</v>
      </c>
      <c r="F1125" s="10">
        <f>VLOOKUP(B1125,home!$B$2:$E$405,3,FALSE)</f>
        <v>0.81969999999999998</v>
      </c>
      <c r="G1125" s="10">
        <f>VLOOKUP(C1125,away!$B$2:$E$405,4,FALSE)</f>
        <v>1.3467</v>
      </c>
      <c r="H1125" s="10">
        <f>VLOOKUP(A1125,away!$A$2:$E$405,3,FALSE)</f>
        <v>1.0142</v>
      </c>
      <c r="I1125" s="10">
        <f>VLOOKUP(C1125,away!$B$2:$E$405,3,FALSE)</f>
        <v>0.77470000000000006</v>
      </c>
      <c r="J1125" s="10">
        <f>VLOOKUP(B1125,home!$B$2:$E$405,4,FALSE)</f>
        <v>0.98599999999999999</v>
      </c>
      <c r="K1125" s="12">
        <f t="shared" si="1510"/>
        <v>1.346635398801</v>
      </c>
      <c r="L1125" s="12">
        <f t="shared" si="1511"/>
        <v>0.77470092964000004</v>
      </c>
      <c r="M1125" s="13">
        <f t="shared" si="1512"/>
        <v>0.11987133395939589</v>
      </c>
      <c r="N1125" s="13">
        <f t="shared" si="1513"/>
        <v>0.16142298161121893</v>
      </c>
      <c r="O1125" s="13">
        <f t="shared" si="1514"/>
        <v>9.2864433855530906E-2</v>
      </c>
      <c r="P1125" s="13">
        <f t="shared" si="1515"/>
        <v>0.12505453391947194</v>
      </c>
      <c r="Q1125" s="13">
        <f t="shared" si="1516"/>
        <v>0.10868895060883518</v>
      </c>
      <c r="R1125" s="13">
        <f t="shared" si="1517"/>
        <v>3.5971081619186038E-2</v>
      </c>
      <c r="S1125" s="13">
        <f t="shared" si="1518"/>
        <v>3.2615463466673461E-2</v>
      </c>
      <c r="T1125" s="13">
        <f t="shared" si="1519"/>
        <v>8.4201431078260669E-2</v>
      </c>
      <c r="U1125" s="13">
        <f t="shared" si="1520"/>
        <v>4.8439931841555907E-2</v>
      </c>
      <c r="V1125" s="13">
        <f t="shared" si="1521"/>
        <v>3.7806384633617984E-3</v>
      </c>
      <c r="W1125" s="13">
        <f t="shared" si="1522"/>
        <v>4.8788129449463653E-2</v>
      </c>
      <c r="X1125" s="13">
        <f t="shared" si="1523"/>
        <v>3.7796209239896156E-2</v>
      </c>
      <c r="Y1125" s="13">
        <f t="shared" si="1524"/>
        <v>1.4640379217507753E-2</v>
      </c>
      <c r="Z1125" s="13">
        <f t="shared" si="1525"/>
        <v>9.2889434568465823E-3</v>
      </c>
      <c r="AA1125" s="13">
        <f t="shared" si="1526"/>
        <v>1.2508820076450537E-2</v>
      </c>
      <c r="AB1125" s="13">
        <f t="shared" si="1527"/>
        <v>8.4224099560904642E-3</v>
      </c>
      <c r="AC1125" s="13">
        <f t="shared" si="1528"/>
        <v>2.4650700741861962E-4</v>
      </c>
      <c r="AD1125" s="13">
        <f t="shared" si="1529"/>
        <v>1.6424955539483321E-2</v>
      </c>
      <c r="AE1125" s="13">
        <f t="shared" si="1530"/>
        <v>1.2724428325733396E-2</v>
      </c>
      <c r="AF1125" s="13">
        <f t="shared" si="1531"/>
        <v>4.9288132265416056E-3</v>
      </c>
      <c r="AG1125" s="13">
        <f t="shared" si="1532"/>
        <v>1.2727853962079035E-3</v>
      </c>
      <c r="AH1125" s="13">
        <f t="shared" si="1533"/>
        <v>1.7990382828481104E-3</v>
      </c>
      <c r="AI1125" s="13">
        <f t="shared" si="1534"/>
        <v>2.4226486354814313E-3</v>
      </c>
      <c r="AJ1125" s="13">
        <f t="shared" si="1535"/>
        <v>1.6312122056981182E-3</v>
      </c>
      <c r="AK1125" s="13">
        <f t="shared" si="1536"/>
        <v>7.322160330497815E-4</v>
      </c>
      <c r="AL1125" s="13">
        <f t="shared" si="1537"/>
        <v>1.0286635812716087E-5</v>
      </c>
      <c r="AM1125" s="13">
        <f t="shared" si="1538"/>
        <v>4.423685310640163E-3</v>
      </c>
      <c r="AN1125" s="13">
        <f t="shared" si="1539"/>
        <v>3.4270331225877467E-3</v>
      </c>
      <c r="AO1125" s="13">
        <f t="shared" si="1540"/>
        <v>1.3274628729878996E-3</v>
      </c>
      <c r="AP1125" s="13">
        <f t="shared" si="1541"/>
        <v>3.4279557392210381E-4</v>
      </c>
      <c r="AQ1125" s="13">
        <f t="shared" si="1542"/>
        <v>6.6391012448482778E-5</v>
      </c>
      <c r="AR1125" s="13">
        <f t="shared" si="1543"/>
        <v>2.7874332603607615E-4</v>
      </c>
      <c r="AS1125" s="13">
        <f t="shared" si="1544"/>
        <v>3.7536563001970861E-4</v>
      </c>
      <c r="AT1125" s="13">
        <f t="shared" si="1545"/>
        <v>2.5274032243888955E-4</v>
      </c>
      <c r="AU1125" s="13">
        <f t="shared" si="1546"/>
        <v>1.1344968830019577E-4</v>
      </c>
      <c r="AV1125" s="13">
        <f t="shared" si="1547"/>
        <v>3.8193841561995809E-5</v>
      </c>
      <c r="AW1125" s="13">
        <f t="shared" si="1548"/>
        <v>2.9809518920287071E-7</v>
      </c>
      <c r="AX1125" s="13">
        <f t="shared" si="1549"/>
        <v>9.9284853874400661E-4</v>
      </c>
      <c r="AY1125" s="13">
        <f t="shared" si="1550"/>
        <v>7.6916068595669755E-4</v>
      </c>
      <c r="AZ1125" s="13">
        <f t="shared" si="1551"/>
        <v>2.9793474922659686E-4</v>
      </c>
      <c r="BA1125" s="13">
        <f t="shared" si="1552"/>
        <v>7.6936775732634971E-5</v>
      </c>
      <c r="BB1125" s="13">
        <f t="shared" si="1553"/>
        <v>1.4900747920894122E-5</v>
      </c>
      <c r="BC1125" s="13">
        <f t="shared" si="1554"/>
        <v>2.3087246533295957E-6</v>
      </c>
      <c r="BD1125" s="13">
        <f t="shared" si="1555"/>
        <v>3.5990452301848968E-5</v>
      </c>
      <c r="BE1125" s="13">
        <f t="shared" si="1556"/>
        <v>4.8466017088528753E-5</v>
      </c>
      <c r="BF1125" s="13">
        <f t="shared" si="1557"/>
        <v>3.2633027125153507E-5</v>
      </c>
      <c r="BG1125" s="13">
        <f t="shared" si="1558"/>
        <v>1.4648263165588314E-5</v>
      </c>
      <c r="BH1125" s="13">
        <f t="shared" si="1559"/>
        <v>4.9314674274335037E-6</v>
      </c>
      <c r="BI1125" s="13">
        <f t="shared" si="1560"/>
        <v>1.3281777211632114E-6</v>
      </c>
      <c r="BJ1125" s="14">
        <f t="shared" si="1561"/>
        <v>0.50263052180796908</v>
      </c>
      <c r="BK1125" s="14">
        <f t="shared" si="1562"/>
        <v>0.28234792413809107</v>
      </c>
      <c r="BL1125" s="14">
        <f t="shared" si="1563"/>
        <v>0.20598828271907793</v>
      </c>
      <c r="BM1125" s="14">
        <f t="shared" si="1564"/>
        <v>0.35561349395757802</v>
      </c>
      <c r="BN1125" s="14">
        <f t="shared" si="1565"/>
        <v>0.64387331557363892</v>
      </c>
    </row>
    <row r="1126" spans="1:66" x14ac:dyDescent="0.25">
      <c r="A1126" t="s">
        <v>339</v>
      </c>
      <c r="B1126" t="s">
        <v>110</v>
      </c>
      <c r="C1126" t="s">
        <v>122</v>
      </c>
      <c r="D1126" s="7" t="s">
        <v>376</v>
      </c>
      <c r="E1126" s="10">
        <f>VLOOKUP(A1126,home!$A$2:$E$405,3,FALSE)</f>
        <v>1.2199</v>
      </c>
      <c r="F1126" s="10">
        <f>VLOOKUP(B1126,home!$B$2:$E$405,3,FALSE)</f>
        <v>1.135</v>
      </c>
      <c r="G1126" s="10">
        <f>VLOOKUP(C1126,away!$B$2:$E$405,4,FALSE)</f>
        <v>1.1980999999999999</v>
      </c>
      <c r="H1126" s="10">
        <f>VLOOKUP(A1126,away!$A$2:$E$405,3,FALSE)</f>
        <v>1.0142</v>
      </c>
      <c r="I1126" s="10">
        <f>VLOOKUP(C1126,away!$B$2:$E$405,3,FALSE)</f>
        <v>0.60680000000000001</v>
      </c>
      <c r="J1126" s="10">
        <f>VLOOKUP(B1126,home!$B$2:$E$405,4,FALSE)</f>
        <v>1.2135</v>
      </c>
      <c r="K1126" s="12">
        <f t="shared" si="1510"/>
        <v>1.6588730856499998</v>
      </c>
      <c r="L1126" s="12">
        <f t="shared" si="1511"/>
        <v>0.74680799555999999</v>
      </c>
      <c r="M1126" s="13">
        <f t="shared" si="1512"/>
        <v>9.020403840786155E-2</v>
      </c>
      <c r="N1126" s="13">
        <f t="shared" si="1513"/>
        <v>0.14963705153174039</v>
      </c>
      <c r="O1126" s="13">
        <f t="shared" si="1514"/>
        <v>6.7365097114792327E-2</v>
      </c>
      <c r="P1126" s="13">
        <f t="shared" si="1515"/>
        <v>0.11175014651592745</v>
      </c>
      <c r="Q1126" s="13">
        <f t="shared" si="1516"/>
        <v>0.12411443870101314</v>
      </c>
      <c r="R1126" s="13">
        <f t="shared" si="1517"/>
        <v>2.5154396573501398E-2</v>
      </c>
      <c r="S1126" s="13">
        <f t="shared" si="1518"/>
        <v>3.4610687799435824E-2</v>
      </c>
      <c r="T1126" s="13">
        <f t="shared" si="1519"/>
        <v>9.2689655186358105E-2</v>
      </c>
      <c r="U1126" s="13">
        <f t="shared" si="1520"/>
        <v>4.1727951461548049E-2</v>
      </c>
      <c r="V1126" s="13">
        <f t="shared" si="1521"/>
        <v>4.7641984166259168E-3</v>
      </c>
      <c r="W1126" s="13">
        <f t="shared" si="1522"/>
        <v>6.8630033967222462E-2</v>
      </c>
      <c r="X1126" s="13">
        <f t="shared" si="1523"/>
        <v>5.1253458102276113E-2</v>
      </c>
      <c r="Y1126" s="13">
        <f t="shared" si="1524"/>
        <v>1.9138246155439631E-2</v>
      </c>
      <c r="Z1126" s="13">
        <f t="shared" si="1525"/>
        <v>6.2618348281926386E-3</v>
      </c>
      <c r="AA1126" s="13">
        <f t="shared" si="1526"/>
        <v>1.0387589263274558E-2</v>
      </c>
      <c r="AB1126" s="13">
        <f t="shared" si="1527"/>
        <v>8.6158461268165398E-3</v>
      </c>
      <c r="AC1126" s="13">
        <f t="shared" si="1528"/>
        <v>3.6888583405325648E-4</v>
      </c>
      <c r="AD1126" s="13">
        <f t="shared" si="1529"/>
        <v>2.846212905386766E-2</v>
      </c>
      <c r="AE1126" s="13">
        <f t="shared" si="1530"/>
        <v>2.1255745548088942E-2</v>
      </c>
      <c r="AF1126" s="13">
        <f t="shared" si="1531"/>
        <v>7.936980363450849E-3</v>
      </c>
      <c r="AG1126" s="13">
        <f t="shared" si="1532"/>
        <v>1.9758001320092696E-3</v>
      </c>
      <c r="AH1126" s="13">
        <f t="shared" si="1533"/>
        <v>1.1690970791425851E-3</v>
      </c>
      <c r="AI1126" s="13">
        <f t="shared" si="1534"/>
        <v>1.9393836791016623E-3</v>
      </c>
      <c r="AJ1126" s="13">
        <f t="shared" si="1535"/>
        <v>1.6085956940053122E-3</v>
      </c>
      <c r="AK1126" s="13">
        <f t="shared" si="1536"/>
        <v>8.8948536749263157E-4</v>
      </c>
      <c r="AL1126" s="13">
        <f t="shared" si="1537"/>
        <v>1.8279911512036605E-5</v>
      </c>
      <c r="AM1126" s="13">
        <f t="shared" si="1538"/>
        <v>9.4430119695515877E-3</v>
      </c>
      <c r="AN1126" s="13">
        <f t="shared" si="1539"/>
        <v>7.0521168410299078E-3</v>
      </c>
      <c r="AO1126" s="13">
        <f t="shared" si="1540"/>
        <v>2.6332886212522321E-3</v>
      </c>
      <c r="AP1126" s="13">
        <f t="shared" si="1541"/>
        <v>6.555203323227786E-4</v>
      </c>
      <c r="AQ1126" s="13">
        <f t="shared" si="1542"/>
        <v>1.2238695635769984E-4</v>
      </c>
      <c r="AR1126" s="13">
        <f t="shared" si="1543"/>
        <v>1.7461820925790498E-4</v>
      </c>
      <c r="AS1126" s="13">
        <f t="shared" si="1544"/>
        <v>2.8966944760233822E-4</v>
      </c>
      <c r="AT1126" s="13">
        <f t="shared" si="1545"/>
        <v>2.4026242518131093E-4</v>
      </c>
      <c r="AU1126" s="13">
        <f t="shared" si="1546"/>
        <v>1.3285495687542448E-4</v>
      </c>
      <c r="AV1126" s="13">
        <f t="shared" si="1547"/>
        <v>5.5097378063958264E-5</v>
      </c>
      <c r="AW1126" s="13">
        <f t="shared" si="1548"/>
        <v>6.2906237219537622E-7</v>
      </c>
      <c r="AX1126" s="13">
        <f t="shared" si="1549"/>
        <v>2.6107930672933208E-3</v>
      </c>
      <c r="AY1126" s="13">
        <f t="shared" si="1550"/>
        <v>1.9497611374072689E-3</v>
      </c>
      <c r="AZ1126" s="13">
        <f t="shared" si="1551"/>
        <v>7.2804860342395405E-4</v>
      </c>
      <c r="BA1126" s="13">
        <f t="shared" si="1552"/>
        <v>1.8123750606443352E-4</v>
      </c>
      <c r="BB1126" s="13">
        <f t="shared" si="1553"/>
        <v>3.3837404656068231E-5</v>
      </c>
      <c r="BC1126" s="13">
        <f t="shared" si="1554"/>
        <v>5.0540088692301872E-6</v>
      </c>
      <c r="BD1126" s="13">
        <f t="shared" si="1555"/>
        <v>2.1734379140695438E-5</v>
      </c>
      <c r="BE1126" s="13">
        <f t="shared" si="1556"/>
        <v>3.6054576589812433E-5</v>
      </c>
      <c r="BF1126" s="13">
        <f t="shared" si="1557"/>
        <v>2.9904983359673204E-5</v>
      </c>
      <c r="BG1126" s="13">
        <f t="shared" si="1558"/>
        <v>1.6536190674057661E-5</v>
      </c>
      <c r="BH1126" s="13">
        <f t="shared" si="1559"/>
        <v>6.8578604120926959E-6</v>
      </c>
      <c r="BI1126" s="13">
        <f t="shared" si="1560"/>
        <v>2.2752640125530371E-6</v>
      </c>
      <c r="BJ1126" s="14">
        <f t="shared" si="1561"/>
        <v>0.5905085951896949</v>
      </c>
      <c r="BK1126" s="14">
        <f t="shared" si="1562"/>
        <v>0.24366599802282332</v>
      </c>
      <c r="BL1126" s="14">
        <f t="shared" si="1563"/>
        <v>0.15986330803084486</v>
      </c>
      <c r="BM1126" s="14">
        <f t="shared" si="1564"/>
        <v>0.43012543515168461</v>
      </c>
      <c r="BN1126" s="14">
        <f t="shared" si="1565"/>
        <v>0.56822516884483631</v>
      </c>
    </row>
    <row r="1127" spans="1:66" x14ac:dyDescent="0.25">
      <c r="A1127" t="s">
        <v>339</v>
      </c>
      <c r="B1127" t="s">
        <v>128</v>
      </c>
      <c r="C1127" t="s">
        <v>121</v>
      </c>
      <c r="D1127" s="7" t="s">
        <v>376</v>
      </c>
      <c r="E1127" s="10">
        <f>VLOOKUP(A1127,home!$A$2:$E$405,3,FALSE)</f>
        <v>1.2199</v>
      </c>
      <c r="F1127" s="10">
        <f>VLOOKUP(B1127,home!$B$2:$E$405,3,FALSE)</f>
        <v>0.32790000000000002</v>
      </c>
      <c r="G1127" s="10">
        <f>VLOOKUP(C1127,away!$B$2:$E$405,4,FALSE)</f>
        <v>1.0383</v>
      </c>
      <c r="H1127" s="10">
        <f>VLOOKUP(A1127,away!$A$2:$E$405,3,FALSE)</f>
        <v>1.0142</v>
      </c>
      <c r="I1127" s="10">
        <f>VLOOKUP(C1127,away!$B$2:$E$405,3,FALSE)</f>
        <v>1.1174999999999999</v>
      </c>
      <c r="J1127" s="10">
        <f>VLOOKUP(B1127,home!$B$2:$E$405,4,FALSE)</f>
        <v>0.72309999999999997</v>
      </c>
      <c r="K1127" s="12">
        <f t="shared" si="1510"/>
        <v>0.41532540954300001</v>
      </c>
      <c r="L1127" s="12">
        <f t="shared" si="1511"/>
        <v>0.81953876235000001</v>
      </c>
      <c r="M1127" s="13">
        <f t="shared" si="1512"/>
        <v>0.29087426858604049</v>
      </c>
      <c r="N1127" s="13">
        <f t="shared" si="1513"/>
        <v>0.12080747472601783</v>
      </c>
      <c r="O1127" s="13">
        <f t="shared" si="1514"/>
        <v>0.23838273807646509</v>
      </c>
      <c r="P1127" s="13">
        <f t="shared" si="1515"/>
        <v>9.9006408319589553E-2</v>
      </c>
      <c r="Q1127" s="13">
        <f t="shared" si="1516"/>
        <v>2.5087206958219487E-2</v>
      </c>
      <c r="R1127" s="13">
        <f t="shared" si="1517"/>
        <v>9.7681947064395216E-2</v>
      </c>
      <c r="S1127" s="13">
        <f t="shared" si="1518"/>
        <v>8.4248332930880986E-3</v>
      </c>
      <c r="T1127" s="13">
        <f t="shared" si="1519"/>
        <v>2.0559938541357504E-2</v>
      </c>
      <c r="U1127" s="13">
        <f t="shared" si="1520"/>
        <v>4.0569794669477584E-2</v>
      </c>
      <c r="V1127" s="13">
        <f t="shared" si="1521"/>
        <v>3.1862276940122233E-4</v>
      </c>
      <c r="W1127" s="13">
        <f t="shared" si="1522"/>
        <v>3.4731181680708358E-3</v>
      </c>
      <c r="X1127" s="13">
        <f t="shared" si="1523"/>
        <v>2.8463549649560718E-3</v>
      </c>
      <c r="Y1127" s="13">
        <f t="shared" si="1524"/>
        <v>1.1663491125944384E-3</v>
      </c>
      <c r="Z1127" s="13">
        <f t="shared" si="1525"/>
        <v>2.6684714000364224E-2</v>
      </c>
      <c r="AA1127" s="13">
        <f t="shared" si="1526"/>
        <v>1.1082839770739096E-2</v>
      </c>
      <c r="AB1127" s="13">
        <f t="shared" si="1527"/>
        <v>2.3014924833408318E-3</v>
      </c>
      <c r="AC1127" s="13">
        <f t="shared" si="1528"/>
        <v>6.7782069896990228E-6</v>
      </c>
      <c r="AD1127" s="13">
        <f t="shared" si="1529"/>
        <v>3.6061855638631354E-4</v>
      </c>
      <c r="AE1127" s="13">
        <f t="shared" si="1530"/>
        <v>2.9554088538128305E-4</v>
      </c>
      <c r="AF1127" s="13">
        <f t="shared" si="1531"/>
        <v>1.2110360571459996E-4</v>
      </c>
      <c r="AG1127" s="13">
        <f t="shared" si="1532"/>
        <v>3.3083033047821886E-5</v>
      </c>
      <c r="AH1127" s="13">
        <f t="shared" si="1533"/>
        <v>5.4672893713805532E-3</v>
      </c>
      <c r="AI1127" s="13">
        <f t="shared" si="1534"/>
        <v>2.270704197258719E-3</v>
      </c>
      <c r="AJ1127" s="13">
        <f t="shared" si="1535"/>
        <v>4.7154057533874323E-4</v>
      </c>
      <c r="AK1127" s="13">
        <f t="shared" si="1536"/>
        <v>6.5280927522901784E-5</v>
      </c>
      <c r="AL1127" s="13">
        <f t="shared" si="1537"/>
        <v>9.2285361941299556E-8</v>
      </c>
      <c r="AM1127" s="13">
        <f t="shared" si="1538"/>
        <v>2.9954809923990239E-5</v>
      </c>
      <c r="AN1127" s="13">
        <f t="shared" si="1539"/>
        <v>2.4549127851536454E-5</v>
      </c>
      <c r="AO1127" s="13">
        <f t="shared" si="1540"/>
        <v>1.0059480928110051E-5</v>
      </c>
      <c r="AP1127" s="13">
        <f t="shared" si="1541"/>
        <v>2.7480448499022469E-6</v>
      </c>
      <c r="AQ1127" s="13">
        <f t="shared" si="1542"/>
        <v>5.6303231879279465E-7</v>
      </c>
      <c r="AR1127" s="13">
        <f t="shared" si="1543"/>
        <v>8.9613111296610597E-4</v>
      </c>
      <c r="AS1127" s="13">
        <f t="shared" si="1544"/>
        <v>3.7218602149687231E-4</v>
      </c>
      <c r="AT1127" s="13">
        <f t="shared" si="1545"/>
        <v>7.7289155902184146E-5</v>
      </c>
      <c r="AU1127" s="13">
        <f t="shared" si="1546"/>
        <v>1.0700050109435801E-5</v>
      </c>
      <c r="AV1127" s="13">
        <f t="shared" si="1547"/>
        <v>1.1110006734580117E-6</v>
      </c>
      <c r="AW1127" s="13">
        <f t="shared" si="1548"/>
        <v>8.7254597729117068E-10</v>
      </c>
      <c r="AX1127" s="13">
        <f t="shared" si="1549"/>
        <v>2.0734989499106591E-6</v>
      </c>
      <c r="AY1127" s="13">
        <f t="shared" si="1550"/>
        <v>1.6993127631438061E-6</v>
      </c>
      <c r="AZ1127" s="13">
        <f t="shared" si="1551"/>
        <v>6.9632633937621683E-7</v>
      </c>
      <c r="BA1127" s="13">
        <f t="shared" si="1552"/>
        <v>1.902221421213636E-7</v>
      </c>
      <c r="BB1127" s="13">
        <f t="shared" si="1553"/>
        <v>3.8973604731427027E-8</v>
      </c>
      <c r="BC1127" s="13">
        <f t="shared" si="1554"/>
        <v>6.3880759571823647E-9</v>
      </c>
      <c r="BD1127" s="13">
        <f t="shared" si="1555"/>
        <v>1.2240236387059503E-4</v>
      </c>
      <c r="BE1127" s="13">
        <f t="shared" si="1556"/>
        <v>5.0836811903586177E-5</v>
      </c>
      <c r="BF1127" s="13">
        <f t="shared" si="1557"/>
        <v>1.0556909861858692E-5</v>
      </c>
      <c r="BG1127" s="13">
        <f t="shared" si="1558"/>
        <v>1.4615176372949989E-6</v>
      </c>
      <c r="BH1127" s="13">
        <f t="shared" si="1559"/>
        <v>1.5175135281596582E-7</v>
      </c>
      <c r="BI1127" s="13">
        <f t="shared" si="1560"/>
        <v>1.2605238551399065E-8</v>
      </c>
      <c r="BJ1127" s="14">
        <f t="shared" si="1561"/>
        <v>0.17482336776949375</v>
      </c>
      <c r="BK1127" s="14">
        <f t="shared" si="1562"/>
        <v>0.39863270277323415</v>
      </c>
      <c r="BL1127" s="14">
        <f t="shared" si="1563"/>
        <v>0.39983646643693155</v>
      </c>
      <c r="BM1127" s="14">
        <f t="shared" si="1564"/>
        <v>0.12813550880907879</v>
      </c>
      <c r="BN1127" s="14">
        <f t="shared" si="1565"/>
        <v>0.87184004373072777</v>
      </c>
    </row>
    <row r="1128" spans="1:66" x14ac:dyDescent="0.25">
      <c r="A1128" t="s">
        <v>341</v>
      </c>
      <c r="B1128" t="s">
        <v>149</v>
      </c>
      <c r="C1128" t="s">
        <v>152</v>
      </c>
      <c r="D1128" s="7" t="s">
        <v>376</v>
      </c>
      <c r="E1128" s="10">
        <f>VLOOKUP(A1128,home!$A$2:$E$405,3,FALSE)</f>
        <v>1.5127999999999999</v>
      </c>
      <c r="F1128" s="10">
        <f>VLOOKUP(B1128,home!$B$2:$E$405,3,FALSE)</f>
        <v>1.6998</v>
      </c>
      <c r="G1128" s="10">
        <f>VLOOKUP(C1128,away!$B$2:$E$405,4,FALSE)</f>
        <v>0.66100000000000003</v>
      </c>
      <c r="H1128" s="10">
        <f>VLOOKUP(A1128,away!$A$2:$E$405,3,FALSE)</f>
        <v>1.2179</v>
      </c>
      <c r="I1128" s="10">
        <f>VLOOKUP(C1128,away!$B$2:$E$405,3,FALSE)</f>
        <v>1.2316</v>
      </c>
      <c r="J1128" s="10">
        <f>VLOOKUP(B1128,home!$B$2:$E$405,4,FALSE)</f>
        <v>0.58650000000000002</v>
      </c>
      <c r="K1128" s="12">
        <f t="shared" si="1510"/>
        <v>1.69973336784</v>
      </c>
      <c r="L1128" s="12">
        <f t="shared" si="1511"/>
        <v>0.87972984786000008</v>
      </c>
      <c r="M1128" s="13">
        <f t="shared" si="1512"/>
        <v>7.5814689237168317E-2</v>
      </c>
      <c r="N1128" s="13">
        <f t="shared" si="1513"/>
        <v>0.1288647570688351</v>
      </c>
      <c r="O1128" s="13">
        <f t="shared" si="1514"/>
        <v>6.6696445028167253E-2</v>
      </c>
      <c r="P1128" s="13">
        <f t="shared" si="1515"/>
        <v>0.11336617313068215</v>
      </c>
      <c r="Q1128" s="13">
        <f t="shared" si="1516"/>
        <v>0.10951786376424727</v>
      </c>
      <c r="R1128" s="13">
        <f t="shared" si="1517"/>
        <v>2.9337426718716225E-2</v>
      </c>
      <c r="S1128" s="13">
        <f t="shared" si="1518"/>
        <v>4.2379284738910263E-2</v>
      </c>
      <c r="T1128" s="13">
        <f t="shared" si="1519"/>
        <v>9.6346133627273456E-2</v>
      </c>
      <c r="U1128" s="13">
        <f t="shared" si="1520"/>
        <v>4.986580312036272E-2</v>
      </c>
      <c r="V1128" s="13">
        <f t="shared" si="1521"/>
        <v>7.041111805650248E-3</v>
      </c>
      <c r="W1128" s="13">
        <f t="shared" si="1522"/>
        <v>6.2050389138215416E-2</v>
      </c>
      <c r="X1128" s="13">
        <f t="shared" si="1523"/>
        <v>5.4587579396216043E-2</v>
      </c>
      <c r="Y1128" s="13">
        <f t="shared" si="1524"/>
        <v>2.4011161458639411E-2</v>
      </c>
      <c r="Z1128" s="13">
        <f t="shared" si="1525"/>
        <v>8.6030033146200415E-3</v>
      </c>
      <c r="AA1128" s="13">
        <f t="shared" si="1526"/>
        <v>1.4622811797497803E-2</v>
      </c>
      <c r="AB1128" s="13">
        <f t="shared" si="1527"/>
        <v>1.2427440571925715E-2</v>
      </c>
      <c r="AC1128" s="13">
        <f t="shared" si="1528"/>
        <v>6.5803862353671174E-4</v>
      </c>
      <c r="AD1128" s="13">
        <f t="shared" si="1529"/>
        <v>2.6367279226420379E-2</v>
      </c>
      <c r="AE1128" s="13">
        <f t="shared" si="1530"/>
        <v>2.3196082542340939E-2</v>
      </c>
      <c r="AF1128" s="13">
        <f t="shared" si="1531"/>
        <v>1.0203143082960799E-2</v>
      </c>
      <c r="AG1128" s="13">
        <f t="shared" si="1532"/>
        <v>2.9920031706889721E-3</v>
      </c>
      <c r="AH1128" s="13">
        <f t="shared" si="1533"/>
        <v>1.8920796992774411E-3</v>
      </c>
      <c r="AI1128" s="13">
        <f t="shared" si="1534"/>
        <v>3.2160309994745391E-3</v>
      </c>
      <c r="AJ1128" s="13">
        <f t="shared" si="1535"/>
        <v>2.7331976009073501E-3</v>
      </c>
      <c r="AK1128" s="13">
        <f t="shared" si="1536"/>
        <v>1.5485690543874857E-3</v>
      </c>
      <c r="AL1128" s="13">
        <f t="shared" si="1537"/>
        <v>3.9358768741594278E-5</v>
      </c>
      <c r="AM1128" s="13">
        <f t="shared" si="1538"/>
        <v>8.9634688640602284E-3</v>
      </c>
      <c r="AN1128" s="13">
        <f t="shared" si="1539"/>
        <v>7.8854311000775522E-3</v>
      </c>
      <c r="AO1128" s="13">
        <f t="shared" si="1540"/>
        <v>3.468524550990869E-3</v>
      </c>
      <c r="AP1128" s="13">
        <f t="shared" si="1541"/>
        <v>1.017121525180624E-3</v>
      </c>
      <c r="AQ1128" s="13">
        <f t="shared" si="1542"/>
        <v>2.2369804115057038E-4</v>
      </c>
      <c r="AR1128" s="13">
        <f t="shared" si="1543"/>
        <v>3.3290379719686772E-4</v>
      </c>
      <c r="AS1128" s="13">
        <f t="shared" si="1544"/>
        <v>5.6584769237615626E-4</v>
      </c>
      <c r="AT1128" s="13">
        <f t="shared" si="1545"/>
        <v>4.8089510192350822E-4</v>
      </c>
      <c r="AU1128" s="13">
        <f t="shared" si="1546"/>
        <v>2.7246448372340149E-4</v>
      </c>
      <c r="AV1128" s="13">
        <f t="shared" si="1547"/>
        <v>1.1577924363399109E-4</v>
      </c>
      <c r="AW1128" s="13">
        <f t="shared" si="1548"/>
        <v>1.6348169450571963E-6</v>
      </c>
      <c r="AX1128" s="13">
        <f t="shared" si="1549"/>
        <v>2.5392511866396774E-3</v>
      </c>
      <c r="AY1128" s="13">
        <f t="shared" si="1550"/>
        <v>2.2338550601008478E-3</v>
      </c>
      <c r="AZ1128" s="13">
        <f t="shared" si="1551"/>
        <v>9.8259448608190524E-4</v>
      </c>
      <c r="BA1128" s="13">
        <f t="shared" si="1552"/>
        <v>2.8813923258296978E-4</v>
      </c>
      <c r="BB1128" s="13">
        <f t="shared" si="1553"/>
        <v>6.3371170810678292E-5</v>
      </c>
      <c r="BC1128" s="13">
        <f t="shared" si="1554"/>
        <v>1.1149902091197622E-5</v>
      </c>
      <c r="BD1128" s="13">
        <f t="shared" si="1555"/>
        <v>4.8810901143336108E-5</v>
      </c>
      <c r="BE1128" s="13">
        <f t="shared" si="1556"/>
        <v>8.296551738766799E-5</v>
      </c>
      <c r="BF1128" s="13">
        <f t="shared" si="1557"/>
        <v>7.0509629141964503E-5</v>
      </c>
      <c r="BG1128" s="13">
        <f t="shared" si="1558"/>
        <v>3.9949189802206897E-5</v>
      </c>
      <c r="BH1128" s="13">
        <f t="shared" si="1559"/>
        <v>1.6975742731246138E-5</v>
      </c>
      <c r="BI1128" s="13">
        <f t="shared" si="1560"/>
        <v>5.7708472728332748E-6</v>
      </c>
      <c r="BJ1128" s="14">
        <f t="shared" si="1561"/>
        <v>0.56581299759560488</v>
      </c>
      <c r="BK1128" s="14">
        <f t="shared" si="1562"/>
        <v>0.24153251136479015</v>
      </c>
      <c r="BL1128" s="14">
        <f t="shared" si="1563"/>
        <v>0.18437267673704968</v>
      </c>
      <c r="BM1128" s="14">
        <f t="shared" si="1564"/>
        <v>0.47449161382109284</v>
      </c>
      <c r="BN1128" s="14">
        <f t="shared" si="1565"/>
        <v>0.52359735494781634</v>
      </c>
    </row>
    <row r="1129" spans="1:66" x14ac:dyDescent="0.25">
      <c r="A1129" t="s">
        <v>341</v>
      </c>
      <c r="B1129" t="s">
        <v>319</v>
      </c>
      <c r="C1129" t="s">
        <v>151</v>
      </c>
      <c r="D1129" s="7" t="s">
        <v>376</v>
      </c>
      <c r="E1129" s="10">
        <f>VLOOKUP(A1129,home!$A$2:$E$405,3,FALSE)</f>
        <v>1.5127999999999999</v>
      </c>
      <c r="F1129" s="10">
        <f>VLOOKUP(B1129,home!$B$2:$E$405,3,FALSE)</f>
        <v>0.7712</v>
      </c>
      <c r="G1129" s="10">
        <f>VLOOKUP(C1129,away!$B$2:$E$405,4,FALSE)</f>
        <v>1.0387999999999999</v>
      </c>
      <c r="H1129" s="10">
        <f>VLOOKUP(A1129,away!$A$2:$E$405,3,FALSE)</f>
        <v>1.2179</v>
      </c>
      <c r="I1129" s="10">
        <f>VLOOKUP(C1129,away!$B$2:$E$405,3,FALSE)</f>
        <v>0.93840000000000001</v>
      </c>
      <c r="J1129" s="10">
        <f>VLOOKUP(B1129,home!$B$2:$E$405,4,FALSE)</f>
        <v>1.2316</v>
      </c>
      <c r="K1129" s="12">
        <f t="shared" si="1510"/>
        <v>1.211938208768</v>
      </c>
      <c r="L1129" s="12">
        <f t="shared" si="1511"/>
        <v>1.4075677565760001</v>
      </c>
      <c r="M1129" s="13">
        <f t="shared" si="1512"/>
        <v>7.2838838850697779E-2</v>
      </c>
      <c r="N1129" s="13">
        <f t="shared" si="1513"/>
        <v>8.8276171885455654E-2</v>
      </c>
      <c r="O1129" s="13">
        <f t="shared" si="1514"/>
        <v>0.10252560099267746</v>
      </c>
      <c r="P1129" s="13">
        <f t="shared" si="1515"/>
        <v>0.1242546932199282</v>
      </c>
      <c r="Q1129" s="13">
        <f t="shared" si="1516"/>
        <v>5.3492632815877614E-2</v>
      </c>
      <c r="R1129" s="13">
        <f t="shared" si="1517"/>
        <v>7.2155865090434576E-2</v>
      </c>
      <c r="S1129" s="13">
        <f t="shared" si="1518"/>
        <v>5.2991058859495302E-2</v>
      </c>
      <c r="T1129" s="13">
        <f t="shared" si="1519"/>
        <v>7.5294505165988582E-2</v>
      </c>
      <c r="U1129" s="13">
        <f t="shared" si="1520"/>
        <v>8.744844988980674E-2</v>
      </c>
      <c r="V1129" s="13">
        <f t="shared" si="1521"/>
        <v>1.0044073351035169E-2</v>
      </c>
      <c r="W1129" s="13">
        <f t="shared" si="1522"/>
        <v>2.1609921865719684E-2</v>
      </c>
      <c r="X1129" s="13">
        <f t="shared" si="1523"/>
        <v>3.0417429240313706E-2</v>
      </c>
      <c r="Y1129" s="13">
        <f t="shared" si="1524"/>
        <v>2.1407296318298796E-2</v>
      </c>
      <c r="Z1129" s="13">
        <f t="shared" si="1525"/>
        <v>3.3854756383047843E-2</v>
      </c>
      <c r="AA1129" s="13">
        <f t="shared" si="1526"/>
        <v>4.1029872809148007E-2</v>
      </c>
      <c r="AB1129" s="13">
        <f t="shared" si="1527"/>
        <v>2.4862835279148857E-2</v>
      </c>
      <c r="AC1129" s="13">
        <f t="shared" si="1528"/>
        <v>1.0708772206932424E-3</v>
      </c>
      <c r="AD1129" s="13">
        <f t="shared" si="1529"/>
        <v>6.5474724993891866E-3</v>
      </c>
      <c r="AE1129" s="13">
        <f t="shared" si="1530"/>
        <v>9.2160111772082946E-3</v>
      </c>
      <c r="AF1129" s="13">
        <f t="shared" si="1531"/>
        <v>6.4860800886412107E-3</v>
      </c>
      <c r="AG1129" s="13">
        <f t="shared" si="1532"/>
        <v>3.043199066446991E-3</v>
      </c>
      <c r="AH1129" s="13">
        <f t="shared" si="1533"/>
        <v>1.1913215872878418E-2</v>
      </c>
      <c r="AI1129" s="13">
        <f t="shared" si="1534"/>
        <v>1.4438081505642774E-2</v>
      </c>
      <c r="AJ1129" s="13">
        <f t="shared" si="1535"/>
        <v>8.749031318997548E-3</v>
      </c>
      <c r="AK1129" s="13">
        <f t="shared" si="1536"/>
        <v>3.5344284484003399E-3</v>
      </c>
      <c r="AL1129" s="13">
        <f t="shared" si="1537"/>
        <v>7.3071741742721883E-5</v>
      </c>
      <c r="AM1129" s="13">
        <f t="shared" si="1538"/>
        <v>1.5870264185734939E-3</v>
      </c>
      <c r="AN1129" s="13">
        <f t="shared" si="1539"/>
        <v>2.2338472156183367E-3</v>
      </c>
      <c r="AO1129" s="13">
        <f t="shared" si="1540"/>
        <v>1.5721456569107236E-3</v>
      </c>
      <c r="AP1129" s="13">
        <f t="shared" si="1541"/>
        <v>7.3763384510284297E-4</v>
      </c>
      <c r="AQ1129" s="13">
        <f t="shared" si="1542"/>
        <v>2.595674041314844E-4</v>
      </c>
      <c r="AR1129" s="13">
        <f t="shared" si="1543"/>
        <v>3.3537317079586132E-3</v>
      </c>
      <c r="AS1129" s="13">
        <f t="shared" si="1544"/>
        <v>4.0645155988318065E-3</v>
      </c>
      <c r="AT1129" s="13">
        <f t="shared" si="1545"/>
        <v>2.4629708771789077E-3</v>
      </c>
      <c r="AU1129" s="13">
        <f t="shared" si="1546"/>
        <v>9.9498950437865163E-4</v>
      </c>
      <c r="AV1129" s="13">
        <f t="shared" si="1547"/>
        <v>3.0146644941990577E-4</v>
      </c>
      <c r="AW1129" s="13">
        <f t="shared" si="1548"/>
        <v>3.4625555223279169E-6</v>
      </c>
      <c r="AX1129" s="13">
        <f t="shared" si="1549"/>
        <v>3.2056299249890927E-4</v>
      </c>
      <c r="AY1129" s="13">
        <f t="shared" si="1550"/>
        <v>4.5121413219297881E-4</v>
      </c>
      <c r="AZ1129" s="13">
        <f t="shared" si="1551"/>
        <v>3.1755723189312899E-4</v>
      </c>
      <c r="BA1129" s="13">
        <f t="shared" si="1552"/>
        <v>1.4899444016009875E-4</v>
      </c>
      <c r="BB1129" s="13">
        <f t="shared" si="1553"/>
        <v>5.2429942469611823E-5</v>
      </c>
      <c r="BC1129" s="13">
        <f t="shared" si="1554"/>
        <v>1.4759739299872049E-5</v>
      </c>
      <c r="BD1129" s="13">
        <f t="shared" si="1555"/>
        <v>7.8676743605484952E-4</v>
      </c>
      <c r="BE1129" s="13">
        <f t="shared" si="1556"/>
        <v>9.5351351716930631E-4</v>
      </c>
      <c r="BF1129" s="13">
        <f t="shared" si="1557"/>
        <v>5.7779973201712242E-4</v>
      </c>
      <c r="BG1129" s="13">
        <f t="shared" si="1558"/>
        <v>2.3341919074915392E-4</v>
      </c>
      <c r="BH1129" s="13">
        <f t="shared" si="1559"/>
        <v>7.0722408982151427E-5</v>
      </c>
      <c r="BI1129" s="13">
        <f t="shared" si="1560"/>
        <v>1.7142237932317298E-5</v>
      </c>
      <c r="BJ1129" s="14">
        <f t="shared" si="1561"/>
        <v>0.32348645914219115</v>
      </c>
      <c r="BK1129" s="14">
        <f t="shared" si="1562"/>
        <v>0.26172382737578537</v>
      </c>
      <c r="BL1129" s="14">
        <f t="shared" si="1563"/>
        <v>0.3804744198678075</v>
      </c>
      <c r="BM1129" s="14">
        <f t="shared" si="1564"/>
        <v>0.48554790833708988</v>
      </c>
      <c r="BN1129" s="14">
        <f t="shared" si="1565"/>
        <v>0.51354380285507129</v>
      </c>
    </row>
    <row r="1130" spans="1:66" x14ac:dyDescent="0.25">
      <c r="A1130" t="s">
        <v>341</v>
      </c>
      <c r="B1130" t="s">
        <v>150</v>
      </c>
      <c r="C1130" t="s">
        <v>148</v>
      </c>
      <c r="D1130" s="7" t="s">
        <v>376</v>
      </c>
      <c r="E1130" s="10">
        <f>VLOOKUP(A1130,home!$A$2:$E$405,3,FALSE)</f>
        <v>1.5127999999999999</v>
      </c>
      <c r="F1130" s="10">
        <f>VLOOKUP(B1130,home!$B$2:$E$405,3,FALSE)</f>
        <v>1.1016999999999999</v>
      </c>
      <c r="G1130" s="10">
        <f>VLOOKUP(C1130,away!$B$2:$E$405,4,FALSE)</f>
        <v>0.47220000000000001</v>
      </c>
      <c r="H1130" s="10">
        <f>VLOOKUP(A1130,away!$A$2:$E$405,3,FALSE)</f>
        <v>1.2179</v>
      </c>
      <c r="I1130" s="10">
        <f>VLOOKUP(C1130,away!$B$2:$E$405,3,FALSE)</f>
        <v>2.1114000000000002</v>
      </c>
      <c r="J1130" s="10">
        <f>VLOOKUP(B1130,home!$B$2:$E$405,4,FALSE)</f>
        <v>1.5053000000000001</v>
      </c>
      <c r="K1130" s="12">
        <f t="shared" si="1510"/>
        <v>0.7869929610719999</v>
      </c>
      <c r="L1130" s="12">
        <f t="shared" si="1511"/>
        <v>3.8708399025180009</v>
      </c>
      <c r="M1130" s="13">
        <f t="shared" si="1512"/>
        <v>9.4869997626485115E-3</v>
      </c>
      <c r="N1130" s="13">
        <f t="shared" si="1513"/>
        <v>7.4662020348961119E-3</v>
      </c>
      <c r="O1130" s="13">
        <f t="shared" si="1514"/>
        <v>3.6722657236438666E-2</v>
      </c>
      <c r="P1130" s="13">
        <f t="shared" si="1515"/>
        <v>2.8900472756936964E-2</v>
      </c>
      <c r="Q1130" s="13">
        <f t="shared" si="1516"/>
        <v>2.9379242237023411E-3</v>
      </c>
      <c r="R1130" s="13">
        <f t="shared" si="1517"/>
        <v>7.1073763478649105E-2</v>
      </c>
      <c r="S1130" s="13">
        <f t="shared" si="1518"/>
        <v>2.201004918496173E-2</v>
      </c>
      <c r="T1130" s="13">
        <f t="shared" si="1519"/>
        <v>1.1372234315681243E-2</v>
      </c>
      <c r="U1130" s="13">
        <f t="shared" si="1520"/>
        <v>5.5934551574593018E-2</v>
      </c>
      <c r="V1130" s="13">
        <f t="shared" si="1521"/>
        <v>7.4499706354096695E-3</v>
      </c>
      <c r="W1130" s="13">
        <f t="shared" si="1522"/>
        <v>7.7070856140555404E-4</v>
      </c>
      <c r="X1130" s="13">
        <f t="shared" si="1523"/>
        <v>2.9832894527008634E-3</v>
      </c>
      <c r="Y1130" s="13">
        <f t="shared" si="1524"/>
        <v>5.7739179271377962E-3</v>
      </c>
      <c r="Z1130" s="13">
        <f t="shared" si="1525"/>
        <v>9.1705053231760536E-2</v>
      </c>
      <c r="AA1130" s="13">
        <f t="shared" si="1526"/>
        <v>7.2171231388128587E-2</v>
      </c>
      <c r="AB1130" s="13">
        <f t="shared" si="1527"/>
        <v>2.8399125547177894E-2</v>
      </c>
      <c r="AC1130" s="13">
        <f t="shared" si="1528"/>
        <v>1.418438908343884E-3</v>
      </c>
      <c r="AD1130" s="13">
        <f t="shared" si="1529"/>
        <v>1.5163555321602454E-4</v>
      </c>
      <c r="AE1130" s="13">
        <f t="shared" si="1530"/>
        <v>5.8695695002897955E-4</v>
      </c>
      <c r="AF1130" s="13">
        <f t="shared" si="1531"/>
        <v>1.1360081916162194E-3</v>
      </c>
      <c r="AG1130" s="13">
        <f t="shared" si="1532"/>
        <v>1.4657686125651261E-3</v>
      </c>
      <c r="AH1130" s="13">
        <f t="shared" si="1533"/>
        <v>8.8743894828008998E-2</v>
      </c>
      <c r="AI1130" s="13">
        <f t="shared" si="1534"/>
        <v>6.9840820567756923E-2</v>
      </c>
      <c r="AJ1130" s="13">
        <f t="shared" si="1535"/>
        <v>2.748211709115863E-2</v>
      </c>
      <c r="AK1130" s="13">
        <f t="shared" si="1536"/>
        <v>7.2094109020327821E-3</v>
      </c>
      <c r="AL1130" s="13">
        <f t="shared" si="1537"/>
        <v>1.7284096575766146E-4</v>
      </c>
      <c r="AM1130" s="13">
        <f t="shared" si="1538"/>
        <v>2.3867222605854005E-5</v>
      </c>
      <c r="AN1130" s="13">
        <f t="shared" si="1539"/>
        <v>9.2386197625019342E-5</v>
      </c>
      <c r="AO1130" s="13">
        <f t="shared" si="1540"/>
        <v>1.7880609010441934E-4</v>
      </c>
      <c r="AP1130" s="13">
        <f t="shared" si="1541"/>
        <v>2.3070991612980519E-4</v>
      </c>
      <c r="AQ1130" s="13">
        <f t="shared" si="1542"/>
        <v>2.2326028731545778E-4</v>
      </c>
      <c r="AR1130" s="13">
        <f t="shared" si="1543"/>
        <v>6.87026818410236E-2</v>
      </c>
      <c r="AS1130" s="13">
        <f t="shared" si="1544"/>
        <v>5.4068527015654677E-2</v>
      </c>
      <c r="AT1130" s="13">
        <f t="shared" si="1545"/>
        <v>2.127577508842575E-2</v>
      </c>
      <c r="AU1130" s="13">
        <f t="shared" si="1546"/>
        <v>5.5812950786473569E-3</v>
      </c>
      <c r="AV1130" s="13">
        <f t="shared" si="1547"/>
        <v>1.0981099851403158E-3</v>
      </c>
      <c r="AW1130" s="13">
        <f t="shared" si="1548"/>
        <v>1.4625820558936028E-5</v>
      </c>
      <c r="AX1130" s="13">
        <f t="shared" si="1549"/>
        <v>3.1305560318576014E-6</v>
      </c>
      <c r="AY1130" s="13">
        <f t="shared" si="1550"/>
        <v>1.2117881205182818E-5</v>
      </c>
      <c r="AZ1130" s="13">
        <f t="shared" si="1551"/>
        <v>2.345318905149729E-5</v>
      </c>
      <c r="BA1130" s="13">
        <f t="shared" si="1552"/>
        <v>3.0261180007278012E-5</v>
      </c>
      <c r="BB1130" s="13">
        <f t="shared" si="1553"/>
        <v>2.9284045767362915E-5</v>
      </c>
      <c r="BC1130" s="13">
        <f t="shared" si="1554"/>
        <v>2.2670770572694345E-5</v>
      </c>
      <c r="BD1130" s="13">
        <f t="shared" si="1555"/>
        <v>4.4322847046705513E-2</v>
      </c>
      <c r="BE1130" s="13">
        <f t="shared" si="1556"/>
        <v>3.4881768640428114E-2</v>
      </c>
      <c r="BF1130" s="13">
        <f t="shared" si="1557"/>
        <v>1.3725853194879477E-2</v>
      </c>
      <c r="BG1130" s="13">
        <f t="shared" si="1558"/>
        <v>3.6007166163592561E-3</v>
      </c>
      <c r="BH1130" s="13">
        <f t="shared" si="1559"/>
        <v>7.0843465797243075E-4</v>
      </c>
      <c r="BI1130" s="13">
        <f t="shared" si="1560"/>
        <v>1.1150661784075059E-4</v>
      </c>
      <c r="BJ1130" s="14">
        <f t="shared" si="1561"/>
        <v>3.5514593159366677E-2</v>
      </c>
      <c r="BK1130" s="14">
        <f t="shared" si="1562"/>
        <v>6.9450890095263604E-2</v>
      </c>
      <c r="BL1130" s="14">
        <f t="shared" si="1563"/>
        <v>0.70565508839702185</v>
      </c>
      <c r="BM1130" s="14">
        <f t="shared" si="1564"/>
        <v>0.74574011332949464</v>
      </c>
      <c r="BN1130" s="14">
        <f t="shared" si="1565"/>
        <v>0.1565880194932717</v>
      </c>
    </row>
    <row r="1131" spans="1:66" x14ac:dyDescent="0.25">
      <c r="A1131" t="s">
        <v>341</v>
      </c>
      <c r="B1131" t="s">
        <v>147</v>
      </c>
      <c r="C1131" t="s">
        <v>145</v>
      </c>
      <c r="D1131" s="7" t="s">
        <v>376</v>
      </c>
      <c r="E1131" s="10">
        <f>VLOOKUP(A1131,home!$A$2:$E$405,3,FALSE)</f>
        <v>1.5127999999999999</v>
      </c>
      <c r="F1131" s="10">
        <f>VLOOKUP(B1131,home!$B$2:$E$405,3,FALSE)</f>
        <v>1.0387999999999999</v>
      </c>
      <c r="G1131" s="10">
        <f>VLOOKUP(C1131,away!$B$2:$E$405,4,FALSE)</f>
        <v>0.75549999999999995</v>
      </c>
      <c r="H1131" s="10">
        <f>VLOOKUP(A1131,away!$A$2:$E$405,3,FALSE)</f>
        <v>1.2179</v>
      </c>
      <c r="I1131" s="10">
        <f>VLOOKUP(C1131,away!$B$2:$E$405,3,FALSE)</f>
        <v>0.93840000000000001</v>
      </c>
      <c r="J1131" s="10">
        <f>VLOOKUP(B1131,home!$B$2:$E$405,4,FALSE)</f>
        <v>0.82110000000000005</v>
      </c>
      <c r="K1131" s="12">
        <f t="shared" si="1510"/>
        <v>1.1872657115199998</v>
      </c>
      <c r="L1131" s="12">
        <f t="shared" si="1511"/>
        <v>0.93841660029600005</v>
      </c>
      <c r="M1131" s="13">
        <f t="shared" si="1512"/>
        <v>0.11935150553590362</v>
      </c>
      <c r="N1131" s="13">
        <f t="shared" si="1513"/>
        <v>0.14170195014106779</v>
      </c>
      <c r="O1131" s="13">
        <f t="shared" si="1514"/>
        <v>0.11200143406521192</v>
      </c>
      <c r="P1131" s="13">
        <f t="shared" si="1515"/>
        <v>0.13297546230669416</v>
      </c>
      <c r="Q1131" s="13">
        <f t="shared" si="1516"/>
        <v>8.4118933329003207E-2</v>
      </c>
      <c r="R1131" s="13">
        <f t="shared" si="1517"/>
        <v>5.2552002491876373E-2</v>
      </c>
      <c r="S1131" s="13">
        <f t="shared" si="1518"/>
        <v>3.7038647933853988E-2</v>
      </c>
      <c r="T1131" s="13">
        <f t="shared" si="1519"/>
        <v>7.8938603435129082E-2</v>
      </c>
      <c r="U1131" s="13">
        <f t="shared" si="1520"/>
        <v>6.2393190630318403E-2</v>
      </c>
      <c r="V1131" s="13">
        <f t="shared" si="1521"/>
        <v>4.5851782375505917E-3</v>
      </c>
      <c r="W1131" s="13">
        <f t="shared" si="1522"/>
        <v>3.3290508410387484E-2</v>
      </c>
      <c r="X1131" s="13">
        <f t="shared" si="1523"/>
        <v>3.1240365724601222E-2</v>
      </c>
      <c r="Y1131" s="13">
        <f t="shared" si="1524"/>
        <v>1.4658238897641979E-2</v>
      </c>
      <c r="Z1131" s="13">
        <f t="shared" si="1525"/>
        <v>1.6438557172391184E-2</v>
      </c>
      <c r="AA1131" s="13">
        <f t="shared" si="1526"/>
        <v>1.9516935277641215E-2</v>
      </c>
      <c r="AB1131" s="13">
        <f t="shared" si="1527"/>
        <v>1.1585894024549242E-2</v>
      </c>
      <c r="AC1131" s="13">
        <f t="shared" si="1528"/>
        <v>3.1928597860955899E-4</v>
      </c>
      <c r="AD1131" s="13">
        <f t="shared" si="1529"/>
        <v>9.881169788680309E-3</v>
      </c>
      <c r="AE1131" s="13">
        <f t="shared" si="1530"/>
        <v>9.2726537600409213E-3</v>
      </c>
      <c r="AF1131" s="13">
        <f t="shared" si="1531"/>
        <v>4.3508061086097614E-3</v>
      </c>
      <c r="AG1131" s="13">
        <f t="shared" si="1532"/>
        <v>1.3609562256628807E-3</v>
      </c>
      <c r="AH1131" s="13">
        <f t="shared" si="1533"/>
        <v>3.85655373387169E-3</v>
      </c>
      <c r="AI1131" s="13">
        <f t="shared" si="1534"/>
        <v>4.578754012860284E-3</v>
      </c>
      <c r="AJ1131" s="13">
        <f t="shared" si="1535"/>
        <v>2.7180988204768097E-3</v>
      </c>
      <c r="AK1131" s="13">
        <f t="shared" si="1536"/>
        <v>1.0757018433583576E-3</v>
      </c>
      <c r="AL1131" s="13">
        <f t="shared" si="1537"/>
        <v>1.4229297040875374E-5</v>
      </c>
      <c r="AM1131" s="13">
        <f t="shared" si="1538"/>
        <v>2.3463148159614884E-3</v>
      </c>
      <c r="AN1131" s="13">
        <f t="shared" si="1539"/>
        <v>2.2018207728187154E-3</v>
      </c>
      <c r="AO1131" s="13">
        <f t="shared" si="1540"/>
        <v>1.033112582044825E-3</v>
      </c>
      <c r="AP1131" s="13">
        <f t="shared" si="1541"/>
        <v>3.2316333232184242E-4</v>
      </c>
      <c r="AQ1131" s="13">
        <f t="shared" si="1542"/>
        <v>7.5815458914447437E-5</v>
      </c>
      <c r="AR1131" s="13">
        <f t="shared" si="1543"/>
        <v>7.2381080875974361E-4</v>
      </c>
      <c r="AS1131" s="13">
        <f t="shared" si="1544"/>
        <v>8.5935575486800341E-4</v>
      </c>
      <c r="AT1131" s="13">
        <f t="shared" si="1545"/>
        <v>5.1014181087608338E-4</v>
      </c>
      <c r="AU1131" s="13">
        <f t="shared" si="1546"/>
        <v>2.0189129335529816E-4</v>
      </c>
      <c r="AV1131" s="13">
        <f t="shared" si="1547"/>
        <v>5.9924652513792779E-5</v>
      </c>
      <c r="AW1131" s="13">
        <f t="shared" si="1548"/>
        <v>4.403769222622642E-7</v>
      </c>
      <c r="AX1131" s="13">
        <f t="shared" si="1549"/>
        <v>4.6428318823707259E-4</v>
      </c>
      <c r="AY1131" s="13">
        <f t="shared" si="1550"/>
        <v>4.3569105108002155E-4</v>
      </c>
      <c r="AZ1131" s="13">
        <f t="shared" si="1551"/>
        <v>2.0442985746695232E-4</v>
      </c>
      <c r="BA1131" s="13">
        <f t="shared" si="1552"/>
        <v>6.3946790614377759E-5</v>
      </c>
      <c r="BB1131" s="13">
        <f t="shared" si="1553"/>
        <v>1.5002182462046131E-5</v>
      </c>
      <c r="BC1131" s="13">
        <f t="shared" si="1554"/>
        <v>2.8156594126107228E-6</v>
      </c>
      <c r="BD1131" s="13">
        <f t="shared" si="1555"/>
        <v>1.1320601306896941E-4</v>
      </c>
      <c r="BE1131" s="13">
        <f t="shared" si="1556"/>
        <v>1.3440561765467235E-4</v>
      </c>
      <c r="BF1131" s="13">
        <f t="shared" si="1557"/>
        <v>7.9787590638529812E-5</v>
      </c>
      <c r="BG1131" s="13">
        <f t="shared" si="1558"/>
        <v>3.1576356856640203E-5</v>
      </c>
      <c r="BH1131" s="13">
        <f t="shared" si="1559"/>
        <v>9.3723814476520896E-6</v>
      </c>
      <c r="BI1131" s="13">
        <f t="shared" si="1560"/>
        <v>2.225501425616699E-6</v>
      </c>
      <c r="BJ1131" s="14">
        <f t="shared" si="1561"/>
        <v>0.41598058151215911</v>
      </c>
      <c r="BK1131" s="14">
        <f t="shared" si="1562"/>
        <v>0.29472000034073287</v>
      </c>
      <c r="BL1131" s="14">
        <f t="shared" si="1563"/>
        <v>0.27300426268162925</v>
      </c>
      <c r="BM1131" s="14">
        <f t="shared" si="1564"/>
        <v>0.35700686316299746</v>
      </c>
      <c r="BN1131" s="14">
        <f t="shared" si="1565"/>
        <v>0.64270128786975711</v>
      </c>
    </row>
    <row r="1132" spans="1:66" x14ac:dyDescent="0.25">
      <c r="A1132" t="s">
        <v>341</v>
      </c>
      <c r="B1132" t="s">
        <v>154</v>
      </c>
      <c r="C1132" t="s">
        <v>318</v>
      </c>
      <c r="D1132" s="7" t="s">
        <v>376</v>
      </c>
      <c r="E1132" s="10">
        <f>VLOOKUP(A1132,home!$A$2:$E$405,3,FALSE)</f>
        <v>1.5127999999999999</v>
      </c>
      <c r="F1132" s="10">
        <f>VLOOKUP(B1132,home!$B$2:$E$405,3,FALSE)</f>
        <v>0.66100000000000003</v>
      </c>
      <c r="G1132" s="10">
        <f>VLOOKUP(C1132,away!$B$2:$E$405,4,FALSE)</f>
        <v>0.88139999999999996</v>
      </c>
      <c r="H1132" s="10">
        <f>VLOOKUP(A1132,away!$A$2:$E$405,3,FALSE)</f>
        <v>1.2179</v>
      </c>
      <c r="I1132" s="10">
        <f>VLOOKUP(C1132,away!$B$2:$E$405,3,FALSE)</f>
        <v>0.95789999999999997</v>
      </c>
      <c r="J1132" s="10">
        <f>VLOOKUP(B1132,home!$B$2:$E$405,4,FALSE)</f>
        <v>1.6422000000000001</v>
      </c>
      <c r="K1132" s="12">
        <f t="shared" si="1510"/>
        <v>0.88136544911999992</v>
      </c>
      <c r="L1132" s="12">
        <f t="shared" si="1511"/>
        <v>1.915833890502</v>
      </c>
      <c r="M1132" s="13">
        <f t="shared" si="1512"/>
        <v>6.0980609668893397E-2</v>
      </c>
      <c r="N1132" s="13">
        <f t="shared" si="1513"/>
        <v>5.3746202428435634E-2</v>
      </c>
      <c r="O1132" s="13">
        <f t="shared" si="1514"/>
        <v>0.1168287186671399</v>
      </c>
      <c r="P1132" s="13">
        <f t="shared" si="1515"/>
        <v>0.10296879609817787</v>
      </c>
      <c r="Q1132" s="13">
        <f t="shared" si="1516"/>
        <v>2.3685022920916298E-2</v>
      </c>
      <c r="R1132" s="13">
        <f t="shared" si="1517"/>
        <v>0.11191220930321516</v>
      </c>
      <c r="S1132" s="13">
        <f t="shared" si="1518"/>
        <v>4.3466984946022011E-2</v>
      </c>
      <c r="T1132" s="13">
        <f t="shared" si="1519"/>
        <v>4.5376569609208113E-2</v>
      </c>
      <c r="U1132" s="13">
        <f t="shared" si="1520"/>
        <v>9.8635554614539656E-2</v>
      </c>
      <c r="V1132" s="13">
        <f t="shared" si="1521"/>
        <v>8.1551298468507082E-3</v>
      </c>
      <c r="W1132" s="13">
        <f t="shared" si="1522"/>
        <v>6.9583869547036308E-3</v>
      </c>
      <c r="X1132" s="13">
        <f t="shared" si="1523"/>
        <v>1.333111355104822E-2</v>
      </c>
      <c r="Y1132" s="13">
        <f t="shared" si="1524"/>
        <v>1.2770099569614324E-2</v>
      </c>
      <c r="Z1132" s="13">
        <f t="shared" si="1525"/>
        <v>7.1468401114684263E-2</v>
      </c>
      <c r="AA1132" s="13">
        <f t="shared" si="1526"/>
        <v>6.2989779446332009E-2</v>
      </c>
      <c r="AB1132" s="13">
        <f t="shared" si="1527"/>
        <v>2.775850762584307E-2</v>
      </c>
      <c r="AC1132" s="13">
        <f t="shared" si="1528"/>
        <v>8.606464281371431E-4</v>
      </c>
      <c r="AD1132" s="13">
        <f t="shared" si="1529"/>
        <v>1.5332204608707778E-3</v>
      </c>
      <c r="AE1132" s="13">
        <f t="shared" si="1530"/>
        <v>2.9373957205473316E-3</v>
      </c>
      <c r="AF1132" s="13">
        <f t="shared" si="1531"/>
        <v>2.8137811356200603E-3</v>
      </c>
      <c r="AG1132" s="13">
        <f t="shared" si="1532"/>
        <v>1.796912420025372E-3</v>
      </c>
      <c r="AH1132" s="13">
        <f t="shared" si="1533"/>
        <v>3.4230396238875763E-2</v>
      </c>
      <c r="AI1132" s="13">
        <f t="shared" si="1534"/>
        <v>3.0169488554632293E-2</v>
      </c>
      <c r="AJ1132" s="13">
        <f t="shared" si="1535"/>
        <v>1.3295172414837093E-2</v>
      </c>
      <c r="AK1132" s="13">
        <f t="shared" si="1536"/>
        <v>3.9059685355102435E-3</v>
      </c>
      <c r="AL1132" s="13">
        <f t="shared" si="1537"/>
        <v>5.8129774072550252E-5</v>
      </c>
      <c r="AM1132" s="13">
        <f t="shared" si="1538"/>
        <v>2.7026550801906941E-4</v>
      </c>
      <c r="AN1132" s="13">
        <f t="shared" si="1539"/>
        <v>5.1778381969667323E-4</v>
      </c>
      <c r="AO1132" s="13">
        <f t="shared" si="1540"/>
        <v>4.9599389486423189E-4</v>
      </c>
      <c r="AP1132" s="13">
        <f t="shared" si="1541"/>
        <v>3.1674730442099377E-4</v>
      </c>
      <c r="AQ1132" s="13">
        <f t="shared" si="1542"/>
        <v>1.5170880513372346E-4</v>
      </c>
      <c r="AR1132" s="13">
        <f t="shared" si="1543"/>
        <v>1.3115950639950079E-2</v>
      </c>
      <c r="AS1132" s="13">
        <f t="shared" si="1544"/>
        <v>1.155994572641535E-2</v>
      </c>
      <c r="AT1132" s="13">
        <f t="shared" si="1545"/>
        <v>5.0942683784824441E-3</v>
      </c>
      <c r="AU1132" s="13">
        <f t="shared" si="1546"/>
        <v>1.496637379112998E-3</v>
      </c>
      <c r="AV1132" s="13">
        <f t="shared" si="1547"/>
        <v>3.2977111895292663E-4</v>
      </c>
      <c r="AW1132" s="13">
        <f t="shared" si="1548"/>
        <v>2.7265282841588413E-6</v>
      </c>
      <c r="AX1132" s="13">
        <f t="shared" si="1549"/>
        <v>3.970044680947866E-5</v>
      </c>
      <c r="AY1132" s="13">
        <f t="shared" si="1550"/>
        <v>7.6059461465671202E-5</v>
      </c>
      <c r="AZ1132" s="13">
        <f t="shared" si="1551"/>
        <v>7.2858646984631925E-5</v>
      </c>
      <c r="BA1132" s="13">
        <f t="shared" si="1552"/>
        <v>4.6528355036426398E-5</v>
      </c>
      <c r="BB1132" s="13">
        <f t="shared" si="1553"/>
        <v>2.2285149862023779E-5</v>
      </c>
      <c r="BC1132" s="13">
        <f t="shared" si="1554"/>
        <v>8.5389290721162257E-6</v>
      </c>
      <c r="BD1132" s="13">
        <f t="shared" si="1555"/>
        <v>4.187997123694622E-3</v>
      </c>
      <c r="BE1132" s="13">
        <f t="shared" si="1556"/>
        <v>3.6911559658383778E-3</v>
      </c>
      <c r="BF1132" s="13">
        <f t="shared" si="1557"/>
        <v>1.6266286678015543E-3</v>
      </c>
      <c r="BG1132" s="13">
        <f t="shared" si="1558"/>
        <v>4.7788476878279484E-4</v>
      </c>
      <c r="BH1132" s="13">
        <f t="shared" si="1559"/>
        <v>1.0529778096646377E-4</v>
      </c>
      <c r="BI1132" s="13">
        <f t="shared" si="1560"/>
        <v>1.8561165202569354E-5</v>
      </c>
      <c r="BJ1132" s="14">
        <f t="shared" si="1561"/>
        <v>0.16696717509235479</v>
      </c>
      <c r="BK1132" s="14">
        <f t="shared" si="1562"/>
        <v>0.21656635622361931</v>
      </c>
      <c r="BL1132" s="14">
        <f t="shared" si="1563"/>
        <v>0.5414298941161253</v>
      </c>
      <c r="BM1132" s="14">
        <f t="shared" si="1564"/>
        <v>0.52623693452682396</v>
      </c>
      <c r="BN1132" s="14">
        <f t="shared" si="1565"/>
        <v>0.47012155908677827</v>
      </c>
    </row>
    <row r="1133" spans="1:66" x14ac:dyDescent="0.25">
      <c r="A1133" t="s">
        <v>351</v>
      </c>
      <c r="B1133" t="s">
        <v>155</v>
      </c>
      <c r="C1133" t="s">
        <v>156</v>
      </c>
      <c r="D1133" s="7" t="s">
        <v>376</v>
      </c>
      <c r="E1133" s="10">
        <f>VLOOKUP(A1133,home!$A$2:$E$405,3,FALSE)</f>
        <v>1.3077000000000001</v>
      </c>
      <c r="F1133" s="10">
        <f>VLOOKUP(B1133,home!$B$2:$E$405,3,FALSE)</f>
        <v>0.57350000000000001</v>
      </c>
      <c r="G1133" s="10">
        <f>VLOOKUP(C1133,away!$B$2:$E$405,4,FALSE)</f>
        <v>0.94120000000000004</v>
      </c>
      <c r="H1133" s="10">
        <f>VLOOKUP(A1133,away!$A$2:$E$405,3,FALSE)</f>
        <v>1.1667000000000001</v>
      </c>
      <c r="I1133" s="10">
        <f>VLOOKUP(C1133,away!$B$2:$E$405,3,FALSE)</f>
        <v>1.0548999999999999</v>
      </c>
      <c r="J1133" s="10">
        <f>VLOOKUP(B1133,home!$B$2:$E$405,4,FALSE)</f>
        <v>1.1428</v>
      </c>
      <c r="K1133" s="12">
        <f t="shared" si="1510"/>
        <v>0.70586795214000009</v>
      </c>
      <c r="L1133" s="12">
        <f t="shared" si="1511"/>
        <v>1.406503191324</v>
      </c>
      <c r="M1133" s="13">
        <f t="shared" si="1512"/>
        <v>0.120950834371869</v>
      </c>
      <c r="N1133" s="13">
        <f t="shared" si="1513"/>
        <v>8.5375317767695511E-2</v>
      </c>
      <c r="O1133" s="13">
        <f t="shared" si="1514"/>
        <v>0.17011773453733434</v>
      </c>
      <c r="P1133" s="13">
        <f t="shared" si="1515"/>
        <v>0.12008065690056434</v>
      </c>
      <c r="Q1133" s="13">
        <f t="shared" si="1516"/>
        <v>3.0131850357992492E-2</v>
      </c>
      <c r="R1133" s="13">
        <f t="shared" si="1517"/>
        <v>0.11963556826378491</v>
      </c>
      <c r="S1133" s="13">
        <f t="shared" si="1518"/>
        <v>2.9804184974321961E-2</v>
      </c>
      <c r="T1133" s="13">
        <f t="shared" si="1519"/>
        <v>4.2380543689013658E-2</v>
      </c>
      <c r="U1133" s="13">
        <f t="shared" si="1520"/>
        <v>8.4446913573463039E-2</v>
      </c>
      <c r="V1133" s="13">
        <f t="shared" si="1521"/>
        <v>3.2877510644798171E-3</v>
      </c>
      <c r="W1133" s="13">
        <f t="shared" si="1522"/>
        <v>7.089702502128363E-3</v>
      </c>
      <c r="X1133" s="13">
        <f t="shared" si="1523"/>
        <v>9.9716891947812924E-3</v>
      </c>
      <c r="Y1133" s="13">
        <f t="shared" si="1524"/>
        <v>7.0126063376754677E-3</v>
      </c>
      <c r="Z1133" s="13">
        <f t="shared" si="1525"/>
        <v>5.6089269519624556E-2</v>
      </c>
      <c r="AA1133" s="13">
        <f t="shared" si="1526"/>
        <v>3.9591617812845911E-2</v>
      </c>
      <c r="AB1133" s="13">
        <f t="shared" si="1527"/>
        <v>1.3973227093731545E-2</v>
      </c>
      <c r="AC1133" s="13">
        <f t="shared" si="1528"/>
        <v>2.0400608933298557E-4</v>
      </c>
      <c r="AD1133" s="13">
        <f t="shared" si="1529"/>
        <v>1.2510984466147955E-3</v>
      </c>
      <c r="AE1133" s="13">
        <f t="shared" si="1530"/>
        <v>1.7596739578242091E-3</v>
      </c>
      <c r="AF1133" s="13">
        <f t="shared" si="1531"/>
        <v>1.2374935186847422E-3</v>
      </c>
      <c r="AG1133" s="13">
        <f t="shared" si="1532"/>
        <v>5.8017952775761843E-4</v>
      </c>
      <c r="AH1133" s="13">
        <f t="shared" si="1533"/>
        <v>1.9722434144595992E-2</v>
      </c>
      <c r="AI1133" s="13">
        <f t="shared" si="1534"/>
        <v>1.3921434200861988E-2</v>
      </c>
      <c r="AJ1133" s="13">
        <f t="shared" si="1535"/>
        <v>4.9133471251071046E-3</v>
      </c>
      <c r="AK1133" s="13">
        <f t="shared" si="1536"/>
        <v>1.1560580911174363E-3</v>
      </c>
      <c r="AL1133" s="13">
        <f t="shared" si="1537"/>
        <v>8.1015349240179303E-6</v>
      </c>
      <c r="AM1133" s="13">
        <f t="shared" si="1538"/>
        <v>1.7662205968750424E-4</v>
      </c>
      <c r="AN1133" s="13">
        <f t="shared" si="1539"/>
        <v>2.4841949060869277E-4</v>
      </c>
      <c r="AO1133" s="13">
        <f t="shared" si="1540"/>
        <v>1.7470140316410443E-4</v>
      </c>
      <c r="AP1133" s="13">
        <f t="shared" si="1541"/>
        <v>8.1906027026364516E-5</v>
      </c>
      <c r="AQ1133" s="13">
        <f t="shared" si="1542"/>
        <v>2.8800272100312898E-5</v>
      </c>
      <c r="AR1133" s="13">
        <f t="shared" si="1543"/>
        <v>5.5479333130103378E-3</v>
      </c>
      <c r="AS1133" s="13">
        <f t="shared" si="1544"/>
        <v>3.9161083262638932E-3</v>
      </c>
      <c r="AT1133" s="13">
        <f t="shared" si="1545"/>
        <v>1.3821276823091486E-3</v>
      </c>
      <c r="AU1133" s="13">
        <f t="shared" si="1546"/>
        <v>3.251998789025211E-4</v>
      </c>
      <c r="AV1133" s="13">
        <f t="shared" si="1547"/>
        <v>5.7387043139274648E-5</v>
      </c>
      <c r="AW1133" s="13">
        <f t="shared" si="1548"/>
        <v>2.23423573680245E-7</v>
      </c>
      <c r="AX1133" s="13">
        <f t="shared" si="1549"/>
        <v>2.0778641929061234E-5</v>
      </c>
      <c r="AY1133" s="13">
        <f t="shared" si="1550"/>
        <v>2.9225226184603306E-5</v>
      </c>
      <c r="AZ1133" s="13">
        <f t="shared" si="1551"/>
        <v>2.0552686947905141E-5</v>
      </c>
      <c r="BA1133" s="13">
        <f t="shared" si="1552"/>
        <v>9.6358065941705646E-6</v>
      </c>
      <c r="BB1133" s="13">
        <f t="shared" si="1553"/>
        <v>3.3881981814204389E-6</v>
      </c>
      <c r="BC1133" s="13">
        <f t="shared" si="1554"/>
        <v>9.53102311001204E-7</v>
      </c>
      <c r="BD1133" s="13">
        <f t="shared" si="1555"/>
        <v>1.3005309850002925E-3</v>
      </c>
      <c r="BE1133" s="13">
        <f t="shared" si="1556"/>
        <v>9.1800314307677355E-4</v>
      </c>
      <c r="BF1133" s="13">
        <f t="shared" si="1557"/>
        <v>3.2399449933084282E-4</v>
      </c>
      <c r="BG1133" s="13">
        <f t="shared" si="1558"/>
        <v>7.623244458242888E-5</v>
      </c>
      <c r="BH1133" s="13">
        <f t="shared" si="1559"/>
        <v>1.3452509886006278E-5</v>
      </c>
      <c r="BI1133" s="13">
        <f t="shared" si="1560"/>
        <v>1.8991391208756724E-6</v>
      </c>
      <c r="BJ1133" s="14">
        <f t="shared" si="1561"/>
        <v>0.18758513821490327</v>
      </c>
      <c r="BK1133" s="14">
        <f t="shared" si="1562"/>
        <v>0.27436476016167671</v>
      </c>
      <c r="BL1133" s="14">
        <f t="shared" si="1563"/>
        <v>0.48134120380746465</v>
      </c>
      <c r="BM1133" s="14">
        <f t="shared" si="1564"/>
        <v>0.35305940770181782</v>
      </c>
      <c r="BN1133" s="14">
        <f t="shared" si="1565"/>
        <v>0.64629196219924068</v>
      </c>
    </row>
    <row r="1134" spans="1:66" x14ac:dyDescent="0.25">
      <c r="A1134" t="s">
        <v>351</v>
      </c>
      <c r="B1134" t="s">
        <v>158</v>
      </c>
      <c r="C1134" t="s">
        <v>161</v>
      </c>
      <c r="D1134" s="7" t="s">
        <v>376</v>
      </c>
      <c r="E1134" s="10">
        <f>VLOOKUP(A1134,home!$A$2:$E$405,3,FALSE)</f>
        <v>1.3077000000000001</v>
      </c>
      <c r="F1134" s="10">
        <f>VLOOKUP(B1134,home!$B$2:$E$405,3,FALSE)</f>
        <v>1.2017</v>
      </c>
      <c r="G1134" s="10">
        <f>VLOOKUP(C1134,away!$B$2:$E$405,4,FALSE)</f>
        <v>0.88229999999999997</v>
      </c>
      <c r="H1134" s="10">
        <f>VLOOKUP(A1134,away!$A$2:$E$405,3,FALSE)</f>
        <v>1.1667000000000001</v>
      </c>
      <c r="I1134" s="10">
        <f>VLOOKUP(C1134,away!$B$2:$E$405,3,FALSE)</f>
        <v>1.2526999999999999</v>
      </c>
      <c r="J1134" s="10">
        <f>VLOOKUP(B1134,home!$B$2:$E$405,4,FALSE)</f>
        <v>0.73470000000000002</v>
      </c>
      <c r="K1134" s="12">
        <f t="shared" si="1510"/>
        <v>1.3865018843070001</v>
      </c>
      <c r="L1134" s="12">
        <f t="shared" si="1511"/>
        <v>1.0737824836230001</v>
      </c>
      <c r="M1134" s="13">
        <f t="shared" si="1512"/>
        <v>8.5410659461191335E-2</v>
      </c>
      <c r="N1134" s="13">
        <f t="shared" si="1513"/>
        <v>0.11842204028284528</v>
      </c>
      <c r="O1134" s="13">
        <f t="shared" si="1514"/>
        <v>9.1712470044116312E-2</v>
      </c>
      <c r="P1134" s="13">
        <f t="shared" si="1515"/>
        <v>0.12715951253061655</v>
      </c>
      <c r="Q1134" s="13">
        <f t="shared" si="1516"/>
        <v>8.2096190997822241E-2</v>
      </c>
      <c r="R1134" s="13">
        <f t="shared" si="1517"/>
        <v>4.9239621931585612E-2</v>
      </c>
      <c r="S1134" s="13">
        <f t="shared" si="1518"/>
        <v>4.7328816242108253E-2</v>
      </c>
      <c r="T1134" s="13">
        <f t="shared" si="1519"/>
        <v>8.8153451865629742E-2</v>
      </c>
      <c r="U1134" s="13">
        <f t="shared" si="1520"/>
        <v>6.8270828590707724E-2</v>
      </c>
      <c r="V1134" s="13">
        <f t="shared" si="1521"/>
        <v>7.8292455141155091E-3</v>
      </c>
      <c r="W1134" s="13">
        <f t="shared" si="1522"/>
        <v>3.7942174504302657E-2</v>
      </c>
      <c r="X1134" s="13">
        <f t="shared" si="1523"/>
        <v>4.0741642373287375E-2</v>
      </c>
      <c r="Y1134" s="13">
        <f t="shared" si="1524"/>
        <v>2.187383096723429E-2</v>
      </c>
      <c r="Z1134" s="13">
        <f t="shared" si="1525"/>
        <v>1.7624214510118513E-2</v>
      </c>
      <c r="AA1134" s="13">
        <f t="shared" si="1526"/>
        <v>2.4436006627710088E-2</v>
      </c>
      <c r="AB1134" s="13">
        <f t="shared" si="1527"/>
        <v>1.6940284617129195E-2</v>
      </c>
      <c r="AC1134" s="13">
        <f t="shared" si="1528"/>
        <v>7.2851199819342033E-4</v>
      </c>
      <c r="AD1134" s="13">
        <f t="shared" si="1529"/>
        <v>1.3151724111230157E-2</v>
      </c>
      <c r="AE1134" s="13">
        <f t="shared" si="1530"/>
        <v>1.4122090980081211E-2</v>
      </c>
      <c r="AF1134" s="13">
        <f t="shared" si="1531"/>
        <v>7.5820269632707856E-3</v>
      </c>
      <c r="AG1134" s="13">
        <f t="shared" si="1532"/>
        <v>2.7138159145058192E-3</v>
      </c>
      <c r="AH1134" s="13">
        <f t="shared" si="1533"/>
        <v>4.7311432071448925E-3</v>
      </c>
      <c r="AI1134" s="13">
        <f t="shared" si="1534"/>
        <v>6.559738971632657E-3</v>
      </c>
      <c r="AJ1134" s="13">
        <f t="shared" si="1535"/>
        <v>4.5475452223653718E-3</v>
      </c>
      <c r="AK1134" s="13">
        <f t="shared" si="1536"/>
        <v>2.1017266732602955E-3</v>
      </c>
      <c r="AL1134" s="13">
        <f t="shared" si="1537"/>
        <v>4.3384388387762316E-5</v>
      </c>
      <c r="AM1134" s="13">
        <f t="shared" si="1538"/>
        <v>3.6469780524212834E-3</v>
      </c>
      <c r="AN1134" s="13">
        <f t="shared" si="1539"/>
        <v>3.916061150847497E-3</v>
      </c>
      <c r="AO1134" s="13">
        <f t="shared" si="1540"/>
        <v>2.1024989342882847E-3</v>
      </c>
      <c r="AP1134" s="13">
        <f t="shared" si="1541"/>
        <v>7.5254217582492854E-4</v>
      </c>
      <c r="AQ1134" s="13">
        <f t="shared" si="1542"/>
        <v>2.02016651647087E-4</v>
      </c>
      <c r="AR1134" s="13">
        <f t="shared" si="1543"/>
        <v>1.0160437406688263E-3</v>
      </c>
      <c r="AS1134" s="13">
        <f t="shared" si="1544"/>
        <v>1.4087465609756602E-3</v>
      </c>
      <c r="AT1134" s="13">
        <f t="shared" si="1545"/>
        <v>9.7661488065187976E-4</v>
      </c>
      <c r="AU1134" s="13">
        <f t="shared" si="1546"/>
        <v>4.5135945742202937E-4</v>
      </c>
      <c r="AV1134" s="13">
        <f t="shared" si="1547"/>
        <v>1.5645268455385716E-4</v>
      </c>
      <c r="AW1134" s="13">
        <f t="shared" si="1548"/>
        <v>1.7941872158284217E-6</v>
      </c>
      <c r="AX1134" s="13">
        <f t="shared" si="1549"/>
        <v>8.4275699028473036E-4</v>
      </c>
      <c r="AY1134" s="13">
        <f t="shared" si="1550"/>
        <v>9.0493769411858225E-4</v>
      </c>
      <c r="AZ1134" s="13">
        <f t="shared" si="1551"/>
        <v>4.8585312235736102E-4</v>
      </c>
      <c r="BA1134" s="13">
        <f t="shared" si="1552"/>
        <v>1.7390019080029218E-4</v>
      </c>
      <c r="BB1134" s="13">
        <f t="shared" si="1553"/>
        <v>4.668274469501282E-5</v>
      </c>
      <c r="BC1134" s="13">
        <f t="shared" si="1554"/>
        <v>1.0025422708189864E-5</v>
      </c>
      <c r="BD1134" s="13">
        <f t="shared" si="1555"/>
        <v>1.8183499522082916E-4</v>
      </c>
      <c r="BE1134" s="13">
        <f t="shared" si="1556"/>
        <v>2.5211456350663399E-4</v>
      </c>
      <c r="BF1134" s="13">
        <f t="shared" si="1557"/>
        <v>1.7477865868159248E-4</v>
      </c>
      <c r="BG1134" s="13">
        <f t="shared" si="1558"/>
        <v>8.0776979866226028E-5</v>
      </c>
      <c r="BH1134" s="13">
        <f t="shared" si="1559"/>
        <v>2.7999358698287738E-5</v>
      </c>
      <c r="BI1134" s="13">
        <f t="shared" si="1560"/>
        <v>7.7642327189127072E-6</v>
      </c>
      <c r="BJ1134" s="14">
        <f t="shared" si="1561"/>
        <v>0.43988324209020269</v>
      </c>
      <c r="BK1134" s="14">
        <f t="shared" si="1562"/>
        <v>0.26940506782873141</v>
      </c>
      <c r="BL1134" s="14">
        <f t="shared" si="1563"/>
        <v>0.27327385199861692</v>
      </c>
      <c r="BM1134" s="14">
        <f t="shared" si="1564"/>
        <v>0.44524273767258954</v>
      </c>
      <c r="BN1134" s="14">
        <f t="shared" si="1565"/>
        <v>0.55404049524817733</v>
      </c>
    </row>
    <row r="1135" spans="1:66" x14ac:dyDescent="0.25">
      <c r="A1135" t="s">
        <v>351</v>
      </c>
      <c r="B1135" t="s">
        <v>160</v>
      </c>
      <c r="C1135" t="s">
        <v>159</v>
      </c>
      <c r="D1135" s="7" t="s">
        <v>376</v>
      </c>
      <c r="E1135" s="10">
        <f>VLOOKUP(A1135,home!$A$2:$E$405,3,FALSE)</f>
        <v>1.3077000000000001</v>
      </c>
      <c r="F1135" s="10">
        <f>VLOOKUP(B1135,home!$B$2:$E$405,3,FALSE)</f>
        <v>0.88229999999999997</v>
      </c>
      <c r="G1135" s="10">
        <f>VLOOKUP(C1135,away!$B$2:$E$405,4,FALSE)</f>
        <v>1.1471</v>
      </c>
      <c r="H1135" s="10">
        <f>VLOOKUP(A1135,away!$A$2:$E$405,3,FALSE)</f>
        <v>1.1667000000000001</v>
      </c>
      <c r="I1135" s="10">
        <f>VLOOKUP(C1135,away!$B$2:$E$405,3,FALSE)</f>
        <v>1.1428</v>
      </c>
      <c r="J1135" s="10">
        <f>VLOOKUP(B1135,home!$B$2:$E$405,4,FALSE)</f>
        <v>0.79120000000000001</v>
      </c>
      <c r="K1135" s="12">
        <f t="shared" si="1510"/>
        <v>1.3235052937410001</v>
      </c>
      <c r="L1135" s="12">
        <f t="shared" si="1511"/>
        <v>1.0549107261120001</v>
      </c>
      <c r="M1135" s="13">
        <f t="shared" si="1512"/>
        <v>9.2697291953420136E-2</v>
      </c>
      <c r="N1135" s="13">
        <f t="shared" si="1513"/>
        <v>0.12268535661580654</v>
      </c>
      <c r="O1135" s="13">
        <f t="shared" si="1514"/>
        <v>9.7787367563198488E-2</v>
      </c>
      <c r="P1135" s="13">
        <f t="shared" si="1515"/>
        <v>0.12942209863089013</v>
      </c>
      <c r="Q1135" s="13">
        <f t="shared" si="1516"/>
        <v>8.118735947276122E-2</v>
      </c>
      <c r="R1135" s="13">
        <f t="shared" si="1517"/>
        <v>5.1578471460337373E-2</v>
      </c>
      <c r="S1135" s="13">
        <f t="shared" si="1518"/>
        <v>4.5174134165755039E-2</v>
      </c>
      <c r="T1135" s="13">
        <f t="shared" si="1519"/>
        <v>8.5645416332526508E-2</v>
      </c>
      <c r="U1135" s="13">
        <f t="shared" si="1520"/>
        <v>6.8264380020825605E-2</v>
      </c>
      <c r="V1135" s="13">
        <f t="shared" si="1521"/>
        <v>7.0079132774369677E-3</v>
      </c>
      <c r="W1135" s="13">
        <f t="shared" si="1522"/>
        <v>3.5817300015684339E-2</v>
      </c>
      <c r="X1135" s="13">
        <f t="shared" si="1523"/>
        <v>3.7784053966916913E-2</v>
      </c>
      <c r="Y1135" s="13">
        <f t="shared" si="1524"/>
        <v>1.9929401902847657E-2</v>
      </c>
      <c r="Z1135" s="13">
        <f t="shared" si="1525"/>
        <v>1.813689425999053E-2</v>
      </c>
      <c r="AA1135" s="13">
        <f t="shared" si="1526"/>
        <v>2.4004275565118218E-2</v>
      </c>
      <c r="AB1135" s="13">
        <f t="shared" si="1527"/>
        <v>1.5884892891425858E-2</v>
      </c>
      <c r="AC1135" s="13">
        <f t="shared" si="1528"/>
        <v>6.1151924201095006E-4</v>
      </c>
      <c r="AD1135" s="13">
        <f t="shared" si="1529"/>
        <v>1.1851096544566952E-2</v>
      </c>
      <c r="AE1135" s="13">
        <f t="shared" si="1530"/>
        <v>1.2501848861052538E-2</v>
      </c>
      <c r="AF1135" s="13">
        <f t="shared" si="1531"/>
        <v>6.594167229877706E-3</v>
      </c>
      <c r="AG1135" s="13">
        <f t="shared" si="1532"/>
        <v>2.3187525801914161E-3</v>
      </c>
      <c r="AH1135" s="13">
        <f t="shared" si="1533"/>
        <v>4.7832010733057928E-3</v>
      </c>
      <c r="AI1135" s="13">
        <f t="shared" si="1534"/>
        <v>6.3305919415478492E-3</v>
      </c>
      <c r="AJ1135" s="13">
        <f t="shared" si="1535"/>
        <v>4.1892859735763489E-3</v>
      </c>
      <c r="AK1135" s="13">
        <f t="shared" si="1536"/>
        <v>1.848180721007739E-3</v>
      </c>
      <c r="AL1135" s="13">
        <f t="shared" si="1537"/>
        <v>3.4151635710781222E-5</v>
      </c>
      <c r="AM1135" s="13">
        <f t="shared" si="1538"/>
        <v>3.136997802674007E-3</v>
      </c>
      <c r="AN1135" s="13">
        <f t="shared" si="1539"/>
        <v>3.3092526298305852E-3</v>
      </c>
      <c r="AO1135" s="13">
        <f t="shared" si="1540"/>
        <v>1.7454830473113141E-3</v>
      </c>
      <c r="AP1135" s="13">
        <f t="shared" si="1541"/>
        <v>6.137762629517884E-4</v>
      </c>
      <c r="AQ1135" s="13">
        <f t="shared" si="1542"/>
        <v>1.6186979080519523E-4</v>
      </c>
      <c r="AR1135" s="13">
        <f t="shared" si="1543"/>
        <v>1.0091700234761429E-3</v>
      </c>
      <c r="AS1135" s="13">
        <f t="shared" si="1544"/>
        <v>1.3356418683554041E-3</v>
      </c>
      <c r="AT1135" s="13">
        <f t="shared" si="1545"/>
        <v>8.8386454165524902E-4</v>
      </c>
      <c r="AU1135" s="13">
        <f t="shared" si="1546"/>
        <v>3.8993313327689491E-4</v>
      </c>
      <c r="AV1135" s="13">
        <f t="shared" si="1547"/>
        <v>1.2901964152424629E-4</v>
      </c>
      <c r="AW1135" s="13">
        <f t="shared" si="1548"/>
        <v>1.3244952325240307E-6</v>
      </c>
      <c r="AX1135" s="13">
        <f t="shared" si="1549"/>
        <v>6.9197219971548851E-4</v>
      </c>
      <c r="AY1135" s="13">
        <f t="shared" si="1550"/>
        <v>7.2996889565118386E-4</v>
      </c>
      <c r="AZ1135" s="13">
        <f t="shared" si="1551"/>
        <v>3.8502600887528257E-4</v>
      </c>
      <c r="BA1135" s="13">
        <f t="shared" si="1552"/>
        <v>1.3538935553154328E-4</v>
      </c>
      <c r="BB1135" s="13">
        <f t="shared" si="1553"/>
        <v>3.5705920837904007E-5</v>
      </c>
      <c r="BC1135" s="13">
        <f t="shared" si="1554"/>
        <v>7.5333117755221844E-6</v>
      </c>
      <c r="BD1135" s="13">
        <f t="shared" si="1555"/>
        <v>1.7743071370594692E-4</v>
      </c>
      <c r="BE1135" s="13">
        <f t="shared" si="1556"/>
        <v>2.3483048886206452E-4</v>
      </c>
      <c r="BF1135" s="13">
        <f t="shared" si="1557"/>
        <v>1.5539969757036475E-4</v>
      </c>
      <c r="BG1135" s="13">
        <f t="shared" si="1558"/>
        <v>6.8557440793376058E-5</v>
      </c>
      <c r="BH1135" s="13">
        <f t="shared" si="1559"/>
        <v>2.2684033953842093E-5</v>
      </c>
      <c r="BI1135" s="13">
        <f t="shared" si="1560"/>
        <v>6.0044878042621195E-6</v>
      </c>
      <c r="BJ1135" s="14">
        <f t="shared" si="1561"/>
        <v>0.42726772874819158</v>
      </c>
      <c r="BK1135" s="14">
        <f t="shared" si="1562"/>
        <v>0.27567707780087525</v>
      </c>
      <c r="BL1135" s="14">
        <f t="shared" si="1563"/>
        <v>0.27908318328132103</v>
      </c>
      <c r="BM1135" s="14">
        <f t="shared" si="1564"/>
        <v>0.42407829399354591</v>
      </c>
      <c r="BN1135" s="14">
        <f t="shared" si="1565"/>
        <v>0.57535794569641385</v>
      </c>
    </row>
    <row r="1136" spans="1:66" x14ac:dyDescent="0.25">
      <c r="A1136" t="s">
        <v>351</v>
      </c>
      <c r="B1136" t="s">
        <v>163</v>
      </c>
      <c r="C1136" t="s">
        <v>157</v>
      </c>
      <c r="D1136" s="7" t="s">
        <v>376</v>
      </c>
      <c r="E1136" s="10">
        <f>VLOOKUP(A1136,home!$A$2:$E$405,3,FALSE)</f>
        <v>1.3077000000000001</v>
      </c>
      <c r="F1136" s="10">
        <f>VLOOKUP(B1136,home!$B$2:$E$405,3,FALSE)</f>
        <v>1.1765000000000001</v>
      </c>
      <c r="G1136" s="10">
        <f>VLOOKUP(C1136,away!$B$2:$E$405,4,FALSE)</f>
        <v>0.437</v>
      </c>
      <c r="H1136" s="10">
        <f>VLOOKUP(A1136,away!$A$2:$E$405,3,FALSE)</f>
        <v>1.1667000000000001</v>
      </c>
      <c r="I1136" s="10">
        <f>VLOOKUP(C1136,away!$B$2:$E$405,3,FALSE)</f>
        <v>0.67349999999999999</v>
      </c>
      <c r="J1136" s="10">
        <f>VLOOKUP(B1136,home!$B$2:$E$405,4,FALSE)</f>
        <v>0.39560000000000001</v>
      </c>
      <c r="K1136" s="12">
        <f t="shared" si="1510"/>
        <v>0.67232845485000015</v>
      </c>
      <c r="L1136" s="12">
        <f t="shared" si="1511"/>
        <v>0.31085158122000001</v>
      </c>
      <c r="M1136" s="13">
        <f t="shared" si="1512"/>
        <v>0.37411949170063102</v>
      </c>
      <c r="N1136" s="13">
        <f t="shared" si="1513"/>
        <v>0.25153117978435269</v>
      </c>
      <c r="O1136" s="13">
        <f t="shared" si="1514"/>
        <v>0.11629563556036382</v>
      </c>
      <c r="P1136" s="13">
        <f t="shared" si="1515"/>
        <v>7.8188864962098134E-2</v>
      </c>
      <c r="Q1136" s="13">
        <f t="shared" si="1516"/>
        <v>8.455578472550572E-2</v>
      </c>
      <c r="R1136" s="13">
        <f t="shared" si="1517"/>
        <v>1.8075341101461976E-2</v>
      </c>
      <c r="S1136" s="13">
        <f t="shared" si="1518"/>
        <v>4.0852580122671166E-3</v>
      </c>
      <c r="T1136" s="13">
        <f t="shared" si="1519"/>
        <v>2.6284299383221375E-2</v>
      </c>
      <c r="U1136" s="13">
        <f t="shared" si="1520"/>
        <v>1.2152566153632629E-2</v>
      </c>
      <c r="V1136" s="13">
        <f t="shared" si="1521"/>
        <v>9.4866210794040788E-5</v>
      </c>
      <c r="W1136" s="13">
        <f t="shared" si="1522"/>
        <v>1.8949753364376168E-2</v>
      </c>
      <c r="X1136" s="13">
        <f t="shared" si="1523"/>
        <v>5.8905607970453459E-3</v>
      </c>
      <c r="Y1136" s="13">
        <f t="shared" si="1524"/>
        <v>9.1554506901704461E-4</v>
      </c>
      <c r="Z1136" s="13">
        <f t="shared" si="1525"/>
        <v>1.8729161208267705E-3</v>
      </c>
      <c r="AA1136" s="13">
        <f t="shared" si="1526"/>
        <v>1.2592148015791189E-3</v>
      </c>
      <c r="AB1136" s="13">
        <f t="shared" si="1527"/>
        <v>4.2330297093496922E-4</v>
      </c>
      <c r="AC1136" s="13">
        <f t="shared" si="1528"/>
        <v>1.239156457660697E-6</v>
      </c>
      <c r="AD1136" s="13">
        <f t="shared" si="1529"/>
        <v>3.185114599814905E-3</v>
      </c>
      <c r="AE1136" s="13">
        <f t="shared" si="1530"/>
        <v>9.9009790971937069E-4</v>
      </c>
      <c r="AF1136" s="13">
        <f t="shared" si="1531"/>
        <v>1.5388675039944158E-4</v>
      </c>
      <c r="AG1136" s="13">
        <f t="shared" si="1532"/>
        <v>1.5945313230157961E-5</v>
      </c>
      <c r="AH1136" s="13">
        <f t="shared" si="1533"/>
        <v>1.4554973441285754E-4</v>
      </c>
      <c r="AI1136" s="13">
        <f t="shared" si="1534"/>
        <v>9.7857228041624411E-5</v>
      </c>
      <c r="AJ1136" s="13">
        <f t="shared" si="1535"/>
        <v>3.2896099462564715E-5</v>
      </c>
      <c r="AK1136" s="13">
        <f t="shared" si="1536"/>
        <v>7.3723279074193527E-6</v>
      </c>
      <c r="AL1136" s="13">
        <f t="shared" si="1537"/>
        <v>1.0359068595385959E-8</v>
      </c>
      <c r="AM1136" s="13">
        <f t="shared" si="1538"/>
        <v>4.2828863548274648E-4</v>
      </c>
      <c r="AN1136" s="13">
        <f t="shared" si="1539"/>
        <v>1.3313419955836793E-4</v>
      </c>
      <c r="AO1136" s="13">
        <f t="shared" si="1540"/>
        <v>2.0692488223588847E-5</v>
      </c>
      <c r="AP1136" s="13">
        <f t="shared" si="1541"/>
        <v>2.1440975612262741E-6</v>
      </c>
      <c r="AQ1136" s="13">
        <f t="shared" si="1542"/>
        <v>1.6662402929928326E-7</v>
      </c>
      <c r="AR1136" s="13">
        <f t="shared" si="1543"/>
        <v>9.0488730176775609E-6</v>
      </c>
      <c r="AS1136" s="13">
        <f t="shared" si="1544"/>
        <v>6.0838148141090121E-6</v>
      </c>
      <c r="AT1136" s="13">
        <f t="shared" si="1545"/>
        <v>2.0451609067817265E-6</v>
      </c>
      <c r="AU1136" s="13">
        <f t="shared" si="1546"/>
        <v>4.5833995745872776E-7</v>
      </c>
      <c r="AV1136" s="13">
        <f t="shared" si="1547"/>
        <v>7.7038748848560311E-8</v>
      </c>
      <c r="AW1136" s="13">
        <f t="shared" si="1548"/>
        <v>6.0138526260086071E-11</v>
      </c>
      <c r="AX1136" s="13">
        <f t="shared" si="1549"/>
        <v>4.7991772753988296E-5</v>
      </c>
      <c r="AY1136" s="13">
        <f t="shared" si="1550"/>
        <v>1.4918318446128174E-5</v>
      </c>
      <c r="AZ1136" s="13">
        <f t="shared" si="1551"/>
        <v>2.3186914390612179E-6</v>
      </c>
      <c r="BA1136" s="13">
        <f t="shared" si="1552"/>
        <v>2.4025630006448566E-7</v>
      </c>
      <c r="BB1136" s="13">
        <f t="shared" si="1553"/>
        <v>1.8671012693278037E-8</v>
      </c>
      <c r="BC1136" s="13">
        <f t="shared" si="1554"/>
        <v>1.1607827637368334E-9</v>
      </c>
      <c r="BD1136" s="13">
        <f t="shared" si="1555"/>
        <v>4.6880941430067718E-7</v>
      </c>
      <c r="BE1136" s="13">
        <f t="shared" si="1556"/>
        <v>3.1519390913590786E-7</v>
      </c>
      <c r="BF1136" s="13">
        <f t="shared" si="1557"/>
        <v>1.0595691695373812E-7</v>
      </c>
      <c r="BG1136" s="13">
        <f t="shared" si="1558"/>
        <v>2.3745950085392181E-8</v>
      </c>
      <c r="BH1136" s="13">
        <f t="shared" si="1559"/>
        <v>3.9912694824642382E-9</v>
      </c>
      <c r="BI1136" s="13">
        <f t="shared" si="1560"/>
        <v>5.3668880880702834E-10</v>
      </c>
      <c r="BJ1136" s="14">
        <f t="shared" si="1561"/>
        <v>0.39312208261227211</v>
      </c>
      <c r="BK1136" s="14">
        <f t="shared" si="1562"/>
        <v>0.45650464871976271</v>
      </c>
      <c r="BL1136" s="14">
        <f t="shared" si="1563"/>
        <v>0.14850836743939061</v>
      </c>
      <c r="BM1136" s="14">
        <f t="shared" si="1564"/>
        <v>7.722679879953126E-2</v>
      </c>
      <c r="BN1136" s="14">
        <f t="shared" si="1565"/>
        <v>0.92276629783441333</v>
      </c>
    </row>
    <row r="1137" spans="1:66" x14ac:dyDescent="0.25">
      <c r="A1137" t="s">
        <v>351</v>
      </c>
      <c r="B1137" t="s">
        <v>165</v>
      </c>
      <c r="C1137" t="s">
        <v>162</v>
      </c>
      <c r="D1137" s="7" t="s">
        <v>376</v>
      </c>
      <c r="E1137" s="10">
        <f>VLOOKUP(A1137,home!$A$2:$E$405,3,FALSE)</f>
        <v>1.3077000000000001</v>
      </c>
      <c r="F1137" s="10">
        <f>VLOOKUP(B1137,home!$B$2:$E$405,3,FALSE)</f>
        <v>0.82350000000000001</v>
      </c>
      <c r="G1137" s="10">
        <f>VLOOKUP(C1137,away!$B$2:$E$405,4,FALSE)</f>
        <v>1.8234999999999999</v>
      </c>
      <c r="H1137" s="10">
        <f>VLOOKUP(A1137,away!$A$2:$E$405,3,FALSE)</f>
        <v>1.1667000000000001</v>
      </c>
      <c r="I1137" s="10">
        <f>VLOOKUP(C1137,away!$B$2:$E$405,3,FALSE)</f>
        <v>0.85709999999999997</v>
      </c>
      <c r="J1137" s="10">
        <f>VLOOKUP(B1137,home!$B$2:$E$405,4,FALSE)</f>
        <v>1.3846000000000001</v>
      </c>
      <c r="K1137" s="12">
        <f t="shared" ref="K1137:K1195" si="1566">E1137*F1137*G1137</f>
        <v>1.9637106473250001</v>
      </c>
      <c r="L1137" s="12">
        <f t="shared" ref="L1137:L1195" si="1567">H1137*I1137*J1137</f>
        <v>1.3845703280220001</v>
      </c>
      <c r="M1137" s="13">
        <f t="shared" ref="M1137:M1195" si="1568">_xlfn.POISSON.DIST(0,K1137,FALSE) * _xlfn.POISSON.DIST(0,L1137,FALSE)</f>
        <v>3.5144716838131161E-2</v>
      </c>
      <c r="N1137" s="13">
        <f t="shared" ref="N1137:N1195" si="1569">_xlfn.POISSON.DIST(1,K1137,FALSE) * _xlfn.POISSON.DIST(0,L1137,FALSE)</f>
        <v>6.9014054652260348E-2</v>
      </c>
      <c r="O1137" s="13">
        <f t="shared" ref="O1137:O1195" si="1570">_xlfn.POISSON.DIST(0,K1137,FALSE) * _xlfn.POISSON.DIST(1,L1137,FALSE)</f>
        <v>4.866033212081157E-2</v>
      </c>
      <c r="P1137" s="13">
        <f t="shared" ref="P1137:P1195" si="1571">_xlfn.POISSON.DIST(1,K1137,FALSE) * _xlfn.POISSON.DIST(1,L1137,FALSE)</f>
        <v>9.5554812288008356E-2</v>
      </c>
      <c r="Q1137" s="13">
        <f t="shared" ref="Q1137:Q1195" si="1572">_xlfn.POISSON.DIST(2,K1137,FALSE) * _xlfn.POISSON.DIST(0,L1137,FALSE)</f>
        <v>6.7761816967856589E-2</v>
      </c>
      <c r="R1137" s="13">
        <f t="shared" ref="R1137:R1195" si="1573">_xlfn.POISSON.DIST(0,K1137,FALSE) * _xlfn.POISSON.DIST(2,L1137,FALSE)</f>
        <v>3.3686826003085778E-2</v>
      </c>
      <c r="S1137" s="13">
        <f t="shared" ref="S1137:S1195" si="1574">_xlfn.POISSON.DIST(2,K1137,FALSE) * _xlfn.POISSON.DIST(2,L1137,FALSE)</f>
        <v>6.4950887166416935E-2</v>
      </c>
      <c r="T1137" s="13">
        <f t="shared" ref="T1137:T1195" si="1575">_xlfn.POISSON.DIST(2,K1137,FALSE) * _xlfn.POISSON.DIST(1,L1137,FALSE)</f>
        <v>9.3821001146551924E-2</v>
      </c>
      <c r="U1137" s="13">
        <f t="shared" ref="U1137:U1195" si="1576">_xlfn.POISSON.DIST(1,K1137,FALSE) * _xlfn.POISSON.DIST(2,L1137,FALSE)</f>
        <v>6.6151178896844201E-2</v>
      </c>
      <c r="V1137" s="13">
        <f t="shared" ref="V1137:V1195" si="1577">_xlfn.POISSON.DIST(3,K1137,FALSE) * _xlfn.POISSON.DIST(3,L1137,FALSE)</f>
        <v>1.9621630502219833E-2</v>
      </c>
      <c r="W1137" s="13">
        <f t="shared" ref="W1137:W1195" si="1578">_xlfn.POISSON.DIST(3,K1137,FALSE) * _xlfn.POISSON.DIST(0,L1137,FALSE)</f>
        <v>4.4354867153955937E-2</v>
      </c>
      <c r="X1137" s="13">
        <f t="shared" ref="X1137:X1195" si="1579">_xlfn.POISSON.DIST(3,K1137,FALSE) * _xlfn.POISSON.DIST(1,L1137,FALSE)</f>
        <v>6.1412432964725011E-2</v>
      </c>
      <c r="Y1137" s="13">
        <f t="shared" ref="Y1137:Y1195" si="1580">_xlfn.POISSON.DIST(3,K1137,FALSE) * _xlfn.POISSON.DIST(2,L1137,FALSE)</f>
        <v>4.2514916227299207E-2</v>
      </c>
      <c r="Z1137" s="13">
        <f t="shared" ref="Z1137:Z1195" si="1581">_xlfn.POISSON.DIST(0,K1137,FALSE) * _xlfn.POISSON.DIST(3,L1137,FALSE)</f>
        <v>1.5547259909704167E-2</v>
      </c>
      <c r="AA1137" s="13">
        <f t="shared" ref="AA1137:AA1195" si="1582">_xlfn.POISSON.DIST(1,K1137,FALSE) * _xlfn.POISSON.DIST(3,L1137,FALSE)</f>
        <v>3.0530319821415183E-2</v>
      </c>
      <c r="AB1137" s="13">
        <f t="shared" ref="AB1137:AB1195" si="1583">_xlfn.POISSON.DIST(2,K1137,FALSE) * _xlfn.POISSON.DIST(3,L1137,FALSE)</f>
        <v>2.9976357049775259E-2</v>
      </c>
      <c r="AC1137" s="13">
        <f t="shared" ref="AC1137:AC1195" si="1584">_xlfn.POISSON.DIST(4,K1137,FALSE) * _xlfn.POISSON.DIST(4,L1137,FALSE)</f>
        <v>3.3343226736963143E-3</v>
      </c>
      <c r="AD1137" s="13">
        <f t="shared" ref="AD1137:AD1195" si="1585">_xlfn.POISSON.DIST(4,K1137,FALSE) * _xlfn.POISSON.DIST(0,L1137,FALSE)</f>
        <v>2.1775031222727316E-2</v>
      </c>
      <c r="AE1137" s="13">
        <f t="shared" ref="AE1137:AE1195" si="1586">_xlfn.POISSON.DIST(4,K1137,FALSE) * _xlfn.POISSON.DIST(1,L1137,FALSE)</f>
        <v>3.0149062122740853E-2</v>
      </c>
      <c r="AF1137" s="13">
        <f t="shared" ref="AF1137:AF1195" si="1587">_xlfn.POISSON.DIST(4,K1137,FALSE) * _xlfn.POISSON.DIST(2,L1137,FALSE)</f>
        <v>2.0871748416419485E-2</v>
      </c>
      <c r="AG1137" s="13">
        <f t="shared" ref="AG1137:AG1195" si="1588">_xlfn.POISSON.DIST(4,K1137,FALSE) * _xlfn.POISSON.DIST(3,L1137,FALSE)</f>
        <v>9.6328011837715256E-3</v>
      </c>
      <c r="AH1137" s="13">
        <f t="shared" ref="AH1137:AH1195" si="1589">_xlfn.POISSON.DIST(0,K1137,FALSE) * _xlfn.POISSON.DIST(4,L1137,FALSE)</f>
        <v>5.3815686882555998E-3</v>
      </c>
      <c r="AI1137" s="13">
        <f t="shared" ref="AI1137:AI1195" si="1590">_xlfn.POISSON.DIST(1,K1137,FALSE) * _xlfn.POISSON.DIST(4,L1137,FALSE)</f>
        <v>1.0567843732438353E-2</v>
      </c>
      <c r="AJ1137" s="13">
        <f t="shared" ref="AJ1137:AJ1195" si="1591">_xlfn.POISSON.DIST(2,K1137,FALSE) * _xlfn.POISSON.DIST(4,L1137,FALSE)</f>
        <v>1.0376093628327986E-2</v>
      </c>
      <c r="AK1137" s="13">
        <f t="shared" ref="AK1137:AK1195" si="1592">_xlfn.POISSON.DIST(3,K1137,FALSE) * _xlfn.POISSON.DIST(4,L1137,FALSE)</f>
        <v>6.791881845196252E-3</v>
      </c>
      <c r="AL1137" s="13">
        <f t="shared" ref="AL1137:AL1195" si="1593">_xlfn.POISSON.DIST(5,K1137,FALSE) * _xlfn.POISSON.DIST(5,L1137,FALSE)</f>
        <v>3.6262699586985024E-4</v>
      </c>
      <c r="AM1137" s="13">
        <f t="shared" ref="AM1137:AM1195" si="1594">_xlfn.POISSON.DIST(5,K1137,FALSE) * _xlfn.POISSON.DIST(0,L1137,FALSE)</f>
        <v>8.5519721315807807E-3</v>
      </c>
      <c r="AN1137" s="13">
        <f t="shared" ref="AN1137:AN1195" si="1595">_xlfn.POISSON.DIST(5,K1137,FALSE) * _xlfn.POISSON.DIST(1,L1137,FALSE)</f>
        <v>1.1840806859457804E-2</v>
      </c>
      <c r="AO1137" s="13">
        <f t="shared" ref="AO1137:AO1195" si="1596">_xlfn.POISSON.DIST(5,K1137,FALSE) * _xlfn.POISSON.DIST(2,L1137,FALSE)</f>
        <v>8.1972149187223217E-3</v>
      </c>
      <c r="AP1137" s="13">
        <f t="shared" ref="AP1137:AP1195" si="1597">_xlfn.POISSON.DIST(5,K1137,FALSE) * _xlfn.POISSON.DIST(3,L1137,FALSE)</f>
        <v>3.7832068496273978E-3</v>
      </c>
      <c r="AQ1137" s="13">
        <f t="shared" ref="AQ1137:AQ1195" si="1598">_xlfn.POISSON.DIST(5,K1137,FALSE) * _xlfn.POISSON.DIST(4,L1137,FALSE)</f>
        <v>1.3095289871909216E-3</v>
      </c>
      <c r="AR1137" s="13">
        <f t="shared" ref="AR1137:AR1195" si="1599">_xlfn.POISSON.DIST(0,K1137,FALSE) * _xlfn.POISSON.DIST(5,L1137,FALSE)</f>
        <v>1.4902320647941956E-3</v>
      </c>
      <c r="AS1137" s="13">
        <f t="shared" ref="AS1137:AS1195" si="1600">_xlfn.POISSON.DIST(1,K1137,FALSE) * _xlfn.POISSON.DIST(5,L1137,FALSE)</f>
        <v>2.9263845726214804E-3</v>
      </c>
      <c r="AT1137" s="13">
        <f t="shared" ref="AT1137:AT1195" si="1601">_xlfn.POISSON.DIST(2,K1137,FALSE) * _xlfn.POISSON.DIST(5,L1137,FALSE)</f>
        <v>2.8732862717122118E-3</v>
      </c>
      <c r="AU1137" s="13">
        <f t="shared" ref="AU1137:AU1195" si="1602">_xlfn.POISSON.DIST(3,K1137,FALSE) * _xlfn.POISSON.DIST(5,L1137,FALSE)</f>
        <v>1.8807676148580076E-3</v>
      </c>
      <c r="AV1137" s="13">
        <f t="shared" ref="AV1137:AV1195" si="1603">_xlfn.POISSON.DIST(4,K1137,FALSE) * _xlfn.POISSON.DIST(5,L1137,FALSE)</f>
        <v>9.2332084761017935E-4</v>
      </c>
      <c r="AW1137" s="13">
        <f t="shared" ref="AW1137:AW1195" si="1604">_xlfn.POISSON.DIST(6,K1137,FALSE) * _xlfn.POISSON.DIST(6,L1137,FALSE)</f>
        <v>2.7387358485409574E-5</v>
      </c>
      <c r="AX1137" s="13">
        <f t="shared" ref="AX1137:AX1195" si="1605">_xlfn.POISSON.DIST(6,K1137,FALSE) * _xlfn.POISSON.DIST(0,L1137,FALSE)</f>
        <v>2.7989331217353097E-3</v>
      </c>
      <c r="AY1137" s="13">
        <f t="shared" ref="AY1137:AY1195" si="1606">_xlfn.POISSON.DIST(6,K1137,FALSE) * _xlfn.POISSON.DIST(1,L1137,FALSE)</f>
        <v>3.8753197504726986E-3</v>
      </c>
      <c r="AZ1137" s="13">
        <f t="shared" ref="AZ1137:AZ1195" si="1607">_xlfn.POISSON.DIST(6,K1137,FALSE) * _xlfn.POISSON.DIST(2,L1137,FALSE)</f>
        <v>2.6828263690510607E-3</v>
      </c>
      <c r="BA1137" s="13">
        <f t="shared" ref="BA1137:BA1195" si="1608">_xlfn.POISSON.DIST(6,K1137,FALSE) * _xlfn.POISSON.DIST(3,L1137,FALSE)</f>
        <v>1.2381872619410324E-3</v>
      </c>
      <c r="BB1137" s="13">
        <f t="shared" ref="BB1137:BB1195" si="1609">_xlfn.POISSON.DIST(6,K1137,FALSE) * _xlfn.POISSON.DIST(4,L1137,FALSE)</f>
        <v>4.2858933585458953E-4</v>
      </c>
      <c r="BC1137" s="13">
        <f t="shared" ref="BC1137:BC1195" si="1610">_xlfn.POISSON.DIST(6,K1137,FALSE) * _xlfn.POISSON.DIST(5,L1137,FALSE)</f>
        <v>1.1868241546618398E-4</v>
      </c>
      <c r="BD1137" s="13">
        <f t="shared" ref="BD1137:BD1195" si="1611">_xlfn.POISSON.DIST(0,K1137,FALSE) * _xlfn.POISSON.DIST(6,L1137,FALSE)</f>
        <v>3.4388851646349983E-4</v>
      </c>
      <c r="BE1137" s="13">
        <f t="shared" ref="BE1137:BE1195" si="1612">_xlfn.POISSON.DIST(1,K1137,FALSE) * _xlfn.POISSON.DIST(6,L1137,FALSE)</f>
        <v>6.7529754127217307E-4</v>
      </c>
      <c r="BF1137" s="13">
        <f t="shared" ref="BF1137:BF1195" si="1613">_xlfn.POISSON.DIST(2,K1137,FALSE) * _xlfn.POISSON.DIST(6,L1137,FALSE)</f>
        <v>6.6304448595428029E-4</v>
      </c>
      <c r="BG1137" s="13">
        <f t="shared" ref="BG1137:BG1195" si="1614">_xlfn.POISSON.DIST(3,K1137,FALSE) * _xlfn.POISSON.DIST(6,L1137,FALSE)</f>
        <v>4.3400917223951715E-4</v>
      </c>
      <c r="BH1137" s="13">
        <f t="shared" ref="BH1137:BH1195" si="1615">_xlfn.POISSON.DIST(4,K1137,FALSE) * _xlfn.POISSON.DIST(6,L1137,FALSE)</f>
        <v>2.1306710814086258E-4</v>
      </c>
      <c r="BI1137" s="13">
        <f t="shared" ref="BI1137:BI1195" si="1616">_xlfn.POISSON.DIST(5,K1137,FALSE) * _xlfn.POISSON.DIST(6,L1137,FALSE)</f>
        <v>8.3680429770191723E-5</v>
      </c>
      <c r="BJ1137" s="14">
        <f t="shared" ref="BJ1137:BJ1195" si="1617">SUM(N1137,Q1137,T1137,W1137,X1137,Y1137,AD1137,AE1137,AF1137,AG1137,AM1137,AN1137,AO1137,AP1137,AQ1137,AX1137,AY1137,AZ1137,BA1137,BB1137,BC1137)</f>
        <v>0.50613300005940831</v>
      </c>
      <c r="BK1137" s="14">
        <f t="shared" ref="BK1137:BK1195" si="1618">SUM(M1137,P1137,S1137,V1137,AC1137,AL1137,AY1137)</f>
        <v>0.22284431621481518</v>
      </c>
      <c r="BL1137" s="14">
        <f t="shared" ref="BL1137:BL1195" si="1619">SUM(O1137,R1137,U1137,AA1137,AB1137,AH1137,AI1137,AJ1137,AK1137,AR1137,AS1137,AT1137,AU1137,AV1137,BD1137,BE1137,BF1137,BG1137,BH1137,BI1137)</f>
        <v>0.25462938041158673</v>
      </c>
      <c r="BM1137" s="14">
        <f t="shared" ref="BM1137:BM1195" si="1620">SUM(S1137:BI1137)</f>
        <v>0.6454834653333732</v>
      </c>
      <c r="BN1137" s="14">
        <f t="shared" ref="BN1137:BN1195" si="1621">SUM(M1137:R1137)</f>
        <v>0.34982255887015379</v>
      </c>
    </row>
    <row r="1138" spans="1:66" x14ac:dyDescent="0.25">
      <c r="A1138" t="s">
        <v>351</v>
      </c>
      <c r="B1138" t="s">
        <v>166</v>
      </c>
      <c r="C1138" t="s">
        <v>164</v>
      </c>
      <c r="D1138" s="7" t="s">
        <v>376</v>
      </c>
      <c r="E1138" s="10">
        <f>VLOOKUP(A1138,home!$A$2:$E$405,3,FALSE)</f>
        <v>1.3077000000000001</v>
      </c>
      <c r="F1138" s="10">
        <f>VLOOKUP(B1138,home!$B$2:$E$405,3,FALSE)</f>
        <v>1.647</v>
      </c>
      <c r="G1138" s="10">
        <f>VLOOKUP(C1138,away!$B$2:$E$405,4,FALSE)</f>
        <v>0.88229999999999997</v>
      </c>
      <c r="H1138" s="10">
        <f>VLOOKUP(A1138,away!$A$2:$E$405,3,FALSE)</f>
        <v>1.1667000000000001</v>
      </c>
      <c r="I1138" s="10">
        <f>VLOOKUP(C1138,away!$B$2:$E$405,3,FALSE)</f>
        <v>1.1208</v>
      </c>
      <c r="J1138" s="10">
        <f>VLOOKUP(B1138,home!$B$2:$E$405,4,FALSE)</f>
        <v>1.0548999999999999</v>
      </c>
      <c r="K1138" s="12">
        <f t="shared" si="1566"/>
        <v>1.9002817703700001</v>
      </c>
      <c r="L1138" s="12">
        <f t="shared" si="1567"/>
        <v>1.3794266510640001</v>
      </c>
      <c r="M1138" s="13">
        <f t="shared" si="1568"/>
        <v>3.7639230000033295E-2</v>
      </c>
      <c r="N1138" s="13">
        <f t="shared" si="1569"/>
        <v>7.1525142619826884E-2</v>
      </c>
      <c r="O1138" s="13">
        <f t="shared" si="1570"/>
        <v>5.1920556987573571E-2</v>
      </c>
      <c r="P1138" s="13">
        <f t="shared" si="1571"/>
        <v>9.8663687950942783E-2</v>
      </c>
      <c r="Q1138" s="13">
        <f t="shared" si="1572"/>
        <v>6.7958962321785707E-2</v>
      </c>
      <c r="R1138" s="13">
        <f t="shared" si="1573"/>
        <v>3.5810300023373098E-2</v>
      </c>
      <c r="S1138" s="13">
        <f t="shared" si="1574"/>
        <v>6.4656764498585692E-2</v>
      </c>
      <c r="T1138" s="13">
        <f t="shared" si="1575"/>
        <v>9.3744403805325421E-2</v>
      </c>
      <c r="U1138" s="13">
        <f t="shared" si="1576"/>
        <v>6.8049660325896294E-2</v>
      </c>
      <c r="V1138" s="13">
        <f t="shared" si="1577"/>
        <v>1.8831636969077237E-2</v>
      </c>
      <c r="W1138" s="13">
        <f t="shared" si="1578"/>
        <v>4.3047059077783688E-2</v>
      </c>
      <c r="X1138" s="13">
        <f t="shared" si="1579"/>
        <v>5.9380260541821314E-2</v>
      </c>
      <c r="Y1138" s="13">
        <f t="shared" si="1580"/>
        <v>4.0955356969256194E-2</v>
      </c>
      <c r="Z1138" s="13">
        <f t="shared" si="1581"/>
        <v>1.6465894078279541E-2</v>
      </c>
      <c r="AA1138" s="13">
        <f t="shared" si="1582"/>
        <v>3.1289838349797948E-2</v>
      </c>
      <c r="AB1138" s="13">
        <f t="shared" si="1583"/>
        <v>2.9729754706972592E-2</v>
      </c>
      <c r="AC1138" s="13">
        <f t="shared" si="1584"/>
        <v>3.0852098221736215E-3</v>
      </c>
      <c r="AD1138" s="13">
        <f t="shared" si="1585"/>
        <v>2.0450385408388196E-2</v>
      </c>
      <c r="AE1138" s="13">
        <f t="shared" si="1586"/>
        <v>2.8209806656861024E-2</v>
      </c>
      <c r="AF1138" s="13">
        <f t="shared" si="1587"/>
        <v>1.9456679561918374E-2</v>
      </c>
      <c r="AG1138" s="13">
        <f t="shared" si="1588"/>
        <v>8.9463541096408122E-3</v>
      </c>
      <c r="AH1138" s="13">
        <f t="shared" si="1589"/>
        <v>5.6783732812939278E-3</v>
      </c>
      <c r="AI1138" s="13">
        <f t="shared" si="1590"/>
        <v>1.0790509231798933E-2</v>
      </c>
      <c r="AJ1138" s="13">
        <f t="shared" si="1591"/>
        <v>1.0252503993098355E-2</v>
      </c>
      <c r="AK1138" s="13">
        <f t="shared" si="1592"/>
        <v>6.4942154795768117E-3</v>
      </c>
      <c r="AL1138" s="13">
        <f t="shared" si="1593"/>
        <v>3.2349033618153444E-4</v>
      </c>
      <c r="AM1138" s="13">
        <f t="shared" si="1594"/>
        <v>7.7722989177201503E-3</v>
      </c>
      <c r="AN1138" s="13">
        <f t="shared" si="1595"/>
        <v>1.0721316267139059E-2</v>
      </c>
      <c r="AO1138" s="13">
        <f t="shared" si="1596"/>
        <v>7.3946346966888114E-3</v>
      </c>
      <c r="AP1138" s="13">
        <f t="shared" si="1597"/>
        <v>3.4001187251650345E-3</v>
      </c>
      <c r="AQ1138" s="13">
        <f t="shared" si="1598"/>
        <v>1.1725535965686009E-3</v>
      </c>
      <c r="AR1138" s="13">
        <f t="shared" si="1599"/>
        <v>1.5665798877813146E-3</v>
      </c>
      <c r="AS1138" s="13">
        <f t="shared" si="1600"/>
        <v>2.9769432025791129E-3</v>
      </c>
      <c r="AT1138" s="13">
        <f t="shared" si="1601"/>
        <v>2.8285154496439876E-3</v>
      </c>
      <c r="AU1138" s="13">
        <f t="shared" si="1602"/>
        <v>1.7916587820561245E-3</v>
      </c>
      <c r="AV1138" s="13">
        <f t="shared" si="1603"/>
        <v>8.5116413056614282E-4</v>
      </c>
      <c r="AW1138" s="13">
        <f t="shared" si="1604"/>
        <v>2.3554583272213804E-5</v>
      </c>
      <c r="AX1138" s="13">
        <f t="shared" si="1605"/>
        <v>2.4615929912016792E-3</v>
      </c>
      <c r="AY1138" s="13">
        <f t="shared" si="1606"/>
        <v>3.3955869761359472E-3</v>
      </c>
      <c r="AZ1138" s="13">
        <f t="shared" si="1607"/>
        <v>2.341981585443873E-3</v>
      </c>
      <c r="BA1138" s="13">
        <f t="shared" si="1608"/>
        <v>1.0768639384207994E-3</v>
      </c>
      <c r="BB1138" s="13">
        <f t="shared" si="1609"/>
        <v>3.7136370405684845E-4</v>
      </c>
      <c r="BC1138" s="13">
        <f t="shared" si="1610"/>
        <v>1.0245379812277207E-4</v>
      </c>
      <c r="BD1138" s="13">
        <f t="shared" si="1611"/>
        <v>3.6016367470439981E-4</v>
      </c>
      <c r="BE1138" s="13">
        <f t="shared" si="1612"/>
        <v>6.8441246539024177E-4</v>
      </c>
      <c r="BF1138" s="13">
        <f t="shared" si="1613"/>
        <v>6.5028826569753261E-4</v>
      </c>
      <c r="BG1138" s="13">
        <f t="shared" si="1614"/>
        <v>4.1191031226351472E-4</v>
      </c>
      <c r="BH1138" s="13">
        <f t="shared" si="1615"/>
        <v>1.9568641435544287E-4</v>
      </c>
      <c r="BI1138" s="13">
        <f t="shared" si="1616"/>
        <v>7.4371865181743695E-5</v>
      </c>
      <c r="BJ1138" s="14">
        <f t="shared" si="1617"/>
        <v>0.49388517626927114</v>
      </c>
      <c r="BK1138" s="14">
        <f t="shared" si="1618"/>
        <v>0.2265956065531301</v>
      </c>
      <c r="BL1138" s="14">
        <f t="shared" si="1619"/>
        <v>0.26240740682960101</v>
      </c>
      <c r="BM1138" s="14">
        <f t="shared" si="1620"/>
        <v>0.63246417143388278</v>
      </c>
      <c r="BN1138" s="14">
        <f t="shared" si="1621"/>
        <v>0.36351787990353535</v>
      </c>
    </row>
    <row r="1139" spans="1:66" x14ac:dyDescent="0.25">
      <c r="A1139" t="s">
        <v>343</v>
      </c>
      <c r="B1139" t="s">
        <v>181</v>
      </c>
      <c r="C1139" t="s">
        <v>188</v>
      </c>
      <c r="D1139" s="7" t="s">
        <v>376</v>
      </c>
      <c r="E1139" s="10">
        <f>VLOOKUP(A1139,home!$A$2:$E$405,3,FALSE)</f>
        <v>1.3151999999999999</v>
      </c>
      <c r="F1139" s="10">
        <f>VLOOKUP(B1139,home!$B$2:$E$405,3,FALSE)</f>
        <v>1.0286999999999999</v>
      </c>
      <c r="G1139" s="10">
        <f>VLOOKUP(C1139,away!$B$2:$E$405,4,FALSE)</f>
        <v>0.76029999999999998</v>
      </c>
      <c r="H1139" s="10">
        <f>VLOOKUP(A1139,away!$A$2:$E$405,3,FALSE)</f>
        <v>1.1212</v>
      </c>
      <c r="I1139" s="10">
        <f>VLOOKUP(C1139,away!$B$2:$E$405,3,FALSE)</f>
        <v>1.1706000000000001</v>
      </c>
      <c r="J1139" s="10">
        <f>VLOOKUP(B1139,home!$B$2:$E$405,4,FALSE)</f>
        <v>1.3116000000000001</v>
      </c>
      <c r="K1139" s="12">
        <f t="shared" si="1566"/>
        <v>1.0286450262719999</v>
      </c>
      <c r="L1139" s="12">
        <f t="shared" si="1567"/>
        <v>1.7214444659520003</v>
      </c>
      <c r="M1139" s="13">
        <f t="shared" si="1568"/>
        <v>6.3922140416219561E-2</v>
      </c>
      <c r="N1139" s="13">
        <f t="shared" si="1569"/>
        <v>6.5753191807804645E-2</v>
      </c>
      <c r="O1139" s="13">
        <f t="shared" si="1570"/>
        <v>0.11003841487130786</v>
      </c>
      <c r="P1139" s="13">
        <f t="shared" si="1571"/>
        <v>0.1131904681562257</v>
      </c>
      <c r="Q1139" s="13">
        <f t="shared" si="1572"/>
        <v>3.3818346857303526E-2</v>
      </c>
      <c r="R1139" s="13">
        <f t="shared" si="1573"/>
        <v>9.4712510161171604E-2</v>
      </c>
      <c r="S1139" s="13">
        <f t="shared" si="1574"/>
        <v>5.0108155007019345E-2</v>
      </c>
      <c r="T1139" s="13">
        <f t="shared" si="1575"/>
        <v>5.8216406045150375E-2</v>
      </c>
      <c r="U1139" s="13">
        <f t="shared" si="1576"/>
        <v>9.7425552503025425E-2</v>
      </c>
      <c r="V1139" s="13">
        <f t="shared" si="1577"/>
        <v>9.8588089384269023E-3</v>
      </c>
      <c r="W1139" s="13">
        <f t="shared" si="1578"/>
        <v>1.1595691430502198E-2</v>
      </c>
      <c r="X1139" s="13">
        <f t="shared" si="1579"/>
        <v>1.9961338841925042E-2</v>
      </c>
      <c r="Y1139" s="13">
        <f t="shared" si="1580"/>
        <v>1.7181168141212289E-2</v>
      </c>
      <c r="Z1139" s="13">
        <f t="shared" si="1581"/>
        <v>5.4347442157790478E-2</v>
      </c>
      <c r="AA1139" s="13">
        <f t="shared" si="1582"/>
        <v>5.5904226066216388E-2</v>
      </c>
      <c r="AB1139" s="13">
        <f t="shared" si="1583"/>
        <v>2.8752802045299487E-2</v>
      </c>
      <c r="AC1139" s="13">
        <f t="shared" si="1584"/>
        <v>1.0910961287602724E-3</v>
      </c>
      <c r="AD1139" s="13">
        <f t="shared" si="1585"/>
        <v>2.9819625790427342E-3</v>
      </c>
      <c r="AE1139" s="13">
        <f t="shared" si="1586"/>
        <v>5.1332829793690688E-3</v>
      </c>
      <c r="AF1139" s="13">
        <f t="shared" si="1587"/>
        <v>4.4183307885002398E-3</v>
      </c>
      <c r="AG1139" s="13">
        <f t="shared" si="1588"/>
        <v>2.5353036948696918E-3</v>
      </c>
      <c r="AH1139" s="13">
        <f t="shared" si="1589"/>
        <v>2.3389025885293714E-2</v>
      </c>
      <c r="AI1139" s="13">
        <f t="shared" si="1590"/>
        <v>2.405900514625444E-2</v>
      </c>
      <c r="AJ1139" s="13">
        <f t="shared" si="1591"/>
        <v>1.2374087990373539E-2</v>
      </c>
      <c r="AK1139" s="13">
        <f t="shared" si="1592"/>
        <v>4.2428480219832759E-3</v>
      </c>
      <c r="AL1139" s="13">
        <f t="shared" si="1593"/>
        <v>7.7282569584596363E-5</v>
      </c>
      <c r="AM1139" s="13">
        <f t="shared" si="1594"/>
        <v>6.1347619509230695E-4</v>
      </c>
      <c r="AN1139" s="13">
        <f t="shared" si="1595"/>
        <v>1.0560652010349416E-3</v>
      </c>
      <c r="AO1139" s="13">
        <f t="shared" si="1596"/>
        <v>9.0897879800304348E-4</v>
      </c>
      <c r="AP1139" s="13">
        <f t="shared" si="1597"/>
        <v>5.2158550716334677E-4</v>
      </c>
      <c r="AQ1139" s="13">
        <f t="shared" si="1598"/>
        <v>2.2447012120677766E-4</v>
      </c>
      <c r="AR1139" s="13">
        <f t="shared" si="1599"/>
        <v>8.0525818348493837E-3</v>
      </c>
      <c r="AS1139" s="13">
        <f t="shared" si="1600"/>
        <v>8.283248253066075E-3</v>
      </c>
      <c r="AT1139" s="13">
        <f t="shared" si="1601"/>
        <v>4.2602610584463246E-3</v>
      </c>
      <c r="AU1139" s="13">
        <f t="shared" si="1602"/>
        <v>1.4607654494636993E-3</v>
      </c>
      <c r="AV1139" s="13">
        <f t="shared" si="1603"/>
        <v>3.7565227853520415E-4</v>
      </c>
      <c r="AW1139" s="13">
        <f t="shared" si="1604"/>
        <v>3.8013477431891357E-6</v>
      </c>
      <c r="AX1139" s="13">
        <f t="shared" si="1605"/>
        <v>1.051748728029954E-4</v>
      </c>
      <c r="AY1139" s="13">
        <f t="shared" si="1606"/>
        <v>1.8105270274392199E-4</v>
      </c>
      <c r="AZ1139" s="13">
        <f t="shared" si="1607"/>
        <v>1.5583608659208852E-4</v>
      </c>
      <c r="BA1139" s="13">
        <f t="shared" si="1608"/>
        <v>8.9421056286522491E-5</v>
      </c>
      <c r="BB1139" s="13">
        <f t="shared" si="1609"/>
        <v>3.8483345621004117E-5</v>
      </c>
      <c r="BC1139" s="13">
        <f t="shared" si="1610"/>
        <v>1.3249388470119126E-5</v>
      </c>
      <c r="BD1139" s="13">
        <f t="shared" si="1611"/>
        <v>2.3103454060378467E-3</v>
      </c>
      <c r="BE1139" s="13">
        <f t="shared" si="1612"/>
        <v>2.3765253108911952E-3</v>
      </c>
      <c r="BF1139" s="13">
        <f t="shared" si="1613"/>
        <v>1.2223004704288731E-3</v>
      </c>
      <c r="BG1139" s="13">
        <f t="shared" si="1614"/>
        <v>4.1910443317219533E-4</v>
      </c>
      <c r="BH1139" s="13">
        <f t="shared" si="1615"/>
        <v>1.0777742266778111E-4</v>
      </c>
      <c r="BI1139" s="13">
        <f t="shared" si="1616"/>
        <v>2.2172941954325636E-5</v>
      </c>
      <c r="BJ1139" s="14">
        <f t="shared" si="1617"/>
        <v>0.22550281644069689</v>
      </c>
      <c r="BK1139" s="14">
        <f t="shared" si="1618"/>
        <v>0.23842900391898031</v>
      </c>
      <c r="BL1139" s="14">
        <f t="shared" si="1619"/>
        <v>0.47978920755043869</v>
      </c>
      <c r="BM1139" s="14">
        <f t="shared" si="1620"/>
        <v>0.51645614644287263</v>
      </c>
      <c r="BN1139" s="14">
        <f t="shared" si="1621"/>
        <v>0.4814350722700329</v>
      </c>
    </row>
    <row r="1140" spans="1:66" x14ac:dyDescent="0.25">
      <c r="A1140" t="s">
        <v>343</v>
      </c>
      <c r="B1140" t="s">
        <v>178</v>
      </c>
      <c r="C1140" t="s">
        <v>182</v>
      </c>
      <c r="D1140" s="7" t="s">
        <v>376</v>
      </c>
      <c r="E1140" s="10">
        <f>VLOOKUP(A1140,home!$A$2:$E$405,3,FALSE)</f>
        <v>1.3151999999999999</v>
      </c>
      <c r="F1140" s="10">
        <f>VLOOKUP(B1140,home!$B$2:$E$405,3,FALSE)</f>
        <v>1.0286999999999999</v>
      </c>
      <c r="G1140" s="10">
        <f>VLOOKUP(C1140,away!$B$2:$E$405,4,FALSE)</f>
        <v>0.67090000000000005</v>
      </c>
      <c r="H1140" s="10">
        <f>VLOOKUP(A1140,away!$A$2:$E$405,3,FALSE)</f>
        <v>1.1212</v>
      </c>
      <c r="I1140" s="10">
        <f>VLOOKUP(C1140,away!$B$2:$E$405,3,FALSE)</f>
        <v>1.3116000000000001</v>
      </c>
      <c r="J1140" s="10">
        <f>VLOOKUP(B1140,home!$B$2:$E$405,4,FALSE)</f>
        <v>1.2067000000000001</v>
      </c>
      <c r="K1140" s="12">
        <f t="shared" si="1566"/>
        <v>0.90769163241599993</v>
      </c>
      <c r="L1140" s="12">
        <f t="shared" si="1567"/>
        <v>1.7745318956640002</v>
      </c>
      <c r="M1140" s="13">
        <f t="shared" si="1568"/>
        <v>6.841087142097077E-2</v>
      </c>
      <c r="N1140" s="13">
        <f t="shared" si="1569"/>
        <v>6.2095975555102031E-2</v>
      </c>
      <c r="O1140" s="13">
        <f t="shared" si="1570"/>
        <v>0.12139727334668142</v>
      </c>
      <c r="P1140" s="13">
        <f t="shared" si="1571"/>
        <v>0.11019128921490061</v>
      </c>
      <c r="Q1140" s="13">
        <f t="shared" si="1572"/>
        <v>2.8181998709037294E-2</v>
      </c>
      <c r="R1140" s="13">
        <f t="shared" si="1573"/>
        <v>0.10771166680016372</v>
      </c>
      <c r="S1140" s="13">
        <f t="shared" si="1574"/>
        <v>4.4372041923441324E-2</v>
      </c>
      <c r="T1140" s="13">
        <f t="shared" si="1575"/>
        <v>5.0009855592748342E-2</v>
      </c>
      <c r="U1140" s="13">
        <f t="shared" si="1576"/>
        <v>9.7768978668088868E-2</v>
      </c>
      <c r="V1140" s="13">
        <f t="shared" si="1577"/>
        <v>7.9412532655556388E-3</v>
      </c>
      <c r="W1140" s="13">
        <f t="shared" si="1578"/>
        <v>8.5268548043172226E-3</v>
      </c>
      <c r="X1140" s="13">
        <f t="shared" si="1579"/>
        <v>1.5131175819956726E-2</v>
      </c>
      <c r="Y1140" s="13">
        <f t="shared" si="1580"/>
        <v>1.3425377055706549E-2</v>
      </c>
      <c r="Z1140" s="13">
        <f t="shared" si="1581"/>
        <v>6.3712596090674561E-2</v>
      </c>
      <c r="AA1140" s="13">
        <f t="shared" si="1582"/>
        <v>5.7831390351005652E-2</v>
      </c>
      <c r="AB1140" s="13">
        <f t="shared" si="1583"/>
        <v>2.6246534556295609E-2</v>
      </c>
      <c r="AC1140" s="13">
        <f t="shared" si="1584"/>
        <v>7.9944981435123026E-4</v>
      </c>
      <c r="AD1140" s="13">
        <f t="shared" si="1585"/>
        <v>1.9349386891762276E-3</v>
      </c>
      <c r="AE1140" s="13">
        <f t="shared" si="1586"/>
        <v>3.433610420097506E-3</v>
      </c>
      <c r="AF1140" s="13">
        <f t="shared" si="1587"/>
        <v>3.0465256038736464E-3</v>
      </c>
      <c r="AG1140" s="13">
        <f t="shared" si="1588"/>
        <v>1.8020522850102718E-3</v>
      </c>
      <c r="AH1140" s="13">
        <f t="shared" si="1589"/>
        <v>2.8265008479614877E-2</v>
      </c>
      <c r="AI1140" s="13">
        <f t="shared" si="1590"/>
        <v>2.5655911687113706E-2</v>
      </c>
      <c r="AJ1140" s="13">
        <f t="shared" si="1591"/>
        <v>1.1643828180198485E-2</v>
      </c>
      <c r="AK1140" s="13">
        <f t="shared" si="1592"/>
        <v>3.523001802818595E-3</v>
      </c>
      <c r="AL1140" s="13">
        <f t="shared" si="1593"/>
        <v>5.1507840129030146E-5</v>
      </c>
      <c r="AM1140" s="13">
        <f t="shared" si="1594"/>
        <v>3.5126553148064911E-4</v>
      </c>
      <c r="AN1140" s="13">
        <f t="shared" si="1595"/>
        <v>6.233318894597787E-4</v>
      </c>
      <c r="AO1140" s="13">
        <f t="shared" si="1596"/>
        <v>5.5306115971544224E-4</v>
      </c>
      <c r="AP1140" s="13">
        <f t="shared" si="1597"/>
        <v>3.2714155605599143E-4</v>
      </c>
      <c r="AQ1140" s="13">
        <f t="shared" si="1598"/>
        <v>1.451307814046273E-4</v>
      </c>
      <c r="AR1140" s="13">
        <f t="shared" si="1599"/>
        <v>1.0031431815657998E-2</v>
      </c>
      <c r="AS1140" s="13">
        <f t="shared" si="1600"/>
        <v>9.1054467202244058E-3</v>
      </c>
      <c r="AT1140" s="13">
        <f t="shared" si="1601"/>
        <v>4.1324688986787012E-3</v>
      </c>
      <c r="AU1140" s="13">
        <f t="shared" si="1602"/>
        <v>1.2503358135166735E-3</v>
      </c>
      <c r="AV1140" s="13">
        <f t="shared" si="1603"/>
        <v>2.8372983890978412E-4</v>
      </c>
      <c r="AW1140" s="13">
        <f t="shared" si="1604"/>
        <v>2.3045863222393665E-6</v>
      </c>
      <c r="AX1140" s="13">
        <f t="shared" si="1605"/>
        <v>5.3140130613524014E-5</v>
      </c>
      <c r="AY1140" s="13">
        <f t="shared" si="1606"/>
        <v>9.4298856713449325E-5</v>
      </c>
      <c r="AZ1140" s="13">
        <f t="shared" si="1607"/>
        <v>8.3668164481332606E-5</v>
      </c>
      <c r="BA1140" s="13">
        <f t="shared" si="1608"/>
        <v>4.9490608841262178E-5</v>
      </c>
      <c r="BB1140" s="13">
        <f t="shared" si="1609"/>
        <v>2.1955665981162625E-5</v>
      </c>
      <c r="BC1140" s="13">
        <f t="shared" si="1610"/>
        <v>7.7922059148236165E-6</v>
      </c>
      <c r="BD1140" s="13">
        <f t="shared" si="1611"/>
        <v>2.9668492860106276E-3</v>
      </c>
      <c r="BE1140" s="13">
        <f t="shared" si="1612"/>
        <v>2.6929842715512301E-3</v>
      </c>
      <c r="BF1140" s="13">
        <f t="shared" si="1613"/>
        <v>1.2221996447574742E-3</v>
      </c>
      <c r="BG1140" s="13">
        <f t="shared" si="1614"/>
        <v>3.6979346356272238E-4</v>
      </c>
      <c r="BH1140" s="13">
        <f t="shared" si="1615"/>
        <v>8.3914608149503504E-5</v>
      </c>
      <c r="BI1140" s="13">
        <f t="shared" si="1616"/>
        <v>1.5233717530954366E-5</v>
      </c>
      <c r="BJ1140" s="14">
        <f t="shared" si="1617"/>
        <v>0.18989864108568785</v>
      </c>
      <c r="BK1140" s="14">
        <f t="shared" si="1618"/>
        <v>0.23186071233606204</v>
      </c>
      <c r="BL1140" s="14">
        <f t="shared" si="1619"/>
        <v>0.51219798195053101</v>
      </c>
      <c r="BM1140" s="14">
        <f t="shared" si="1620"/>
        <v>0.49958886214570841</v>
      </c>
      <c r="BN1140" s="14">
        <f t="shared" si="1621"/>
        <v>0.49798907504685586</v>
      </c>
    </row>
    <row r="1141" spans="1:66" x14ac:dyDescent="0.25">
      <c r="A1141" t="s">
        <v>343</v>
      </c>
      <c r="B1141" t="s">
        <v>185</v>
      </c>
      <c r="C1141" t="s">
        <v>186</v>
      </c>
      <c r="D1141" s="7" t="s">
        <v>376</v>
      </c>
      <c r="E1141" s="10">
        <f>VLOOKUP(A1141,home!$A$2:$E$405,3,FALSE)</f>
        <v>1.3151999999999999</v>
      </c>
      <c r="F1141" s="10">
        <f>VLOOKUP(B1141,home!$B$2:$E$405,3,FALSE)</f>
        <v>0.89449999999999996</v>
      </c>
      <c r="G1141" s="10">
        <f>VLOOKUP(C1141,away!$B$2:$E$405,4,FALSE)</f>
        <v>1.4732000000000001</v>
      </c>
      <c r="H1141" s="10">
        <f>VLOOKUP(A1141,away!$A$2:$E$405,3,FALSE)</f>
        <v>1.1212</v>
      </c>
      <c r="I1141" s="10">
        <f>VLOOKUP(C1141,away!$B$2:$E$405,3,FALSE)</f>
        <v>0.50170000000000003</v>
      </c>
      <c r="J1141" s="10">
        <f>VLOOKUP(B1141,home!$B$2:$E$405,4,FALSE)</f>
        <v>0.68200000000000005</v>
      </c>
      <c r="K1141" s="12">
        <f t="shared" si="1566"/>
        <v>1.7331408364799998</v>
      </c>
      <c r="L1141" s="12">
        <f t="shared" si="1567"/>
        <v>0.38362911928000004</v>
      </c>
      <c r="M1141" s="13">
        <f t="shared" si="1568"/>
        <v>0.12041996281260403</v>
      </c>
      <c r="N1141" s="13">
        <f t="shared" si="1569"/>
        <v>0.20870475507792705</v>
      </c>
      <c r="O1141" s="13">
        <f t="shared" si="1570"/>
        <v>4.6196604277529647E-2</v>
      </c>
      <c r="P1141" s="13">
        <f t="shared" si="1571"/>
        <v>8.0065221380093268E-2</v>
      </c>
      <c r="Q1141" s="13">
        <f t="shared" si="1572"/>
        <v>0.18085736689655602</v>
      </c>
      <c r="R1141" s="13">
        <f t="shared" si="1573"/>
        <v>8.8611813063576884E-3</v>
      </c>
      <c r="S1141" s="13">
        <f t="shared" si="1574"/>
        <v>1.3308507005227999E-2</v>
      </c>
      <c r="T1141" s="13">
        <f t="shared" si="1575"/>
        <v>6.9382152377825621E-2</v>
      </c>
      <c r="U1141" s="13">
        <f t="shared" si="1576"/>
        <v>1.5357675181501702E-2</v>
      </c>
      <c r="V1141" s="13">
        <f t="shared" si="1577"/>
        <v>9.8317821759825877E-4</v>
      </c>
      <c r="W1141" s="13">
        <f t="shared" si="1578"/>
        <v>0.10448376271555579</v>
      </c>
      <c r="X1141" s="13">
        <f t="shared" si="1579"/>
        <v>4.0083013869629175E-2</v>
      </c>
      <c r="Y1141" s="13">
        <f t="shared" si="1580"/>
        <v>7.6885056544469315E-3</v>
      </c>
      <c r="Z1141" s="13">
        <f t="shared" si="1581"/>
        <v>1.1331357267794666E-3</v>
      </c>
      <c r="AA1141" s="13">
        <f t="shared" si="1582"/>
        <v>1.9638838013559378E-3</v>
      </c>
      <c r="AB1141" s="13">
        <f t="shared" si="1583"/>
        <v>1.701843607115776E-3</v>
      </c>
      <c r="AC1141" s="13">
        <f t="shared" si="1584"/>
        <v>4.0856173163430653E-5</v>
      </c>
      <c r="AD1141" s="13">
        <f t="shared" si="1585"/>
        <v>4.5271268977854044E-2</v>
      </c>
      <c r="AE1141" s="13">
        <f t="shared" si="1586"/>
        <v>1.7367377046662136E-2</v>
      </c>
      <c r="AF1141" s="13">
        <f t="shared" si="1587"/>
        <v>3.3313157803073409E-3</v>
      </c>
      <c r="AG1141" s="13">
        <f t="shared" si="1588"/>
        <v>4.2599657961429047E-4</v>
      </c>
      <c r="AH1141" s="13">
        <f t="shared" si="1589"/>
        <v>1.0867596522227736E-4</v>
      </c>
      <c r="AI1141" s="13">
        <f t="shared" si="1590"/>
        <v>1.8835075327060919E-4</v>
      </c>
      <c r="AJ1141" s="13">
        <f t="shared" si="1591"/>
        <v>1.6321919103753086E-4</v>
      </c>
      <c r="AK1141" s="13">
        <f t="shared" si="1592"/>
        <v>9.4293948428125044E-5</v>
      </c>
      <c r="AL1141" s="13">
        <f t="shared" si="1593"/>
        <v>1.0865834775797216E-6</v>
      </c>
      <c r="AM1141" s="13">
        <f t="shared" si="1594"/>
        <v>1.5692296996957799E-2</v>
      </c>
      <c r="AN1141" s="13">
        <f t="shared" si="1595"/>
        <v>6.0200220764231099E-3</v>
      </c>
      <c r="AO1141" s="13">
        <f t="shared" si="1596"/>
        <v>1.1547278836121771E-3</v>
      </c>
      <c r="AP1141" s="13">
        <f t="shared" si="1597"/>
        <v>1.4766241366606596E-4</v>
      </c>
      <c r="AQ1141" s="13">
        <f t="shared" si="1598"/>
        <v>1.4161900426367979E-5</v>
      </c>
      <c r="AR1141" s="13">
        <f t="shared" si="1599"/>
        <v>8.3382529650252414E-6</v>
      </c>
      <c r="AS1141" s="13">
        <f t="shared" si="1600"/>
        <v>1.4451366718585685E-5</v>
      </c>
      <c r="AT1141" s="13">
        <f t="shared" si="1601"/>
        <v>1.2523126901464414E-5</v>
      </c>
      <c r="AU1141" s="13">
        <f t="shared" si="1602"/>
        <v>7.2347808777830758E-6</v>
      </c>
      <c r="AV1141" s="13">
        <f t="shared" si="1603"/>
        <v>3.1347235455676171E-6</v>
      </c>
      <c r="AW1141" s="13">
        <f t="shared" si="1604"/>
        <v>2.0068088898681188E-8</v>
      </c>
      <c r="AX1141" s="13">
        <f t="shared" si="1605"/>
        <v>4.5328267906000032E-3</v>
      </c>
      <c r="AY1141" s="13">
        <f t="shared" si="1606"/>
        <v>1.7389243495266687E-3</v>
      </c>
      <c r="AZ1141" s="13">
        <f t="shared" si="1607"/>
        <v>3.3355100835173133E-4</v>
      </c>
      <c r="BA1141" s="13">
        <f t="shared" si="1608"/>
        <v>4.2653293189643543E-5</v>
      </c>
      <c r="BB1141" s="13">
        <f t="shared" si="1609"/>
        <v>4.0907613251836436E-6</v>
      </c>
      <c r="BC1141" s="13">
        <f t="shared" si="1610"/>
        <v>3.1386703287297754E-7</v>
      </c>
      <c r="BD1141" s="13">
        <f t="shared" si="1611"/>
        <v>5.3313277355107996E-7</v>
      </c>
      <c r="BE1141" s="13">
        <f t="shared" si="1612"/>
        <v>9.2399418110722117E-7</v>
      </c>
      <c r="BF1141" s="13">
        <f t="shared" si="1613"/>
        <v>8.0070602397341106E-7</v>
      </c>
      <c r="BG1141" s="13">
        <f t="shared" si="1614"/>
        <v>4.6257876938795082E-7</v>
      </c>
      <c r="BH1141" s="13">
        <f t="shared" si="1615"/>
        <v>2.0042853882873054E-7</v>
      </c>
      <c r="BI1141" s="13">
        <f t="shared" si="1616"/>
        <v>6.9474177088017997E-8</v>
      </c>
      <c r="BJ1141" s="14">
        <f t="shared" si="1617"/>
        <v>0.70727674631749016</v>
      </c>
      <c r="BK1141" s="14">
        <f t="shared" si="1618"/>
        <v>0.21655773652169122</v>
      </c>
      <c r="BL1141" s="14">
        <f t="shared" si="1619"/>
        <v>7.4684400597291672E-2</v>
      </c>
      <c r="BM1141" s="14">
        <f t="shared" si="1620"/>
        <v>0.35280802313074683</v>
      </c>
      <c r="BN1141" s="14">
        <f t="shared" si="1621"/>
        <v>0.64510509175106767</v>
      </c>
    </row>
    <row r="1142" spans="1:66" x14ac:dyDescent="0.25">
      <c r="A1142" t="s">
        <v>343</v>
      </c>
      <c r="B1142" t="s">
        <v>184</v>
      </c>
      <c r="C1142" t="s">
        <v>190</v>
      </c>
      <c r="D1142" s="7" t="s">
        <v>376</v>
      </c>
      <c r="E1142" s="10">
        <f>VLOOKUP(A1142,home!$A$2:$E$405,3,FALSE)</f>
        <v>1.3151999999999999</v>
      </c>
      <c r="F1142" s="10">
        <f>VLOOKUP(B1142,home!$B$2:$E$405,3,FALSE)</f>
        <v>1.5206999999999999</v>
      </c>
      <c r="G1142" s="10">
        <f>VLOOKUP(C1142,away!$B$2:$E$405,4,FALSE)</f>
        <v>1.2830999999999999</v>
      </c>
      <c r="H1142" s="10">
        <f>VLOOKUP(A1142,away!$A$2:$E$405,3,FALSE)</f>
        <v>1.1212</v>
      </c>
      <c r="I1142" s="10">
        <f>VLOOKUP(C1142,away!$B$2:$E$405,3,FALSE)</f>
        <v>1.1149</v>
      </c>
      <c r="J1142" s="10">
        <f>VLOOKUP(B1142,home!$B$2:$E$405,4,FALSE)</f>
        <v>0.62960000000000005</v>
      </c>
      <c r="K1142" s="12">
        <f t="shared" si="1566"/>
        <v>2.5662316155839995</v>
      </c>
      <c r="L1142" s="12">
        <f t="shared" si="1567"/>
        <v>0.787016294048</v>
      </c>
      <c r="M1142" s="13">
        <f t="shared" si="1568"/>
        <v>3.4970588140017349E-2</v>
      </c>
      <c r="N1142" s="13">
        <f t="shared" si="1569"/>
        <v>8.9742628900479363E-2</v>
      </c>
      <c r="O1142" s="13">
        <f t="shared" si="1570"/>
        <v>2.7522422678635392E-2</v>
      </c>
      <c r="P1142" s="13">
        <f t="shared" si="1571"/>
        <v>7.0628911215380202E-2</v>
      </c>
      <c r="Q1142" s="13">
        <f t="shared" si="1572"/>
        <v>0.11515018577501626</v>
      </c>
      <c r="R1142" s="13">
        <f t="shared" si="1573"/>
        <v>1.0830297549881129E-2</v>
      </c>
      <c r="S1142" s="13">
        <f t="shared" si="1574"/>
        <v>3.5661704340637854E-2</v>
      </c>
      <c r="T1142" s="13">
        <f t="shared" si="1575"/>
        <v>9.0625072467592022E-2</v>
      </c>
      <c r="U1142" s="13">
        <f t="shared" si="1576"/>
        <v>2.7793051978686877E-2</v>
      </c>
      <c r="V1142" s="13">
        <f t="shared" si="1577"/>
        <v>8.0027483526675432E-3</v>
      </c>
      <c r="W1142" s="13">
        <f t="shared" si="1578"/>
        <v>9.8500682425405897E-2</v>
      </c>
      <c r="X1142" s="13">
        <f t="shared" si="1579"/>
        <v>7.7521642043641897E-2</v>
      </c>
      <c r="Y1142" s="13">
        <f t="shared" si="1580"/>
        <v>3.0505397714851338E-2</v>
      </c>
      <c r="Z1142" s="13">
        <f t="shared" si="1581"/>
        <v>2.841206880381527E-3</v>
      </c>
      <c r="AA1142" s="13">
        <f t="shared" si="1582"/>
        <v>7.2911949228498599E-3</v>
      </c>
      <c r="AB1142" s="13">
        <f t="shared" si="1583"/>
        <v>9.355447463201428E-3</v>
      </c>
      <c r="AC1142" s="13">
        <f t="shared" si="1584"/>
        <v>1.0101799700517307E-3</v>
      </c>
      <c r="AD1142" s="13">
        <f t="shared" si="1585"/>
        <v>6.319389134916896E-2</v>
      </c>
      <c r="AE1142" s="13">
        <f t="shared" si="1586"/>
        <v>4.9734622176094909E-2</v>
      </c>
      <c r="AF1142" s="13">
        <f t="shared" si="1587"/>
        <v>1.9570979015453849E-2</v>
      </c>
      <c r="AG1142" s="13">
        <f t="shared" si="1588"/>
        <v>5.1342264585445552E-3</v>
      </c>
      <c r="AH1142" s="13">
        <f t="shared" si="1589"/>
        <v>5.590190274053871E-4</v>
      </c>
      <c r="AI1142" s="13">
        <f t="shared" si="1590"/>
        <v>1.4345723018407226E-3</v>
      </c>
      <c r="AJ1142" s="13">
        <f t="shared" si="1591"/>
        <v>1.8407223979123874E-3</v>
      </c>
      <c r="AK1142" s="13">
        <f t="shared" si="1592"/>
        <v>1.5745733376787865E-3</v>
      </c>
      <c r="AL1142" s="13">
        <f t="shared" si="1593"/>
        <v>8.1609049445404908E-5</v>
      </c>
      <c r="AM1142" s="13">
        <f t="shared" si="1594"/>
        <v>3.2434032378403518E-2</v>
      </c>
      <c r="AN1142" s="13">
        <f t="shared" si="1595"/>
        <v>2.552611196348397E-2</v>
      </c>
      <c r="AO1142" s="13">
        <f t="shared" si="1596"/>
        <v>1.0044733019477737E-2</v>
      </c>
      <c r="AP1142" s="13">
        <f t="shared" si="1597"/>
        <v>2.6351228518969819E-3</v>
      </c>
      <c r="AQ1142" s="13">
        <f t="shared" si="1598"/>
        <v>5.1847115531528988E-4</v>
      </c>
      <c r="AR1142" s="13">
        <f t="shared" si="1599"/>
        <v>8.7991416650181036E-5</v>
      </c>
      <c r="AS1142" s="13">
        <f t="shared" si="1600"/>
        <v>2.258063553077189E-4</v>
      </c>
      <c r="AT1142" s="13">
        <f t="shared" si="1601"/>
        <v>2.8973570399523109E-4</v>
      </c>
      <c r="AU1142" s="13">
        <f t="shared" si="1602"/>
        <v>2.4784297458534978E-4</v>
      </c>
      <c r="AV1142" s="13">
        <f t="shared" si="1603"/>
        <v>1.5900561927032657E-4</v>
      </c>
      <c r="AW1142" s="13">
        <f t="shared" si="1604"/>
        <v>4.5784175075709241E-6</v>
      </c>
      <c r="AX1142" s="13">
        <f t="shared" si="1605"/>
        <v>1.3872206551722364E-2</v>
      </c>
      <c r="AY1142" s="13">
        <f t="shared" si="1606"/>
        <v>1.0917652590604917E-2</v>
      </c>
      <c r="AZ1142" s="13">
        <f t="shared" si="1607"/>
        <v>4.2961852407807149E-3</v>
      </c>
      <c r="BA1142" s="13">
        <f t="shared" si="1608"/>
        <v>1.1270559289143177E-3</v>
      </c>
      <c r="BB1142" s="13">
        <f t="shared" si="1609"/>
        <v>2.2175284508974309E-4</v>
      </c>
      <c r="BC1142" s="13">
        <f t="shared" si="1610"/>
        <v>3.4904620467425976E-5</v>
      </c>
      <c r="BD1142" s="13">
        <f t="shared" si="1611"/>
        <v>1.1541779773343154E-5</v>
      </c>
      <c r="BE1142" s="13">
        <f t="shared" si="1612"/>
        <v>2.9618880154461127E-5</v>
      </c>
      <c r="BF1142" s="13">
        <f t="shared" si="1613"/>
        <v>3.8004453335285825E-5</v>
      </c>
      <c r="BG1142" s="13">
        <f t="shared" si="1614"/>
        <v>3.250940989399909E-5</v>
      </c>
      <c r="BH1142" s="13">
        <f t="shared" si="1615"/>
        <v>2.0856668868489934E-5</v>
      </c>
      <c r="BI1142" s="13">
        <f t="shared" si="1616"/>
        <v>1.0704608609217088E-5</v>
      </c>
      <c r="BJ1142" s="14">
        <f t="shared" si="1617"/>
        <v>0.74130755747240606</v>
      </c>
      <c r="BK1142" s="14">
        <f t="shared" si="1618"/>
        <v>0.161273393658805</v>
      </c>
      <c r="BL1142" s="14">
        <f t="shared" si="1619"/>
        <v>8.9354919528535595E-2</v>
      </c>
      <c r="BM1142" s="14">
        <f t="shared" si="1620"/>
        <v>0.6350189691076209</v>
      </c>
      <c r="BN1142" s="14">
        <f t="shared" si="1621"/>
        <v>0.34884503425940966</v>
      </c>
    </row>
    <row r="1143" spans="1:66" x14ac:dyDescent="0.25">
      <c r="A1143" t="s">
        <v>343</v>
      </c>
      <c r="B1143" t="s">
        <v>180</v>
      </c>
      <c r="C1143" t="s">
        <v>183</v>
      </c>
      <c r="D1143" s="7" t="s">
        <v>376</v>
      </c>
      <c r="E1143" s="10">
        <f>VLOOKUP(A1143,home!$A$2:$E$405,3,FALSE)</f>
        <v>1.3151999999999999</v>
      </c>
      <c r="F1143" s="10">
        <f>VLOOKUP(B1143,home!$B$2:$E$405,3,FALSE)</f>
        <v>0.71560000000000001</v>
      </c>
      <c r="G1143" s="10">
        <f>VLOOKUP(C1143,away!$B$2:$E$405,4,FALSE)</f>
        <v>0.98399999999999999</v>
      </c>
      <c r="H1143" s="10">
        <f>VLOOKUP(A1143,away!$A$2:$E$405,3,FALSE)</f>
        <v>1.1212</v>
      </c>
      <c r="I1143" s="10">
        <f>VLOOKUP(C1143,away!$B$2:$E$405,3,FALSE)</f>
        <v>0.78700000000000003</v>
      </c>
      <c r="J1143" s="10">
        <f>VLOOKUP(B1143,home!$B$2:$E$405,4,FALSE)</f>
        <v>1.3116000000000001</v>
      </c>
      <c r="K1143" s="12">
        <f t="shared" si="1566"/>
        <v>0.92609860607999994</v>
      </c>
      <c r="L1143" s="12">
        <f t="shared" si="1567"/>
        <v>1.1573353790400003</v>
      </c>
      <c r="M1143" s="13">
        <f t="shared" si="1568"/>
        <v>0.12450193947079959</v>
      </c>
      <c r="N1143" s="13">
        <f t="shared" si="1569"/>
        <v>0.11530107259816401</v>
      </c>
      <c r="O1143" s="13">
        <f t="shared" si="1570"/>
        <v>0.144090499308653</v>
      </c>
      <c r="P1143" s="13">
        <f t="shared" si="1571"/>
        <v>0.13344201055911473</v>
      </c>
      <c r="Q1143" s="13">
        <f t="shared" si="1572"/>
        <v>5.3390081306344275E-2</v>
      </c>
      <c r="R1143" s="13">
        <f t="shared" si="1573"/>
        <v>8.3380516316721442E-2</v>
      </c>
      <c r="S1143" s="13">
        <f t="shared" si="1574"/>
        <v>3.5756009620708067E-2</v>
      </c>
      <c r="T1143" s="13">
        <f t="shared" si="1575"/>
        <v>6.1790229985654387E-2</v>
      </c>
      <c r="U1143" s="13">
        <f t="shared" si="1576"/>
        <v>7.7218579935146414E-2</v>
      </c>
      <c r="V1143" s="13">
        <f t="shared" si="1577"/>
        <v>4.258170000884378E-3</v>
      </c>
      <c r="W1143" s="13">
        <f t="shared" si="1578"/>
        <v>1.64814932921011E-2</v>
      </c>
      <c r="X1143" s="13">
        <f t="shared" si="1579"/>
        <v>1.9074615286359051E-2</v>
      </c>
      <c r="Y1143" s="13">
        <f t="shared" si="1580"/>
        <v>1.1037863556240271E-2</v>
      </c>
      <c r="Z1143" s="13">
        <f t="shared" si="1581"/>
        <v>3.2166407151987902E-2</v>
      </c>
      <c r="AA1143" s="13">
        <f t="shared" si="1582"/>
        <v>2.9789264826057732E-2</v>
      </c>
      <c r="AB1143" s="13">
        <f t="shared" si="1583"/>
        <v>1.3793898315780017E-2</v>
      </c>
      <c r="AC1143" s="13">
        <f t="shared" si="1584"/>
        <v>2.8524594106513299E-4</v>
      </c>
      <c r="AD1143" s="13">
        <f t="shared" si="1585"/>
        <v>3.8158719909829244E-3</v>
      </c>
      <c r="AE1143" s="13">
        <f t="shared" si="1586"/>
        <v>4.4162436570523433E-3</v>
      </c>
      <c r="AF1143" s="13">
        <f t="shared" si="1587"/>
        <v>2.5555375133838364E-3</v>
      </c>
      <c r="AG1143" s="13">
        <f t="shared" si="1588"/>
        <v>9.8587132556767366E-4</v>
      </c>
      <c r="AH1143" s="13">
        <f t="shared" si="1589"/>
        <v>9.3068302534002299E-3</v>
      </c>
      <c r="AI1143" s="13">
        <f t="shared" si="1590"/>
        <v>8.6190425246971264E-3</v>
      </c>
      <c r="AJ1143" s="13">
        <f t="shared" si="1591"/>
        <v>3.9910416339331255E-3</v>
      </c>
      <c r="AK1143" s="13">
        <f t="shared" si="1592"/>
        <v>1.2320326979975711E-3</v>
      </c>
      <c r="AL1143" s="13">
        <f t="shared" si="1593"/>
        <v>1.2229140217847117E-5</v>
      </c>
      <c r="AM1143" s="13">
        <f t="shared" si="1594"/>
        <v>7.0677474636580029E-4</v>
      </c>
      <c r="AN1143" s="13">
        <f t="shared" si="1595"/>
        <v>8.1797541898116354E-4</v>
      </c>
      <c r="AO1143" s="13">
        <f t="shared" si="1596"/>
        <v>4.7333594578598416E-4</v>
      </c>
      <c r="AP1143" s="13">
        <f t="shared" si="1597"/>
        <v>1.8260281207649294E-4</v>
      </c>
      <c r="AQ1143" s="13">
        <f t="shared" si="1598"/>
        <v>5.2833173682079515E-5</v>
      </c>
      <c r="AR1143" s="13">
        <f t="shared" si="1599"/>
        <v>2.1542247837959771E-3</v>
      </c>
      <c r="AS1143" s="13">
        <f t="shared" si="1600"/>
        <v>1.9950245694564431E-3</v>
      </c>
      <c r="AT1143" s="13">
        <f t="shared" si="1601"/>
        <v>9.23794736434482E-4</v>
      </c>
      <c r="AU1143" s="13">
        <f t="shared" si="1602"/>
        <v>2.8517500590533826E-4</v>
      </c>
      <c r="AV1143" s="13">
        <f t="shared" si="1603"/>
        <v>6.6025043864447372E-5</v>
      </c>
      <c r="AW1143" s="13">
        <f t="shared" si="1604"/>
        <v>3.6409094977762027E-7</v>
      </c>
      <c r="AX1143" s="13">
        <f t="shared" si="1605"/>
        <v>1.0909051790365213E-4</v>
      </c>
      <c r="AY1143" s="13">
        <f t="shared" si="1606"/>
        <v>1.2625431588769319E-4</v>
      </c>
      <c r="AZ1143" s="13">
        <f t="shared" si="1607"/>
        <v>7.3059293266659688E-5</v>
      </c>
      <c r="BA1143" s="13">
        <f t="shared" si="1608"/>
        <v>2.8184701621721364E-5</v>
      </c>
      <c r="BB1143" s="13">
        <f t="shared" si="1609"/>
        <v>8.1547880836260593E-6</v>
      </c>
      <c r="BC1143" s="13">
        <f t="shared" si="1610"/>
        <v>1.887564951550846E-6</v>
      </c>
      <c r="BD1143" s="13">
        <f t="shared" si="1611"/>
        <v>4.1552675944864725E-4</v>
      </c>
      <c r="BE1143" s="13">
        <f t="shared" si="1612"/>
        <v>3.8481875271433161E-4</v>
      </c>
      <c r="BF1143" s="13">
        <f t="shared" si="1613"/>
        <v>1.7819005524109333E-4</v>
      </c>
      <c r="BG1143" s="13">
        <f t="shared" si="1614"/>
        <v>5.5007187258698243E-5</v>
      </c>
      <c r="BH1143" s="13">
        <f t="shared" si="1615"/>
        <v>1.2735519861165493E-5</v>
      </c>
      <c r="BI1143" s="13">
        <f t="shared" si="1616"/>
        <v>2.3588694382259044E-6</v>
      </c>
      <c r="BJ1143" s="14">
        <f t="shared" si="1617"/>
        <v>0.29142903379045637</v>
      </c>
      <c r="BK1143" s="14">
        <f t="shared" si="1618"/>
        <v>0.29838185904867748</v>
      </c>
      <c r="BL1143" s="14">
        <f t="shared" si="1619"/>
        <v>0.37789458709580559</v>
      </c>
      <c r="BM1143" s="14">
        <f t="shared" si="1620"/>
        <v>0.34563987730219237</v>
      </c>
      <c r="BN1143" s="14">
        <f t="shared" si="1621"/>
        <v>0.65410611955979703</v>
      </c>
    </row>
    <row r="1144" spans="1:66" x14ac:dyDescent="0.25">
      <c r="A1144" t="s">
        <v>344</v>
      </c>
      <c r="B1144" t="s">
        <v>213</v>
      </c>
      <c r="C1144" t="s">
        <v>214</v>
      </c>
      <c r="D1144" s="7" t="s">
        <v>376</v>
      </c>
      <c r="E1144" s="10">
        <f>VLOOKUP(A1144,home!$A$2:$E$405,3,FALSE)</f>
        <v>1.3976999999999999</v>
      </c>
      <c r="F1144" s="10">
        <f>VLOOKUP(B1144,home!$B$2:$E$405,3,FALSE)</f>
        <v>1.0544</v>
      </c>
      <c r="G1144" s="10">
        <f>VLOOKUP(C1144,away!$B$2:$E$405,4,FALSE)</f>
        <v>0.78700000000000003</v>
      </c>
      <c r="H1144" s="10">
        <f>VLOOKUP(A1144,away!$A$2:$E$405,3,FALSE)</f>
        <v>1.0585</v>
      </c>
      <c r="I1144" s="10">
        <f>VLOOKUP(C1144,away!$B$2:$E$405,3,FALSE)</f>
        <v>0.70850000000000002</v>
      </c>
      <c r="J1144" s="10">
        <f>VLOOKUP(B1144,home!$B$2:$E$405,4,FALSE)</f>
        <v>1.1933</v>
      </c>
      <c r="K1144" s="12">
        <f t="shared" si="1566"/>
        <v>1.1598293505599999</v>
      </c>
      <c r="L1144" s="12">
        <f t="shared" si="1567"/>
        <v>0.89491205342500013</v>
      </c>
      <c r="M1144" s="13">
        <f t="shared" si="1568"/>
        <v>0.12812596415763719</v>
      </c>
      <c r="N1144" s="13">
        <f t="shared" si="1569"/>
        <v>0.14860425379882616</v>
      </c>
      <c r="O1144" s="13">
        <f t="shared" si="1570"/>
        <v>0.11466146968136907</v>
      </c>
      <c r="P1144" s="13">
        <f t="shared" si="1571"/>
        <v>0.1329877379147974</v>
      </c>
      <c r="Q1144" s="13">
        <f t="shared" si="1572"/>
        <v>8.617778758697299E-2</v>
      </c>
      <c r="R1144" s="13">
        <f t="shared" si="1573"/>
        <v>5.1305965640641195E-2</v>
      </c>
      <c r="S1144" s="13">
        <f t="shared" si="1574"/>
        <v>3.4508498242275774E-2</v>
      </c>
      <c r="T1144" s="13">
        <f t="shared" si="1575"/>
        <v>7.7121540849081488E-2</v>
      </c>
      <c r="U1144" s="13">
        <f t="shared" si="1576"/>
        <v>5.9506164808838545E-2</v>
      </c>
      <c r="V1144" s="13">
        <f t="shared" si="1577"/>
        <v>3.9797702642332504E-3</v>
      </c>
      <c r="W1144" s="13">
        <f t="shared" si="1578"/>
        <v>3.3317175803232173E-2</v>
      </c>
      <c r="X1144" s="13">
        <f t="shared" si="1579"/>
        <v>2.9815942212392234E-2</v>
      </c>
      <c r="Y1144" s="13">
        <f t="shared" si="1580"/>
        <v>1.3341323035046537E-2</v>
      </c>
      <c r="Z1144" s="13">
        <f t="shared" si="1581"/>
        <v>1.5304775688139569E-2</v>
      </c>
      <c r="AA1144" s="13">
        <f t="shared" si="1582"/>
        <v>1.7750928046841391E-2</v>
      </c>
      <c r="AB1144" s="13">
        <f t="shared" si="1583"/>
        <v>1.0294023674202672E-2</v>
      </c>
      <c r="AC1144" s="13">
        <f t="shared" si="1584"/>
        <v>2.5817398152892633E-4</v>
      </c>
      <c r="AD1144" s="13">
        <f t="shared" si="1585"/>
        <v>9.6605595935890243E-3</v>
      </c>
      <c r="AE1144" s="13">
        <f t="shared" si="1586"/>
        <v>8.645351223133339E-3</v>
      </c>
      <c r="AF1144" s="13">
        <f t="shared" si="1587"/>
        <v>3.8684145078372967E-3</v>
      </c>
      <c r="AG1144" s="13">
        <f t="shared" si="1588"/>
        <v>1.1539635902359118E-3</v>
      </c>
      <c r="AH1144" s="13">
        <f t="shared" si="1589"/>
        <v>3.4241070595705E-3</v>
      </c>
      <c r="AI1144" s="13">
        <f t="shared" si="1590"/>
        <v>3.9713798671495637E-3</v>
      </c>
      <c r="AJ1144" s="13">
        <f t="shared" si="1591"/>
        <v>2.3030614660715693E-3</v>
      </c>
      <c r="AK1144" s="13">
        <f t="shared" si="1592"/>
        <v>8.9038609483118323E-4</v>
      </c>
      <c r="AL1144" s="13">
        <f t="shared" si="1593"/>
        <v>1.0718818474527612E-5</v>
      </c>
      <c r="AM1144" s="13">
        <f t="shared" si="1594"/>
        <v>2.2409201118957067E-3</v>
      </c>
      <c r="AN1144" s="13">
        <f t="shared" si="1595"/>
        <v>2.0054264188979678E-3</v>
      </c>
      <c r="AO1144" s="13">
        <f t="shared" si="1596"/>
        <v>8.9734013726436247E-4</v>
      </c>
      <c r="AP1144" s="13">
        <f t="shared" si="1597"/>
        <v>2.6768016828664066E-4</v>
      </c>
      <c r="AQ1144" s="13">
        <f t="shared" si="1598"/>
        <v>5.9887552265636791E-5</v>
      </c>
      <c r="AR1144" s="13">
        <f t="shared" si="1599"/>
        <v>6.1285493596545534E-4</v>
      </c>
      <c r="AS1144" s="13">
        <f t="shared" si="1600"/>
        <v>7.1080714236830425E-4</v>
      </c>
      <c r="AT1144" s="13">
        <f t="shared" si="1601"/>
        <v>4.1220749315321997E-4</v>
      </c>
      <c r="AU1144" s="13">
        <f t="shared" si="1602"/>
        <v>1.5936344969328826E-4</v>
      </c>
      <c r="AV1144" s="13">
        <f t="shared" si="1603"/>
        <v>4.6208601590191917E-5</v>
      </c>
      <c r="AW1144" s="13">
        <f t="shared" si="1604"/>
        <v>3.0904296916330921E-7</v>
      </c>
      <c r="AX1144" s="13">
        <f t="shared" si="1605"/>
        <v>4.3318081967280654E-4</v>
      </c>
      <c r="AY1144" s="13">
        <f t="shared" si="1606"/>
        <v>3.8765873683771599E-4</v>
      </c>
      <c r="AZ1144" s="13">
        <f t="shared" si="1607"/>
        <v>1.7346023810579109E-4</v>
      </c>
      <c r="BA1144" s="13">
        <f t="shared" si="1608"/>
        <v>5.1743885956947646E-5</v>
      </c>
      <c r="BB1144" s="13">
        <f t="shared" si="1609"/>
        <v>1.1576556808480261E-5</v>
      </c>
      <c r="BC1144" s="13">
        <f t="shared" si="1610"/>
        <v>2.0720000450136477E-6</v>
      </c>
      <c r="BD1144" s="13">
        <f t="shared" si="1611"/>
        <v>9.1408544866082052E-5</v>
      </c>
      <c r="BE1144" s="13">
        <f t="shared" si="1612"/>
        <v>1.0601831322766254E-4</v>
      </c>
      <c r="BF1144" s="13">
        <f t="shared" si="1613"/>
        <v>6.1481575689153266E-5</v>
      </c>
      <c r="BG1144" s="13">
        <f t="shared" si="1614"/>
        <v>2.376937866765204E-5</v>
      </c>
      <c r="BH1144" s="13">
        <f t="shared" si="1615"/>
        <v>6.8921057558293921E-6</v>
      </c>
      <c r="BI1144" s="13">
        <f t="shared" si="1616"/>
        <v>1.5987333085548878E-6</v>
      </c>
      <c r="BJ1144" s="14">
        <f t="shared" si="1617"/>
        <v>0.41823725882638429</v>
      </c>
      <c r="BK1144" s="14">
        <f t="shared" si="1618"/>
        <v>0.30025852211578474</v>
      </c>
      <c r="BL1144" s="14">
        <f t="shared" si="1619"/>
        <v>0.26634009661380115</v>
      </c>
      <c r="BM1144" s="14">
        <f t="shared" si="1620"/>
        <v>0.33789012476999719</v>
      </c>
      <c r="BN1144" s="14">
        <f t="shared" si="1621"/>
        <v>0.66186317878024403</v>
      </c>
    </row>
    <row r="1145" spans="1:66" x14ac:dyDescent="0.25">
      <c r="A1145" t="s">
        <v>344</v>
      </c>
      <c r="B1145" t="s">
        <v>199</v>
      </c>
      <c r="C1145" t="s">
        <v>203</v>
      </c>
      <c r="D1145" s="7" t="s">
        <v>376</v>
      </c>
      <c r="E1145" s="10">
        <f>VLOOKUP(A1145,home!$A$2:$E$405,3,FALSE)</f>
        <v>1.3976999999999999</v>
      </c>
      <c r="F1145" s="10">
        <f>VLOOKUP(B1145,home!$B$2:$E$405,3,FALSE)</f>
        <v>1.4309000000000001</v>
      </c>
      <c r="G1145" s="10">
        <f>VLOOKUP(C1145,away!$B$2:$E$405,4,FALSE)</f>
        <v>0.89429999999999998</v>
      </c>
      <c r="H1145" s="10">
        <f>VLOOKUP(A1145,away!$A$2:$E$405,3,FALSE)</f>
        <v>1.0585</v>
      </c>
      <c r="I1145" s="10">
        <f>VLOOKUP(C1145,away!$B$2:$E$405,3,FALSE)</f>
        <v>1.1809000000000001</v>
      </c>
      <c r="J1145" s="10">
        <f>VLOOKUP(B1145,home!$B$2:$E$405,4,FALSE)</f>
        <v>0.89500000000000002</v>
      </c>
      <c r="K1145" s="12">
        <f t="shared" si="1566"/>
        <v>1.7885722140990001</v>
      </c>
      <c r="L1145" s="12">
        <f t="shared" si="1567"/>
        <v>1.1187344717500001</v>
      </c>
      <c r="M1145" s="13">
        <f t="shared" si="1568"/>
        <v>5.4622647882703809E-2</v>
      </c>
      <c r="N1145" s="13">
        <f t="shared" si="1569"/>
        <v>9.7696550263517604E-2</v>
      </c>
      <c r="O1145" s="13">
        <f t="shared" si="1570"/>
        <v>6.1108239124642902E-2</v>
      </c>
      <c r="P1145" s="13">
        <f t="shared" si="1571"/>
        <v>0.10929649855085369</v>
      </c>
      <c r="Q1145" s="13">
        <f t="shared" si="1572"/>
        <v>8.7368667607326991E-2</v>
      </c>
      <c r="R1145" s="13">
        <f t="shared" si="1573"/>
        <v>3.4181946808340039E-2</v>
      </c>
      <c r="S1145" s="13">
        <f t="shared" si="1574"/>
        <v>5.4673862667409104E-2</v>
      </c>
      <c r="T1145" s="13">
        <f t="shared" si="1575"/>
        <v>9.77423402031843E-2</v>
      </c>
      <c r="U1145" s="13">
        <f t="shared" si="1576"/>
        <v>6.1136880285206988E-2</v>
      </c>
      <c r="V1145" s="13">
        <f t="shared" si="1577"/>
        <v>1.2155441792061001E-2</v>
      </c>
      <c r="W1145" s="13">
        <f t="shared" si="1578"/>
        <v>5.2088390421772143E-2</v>
      </c>
      <c r="X1145" s="13">
        <f t="shared" si="1579"/>
        <v>5.8273077942809018E-2</v>
      </c>
      <c r="Y1145" s="13">
        <f t="shared" si="1580"/>
        <v>3.259605053479752E-2</v>
      </c>
      <c r="Z1145" s="13">
        <f t="shared" si="1581"/>
        <v>1.2746840735338294E-2</v>
      </c>
      <c r="AA1145" s="13">
        <f t="shared" si="1582"/>
        <v>2.2798645156771338E-2</v>
      </c>
      <c r="AB1145" s="13">
        <f t="shared" si="1583"/>
        <v>2.0388511623251986E-2</v>
      </c>
      <c r="AC1145" s="13">
        <f t="shared" si="1584"/>
        <v>1.5201423742124945E-3</v>
      </c>
      <c r="AD1145" s="13">
        <f t="shared" si="1585"/>
        <v>2.3290961946380553E-2</v>
      </c>
      <c r="AE1145" s="13">
        <f t="shared" si="1586"/>
        <v>2.6056402009633401E-2</v>
      </c>
      <c r="AF1145" s="13">
        <f t="shared" si="1587"/>
        <v>1.4575097568976434E-2</v>
      </c>
      <c r="AG1145" s="13">
        <f t="shared" si="1588"/>
        <v>5.4352213598445193E-3</v>
      </c>
      <c r="AH1145" s="13">
        <f t="shared" si="1589"/>
        <v>3.5650825341325193E-3</v>
      </c>
      <c r="AI1145" s="13">
        <f t="shared" si="1590"/>
        <v>6.3764075615190732E-3</v>
      </c>
      <c r="AJ1145" s="13">
        <f t="shared" si="1591"/>
        <v>5.7023326951518892E-3</v>
      </c>
      <c r="AK1145" s="13">
        <f t="shared" si="1592"/>
        <v>3.3996779380323114E-3</v>
      </c>
      <c r="AL1145" s="13">
        <f t="shared" si="1593"/>
        <v>1.2166838865592004E-4</v>
      </c>
      <c r="AM1145" s="13">
        <f t="shared" si="1594"/>
        <v>8.3315134753866767E-3</v>
      </c>
      <c r="AN1145" s="13">
        <f t="shared" si="1595"/>
        <v>9.3207513267647216E-3</v>
      </c>
      <c r="AO1145" s="13">
        <f t="shared" si="1596"/>
        <v>5.2137229059306227E-3</v>
      </c>
      <c r="AP1145" s="13">
        <f t="shared" si="1597"/>
        <v>1.9442571803390562E-3</v>
      </c>
      <c r="AQ1145" s="13">
        <f t="shared" si="1598"/>
        <v>5.4377688239818994E-4</v>
      </c>
      <c r="AR1145" s="13">
        <f t="shared" si="1599"/>
        <v>7.9767614511357815E-4</v>
      </c>
      <c r="AS1145" s="13">
        <f t="shared" si="1600"/>
        <v>1.4267013889997476E-3</v>
      </c>
      <c r="AT1145" s="13">
        <f t="shared" si="1601"/>
        <v>1.275879231090699E-3</v>
      </c>
      <c r="AU1145" s="13">
        <f t="shared" si="1602"/>
        <v>7.606673804249406E-4</v>
      </c>
      <c r="AV1145" s="13">
        <f t="shared" si="1603"/>
        <v>3.4012713519988082E-4</v>
      </c>
      <c r="AW1145" s="13">
        <f t="shared" si="1604"/>
        <v>6.7625230049937603E-6</v>
      </c>
      <c r="AX1145" s="13">
        <f t="shared" si="1605"/>
        <v>2.4835855839113346E-3</v>
      </c>
      <c r="AY1145" s="13">
        <f t="shared" si="1606"/>
        <v>2.7784728062629624E-3</v>
      </c>
      <c r="AZ1145" s="13">
        <f t="shared" si="1607"/>
        <v>1.554186653593168E-3</v>
      </c>
      <c r="BA1145" s="13">
        <f t="shared" si="1608"/>
        <v>5.7957406163615095E-4</v>
      </c>
      <c r="BB1145" s="13">
        <f t="shared" si="1609"/>
        <v>1.6209737042113039E-4</v>
      </c>
      <c r="BC1145" s="13">
        <f t="shared" si="1610"/>
        <v>3.6268783214029438E-5</v>
      </c>
      <c r="BD1145" s="13">
        <f t="shared" si="1611"/>
        <v>1.4873130013853613E-4</v>
      </c>
      <c r="BE1145" s="13">
        <f t="shared" si="1612"/>
        <v>2.6601667079460443E-4</v>
      </c>
      <c r="BF1145" s="13">
        <f t="shared" si="1613"/>
        <v>2.3789501293517532E-4</v>
      </c>
      <c r="BG1145" s="13">
        <f t="shared" si="1614"/>
        <v>1.4183080333619226E-4</v>
      </c>
      <c r="BH1145" s="13">
        <f t="shared" si="1615"/>
        <v>6.3418658487613362E-5</v>
      </c>
      <c r="BI1145" s="13">
        <f t="shared" si="1616"/>
        <v>2.2685770085275774E-5</v>
      </c>
      <c r="BJ1145" s="14">
        <f t="shared" si="1617"/>
        <v>0.52807096688810051</v>
      </c>
      <c r="BK1145" s="14">
        <f t="shared" si="1618"/>
        <v>0.23516873446215894</v>
      </c>
      <c r="BL1145" s="14">
        <f t="shared" si="1619"/>
        <v>0.22413935322365522</v>
      </c>
      <c r="BM1145" s="14">
        <f t="shared" si="1620"/>
        <v>0.55307963478860989</v>
      </c>
      <c r="BN1145" s="14">
        <f t="shared" si="1621"/>
        <v>0.44427455023738499</v>
      </c>
    </row>
    <row r="1146" spans="1:66" x14ac:dyDescent="0.25">
      <c r="A1146" t="s">
        <v>344</v>
      </c>
      <c r="B1146" t="s">
        <v>212</v>
      </c>
      <c r="C1146" t="s">
        <v>197</v>
      </c>
      <c r="D1146" s="7" t="s">
        <v>376</v>
      </c>
      <c r="E1146" s="10">
        <f>VLOOKUP(A1146,home!$A$2:$E$405,3,FALSE)</f>
        <v>1.3976999999999999</v>
      </c>
      <c r="F1146" s="10">
        <f>VLOOKUP(B1146,home!$B$2:$E$405,3,FALSE)</f>
        <v>1.3513999999999999</v>
      </c>
      <c r="G1146" s="10">
        <f>VLOOKUP(C1146,away!$B$2:$E$405,4,FALSE)</f>
        <v>1.4730000000000001</v>
      </c>
      <c r="H1146" s="10">
        <f>VLOOKUP(A1146,away!$A$2:$E$405,3,FALSE)</f>
        <v>1.0585</v>
      </c>
      <c r="I1146" s="10">
        <f>VLOOKUP(C1146,away!$B$2:$E$405,3,FALSE)</f>
        <v>0.94469999999999998</v>
      </c>
      <c r="J1146" s="10">
        <f>VLOOKUP(B1146,home!$B$2:$E$405,4,FALSE)</f>
        <v>1.1022000000000001</v>
      </c>
      <c r="K1146" s="12">
        <f t="shared" si="1566"/>
        <v>2.7822786719399999</v>
      </c>
      <c r="L1146" s="12">
        <f t="shared" si="1567"/>
        <v>1.10216136789</v>
      </c>
      <c r="M1146" s="13">
        <f t="shared" si="1568"/>
        <v>2.0559337949159505E-2</v>
      </c>
      <c r="N1146" s="13">
        <f t="shared" si="1569"/>
        <v>5.720180748515314E-2</v>
      </c>
      <c r="O1146" s="13">
        <f t="shared" si="1570"/>
        <v>2.2659708036958427E-2</v>
      </c>
      <c r="P1146" s="13">
        <f t="shared" si="1571"/>
        <v>6.3045622383616828E-2</v>
      </c>
      <c r="Q1146" s="13">
        <f t="shared" si="1572"/>
        <v>7.9575684481179729E-2</v>
      </c>
      <c r="R1146" s="13">
        <f t="shared" si="1573"/>
        <v>1.2487327403001064E-2</v>
      </c>
      <c r="S1146" s="13">
        <f t="shared" si="1574"/>
        <v>4.8332666542651274E-2</v>
      </c>
      <c r="T1146" s="13">
        <f t="shared" si="1575"/>
        <v>8.7705245258560091E-2</v>
      </c>
      <c r="U1146" s="13">
        <f t="shared" si="1576"/>
        <v>3.4743224702901768E-2</v>
      </c>
      <c r="V1146" s="13">
        <f t="shared" si="1577"/>
        <v>1.6468121315625212E-2</v>
      </c>
      <c r="W1146" s="13">
        <f t="shared" si="1578"/>
        <v>7.3800576579004393E-2</v>
      </c>
      <c r="X1146" s="13">
        <f t="shared" si="1579"/>
        <v>8.1340144433386177E-2</v>
      </c>
      <c r="Y1146" s="13">
        <f t="shared" si="1580"/>
        <v>4.4824982426535549E-2</v>
      </c>
      <c r="Z1146" s="13">
        <f t="shared" si="1581"/>
        <v>4.5876832839273117E-3</v>
      </c>
      <c r="AA1146" s="13">
        <f t="shared" si="1582"/>
        <v>1.2764213354486617E-2</v>
      </c>
      <c r="AB1146" s="13">
        <f t="shared" si="1583"/>
        <v>1.7756799290139923E-2</v>
      </c>
      <c r="AC1146" s="13">
        <f t="shared" si="1584"/>
        <v>3.1562390299238186E-3</v>
      </c>
      <c r="AD1146" s="13">
        <f t="shared" si="1585"/>
        <v>5.1333442548159657E-2</v>
      </c>
      <c r="AE1146" s="13">
        <f t="shared" si="1586"/>
        <v>5.6577737257382368E-2</v>
      </c>
      <c r="AF1146" s="13">
        <f t="shared" si="1587"/>
        <v>3.1178898143858789E-2</v>
      </c>
      <c r="AG1146" s="13">
        <f t="shared" si="1588"/>
        <v>1.145472567584613E-2</v>
      </c>
      <c r="AH1146" s="13">
        <f t="shared" si="1589"/>
        <v>1.2640918209148532E-3</v>
      </c>
      <c r="AI1146" s="13">
        <f t="shared" si="1590"/>
        <v>3.5170557127051937E-3</v>
      </c>
      <c r="AJ1146" s="13">
        <f t="shared" si="1591"/>
        <v>4.8927145487421995E-3</v>
      </c>
      <c r="AK1146" s="13">
        <f t="shared" si="1592"/>
        <v>4.5376317789519874E-3</v>
      </c>
      <c r="AL1146" s="13">
        <f t="shared" si="1593"/>
        <v>3.871468128498663E-4</v>
      </c>
      <c r="AM1146" s="13">
        <f t="shared" si="1594"/>
        <v>2.8564788471800395E-2</v>
      </c>
      <c r="AN1146" s="13">
        <f t="shared" si="1595"/>
        <v>3.1483006335568026E-2</v>
      </c>
      <c r="AO1146" s="13">
        <f t="shared" si="1596"/>
        <v>1.7349676664049598E-2</v>
      </c>
      <c r="AP1146" s="13">
        <f t="shared" si="1597"/>
        <v>6.3740477881660393E-3</v>
      </c>
      <c r="AQ1146" s="13">
        <f t="shared" si="1598"/>
        <v>1.7563073073003277E-3</v>
      </c>
      <c r="AR1146" s="13">
        <f t="shared" si="1599"/>
        <v>2.7864663409561511E-4</v>
      </c>
      <c r="AS1146" s="13">
        <f t="shared" si="1600"/>
        <v>7.7527258705209902E-4</v>
      </c>
      <c r="AT1146" s="13">
        <f t="shared" si="1601"/>
        <v>1.0785121919474011E-3</v>
      </c>
      <c r="AU1146" s="13">
        <f t="shared" si="1602"/>
        <v>1.0002404896941712E-3</v>
      </c>
      <c r="AV1146" s="13">
        <f t="shared" si="1603"/>
        <v>6.9573694532172842E-4</v>
      </c>
      <c r="AW1146" s="13">
        <f t="shared" si="1604"/>
        <v>3.2977596401302929E-5</v>
      </c>
      <c r="AX1146" s="13">
        <f t="shared" si="1605"/>
        <v>1.324586695559464E-2</v>
      </c>
      <c r="AY1146" s="13">
        <f t="shared" si="1606"/>
        <v>1.4599082842667139E-2</v>
      </c>
      <c r="AZ1146" s="13">
        <f t="shared" si="1607"/>
        <v>8.0452725579067234E-3</v>
      </c>
      <c r="BA1146" s="13">
        <f t="shared" si="1608"/>
        <v>2.955729535823451E-3</v>
      </c>
      <c r="BB1146" s="13">
        <f t="shared" si="1609"/>
        <v>8.1442272707901232E-4</v>
      </c>
      <c r="BC1146" s="13">
        <f t="shared" si="1610"/>
        <v>1.7952505338362167E-4</v>
      </c>
      <c r="BD1146" s="13">
        <f t="shared" si="1611"/>
        <v>5.1185592565461203E-5</v>
      </c>
      <c r="BE1146" s="13">
        <f t="shared" si="1612"/>
        <v>1.4241258250549332E-4</v>
      </c>
      <c r="BF1146" s="13">
        <f t="shared" si="1613"/>
        <v>1.9811574546046485E-4</v>
      </c>
      <c r="BG1146" s="13">
        <f t="shared" si="1614"/>
        <v>1.8373773772338171E-4</v>
      </c>
      <c r="BH1146" s="13">
        <f t="shared" si="1615"/>
        <v>1.2780239722456763E-4</v>
      </c>
      <c r="BI1146" s="13">
        <f t="shared" si="1616"/>
        <v>7.1116376804143688E-5</v>
      </c>
      <c r="BJ1146" s="14">
        <f t="shared" si="1617"/>
        <v>0.70036097052840507</v>
      </c>
      <c r="BK1146" s="14">
        <f t="shared" si="1618"/>
        <v>0.16654821687649368</v>
      </c>
      <c r="BL1146" s="14">
        <f t="shared" si="1619"/>
        <v>0.11922554592919657</v>
      </c>
      <c r="BM1146" s="14">
        <f t="shared" si="1620"/>
        <v>0.72062682363268793</v>
      </c>
      <c r="BN1146" s="14">
        <f t="shared" si="1621"/>
        <v>0.25552948773906869</v>
      </c>
    </row>
    <row r="1147" spans="1:66" x14ac:dyDescent="0.25">
      <c r="A1147" t="s">
        <v>345</v>
      </c>
      <c r="B1147" t="s">
        <v>216</v>
      </c>
      <c r="C1147" t="s">
        <v>218</v>
      </c>
      <c r="D1147" s="7" t="s">
        <v>376</v>
      </c>
      <c r="E1147" s="10">
        <f>VLOOKUP(A1147,home!$A$2:$E$405,3,FALSE)</f>
        <v>1.8438000000000001</v>
      </c>
      <c r="F1147" s="10">
        <f>VLOOKUP(B1147,home!$B$2:$E$405,3,FALSE)</f>
        <v>0.72309999999999997</v>
      </c>
      <c r="G1147" s="10">
        <f>VLOOKUP(C1147,away!$B$2:$E$405,4,FALSE)</f>
        <v>0.99429999999999996</v>
      </c>
      <c r="H1147" s="10">
        <f>VLOOKUP(A1147,away!$A$2:$E$405,3,FALSE)</f>
        <v>1.2188000000000001</v>
      </c>
      <c r="I1147" s="10">
        <f>VLOOKUP(C1147,away!$B$2:$E$405,3,FALSE)</f>
        <v>0.54700000000000004</v>
      </c>
      <c r="J1147" s="10">
        <f>VLOOKUP(B1147,home!$B$2:$E$405,4,FALSE)</f>
        <v>1.3674999999999999</v>
      </c>
      <c r="K1147" s="12">
        <f t="shared" si="1566"/>
        <v>1.325652244854</v>
      </c>
      <c r="L1147" s="12">
        <f t="shared" si="1567"/>
        <v>0.91168982300000012</v>
      </c>
      <c r="M1147" s="13">
        <f t="shared" si="1568"/>
        <v>0.10674184023719537</v>
      </c>
      <c r="N1147" s="13">
        <f t="shared" si="1569"/>
        <v>0.14150256013028506</v>
      </c>
      <c r="O1147" s="13">
        <f t="shared" si="1570"/>
        <v>9.731544943254293E-2</v>
      </c>
      <c r="P1147" s="13">
        <f t="shared" si="1571"/>
        <v>0.12900644399922645</v>
      </c>
      <c r="Q1147" s="13">
        <f t="shared" si="1572"/>
        <v>9.3791593244650279E-2</v>
      </c>
      <c r="R1147" s="13">
        <f t="shared" si="1573"/>
        <v>4.436075243416026E-2</v>
      </c>
      <c r="S1147" s="13">
        <f t="shared" si="1574"/>
        <v>3.8978770078216797E-2</v>
      </c>
      <c r="T1147" s="13">
        <f t="shared" si="1575"/>
        <v>8.5508841044103209E-2</v>
      </c>
      <c r="U1147" s="13">
        <f t="shared" si="1576"/>
        <v>5.880693104775709E-2</v>
      </c>
      <c r="V1147" s="13">
        <f t="shared" si="1577"/>
        <v>5.2343449579743458E-3</v>
      </c>
      <c r="W1147" s="13">
        <f t="shared" si="1578"/>
        <v>4.1445012044401298E-2</v>
      </c>
      <c r="X1147" s="13">
        <f t="shared" si="1579"/>
        <v>3.7784995694993086E-2</v>
      </c>
      <c r="Y1147" s="13">
        <f t="shared" si="1580"/>
        <v>1.7224098018612008E-2</v>
      </c>
      <c r="Z1147" s="13">
        <f t="shared" si="1581"/>
        <v>1.3481082178282134E-2</v>
      </c>
      <c r="AA1147" s="13">
        <f t="shared" si="1582"/>
        <v>1.7871226852700962E-2</v>
      </c>
      <c r="AB1147" s="13">
        <f t="shared" si="1583"/>
        <v>1.1845515997789061E-2</v>
      </c>
      <c r="AC1147" s="13">
        <f t="shared" si="1584"/>
        <v>3.9538398684211987E-4</v>
      </c>
      <c r="AD1147" s="13">
        <f t="shared" si="1585"/>
        <v>1.3735418313665414E-2</v>
      </c>
      <c r="AE1147" s="13">
        <f t="shared" si="1586"/>
        <v>1.252244109121658E-2</v>
      </c>
      <c r="AF1147" s="13">
        <f t="shared" si="1587"/>
        <v>5.7082910509895857E-3</v>
      </c>
      <c r="AG1147" s="13">
        <f t="shared" si="1588"/>
        <v>1.7347302859697271E-3</v>
      </c>
      <c r="AH1147" s="13">
        <f t="shared" si="1589"/>
        <v>3.0726413562416227E-3</v>
      </c>
      <c r="AI1147" s="13">
        <f t="shared" si="1590"/>
        <v>4.0732539115329461E-3</v>
      </c>
      <c r="AJ1147" s="13">
        <f t="shared" si="1591"/>
        <v>2.6998590958419938E-3</v>
      </c>
      <c r="AK1147" s="13">
        <f t="shared" si="1592"/>
        <v>1.1930247570641431E-3</v>
      </c>
      <c r="AL1147" s="13">
        <f t="shared" si="1593"/>
        <v>1.9114185044362713E-5</v>
      </c>
      <c r="AM1147" s="13">
        <f t="shared" si="1594"/>
        <v>3.6416776243038593E-3</v>
      </c>
      <c r="AN1147" s="13">
        <f t="shared" si="1595"/>
        <v>3.3200804287246461E-3</v>
      </c>
      <c r="AO1147" s="13">
        <f t="shared" si="1596"/>
        <v>1.5134417692048686E-3</v>
      </c>
      <c r="AP1147" s="13">
        <f t="shared" si="1597"/>
        <v>4.5992981956239796E-4</v>
      </c>
      <c r="AQ1147" s="13">
        <f t="shared" si="1598"/>
        <v>1.0482833394731611E-4</v>
      </c>
      <c r="AR1147" s="13">
        <f t="shared" si="1599"/>
        <v>5.602591708428812E-4</v>
      </c>
      <c r="AS1147" s="13">
        <f t="shared" si="1600"/>
        <v>7.4270882752790614E-4</v>
      </c>
      <c r="AT1147" s="13">
        <f t="shared" si="1601"/>
        <v>4.9228681224262568E-4</v>
      </c>
      <c r="AU1147" s="13">
        <f t="shared" si="1602"/>
        <v>2.1753370592048543E-4</v>
      </c>
      <c r="AV1147" s="13">
        <f t="shared" si="1603"/>
        <v>7.209351139622535E-5</v>
      </c>
      <c r="AW1147" s="13">
        <f t="shared" si="1604"/>
        <v>6.4169699243961902E-7</v>
      </c>
      <c r="AX1147" s="13">
        <f t="shared" si="1605"/>
        <v>8.0459968628216524E-4</v>
      </c>
      <c r="AY1147" s="13">
        <f t="shared" si="1606"/>
        <v>7.3354534557244278E-4</v>
      </c>
      <c r="AZ1147" s="13">
        <f t="shared" si="1607"/>
        <v>3.3438291313370714E-4</v>
      </c>
      <c r="BA1147" s="13">
        <f t="shared" si="1608"/>
        <v>1.0161783296303131E-4</v>
      </c>
      <c r="BB1147" s="13">
        <f t="shared" si="1609"/>
        <v>2.316098603692739E-5</v>
      </c>
      <c r="BC1147" s="13">
        <f t="shared" si="1610"/>
        <v>4.2231270521023628E-6</v>
      </c>
      <c r="BD1147" s="13">
        <f t="shared" si="1611"/>
        <v>8.5130430716645502E-5</v>
      </c>
      <c r="BE1147" s="13">
        <f t="shared" si="1612"/>
        <v>1.1285334658490903E-4</v>
      </c>
      <c r="BF1147" s="13">
        <f t="shared" si="1613"/>
        <v>7.4802146119785603E-5</v>
      </c>
      <c r="BG1147" s="13">
        <f t="shared" si="1614"/>
        <v>3.3053877641196896E-5</v>
      </c>
      <c r="BH1147" s="13">
        <f t="shared" si="1615"/>
        <v>1.0954486774045528E-5</v>
      </c>
      <c r="BI1147" s="13">
        <f t="shared" si="1616"/>
        <v>2.904367996647381E-6</v>
      </c>
      <c r="BJ1147" s="14">
        <f t="shared" si="1617"/>
        <v>0.46199946878566978</v>
      </c>
      <c r="BK1147" s="14">
        <f t="shared" si="1618"/>
        <v>0.28110944279007194</v>
      </c>
      <c r="BL1147" s="14">
        <f t="shared" si="1619"/>
        <v>0.24364323556939435</v>
      </c>
      <c r="BM1147" s="14">
        <f t="shared" si="1620"/>
        <v>0.38678168619677772</v>
      </c>
      <c r="BN1147" s="14">
        <f t="shared" si="1621"/>
        <v>0.61271863947806038</v>
      </c>
    </row>
    <row r="1148" spans="1:66" x14ac:dyDescent="0.25">
      <c r="A1148" t="s">
        <v>345</v>
      </c>
      <c r="B1148" t="s">
        <v>217</v>
      </c>
      <c r="C1148" t="s">
        <v>222</v>
      </c>
      <c r="D1148" s="7" t="s">
        <v>376</v>
      </c>
      <c r="E1148" s="10">
        <f>VLOOKUP(A1148,home!$A$2:$E$405,3,FALSE)</f>
        <v>1.8438000000000001</v>
      </c>
      <c r="F1148" s="10">
        <f>VLOOKUP(B1148,home!$B$2:$E$405,3,FALSE)</f>
        <v>1.1751</v>
      </c>
      <c r="G1148" s="10">
        <f>VLOOKUP(C1148,away!$B$2:$E$405,4,FALSE)</f>
        <v>1.0429999999999999</v>
      </c>
      <c r="H1148" s="10">
        <f>VLOOKUP(A1148,away!$A$2:$E$405,3,FALSE)</f>
        <v>1.2188000000000001</v>
      </c>
      <c r="I1148" s="10">
        <f>VLOOKUP(C1148,away!$B$2:$E$405,3,FALSE)</f>
        <v>0.75739999999999996</v>
      </c>
      <c r="J1148" s="10">
        <f>VLOOKUP(B1148,home!$B$2:$E$405,4,FALSE)</f>
        <v>0.75209999999999999</v>
      </c>
      <c r="K1148" s="12">
        <f t="shared" si="1566"/>
        <v>2.2598153033400004</v>
      </c>
      <c r="L1148" s="12">
        <f t="shared" si="1567"/>
        <v>0.69427789015200003</v>
      </c>
      <c r="M1148" s="13">
        <f t="shared" si="1568"/>
        <v>5.21259072628679E-2</v>
      </c>
      <c r="N1148" s="13">
        <f t="shared" si="1569"/>
        <v>0.11779492293311054</v>
      </c>
      <c r="O1148" s="13">
        <f t="shared" si="1570"/>
        <v>3.6189864916722735E-2</v>
      </c>
      <c r="P1148" s="13">
        <f t="shared" si="1571"/>
        <v>8.1782410564617422E-2</v>
      </c>
      <c r="Q1148" s="13">
        <f t="shared" si="1572"/>
        <v>0.1330973847499996</v>
      </c>
      <c r="R1148" s="13">
        <f t="shared" si="1573"/>
        <v>1.2562911529634074E-2</v>
      </c>
      <c r="S1148" s="13">
        <f t="shared" si="1574"/>
        <v>3.2077919737831265E-2</v>
      </c>
      <c r="T1148" s="13">
        <f t="shared" si="1575"/>
        <v>9.2406571468978696E-2</v>
      </c>
      <c r="U1148" s="13">
        <f t="shared" si="1576"/>
        <v>2.838985972917361E-2</v>
      </c>
      <c r="V1148" s="13">
        <f t="shared" si="1577"/>
        <v>5.5920361119907889E-3</v>
      </c>
      <c r="W1148" s="13">
        <f t="shared" si="1578"/>
        <v>0.10025850229752702</v>
      </c>
      <c r="X1148" s="13">
        <f t="shared" si="1579"/>
        <v>6.9607261444926502E-2</v>
      </c>
      <c r="Y1148" s="13">
        <f t="shared" si="1580"/>
        <v>2.4163391307621112E-2</v>
      </c>
      <c r="Z1148" s="13">
        <f t="shared" si="1581"/>
        <v>2.9073839036535269E-3</v>
      </c>
      <c r="AA1148" s="13">
        <f t="shared" si="1582"/>
        <v>6.5701506381606288E-3</v>
      </c>
      <c r="AB1148" s="13">
        <f t="shared" si="1583"/>
        <v>7.4236634786822306E-3</v>
      </c>
      <c r="AC1148" s="13">
        <f t="shared" si="1584"/>
        <v>5.4834800152339365E-4</v>
      </c>
      <c r="AD1148" s="13">
        <f t="shared" si="1585"/>
        <v>5.6641424445475062E-2</v>
      </c>
      <c r="AE1148" s="13">
        <f t="shared" si="1586"/>
        <v>3.9324888659208336E-2</v>
      </c>
      <c r="AF1148" s="13">
        <f t="shared" si="1587"/>
        <v>1.3651200364388738E-2</v>
      </c>
      <c r="AG1148" s="13">
        <f t="shared" si="1588"/>
        <v>3.1592421956766763E-3</v>
      </c>
      <c r="AH1148" s="13">
        <f t="shared" si="1589"/>
        <v>5.04633090622614E-4</v>
      </c>
      <c r="AI1148" s="13">
        <f t="shared" si="1590"/>
        <v>1.1403775807607443E-3</v>
      </c>
      <c r="AJ1148" s="13">
        <f t="shared" si="1591"/>
        <v>1.2885213542944886E-3</v>
      </c>
      <c r="AK1148" s="13">
        <f t="shared" si="1592"/>
        <v>9.7060675837168928E-4</v>
      </c>
      <c r="AL1148" s="13">
        <f t="shared" si="1593"/>
        <v>3.4413000174152777E-5</v>
      </c>
      <c r="AM1148" s="13">
        <f t="shared" si="1594"/>
        <v>2.5599831552972161E-2</v>
      </c>
      <c r="AN1148" s="13">
        <f t="shared" si="1595"/>
        <v>1.7773397038844108E-2</v>
      </c>
      <c r="AO1148" s="13">
        <f t="shared" si="1596"/>
        <v>6.1698382984812462E-3</v>
      </c>
      <c r="AP1148" s="13">
        <f t="shared" si="1597"/>
        <v>1.427860772149522E-3</v>
      </c>
      <c r="AQ1148" s="13">
        <f t="shared" si="1598"/>
        <v>2.4783304107969388E-4</v>
      </c>
      <c r="AR1148" s="13">
        <f t="shared" si="1599"/>
        <v>7.0071119491670316E-5</v>
      </c>
      <c r="AS1148" s="13">
        <f t="shared" si="1600"/>
        <v>1.5834778814944236E-4</v>
      </c>
      <c r="AT1148" s="13">
        <f t="shared" si="1601"/>
        <v>1.7891837745507511E-4</v>
      </c>
      <c r="AU1148" s="13">
        <f t="shared" si="1602"/>
        <v>1.3477416247391374E-4</v>
      </c>
      <c r="AV1148" s="13">
        <f t="shared" si="1603"/>
        <v>7.6141178713345502E-5</v>
      </c>
      <c r="AW1148" s="13">
        <f t="shared" si="1604"/>
        <v>1.4997757123013646E-6</v>
      </c>
      <c r="AX1148" s="13">
        <f t="shared" si="1605"/>
        <v>9.6418151843887835E-3</v>
      </c>
      <c r="AY1148" s="13">
        <f t="shared" si="1606"/>
        <v>6.6940991034529608E-3</v>
      </c>
      <c r="AZ1148" s="13">
        <f t="shared" si="1607"/>
        <v>2.3237825010068583E-3</v>
      </c>
      <c r="BA1148" s="13">
        <f t="shared" si="1608"/>
        <v>5.3778360399039319E-4</v>
      </c>
      <c r="BB1148" s="13">
        <f t="shared" si="1609"/>
        <v>9.3342816484197217E-5</v>
      </c>
      <c r="BC1148" s="13">
        <f t="shared" si="1610"/>
        <v>1.2961170737898758E-5</v>
      </c>
      <c r="BD1148" s="13">
        <f t="shared" si="1611"/>
        <v>8.1081381668775898E-6</v>
      </c>
      <c r="BE1148" s="13">
        <f t="shared" si="1612"/>
        <v>1.8322894711105112E-5</v>
      </c>
      <c r="BF1148" s="13">
        <f t="shared" si="1613"/>
        <v>2.0703178934821446E-5</v>
      </c>
      <c r="BG1148" s="13">
        <f t="shared" si="1614"/>
        <v>1.5595120194898609E-5</v>
      </c>
      <c r="BH1148" s="13">
        <f t="shared" si="1615"/>
        <v>8.8105228184646452E-6</v>
      </c>
      <c r="BI1148" s="13">
        <f t="shared" si="1616"/>
        <v>3.9820308591185316E-6</v>
      </c>
      <c r="BJ1148" s="14">
        <f t="shared" si="1617"/>
        <v>0.72062733495050002</v>
      </c>
      <c r="BK1148" s="14">
        <f t="shared" si="1618"/>
        <v>0.1788551337824579</v>
      </c>
      <c r="BL1148" s="14">
        <f t="shared" si="1619"/>
        <v>9.5734363588391561E-2</v>
      </c>
      <c r="BM1148" s="14">
        <f t="shared" si="1620"/>
        <v>0.55787821494030998</v>
      </c>
      <c r="BN1148" s="14">
        <f t="shared" si="1621"/>
        <v>0.4335534019569523</v>
      </c>
    </row>
    <row r="1149" spans="1:66" x14ac:dyDescent="0.25">
      <c r="A1149" t="s">
        <v>345</v>
      </c>
      <c r="B1149" t="s">
        <v>221</v>
      </c>
      <c r="C1149" t="s">
        <v>230</v>
      </c>
      <c r="D1149" s="7" t="s">
        <v>376</v>
      </c>
      <c r="E1149" s="10">
        <f>VLOOKUP(A1149,home!$A$2:$E$405,3,FALSE)</f>
        <v>1.8438000000000001</v>
      </c>
      <c r="F1149" s="10">
        <f>VLOOKUP(B1149,home!$B$2:$E$405,3,FALSE)</f>
        <v>1.6271</v>
      </c>
      <c r="G1149" s="10">
        <f>VLOOKUP(C1149,away!$B$2:$E$405,4,FALSE)</f>
        <v>1.0395000000000001</v>
      </c>
      <c r="H1149" s="10">
        <f>VLOOKUP(A1149,away!$A$2:$E$405,3,FALSE)</f>
        <v>1.2188000000000001</v>
      </c>
      <c r="I1149" s="10">
        <f>VLOOKUP(C1149,away!$B$2:$E$405,3,FALSE)</f>
        <v>1.3674999999999999</v>
      </c>
      <c r="J1149" s="10">
        <f>VLOOKUP(B1149,home!$B$2:$E$405,4,FALSE)</f>
        <v>0.88890000000000002</v>
      </c>
      <c r="K1149" s="12">
        <f t="shared" si="1566"/>
        <v>3.1185488357100004</v>
      </c>
      <c r="L1149" s="12">
        <f t="shared" si="1567"/>
        <v>1.4815376301000001</v>
      </c>
      <c r="M1149" s="13">
        <f t="shared" si="1568"/>
        <v>1.0050966642088299E-2</v>
      </c>
      <c r="N1149" s="13">
        <f t="shared" si="1569"/>
        <v>3.1344430319444519E-2</v>
      </c>
      <c r="O1149" s="13">
        <f t="shared" si="1570"/>
        <v>1.4890885299133653E-2</v>
      </c>
      <c r="P1149" s="13">
        <f t="shared" si="1571"/>
        <v>4.6437953012304418E-2</v>
      </c>
      <c r="Q1149" s="13">
        <f t="shared" si="1572"/>
        <v>4.8874568339348487E-2</v>
      </c>
      <c r="R1149" s="13">
        <f t="shared" si="1573"/>
        <v>1.1030703458084705E-2</v>
      </c>
      <c r="S1149" s="13">
        <f t="shared" si="1574"/>
        <v>5.3638708513436564E-2</v>
      </c>
      <c r="T1149" s="13">
        <f t="shared" si="1575"/>
        <v>7.2409512149638852E-2</v>
      </c>
      <c r="U1149" s="13">
        <f t="shared" si="1576"/>
        <v>3.4399787426272331E-2</v>
      </c>
      <c r="V1149" s="13">
        <f t="shared" si="1577"/>
        <v>2.7536011811785624E-2</v>
      </c>
      <c r="W1149" s="13">
        <f t="shared" si="1578"/>
        <v>5.0805909396834679E-2</v>
      </c>
      <c r="X1149" s="13">
        <f t="shared" si="1579"/>
        <v>7.5270866602861766E-2</v>
      </c>
      <c r="Y1149" s="13">
        <f t="shared" si="1580"/>
        <v>5.5758310661188547E-2</v>
      </c>
      <c r="Z1149" s="13">
        <f t="shared" si="1581"/>
        <v>5.4474674198755641E-3</v>
      </c>
      <c r="AA1149" s="13">
        <f t="shared" si="1582"/>
        <v>1.6988193179821101E-2</v>
      </c>
      <c r="AB1149" s="13">
        <f t="shared" si="1583"/>
        <v>2.6489255030873845E-2</v>
      </c>
      <c r="AC1149" s="13">
        <f t="shared" si="1584"/>
        <v>7.9514492747105071E-3</v>
      </c>
      <c r="AD1149" s="13">
        <f t="shared" si="1585"/>
        <v>3.9610177399171644E-2</v>
      </c>
      <c r="AE1149" s="13">
        <f t="shared" si="1586"/>
        <v>5.8683968351809335E-2</v>
      </c>
      <c r="AF1149" s="13">
        <f t="shared" si="1587"/>
        <v>4.3471253698401519E-2</v>
      </c>
      <c r="AG1149" s="13">
        <f t="shared" si="1588"/>
        <v>2.1468099393935222E-2</v>
      </c>
      <c r="AH1149" s="13">
        <f t="shared" si="1589"/>
        <v>2.0176569928223509E-3</v>
      </c>
      <c r="AI1149" s="13">
        <f t="shared" si="1590"/>
        <v>6.2921618658282833E-3</v>
      </c>
      <c r="AJ1149" s="13">
        <f t="shared" si="1591"/>
        <v>9.8112070303888309E-3</v>
      </c>
      <c r="AK1149" s="13">
        <f t="shared" si="1592"/>
        <v>1.0198909420509618E-2</v>
      </c>
      <c r="AL1149" s="13">
        <f t="shared" si="1593"/>
        <v>1.4695065298595356E-3</v>
      </c>
      <c r="AM1149" s="13">
        <f t="shared" si="1594"/>
        <v>2.4705254522090655E-2</v>
      </c>
      <c r="AN1149" s="13">
        <f t="shared" si="1595"/>
        <v>3.6601764235675488E-2</v>
      </c>
      <c r="AO1149" s="13">
        <f t="shared" si="1596"/>
        <v>2.7113445521600811E-2</v>
      </c>
      <c r="AP1149" s="13">
        <f t="shared" si="1597"/>
        <v>1.3389863273972647E-2</v>
      </c>
      <c r="AQ1149" s="13">
        <f t="shared" si="1598"/>
        <v>4.9593965755711138E-3</v>
      </c>
      <c r="AR1149" s="13">
        <f t="shared" si="1599"/>
        <v>5.978469519001432E-4</v>
      </c>
      <c r="AS1149" s="13">
        <f t="shared" si="1600"/>
        <v>1.8644149157809643E-3</v>
      </c>
      <c r="AT1149" s="13">
        <f t="shared" si="1601"/>
        <v>2.9071344824445431E-3</v>
      </c>
      <c r="AU1149" s="13">
        <f t="shared" si="1602"/>
        <v>3.0220136184932744E-3</v>
      </c>
      <c r="AV1149" s="13">
        <f t="shared" si="1603"/>
        <v>2.3560742628629915E-3</v>
      </c>
      <c r="AW1149" s="13">
        <f t="shared" si="1604"/>
        <v>1.8859677220589647E-4</v>
      </c>
      <c r="AX1149" s="13">
        <f t="shared" si="1605"/>
        <v>1.2840757120964167E-2</v>
      </c>
      <c r="AY1149" s="13">
        <f t="shared" si="1606"/>
        <v>1.9024064873682949E-2</v>
      </c>
      <c r="AZ1149" s="13">
        <f t="shared" si="1607"/>
        <v>1.409243399391245E-2</v>
      </c>
      <c r="BA1149" s="13">
        <f t="shared" si="1608"/>
        <v>6.959490420560579E-3</v>
      </c>
      <c r="BB1149" s="13">
        <f t="shared" si="1609"/>
        <v>2.5776867360952425E-3</v>
      </c>
      <c r="BC1149" s="13">
        <f t="shared" si="1610"/>
        <v>7.6378797962694937E-4</v>
      </c>
      <c r="BD1149" s="13">
        <f t="shared" si="1611"/>
        <v>1.4762212604677464E-4</v>
      </c>
      <c r="BE1149" s="13">
        <f t="shared" si="1612"/>
        <v>4.6036680930820403E-4</v>
      </c>
      <c r="BF1149" s="13">
        <f t="shared" si="1613"/>
        <v>7.1783818858381398E-4</v>
      </c>
      <c r="BG1149" s="13">
        <f t="shared" si="1614"/>
        <v>7.4620448241207609E-4</v>
      </c>
      <c r="BH1149" s="13">
        <f t="shared" si="1615"/>
        <v>5.8176877995694081E-4</v>
      </c>
      <c r="BI1149" s="13">
        <f t="shared" si="1616"/>
        <v>3.6285487027742897E-4</v>
      </c>
      <c r="BJ1149" s="14">
        <f t="shared" si="1617"/>
        <v>0.66072504156638756</v>
      </c>
      <c r="BK1149" s="14">
        <f t="shared" si="1618"/>
        <v>0.16610866065786786</v>
      </c>
      <c r="BL1149" s="14">
        <f t="shared" si="1619"/>
        <v>0.14588289919180186</v>
      </c>
      <c r="BM1149" s="14">
        <f t="shared" si="1620"/>
        <v>0.79669909366405178</v>
      </c>
      <c r="BN1149" s="14">
        <f t="shared" si="1621"/>
        <v>0.16262950707040408</v>
      </c>
    </row>
    <row r="1150" spans="1:66" x14ac:dyDescent="0.25">
      <c r="A1150" t="s">
        <v>345</v>
      </c>
      <c r="B1150" t="s">
        <v>223</v>
      </c>
      <c r="C1150" t="s">
        <v>220</v>
      </c>
      <c r="D1150" s="7" t="s">
        <v>376</v>
      </c>
      <c r="E1150" s="10">
        <f>VLOOKUP(A1150,home!$A$2:$E$405,3,FALSE)</f>
        <v>1.8438000000000001</v>
      </c>
      <c r="F1150" s="10">
        <f>VLOOKUP(B1150,home!$B$2:$E$405,3,FALSE)</f>
        <v>1.4462999999999999</v>
      </c>
      <c r="G1150" s="10">
        <f>VLOOKUP(C1150,away!$B$2:$E$405,4,FALSE)</f>
        <v>1.1298999999999999</v>
      </c>
      <c r="H1150" s="10">
        <f>VLOOKUP(A1150,away!$A$2:$E$405,3,FALSE)</f>
        <v>1.2188000000000001</v>
      </c>
      <c r="I1150" s="10">
        <f>VLOOKUP(C1150,away!$B$2:$E$405,3,FALSE)</f>
        <v>0.68369999999999997</v>
      </c>
      <c r="J1150" s="10">
        <f>VLOOKUP(B1150,home!$B$2:$E$405,4,FALSE)</f>
        <v>0.95720000000000005</v>
      </c>
      <c r="K1150" s="12">
        <f t="shared" si="1566"/>
        <v>3.0130907034059997</v>
      </c>
      <c r="L1150" s="12">
        <f t="shared" si="1567"/>
        <v>0.79762859563200006</v>
      </c>
      <c r="M1150" s="13">
        <f t="shared" si="1568"/>
        <v>2.2132253521481949E-2</v>
      </c>
      <c r="N1150" s="13">
        <f t="shared" si="1569"/>
        <v>6.6686487331001965E-2</v>
      </c>
      <c r="O1150" s="13">
        <f t="shared" si="1570"/>
        <v>1.7653318294511035E-2</v>
      </c>
      <c r="P1150" s="13">
        <f t="shared" si="1571"/>
        <v>5.3191049237458266E-2</v>
      </c>
      <c r="Q1150" s="13">
        <f t="shared" si="1572"/>
        <v>0.100466217509922</v>
      </c>
      <c r="R1150" s="13">
        <f t="shared" si="1573"/>
        <v>7.0403957397477653E-3</v>
      </c>
      <c r="S1150" s="13">
        <f t="shared" si="1574"/>
        <v>3.1958875270378058E-2</v>
      </c>
      <c r="T1150" s="13">
        <f t="shared" si="1575"/>
        <v>8.0134727980898143E-2</v>
      </c>
      <c r="U1150" s="13">
        <f t="shared" si="1576"/>
        <v>2.1213350951733202E-2</v>
      </c>
      <c r="V1150" s="13">
        <f t="shared" si="1577"/>
        <v>8.5341819572180722E-3</v>
      </c>
      <c r="W1150" s="13">
        <f t="shared" si="1578"/>
        <v>0.10090460866183702</v>
      </c>
      <c r="X1150" s="13">
        <f t="shared" si="1579"/>
        <v>8.0484401299737621E-2</v>
      </c>
      <c r="Y1150" s="13">
        <f t="shared" si="1580"/>
        <v>3.2098329989496015E-2</v>
      </c>
      <c r="Z1150" s="13">
        <f t="shared" si="1581"/>
        <v>1.8718736555295085E-3</v>
      </c>
      <c r="AA1150" s="13">
        <f t="shared" si="1582"/>
        <v>5.6401251094265678E-3</v>
      </c>
      <c r="AB1150" s="13">
        <f t="shared" si="1583"/>
        <v>8.4971042666299682E-3</v>
      </c>
      <c r="AC1150" s="13">
        <f t="shared" si="1584"/>
        <v>1.2819020334034505E-3</v>
      </c>
      <c r="AD1150" s="13">
        <f t="shared" si="1585"/>
        <v>7.60086845724504E-2</v>
      </c>
      <c r="AE1150" s="13">
        <f t="shared" si="1586"/>
        <v>6.0626700331359286E-2</v>
      </c>
      <c r="AF1150" s="13">
        <f t="shared" si="1587"/>
        <v>2.4178794921552105E-2</v>
      </c>
      <c r="AG1150" s="13">
        <f t="shared" si="1588"/>
        <v>6.4285660791172467E-3</v>
      </c>
      <c r="AH1150" s="13">
        <f t="shared" si="1589"/>
        <v>3.7326498876513503E-4</v>
      </c>
      <c r="AI1150" s="13">
        <f t="shared" si="1590"/>
        <v>1.1246812675551733E-3</v>
      </c>
      <c r="AJ1150" s="13">
        <f t="shared" si="1591"/>
        <v>1.6943833357826843E-3</v>
      </c>
      <c r="AK1150" s="13">
        <f t="shared" si="1592"/>
        <v>1.7017768923509511E-3</v>
      </c>
      <c r="AL1150" s="13">
        <f t="shared" si="1593"/>
        <v>1.2323320643363968E-4</v>
      </c>
      <c r="AM1150" s="13">
        <f t="shared" si="1594"/>
        <v>4.5804212172673886E-2</v>
      </c>
      <c r="AN1150" s="13">
        <f t="shared" si="1595"/>
        <v>3.6534749429320036E-2</v>
      </c>
      <c r="AO1150" s="13">
        <f t="shared" si="1596"/>
        <v>1.4570580439537776E-2</v>
      </c>
      <c r="AP1150" s="13">
        <f t="shared" si="1597"/>
        <v>3.8739705378438684E-3</v>
      </c>
      <c r="AQ1150" s="13">
        <f t="shared" si="1598"/>
        <v>7.7249741990503709E-4</v>
      </c>
      <c r="AR1150" s="13">
        <f t="shared" si="1599"/>
        <v>5.9545365757465805E-5</v>
      </c>
      <c r="AS1150" s="13">
        <f t="shared" si="1600"/>
        <v>1.7941558799473018E-4</v>
      </c>
      <c r="AT1150" s="13">
        <f t="shared" si="1601"/>
        <v>2.7029772011652134E-4</v>
      </c>
      <c r="AU1150" s="13">
        <f t="shared" si="1602"/>
        <v>2.7147718254497577E-4</v>
      </c>
      <c r="AV1150" s="13">
        <f t="shared" si="1603"/>
        <v>2.0449634372827997E-4</v>
      </c>
      <c r="AW1150" s="13">
        <f t="shared" si="1604"/>
        <v>8.2269369461422218E-6</v>
      </c>
      <c r="AX1150" s="13">
        <f t="shared" si="1605"/>
        <v>2.3002040979053263E-2</v>
      </c>
      <c r="AY1150" s="13">
        <f t="shared" si="1606"/>
        <v>1.8347085642791972E-2</v>
      </c>
      <c r="AZ1150" s="13">
        <f t="shared" si="1607"/>
        <v>7.3170800776000949E-3</v>
      </c>
      <c r="BA1150" s="13">
        <f t="shared" si="1608"/>
        <v>1.9454374354743497E-3</v>
      </c>
      <c r="BB1150" s="13">
        <f t="shared" si="1609"/>
        <v>3.879341323868313E-4</v>
      </c>
      <c r="BC1150" s="13">
        <f t="shared" si="1610"/>
        <v>6.1885471442685354E-5</v>
      </c>
      <c r="BD1150" s="13">
        <f t="shared" si="1611"/>
        <v>7.915847744253534E-6</v>
      </c>
      <c r="BE1150" s="13">
        <f t="shared" si="1612"/>
        <v>2.385116724778768E-5</v>
      </c>
      <c r="BF1150" s="13">
        <f t="shared" si="1613"/>
        <v>3.5932865149845367E-5</v>
      </c>
      <c r="BG1150" s="13">
        <f t="shared" si="1614"/>
        <v>3.6089660643246834E-5</v>
      </c>
      <c r="BH1150" s="13">
        <f t="shared" si="1615"/>
        <v>2.7185355243311104E-5</v>
      </c>
      <c r="BI1150" s="13">
        <f t="shared" si="1616"/>
        <v>1.6382388230482054E-5</v>
      </c>
      <c r="BJ1150" s="14">
        <f t="shared" si="1617"/>
        <v>0.78063499241540146</v>
      </c>
      <c r="BK1150" s="14">
        <f t="shared" si="1618"/>
        <v>0.1355685808691654</v>
      </c>
      <c r="BL1150" s="14">
        <f t="shared" si="1619"/>
        <v>6.6070990330903356E-2</v>
      </c>
      <c r="BM1150" s="14">
        <f t="shared" si="1620"/>
        <v>0.69863785693103087</v>
      </c>
      <c r="BN1150" s="14">
        <f t="shared" si="1621"/>
        <v>0.26716972163412295</v>
      </c>
    </row>
    <row r="1151" spans="1:66" x14ac:dyDescent="0.25">
      <c r="A1151" t="s">
        <v>345</v>
      </c>
      <c r="B1151" t="s">
        <v>224</v>
      </c>
      <c r="C1151" t="s">
        <v>226</v>
      </c>
      <c r="D1151" s="7" t="s">
        <v>376</v>
      </c>
      <c r="E1151" s="10">
        <f>VLOOKUP(A1151,home!$A$2:$E$405,3,FALSE)</f>
        <v>1.8438000000000001</v>
      </c>
      <c r="F1151" s="10">
        <f>VLOOKUP(B1151,home!$B$2:$E$405,3,FALSE)</f>
        <v>0.66749999999999998</v>
      </c>
      <c r="G1151" s="10">
        <f>VLOOKUP(C1151,away!$B$2:$E$405,4,FALSE)</f>
        <v>1.2655000000000001</v>
      </c>
      <c r="H1151" s="10">
        <f>VLOOKUP(A1151,away!$A$2:$E$405,3,FALSE)</f>
        <v>1.2188000000000001</v>
      </c>
      <c r="I1151" s="10">
        <f>VLOOKUP(C1151,away!$B$2:$E$405,3,FALSE)</f>
        <v>1.0940000000000001</v>
      </c>
      <c r="J1151" s="10">
        <f>VLOOKUP(B1151,home!$B$2:$E$405,4,FALSE)</f>
        <v>0.88360000000000005</v>
      </c>
      <c r="K1151" s="12">
        <f t="shared" si="1566"/>
        <v>1.5574970407500002</v>
      </c>
      <c r="L1151" s="12">
        <f t="shared" si="1567"/>
        <v>1.1781632579200003</v>
      </c>
      <c r="M1151" s="13">
        <f t="shared" si="1568"/>
        <v>6.4851171820884096E-2</v>
      </c>
      <c r="N1151" s="13">
        <f t="shared" si="1569"/>
        <v>0.10100550820019678</v>
      </c>
      <c r="O1151" s="13">
        <f t="shared" si="1570"/>
        <v>7.6405267872422522E-2</v>
      </c>
      <c r="P1151" s="13">
        <f t="shared" si="1571"/>
        <v>0.11900097860900914</v>
      </c>
      <c r="Q1151" s="13">
        <f t="shared" si="1572"/>
        <v>7.8657890060628205E-2</v>
      </c>
      <c r="R1151" s="13">
        <f t="shared" si="1573"/>
        <v>4.5008939659411829E-2</v>
      </c>
      <c r="S1151" s="13">
        <f t="shared" si="1574"/>
        <v>5.4591276118396592E-2</v>
      </c>
      <c r="T1151" s="13">
        <f t="shared" si="1575"/>
        <v>9.2671836014942929E-2</v>
      </c>
      <c r="U1151" s="13">
        <f t="shared" si="1576"/>
        <v>7.0101290326829241E-2</v>
      </c>
      <c r="V1151" s="13">
        <f t="shared" si="1577"/>
        <v>1.113046842348272E-2</v>
      </c>
      <c r="W1151" s="13">
        <f t="shared" si="1578"/>
        <v>4.083647700035576E-2</v>
      </c>
      <c r="X1151" s="13">
        <f t="shared" si="1579"/>
        <v>4.8112036784714297E-2</v>
      </c>
      <c r="Y1151" s="13">
        <f t="shared" si="1580"/>
        <v>2.8341917001722953E-2</v>
      </c>
      <c r="Z1151" s="13">
        <f t="shared" si="1581"/>
        <v>1.767595966155245E-2</v>
      </c>
      <c r="AA1151" s="13">
        <f t="shared" si="1582"/>
        <v>2.753025486528432E-2</v>
      </c>
      <c r="AB1151" s="13">
        <f t="shared" si="1583"/>
        <v>2.1439145241886816E-2</v>
      </c>
      <c r="AC1151" s="13">
        <f t="shared" si="1584"/>
        <v>1.276515710492313E-3</v>
      </c>
      <c r="AD1151" s="13">
        <f t="shared" si="1585"/>
        <v>1.5900673020677384E-2</v>
      </c>
      <c r="AE1151" s="13">
        <f t="shared" si="1586"/>
        <v>1.8733588729161917E-2</v>
      </c>
      <c r="AF1151" s="13">
        <f t="shared" si="1587"/>
        <v>1.1035612964841403E-2</v>
      </c>
      <c r="AG1151" s="13">
        <f t="shared" si="1588"/>
        <v>4.3339179079339143E-3</v>
      </c>
      <c r="AH1151" s="13">
        <f t="shared" si="1589"/>
        <v>5.2062915554292851E-3</v>
      </c>
      <c r="AI1151" s="13">
        <f t="shared" si="1590"/>
        <v>8.1087836908628284E-3</v>
      </c>
      <c r="AJ1151" s="13">
        <f t="shared" si="1591"/>
        <v>6.314703301300361E-3</v>
      </c>
      <c r="AK1151" s="13">
        <f t="shared" si="1592"/>
        <v>3.278377234996523E-3</v>
      </c>
      <c r="AL1151" s="13">
        <f t="shared" si="1593"/>
        <v>9.3695527462738068E-5</v>
      </c>
      <c r="AM1151" s="13">
        <f t="shared" si="1594"/>
        <v>4.9530502351276757E-3</v>
      </c>
      <c r="AN1151" s="13">
        <f t="shared" si="1595"/>
        <v>5.8355018016594453E-3</v>
      </c>
      <c r="AO1151" s="13">
        <f t="shared" si="1596"/>
        <v>3.4375869071205625E-3</v>
      </c>
      <c r="AP1151" s="13">
        <f t="shared" si="1597"/>
        <v>1.3500128632921E-3</v>
      </c>
      <c r="AQ1151" s="13">
        <f t="shared" si="1598"/>
        <v>3.9763388831253209E-4</v>
      </c>
      <c r="AR1151" s="13">
        <f t="shared" si="1599"/>
        <v>1.2267722841251905E-3</v>
      </c>
      <c r="AS1151" s="13">
        <f t="shared" si="1600"/>
        <v>1.9106942021991028E-3</v>
      </c>
      <c r="AT1151" s="13">
        <f t="shared" si="1601"/>
        <v>1.487950282851643E-3</v>
      </c>
      <c r="AU1151" s="13">
        <f t="shared" si="1602"/>
        <v>7.7249272077485316E-4</v>
      </c>
      <c r="AV1151" s="13">
        <f t="shared" si="1603"/>
        <v>3.0078878165193748E-4</v>
      </c>
      <c r="AW1151" s="13">
        <f t="shared" si="1604"/>
        <v>4.7758322574462022E-6</v>
      </c>
      <c r="AX1151" s="13">
        <f t="shared" si="1605"/>
        <v>1.2857268473162411E-3</v>
      </c>
      <c r="AY1151" s="13">
        <f t="shared" si="1606"/>
        <v>1.5147961312293133E-3</v>
      </c>
      <c r="AZ1151" s="13">
        <f t="shared" si="1607"/>
        <v>8.9233857252687021E-4</v>
      </c>
      <c r="BA1151" s="13">
        <f t="shared" si="1608"/>
        <v>3.5044017325864667E-4</v>
      </c>
      <c r="BB1151" s="13">
        <f t="shared" si="1609"/>
        <v>1.0321893405811413E-4</v>
      </c>
      <c r="BC1151" s="13">
        <f t="shared" si="1610"/>
        <v>2.4321751125787483E-5</v>
      </c>
      <c r="BD1151" s="13">
        <f t="shared" si="1611"/>
        <v>2.4088967183181578E-4</v>
      </c>
      <c r="BE1151" s="13">
        <f t="shared" si="1612"/>
        <v>3.7518495102529175E-4</v>
      </c>
      <c r="BF1151" s="13">
        <f t="shared" si="1613"/>
        <v>2.921747254779129E-4</v>
      </c>
      <c r="BG1151" s="13">
        <f t="shared" si="1614"/>
        <v>1.5168709010459768E-4</v>
      </c>
      <c r="BH1151" s="13">
        <f t="shared" si="1615"/>
        <v>5.9063048489472379E-5</v>
      </c>
      <c r="BI1151" s="13">
        <f t="shared" si="1616"/>
        <v>1.8398104648005389E-5</v>
      </c>
      <c r="BJ1151" s="14">
        <f t="shared" si="1617"/>
        <v>0.45977408579020279</v>
      </c>
      <c r="BK1151" s="14">
        <f t="shared" si="1618"/>
        <v>0.25245890234095691</v>
      </c>
      <c r="BL1151" s="14">
        <f t="shared" si="1619"/>
        <v>0.27022914961160355</v>
      </c>
      <c r="BM1151" s="14">
        <f t="shared" si="1620"/>
        <v>0.5136983208827911</v>
      </c>
      <c r="BN1151" s="14">
        <f t="shared" si="1621"/>
        <v>0.48492975622255258</v>
      </c>
    </row>
    <row r="1152" spans="1:66" x14ac:dyDescent="0.25">
      <c r="A1152" t="s">
        <v>345</v>
      </c>
      <c r="B1152" t="s">
        <v>215</v>
      </c>
      <c r="C1152" t="s">
        <v>229</v>
      </c>
      <c r="D1152" s="7" t="s">
        <v>376</v>
      </c>
      <c r="E1152" s="10">
        <f>VLOOKUP(A1152,home!$A$2:$E$405,3,FALSE)</f>
        <v>1.8438000000000001</v>
      </c>
      <c r="F1152" s="10">
        <f>VLOOKUP(B1152,home!$B$2:$E$405,3,FALSE)</f>
        <v>1.3107</v>
      </c>
      <c r="G1152" s="10">
        <f>VLOOKUP(C1152,away!$B$2:$E$405,4,FALSE)</f>
        <v>0.90390000000000004</v>
      </c>
      <c r="H1152" s="10">
        <f>VLOOKUP(A1152,away!$A$2:$E$405,3,FALSE)</f>
        <v>1.2188000000000001</v>
      </c>
      <c r="I1152" s="10">
        <f>VLOOKUP(C1152,away!$B$2:$E$405,3,FALSE)</f>
        <v>1.0940000000000001</v>
      </c>
      <c r="J1152" s="10">
        <f>VLOOKUP(B1152,home!$B$2:$E$405,4,FALSE)</f>
        <v>0.75209999999999999</v>
      </c>
      <c r="K1152" s="12">
        <f t="shared" si="1566"/>
        <v>2.1844268017740003</v>
      </c>
      <c r="L1152" s="12">
        <f t="shared" si="1567"/>
        <v>1.0028254711200002</v>
      </c>
      <c r="M1152" s="13">
        <f t="shared" si="1568"/>
        <v>4.1285155571203984E-2</v>
      </c>
      <c r="N1152" s="13">
        <f t="shared" si="1569"/>
        <v>9.0184400345147159E-2</v>
      </c>
      <c r="O1152" s="13">
        <f t="shared" si="1570"/>
        <v>4.1401805585955138E-2</v>
      </c>
      <c r="P1152" s="13">
        <f t="shared" si="1571"/>
        <v>9.0439213763796919E-2</v>
      </c>
      <c r="Q1152" s="13">
        <f t="shared" si="1572"/>
        <v>9.850061060792796E-2</v>
      </c>
      <c r="R1152" s="13">
        <f t="shared" si="1573"/>
        <v>2.0759392595977057E-2</v>
      </c>
      <c r="S1152" s="13">
        <f t="shared" si="1574"/>
        <v>4.9529009113863598E-2</v>
      </c>
      <c r="T1152" s="13">
        <f t="shared" si="1575"/>
        <v>9.8778921238503042E-2</v>
      </c>
      <c r="U1152" s="13">
        <f t="shared" si="1576"/>
        <v>4.5347373575201015E-2</v>
      </c>
      <c r="V1152" s="13">
        <f t="shared" si="1577"/>
        <v>1.205535441595346E-2</v>
      </c>
      <c r="W1152" s="13">
        <f t="shared" si="1578"/>
        <v>7.1722457934354084E-2</v>
      </c>
      <c r="X1152" s="13">
        <f t="shared" si="1579"/>
        <v>7.1925107667903027E-2</v>
      </c>
      <c r="Y1152" s="13">
        <f t="shared" si="1580"/>
        <v>3.606416499121079E-2</v>
      </c>
      <c r="Z1152" s="13">
        <f t="shared" si="1581"/>
        <v>6.9393492200752454E-3</v>
      </c>
      <c r="AA1152" s="13">
        <f t="shared" si="1582"/>
        <v>1.5158500423201869E-2</v>
      </c>
      <c r="AB1152" s="13">
        <f t="shared" si="1583"/>
        <v>1.6556317299572351E-2</v>
      </c>
      <c r="AC1152" s="13">
        <f t="shared" si="1584"/>
        <v>1.6505278349114513E-3</v>
      </c>
      <c r="AD1152" s="13">
        <f t="shared" si="1585"/>
        <v>3.9168114850227836E-2</v>
      </c>
      <c r="AE1152" s="13">
        <f t="shared" si="1586"/>
        <v>3.9278783227562002E-2</v>
      </c>
      <c r="AF1152" s="13">
        <f t="shared" si="1587"/>
        <v>1.969488214760011E-2</v>
      </c>
      <c r="AG1152" s="13">
        <f t="shared" si="1588"/>
        <v>6.5835098227733212E-3</v>
      </c>
      <c r="AH1152" s="13">
        <f t="shared" si="1589"/>
        <v>1.7397390377220411E-3</v>
      </c>
      <c r="AI1152" s="13">
        <f t="shared" si="1590"/>
        <v>3.8003325820925348E-3</v>
      </c>
      <c r="AJ1152" s="13">
        <f t="shared" si="1591"/>
        <v>4.1507741739889624E-3</v>
      </c>
      <c r="AK1152" s="13">
        <f t="shared" si="1592"/>
        <v>3.0223541179242763E-3</v>
      </c>
      <c r="AL1152" s="13">
        <f t="shared" si="1593"/>
        <v>1.4462577419838515E-4</v>
      </c>
      <c r="AM1152" s="13">
        <f t="shared" si="1594"/>
        <v>1.7111975970759988E-2</v>
      </c>
      <c r="AN1152" s="13">
        <f t="shared" si="1595"/>
        <v>1.7160325364671509E-2</v>
      </c>
      <c r="AO1152" s="13">
        <f t="shared" si="1596"/>
        <v>8.6044056841995953E-3</v>
      </c>
      <c r="AP1152" s="13">
        <f t="shared" si="1597"/>
        <v>2.8762390613216895E-3</v>
      </c>
      <c r="AQ1152" s="13">
        <f t="shared" si="1598"/>
        <v>7.210914479309176E-4</v>
      </c>
      <c r="AR1152" s="13">
        <f t="shared" si="1599"/>
        <v>3.4893092402589249E-4</v>
      </c>
      <c r="AS1152" s="13">
        <f t="shared" si="1600"/>
        <v>7.6221406240992683E-4</v>
      </c>
      <c r="AT1152" s="13">
        <f t="shared" si="1601"/>
        <v>8.3250041330864253E-4</v>
      </c>
      <c r="AU1152" s="13">
        <f t="shared" si="1602"/>
        <v>6.0617873843977718E-4</v>
      </c>
      <c r="AV1152" s="13">
        <f t="shared" si="1603"/>
        <v>3.3103827072835014E-4</v>
      </c>
      <c r="AW1152" s="13">
        <f t="shared" si="1604"/>
        <v>8.8004736862137415E-6</v>
      </c>
      <c r="AX1152" s="13">
        <f t="shared" si="1605"/>
        <v>6.2299764903067951E-3</v>
      </c>
      <c r="AY1152" s="13">
        <f t="shared" si="1606"/>
        <v>6.2475791089584365E-3</v>
      </c>
      <c r="AZ1152" s="13">
        <f t="shared" si="1607"/>
        <v>3.1326157316503571E-3</v>
      </c>
      <c r="BA1152" s="13">
        <f t="shared" si="1608"/>
        <v>1.0471556156433979E-3</v>
      </c>
      <c r="BB1152" s="13">
        <f t="shared" si="1609"/>
        <v>2.6252858089838613E-4</v>
      </c>
      <c r="BC1152" s="13">
        <f t="shared" si="1610"/>
        <v>5.2654069564377846E-5</v>
      </c>
      <c r="BD1152" s="13">
        <f t="shared" si="1611"/>
        <v>5.8319469712433732E-5</v>
      </c>
      <c r="BE1152" s="13">
        <f t="shared" si="1612"/>
        <v>1.2739461270508726E-4</v>
      </c>
      <c r="BF1152" s="13">
        <f t="shared" si="1613"/>
        <v>1.3914210319730563E-4</v>
      </c>
      <c r="BG1152" s="13">
        <f t="shared" si="1614"/>
        <v>1.0131524649313276E-4</v>
      </c>
      <c r="BH1152" s="13">
        <f t="shared" si="1615"/>
        <v>5.5328934966984615E-5</v>
      </c>
      <c r="BI1152" s="13">
        <f t="shared" si="1616"/>
        <v>2.4172401691098378E-5</v>
      </c>
      <c r="BJ1152" s="14">
        <f t="shared" si="1617"/>
        <v>0.63534749995911466</v>
      </c>
      <c r="BK1152" s="14">
        <f t="shared" si="1618"/>
        <v>0.20135146558288622</v>
      </c>
      <c r="BL1152" s="14">
        <f t="shared" si="1619"/>
        <v>0.15532312456931383</v>
      </c>
      <c r="BM1152" s="14">
        <f t="shared" si="1620"/>
        <v>0.61015208222610962</v>
      </c>
      <c r="BN1152" s="14">
        <f t="shared" si="1621"/>
        <v>0.38257057847000819</v>
      </c>
    </row>
    <row r="1153" spans="1:66" x14ac:dyDescent="0.25">
      <c r="A1153" t="s">
        <v>346</v>
      </c>
      <c r="B1153" t="s">
        <v>320</v>
      </c>
      <c r="C1153" t="s">
        <v>232</v>
      </c>
      <c r="D1153" s="7" t="s">
        <v>376</v>
      </c>
      <c r="E1153" s="10">
        <f>VLOOKUP(A1153,home!$A$2:$E$405,3,FALSE)</f>
        <v>1.619</v>
      </c>
      <c r="F1153" s="10">
        <f>VLOOKUP(B1153,home!$B$2:$E$405,3,FALSE)</f>
        <v>0.8236</v>
      </c>
      <c r="G1153" s="10">
        <f>VLOOKUP(C1153,away!$B$2:$E$405,4,FALSE)</f>
        <v>1.1117999999999999</v>
      </c>
      <c r="H1153" s="10">
        <f>VLOOKUP(A1153,away!$A$2:$E$405,3,FALSE)</f>
        <v>1.181</v>
      </c>
      <c r="I1153" s="10">
        <f>VLOOKUP(C1153,away!$B$2:$E$405,3,FALSE)</f>
        <v>1.1854</v>
      </c>
      <c r="J1153" s="10">
        <f>VLOOKUP(B1153,home!$B$2:$E$405,4,FALSE)</f>
        <v>1.5524</v>
      </c>
      <c r="K1153" s="12">
        <f t="shared" si="1566"/>
        <v>1.4824834591199998</v>
      </c>
      <c r="L1153" s="12">
        <f t="shared" si="1567"/>
        <v>2.17329386776</v>
      </c>
      <c r="M1153" s="13">
        <f t="shared" si="1568"/>
        <v>2.5841402457228671E-2</v>
      </c>
      <c r="N1153" s="13">
        <f t="shared" si="1569"/>
        <v>3.8309451703304423E-2</v>
      </c>
      <c r="O1153" s="13">
        <f t="shared" si="1570"/>
        <v>5.6160961494613262E-2</v>
      </c>
      <c r="P1153" s="13">
        <f t="shared" si="1571"/>
        <v>8.3257696464039382E-2</v>
      </c>
      <c r="Q1153" s="13">
        <f t="shared" si="1572"/>
        <v>2.8396564239052655E-2</v>
      </c>
      <c r="R1153" s="13">
        <f t="shared" si="1573"/>
        <v>6.1027136611874248E-2</v>
      </c>
      <c r="S1153" s="13">
        <f t="shared" si="1574"/>
        <v>6.7061414642368394E-2</v>
      </c>
      <c r="T1153" s="13">
        <f t="shared" si="1575"/>
        <v>6.171407892618605E-2</v>
      </c>
      <c r="U1153" s="13">
        <f t="shared" si="1576"/>
        <v>9.0471720584560114E-2</v>
      </c>
      <c r="V1153" s="13">
        <f t="shared" si="1577"/>
        <v>2.4007034250064011E-2</v>
      </c>
      <c r="W1153" s="13">
        <f t="shared" si="1578"/>
        <v>1.4032478926744684E-2</v>
      </c>
      <c r="X1153" s="13">
        <f t="shared" si="1579"/>
        <v>3.0496700400965651E-2</v>
      </c>
      <c r="Y1153" s="13">
        <f t="shared" si="1580"/>
        <v>3.3139145984166292E-2</v>
      </c>
      <c r="Z1153" s="13">
        <f t="shared" si="1581"/>
        <v>4.4209967255179367E-2</v>
      </c>
      <c r="AA1153" s="13">
        <f t="shared" si="1582"/>
        <v>6.5540545184040233E-2</v>
      </c>
      <c r="AB1153" s="13">
        <f t="shared" si="1583"/>
        <v>4.8581387068523309E-2</v>
      </c>
      <c r="AC1153" s="13">
        <f t="shared" si="1584"/>
        <v>4.8342247820669908E-3</v>
      </c>
      <c r="AD1153" s="13">
        <f t="shared" si="1585"/>
        <v>5.2007294748372401E-3</v>
      </c>
      <c r="AE1153" s="13">
        <f t="shared" si="1586"/>
        <v>1.130271347554246E-2</v>
      </c>
      <c r="AF1153" s="13">
        <f t="shared" si="1587"/>
        <v>1.2282058942722374E-2</v>
      </c>
      <c r="AG1153" s="13">
        <f t="shared" si="1588"/>
        <v>8.8975077945618024E-3</v>
      </c>
      <c r="AH1153" s="13">
        <f t="shared" si="1589"/>
        <v>2.4020312682387926E-2</v>
      </c>
      <c r="AI1153" s="13">
        <f t="shared" si="1590"/>
        <v>3.560971623453045E-2</v>
      </c>
      <c r="AJ1153" s="13">
        <f t="shared" si="1591"/>
        <v>2.6395407650824165E-2</v>
      </c>
      <c r="AK1153" s="13">
        <f t="shared" si="1592"/>
        <v>1.30435850796921E-2</v>
      </c>
      <c r="AL1153" s="13">
        <f t="shared" si="1593"/>
        <v>6.230101794365764E-4</v>
      </c>
      <c r="AM1153" s="13">
        <f t="shared" si="1594"/>
        <v>1.5419990843608101E-3</v>
      </c>
      <c r="AN1153" s="13">
        <f t="shared" si="1595"/>
        <v>3.3512171541328836E-3</v>
      </c>
      <c r="AO1153" s="13">
        <f t="shared" si="1596"/>
        <v>3.6415898453045575E-3</v>
      </c>
      <c r="AP1153" s="13">
        <f t="shared" si="1597"/>
        <v>2.6380816265658275E-3</v>
      </c>
      <c r="AQ1153" s="13">
        <f t="shared" si="1598"/>
        <v>1.4333316554164595E-3</v>
      </c>
      <c r="AR1153" s="13">
        <f t="shared" si="1599"/>
        <v>1.0440639650862289E-2</v>
      </c>
      <c r="AS1153" s="13">
        <f t="shared" si="1600"/>
        <v>1.5478075585035753E-2</v>
      </c>
      <c r="AT1153" s="13">
        <f t="shared" si="1601"/>
        <v>1.1472995516912311E-2</v>
      </c>
      <c r="AU1153" s="13">
        <f t="shared" si="1602"/>
        <v>5.6695086934601359E-3</v>
      </c>
      <c r="AV1153" s="13">
        <f t="shared" si="1603"/>
        <v>2.1012382148479234E-3</v>
      </c>
      <c r="AW1153" s="13">
        <f t="shared" si="1604"/>
        <v>5.5757199559666984E-5</v>
      </c>
      <c r="AX1153" s="13">
        <f t="shared" si="1605"/>
        <v>3.8099802275718141E-4</v>
      </c>
      <c r="AY1153" s="13">
        <f t="shared" si="1606"/>
        <v>8.2802066648686738E-4</v>
      </c>
      <c r="AZ1153" s="13">
        <f t="shared" si="1607"/>
        <v>8.997661184272285E-4</v>
      </c>
      <c r="BA1153" s="13">
        <f t="shared" si="1608"/>
        <v>6.5181872919870465E-4</v>
      </c>
      <c r="BB1153" s="13">
        <f t="shared" si="1609"/>
        <v>3.5414841176466516E-4</v>
      </c>
      <c r="BC1153" s="13">
        <f t="shared" si="1610"/>
        <v>1.5393371431301808E-4</v>
      </c>
      <c r="BD1153" s="13">
        <f t="shared" si="1611"/>
        <v>3.78176302145182E-3</v>
      </c>
      <c r="BE1153" s="13">
        <f t="shared" si="1612"/>
        <v>5.6064011256139962E-3</v>
      </c>
      <c r="BF1153" s="13">
        <f t="shared" si="1613"/>
        <v>4.1556984669572491E-3</v>
      </c>
      <c r="BG1153" s="13">
        <f t="shared" si="1614"/>
        <v>2.0535847461181536E-3</v>
      </c>
      <c r="BH1153" s="13">
        <f t="shared" si="1615"/>
        <v>7.6110135450532671E-4</v>
      </c>
      <c r="BI1153" s="13">
        <f t="shared" si="1616"/>
        <v>2.2566403375359477E-4</v>
      </c>
      <c r="BJ1153" s="14">
        <f t="shared" si="1617"/>
        <v>0.25964633489681188</v>
      </c>
      <c r="BK1153" s="14">
        <f t="shared" si="1618"/>
        <v>0.2064528034416909</v>
      </c>
      <c r="BL1153" s="14">
        <f t="shared" si="1619"/>
        <v>0.48259744300056434</v>
      </c>
      <c r="BM1153" s="14">
        <f t="shared" si="1620"/>
        <v>0.69914107215720667</v>
      </c>
      <c r="BN1153" s="14">
        <f t="shared" si="1621"/>
        <v>0.2929932129701126</v>
      </c>
    </row>
    <row r="1154" spans="1:66" x14ac:dyDescent="0.25">
      <c r="A1154" t="s">
        <v>346</v>
      </c>
      <c r="B1154" t="s">
        <v>240</v>
      </c>
      <c r="C1154" t="s">
        <v>244</v>
      </c>
      <c r="D1154" s="7" t="s">
        <v>376</v>
      </c>
      <c r="E1154" s="10">
        <f>VLOOKUP(A1154,home!$A$2:$E$405,3,FALSE)</f>
        <v>1.619</v>
      </c>
      <c r="F1154" s="10">
        <f>VLOOKUP(B1154,home!$B$2:$E$405,3,FALSE)</f>
        <v>0.8236</v>
      </c>
      <c r="G1154" s="10">
        <f>VLOOKUP(C1154,away!$B$2:$E$405,4,FALSE)</f>
        <v>1.7647999999999999</v>
      </c>
      <c r="H1154" s="10">
        <f>VLOOKUP(A1154,away!$A$2:$E$405,3,FALSE)</f>
        <v>1.181</v>
      </c>
      <c r="I1154" s="10">
        <f>VLOOKUP(C1154,away!$B$2:$E$405,3,FALSE)</f>
        <v>1.0887</v>
      </c>
      <c r="J1154" s="10">
        <f>VLOOKUP(B1154,home!$B$2:$E$405,4,FALSE)</f>
        <v>0.84670000000000001</v>
      </c>
      <c r="K1154" s="12">
        <f t="shared" si="1566"/>
        <v>2.35319914432</v>
      </c>
      <c r="L1154" s="12">
        <f t="shared" si="1567"/>
        <v>1.0886485044900001</v>
      </c>
      <c r="M1154" s="13">
        <f t="shared" si="1568"/>
        <v>3.2005495747788798E-2</v>
      </c>
      <c r="N1154" s="13">
        <f t="shared" si="1569"/>
        <v>7.5315305207233993E-2</v>
      </c>
      <c r="O1154" s="13">
        <f t="shared" si="1570"/>
        <v>3.4842735081291328E-2</v>
      </c>
      <c r="P1154" s="13">
        <f t="shared" si="1571"/>
        <v>8.1991894379063207E-2</v>
      </c>
      <c r="Q1154" s="13">
        <f t="shared" si="1572"/>
        <v>8.8615955883931341E-2</v>
      </c>
      <c r="R1154" s="13">
        <f t="shared" si="1573"/>
        <v>1.8965745719294529E-2</v>
      </c>
      <c r="S1154" s="13">
        <f t="shared" si="1574"/>
        <v>5.2511846690672756E-2</v>
      </c>
      <c r="T1154" s="13">
        <f t="shared" si="1575"/>
        <v>9.6471627846993688E-2</v>
      </c>
      <c r="U1154" s="13">
        <f t="shared" si="1576"/>
        <v>4.4630176598034595E-2</v>
      </c>
      <c r="V1154" s="13">
        <f t="shared" si="1577"/>
        <v>1.4947244690724238E-2</v>
      </c>
      <c r="W1154" s="13">
        <f t="shared" si="1578"/>
        <v>6.9510330519722024E-2</v>
      </c>
      <c r="X1154" s="13">
        <f t="shared" si="1579"/>
        <v>7.5672317366900999E-2</v>
      </c>
      <c r="Y1154" s="13">
        <f t="shared" si="1580"/>
        <v>4.1190277566384714E-2</v>
      </c>
      <c r="Z1154" s="13">
        <f t="shared" si="1581"/>
        <v>6.8823435712825369E-3</v>
      </c>
      <c r="AA1154" s="13">
        <f t="shared" si="1582"/>
        <v>1.619552500285832E-2</v>
      </c>
      <c r="AB1154" s="13">
        <f t="shared" si="1583"/>
        <v>1.9055647789269683E-2</v>
      </c>
      <c r="AC1154" s="13">
        <f t="shared" si="1584"/>
        <v>2.3932470020100885E-3</v>
      </c>
      <c r="AD1154" s="13">
        <f t="shared" si="1585"/>
        <v>4.0892912575102566E-2</v>
      </c>
      <c r="AE1154" s="13">
        <f t="shared" si="1586"/>
        <v>4.4518008119125728E-2</v>
      </c>
      <c r="AF1154" s="13">
        <f t="shared" si="1587"/>
        <v>2.423223148087995E-2</v>
      </c>
      <c r="AG1154" s="13">
        <f t="shared" si="1588"/>
        <v>8.7934608540384852E-3</v>
      </c>
      <c r="AH1154" s="13">
        <f t="shared" si="1589"/>
        <v>1.8731132590657749E-3</v>
      </c>
      <c r="AI1154" s="13">
        <f t="shared" si="1590"/>
        <v>4.4078085184480285E-3</v>
      </c>
      <c r="AJ1154" s="13">
        <f t="shared" si="1591"/>
        <v>5.1862256169691538E-3</v>
      </c>
      <c r="AK1154" s="13">
        <f t="shared" si="1592"/>
        <v>4.0680738947007581E-3</v>
      </c>
      <c r="AL1154" s="13">
        <f t="shared" si="1593"/>
        <v>2.4524145097846566E-4</v>
      </c>
      <c r="AM1154" s="13">
        <f t="shared" si="1594"/>
        <v>1.924583337609679E-2</v>
      </c>
      <c r="AN1154" s="13">
        <f t="shared" si="1595"/>
        <v>2.09519477225515E-2</v>
      </c>
      <c r="AO1154" s="13">
        <f t="shared" si="1596"/>
        <v>1.1404653277154175E-2</v>
      </c>
      <c r="AP1154" s="13">
        <f t="shared" si="1597"/>
        <v>4.1385529114669568E-3</v>
      </c>
      <c r="AQ1154" s="13">
        <f t="shared" si="1598"/>
        <v>1.1263573594553094E-3</v>
      </c>
      <c r="AR1154" s="13">
        <f t="shared" si="1599"/>
        <v>4.078323896444692E-4</v>
      </c>
      <c r="AS1154" s="13">
        <f t="shared" si="1600"/>
        <v>9.5971083033734588E-4</v>
      </c>
      <c r="AT1154" s="13">
        <f t="shared" si="1601"/>
        <v>1.1291953523722396E-3</v>
      </c>
      <c r="AU1154" s="13">
        <f t="shared" si="1602"/>
        <v>8.8574051232415824E-4</v>
      </c>
      <c r="AV1154" s="13">
        <f t="shared" si="1603"/>
        <v>5.2108095392269197E-4</v>
      </c>
      <c r="AW1154" s="13">
        <f t="shared" si="1604"/>
        <v>1.7451699983417661E-5</v>
      </c>
      <c r="AX1154" s="13">
        <f t="shared" si="1605"/>
        <v>7.5482131053927082E-3</v>
      </c>
      <c r="AY1154" s="13">
        <f t="shared" si="1606"/>
        <v>8.2173509087575917E-3</v>
      </c>
      <c r="AZ1154" s="13">
        <f t="shared" si="1607"/>
        <v>4.472903388844247E-3</v>
      </c>
      <c r="BA1154" s="13">
        <f t="shared" si="1608"/>
        <v>1.6231398616645143E-3</v>
      </c>
      <c r="BB1154" s="13">
        <f t="shared" si="1609"/>
        <v>4.417571957447947E-4</v>
      </c>
      <c r="BC1154" s="13">
        <f t="shared" si="1610"/>
        <v>9.618366209905341E-5</v>
      </c>
      <c r="BD1154" s="13">
        <f t="shared" si="1611"/>
        <v>7.399768684483905E-5</v>
      </c>
      <c r="BE1154" s="13">
        <f t="shared" si="1612"/>
        <v>1.7413129336493459E-4</v>
      </c>
      <c r="BF1154" s="13">
        <f t="shared" si="1613"/>
        <v>2.048828052728495E-4</v>
      </c>
      <c r="BG1154" s="13">
        <f t="shared" si="1614"/>
        <v>1.6071001401798352E-4</v>
      </c>
      <c r="BH1154" s="13">
        <f t="shared" si="1615"/>
        <v>9.4545666867693509E-5</v>
      </c>
      <c r="BI1154" s="13">
        <f t="shared" si="1616"/>
        <v>4.4496956474444042E-5</v>
      </c>
      <c r="BJ1154" s="14">
        <f t="shared" si="1617"/>
        <v>0.64447932018954113</v>
      </c>
      <c r="BK1154" s="14">
        <f t="shared" si="1618"/>
        <v>0.19231232086999514</v>
      </c>
      <c r="BL1154" s="14">
        <f t="shared" si="1619"/>
        <v>0.15388137594137585</v>
      </c>
      <c r="BM1154" s="14">
        <f t="shared" si="1620"/>
        <v>0.65761832934481723</v>
      </c>
      <c r="BN1154" s="14">
        <f t="shared" si="1621"/>
        <v>0.33173713201860322</v>
      </c>
    </row>
    <row r="1155" spans="1:66" x14ac:dyDescent="0.25">
      <c r="A1155" t="s">
        <v>346</v>
      </c>
      <c r="B1155" t="s">
        <v>243</v>
      </c>
      <c r="C1155" t="s">
        <v>238</v>
      </c>
      <c r="D1155" s="7" t="s">
        <v>376</v>
      </c>
      <c r="E1155" s="10">
        <f>VLOOKUP(A1155,home!$A$2:$E$405,3,FALSE)</f>
        <v>1.619</v>
      </c>
      <c r="F1155" s="10">
        <f>VLOOKUP(B1155,home!$B$2:$E$405,3,FALSE)</f>
        <v>0.72060000000000002</v>
      </c>
      <c r="G1155" s="10">
        <f>VLOOKUP(C1155,away!$B$2:$E$405,4,FALSE)</f>
        <v>0.61770000000000003</v>
      </c>
      <c r="H1155" s="10">
        <f>VLOOKUP(A1155,away!$A$2:$E$405,3,FALSE)</f>
        <v>1.181</v>
      </c>
      <c r="I1155" s="10">
        <f>VLOOKUP(C1155,away!$B$2:$E$405,3,FALSE)</f>
        <v>0.5645</v>
      </c>
      <c r="J1155" s="10">
        <f>VLOOKUP(B1155,home!$B$2:$E$405,4,FALSE)</f>
        <v>1.4112</v>
      </c>
      <c r="K1155" s="12">
        <f t="shared" si="1566"/>
        <v>0.72064056978000013</v>
      </c>
      <c r="L1155" s="12">
        <f t="shared" si="1567"/>
        <v>0.94081105440000012</v>
      </c>
      <c r="M1155" s="13">
        <f t="shared" si="1568"/>
        <v>0.18986316999518685</v>
      </c>
      <c r="N1155" s="13">
        <f t="shared" si="1569"/>
        <v>0.13682310300556846</v>
      </c>
      <c r="O1155" s="13">
        <f t="shared" si="1570"/>
        <v>0.17862536915489818</v>
      </c>
      <c r="P1155" s="13">
        <f t="shared" si="1571"/>
        <v>0.1287246878049487</v>
      </c>
      <c r="Q1155" s="13">
        <f t="shared" si="1572"/>
        <v>4.930013945450025E-2</v>
      </c>
      <c r="R1155" s="13">
        <f t="shared" si="1573"/>
        <v>8.4026360948604495E-2</v>
      </c>
      <c r="S1155" s="13">
        <f t="shared" si="1574"/>
        <v>2.1818403815365515E-2</v>
      </c>
      <c r="T1155" s="13">
        <f t="shared" si="1575"/>
        <v>4.6382116182255427E-2</v>
      </c>
      <c r="U1155" s="13">
        <f t="shared" si="1576"/>
        <v>6.0552804630542301E-2</v>
      </c>
      <c r="V1155" s="13">
        <f t="shared" si="1577"/>
        <v>1.643620636907696E-3</v>
      </c>
      <c r="W1155" s="13">
        <f t="shared" si="1578"/>
        <v>1.1842560195574843E-2</v>
      </c>
      <c r="X1155" s="13">
        <f t="shared" si="1579"/>
        <v>1.1141611544394237E-2</v>
      </c>
      <c r="Y1155" s="13">
        <f t="shared" si="1580"/>
        <v>5.2410756523983779E-3</v>
      </c>
      <c r="Z1155" s="13">
        <f t="shared" si="1581"/>
        <v>2.6350976413817204E-2</v>
      </c>
      <c r="AA1155" s="13">
        <f t="shared" si="1582"/>
        <v>1.8989582657112578E-2</v>
      </c>
      <c r="AB1155" s="13">
        <f t="shared" si="1583"/>
        <v>6.842331832953007E-3</v>
      </c>
      <c r="AC1155" s="13">
        <f t="shared" si="1584"/>
        <v>6.9647049425474908E-5</v>
      </c>
      <c r="AD1155" s="13">
        <f t="shared" si="1585"/>
        <v>2.1335573317482503E-3</v>
      </c>
      <c r="AE1155" s="13">
        <f t="shared" si="1586"/>
        <v>2.0072743229049218E-3</v>
      </c>
      <c r="AF1155" s="13">
        <f t="shared" si="1587"/>
        <v>9.4423293610111289E-4</v>
      </c>
      <c r="AG1155" s="13">
        <f t="shared" si="1588"/>
        <v>2.9611492807083209E-4</v>
      </c>
      <c r="AH1155" s="13">
        <f t="shared" si="1589"/>
        <v>6.1978224760882222E-3</v>
      </c>
      <c r="AI1155" s="13">
        <f t="shared" si="1590"/>
        <v>4.4664023205635084E-3</v>
      </c>
      <c r="AJ1155" s="13">
        <f t="shared" si="1591"/>
        <v>1.6093353565788005E-3</v>
      </c>
      <c r="AK1155" s="13">
        <f t="shared" si="1592"/>
        <v>3.8658411611068214E-4</v>
      </c>
      <c r="AL1155" s="13">
        <f t="shared" si="1593"/>
        <v>1.8887906894333158E-6</v>
      </c>
      <c r="AM1155" s="13">
        <f t="shared" si="1594"/>
        <v>3.0750559424187128E-4</v>
      </c>
      <c r="AN1155" s="13">
        <f t="shared" si="1595"/>
        <v>2.893046623525935E-4</v>
      </c>
      <c r="AO1155" s="13">
        <f t="shared" si="1596"/>
        <v>1.3609051221538974E-4</v>
      </c>
      <c r="AP1155" s="13">
        <f t="shared" si="1597"/>
        <v>4.2678486097065649E-5</v>
      </c>
      <c r="AQ1155" s="13">
        <f t="shared" si="1598"/>
        <v>1.0038097876294017E-5</v>
      </c>
      <c r="AR1155" s="13">
        <f t="shared" si="1599"/>
        <v>1.1661959797425166E-3</v>
      </c>
      <c r="AS1155" s="13">
        <f t="shared" si="1600"/>
        <v>8.4040813531679256E-4</v>
      </c>
      <c r="AT1155" s="13">
        <f t="shared" si="1601"/>
        <v>3.0281609874122041E-4</v>
      </c>
      <c r="AU1155" s="13">
        <f t="shared" si="1602"/>
        <v>7.2740521978476621E-5</v>
      </c>
      <c r="AV1155" s="13">
        <f t="shared" si="1603"/>
        <v>1.3104942801165998E-5</v>
      </c>
      <c r="AW1155" s="13">
        <f t="shared" si="1604"/>
        <v>3.5571522351298348E-8</v>
      </c>
      <c r="AX1155" s="13">
        <f t="shared" si="1605"/>
        <v>3.693350110749993E-5</v>
      </c>
      <c r="AY1155" s="13">
        <f t="shared" si="1606"/>
        <v>3.4747446119630574E-5</v>
      </c>
      <c r="AZ1155" s="13">
        <f t="shared" si="1607"/>
        <v>1.6345390710758414E-5</v>
      </c>
      <c r="BA1155" s="13">
        <f t="shared" si="1608"/>
        <v>5.1259747563895327E-6</v>
      </c>
      <c r="BB1155" s="13">
        <f t="shared" si="1609"/>
        <v>1.2056434288466545E-6</v>
      </c>
      <c r="BC1155" s="13">
        <f t="shared" si="1610"/>
        <v>2.268565331047306E-7</v>
      </c>
      <c r="BD1155" s="13">
        <f t="shared" si="1611"/>
        <v>1.8286167822309963E-4</v>
      </c>
      <c r="BE1155" s="13">
        <f t="shared" si="1612"/>
        <v>1.3177754398562157E-4</v>
      </c>
      <c r="BF1155" s="13">
        <f t="shared" si="1613"/>
        <v>4.7482122191003677E-5</v>
      </c>
      <c r="BG1155" s="13">
        <f t="shared" si="1614"/>
        <v>1.1405847863362826E-5</v>
      </c>
      <c r="BH1155" s="13">
        <f t="shared" si="1615"/>
        <v>2.0548791757694451E-6</v>
      </c>
      <c r="BI1155" s="13">
        <f t="shared" si="1616"/>
        <v>2.9616586001111011E-7</v>
      </c>
      <c r="BJ1155" s="14">
        <f t="shared" si="1617"/>
        <v>0.26699198771895633</v>
      </c>
      <c r="BK1155" s="14">
        <f t="shared" si="1618"/>
        <v>0.34215616553864331</v>
      </c>
      <c r="BL1155" s="14">
        <f t="shared" si="1619"/>
        <v>0.36446773740933086</v>
      </c>
      <c r="BM1155" s="14">
        <f t="shared" si="1620"/>
        <v>0.23256932484244322</v>
      </c>
      <c r="BN1155" s="14">
        <f t="shared" si="1621"/>
        <v>0.767362830363707</v>
      </c>
    </row>
    <row r="1156" spans="1:66" x14ac:dyDescent="0.25">
      <c r="A1156" t="s">
        <v>347</v>
      </c>
      <c r="B1156" t="s">
        <v>324</v>
      </c>
      <c r="C1156" t="s">
        <v>256</v>
      </c>
      <c r="D1156" s="7" t="s">
        <v>376</v>
      </c>
      <c r="E1156" s="10">
        <f>VLOOKUP(A1156,home!$A$2:$E$405,3,FALSE)</f>
        <v>1.2816000000000001</v>
      </c>
      <c r="F1156" s="10">
        <f>VLOOKUP(B1156,home!$B$2:$E$405,3,FALSE)</f>
        <v>2.0287000000000002</v>
      </c>
      <c r="G1156" s="10">
        <f>VLOOKUP(C1156,away!$B$2:$E$405,4,FALSE)</f>
        <v>1.3375999999999999</v>
      </c>
      <c r="H1156" s="10">
        <f>VLOOKUP(A1156,away!$A$2:$E$405,3,FALSE)</f>
        <v>0.83499999999999996</v>
      </c>
      <c r="I1156" s="10">
        <f>VLOOKUP(C1156,away!$B$2:$E$405,3,FALSE)</f>
        <v>0.85540000000000005</v>
      </c>
      <c r="J1156" s="10">
        <f>VLOOKUP(B1156,home!$B$2:$E$405,4,FALSE)</f>
        <v>0.23949999999999999</v>
      </c>
      <c r="K1156" s="12">
        <f t="shared" si="1566"/>
        <v>3.4777358161920002</v>
      </c>
      <c r="L1156" s="12">
        <f t="shared" si="1567"/>
        <v>0.17106503049999999</v>
      </c>
      <c r="M1156" s="13">
        <f t="shared" si="1568"/>
        <v>2.6022314821495147E-2</v>
      </c>
      <c r="N1156" s="13">
        <f t="shared" si="1569"/>
        <v>9.0498736274937611E-2</v>
      </c>
      <c r="O1156" s="13">
        <f t="shared" si="1570"/>
        <v>4.4515080786196697E-3</v>
      </c>
      <c r="P1156" s="13">
        <f t="shared" si="1571"/>
        <v>1.5481169081083658E-2</v>
      </c>
      <c r="Q1156" s="13">
        <f t="shared" si="1572"/>
        <v>0.15736534823173237</v>
      </c>
      <c r="R1156" s="13">
        <f t="shared" si="1573"/>
        <v>3.8074868262003502E-4</v>
      </c>
      <c r="S1156" s="13">
        <f t="shared" si="1574"/>
        <v>2.3025103431529603E-3</v>
      </c>
      <c r="T1156" s="13">
        <f t="shared" si="1575"/>
        <v>2.6919708094904418E-2</v>
      </c>
      <c r="U1156" s="13">
        <f t="shared" si="1576"/>
        <v>1.3241433305156162E-3</v>
      </c>
      <c r="V1156" s="13">
        <f t="shared" si="1577"/>
        <v>1.5220079030807965E-4</v>
      </c>
      <c r="W1156" s="13">
        <f t="shared" si="1578"/>
        <v>0.18242503592434073</v>
      </c>
      <c r="X1156" s="13">
        <f t="shared" si="1579"/>
        <v>3.1206544334360941E-2</v>
      </c>
      <c r="Y1156" s="13">
        <f t="shared" si="1580"/>
        <v>2.669174229178528E-3</v>
      </c>
      <c r="Z1156" s="13">
        <f t="shared" si="1581"/>
        <v>2.1710928335077038E-5</v>
      </c>
      <c r="AA1156" s="13">
        <f t="shared" si="1582"/>
        <v>7.5504873073675165E-5</v>
      </c>
      <c r="AB1156" s="13">
        <f t="shared" si="1583"/>
        <v>1.3129300069267556E-4</v>
      </c>
      <c r="AC1156" s="13">
        <f t="shared" si="1584"/>
        <v>5.6591962158176632E-6</v>
      </c>
      <c r="AD1156" s="13">
        <f t="shared" si="1585"/>
        <v>0.15860652030104799</v>
      </c>
      <c r="AE1156" s="13">
        <f t="shared" si="1586"/>
        <v>2.7132029232797644E-2</v>
      </c>
      <c r="AF1156" s="13">
        <f t="shared" si="1587"/>
        <v>2.3206707041177103E-3</v>
      </c>
      <c r="AG1156" s="13">
        <f t="shared" si="1588"/>
        <v>1.3232853492678421E-4</v>
      </c>
      <c r="AH1156" s="13">
        <f t="shared" si="1589"/>
        <v>9.2849515445581689E-7</v>
      </c>
      <c r="AI1156" s="13">
        <f t="shared" si="1590"/>
        <v>3.2290608538117175E-6</v>
      </c>
      <c r="AJ1156" s="13">
        <f t="shared" si="1591"/>
        <v>5.6149102919822655E-6</v>
      </c>
      <c r="AK1156" s="13">
        <f t="shared" si="1592"/>
        <v>6.509058209043936E-6</v>
      </c>
      <c r="AL1156" s="13">
        <f t="shared" si="1593"/>
        <v>1.3467053039836861E-7</v>
      </c>
      <c r="AM1156" s="13">
        <f t="shared" si="1594"/>
        <v>0.11031831526650764</v>
      </c>
      <c r="AN1156" s="13">
        <f t="shared" si="1595"/>
        <v>1.8871605965773745E-2</v>
      </c>
      <c r="AO1156" s="13">
        <f t="shared" si="1596"/>
        <v>1.6141359250595336E-3</v>
      </c>
      <c r="AP1156" s="13">
        <f t="shared" si="1597"/>
        <v>9.204073708381829E-5</v>
      </c>
      <c r="AQ1156" s="13">
        <f t="shared" si="1598"/>
        <v>3.9362378741214633E-6</v>
      </c>
      <c r="AR1156" s="13">
        <f t="shared" si="1599"/>
        <v>3.176661038321729E-8</v>
      </c>
      <c r="AS1156" s="13">
        <f t="shared" si="1600"/>
        <v>1.1047587868873145E-7</v>
      </c>
      <c r="AT1156" s="13">
        <f t="shared" si="1601"/>
        <v>1.9210296007054193E-7</v>
      </c>
      <c r="AU1156" s="13">
        <f t="shared" si="1602"/>
        <v>2.2269444821127517E-7</v>
      </c>
      <c r="AV1156" s="13">
        <f t="shared" si="1603"/>
        <v>1.9361811465286652E-7</v>
      </c>
      <c r="AW1156" s="13">
        <f t="shared" si="1604"/>
        <v>2.2255015291019596E-9</v>
      </c>
      <c r="AX1156" s="13">
        <f t="shared" si="1605"/>
        <v>6.3942992697382406E-2</v>
      </c>
      <c r="AY1156" s="13">
        <f t="shared" si="1606"/>
        <v>1.0938409996038999E-2</v>
      </c>
      <c r="AZ1156" s="13">
        <f t="shared" si="1607"/>
        <v>9.3558971979695806E-4</v>
      </c>
      <c r="BA1156" s="13">
        <f t="shared" si="1608"/>
        <v>5.3348894650851033E-5</v>
      </c>
      <c r="BB1156" s="13">
        <f t="shared" si="1609"/>
        <v>2.2815325726472794E-6</v>
      </c>
      <c r="BC1156" s="13">
        <f t="shared" si="1610"/>
        <v>7.8058087825330025E-8</v>
      </c>
      <c r="BD1156" s="13">
        <f t="shared" si="1611"/>
        <v>9.0569269568111356E-10</v>
      </c>
      <c r="BE1156" s="13">
        <f t="shared" si="1612"/>
        <v>3.1497599262336903E-9</v>
      </c>
      <c r="BF1156" s="13">
        <f t="shared" si="1613"/>
        <v>5.4770164539345891E-9</v>
      </c>
      <c r="BG1156" s="13">
        <f t="shared" si="1614"/>
        <v>6.3492054292404083E-9</v>
      </c>
      <c r="BH1156" s="13">
        <f t="shared" si="1615"/>
        <v>5.5202147814075174E-9</v>
      </c>
      <c r="BI1156" s="13">
        <f t="shared" si="1616"/>
        <v>3.839569731674683E-9</v>
      </c>
      <c r="BJ1156" s="14">
        <f t="shared" si="1617"/>
        <v>0.88604883089317288</v>
      </c>
      <c r="BK1156" s="14">
        <f t="shared" si="1618"/>
        <v>5.4902398898825061E-2</v>
      </c>
      <c r="BL1156" s="14">
        <f t="shared" si="1619"/>
        <v>6.380255389501991E-3</v>
      </c>
      <c r="BM1156" s="14">
        <f t="shared" si="1620"/>
        <v>0.64221496316880933</v>
      </c>
      <c r="BN1156" s="14">
        <f t="shared" si="1621"/>
        <v>0.29419982517048854</v>
      </c>
    </row>
    <row r="1157" spans="1:66" x14ac:dyDescent="0.25">
      <c r="A1157" t="s">
        <v>347</v>
      </c>
      <c r="B1157" t="s">
        <v>251</v>
      </c>
      <c r="C1157" t="s">
        <v>325</v>
      </c>
      <c r="D1157" s="7" t="s">
        <v>376</v>
      </c>
      <c r="E1157" s="10">
        <f>VLOOKUP(A1157,home!$A$2:$E$405,3,FALSE)</f>
        <v>1.2816000000000001</v>
      </c>
      <c r="F1157" s="10">
        <f>VLOOKUP(B1157,home!$B$2:$E$405,3,FALSE)</f>
        <v>0.5202</v>
      </c>
      <c r="G1157" s="10">
        <f>VLOOKUP(C1157,away!$B$2:$E$405,4,FALSE)</f>
        <v>1.1147</v>
      </c>
      <c r="H1157" s="10">
        <f>VLOOKUP(A1157,away!$A$2:$E$405,3,FALSE)</f>
        <v>0.83499999999999996</v>
      </c>
      <c r="I1157" s="10">
        <f>VLOOKUP(C1157,away!$B$2:$E$405,3,FALSE)</f>
        <v>1.0265</v>
      </c>
      <c r="J1157" s="10">
        <f>VLOOKUP(B1157,home!$B$2:$E$405,4,FALSE)</f>
        <v>0.7984</v>
      </c>
      <c r="K1157" s="12">
        <f t="shared" si="1566"/>
        <v>0.74315747030400003</v>
      </c>
      <c r="L1157" s="12">
        <f t="shared" si="1567"/>
        <v>0.6843305959999999</v>
      </c>
      <c r="M1157" s="13">
        <f t="shared" si="1568"/>
        <v>0.23991080601887893</v>
      </c>
      <c r="N1157" s="13">
        <f t="shared" si="1569"/>
        <v>0.17829150769958371</v>
      </c>
      <c r="O1157" s="13">
        <f t="shared" si="1570"/>
        <v>0.16417830486973981</v>
      </c>
      <c r="P1157" s="13">
        <f t="shared" si="1571"/>
        <v>0.1220103337257947</v>
      </c>
      <c r="Q1157" s="13">
        <f t="shared" si="1572"/>
        <v>6.6249332919354392E-2</v>
      </c>
      <c r="R1157" s="13">
        <f t="shared" si="1573"/>
        <v>5.6176118610889357E-2</v>
      </c>
      <c r="S1157" s="13">
        <f t="shared" si="1574"/>
        <v>1.5512558378371203E-2</v>
      </c>
      <c r="T1157" s="13">
        <f t="shared" si="1575"/>
        <v>4.5336445481304201E-2</v>
      </c>
      <c r="U1157" s="13">
        <f t="shared" si="1576"/>
        <v>4.1747702198365988E-2</v>
      </c>
      <c r="V1157" s="13">
        <f t="shared" si="1577"/>
        <v>8.7657226361821108E-4</v>
      </c>
      <c r="W1157" s="13">
        <f t="shared" si="1578"/>
        <v>1.6411228887224977E-2</v>
      </c>
      <c r="X1157" s="13">
        <f t="shared" si="1579"/>
        <v>1.1230706045487085E-2</v>
      </c>
      <c r="Y1157" s="13">
        <f t="shared" si="1580"/>
        <v>3.8427578808044893E-3</v>
      </c>
      <c r="Z1157" s="13">
        <f t="shared" si="1581"/>
        <v>1.2814345576652203E-2</v>
      </c>
      <c r="AA1157" s="13">
        <f t="shared" si="1582"/>
        <v>9.5230766423461035E-3</v>
      </c>
      <c r="AB1157" s="13">
        <f t="shared" si="1583"/>
        <v>3.5385727735185199E-3</v>
      </c>
      <c r="AC1157" s="13">
        <f t="shared" si="1584"/>
        <v>2.7862144945030386E-5</v>
      </c>
      <c r="AD1157" s="13">
        <f t="shared" si="1585"/>
        <v>3.0490318361025104E-3</v>
      </c>
      <c r="AE1157" s="13">
        <f t="shared" si="1586"/>
        <v>2.086545773623005E-3</v>
      </c>
      <c r="AF1157" s="13">
        <f t="shared" si="1587"/>
        <v>7.1394355642235598E-4</v>
      </c>
      <c r="AG1157" s="13">
        <f t="shared" si="1588"/>
        <v>1.6285780649229016E-4</v>
      </c>
      <c r="AH1157" s="13">
        <f t="shared" si="1589"/>
        <v>2.1923121864550902E-3</v>
      </c>
      <c r="AI1157" s="13">
        <f t="shared" si="1590"/>
        <v>1.6292331786025962E-3</v>
      </c>
      <c r="AJ1157" s="13">
        <f t="shared" si="1591"/>
        <v>6.0538840377282518E-4</v>
      </c>
      <c r="AK1157" s="13">
        <f t="shared" si="1592"/>
        <v>1.4996630489972981E-4</v>
      </c>
      <c r="AL1157" s="13">
        <f t="shared" si="1593"/>
        <v>5.6678890950699636E-7</v>
      </c>
      <c r="AM1157" s="13">
        <f t="shared" si="1594"/>
        <v>4.5318215723886055E-4</v>
      </c>
      <c r="AN1157" s="13">
        <f t="shared" si="1595"/>
        <v>3.1012641575983512E-4</v>
      </c>
      <c r="AO1157" s="13">
        <f t="shared" si="1596"/>
        <v>1.0611449746613587E-4</v>
      </c>
      <c r="AP1157" s="13">
        <f t="shared" si="1597"/>
        <v>2.4205799098413751E-5</v>
      </c>
      <c r="AQ1157" s="13">
        <f t="shared" si="1598"/>
        <v>4.1411922309184338E-6</v>
      </c>
      <c r="AR1157" s="13">
        <f t="shared" si="1599"/>
        <v>3.0005326103497504E-4</v>
      </c>
      <c r="AS1157" s="13">
        <f t="shared" si="1600"/>
        <v>2.2298682242721782E-4</v>
      </c>
      <c r="AT1157" s="13">
        <f t="shared" si="1601"/>
        <v>8.2857161433069233E-5</v>
      </c>
      <c r="AU1157" s="13">
        <f t="shared" si="1602"/>
        <v>2.0525306162389966E-5</v>
      </c>
      <c r="AV1157" s="13">
        <f t="shared" si="1603"/>
        <v>3.8133836512142065E-6</v>
      </c>
      <c r="AW1157" s="13">
        <f t="shared" si="1604"/>
        <v>8.0069229278931395E-9</v>
      </c>
      <c r="AX1157" s="13">
        <f t="shared" si="1605"/>
        <v>5.6130950926756845E-5</v>
      </c>
      <c r="AY1157" s="13">
        <f t="shared" si="1606"/>
        <v>3.8412127101754263E-5</v>
      </c>
      <c r="AZ1157" s="13">
        <f t="shared" si="1607"/>
        <v>1.3143296916585622E-5</v>
      </c>
      <c r="BA1157" s="13">
        <f t="shared" si="1608"/>
        <v>2.9981200707773339E-6</v>
      </c>
      <c r="BB1157" s="13">
        <f t="shared" si="1609"/>
        <v>5.1292632372865351E-7</v>
      </c>
      <c r="BC1157" s="13">
        <f t="shared" si="1610"/>
        <v>7.0202235364263688E-8</v>
      </c>
      <c r="BD1157" s="13">
        <f t="shared" si="1611"/>
        <v>3.4222604492634671E-5</v>
      </c>
      <c r="BE1157" s="13">
        <f t="shared" si="1612"/>
        <v>2.5432784181960686E-5</v>
      </c>
      <c r="BF1157" s="13">
        <f t="shared" si="1613"/>
        <v>9.4502817777267444E-6</v>
      </c>
      <c r="BG1157" s="13">
        <f t="shared" si="1614"/>
        <v>2.3410158331984656E-6</v>
      </c>
      <c r="BH1157" s="13">
        <f t="shared" si="1615"/>
        <v>4.3493585113534558E-7</v>
      </c>
      <c r="BI1157" s="13">
        <f t="shared" si="1616"/>
        <v>6.4645165374852138E-8</v>
      </c>
      <c r="BJ1157" s="14">
        <f t="shared" si="1617"/>
        <v>0.32838339557176816</v>
      </c>
      <c r="BK1157" s="14">
        <f t="shared" si="1618"/>
        <v>0.37837711144761937</v>
      </c>
      <c r="BL1157" s="14">
        <f t="shared" si="1619"/>
        <v>0.28044285737060093</v>
      </c>
      <c r="BM1157" s="14">
        <f t="shared" si="1620"/>
        <v>0.17316290200222087</v>
      </c>
      <c r="BN1157" s="14">
        <f t="shared" si="1621"/>
        <v>0.82681640384424093</v>
      </c>
    </row>
    <row r="1158" spans="1:66" x14ac:dyDescent="0.25">
      <c r="A1158" t="s">
        <v>347</v>
      </c>
      <c r="B1158" t="s">
        <v>259</v>
      </c>
      <c r="C1158" t="s">
        <v>247</v>
      </c>
      <c r="D1158" s="7" t="s">
        <v>376</v>
      </c>
      <c r="E1158" s="10">
        <f>VLOOKUP(A1158,home!$A$2:$E$405,3,FALSE)</f>
        <v>1.2816000000000001</v>
      </c>
      <c r="F1158" s="10">
        <f>VLOOKUP(B1158,home!$B$2:$E$405,3,FALSE)</f>
        <v>0.78029999999999999</v>
      </c>
      <c r="G1158" s="10">
        <f>VLOOKUP(C1158,away!$B$2:$E$405,4,FALSE)</f>
        <v>0.5202</v>
      </c>
      <c r="H1158" s="10">
        <f>VLOOKUP(A1158,away!$A$2:$E$405,3,FALSE)</f>
        <v>0.83499999999999996</v>
      </c>
      <c r="I1158" s="10">
        <f>VLOOKUP(C1158,away!$B$2:$E$405,3,FALSE)</f>
        <v>0.998</v>
      </c>
      <c r="J1158" s="10">
        <f>VLOOKUP(B1158,home!$B$2:$E$405,4,FALSE)</f>
        <v>0.68430000000000002</v>
      </c>
      <c r="K1158" s="12">
        <f t="shared" si="1566"/>
        <v>0.52021689609599997</v>
      </c>
      <c r="L1158" s="12">
        <f t="shared" si="1567"/>
        <v>0.57024771900000004</v>
      </c>
      <c r="M1158" s="13">
        <f t="shared" si="1568"/>
        <v>0.33606031873166792</v>
      </c>
      <c r="N1158" s="13">
        <f t="shared" si="1569"/>
        <v>0.17482425591162071</v>
      </c>
      <c r="O1158" s="13">
        <f t="shared" si="1570"/>
        <v>0.19163763020314661</v>
      </c>
      <c r="P1158" s="13">
        <f t="shared" si="1571"/>
        <v>9.9693133159473979E-2</v>
      </c>
      <c r="Q1158" s="13">
        <f t="shared" si="1572"/>
        <v>4.5473265886318046E-2</v>
      </c>
      <c r="R1158" s="13">
        <f t="shared" si="1573"/>
        <v>5.4640460748954928E-2</v>
      </c>
      <c r="S1158" s="13">
        <f t="shared" si="1574"/>
        <v>7.3935542558717865E-3</v>
      </c>
      <c r="T1158" s="13">
        <f t="shared" si="1575"/>
        <v>2.5931026147153379E-2</v>
      </c>
      <c r="U1158" s="13">
        <f t="shared" si="1576"/>
        <v>2.842489089207665E-2</v>
      </c>
      <c r="V1158" s="13">
        <f t="shared" si="1577"/>
        <v>2.437018157713391E-4</v>
      </c>
      <c r="W1158" s="13">
        <f t="shared" si="1578"/>
        <v>7.8853204115761685E-3</v>
      </c>
      <c r="X1158" s="13">
        <f t="shared" si="1579"/>
        <v>4.4965859782854509E-3</v>
      </c>
      <c r="Y1158" s="13">
        <f t="shared" si="1580"/>
        <v>1.2820839487023309E-3</v>
      </c>
      <c r="Z1158" s="13">
        <f t="shared" si="1581"/>
        <v>1.0386199369066861E-2</v>
      </c>
      <c r="AA1158" s="13">
        <f t="shared" si="1582"/>
        <v>5.4030763980101948E-3</v>
      </c>
      <c r="AB1158" s="13">
        <f t="shared" si="1583"/>
        <v>1.4053858165712094E-3</v>
      </c>
      <c r="AC1158" s="13">
        <f t="shared" si="1584"/>
        <v>4.5184220318303733E-6</v>
      </c>
      <c r="AD1158" s="13">
        <f t="shared" si="1585"/>
        <v>1.0255192273081464E-3</v>
      </c>
      <c r="AE1158" s="13">
        <f t="shared" si="1586"/>
        <v>5.8480000016311302E-4</v>
      </c>
      <c r="AF1158" s="13">
        <f t="shared" si="1587"/>
        <v>1.6674043308210741E-4</v>
      </c>
      <c r="AG1158" s="13">
        <f t="shared" si="1588"/>
        <v>3.1694450543381295E-5</v>
      </c>
      <c r="AH1158" s="13">
        <f t="shared" si="1589"/>
        <v>1.4806766248224039E-3</v>
      </c>
      <c r="AI1158" s="13">
        <f t="shared" si="1590"/>
        <v>7.702729978870124E-4</v>
      </c>
      <c r="AJ1158" s="13">
        <f t="shared" si="1591"/>
        <v>2.0035451405367113E-4</v>
      </c>
      <c r="AK1158" s="13">
        <f t="shared" si="1592"/>
        <v>3.4742601139941082E-5</v>
      </c>
      <c r="AL1158" s="13">
        <f t="shared" si="1593"/>
        <v>5.3616047379832364E-8</v>
      </c>
      <c r="AM1158" s="13">
        <f t="shared" si="1594"/>
        <v>1.0669848586340249E-4</v>
      </c>
      <c r="AN1158" s="13">
        <f t="shared" si="1595"/>
        <v>6.0844568184359014E-5</v>
      </c>
      <c r="AO1158" s="13">
        <f t="shared" si="1596"/>
        <v>1.734823811033535E-5</v>
      </c>
      <c r="AP1158" s="13">
        <f t="shared" si="1597"/>
        <v>3.2975977370292012E-6</v>
      </c>
      <c r="AQ1158" s="13">
        <f t="shared" si="1598"/>
        <v>4.7011189693011594E-7</v>
      </c>
      <c r="AR1158" s="13">
        <f t="shared" si="1599"/>
        <v>1.68870493576319E-4</v>
      </c>
      <c r="AS1158" s="13">
        <f t="shared" si="1600"/>
        <v>8.7849284010472169E-5</v>
      </c>
      <c r="AT1158" s="13">
        <f t="shared" si="1601"/>
        <v>2.2850340926091892E-5</v>
      </c>
      <c r="AU1158" s="13">
        <f t="shared" si="1602"/>
        <v>3.9623778104356419E-6</v>
      </c>
      <c r="AV1158" s="13">
        <f t="shared" si="1603"/>
        <v>5.1532397142612342E-7</v>
      </c>
      <c r="AW1158" s="13">
        <f t="shared" si="1604"/>
        <v>4.4181484468617726E-10</v>
      </c>
      <c r="AX1158" s="13">
        <f t="shared" si="1605"/>
        <v>9.2510591890003552E-6</v>
      </c>
      <c r="AY1158" s="13">
        <f t="shared" si="1606"/>
        <v>5.2753954008614424E-6</v>
      </c>
      <c r="AZ1158" s="13">
        <f t="shared" si="1607"/>
        <v>1.5041410970821641E-6</v>
      </c>
      <c r="BA1158" s="13">
        <f t="shared" si="1608"/>
        <v>2.8591100988842057E-7</v>
      </c>
      <c r="BB1158" s="13">
        <f t="shared" si="1609"/>
        <v>4.0760025306464561E-8</v>
      </c>
      <c r="BC1158" s="13">
        <f t="shared" si="1610"/>
        <v>4.6486622914787409E-9</v>
      </c>
      <c r="BD1158" s="13">
        <f t="shared" si="1611"/>
        <v>1.6049668961383333E-5</v>
      </c>
      <c r="BE1158" s="13">
        <f t="shared" si="1612"/>
        <v>8.3493089704591494E-6</v>
      </c>
      <c r="BF1158" s="13">
        <f t="shared" si="1613"/>
        <v>2.1717257985793736E-6</v>
      </c>
      <c r="BG1158" s="13">
        <f t="shared" si="1614"/>
        <v>3.7658948470285634E-7</v>
      </c>
      <c r="BH1158" s="13">
        <f t="shared" si="1615"/>
        <v>4.8977053208627976E-8</v>
      </c>
      <c r="BI1158" s="13">
        <f t="shared" si="1616"/>
        <v>5.0957381200242194E-9</v>
      </c>
      <c r="BJ1158" s="14">
        <f t="shared" si="1617"/>
        <v>0.26190631331192926</v>
      </c>
      <c r="BK1158" s="14">
        <f t="shared" si="1618"/>
        <v>0.44340055539626505</v>
      </c>
      <c r="BL1158" s="14">
        <f t="shared" si="1619"/>
        <v>0.28430853998296385</v>
      </c>
      <c r="BM1158" s="14">
        <f t="shared" si="1620"/>
        <v>9.7667268465456925E-2</v>
      </c>
      <c r="BN1158" s="14">
        <f t="shared" si="1621"/>
        <v>0.90232906464118212</v>
      </c>
    </row>
    <row r="1159" spans="1:66" x14ac:dyDescent="0.25">
      <c r="A1159" t="s">
        <v>348</v>
      </c>
      <c r="B1159" t="s">
        <v>263</v>
      </c>
      <c r="C1159" t="s">
        <v>268</v>
      </c>
      <c r="D1159" s="7" t="s">
        <v>376</v>
      </c>
      <c r="E1159" s="10">
        <f>VLOOKUP(A1159,home!$A$2:$E$405,3,FALSE)</f>
        <v>1.4792000000000001</v>
      </c>
      <c r="F1159" s="10">
        <f>VLOOKUP(B1159,home!$B$2:$E$405,3,FALSE)</f>
        <v>1.1267</v>
      </c>
      <c r="G1159" s="10">
        <f>VLOOKUP(C1159,away!$B$2:$E$405,4,FALSE)</f>
        <v>0.81120000000000003</v>
      </c>
      <c r="H1159" s="10">
        <f>VLOOKUP(A1159,away!$A$2:$E$405,3,FALSE)</f>
        <v>1.1875</v>
      </c>
      <c r="I1159" s="10">
        <f>VLOOKUP(C1159,away!$B$2:$E$405,3,FALSE)</f>
        <v>0.84209999999999996</v>
      </c>
      <c r="J1159" s="10">
        <f>VLOOKUP(B1159,home!$B$2:$E$405,4,FALSE)</f>
        <v>0.84209999999999996</v>
      </c>
      <c r="K1159" s="12">
        <f t="shared" si="1566"/>
        <v>1.3519577959680003</v>
      </c>
      <c r="L1159" s="12">
        <f t="shared" si="1567"/>
        <v>0.84209473687499992</v>
      </c>
      <c r="M1159" s="13">
        <f t="shared" si="1568"/>
        <v>0.11146412008333573</v>
      </c>
      <c r="N1159" s="13">
        <f t="shared" si="1569"/>
        <v>0.1506947861173791</v>
      </c>
      <c r="O1159" s="13">
        <f t="shared" si="1570"/>
        <v>9.3863348872579994E-2</v>
      </c>
      <c r="P1159" s="13">
        <f t="shared" si="1571"/>
        <v>0.12689928626394875</v>
      </c>
      <c r="Q1159" s="13">
        <f t="shared" si="1572"/>
        <v>0.10186649545156054</v>
      </c>
      <c r="R1159" s="13">
        <f t="shared" si="1573"/>
        <v>3.9520916035530783E-2</v>
      </c>
      <c r="S1159" s="13">
        <f t="shared" si="1574"/>
        <v>3.6117965230111584E-2</v>
      </c>
      <c r="T1159" s="13">
        <f t="shared" si="1575"/>
        <v>8.5781239683660249E-2</v>
      </c>
      <c r="U1159" s="13">
        <f t="shared" si="1576"/>
        <v>5.3430610538032608E-2</v>
      </c>
      <c r="V1159" s="13">
        <f t="shared" si="1577"/>
        <v>4.5688284720186755E-3</v>
      </c>
      <c r="W1159" s="13">
        <f t="shared" si="1578"/>
        <v>4.5906400891225364E-2</v>
      </c>
      <c r="X1159" s="13">
        <f t="shared" si="1579"/>
        <v>3.8657538579374685E-2</v>
      </c>
      <c r="Y1159" s="13">
        <f t="shared" si="1580"/>
        <v>1.6276654889116841E-2</v>
      </c>
      <c r="Z1159" s="13">
        <f t="shared" si="1581"/>
        <v>1.1093451796666419E-2</v>
      </c>
      <c r="AA1159" s="13">
        <f t="shared" si="1582"/>
        <v>1.4997878640698388E-2</v>
      </c>
      <c r="AB1159" s="13">
        <f t="shared" si="1583"/>
        <v>1.0138249475637072E-2</v>
      </c>
      <c r="AC1159" s="13">
        <f t="shared" si="1584"/>
        <v>3.2509400319140043E-4</v>
      </c>
      <c r="AD1159" s="13">
        <f t="shared" si="1585"/>
        <v>1.551587914243112E-2</v>
      </c>
      <c r="AE1159" s="13">
        <f t="shared" si="1586"/>
        <v>1.3065840163829834E-2</v>
      </c>
      <c r="AF1159" s="13">
        <f t="shared" si="1587"/>
        <v>5.5013376174055453E-3</v>
      </c>
      <c r="AG1159" s="13">
        <f t="shared" si="1588"/>
        <v>1.5442158177965538E-3</v>
      </c>
      <c r="AH1159" s="13">
        <f t="shared" si="1589"/>
        <v>2.3354343429373261E-3</v>
      </c>
      <c r="AI1159" s="13">
        <f t="shared" si="1590"/>
        <v>3.1574086669055226E-3</v>
      </c>
      <c r="AJ1159" s="13">
        <f t="shared" si="1591"/>
        <v>2.1343416311399264E-3</v>
      </c>
      <c r="AK1159" s="13">
        <f t="shared" si="1592"/>
        <v>9.6184660249289361E-4</v>
      </c>
      <c r="AL1159" s="13">
        <f t="shared" si="1593"/>
        <v>1.4804475895143672E-5</v>
      </c>
      <c r="AM1159" s="13">
        <f t="shared" si="1594"/>
        <v>4.1953627535814076E-3</v>
      </c>
      <c r="AN1159" s="13">
        <f t="shared" si="1595"/>
        <v>3.5328928940723111E-3</v>
      </c>
      <c r="AO1159" s="13">
        <f t="shared" si="1596"/>
        <v>1.4875152560206897E-3</v>
      </c>
      <c r="AP1159" s="13">
        <f t="shared" si="1597"/>
        <v>4.1754292270543026E-4</v>
      </c>
      <c r="AQ1159" s="13">
        <f t="shared" si="1598"/>
        <v>8.7902674407411941E-5</v>
      </c>
      <c r="AR1159" s="13">
        <f t="shared" si="1599"/>
        <v>3.9333139370092924E-4</v>
      </c>
      <c r="AS1159" s="13">
        <f t="shared" si="1600"/>
        <v>5.3176744411293018E-4</v>
      </c>
      <c r="AT1159" s="13">
        <f t="shared" si="1601"/>
        <v>3.5946357085522694E-4</v>
      </c>
      <c r="AU1159" s="13">
        <f t="shared" si="1602"/>
        <v>1.6199319232807323E-4</v>
      </c>
      <c r="AV1159" s="13">
        <f t="shared" si="1603"/>
        <v>5.4751989815420556E-5</v>
      </c>
      <c r="AW1159" s="13">
        <f t="shared" si="1604"/>
        <v>4.6818190443530159E-7</v>
      </c>
      <c r="AX1159" s="13">
        <f t="shared" si="1605"/>
        <v>9.4532556360302732E-4</v>
      </c>
      <c r="AY1159" s="13">
        <f t="shared" si="1606"/>
        <v>7.9605368174350227E-4</v>
      </c>
      <c r="AZ1159" s="13">
        <f t="shared" si="1607"/>
        <v>3.3517630783308472E-4</v>
      </c>
      <c r="BA1159" s="13">
        <f t="shared" si="1608"/>
        <v>9.4083401583811818E-5</v>
      </c>
      <c r="BB1159" s="13">
        <f t="shared" si="1609"/>
        <v>1.9806784325256241E-5</v>
      </c>
      <c r="BC1159" s="13">
        <f t="shared" si="1610"/>
        <v>3.3358377669433062E-6</v>
      </c>
      <c r="BD1159" s="13">
        <f t="shared" si="1611"/>
        <v>5.5203716080543474E-5</v>
      </c>
      <c r="BE1159" s="13">
        <f t="shared" si="1612"/>
        <v>7.4633094321494817E-5</v>
      </c>
      <c r="BF1159" s="13">
        <f t="shared" si="1613"/>
        <v>5.0450396852580013E-5</v>
      </c>
      <c r="BG1159" s="13">
        <f t="shared" si="1614"/>
        <v>2.2735602444841668E-5</v>
      </c>
      <c r="BH1159" s="13">
        <f t="shared" si="1615"/>
        <v>7.6843937428332052E-6</v>
      </c>
      <c r="BI1159" s="13">
        <f t="shared" si="1616"/>
        <v>2.0777952055822137E-6</v>
      </c>
      <c r="BJ1159" s="14">
        <f t="shared" si="1617"/>
        <v>0.48672538643142282</v>
      </c>
      <c r="BK1159" s="14">
        <f t="shared" si="1618"/>
        <v>0.28018615221024479</v>
      </c>
      <c r="BL1159" s="14">
        <f t="shared" si="1619"/>
        <v>0.22225412739541495</v>
      </c>
      <c r="BM1159" s="14">
        <f t="shared" si="1620"/>
        <v>0.37515457950957481</v>
      </c>
      <c r="BN1159" s="14">
        <f t="shared" si="1621"/>
        <v>0.62430895282433485</v>
      </c>
    </row>
    <row r="1160" spans="1:66" x14ac:dyDescent="0.25">
      <c r="A1160" t="s">
        <v>348</v>
      </c>
      <c r="B1160" t="s">
        <v>264</v>
      </c>
      <c r="C1160" t="s">
        <v>260</v>
      </c>
      <c r="D1160" s="7" t="s">
        <v>376</v>
      </c>
      <c r="E1160" s="10">
        <f>VLOOKUP(A1160,home!$A$2:$E$405,3,FALSE)</f>
        <v>1.4792000000000001</v>
      </c>
      <c r="F1160" s="10">
        <f>VLOOKUP(B1160,home!$B$2:$E$405,3,FALSE)</f>
        <v>1.0141</v>
      </c>
      <c r="G1160" s="10">
        <f>VLOOKUP(C1160,away!$B$2:$E$405,4,FALSE)</f>
        <v>1.2394000000000001</v>
      </c>
      <c r="H1160" s="10">
        <f>VLOOKUP(A1160,away!$A$2:$E$405,3,FALSE)</f>
        <v>1.1875</v>
      </c>
      <c r="I1160" s="10">
        <f>VLOOKUP(C1160,away!$B$2:$E$405,3,FALSE)</f>
        <v>0.84209999999999996</v>
      </c>
      <c r="J1160" s="10">
        <f>VLOOKUP(B1160,home!$B$2:$E$405,4,FALSE)</f>
        <v>1.6841999999999999</v>
      </c>
      <c r="K1160" s="12">
        <f t="shared" si="1566"/>
        <v>1.8591702987680003</v>
      </c>
      <c r="L1160" s="12">
        <f t="shared" si="1567"/>
        <v>1.6841894737499998</v>
      </c>
      <c r="M1160" s="13">
        <f t="shared" si="1568"/>
        <v>2.8916012472227796E-2</v>
      </c>
      <c r="N1160" s="13">
        <f t="shared" si="1569"/>
        <v>5.3759791547170969E-2</v>
      </c>
      <c r="O1160" s="13">
        <f t="shared" si="1570"/>
        <v>4.8700043828549769E-2</v>
      </c>
      <c r="P1160" s="13">
        <f t="shared" si="1571"/>
        <v>9.0541675034739574E-2</v>
      </c>
      <c r="Q1160" s="13">
        <f t="shared" si="1572"/>
        <v>4.9974303856229654E-2</v>
      </c>
      <c r="R1160" s="13">
        <f t="shared" si="1573"/>
        <v>4.1010050593603589E-2</v>
      </c>
      <c r="S1160" s="13">
        <f t="shared" si="1574"/>
        <v>7.0875911106086195E-2</v>
      </c>
      <c r="T1160" s="13">
        <f t="shared" si="1575"/>
        <v>8.4166196512646022E-2</v>
      </c>
      <c r="U1160" s="13">
        <f t="shared" si="1576"/>
        <v>7.624466801460078E-2</v>
      </c>
      <c r="V1160" s="13">
        <f t="shared" si="1577"/>
        <v>2.4658477979292336E-2</v>
      </c>
      <c r="W1160" s="13">
        <f t="shared" si="1578"/>
        <v>3.0970247143703108E-2</v>
      </c>
      <c r="X1160" s="13">
        <f t="shared" si="1579"/>
        <v>5.2159764238860776E-2</v>
      </c>
      <c r="Y1160" s="13">
        <f t="shared" si="1580"/>
        <v>4.3923462942185507E-2</v>
      </c>
      <c r="Z1160" s="13">
        <f t="shared" si="1581"/>
        <v>2.3022898509234026E-2</v>
      </c>
      <c r="AA1160" s="13">
        <f t="shared" si="1582"/>
        <v>4.280348909991797E-2</v>
      </c>
      <c r="AB1160" s="13">
        <f t="shared" si="1583"/>
        <v>3.9789487809103685E-2</v>
      </c>
      <c r="AC1160" s="13">
        <f t="shared" si="1584"/>
        <v>4.8256565073518404E-3</v>
      </c>
      <c r="AD1160" s="13">
        <f t="shared" si="1585"/>
        <v>1.4394740908769329E-2</v>
      </c>
      <c r="AE1160" s="13">
        <f t="shared" si="1586"/>
        <v>2.424347111590781E-2</v>
      </c>
      <c r="AF1160" s="13">
        <f t="shared" si="1587"/>
        <v>2.0415299430287054E-2</v>
      </c>
      <c r="AG1160" s="13">
        <f t="shared" si="1588"/>
        <v>1.1461077467981272E-2</v>
      </c>
      <c r="AH1160" s="13">
        <f t="shared" si="1589"/>
        <v>9.6937308311166297E-3</v>
      </c>
      <c r="AI1160" s="13">
        <f t="shared" si="1590"/>
        <v>1.802229644546368E-2</v>
      </c>
      <c r="AJ1160" s="13">
        <f t="shared" si="1591"/>
        <v>1.6753259133499097E-2</v>
      </c>
      <c r="AK1160" s="13">
        <f t="shared" si="1592"/>
        <v>1.0382387262855081E-2</v>
      </c>
      <c r="AL1160" s="13">
        <f t="shared" si="1593"/>
        <v>6.0440287019182428E-4</v>
      </c>
      <c r="AM1160" s="13">
        <f t="shared" si="1594"/>
        <v>5.3524549512089271E-3</v>
      </c>
      <c r="AN1160" s="13">
        <f t="shared" si="1595"/>
        <v>9.0145482875471448E-3</v>
      </c>
      <c r="AO1160" s="13">
        <f t="shared" si="1596"/>
        <v>7.5911036682489962E-3</v>
      </c>
      <c r="AP1160" s="13">
        <f t="shared" si="1597"/>
        <v>4.2616189640699888E-3</v>
      </c>
      <c r="AQ1160" s="13">
        <f t="shared" si="1598"/>
        <v>1.7943434501050139E-3</v>
      </c>
      <c r="AR1160" s="13">
        <f t="shared" si="1599"/>
        <v>3.2652158854264922E-3</v>
      </c>
      <c r="AS1160" s="13">
        <f t="shared" si="1600"/>
        <v>6.0705923932503911E-3</v>
      </c>
      <c r="AT1160" s="13">
        <f t="shared" si="1601"/>
        <v>5.6431325367290418E-3</v>
      </c>
      <c r="AU1160" s="13">
        <f t="shared" si="1602"/>
        <v>3.4971814680993191E-3</v>
      </c>
      <c r="AV1160" s="13">
        <f t="shared" si="1603"/>
        <v>1.6254639787230312E-3</v>
      </c>
      <c r="AW1160" s="13">
        <f t="shared" si="1604"/>
        <v>5.2569535377607275E-5</v>
      </c>
      <c r="AX1160" s="13">
        <f t="shared" si="1605"/>
        <v>1.6585208784635603E-3</v>
      </c>
      <c r="AY1160" s="13">
        <f t="shared" si="1606"/>
        <v>2.7932634055029314E-3</v>
      </c>
      <c r="AZ1160" s="13">
        <f t="shared" si="1607"/>
        <v>2.3521924124795574E-3</v>
      </c>
      <c r="BA1160" s="13">
        <f t="shared" si="1608"/>
        <v>1.3205125671108958E-3</v>
      </c>
      <c r="BB1160" s="13">
        <f t="shared" si="1609"/>
        <v>5.5599834137069044E-4</v>
      </c>
      <c r="BC1160" s="13">
        <f t="shared" si="1610"/>
        <v>1.872813107917951E-4</v>
      </c>
      <c r="BD1160" s="13">
        <f t="shared" si="1611"/>
        <v>9.165403706260975E-4</v>
      </c>
      <c r="BE1160" s="13">
        <f t="shared" si="1612"/>
        <v>1.7040046346898552E-3</v>
      </c>
      <c r="BF1160" s="13">
        <f t="shared" si="1613"/>
        <v>1.5840174028891982E-3</v>
      </c>
      <c r="BG1160" s="13">
        <f t="shared" si="1614"/>
        <v>9.8165270272774097E-4</v>
      </c>
      <c r="BH1160" s="13">
        <f t="shared" si="1615"/>
        <v>4.5626488715418731E-4</v>
      </c>
      <c r="BI1160" s="13">
        <f t="shared" si="1616"/>
        <v>1.6965482531355972E-4</v>
      </c>
      <c r="BJ1160" s="14">
        <f t="shared" si="1617"/>
        <v>0.42235019340064123</v>
      </c>
      <c r="BK1160" s="14">
        <f t="shared" si="1618"/>
        <v>0.22321539937539245</v>
      </c>
      <c r="BL1160" s="14">
        <f t="shared" si="1619"/>
        <v>0.32931313410433921</v>
      </c>
      <c r="BM1160" s="14">
        <f t="shared" si="1620"/>
        <v>0.68225905418695987</v>
      </c>
      <c r="BN1160" s="14">
        <f t="shared" si="1621"/>
        <v>0.31290187733252134</v>
      </c>
    </row>
    <row r="1161" spans="1:66" x14ac:dyDescent="0.25">
      <c r="A1161" t="s">
        <v>348</v>
      </c>
      <c r="B1161" t="s">
        <v>266</v>
      </c>
      <c r="C1161" t="s">
        <v>269</v>
      </c>
      <c r="D1161" s="7" t="s">
        <v>376</v>
      </c>
      <c r="E1161" s="10">
        <f>VLOOKUP(A1161,home!$A$2:$E$405,3,FALSE)</f>
        <v>1.4792000000000001</v>
      </c>
      <c r="F1161" s="10">
        <f>VLOOKUP(B1161,home!$B$2:$E$405,3,FALSE)</f>
        <v>1.2169000000000001</v>
      </c>
      <c r="G1161" s="10">
        <f>VLOOKUP(C1161,away!$B$2:$E$405,4,FALSE)</f>
        <v>0.96579999999999999</v>
      </c>
      <c r="H1161" s="10">
        <f>VLOOKUP(A1161,away!$A$2:$E$405,3,FALSE)</f>
        <v>1.1875</v>
      </c>
      <c r="I1161" s="10">
        <f>VLOOKUP(C1161,away!$B$2:$E$405,3,FALSE)</f>
        <v>0.84209999999999996</v>
      </c>
      <c r="J1161" s="10">
        <f>VLOOKUP(B1161,home!$B$2:$E$405,4,FALSE)</f>
        <v>0.67369999999999997</v>
      </c>
      <c r="K1161" s="12">
        <f t="shared" si="1566"/>
        <v>1.7384771639840002</v>
      </c>
      <c r="L1161" s="12">
        <f t="shared" si="1567"/>
        <v>0.67369578937499985</v>
      </c>
      <c r="M1161" s="13">
        <f t="shared" si="1568"/>
        <v>8.9620342014334442E-2</v>
      </c>
      <c r="N1161" s="13">
        <f t="shared" si="1569"/>
        <v>0.15580291802035628</v>
      </c>
      <c r="O1161" s="13">
        <f t="shared" si="1570"/>
        <v>6.0376847057404516E-2</v>
      </c>
      <c r="P1161" s="13">
        <f t="shared" si="1571"/>
        <v>0.10496376984265232</v>
      </c>
      <c r="Q1161" s="13">
        <f t="shared" si="1572"/>
        <v>0.13542990753023038</v>
      </c>
      <c r="R1161" s="13">
        <f t="shared" si="1573"/>
        <v>2.0337813819155885E-2</v>
      </c>
      <c r="S1161" s="13">
        <f t="shared" si="1574"/>
        <v>3.0733516331088929E-2</v>
      </c>
      <c r="T1161" s="13">
        <f t="shared" si="1575"/>
        <v>9.1238558458561797E-2</v>
      </c>
      <c r="U1161" s="13">
        <f t="shared" si="1576"/>
        <v>3.5356824889960725E-2</v>
      </c>
      <c r="V1161" s="13">
        <f t="shared" si="1577"/>
        <v>3.9994711296383566E-3</v>
      </c>
      <c r="W1161" s="13">
        <f t="shared" si="1578"/>
        <v>7.8480600520590096E-2</v>
      </c>
      <c r="X1161" s="13">
        <f t="shared" si="1579"/>
        <v>5.2872050118342978E-2</v>
      </c>
      <c r="Y1161" s="13">
        <f t="shared" si="1580"/>
        <v>1.780983877017581E-2</v>
      </c>
      <c r="Z1161" s="13">
        <f t="shared" si="1581"/>
        <v>4.5671665116860018E-3</v>
      </c>
      <c r="AA1161" s="13">
        <f t="shared" si="1582"/>
        <v>7.9399146846785788E-3</v>
      </c>
      <c r="AB1161" s="13">
        <f t="shared" si="1583"/>
        <v>6.9016801816474691E-3</v>
      </c>
      <c r="AC1161" s="13">
        <f t="shared" si="1584"/>
        <v>2.9276247285782767E-4</v>
      </c>
      <c r="AD1161" s="13">
        <f t="shared" si="1585"/>
        <v>3.4109182955199185E-2</v>
      </c>
      <c r="AE1161" s="13">
        <f t="shared" si="1586"/>
        <v>2.2979212935939207E-2</v>
      </c>
      <c r="AF1161" s="13">
        <f t="shared" si="1587"/>
        <v>7.7404994990468859E-3</v>
      </c>
      <c r="AG1161" s="13">
        <f t="shared" si="1588"/>
        <v>1.7382473067223943E-3</v>
      </c>
      <c r="AH1161" s="13">
        <f t="shared" si="1589"/>
        <v>7.6922021207434109E-4</v>
      </c>
      <c r="AI1161" s="13">
        <f t="shared" si="1590"/>
        <v>1.3372717727661717E-3</v>
      </c>
      <c r="AJ1161" s="13">
        <f t="shared" si="1591"/>
        <v>1.1624082194971956E-3</v>
      </c>
      <c r="AK1161" s="13">
        <f t="shared" si="1592"/>
        <v>6.736067149410586E-4</v>
      </c>
      <c r="AL1161" s="13">
        <f t="shared" si="1593"/>
        <v>1.3715391898281173E-5</v>
      </c>
      <c r="AM1161" s="13">
        <f t="shared" si="1594"/>
        <v>1.1859607129953207E-2</v>
      </c>
      <c r="AN1161" s="13">
        <f t="shared" si="1595"/>
        <v>7.9897673870912029E-3</v>
      </c>
      <c r="AO1161" s="13">
        <f t="shared" si="1596"/>
        <v>2.6913363233845187E-3</v>
      </c>
      <c r="AP1161" s="13">
        <f t="shared" si="1597"/>
        <v>6.0438064961871446E-4</v>
      </c>
      <c r="AQ1161" s="13">
        <f t="shared" si="1598"/>
        <v>1.0179217470696374E-4</v>
      </c>
      <c r="AR1161" s="13">
        <f t="shared" si="1599"/>
        <v>1.0364408359532565E-4</v>
      </c>
      <c r="AS1161" s="13">
        <f t="shared" si="1600"/>
        <v>1.8018287251252236E-4</v>
      </c>
      <c r="AT1161" s="13">
        <f t="shared" si="1601"/>
        <v>1.5662190460203034E-4</v>
      </c>
      <c r="AU1161" s="13">
        <f t="shared" si="1602"/>
        <v>9.0761201510103438E-5</v>
      </c>
      <c r="AV1161" s="13">
        <f t="shared" si="1603"/>
        <v>3.9446569050266253E-5</v>
      </c>
      <c r="AW1161" s="13">
        <f t="shared" si="1604"/>
        <v>4.4620922430345767E-7</v>
      </c>
      <c r="AX1161" s="13">
        <f t="shared" si="1605"/>
        <v>3.4362760282075811E-3</v>
      </c>
      <c r="AY1161" s="13">
        <f t="shared" si="1606"/>
        <v>2.3150046913336959E-3</v>
      </c>
      <c r="AZ1161" s="13">
        <f t="shared" si="1607"/>
        <v>7.7980445646744093E-4</v>
      </c>
      <c r="BA1161" s="13">
        <f t="shared" si="1608"/>
        <v>1.7511699295265847E-4</v>
      </c>
      <c r="BB1161" s="13">
        <f t="shared" si="1609"/>
        <v>2.9493895200054375E-5</v>
      </c>
      <c r="BC1161" s="13">
        <f t="shared" si="1610"/>
        <v>3.9739826017088322E-6</v>
      </c>
      <c r="BD1161" s="13">
        <f t="shared" si="1611"/>
        <v>1.1637430451966894E-5</v>
      </c>
      <c r="BE1161" s="13">
        <f t="shared" si="1612"/>
        <v>2.0231407088196445E-5</v>
      </c>
      <c r="BF1161" s="13">
        <f t="shared" si="1613"/>
        <v>1.7585919609046785E-5</v>
      </c>
      <c r="BG1161" s="13">
        <f t="shared" si="1614"/>
        <v>1.0190906549328756E-5</v>
      </c>
      <c r="BH1161" s="13">
        <f t="shared" si="1615"/>
        <v>4.429164579075758E-6</v>
      </c>
      <c r="BI1161" s="13">
        <f t="shared" si="1616"/>
        <v>1.5400002952500013E-6</v>
      </c>
      <c r="BJ1161" s="14">
        <f t="shared" si="1617"/>
        <v>0.62818756982668267</v>
      </c>
      <c r="BK1161" s="14">
        <f t="shared" si="1618"/>
        <v>0.23193858187380387</v>
      </c>
      <c r="BL1161" s="14">
        <f t="shared" si="1619"/>
        <v>0.13549185901196914</v>
      </c>
      <c r="BM1161" s="14">
        <f t="shared" si="1620"/>
        <v>0.43133902045789824</v>
      </c>
      <c r="BN1161" s="14">
        <f t="shared" si="1621"/>
        <v>0.56653159828413391</v>
      </c>
    </row>
    <row r="1162" spans="1:66" x14ac:dyDescent="0.25">
      <c r="A1162" t="s">
        <v>349</v>
      </c>
      <c r="B1162" t="s">
        <v>284</v>
      </c>
      <c r="C1162" t="s">
        <v>277</v>
      </c>
      <c r="D1162" s="7" t="s">
        <v>376</v>
      </c>
      <c r="E1162" s="10">
        <f>VLOOKUP(A1162,home!$A$2:$E$405,3,FALSE)</f>
        <v>1.53</v>
      </c>
      <c r="F1162" s="10">
        <f>VLOOKUP(B1162,home!$B$2:$E$405,3,FALSE)</f>
        <v>0.65359999999999996</v>
      </c>
      <c r="G1162" s="10">
        <f>VLOOKUP(C1162,away!$B$2:$E$405,4,FALSE)</f>
        <v>0.70809999999999995</v>
      </c>
      <c r="H1162" s="10">
        <f>VLOOKUP(A1162,away!$A$2:$E$405,3,FALSE)</f>
        <v>1.075</v>
      </c>
      <c r="I1162" s="10">
        <f>VLOOKUP(C1162,away!$B$2:$E$405,3,FALSE)</f>
        <v>1.4729000000000001</v>
      </c>
      <c r="J1162" s="10">
        <f>VLOOKUP(B1162,home!$B$2:$E$405,4,FALSE)</f>
        <v>0.62019999999999997</v>
      </c>
      <c r="K1162" s="12">
        <f t="shared" si="1566"/>
        <v>0.70810566479999992</v>
      </c>
      <c r="L1162" s="12">
        <f t="shared" si="1567"/>
        <v>0.9820045235</v>
      </c>
      <c r="M1162" s="13">
        <f t="shared" si="1568"/>
        <v>0.18449919322045091</v>
      </c>
      <c r="N1162" s="13">
        <f t="shared" si="1569"/>
        <v>0.13064492387043103</v>
      </c>
      <c r="O1162" s="13">
        <f t="shared" si="1570"/>
        <v>0.18117904232458332</v>
      </c>
      <c r="P1162" s="13">
        <f t="shared" si="1571"/>
        <v>0.12829390621307638</v>
      </c>
      <c r="Q1162" s="13">
        <f t="shared" si="1572"/>
        <v>4.6255205335008459E-2</v>
      </c>
      <c r="R1162" s="13">
        <f t="shared" si="1573"/>
        <v>8.8959319563069364E-2</v>
      </c>
      <c r="S1162" s="13">
        <f t="shared" si="1574"/>
        <v>2.2302707784395331E-2</v>
      </c>
      <c r="T1162" s="13">
        <f t="shared" si="1575"/>
        <v>4.5422820874399639E-2</v>
      </c>
      <c r="U1162" s="13">
        <f t="shared" si="1576"/>
        <v>6.2992598119362864E-2</v>
      </c>
      <c r="V1162" s="13">
        <f t="shared" si="1577"/>
        <v>1.7231641148515342E-3</v>
      </c>
      <c r="W1162" s="13">
        <f t="shared" si="1578"/>
        <v>1.0917857641402224E-2</v>
      </c>
      <c r="X1162" s="13">
        <f t="shared" si="1579"/>
        <v>1.0721385590786024E-2</v>
      </c>
      <c r="Y1162" s="13">
        <f t="shared" si="1580"/>
        <v>5.2642245741697973E-3</v>
      </c>
      <c r="Z1162" s="13">
        <f t="shared" si="1581"/>
        <v>2.9119484739472058E-2</v>
      </c>
      <c r="AA1162" s="13">
        <f t="shared" si="1582"/>
        <v>2.0619672100077313E-2</v>
      </c>
      <c r="AB1162" s="13">
        <f t="shared" si="1583"/>
        <v>7.3004533101916269E-3</v>
      </c>
      <c r="AC1162" s="13">
        <f t="shared" si="1584"/>
        <v>7.4889031857564757E-5</v>
      </c>
      <c r="AD1162" s="13">
        <f t="shared" si="1585"/>
        <v>1.9327492108392201E-3</v>
      </c>
      <c r="AE1162" s="13">
        <f t="shared" si="1586"/>
        <v>1.8979684678351691E-3</v>
      </c>
      <c r="AF1162" s="13">
        <f t="shared" si="1587"/>
        <v>9.3190681043725E-4</v>
      </c>
      <c r="AG1162" s="13">
        <f t="shared" si="1588"/>
        <v>3.0504556777661223E-4</v>
      </c>
      <c r="AH1162" s="13">
        <f t="shared" si="1589"/>
        <v>7.1488664340376949E-3</v>
      </c>
      <c r="AI1162" s="13">
        <f t="shared" si="1590"/>
        <v>5.0621528188406666E-3</v>
      </c>
      <c r="AJ1162" s="13">
        <f t="shared" si="1591"/>
        <v>1.7922695435521815E-3</v>
      </c>
      <c r="AK1162" s="13">
        <f t="shared" si="1592"/>
        <v>4.2303873887927003E-4</v>
      </c>
      <c r="AL1162" s="13">
        <f t="shared" si="1593"/>
        <v>2.0830023723827377E-6</v>
      </c>
      <c r="AM1162" s="13">
        <f t="shared" si="1594"/>
        <v>2.7371813296659634E-4</v>
      </c>
      <c r="AN1162" s="13">
        <f t="shared" si="1595"/>
        <v>2.6879244473717207E-4</v>
      </c>
      <c r="AO1162" s="13">
        <f t="shared" si="1596"/>
        <v>1.3197769830726333E-4</v>
      </c>
      <c r="AP1162" s="13">
        <f t="shared" si="1597"/>
        <v>4.3200898912950308E-5</v>
      </c>
      <c r="AQ1162" s="13">
        <f t="shared" si="1598"/>
        <v>1.0605869537945859E-5</v>
      </c>
      <c r="AR1162" s="13">
        <f t="shared" si="1599"/>
        <v>1.4040438352244664E-3</v>
      </c>
      <c r="AS1162" s="13">
        <f t="shared" si="1600"/>
        <v>9.9421139334996225E-4</v>
      </c>
      <c r="AT1162" s="13">
        <f t="shared" si="1601"/>
        <v>3.5200335981990454E-4</v>
      </c>
      <c r="AU1162" s="13">
        <f t="shared" si="1602"/>
        <v>8.3085191039035714E-5</v>
      </c>
      <c r="AV1162" s="13">
        <f t="shared" si="1603"/>
        <v>1.4708273608932844E-5</v>
      </c>
      <c r="AW1162" s="13">
        <f t="shared" si="1604"/>
        <v>4.0234519659446097E-8</v>
      </c>
      <c r="AX1162" s="13">
        <f t="shared" si="1605"/>
        <v>3.2303560085354396E-5</v>
      </c>
      <c r="AY1162" s="13">
        <f t="shared" si="1606"/>
        <v>3.1722242128972056E-5</v>
      </c>
      <c r="AZ1162" s="13">
        <f t="shared" si="1607"/>
        <v>1.5575692633106413E-5</v>
      </c>
      <c r="BA1162" s="13">
        <f t="shared" si="1608"/>
        <v>5.0984668741187086E-6</v>
      </c>
      <c r="BB1162" s="13">
        <f t="shared" si="1609"/>
        <v>1.2516793833248692E-6</v>
      </c>
      <c r="BC1162" s="13">
        <f t="shared" si="1610"/>
        <v>2.4583096327934244E-7</v>
      </c>
      <c r="BD1162" s="13">
        <f t="shared" si="1611"/>
        <v>2.2979623289711904E-4</v>
      </c>
      <c r="BE1162" s="13">
        <f t="shared" si="1612"/>
        <v>1.6272001426415007E-4</v>
      </c>
      <c r="BF1162" s="13">
        <f t="shared" si="1613"/>
        <v>5.7611481938390719E-5</v>
      </c>
      <c r="BG1162" s="13">
        <f t="shared" si="1614"/>
        <v>1.3598338906032452E-5</v>
      </c>
      <c r="BH1162" s="13">
        <f t="shared" si="1615"/>
        <v>2.407265202807953E-6</v>
      </c>
      <c r="BI1162" s="13">
        <f t="shared" si="1616"/>
        <v>3.4091962535684659E-7</v>
      </c>
      <c r="BJ1162" s="14">
        <f t="shared" si="1617"/>
        <v>0.25510858045961554</v>
      </c>
      <c r="BK1162" s="14">
        <f t="shared" si="1618"/>
        <v>0.33692766560913306</v>
      </c>
      <c r="BL1162" s="14">
        <f t="shared" si="1619"/>
        <v>0.37879193925847038</v>
      </c>
      <c r="BM1162" s="14">
        <f t="shared" si="1620"/>
        <v>0.24008439753246241</v>
      </c>
      <c r="BN1162" s="14">
        <f t="shared" si="1621"/>
        <v>0.75983159052661953</v>
      </c>
    </row>
    <row r="1163" spans="1:66" x14ac:dyDescent="0.25">
      <c r="A1163" t="s">
        <v>349</v>
      </c>
      <c r="B1163" t="s">
        <v>287</v>
      </c>
      <c r="C1163" t="s">
        <v>276</v>
      </c>
      <c r="D1163" s="7" t="s">
        <v>376</v>
      </c>
      <c r="E1163" s="10">
        <f>VLOOKUP(A1163,home!$A$2:$E$405,3,FALSE)</f>
        <v>1.53</v>
      </c>
      <c r="F1163" s="10">
        <f>VLOOKUP(B1163,home!$B$2:$E$405,3,FALSE)</f>
        <v>0.90500000000000003</v>
      </c>
      <c r="G1163" s="10">
        <f>VLOOKUP(C1163,away!$B$2:$E$405,4,FALSE)</f>
        <v>0.59909999999999997</v>
      </c>
      <c r="H1163" s="10">
        <f>VLOOKUP(A1163,away!$A$2:$E$405,3,FALSE)</f>
        <v>1.075</v>
      </c>
      <c r="I1163" s="10">
        <f>VLOOKUP(C1163,away!$B$2:$E$405,3,FALSE)</f>
        <v>1.0078</v>
      </c>
      <c r="J1163" s="10">
        <f>VLOOKUP(B1163,home!$B$2:$E$405,4,FALSE)</f>
        <v>1.4311</v>
      </c>
      <c r="K1163" s="12">
        <f t="shared" si="1566"/>
        <v>0.82954381500000007</v>
      </c>
      <c r="L1163" s="12">
        <f t="shared" si="1567"/>
        <v>1.5504322735</v>
      </c>
      <c r="M1163" s="13">
        <f t="shared" si="1568"/>
        <v>9.2552790559935968E-2</v>
      </c>
      <c r="N1163" s="13">
        <f t="shared" si="1569"/>
        <v>7.6776594969985276E-2</v>
      </c>
      <c r="O1163" s="13">
        <f t="shared" si="1570"/>
        <v>0.14349683348661085</v>
      </c>
      <c r="P1163" s="13">
        <f t="shared" si="1571"/>
        <v>0.11903691069090291</v>
      </c>
      <c r="Q1163" s="13">
        <f t="shared" si="1572"/>
        <v>3.1844774747055701E-2</v>
      </c>
      <c r="R1163" s="13">
        <f t="shared" si="1573"/>
        <v>0.11124106089134851</v>
      </c>
      <c r="S1163" s="13">
        <f t="shared" si="1574"/>
        <v>3.827487540113076E-2</v>
      </c>
      <c r="T1163" s="13">
        <f t="shared" si="1575"/>
        <v>4.9373166510172949E-2</v>
      </c>
      <c r="U1163" s="13">
        <f t="shared" si="1576"/>
        <v>9.2279334036456551E-2</v>
      </c>
      <c r="V1163" s="13">
        <f t="shared" si="1577"/>
        <v>5.4696987251704448E-3</v>
      </c>
      <c r="W1163" s="13">
        <f t="shared" si="1578"/>
        <v>8.8055453104960834E-3</v>
      </c>
      <c r="X1163" s="13">
        <f t="shared" si="1579"/>
        <v>1.3652401635159704E-2</v>
      </c>
      <c r="Y1163" s="13">
        <f t="shared" si="1580"/>
        <v>1.058356205296789E-2</v>
      </c>
      <c r="Z1163" s="13">
        <f t="shared" si="1581"/>
        <v>5.7490576981441804E-2</v>
      </c>
      <c r="AA1163" s="13">
        <f t="shared" si="1582"/>
        <v>4.7690952555736424E-2</v>
      </c>
      <c r="AB1163" s="13">
        <f t="shared" si="1583"/>
        <v>1.9780867362034799E-2</v>
      </c>
      <c r="AC1163" s="13">
        <f t="shared" si="1584"/>
        <v>4.3967882729088178E-4</v>
      </c>
      <c r="AD1163" s="13">
        <f t="shared" si="1585"/>
        <v>1.8261464125060699E-3</v>
      </c>
      <c r="AE1163" s="13">
        <f t="shared" si="1586"/>
        <v>2.8313163340856545E-3</v>
      </c>
      <c r="AF1163" s="13">
        <f t="shared" si="1587"/>
        <v>2.1948821104270538E-3</v>
      </c>
      <c r="AG1163" s="13">
        <f t="shared" si="1588"/>
        <v>1.1343386868446317E-3</v>
      </c>
      <c r="AH1163" s="13">
        <f t="shared" si="1589"/>
        <v>2.2283811493540896E-2</v>
      </c>
      <c r="AI1163" s="13">
        <f t="shared" si="1590"/>
        <v>1.8485397999092764E-2</v>
      </c>
      <c r="AJ1163" s="13">
        <f t="shared" si="1591"/>
        <v>7.6672237889803905E-3</v>
      </c>
      <c r="AK1163" s="13">
        <f t="shared" si="1592"/>
        <v>2.1200993574565165E-3</v>
      </c>
      <c r="AL1163" s="13">
        <f t="shared" si="1593"/>
        <v>2.2619743383323368E-5</v>
      </c>
      <c r="AM1163" s="13">
        <f t="shared" si="1594"/>
        <v>3.0297369235576994E-4</v>
      </c>
      <c r="AN1163" s="13">
        <f t="shared" si="1595"/>
        <v>4.6974019064984591E-4</v>
      </c>
      <c r="AO1163" s="13">
        <f t="shared" si="1596"/>
        <v>3.6415017587178208E-4</v>
      </c>
      <c r="AP1163" s="13">
        <f t="shared" si="1597"/>
        <v>1.8819672835743731E-4</v>
      </c>
      <c r="AQ1163" s="13">
        <f t="shared" si="1598"/>
        <v>7.2946570353120868E-5</v>
      </c>
      <c r="AR1163" s="13">
        <f t="shared" si="1599"/>
        <v>6.9099081032352062E-3</v>
      </c>
      <c r="AS1163" s="13">
        <f t="shared" si="1600"/>
        <v>5.7320715292571468E-3</v>
      </c>
      <c r="AT1163" s="13">
        <f t="shared" si="1601"/>
        <v>2.377502242116429E-3</v>
      </c>
      <c r="AU1163" s="13">
        <f t="shared" si="1602"/>
        <v>6.5741409336543891E-4</v>
      </c>
      <c r="AV1163" s="13">
        <f t="shared" si="1603"/>
        <v>1.3633844876128308E-4</v>
      </c>
      <c r="AW1163" s="13">
        <f t="shared" si="1604"/>
        <v>8.0812269309040763E-7</v>
      </c>
      <c r="AX1163" s="13">
        <f t="shared" si="1605"/>
        <v>4.1888325433573606E-5</v>
      </c>
      <c r="AY1163" s="13">
        <f t="shared" si="1606"/>
        <v>6.4945011635083395E-5</v>
      </c>
      <c r="AZ1163" s="13">
        <f t="shared" si="1607"/>
        <v>5.0346421020933153E-5</v>
      </c>
      <c r="BA1163" s="13">
        <f t="shared" si="1608"/>
        <v>2.6019572002024528E-5</v>
      </c>
      <c r="BB1163" s="13">
        <f t="shared" si="1609"/>
        <v>1.008539604364896E-5</v>
      </c>
      <c r="BC1163" s="13">
        <f t="shared" si="1610"/>
        <v>3.1273447034205114E-6</v>
      </c>
      <c r="BD1163" s="13">
        <f t="shared" si="1611"/>
        <v>1.7855574216958387E-3</v>
      </c>
      <c r="BE1163" s="13">
        <f t="shared" si="1612"/>
        <v>1.4811981154951299E-3</v>
      </c>
      <c r="BF1163" s="13">
        <f t="shared" si="1613"/>
        <v>6.1435936774932034E-4</v>
      </c>
      <c r="BG1163" s="13">
        <f t="shared" si="1614"/>
        <v>1.698793379012531E-4</v>
      </c>
      <c r="BH1163" s="13">
        <f t="shared" si="1615"/>
        <v>3.5230588513069894E-5</v>
      </c>
      <c r="BI1163" s="13">
        <f t="shared" si="1616"/>
        <v>5.8450633599654379E-6</v>
      </c>
      <c r="BJ1163" s="14">
        <f t="shared" si="1617"/>
        <v>0.20061714819812765</v>
      </c>
      <c r="BK1163" s="14">
        <f t="shared" si="1618"/>
        <v>0.25586151895944931</v>
      </c>
      <c r="BL1163" s="14">
        <f t="shared" si="1619"/>
        <v>0.4849508852827078</v>
      </c>
      <c r="BM1163" s="14">
        <f t="shared" si="1620"/>
        <v>0.4239070271869454</v>
      </c>
      <c r="BN1163" s="14">
        <f t="shared" si="1621"/>
        <v>0.57494896534583928</v>
      </c>
    </row>
    <row r="1164" spans="1:66" x14ac:dyDescent="0.25">
      <c r="A1164" t="s">
        <v>349</v>
      </c>
      <c r="B1164" t="s">
        <v>279</v>
      </c>
      <c r="C1164" t="s">
        <v>281</v>
      </c>
      <c r="D1164" s="7" t="s">
        <v>376</v>
      </c>
      <c r="E1164" s="10">
        <f>VLOOKUP(A1164,home!$A$2:$E$405,3,FALSE)</f>
        <v>1.53</v>
      </c>
      <c r="F1164" s="10">
        <f>VLOOKUP(B1164,home!$B$2:$E$405,3,FALSE)</f>
        <v>1.4160999999999999</v>
      </c>
      <c r="G1164" s="10">
        <f>VLOOKUP(C1164,away!$B$2:$E$405,4,FALSE)</f>
        <v>1.0348999999999999</v>
      </c>
      <c r="H1164" s="10">
        <f>VLOOKUP(A1164,away!$A$2:$E$405,3,FALSE)</f>
        <v>1.075</v>
      </c>
      <c r="I1164" s="10">
        <f>VLOOKUP(C1164,away!$B$2:$E$405,3,FALSE)</f>
        <v>1.1628000000000001</v>
      </c>
      <c r="J1164" s="10">
        <f>VLOOKUP(B1164,home!$B$2:$E$405,4,FALSE)</f>
        <v>1.2403</v>
      </c>
      <c r="K1164" s="12">
        <f t="shared" si="1566"/>
        <v>2.2422484916999998</v>
      </c>
      <c r="L1164" s="12">
        <f t="shared" si="1567"/>
        <v>1.550387403</v>
      </c>
      <c r="M1164" s="13">
        <f t="shared" si="1568"/>
        <v>2.2536120651487936E-2</v>
      </c>
      <c r="N1164" s="13">
        <f t="shared" si="1569"/>
        <v>5.0531582539568042E-2</v>
      </c>
      <c r="O1164" s="13">
        <f t="shared" si="1570"/>
        <v>3.493971757055505E-2</v>
      </c>
      <c r="P1164" s="13">
        <f t="shared" si="1571"/>
        <v>7.8343529023001041E-2</v>
      </c>
      <c r="Q1164" s="13">
        <f t="shared" si="1572"/>
        <v>5.6652182366280258E-2</v>
      </c>
      <c r="R1164" s="13">
        <f t="shared" si="1573"/>
        <v>2.7085048992883158E-2</v>
      </c>
      <c r="S1164" s="13">
        <f t="shared" si="1574"/>
        <v>6.8087456518082776E-2</v>
      </c>
      <c r="T1164" s="13">
        <f t="shared" si="1575"/>
        <v>8.7832829893139647E-2</v>
      </c>
      <c r="U1164" s="13">
        <f t="shared" si="1576"/>
        <v>6.0731410251912865E-2</v>
      </c>
      <c r="V1164" s="13">
        <f t="shared" si="1577"/>
        <v>2.6299565475936669E-2</v>
      </c>
      <c r="W1164" s="13">
        <f t="shared" si="1578"/>
        <v>4.2342756820768407E-2</v>
      </c>
      <c r="X1164" s="13">
        <f t="shared" si="1579"/>
        <v>6.5647676783211664E-2</v>
      </c>
      <c r="Y1164" s="13">
        <f t="shared" si="1580"/>
        <v>5.0889665560453469E-2</v>
      </c>
      <c r="Z1164" s="13">
        <f t="shared" si="1581"/>
        <v>1.3997439589401297E-2</v>
      </c>
      <c r="AA1164" s="13">
        <f t="shared" si="1582"/>
        <v>3.1385737806996925E-2</v>
      </c>
      <c r="AB1164" s="13">
        <f t="shared" si="1583"/>
        <v>3.5187311629315265E-2</v>
      </c>
      <c r="AC1164" s="13">
        <f t="shared" si="1584"/>
        <v>5.7141621749691122E-3</v>
      </c>
      <c r="AD1164" s="13">
        <f t="shared" si="1585"/>
        <v>2.3735745653946975E-2</v>
      </c>
      <c r="AE1164" s="13">
        <f t="shared" si="1586"/>
        <v>3.6799601062691388E-2</v>
      </c>
      <c r="AF1164" s="13">
        <f t="shared" si="1587"/>
        <v>2.8526818961511071E-2</v>
      </c>
      <c r="AG1164" s="13">
        <f t="shared" si="1588"/>
        <v>1.4742540255196104E-2</v>
      </c>
      <c r="AH1164" s="13">
        <f t="shared" si="1589"/>
        <v>5.4253635034153171E-3</v>
      </c>
      <c r="AI1164" s="13">
        <f t="shared" si="1590"/>
        <v>1.2165013132457221E-2</v>
      </c>
      <c r="AJ1164" s="13">
        <f t="shared" si="1591"/>
        <v>1.363849117388145E-2</v>
      </c>
      <c r="AK1164" s="13">
        <f t="shared" si="1592"/>
        <v>1.019362875456648E-2</v>
      </c>
      <c r="AL1164" s="13">
        <f t="shared" si="1593"/>
        <v>7.9457797927128069E-4</v>
      </c>
      <c r="AM1164" s="13">
        <f t="shared" si="1594"/>
        <v>1.0644287978387471E-2</v>
      </c>
      <c r="AN1164" s="13">
        <f t="shared" si="1595"/>
        <v>1.6502769995596269E-2</v>
      </c>
      <c r="AO1164" s="13">
        <f t="shared" si="1596"/>
        <v>1.2792843357889412E-2</v>
      </c>
      <c r="AP1164" s="13">
        <f t="shared" si="1597"/>
        <v>6.6112877302079891E-3</v>
      </c>
      <c r="AQ1164" s="13">
        <f t="shared" si="1598"/>
        <v>2.5625143036307326E-3</v>
      </c>
      <c r="AR1164" s="13">
        <f t="shared" si="1599"/>
        <v>1.6822830464782103E-3</v>
      </c>
      <c r="AS1164" s="13">
        <f t="shared" si="1600"/>
        <v>3.7720966235782476E-3</v>
      </c>
      <c r="AT1164" s="13">
        <f t="shared" si="1601"/>
        <v>4.2289889823824952E-3</v>
      </c>
      <c r="AU1164" s="13">
        <f t="shared" si="1602"/>
        <v>3.1608147223876884E-3</v>
      </c>
      <c r="AV1164" s="13">
        <f t="shared" si="1603"/>
        <v>1.7718330109542382E-3</v>
      </c>
      <c r="AW1164" s="13">
        <f t="shared" si="1604"/>
        <v>7.6728727508100652E-5</v>
      </c>
      <c r="AX1164" s="13">
        <f t="shared" si="1605"/>
        <v>3.9778564441266262E-3</v>
      </c>
      <c r="AY1164" s="13">
        <f t="shared" si="1606"/>
        <v>6.1672185219162944E-3</v>
      </c>
      <c r="AZ1164" s="13">
        <f t="shared" si="1607"/>
        <v>4.7807889539636522E-3</v>
      </c>
      <c r="BA1164" s="13">
        <f t="shared" si="1608"/>
        <v>2.4706916568755979E-3</v>
      </c>
      <c r="BB1164" s="13">
        <f t="shared" si="1609"/>
        <v>9.5763230537928147E-4</v>
      </c>
      <c r="BC1164" s="13">
        <f t="shared" si="1610"/>
        <v>2.9694021259317731E-4</v>
      </c>
      <c r="BD1164" s="13">
        <f t="shared" si="1611"/>
        <v>4.3469840725671329E-4</v>
      </c>
      <c r="BE1164" s="13">
        <f t="shared" si="1612"/>
        <v>9.7470184801575768E-4</v>
      </c>
      <c r="BF1164" s="13">
        <f t="shared" si="1613"/>
        <v>1.0927618742852679E-3</v>
      </c>
      <c r="BG1164" s="13">
        <f t="shared" si="1614"/>
        <v>8.1674788813446879E-4</v>
      </c>
      <c r="BH1164" s="13">
        <f t="shared" si="1615"/>
        <v>4.5783793006716846E-4</v>
      </c>
      <c r="BI1164" s="13">
        <f t="shared" si="1616"/>
        <v>2.0531728162723138E-4</v>
      </c>
      <c r="BJ1164" s="14">
        <f t="shared" si="1617"/>
        <v>0.5254662313573335</v>
      </c>
      <c r="BK1164" s="14">
        <f t="shared" si="1618"/>
        <v>0.20794263034466515</v>
      </c>
      <c r="BL1164" s="14">
        <f t="shared" si="1619"/>
        <v>0.24934980443115123</v>
      </c>
      <c r="BM1164" s="14">
        <f t="shared" si="1620"/>
        <v>0.72057743478436764</v>
      </c>
      <c r="BN1164" s="14">
        <f t="shared" si="1621"/>
        <v>0.27008818114377547</v>
      </c>
    </row>
    <row r="1165" spans="1:66" x14ac:dyDescent="0.25">
      <c r="A1165" t="s">
        <v>349</v>
      </c>
      <c r="B1165" t="s">
        <v>285</v>
      </c>
      <c r="C1165" t="s">
        <v>289</v>
      </c>
      <c r="D1165" s="7" t="s">
        <v>376</v>
      </c>
      <c r="E1165" s="10">
        <f>VLOOKUP(A1165,home!$A$2:$E$405,3,FALSE)</f>
        <v>1.53</v>
      </c>
      <c r="F1165" s="10">
        <f>VLOOKUP(B1165,home!$B$2:$E$405,3,FALSE)</f>
        <v>1.2526999999999999</v>
      </c>
      <c r="G1165" s="10">
        <f>VLOOKUP(C1165,away!$B$2:$E$405,4,FALSE)</f>
        <v>0.95530000000000004</v>
      </c>
      <c r="H1165" s="10">
        <f>VLOOKUP(A1165,away!$A$2:$E$405,3,FALSE)</f>
        <v>1.075</v>
      </c>
      <c r="I1165" s="10">
        <f>VLOOKUP(C1165,away!$B$2:$E$405,3,FALSE)</f>
        <v>1.2164999999999999</v>
      </c>
      <c r="J1165" s="10">
        <f>VLOOKUP(B1165,home!$B$2:$E$405,4,FALSE)</f>
        <v>0.93020000000000003</v>
      </c>
      <c r="K1165" s="12">
        <f t="shared" si="1566"/>
        <v>1.8309575943</v>
      </c>
      <c r="L1165" s="12">
        <f t="shared" si="1567"/>
        <v>1.2164574224999998</v>
      </c>
      <c r="M1165" s="13">
        <f t="shared" si="1568"/>
        <v>4.7481504780927976E-2</v>
      </c>
      <c r="N1165" s="13">
        <f t="shared" si="1569"/>
        <v>8.6936621767431818E-2</v>
      </c>
      <c r="O1165" s="13">
        <f t="shared" si="1570"/>
        <v>5.775922892222906E-2</v>
      </c>
      <c r="P1165" s="13">
        <f t="shared" si="1571"/>
        <v>0.10575469883606749</v>
      </c>
      <c r="Q1165" s="13">
        <f t="shared" si="1572"/>
        <v>7.9588633923933019E-2</v>
      </c>
      <c r="R1165" s="13">
        <f t="shared" si="1573"/>
        <v>3.5130821370161103E-2</v>
      </c>
      <c r="S1165" s="13">
        <f t="shared" si="1574"/>
        <v>5.8886383116482817E-2</v>
      </c>
      <c r="T1165" s="13">
        <f t="shared" si="1575"/>
        <v>9.6816184483403608E-2</v>
      </c>
      <c r="U1165" s="13">
        <f t="shared" si="1576"/>
        <v>6.4323044181693198E-2</v>
      </c>
      <c r="V1165" s="13">
        <f t="shared" si="1577"/>
        <v>1.4572953173525536E-2</v>
      </c>
      <c r="W1165" s="13">
        <f t="shared" si="1578"/>
        <v>4.8574471234329238E-2</v>
      </c>
      <c r="X1165" s="13">
        <f t="shared" si="1579"/>
        <v>5.9088776077012531E-2</v>
      </c>
      <c r="Y1165" s="13">
        <f t="shared" si="1580"/>
        <v>3.5939490122661157E-2</v>
      </c>
      <c r="Z1165" s="13">
        <f t="shared" si="1581"/>
        <v>1.4245049471418034E-2</v>
      </c>
      <c r="AA1165" s="13">
        <f t="shared" si="1582"/>
        <v>2.6082081510872043E-2</v>
      </c>
      <c r="AB1165" s="13">
        <f t="shared" si="1583"/>
        <v>2.3877592608741404E-2</v>
      </c>
      <c r="AC1165" s="13">
        <f t="shared" si="1584"/>
        <v>2.0286297279448104E-3</v>
      </c>
      <c r="AD1165" s="13">
        <f t="shared" si="1585"/>
        <v>2.2234449248900504E-2</v>
      </c>
      <c r="AE1165" s="13">
        <f t="shared" si="1586"/>
        <v>2.7047260824024564E-2</v>
      </c>
      <c r="AF1165" s="13">
        <f t="shared" si="1587"/>
        <v>1.6450920593839072E-2</v>
      </c>
      <c r="AG1165" s="13">
        <f t="shared" si="1588"/>
        <v>6.6706148211112164E-3</v>
      </c>
      <c r="AH1165" s="13">
        <f t="shared" si="1589"/>
        <v>4.3321240408465385E-3</v>
      </c>
      <c r="AI1165" s="13">
        <f t="shared" si="1590"/>
        <v>7.9319354120375718E-3</v>
      </c>
      <c r="AJ1165" s="13">
        <f t="shared" si="1591"/>
        <v>7.2615186900836489E-3</v>
      </c>
      <c r="AK1165" s="13">
        <f t="shared" si="1592"/>
        <v>4.4318442639200133E-3</v>
      </c>
      <c r="AL1165" s="13">
        <f t="shared" si="1593"/>
        <v>1.8073321552763505E-4</v>
      </c>
      <c r="AM1165" s="13">
        <f t="shared" si="1594"/>
        <v>8.142066741470463E-3</v>
      </c>
      <c r="AN1165" s="13">
        <f t="shared" si="1595"/>
        <v>9.9044775221521324E-3</v>
      </c>
      <c r="AO1165" s="13">
        <f t="shared" si="1596"/>
        <v>6.0241875989031834E-3</v>
      </c>
      <c r="AP1165" s="13">
        <f t="shared" si="1597"/>
        <v>2.4427225730727438E-3</v>
      </c>
      <c r="AQ1165" s="13">
        <f t="shared" si="1598"/>
        <v>7.4286700128065888E-4</v>
      </c>
      <c r="AR1165" s="13">
        <f t="shared" si="1599"/>
        <v>1.0539688889356939E-3</v>
      </c>
      <c r="AS1165" s="13">
        <f t="shared" si="1600"/>
        <v>1.9297723413527414E-3</v>
      </c>
      <c r="AT1165" s="13">
        <f t="shared" si="1601"/>
        <v>1.7666656618349477E-3</v>
      </c>
      <c r="AU1165" s="13">
        <f t="shared" si="1602"/>
        <v>1.0782299700419107E-3</v>
      </c>
      <c r="AV1165" s="13">
        <f t="shared" si="1603"/>
        <v>4.9354833801252445E-4</v>
      </c>
      <c r="AW1165" s="13">
        <f t="shared" si="1604"/>
        <v>1.1181773049191126E-5</v>
      </c>
      <c r="AX1165" s="13">
        <f t="shared" si="1605"/>
        <v>2.4846298222654661E-3</v>
      </c>
      <c r="AY1165" s="13">
        <f t="shared" si="1606"/>
        <v>3.0224463894596818E-3</v>
      </c>
      <c r="AZ1165" s="13">
        <f t="shared" si="1607"/>
        <v>1.8383386722832776E-3</v>
      </c>
      <c r="BA1165" s="13">
        <f t="shared" si="1608"/>
        <v>7.4542024098926284E-4</v>
      </c>
      <c r="BB1165" s="13">
        <f t="shared" si="1609"/>
        <v>2.266929962582817E-4</v>
      </c>
      <c r="BC1165" s="13">
        <f t="shared" si="1610"/>
        <v>5.5152475585430341E-5</v>
      </c>
      <c r="BD1165" s="13">
        <f t="shared" si="1611"/>
        <v>2.1368471300498379E-4</v>
      </c>
      <c r="BE1165" s="13">
        <f t="shared" si="1612"/>
        <v>3.912476480622909E-4</v>
      </c>
      <c r="BF1165" s="13">
        <f t="shared" si="1613"/>
        <v>3.5817892623583278E-4</v>
      </c>
      <c r="BG1165" s="13">
        <f t="shared" si="1614"/>
        <v>2.1860347503657244E-4</v>
      </c>
      <c r="BH1165" s="13">
        <f t="shared" si="1615"/>
        <v>1.0006342318964569E-4</v>
      </c>
      <c r="BI1165" s="13">
        <f t="shared" si="1616"/>
        <v>3.6642376920147308E-5</v>
      </c>
      <c r="BJ1165" s="14">
        <f t="shared" si="1617"/>
        <v>0.51497642513036734</v>
      </c>
      <c r="BK1165" s="14">
        <f t="shared" si="1618"/>
        <v>0.23192734923993594</v>
      </c>
      <c r="BL1165" s="14">
        <f t="shared" si="1619"/>
        <v>0.23877079676321186</v>
      </c>
      <c r="BM1165" s="14">
        <f t="shared" si="1620"/>
        <v>0.58425684638777209</v>
      </c>
      <c r="BN1165" s="14">
        <f t="shared" si="1621"/>
        <v>0.41265150960075048</v>
      </c>
    </row>
    <row r="1166" spans="1:66" x14ac:dyDescent="0.25">
      <c r="A1166" t="s">
        <v>357</v>
      </c>
      <c r="B1166" t="s">
        <v>328</v>
      </c>
      <c r="C1166" t="s">
        <v>332</v>
      </c>
      <c r="D1166" s="7" t="s">
        <v>376</v>
      </c>
      <c r="E1166" s="10">
        <f>VLOOKUP(A1166,home!$A$2:$E$405,3,FALSE)</f>
        <v>1.9630000000000001</v>
      </c>
      <c r="F1166" s="10">
        <f>VLOOKUP(B1166,home!$B$2:$E$405,3,FALSE)</f>
        <v>0.84899999999999998</v>
      </c>
      <c r="G1166" s="10">
        <f>VLOOKUP(C1166,away!$B$2:$E$405,4,FALSE)</f>
        <v>0.81510000000000005</v>
      </c>
      <c r="H1166" s="10">
        <f>VLOOKUP(A1166,away!$A$2:$E$405,3,FALSE)</f>
        <v>1.5185</v>
      </c>
      <c r="I1166" s="10">
        <f>VLOOKUP(C1166,away!$B$2:$E$405,3,FALSE)</f>
        <v>0.92200000000000004</v>
      </c>
      <c r="J1166" s="10">
        <f>VLOOKUP(B1166,home!$B$2:$E$405,4,FALSE)</f>
        <v>1.3170999999999999</v>
      </c>
      <c r="K1166" s="12">
        <f t="shared" si="1566"/>
        <v>1.3584350637</v>
      </c>
      <c r="L1166" s="12">
        <f t="shared" si="1567"/>
        <v>1.8440150747000001</v>
      </c>
      <c r="M1166" s="13">
        <f t="shared" si="1568"/>
        <v>4.0662453188652151E-2</v>
      </c>
      <c r="N1166" s="13">
        <f t="shared" si="1569"/>
        <v>5.5237302187524942E-2</v>
      </c>
      <c r="O1166" s="13">
        <f t="shared" si="1570"/>
        <v>7.4982176654157642E-2</v>
      </c>
      <c r="P1166" s="13">
        <f t="shared" si="1571"/>
        <v>0.10185841791955527</v>
      </c>
      <c r="Q1166" s="13">
        <f t="shared" si="1572"/>
        <v>3.7518144057863308E-2</v>
      </c>
      <c r="R1166" s="13">
        <f t="shared" si="1573"/>
        <v>6.9134132042042565E-2</v>
      </c>
      <c r="S1166" s="13">
        <f t="shared" si="1574"/>
        <v>6.3788190870701228E-2</v>
      </c>
      <c r="T1166" s="13">
        <f t="shared" si="1575"/>
        <v>6.9184023217466167E-2</v>
      </c>
      <c r="U1166" s="13">
        <f t="shared" si="1576"/>
        <v>9.3914229064376298E-2</v>
      </c>
      <c r="V1166" s="13">
        <f t="shared" si="1577"/>
        <v>1.7754200728005851E-2</v>
      </c>
      <c r="W1166" s="13">
        <f t="shared" si="1578"/>
        <v>1.6988654137716441E-2</v>
      </c>
      <c r="X1166" s="13">
        <f t="shared" si="1579"/>
        <v>3.1327334328813648E-2</v>
      </c>
      <c r="Y1166" s="13">
        <f t="shared" si="1580"/>
        <v>2.8884038376249595E-2</v>
      </c>
      <c r="Z1166" s="13">
        <f t="shared" si="1581"/>
        <v>4.2494793887275589E-2</v>
      </c>
      <c r="AA1166" s="13">
        <f t="shared" si="1582"/>
        <v>5.7726418041179582E-2</v>
      </c>
      <c r="AB1166" s="13">
        <f t="shared" si="1583"/>
        <v>3.9208795184471318E-2</v>
      </c>
      <c r="AC1166" s="13">
        <f t="shared" si="1584"/>
        <v>2.7796140170005413E-3</v>
      </c>
      <c r="AD1166" s="13">
        <f t="shared" si="1585"/>
        <v>5.7694958664365262E-3</v>
      </c>
      <c r="AE1166" s="13">
        <f t="shared" si="1586"/>
        <v>1.0639037351128292E-2</v>
      </c>
      <c r="AF1166" s="13">
        <f t="shared" si="1587"/>
        <v>9.809272627888466E-3</v>
      </c>
      <c r="AG1166" s="13">
        <f t="shared" si="1588"/>
        <v>6.0294821992228041E-3</v>
      </c>
      <c r="AH1166" s="13">
        <f t="shared" si="1589"/>
        <v>1.9590260131101413E-2</v>
      </c>
      <c r="AI1166" s="13">
        <f t="shared" si="1590"/>
        <v>2.6612096269092313E-2</v>
      </c>
      <c r="AJ1166" s="13">
        <f t="shared" si="1591"/>
        <v>1.8075402345247481E-2</v>
      </c>
      <c r="AK1166" s="13">
        <f t="shared" si="1592"/>
        <v>8.1847534454231301E-3</v>
      </c>
      <c r="AL1166" s="13">
        <f t="shared" si="1593"/>
        <v>2.785145154771023E-4</v>
      </c>
      <c r="AM1166" s="13">
        <f t="shared" si="1594"/>
        <v>1.5674970969679176E-3</v>
      </c>
      <c r="AN1166" s="13">
        <f t="shared" si="1595"/>
        <v>2.8904882763573277E-3</v>
      </c>
      <c r="AO1166" s="13">
        <f t="shared" si="1596"/>
        <v>2.6650519774232668E-3</v>
      </c>
      <c r="AP1166" s="13">
        <f t="shared" si="1597"/>
        <v>1.6381320070758491E-3</v>
      </c>
      <c r="AQ1166" s="13">
        <f t="shared" si="1598"/>
        <v>7.5518502884910855E-4</v>
      </c>
      <c r="AR1166" s="13">
        <f t="shared" si="1599"/>
        <v>7.2249469998090848E-3</v>
      </c>
      <c r="AS1166" s="13">
        <f t="shared" si="1600"/>
        <v>9.8146213379147768E-3</v>
      </c>
      <c r="AT1166" s="13">
        <f t="shared" si="1601"/>
        <v>6.6662628811808219E-3</v>
      </c>
      <c r="AU1166" s="13">
        <f t="shared" si="1602"/>
        <v>3.0185617472126051E-3</v>
      </c>
      <c r="AV1166" s="13">
        <f t="shared" si="1603"/>
        <v>1.0251300298392847E-3</v>
      </c>
      <c r="AW1166" s="13">
        <f t="shared" si="1604"/>
        <v>1.9379772909169384E-5</v>
      </c>
      <c r="AX1166" s="13">
        <f t="shared" si="1605"/>
        <v>3.548905031281964E-4</v>
      </c>
      <c r="AY1166" s="13">
        <f t="shared" si="1606"/>
        <v>6.5442343763626165E-4</v>
      </c>
      <c r="AZ1166" s="13">
        <f t="shared" si="1607"/>
        <v>6.0338334211913107E-4</v>
      </c>
      <c r="BA1166" s="13">
        <f t="shared" si="1608"/>
        <v>3.7088265956351497E-4</v>
      </c>
      <c r="BB1166" s="13">
        <f t="shared" si="1609"/>
        <v>1.7097830379498753E-4</v>
      </c>
      <c r="BC1166" s="13">
        <f t="shared" si="1610"/>
        <v>6.3057313928918684E-5</v>
      </c>
      <c r="BD1166" s="13">
        <f t="shared" si="1611"/>
        <v>2.2204851969260808E-3</v>
      </c>
      <c r="BE1166" s="13">
        <f t="shared" si="1612"/>
        <v>3.0163849499311875E-3</v>
      </c>
      <c r="BF1166" s="13">
        <f t="shared" si="1613"/>
        <v>2.0487815408017475E-3</v>
      </c>
      <c r="BG1166" s="13">
        <f t="shared" si="1614"/>
        <v>9.2771222762880212E-4</v>
      </c>
      <c r="BH1166" s="13">
        <f t="shared" si="1615"/>
        <v>3.150592047585502E-4</v>
      </c>
      <c r="BI1166" s="13">
        <f t="shared" si="1616"/>
        <v>8.5597494177090485E-5</v>
      </c>
      <c r="BJ1166" s="14">
        <f t="shared" si="1617"/>
        <v>0.28312075429715466</v>
      </c>
      <c r="BK1166" s="14">
        <f t="shared" si="1618"/>
        <v>0.22777581467702843</v>
      </c>
      <c r="BL1166" s="14">
        <f t="shared" si="1619"/>
        <v>0.44379180678727176</v>
      </c>
      <c r="BM1166" s="14">
        <f t="shared" si="1620"/>
        <v>0.6171554999342076</v>
      </c>
      <c r="BN1166" s="14">
        <f t="shared" si="1621"/>
        <v>0.3793926260497959</v>
      </c>
    </row>
    <row r="1167" spans="1:66" x14ac:dyDescent="0.25">
      <c r="A1167" t="s">
        <v>357</v>
      </c>
      <c r="B1167" t="s">
        <v>335</v>
      </c>
      <c r="C1167" t="s">
        <v>333</v>
      </c>
      <c r="D1167" s="7" t="s">
        <v>376</v>
      </c>
      <c r="E1167" s="10">
        <f>VLOOKUP(A1167,home!$A$2:$E$405,3,FALSE)</f>
        <v>1.9630000000000001</v>
      </c>
      <c r="F1167" s="10">
        <f>VLOOKUP(B1167,home!$B$2:$E$405,3,FALSE)</f>
        <v>1.5283</v>
      </c>
      <c r="G1167" s="10">
        <f>VLOOKUP(C1167,away!$B$2:$E$405,4,FALSE)</f>
        <v>1.1887000000000001</v>
      </c>
      <c r="H1167" s="10">
        <f>VLOOKUP(A1167,away!$A$2:$E$405,3,FALSE)</f>
        <v>1.5185</v>
      </c>
      <c r="I1167" s="10">
        <f>VLOOKUP(C1167,away!$B$2:$E$405,3,FALSE)</f>
        <v>1.3170999999999999</v>
      </c>
      <c r="J1167" s="10">
        <f>VLOOKUP(B1167,home!$B$2:$E$405,4,FALSE)</f>
        <v>0.54879999999999995</v>
      </c>
      <c r="K1167" s="12">
        <f t="shared" si="1566"/>
        <v>3.5661628822300004</v>
      </c>
      <c r="L1167" s="12">
        <f t="shared" si="1567"/>
        <v>1.0976089728799998</v>
      </c>
      <c r="M1167" s="13">
        <f t="shared" si="1568"/>
        <v>9.4308235317062949E-3</v>
      </c>
      <c r="N1167" s="13">
        <f t="shared" si="1569"/>
        <v>3.363185282763223E-2</v>
      </c>
      <c r="O1167" s="13">
        <f t="shared" si="1570"/>
        <v>1.0351356530048678E-2</v>
      </c>
      <c r="P1167" s="13">
        <f t="shared" si="1571"/>
        <v>3.6914623438188722E-2</v>
      </c>
      <c r="Q1167" s="13">
        <f t="shared" si="1572"/>
        <v>5.9968332607262087E-2</v>
      </c>
      <c r="R1167" s="13">
        <f t="shared" si="1573"/>
        <v>5.6808709044307033E-3</v>
      </c>
      <c r="S1167" s="13">
        <f t="shared" si="1574"/>
        <v>3.6123288146627131E-2</v>
      </c>
      <c r="T1167" s="13">
        <f t="shared" si="1575"/>
        <v>6.5821779958383134E-2</v>
      </c>
      <c r="U1167" s="13">
        <f t="shared" si="1576"/>
        <v>2.0258910958121146E-2</v>
      </c>
      <c r="V1167" s="13">
        <f t="shared" si="1577"/>
        <v>1.5710629615498992E-2</v>
      </c>
      <c r="W1167" s="13">
        <f t="shared" si="1578"/>
        <v>7.1285613951080351E-2</v>
      </c>
      <c r="X1167" s="13">
        <f t="shared" si="1579"/>
        <v>7.8243729509965471E-2</v>
      </c>
      <c r="Y1167" s="13">
        <f t="shared" si="1580"/>
        <v>4.2940509790866867E-2</v>
      </c>
      <c r="Z1167" s="13">
        <f t="shared" si="1581"/>
        <v>2.0784582928253539E-3</v>
      </c>
      <c r="AA1167" s="13">
        <f t="shared" si="1582"/>
        <v>7.4121208161369101E-3</v>
      </c>
      <c r="AB1167" s="13">
        <f t="shared" si="1583"/>
        <v>1.3216415066555897E-2</v>
      </c>
      <c r="AC1167" s="13">
        <f t="shared" si="1584"/>
        <v>3.8434605835535635E-3</v>
      </c>
      <c r="AD1167" s="13">
        <f t="shared" si="1585"/>
        <v>6.3554027627329965E-2</v>
      </c>
      <c r="AE1167" s="13">
        <f t="shared" si="1586"/>
        <v>6.9757470986420766E-2</v>
      </c>
      <c r="AF1167" s="13">
        <f t="shared" si="1587"/>
        <v>3.8283213040055837E-2</v>
      </c>
      <c r="AG1167" s="13">
        <f t="shared" si="1588"/>
        <v>1.4006666047813972E-2</v>
      </c>
      <c r="AH1167" s="13">
        <f t="shared" si="1589"/>
        <v>5.7033361799048844E-4</v>
      </c>
      <c r="AI1167" s="13">
        <f t="shared" si="1590"/>
        <v>2.0339025789656239E-3</v>
      </c>
      <c r="AJ1167" s="13">
        <f t="shared" si="1591"/>
        <v>3.6266139415895415E-3</v>
      </c>
      <c r="AK1167" s="13">
        <f t="shared" si="1592"/>
        <v>4.3110320088914867E-3</v>
      </c>
      <c r="AL1167" s="13">
        <f t="shared" si="1593"/>
        <v>6.0177098920111366E-4</v>
      </c>
      <c r="AM1167" s="13">
        <f t="shared" si="1594"/>
        <v>4.5328802868160809E-2</v>
      </c>
      <c r="AN1167" s="13">
        <f t="shared" si="1595"/>
        <v>4.9753300758001967E-2</v>
      </c>
      <c r="AO1167" s="13">
        <f t="shared" si="1596"/>
        <v>2.7304834671190128E-2</v>
      </c>
      <c r="AP1167" s="13">
        <f t="shared" si="1597"/>
        <v>9.9900105127010697E-3</v>
      </c>
      <c r="AQ1167" s="13">
        <f t="shared" si="1598"/>
        <v>2.7412812944765546E-3</v>
      </c>
      <c r="AR1167" s="13">
        <f t="shared" si="1599"/>
        <v>1.252006593282949E-4</v>
      </c>
      <c r="AS1167" s="13">
        <f t="shared" si="1600"/>
        <v>4.4648594412728849E-4</v>
      </c>
      <c r="AT1167" s="13">
        <f t="shared" si="1601"/>
        <v>7.9612080069207719E-4</v>
      </c>
      <c r="AU1167" s="13">
        <f t="shared" si="1602"/>
        <v>9.4636548306643777E-4</v>
      </c>
      <c r="AV1167" s="13">
        <f t="shared" si="1603"/>
        <v>8.4372336468379867E-4</v>
      </c>
      <c r="AW1167" s="13">
        <f t="shared" si="1604"/>
        <v>6.5430097935131361E-5</v>
      </c>
      <c r="AX1167" s="13">
        <f t="shared" si="1605"/>
        <v>2.694164904739263E-2</v>
      </c>
      <c r="AY1167" s="13">
        <f t="shared" si="1606"/>
        <v>2.9571395738602048E-2</v>
      </c>
      <c r="AZ1167" s="13">
        <f t="shared" si="1607"/>
        <v>1.6228914651637498E-2</v>
      </c>
      <c r="BA1167" s="13">
        <f t="shared" si="1608"/>
        <v>5.9376674472470066E-3</v>
      </c>
      <c r="BB1167" s="13">
        <f t="shared" si="1609"/>
        <v>1.6293092670189486E-3</v>
      </c>
      <c r="BC1167" s="13">
        <f t="shared" si="1610"/>
        <v>3.5766889421530684E-4</v>
      </c>
      <c r="BD1167" s="13">
        <f t="shared" si="1611"/>
        <v>2.2903561181538079E-5</v>
      </c>
      <c r="BE1167" s="13">
        <f t="shared" si="1612"/>
        <v>8.1677829756484981E-5</v>
      </c>
      <c r="BF1167" s="13">
        <f t="shared" si="1613"/>
        <v>1.4563822238933892E-4</v>
      </c>
      <c r="BG1167" s="13">
        <f t="shared" si="1614"/>
        <v>1.7312320763960621E-4</v>
      </c>
      <c r="BH1167" s="13">
        <f t="shared" si="1615"/>
        <v>1.5434638928424024E-4</v>
      </c>
      <c r="BI1167" s="13">
        <f t="shared" si="1616"/>
        <v>1.1008487289433594E-4</v>
      </c>
      <c r="BJ1167" s="14">
        <f t="shared" si="1617"/>
        <v>0.75327803149745476</v>
      </c>
      <c r="BK1167" s="14">
        <f t="shared" si="1618"/>
        <v>0.13219599204337784</v>
      </c>
      <c r="BL1167" s="14">
        <f t="shared" si="1619"/>
        <v>7.1307226757773914E-2</v>
      </c>
      <c r="BM1167" s="14">
        <f t="shared" si="1620"/>
        <v>0.77337588311149619</v>
      </c>
      <c r="BN1167" s="14">
        <f t="shared" si="1621"/>
        <v>0.15597785983926871</v>
      </c>
    </row>
    <row r="1168" spans="1:66" x14ac:dyDescent="0.25">
      <c r="A1168" t="s">
        <v>357</v>
      </c>
      <c r="B1168" t="s">
        <v>334</v>
      </c>
      <c r="C1168" t="s">
        <v>336</v>
      </c>
      <c r="D1168" s="7" t="s">
        <v>376</v>
      </c>
      <c r="E1168" s="10">
        <f>VLOOKUP(A1168,home!$A$2:$E$405,3,FALSE)</f>
        <v>1.9630000000000001</v>
      </c>
      <c r="F1168" s="10">
        <f>VLOOKUP(B1168,home!$B$2:$E$405,3,FALSE)</f>
        <v>1.2736000000000001</v>
      </c>
      <c r="G1168" s="10">
        <f>VLOOKUP(C1168,away!$B$2:$E$405,4,FALSE)</f>
        <v>1.5283</v>
      </c>
      <c r="H1168" s="10">
        <f>VLOOKUP(A1168,away!$A$2:$E$405,3,FALSE)</f>
        <v>1.5185</v>
      </c>
      <c r="I1168" s="10">
        <f>VLOOKUP(C1168,away!$B$2:$E$405,3,FALSE)</f>
        <v>0.87809999999999999</v>
      </c>
      <c r="J1168" s="10">
        <f>VLOOKUP(B1168,home!$B$2:$E$405,4,FALSE)</f>
        <v>1.0975999999999999</v>
      </c>
      <c r="K1168" s="12">
        <f t="shared" si="1566"/>
        <v>3.8208673734400005</v>
      </c>
      <c r="L1168" s="12">
        <f t="shared" si="1567"/>
        <v>1.4635341873599998</v>
      </c>
      <c r="M1168" s="13">
        <f t="shared" si="1568"/>
        <v>5.0700654063576467E-3</v>
      </c>
      <c r="N1168" s="13">
        <f t="shared" si="1569"/>
        <v>1.9372047492358751E-2</v>
      </c>
      <c r="O1168" s="13">
        <f t="shared" si="1570"/>
        <v>7.4202140543556862E-3</v>
      </c>
      <c r="P1168" s="13">
        <f t="shared" si="1571"/>
        <v>2.8351653784228589E-2</v>
      </c>
      <c r="Q1168" s="13">
        <f t="shared" si="1572"/>
        <v>3.7009012110141869E-2</v>
      </c>
      <c r="R1168" s="13">
        <f t="shared" si="1573"/>
        <v>5.4298684730393508E-3</v>
      </c>
      <c r="S1168" s="13">
        <f t="shared" si="1574"/>
        <v>3.9635399540053864E-2</v>
      </c>
      <c r="T1168" s="13">
        <f t="shared" si="1575"/>
        <v>5.4163954463612878E-2</v>
      </c>
      <c r="U1168" s="13">
        <f t="shared" si="1576"/>
        <v>2.0746807290706531E-2</v>
      </c>
      <c r="V1168" s="13">
        <f t="shared" si="1577"/>
        <v>2.4626662912476029E-2</v>
      </c>
      <c r="W1168" s="13">
        <f t="shared" si="1578"/>
        <v>4.7135508964962311E-2</v>
      </c>
      <c r="X1168" s="13">
        <f t="shared" si="1579"/>
        <v>6.8984428808836096E-2</v>
      </c>
      <c r="Y1168" s="13">
        <f t="shared" si="1580"/>
        <v>5.0480534978616869E-2</v>
      </c>
      <c r="Z1168" s="13">
        <f t="shared" si="1581"/>
        <v>2.6489327143871103E-3</v>
      </c>
      <c r="AA1168" s="13">
        <f t="shared" si="1582"/>
        <v>1.0121220582839568E-2</v>
      </c>
      <c r="AB1168" s="13">
        <f t="shared" si="1583"/>
        <v>1.933592075218055E-2</v>
      </c>
      <c r="AC1168" s="13">
        <f t="shared" si="1584"/>
        <v>8.6069725535480954E-3</v>
      </c>
      <c r="AD1168" s="13">
        <f t="shared" si="1585"/>
        <v>4.5024632083678282E-2</v>
      </c>
      <c r="AE1168" s="13">
        <f t="shared" si="1586"/>
        <v>6.589508832776908E-2</v>
      </c>
      <c r="AF1168" s="13">
        <f t="shared" si="1587"/>
        <v>4.8219857273398475E-2</v>
      </c>
      <c r="AG1168" s="13">
        <f t="shared" si="1588"/>
        <v>2.352380320974614E-2</v>
      </c>
      <c r="AH1168" s="13">
        <f t="shared" si="1589"/>
        <v>9.6920089688046468E-4</v>
      </c>
      <c r="AI1168" s="13">
        <f t="shared" si="1590"/>
        <v>3.7031880851993537E-3</v>
      </c>
      <c r="AJ1168" s="13">
        <f t="shared" si="1591"/>
        <v>7.0746952662249811E-3</v>
      </c>
      <c r="AK1168" s="13">
        <f t="shared" si="1592"/>
        <v>9.0104907732498143E-3</v>
      </c>
      <c r="AL1168" s="13">
        <f t="shared" si="1593"/>
        <v>1.9251973014987936E-3</v>
      </c>
      <c r="AM1168" s="13">
        <f t="shared" si="1594"/>
        <v>3.4406629545933237E-2</v>
      </c>
      <c r="AN1168" s="13">
        <f t="shared" si="1595"/>
        <v>5.0355278612303961E-2</v>
      </c>
      <c r="AO1168" s="13">
        <f t="shared" si="1596"/>
        <v>3.6848335881572339E-2</v>
      </c>
      <c r="AP1168" s="13">
        <f t="shared" si="1597"/>
        <v>1.7976266436668435E-2</v>
      </c>
      <c r="AQ1168" s="13">
        <f t="shared" si="1598"/>
        <v>6.5772201227890957E-3</v>
      </c>
      <c r="AR1168" s="13">
        <f t="shared" si="1599"/>
        <v>2.8369172940090651E-4</v>
      </c>
      <c r="AS1168" s="13">
        <f t="shared" si="1600"/>
        <v>1.0839484729826929E-3</v>
      </c>
      <c r="AT1168" s="13">
        <f t="shared" si="1601"/>
        <v>2.070811677454841E-3</v>
      </c>
      <c r="AU1168" s="13">
        <f t="shared" si="1602"/>
        <v>2.6374322583085866E-3</v>
      </c>
      <c r="AV1168" s="13">
        <f t="shared" si="1603"/>
        <v>2.5193197163573644E-3</v>
      </c>
      <c r="AW1168" s="13">
        <f t="shared" si="1604"/>
        <v>2.9904571124675811E-4</v>
      </c>
      <c r="AX1168" s="13">
        <f t="shared" si="1605"/>
        <v>2.1910528043682181E-2</v>
      </c>
      <c r="AY1168" s="13">
        <f t="shared" si="1606"/>
        <v>3.206680685503889E-2</v>
      </c>
      <c r="AZ1168" s="13">
        <f t="shared" si="1607"/>
        <v>2.3465434055909711E-2</v>
      </c>
      <c r="BA1168" s="13">
        <f t="shared" si="1608"/>
        <v>1.1447488320688497E-2</v>
      </c>
      <c r="BB1168" s="13">
        <f t="shared" si="1609"/>
        <v>4.1884476291829831E-3</v>
      </c>
      <c r="BC1168" s="13">
        <f t="shared" si="1610"/>
        <v>1.2259872594552457E-3</v>
      </c>
      <c r="BD1168" s="13">
        <f t="shared" si="1611"/>
        <v>6.9198757441584874E-5</v>
      </c>
      <c r="BE1168" s="13">
        <f t="shared" si="1612"/>
        <v>2.6439927459114004E-4</v>
      </c>
      <c r="BF1168" s="13">
        <f t="shared" si="1613"/>
        <v>5.0511728092324552E-4</v>
      </c>
      <c r="BG1168" s="13">
        <f t="shared" si="1614"/>
        <v>6.433287128134519E-4</v>
      </c>
      <c r="BH1168" s="13">
        <f t="shared" si="1615"/>
        <v>6.1451842229651762E-4</v>
      </c>
      <c r="BI1168" s="13">
        <f t="shared" si="1616"/>
        <v>4.6959867802611751E-4</v>
      </c>
      <c r="BJ1168" s="14">
        <f t="shared" si="1617"/>
        <v>0.70027729047634535</v>
      </c>
      <c r="BK1168" s="14">
        <f t="shared" si="1618"/>
        <v>0.14028275835320192</v>
      </c>
      <c r="BL1168" s="14">
        <f t="shared" si="1619"/>
        <v>9.4972971155272728E-2</v>
      </c>
      <c r="BM1168" s="14">
        <f t="shared" si="1620"/>
        <v>0.80376133023493279</v>
      </c>
      <c r="BN1168" s="14">
        <f t="shared" si="1621"/>
        <v>0.10265286132048189</v>
      </c>
    </row>
    <row r="1169" spans="1:66" x14ac:dyDescent="0.25">
      <c r="A1169" t="s">
        <v>290</v>
      </c>
      <c r="B1169" t="s">
        <v>306</v>
      </c>
      <c r="C1169" t="s">
        <v>309</v>
      </c>
      <c r="D1169" s="7" t="s">
        <v>376</v>
      </c>
      <c r="E1169" s="10">
        <f>VLOOKUP(A1169,home!$A$2:$E$405,3,FALSE)</f>
        <v>1.6512</v>
      </c>
      <c r="F1169" s="10">
        <f>VLOOKUP(B1169,home!$B$2:$E$405,3,FALSE)</f>
        <v>1.1734</v>
      </c>
      <c r="G1169" s="10">
        <f>VLOOKUP(C1169,away!$B$2:$E$405,4,FALSE)</f>
        <v>1.1355</v>
      </c>
      <c r="H1169" s="10">
        <f>VLOOKUP(A1169,away!$A$2:$E$405,3,FALSE)</f>
        <v>1.1418999999999999</v>
      </c>
      <c r="I1169" s="10">
        <f>VLOOKUP(C1169,away!$B$2:$E$405,3,FALSE)</f>
        <v>1.0399</v>
      </c>
      <c r="J1169" s="10">
        <f>VLOOKUP(B1169,home!$B$2:$E$405,4,FALSE)</f>
        <v>0.93049999999999999</v>
      </c>
      <c r="K1169" s="12">
        <f t="shared" si="1566"/>
        <v>2.2000517798399999</v>
      </c>
      <c r="L1169" s="12">
        <f t="shared" si="1567"/>
        <v>1.1049332142050001</v>
      </c>
      <c r="M1169" s="13">
        <f t="shared" si="1568"/>
        <v>3.6699762547239854E-2</v>
      </c>
      <c r="N1169" s="13">
        <f t="shared" si="1569"/>
        <v>8.0741377911760406E-2</v>
      </c>
      <c r="O1169" s="13">
        <f t="shared" si="1570"/>
        <v>4.0550786591882014E-2</v>
      </c>
      <c r="P1169" s="13">
        <f t="shared" si="1571"/>
        <v>8.9213830215382026E-2</v>
      </c>
      <c r="Q1169" s="13">
        <f t="shared" si="1572"/>
        <v>8.8817606090751289E-2</v>
      </c>
      <c r="R1169" s="13">
        <f t="shared" si="1573"/>
        <v>2.2402955483754608E-2</v>
      </c>
      <c r="S1169" s="13">
        <f t="shared" si="1574"/>
        <v>5.4217704347910074E-2</v>
      </c>
      <c r="T1169" s="13">
        <f t="shared" si="1575"/>
        <v>9.8137522975847408E-2</v>
      </c>
      <c r="U1169" s="13">
        <f t="shared" si="1576"/>
        <v>4.9287662085710615E-2</v>
      </c>
      <c r="V1169" s="13">
        <f t="shared" si="1577"/>
        <v>1.4644263900242744E-2</v>
      </c>
      <c r="W1169" s="13">
        <f t="shared" si="1578"/>
        <v>6.513444412036179E-2</v>
      </c>
      <c r="X1169" s="13">
        <f t="shared" si="1579"/>
        <v>7.1969210697367308E-2</v>
      </c>
      <c r="Y1169" s="13">
        <f t="shared" si="1580"/>
        <v>3.9760585649819477E-2</v>
      </c>
      <c r="Z1169" s="13">
        <f t="shared" si="1581"/>
        <v>8.2512565367855034E-3</v>
      </c>
      <c r="AA1169" s="13">
        <f t="shared" si="1582"/>
        <v>1.815319162967138E-2</v>
      </c>
      <c r="AB1169" s="13">
        <f t="shared" si="1583"/>
        <v>1.9968980777317558E-2</v>
      </c>
      <c r="AC1169" s="13">
        <f t="shared" si="1584"/>
        <v>2.2249307327666936E-3</v>
      </c>
      <c r="AD1169" s="13">
        <f t="shared" si="1585"/>
        <v>3.5824787428972757E-2</v>
      </c>
      <c r="AE1169" s="13">
        <f t="shared" si="1586"/>
        <v>3.958399752210575E-2</v>
      </c>
      <c r="AF1169" s="13">
        <f t="shared" si="1587"/>
        <v>2.1868836806591536E-2</v>
      </c>
      <c r="AG1169" s="13">
        <f t="shared" si="1588"/>
        <v>8.0545347145439313E-3</v>
      </c>
      <c r="AH1169" s="13">
        <f t="shared" si="1589"/>
        <v>2.2792718516051048E-3</v>
      </c>
      <c r="AI1169" s="13">
        <f t="shared" si="1590"/>
        <v>5.0145160938630234E-3</v>
      </c>
      <c r="AJ1169" s="13">
        <f t="shared" si="1591"/>
        <v>5.5160975286698355E-3</v>
      </c>
      <c r="AK1169" s="13">
        <f t="shared" si="1592"/>
        <v>4.0452333952403653E-3</v>
      </c>
      <c r="AL1169" s="13">
        <f t="shared" si="1593"/>
        <v>2.1634428002473491E-4</v>
      </c>
      <c r="AM1169" s="13">
        <f t="shared" si="1594"/>
        <v>1.5763277469100223E-2</v>
      </c>
      <c r="AN1169" s="13">
        <f t="shared" si="1595"/>
        <v>1.7417368840338166E-2</v>
      </c>
      <c r="AO1169" s="13">
        <f t="shared" si="1596"/>
        <v>9.622514667874435E-3</v>
      </c>
      <c r="AP1169" s="13">
        <f t="shared" si="1597"/>
        <v>3.5440786869030856E-3</v>
      </c>
      <c r="AQ1169" s="13">
        <f t="shared" si="1598"/>
        <v>9.7899256372881529E-4</v>
      </c>
      <c r="AR1169" s="13">
        <f t="shared" si="1599"/>
        <v>5.0368863460820287E-4</v>
      </c>
      <c r="AS1169" s="13">
        <f t="shared" si="1600"/>
        <v>1.1081410770549559E-3</v>
      </c>
      <c r="AT1169" s="13">
        <f t="shared" si="1601"/>
        <v>1.2189838744442855E-3</v>
      </c>
      <c r="AU1169" s="13">
        <f t="shared" si="1602"/>
        <v>8.9394254752246964E-4</v>
      </c>
      <c r="AV1169" s="13">
        <f t="shared" si="1603"/>
        <v>4.9167997318787845E-4</v>
      </c>
      <c r="AW1169" s="13">
        <f t="shared" si="1604"/>
        <v>1.4608709314120738E-5</v>
      </c>
      <c r="AX1169" s="13">
        <f t="shared" si="1605"/>
        <v>5.7800044420009584E-3</v>
      </c>
      <c r="AY1169" s="13">
        <f t="shared" si="1606"/>
        <v>6.3865188862192966E-3</v>
      </c>
      <c r="AZ1169" s="13">
        <f t="shared" si="1607"/>
        <v>3.5283384202656129E-3</v>
      </c>
      <c r="BA1169" s="13">
        <f t="shared" si="1608"/>
        <v>1.2995261038356921E-3</v>
      </c>
      <c r="BB1169" s="13">
        <f t="shared" si="1609"/>
        <v>3.5897238871361782E-4</v>
      </c>
      <c r="BC1169" s="13">
        <f t="shared" si="1610"/>
        <v>7.9328103054436997E-5</v>
      </c>
      <c r="BD1169" s="13">
        <f t="shared" si="1611"/>
        <v>9.2757050332694765E-5</v>
      </c>
      <c r="BE1169" s="13">
        <f t="shared" si="1612"/>
        <v>2.0407031367715358E-4</v>
      </c>
      <c r="BF1169" s="13">
        <f t="shared" si="1613"/>
        <v>2.2448262840896446E-4</v>
      </c>
      <c r="BG1169" s="13">
        <f t="shared" si="1614"/>
        <v>1.6462446872476784E-4</v>
      </c>
      <c r="BH1169" s="13">
        <f t="shared" si="1615"/>
        <v>9.054558885578501E-5</v>
      </c>
      <c r="BI1169" s="13">
        <f t="shared" si="1616"/>
        <v>3.9840996783766101E-5</v>
      </c>
      <c r="BJ1169" s="14">
        <f t="shared" si="1617"/>
        <v>0.61465182449015621</v>
      </c>
      <c r="BK1169" s="14">
        <f t="shared" si="1618"/>
        <v>0.2036033549097854</v>
      </c>
      <c r="BL1169" s="14">
        <f t="shared" si="1619"/>
        <v>0.17225145259131541</v>
      </c>
      <c r="BM1169" s="14">
        <f t="shared" si="1620"/>
        <v>0.63395965951036748</v>
      </c>
      <c r="BN1169" s="14">
        <f t="shared" si="1621"/>
        <v>0.3584263188407702</v>
      </c>
    </row>
    <row r="1170" spans="1:66" x14ac:dyDescent="0.25">
      <c r="A1170" t="s">
        <v>290</v>
      </c>
      <c r="B1170" t="s">
        <v>296</v>
      </c>
      <c r="C1170" t="s">
        <v>294</v>
      </c>
      <c r="D1170" s="7" t="s">
        <v>376</v>
      </c>
      <c r="E1170" s="10">
        <f>VLOOKUP(A1170,home!$A$2:$E$405,3,FALSE)</f>
        <v>1.6512</v>
      </c>
      <c r="F1170" s="10">
        <f>VLOOKUP(B1170,home!$B$2:$E$405,3,FALSE)</f>
        <v>1.1734</v>
      </c>
      <c r="G1170" s="10">
        <f>VLOOKUP(C1170,away!$B$2:$E$405,4,FALSE)</f>
        <v>0.75700000000000001</v>
      </c>
      <c r="H1170" s="10">
        <f>VLOOKUP(A1170,away!$A$2:$E$405,3,FALSE)</f>
        <v>1.1418999999999999</v>
      </c>
      <c r="I1170" s="10">
        <f>VLOOKUP(C1170,away!$B$2:$E$405,3,FALSE)</f>
        <v>0.93049999999999999</v>
      </c>
      <c r="J1170" s="10">
        <f>VLOOKUP(B1170,home!$B$2:$E$405,4,FALSE)</f>
        <v>1.2040999999999999</v>
      </c>
      <c r="K1170" s="12">
        <f t="shared" si="1566"/>
        <v>1.4667011865599999</v>
      </c>
      <c r="L1170" s="12">
        <f t="shared" si="1567"/>
        <v>1.2794019455949996</v>
      </c>
      <c r="M1170" s="13">
        <f t="shared" si="1568"/>
        <v>6.4177465655352997E-2</v>
      </c>
      <c r="N1170" s="13">
        <f t="shared" si="1569"/>
        <v>9.412916502711989E-2</v>
      </c>
      <c r="O1170" s="13">
        <f t="shared" si="1570"/>
        <v>8.210877442281489E-2</v>
      </c>
      <c r="P1170" s="13">
        <f t="shared" si="1571"/>
        <v>0.12042903687292998</v>
      </c>
      <c r="Q1170" s="13">
        <f t="shared" si="1572"/>
        <v>6.9029679017589413E-2</v>
      </c>
      <c r="R1170" s="13">
        <f t="shared" si="1573"/>
        <v>5.252506287348517E-2</v>
      </c>
      <c r="S1170" s="13">
        <f t="shared" si="1574"/>
        <v>5.6496282511476204E-2</v>
      </c>
      <c r="T1170" s="13">
        <f t="shared" si="1575"/>
        <v>8.8316705638902204E-2</v>
      </c>
      <c r="U1170" s="13">
        <f t="shared" si="1576"/>
        <v>7.7038572040679307E-2</v>
      </c>
      <c r="V1170" s="13">
        <f t="shared" si="1577"/>
        <v>1.1779477111337713E-2</v>
      </c>
      <c r="W1170" s="13">
        <f t="shared" si="1578"/>
        <v>3.3748637374318095E-2</v>
      </c>
      <c r="X1170" s="13">
        <f t="shared" si="1579"/>
        <v>4.317807231788269E-2</v>
      </c>
      <c r="Y1170" s="13">
        <f t="shared" si="1580"/>
        <v>2.7621054865270365E-2</v>
      </c>
      <c r="Z1170" s="13">
        <f t="shared" si="1581"/>
        <v>2.2400222544278873E-2</v>
      </c>
      <c r="AA1170" s="13">
        <f t="shared" si="1582"/>
        <v>3.2854432984901885E-2</v>
      </c>
      <c r="AB1170" s="13">
        <f t="shared" si="1583"/>
        <v>2.4093817921355804E-2</v>
      </c>
      <c r="AC1170" s="13">
        <f t="shared" si="1584"/>
        <v>1.3815120588853461E-3</v>
      </c>
      <c r="AD1170" s="13">
        <f t="shared" si="1585"/>
        <v>1.2374791620423884E-2</v>
      </c>
      <c r="AE1170" s="13">
        <f t="shared" si="1586"/>
        <v>1.5832332475503013E-2</v>
      </c>
      <c r="AF1170" s="13">
        <f t="shared" si="1587"/>
        <v>1.0127958486232729E-2</v>
      </c>
      <c r="AG1170" s="13">
        <f t="shared" si="1588"/>
        <v>4.3192432640638476E-3</v>
      </c>
      <c r="AH1170" s="13">
        <f t="shared" si="1589"/>
        <v>7.1647220762278427E-3</v>
      </c>
      <c r="AI1170" s="13">
        <f t="shared" si="1590"/>
        <v>1.0508506370576005E-2</v>
      </c>
      <c r="AJ1170" s="13">
        <f t="shared" si="1591"/>
        <v>7.7064193813485733E-3</v>
      </c>
      <c r="AK1170" s="13">
        <f t="shared" si="1592"/>
        <v>3.76767148358431E-3</v>
      </c>
      <c r="AL1170" s="13">
        <f t="shared" si="1593"/>
        <v>1.0369631457456806E-4</v>
      </c>
      <c r="AM1170" s="13">
        <f t="shared" si="1594"/>
        <v>3.6300243106216893E-3</v>
      </c>
      <c r="AN1170" s="13">
        <f t="shared" si="1595"/>
        <v>4.6442601655665361E-3</v>
      </c>
      <c r="AO1170" s="13">
        <f t="shared" si="1596"/>
        <v>2.9709377458375921E-3</v>
      </c>
      <c r="AP1170" s="13">
        <f t="shared" si="1597"/>
        <v>1.2670078440887461E-3</v>
      </c>
      <c r="AQ1170" s="13">
        <f t="shared" si="1598"/>
        <v>4.0525307520281701E-4</v>
      </c>
      <c r="AR1170" s="13">
        <f t="shared" si="1599"/>
        <v>1.8333118727946677E-3</v>
      </c>
      <c r="AS1170" s="13">
        <f t="shared" si="1600"/>
        <v>2.6889206991624749E-3</v>
      </c>
      <c r="AT1170" s="13">
        <f t="shared" si="1601"/>
        <v>1.9719215900136739E-3</v>
      </c>
      <c r="AU1170" s="13">
        <f t="shared" si="1602"/>
        <v>9.6407324529211211E-4</v>
      </c>
      <c r="AV1170" s="13">
        <f t="shared" si="1603"/>
        <v>3.5350184320017281E-4</v>
      </c>
      <c r="AW1170" s="13">
        <f t="shared" si="1604"/>
        <v>5.4051714102298489E-6</v>
      </c>
      <c r="AX1170" s="13">
        <f t="shared" si="1605"/>
        <v>8.8736016060507916E-4</v>
      </c>
      <c r="AY1170" s="13">
        <f t="shared" si="1606"/>
        <v>1.1352903159216295E-3</v>
      </c>
      <c r="AZ1170" s="13">
        <f t="shared" si="1607"/>
        <v>7.2624631950264759E-4</v>
      </c>
      <c r="BA1170" s="13">
        <f t="shared" si="1608"/>
        <v>3.0972031805096505E-4</v>
      </c>
      <c r="BB1170" s="13">
        <f t="shared" si="1609"/>
        <v>9.906419437617672E-5</v>
      </c>
      <c r="BC1170" s="13">
        <f t="shared" si="1610"/>
        <v>2.5348584604736316E-5</v>
      </c>
      <c r="BD1170" s="13">
        <f t="shared" si="1611"/>
        <v>3.9092379615598494E-4</v>
      </c>
      <c r="BE1170" s="13">
        <f t="shared" si="1612"/>
        <v>5.7336839567652279E-4</v>
      </c>
      <c r="BF1170" s="13">
        <f t="shared" si="1613"/>
        <v>4.2048005313737979E-4</v>
      </c>
      <c r="BG1170" s="13">
        <f t="shared" si="1614"/>
        <v>2.0557286428713554E-4</v>
      </c>
      <c r="BH1170" s="13">
        <f t="shared" si="1615"/>
        <v>7.5378490993619916E-5</v>
      </c>
      <c r="BI1170" s="13">
        <f t="shared" si="1616"/>
        <v>2.2111544436288911E-5</v>
      </c>
      <c r="BJ1170" s="14">
        <f t="shared" si="1617"/>
        <v>0.41477815312168476</v>
      </c>
      <c r="BK1170" s="14">
        <f t="shared" si="1618"/>
        <v>0.25550276084047846</v>
      </c>
      <c r="BL1170" s="14">
        <f t="shared" si="1619"/>
        <v>0.30726754395012379</v>
      </c>
      <c r="BM1170" s="14">
        <f t="shared" si="1620"/>
        <v>0.51641961144276238</v>
      </c>
      <c r="BN1170" s="14">
        <f t="shared" si="1621"/>
        <v>0.48239918386929231</v>
      </c>
    </row>
    <row r="1171" spans="1:66" x14ac:dyDescent="0.25">
      <c r="A1171" t="s">
        <v>290</v>
      </c>
      <c r="B1171" t="s">
        <v>297</v>
      </c>
      <c r="C1171" t="s">
        <v>298</v>
      </c>
      <c r="D1171" s="7" t="s">
        <v>376</v>
      </c>
      <c r="E1171" s="10">
        <f>VLOOKUP(A1171,home!$A$2:$E$405,3,FALSE)</f>
        <v>1.6512</v>
      </c>
      <c r="F1171" s="10">
        <f>VLOOKUP(B1171,home!$B$2:$E$405,3,FALSE)</f>
        <v>1.1734</v>
      </c>
      <c r="G1171" s="10">
        <f>VLOOKUP(C1171,away!$B$2:$E$405,4,FALSE)</f>
        <v>1.6275999999999999</v>
      </c>
      <c r="H1171" s="10">
        <f>VLOOKUP(A1171,away!$A$2:$E$405,3,FALSE)</f>
        <v>1.1418999999999999</v>
      </c>
      <c r="I1171" s="10">
        <f>VLOOKUP(C1171,away!$B$2:$E$405,3,FALSE)</f>
        <v>1.0947</v>
      </c>
      <c r="J1171" s="10">
        <f>VLOOKUP(B1171,home!$B$2:$E$405,4,FALSE)</f>
        <v>0.76629999999999998</v>
      </c>
      <c r="K1171" s="12">
        <f t="shared" si="1566"/>
        <v>3.1535044270079999</v>
      </c>
      <c r="L1171" s="12">
        <f t="shared" si="1567"/>
        <v>0.957904065759</v>
      </c>
      <c r="M1171" s="13">
        <f t="shared" si="1568"/>
        <v>1.6384680562208407E-2</v>
      </c>
      <c r="N1171" s="13">
        <f t="shared" si="1569"/>
        <v>5.1669162688036126E-2</v>
      </c>
      <c r="O1171" s="13">
        <f t="shared" si="1570"/>
        <v>1.569495212670189E-2</v>
      </c>
      <c r="P1171" s="13">
        <f t="shared" si="1571"/>
        <v>4.9494101013233024E-2</v>
      </c>
      <c r="Q1171" s="13">
        <f t="shared" si="1572"/>
        <v>8.1469466638259255E-2</v>
      </c>
      <c r="R1171" s="13">
        <f t="shared" si="1573"/>
        <v>7.5171292270303008E-3</v>
      </c>
      <c r="S1171" s="13">
        <f t="shared" si="1574"/>
        <v>3.7377384713228989E-2</v>
      </c>
      <c r="T1171" s="13">
        <f t="shared" si="1575"/>
        <v>7.8039933328005739E-2</v>
      </c>
      <c r="U1171" s="13">
        <f t="shared" si="1576"/>
        <v>2.3705300295831278E-2</v>
      </c>
      <c r="V1171" s="13">
        <f t="shared" si="1577"/>
        <v>1.2545323443941074E-2</v>
      </c>
      <c r="W1171" s="13">
        <f t="shared" si="1578"/>
        <v>8.5638107903243721E-2</v>
      </c>
      <c r="X1171" s="13">
        <f t="shared" si="1579"/>
        <v>8.2033091744425107E-2</v>
      </c>
      <c r="Y1171" s="13">
        <f t="shared" si="1580"/>
        <v>3.928991605438293E-2</v>
      </c>
      <c r="Z1171" s="13">
        <f t="shared" si="1581"/>
        <v>2.4002295498027119E-3</v>
      </c>
      <c r="AA1171" s="13">
        <f t="shared" si="1582"/>
        <v>7.5691345111382697E-3</v>
      </c>
      <c r="AB1171" s="13">
        <f t="shared" si="1583"/>
        <v>1.1934649594746783E-2</v>
      </c>
      <c r="AC1171" s="13">
        <f t="shared" si="1584"/>
        <v>2.3685215566937234E-3</v>
      </c>
      <c r="AD1171" s="13">
        <f t="shared" si="1585"/>
        <v>6.7515038098366953E-2</v>
      </c>
      <c r="AE1171" s="13">
        <f t="shared" si="1586"/>
        <v>6.4672929494299494E-2</v>
      </c>
      <c r="AF1171" s="13">
        <f t="shared" si="1587"/>
        <v>3.0975231053567313E-2</v>
      </c>
      <c r="AG1171" s="13">
        <f t="shared" si="1588"/>
        <v>9.890433254678855E-3</v>
      </c>
      <c r="AH1171" s="13">
        <f t="shared" si="1589"/>
        <v>5.7479741112772783E-4</v>
      </c>
      <c r="AI1171" s="13">
        <f t="shared" si="1590"/>
        <v>1.8126261806240271E-3</v>
      </c>
      <c r="AJ1171" s="13">
        <f t="shared" si="1591"/>
        <v>2.858062342554236E-3</v>
      </c>
      <c r="AK1171" s="13">
        <f t="shared" si="1592"/>
        <v>3.004304083303213E-3</v>
      </c>
      <c r="AL1171" s="13">
        <f t="shared" si="1593"/>
        <v>2.8618890611613768E-4</v>
      </c>
      <c r="AM1171" s="13">
        <f t="shared" si="1594"/>
        <v>4.2581794306562816E-2</v>
      </c>
      <c r="AN1171" s="13">
        <f t="shared" si="1595"/>
        <v>4.0789273893569962E-2</v>
      </c>
      <c r="AO1171" s="13">
        <f t="shared" si="1596"/>
        <v>1.9536105651004047E-2</v>
      </c>
      <c r="AP1171" s="13">
        <f t="shared" si="1597"/>
        <v>6.2379050107313856E-3</v>
      </c>
      <c r="AQ1171" s="13">
        <f t="shared" si="1598"/>
        <v>1.4938286428995079E-3</v>
      </c>
      <c r="AR1171" s="13">
        <f t="shared" si="1599"/>
        <v>1.1012015542139962E-4</v>
      </c>
      <c r="AS1171" s="13">
        <f t="shared" si="1600"/>
        <v>3.472643976241927E-4</v>
      </c>
      <c r="AT1171" s="13">
        <f t="shared" si="1601"/>
        <v>5.4754990762507897E-4</v>
      </c>
      <c r="AU1171" s="13">
        <f t="shared" si="1602"/>
        <v>5.755670192345028E-4</v>
      </c>
      <c r="AV1171" s="13">
        <f t="shared" si="1603"/>
        <v>4.5376328579895073E-4</v>
      </c>
      <c r="AW1171" s="13">
        <f t="shared" si="1604"/>
        <v>2.4014069074393402E-5</v>
      </c>
      <c r="AX1171" s="13">
        <f t="shared" si="1605"/>
        <v>2.2380312809281634E-2</v>
      </c>
      <c r="AY1171" s="13">
        <f t="shared" si="1606"/>
        <v>2.1438192632969102E-2</v>
      </c>
      <c r="AZ1171" s="13">
        <f t="shared" si="1607"/>
        <v>1.0267865942822873E-2</v>
      </c>
      <c r="BA1171" s="13">
        <f t="shared" si="1608"/>
        <v>3.2785435110994662E-3</v>
      </c>
      <c r="BB1171" s="13">
        <f t="shared" si="1609"/>
        <v>7.8513253976249134E-4</v>
      </c>
      <c r="BC1171" s="13">
        <f t="shared" si="1610"/>
        <v>1.5041633039963607E-4</v>
      </c>
      <c r="BD1171" s="13">
        <f t="shared" si="1611"/>
        <v>1.7580757433361943E-5</v>
      </c>
      <c r="BE1171" s="13">
        <f t="shared" si="1612"/>
        <v>5.5440996396260684E-5</v>
      </c>
      <c r="BF1171" s="13">
        <f t="shared" si="1613"/>
        <v>8.7416713786671321E-5</v>
      </c>
      <c r="BG1171" s="13">
        <f t="shared" si="1614"/>
        <v>9.1889664640253099E-5</v>
      </c>
      <c r="BH1171" s="13">
        <f t="shared" si="1615"/>
        <v>7.2443616059829653E-5</v>
      </c>
      <c r="BI1171" s="13">
        <f t="shared" si="1616"/>
        <v>4.5690252790628157E-5</v>
      </c>
      <c r="BJ1171" s="14">
        <f t="shared" si="1617"/>
        <v>0.76013268152836866</v>
      </c>
      <c r="BK1171" s="14">
        <f t="shared" si="1618"/>
        <v>0.13989439282839045</v>
      </c>
      <c r="BL1171" s="14">
        <f t="shared" si="1619"/>
        <v>7.7075682539868851E-2</v>
      </c>
      <c r="BM1171" s="14">
        <f t="shared" si="1620"/>
        <v>0.73585931562706708</v>
      </c>
      <c r="BN1171" s="14">
        <f t="shared" si="1621"/>
        <v>0.22222949225546901</v>
      </c>
    </row>
    <row r="1172" spans="1:66" x14ac:dyDescent="0.25">
      <c r="A1172" t="s">
        <v>290</v>
      </c>
      <c r="B1172" t="s">
        <v>295</v>
      </c>
      <c r="C1172" t="s">
        <v>316</v>
      </c>
      <c r="D1172" s="7" t="s">
        <v>376</v>
      </c>
      <c r="E1172" s="10">
        <f>VLOOKUP(A1172,home!$A$2:$E$405,3,FALSE)</f>
        <v>1.6512</v>
      </c>
      <c r="F1172" s="10">
        <f>VLOOKUP(B1172,home!$B$2:$E$405,3,FALSE)</f>
        <v>0.98409999999999997</v>
      </c>
      <c r="G1172" s="10">
        <f>VLOOKUP(C1172,away!$B$2:$E$405,4,FALSE)</f>
        <v>1.4382999999999999</v>
      </c>
      <c r="H1172" s="10">
        <f>VLOOKUP(A1172,away!$A$2:$E$405,3,FALSE)</f>
        <v>1.1418999999999999</v>
      </c>
      <c r="I1172" s="10">
        <f>VLOOKUP(C1172,away!$B$2:$E$405,3,FALSE)</f>
        <v>0.76629999999999998</v>
      </c>
      <c r="J1172" s="10">
        <f>VLOOKUP(B1172,home!$B$2:$E$405,4,FALSE)</f>
        <v>0.65680000000000005</v>
      </c>
      <c r="K1172" s="12">
        <f t="shared" si="1566"/>
        <v>2.3371597167360001</v>
      </c>
      <c r="L1172" s="12">
        <f t="shared" si="1567"/>
        <v>0.57472493869600005</v>
      </c>
      <c r="M1172" s="13">
        <f t="shared" si="1568"/>
        <v>5.4373158575113469E-2</v>
      </c>
      <c r="N1172" s="13">
        <f t="shared" si="1569"/>
        <v>0.1270787558934538</v>
      </c>
      <c r="O1172" s="13">
        <f t="shared" si="1570"/>
        <v>3.1249610228789981E-2</v>
      </c>
      <c r="P1172" s="13">
        <f t="shared" si="1571"/>
        <v>7.3035330190429196E-2</v>
      </c>
      <c r="Q1172" s="13">
        <f t="shared" si="1572"/>
        <v>0.14850167456355393</v>
      </c>
      <c r="R1172" s="13">
        <f t="shared" si="1573"/>
        <v>8.9799651615076088E-3</v>
      </c>
      <c r="S1172" s="13">
        <f t="shared" si="1574"/>
        <v>2.4525701632066205E-2</v>
      </c>
      <c r="T1172" s="13">
        <f t="shared" si="1575"/>
        <v>8.5347615809791888E-2</v>
      </c>
      <c r="U1172" s="13">
        <f t="shared" si="1576"/>
        <v>2.098761283316827E-2</v>
      </c>
      <c r="V1172" s="13">
        <f t="shared" si="1577"/>
        <v>3.6603900482245037E-3</v>
      </c>
      <c r="W1172" s="13">
        <f t="shared" si="1578"/>
        <v>0.11569071055259246</v>
      </c>
      <c r="X1172" s="13">
        <f t="shared" si="1579"/>
        <v>6.6490336530035388E-2</v>
      </c>
      <c r="Y1172" s="13">
        <f t="shared" si="1580"/>
        <v>1.91068272930505E-2</v>
      </c>
      <c r="Z1172" s="13">
        <f t="shared" si="1581"/>
        <v>1.7203366423132257E-3</v>
      </c>
      <c r="AA1172" s="13">
        <f t="shared" si="1582"/>
        <v>4.0207014996393401E-3</v>
      </c>
      <c r="AB1172" s="13">
        <f t="shared" si="1583"/>
        <v>4.6985107889885459E-3</v>
      </c>
      <c r="AC1172" s="13">
        <f t="shared" si="1584"/>
        <v>3.0729522939674082E-4</v>
      </c>
      <c r="AD1172" s="13">
        <f t="shared" si="1585"/>
        <v>6.7596917076020918E-2</v>
      </c>
      <c r="AE1172" s="13">
        <f t="shared" si="1586"/>
        <v>3.8849634022554723E-2</v>
      </c>
      <c r="AF1172" s="13">
        <f t="shared" si="1587"/>
        <v>1.11639267659874E-2</v>
      </c>
      <c r="AG1172" s="13">
        <f t="shared" si="1588"/>
        <v>2.1387290420629146E-3</v>
      </c>
      <c r="AH1172" s="13">
        <f t="shared" si="1589"/>
        <v>2.4718009282248776E-4</v>
      </c>
      <c r="AI1172" s="13">
        <f t="shared" si="1590"/>
        <v>5.7769935572378375E-4</v>
      </c>
      <c r="AJ1172" s="13">
        <f t="shared" si="1591"/>
        <v>6.7508783129098418E-4</v>
      </c>
      <c r="AK1172" s="13">
        <f t="shared" si="1592"/>
        <v>5.2592936151731908E-4</v>
      </c>
      <c r="AL1172" s="13">
        <f t="shared" si="1593"/>
        <v>1.6510652780217165E-5</v>
      </c>
      <c r="AM1172" s="13">
        <f t="shared" si="1594"/>
        <v>3.1596958313123973E-2</v>
      </c>
      <c r="AN1172" s="13">
        <f t="shared" si="1595"/>
        <v>1.8159559929490247E-2</v>
      </c>
      <c r="AO1172" s="13">
        <f t="shared" si="1596"/>
        <v>5.2183759836113104E-3</v>
      </c>
      <c r="AP1172" s="13">
        <f t="shared" si="1597"/>
        <v>9.9971027242456317E-4</v>
      </c>
      <c r="AQ1172" s="13">
        <f t="shared" si="1598"/>
        <v>1.4363960625824213E-4</v>
      </c>
      <c r="AR1172" s="13">
        <f t="shared" si="1599"/>
        <v>2.8412112738855186E-5</v>
      </c>
      <c r="AS1172" s="13">
        <f t="shared" si="1600"/>
        <v>6.6403645360614091E-5</v>
      </c>
      <c r="AT1172" s="13">
        <f t="shared" si="1601"/>
        <v>7.7597962490625336E-5</v>
      </c>
      <c r="AU1172" s="13">
        <f t="shared" si="1602"/>
        <v>6.045294401129355E-5</v>
      </c>
      <c r="AV1172" s="13">
        <f t="shared" si="1603"/>
        <v>3.5322046375323041E-5</v>
      </c>
      <c r="AW1172" s="13">
        <f t="shared" si="1604"/>
        <v>6.1604179600085964E-7</v>
      </c>
      <c r="AX1172" s="13">
        <f t="shared" si="1605"/>
        <v>1.2307856356803338E-2</v>
      </c>
      <c r="AY1172" s="13">
        <f t="shared" si="1606"/>
        <v>7.0736319901429741E-3</v>
      </c>
      <c r="AZ1172" s="13">
        <f t="shared" si="1607"/>
        <v>2.0326963559464928E-3</v>
      </c>
      <c r="BA1172" s="13">
        <f t="shared" si="1608"/>
        <v>3.8941376285297693E-4</v>
      </c>
      <c r="BB1172" s="13">
        <f t="shared" si="1609"/>
        <v>5.5951450245763965E-5</v>
      </c>
      <c r="BC1172" s="13">
        <f t="shared" si="1610"/>
        <v>6.4313387624897997E-6</v>
      </c>
      <c r="BD1172" s="13">
        <f t="shared" si="1611"/>
        <v>2.7215249586770637E-6</v>
      </c>
      <c r="BE1172" s="13">
        <f t="shared" si="1612"/>
        <v>6.3606385015116404E-6</v>
      </c>
      <c r="BF1172" s="13">
        <f t="shared" si="1613"/>
        <v>7.4329140392265223E-6</v>
      </c>
      <c r="BG1172" s="13">
        <f t="shared" si="1614"/>
        <v>5.7906357568138993E-6</v>
      </c>
      <c r="BH1172" s="13">
        <f t="shared" si="1615"/>
        <v>3.3834101562791326E-6</v>
      </c>
      <c r="BI1172" s="13">
        <f t="shared" si="1616"/>
        <v>1.5815139844902082E-6</v>
      </c>
      <c r="BJ1172" s="14">
        <f t="shared" si="1617"/>
        <v>0.75994935290876608</v>
      </c>
      <c r="BK1172" s="14">
        <f t="shared" si="1618"/>
        <v>0.1629920183181533</v>
      </c>
      <c r="BL1172" s="14">
        <f t="shared" si="1619"/>
        <v>7.2257756501822035E-2</v>
      </c>
      <c r="BM1172" s="14">
        <f t="shared" si="1620"/>
        <v>0.54662795380985962</v>
      </c>
      <c r="BN1172" s="14">
        <f t="shared" si="1621"/>
        <v>0.44321849461284796</v>
      </c>
    </row>
    <row r="1173" spans="1:66" x14ac:dyDescent="0.25">
      <c r="A1173" t="s">
        <v>290</v>
      </c>
      <c r="B1173" t="s">
        <v>304</v>
      </c>
      <c r="C1173" t="s">
        <v>300</v>
      </c>
      <c r="D1173" s="7" t="s">
        <v>376</v>
      </c>
      <c r="E1173" s="10">
        <f>VLOOKUP(A1173,home!$A$2:$E$405,3,FALSE)</f>
        <v>1.6512</v>
      </c>
      <c r="F1173" s="10">
        <f>VLOOKUP(B1173,home!$B$2:$E$405,3,FALSE)</f>
        <v>0.8327</v>
      </c>
      <c r="G1173" s="10">
        <f>VLOOKUP(C1173,away!$B$2:$E$405,4,FALSE)</f>
        <v>1.1355</v>
      </c>
      <c r="H1173" s="10">
        <f>VLOOKUP(A1173,away!$A$2:$E$405,3,FALSE)</f>
        <v>1.1418999999999999</v>
      </c>
      <c r="I1173" s="10">
        <f>VLOOKUP(C1173,away!$B$2:$E$405,3,FALSE)</f>
        <v>0.82099999999999995</v>
      </c>
      <c r="J1173" s="10">
        <f>VLOOKUP(B1173,home!$B$2:$E$405,4,FALSE)</f>
        <v>0.71150000000000002</v>
      </c>
      <c r="K1173" s="12">
        <f t="shared" si="1566"/>
        <v>1.5612605395199999</v>
      </c>
      <c r="L1173" s="12">
        <f t="shared" si="1567"/>
        <v>0.66703117884999985</v>
      </c>
      <c r="M1173" s="13">
        <f t="shared" si="1568"/>
        <v>0.10771227596321492</v>
      </c>
      <c r="N1173" s="13">
        <f t="shared" si="1569"/>
        <v>0.16816692608325601</v>
      </c>
      <c r="O1173" s="13">
        <f t="shared" si="1570"/>
        <v>7.1847446412359767E-2</v>
      </c>
      <c r="P1173" s="13">
        <f t="shared" si="1571"/>
        <v>0.11217258294889507</v>
      </c>
      <c r="Q1173" s="13">
        <f t="shared" si="1572"/>
        <v>0.13127619287308215</v>
      </c>
      <c r="R1173" s="13">
        <f t="shared" si="1573"/>
        <v>2.3962243438899258E-2</v>
      </c>
      <c r="S1173" s="13">
        <f t="shared" si="1574"/>
        <v>2.9204397207528807E-2</v>
      </c>
      <c r="T1173" s="13">
        <f t="shared" si="1575"/>
        <v>8.7565313687071947E-2</v>
      </c>
      <c r="U1173" s="13">
        <f t="shared" si="1576"/>
        <v>3.7411305119525423E-2</v>
      </c>
      <c r="V1173" s="13">
        <f t="shared" si="1577"/>
        <v>3.3793039413351107E-3</v>
      </c>
      <c r="W1173" s="13">
        <f t="shared" si="1578"/>
        <v>6.8318779903719942E-2</v>
      </c>
      <c r="X1173" s="13">
        <f t="shared" si="1579"/>
        <v>4.5570756296772E-2</v>
      </c>
      <c r="Y1173" s="13">
        <f t="shared" si="1580"/>
        <v>1.5198557646860936E-2</v>
      </c>
      <c r="Z1173" s="13">
        <f t="shared" si="1581"/>
        <v>5.3278544963132161E-3</v>
      </c>
      <c r="AA1173" s="13">
        <f t="shared" si="1582"/>
        <v>8.3181689853980278E-3</v>
      </c>
      <c r="AB1173" s="13">
        <f t="shared" si="1583"/>
        <v>6.4934144989805299E-3</v>
      </c>
      <c r="AC1173" s="13">
        <f t="shared" si="1584"/>
        <v>2.1995244290817656E-4</v>
      </c>
      <c r="AD1173" s="13">
        <f t="shared" si="1585"/>
        <v>2.6665853792957477E-2</v>
      </c>
      <c r="AE1173" s="13">
        <f t="shared" si="1586"/>
        <v>1.7786955890558169E-2</v>
      </c>
      <c r="AF1173" s="13">
        <f t="shared" si="1587"/>
        <v>5.9322270779159809E-3</v>
      </c>
      <c r="AG1173" s="13">
        <f t="shared" si="1588"/>
        <v>1.3189934736627291E-3</v>
      </c>
      <c r="AH1173" s="13">
        <f t="shared" si="1589"/>
        <v>8.8846126635426905E-4</v>
      </c>
      <c r="AI1173" s="13">
        <f t="shared" si="1590"/>
        <v>1.3871195160508882E-3</v>
      </c>
      <c r="AJ1173" s="13">
        <f t="shared" si="1591"/>
        <v>1.0828274820041657E-3</v>
      </c>
      <c r="AK1173" s="13">
        <f t="shared" si="1592"/>
        <v>5.6352527292030229E-4</v>
      </c>
      <c r="AL1173" s="13">
        <f t="shared" si="1593"/>
        <v>9.1624221756693875E-6</v>
      </c>
      <c r="AM1173" s="13">
        <f t="shared" si="1594"/>
        <v>8.3264690559108363E-3</v>
      </c>
      <c r="AN1173" s="13">
        <f t="shared" si="1595"/>
        <v>5.5540144700222515E-3</v>
      </c>
      <c r="AO1173" s="13">
        <f t="shared" si="1596"/>
        <v>1.8523504096444492E-3</v>
      </c>
      <c r="AP1173" s="13">
        <f t="shared" si="1597"/>
        <v>4.118584924628058E-4</v>
      </c>
      <c r="AQ1173" s="13">
        <f t="shared" si="1598"/>
        <v>6.8680613936712272E-5</v>
      </c>
      <c r="AR1173" s="13">
        <f t="shared" si="1599"/>
        <v>1.1852627317177041E-4</v>
      </c>
      <c r="AS1173" s="13">
        <f t="shared" si="1600"/>
        <v>1.8505039319945314E-4</v>
      </c>
      <c r="AT1173" s="13">
        <f t="shared" si="1601"/>
        <v>1.4445593836248321E-4</v>
      </c>
      <c r="AU1173" s="13">
        <f t="shared" si="1602"/>
        <v>7.5177785421559458E-5</v>
      </c>
      <c r="AV1173" s="13">
        <f t="shared" si="1603"/>
        <v>2.9343027456795677E-5</v>
      </c>
      <c r="AW1173" s="13">
        <f t="shared" si="1604"/>
        <v>2.6505091981862304E-7</v>
      </c>
      <c r="AX1173" s="13">
        <f t="shared" si="1605"/>
        <v>2.1666312617546557E-3</v>
      </c>
      <c r="AY1173" s="13">
        <f t="shared" si="1606"/>
        <v>1.4452106046614708E-3</v>
      </c>
      <c r="AZ1173" s="13">
        <f t="shared" si="1607"/>
        <v>4.8200026665693086E-4</v>
      </c>
      <c r="BA1173" s="13">
        <f t="shared" si="1608"/>
        <v>1.0716973535806231E-4</v>
      </c>
      <c r="BB1173" s="13">
        <f t="shared" si="1609"/>
        <v>1.7871388728232701E-5</v>
      </c>
      <c r="BC1173" s="13">
        <f t="shared" si="1610"/>
        <v>2.3841546982159326E-6</v>
      </c>
      <c r="BD1173" s="13">
        <f t="shared" si="1611"/>
        <v>1.3176786619743847E-5</v>
      </c>
      <c r="BE1173" s="13">
        <f t="shared" si="1612"/>
        <v>2.0572396987081191E-5</v>
      </c>
      <c r="BF1173" s="13">
        <f t="shared" si="1613"/>
        <v>1.6059435809635006E-5</v>
      </c>
      <c r="BG1173" s="13">
        <f t="shared" si="1614"/>
        <v>8.3576544721791844E-6</v>
      </c>
      <c r="BH1173" s="13">
        <f t="shared" si="1615"/>
        <v>3.2621190325890535E-6</v>
      </c>
      <c r="BI1173" s="13">
        <f t="shared" si="1616"/>
        <v>1.018603544159688E-6</v>
      </c>
      <c r="BJ1173" s="14">
        <f t="shared" si="1617"/>
        <v>0.58823519717969197</v>
      </c>
      <c r="BK1173" s="14">
        <f t="shared" si="1618"/>
        <v>0.25414288553071923</v>
      </c>
      <c r="BL1173" s="14">
        <f t="shared" si="1619"/>
        <v>0.1525695124065701</v>
      </c>
      <c r="BM1173" s="14">
        <f t="shared" si="1620"/>
        <v>0.38369283633984558</v>
      </c>
      <c r="BN1173" s="14">
        <f t="shared" si="1621"/>
        <v>0.61513766771970724</v>
      </c>
    </row>
    <row r="1174" spans="1:66" x14ac:dyDescent="0.25">
      <c r="A1174" t="s">
        <v>290</v>
      </c>
      <c r="B1174" t="s">
        <v>307</v>
      </c>
      <c r="C1174" t="s">
        <v>308</v>
      </c>
      <c r="D1174" s="7" t="s">
        <v>376</v>
      </c>
      <c r="E1174" s="10">
        <f>VLOOKUP(A1174,home!$A$2:$E$405,3,FALSE)</f>
        <v>1.6512</v>
      </c>
      <c r="F1174" s="10">
        <f>VLOOKUP(B1174,home!$B$2:$E$405,3,FALSE)</f>
        <v>1.3626</v>
      </c>
      <c r="G1174" s="10">
        <f>VLOOKUP(C1174,away!$B$2:$E$405,4,FALSE)</f>
        <v>0.79490000000000005</v>
      </c>
      <c r="H1174" s="10">
        <f>VLOOKUP(A1174,away!$A$2:$E$405,3,FALSE)</f>
        <v>1.1418999999999999</v>
      </c>
      <c r="I1174" s="10">
        <f>VLOOKUP(C1174,away!$B$2:$E$405,3,FALSE)</f>
        <v>1.0399</v>
      </c>
      <c r="J1174" s="10">
        <f>VLOOKUP(B1174,home!$B$2:$E$405,4,FALSE)</f>
        <v>0.65680000000000005</v>
      </c>
      <c r="K1174" s="12">
        <f t="shared" si="1566"/>
        <v>1.788465477888</v>
      </c>
      <c r="L1174" s="12">
        <f t="shared" si="1567"/>
        <v>0.77992491680800013</v>
      </c>
      <c r="M1174" s="13">
        <f t="shared" si="1568"/>
        <v>7.6658836642250969E-2</v>
      </c>
      <c r="N1174" s="13">
        <f t="shared" si="1569"/>
        <v>0.1371016829097215</v>
      </c>
      <c r="O1174" s="13">
        <f t="shared" si="1570"/>
        <v>5.9788136790805656E-2</v>
      </c>
      <c r="P1174" s="13">
        <f t="shared" si="1571"/>
        <v>0.10692901863760135</v>
      </c>
      <c r="Q1174" s="13">
        <f t="shared" si="1572"/>
        <v>0.12260081342219208</v>
      </c>
      <c r="R1174" s="13">
        <f t="shared" si="1573"/>
        <v>2.3315128806337217E-2</v>
      </c>
      <c r="S1174" s="13">
        <f t="shared" si="1574"/>
        <v>3.7287987685488452E-2</v>
      </c>
      <c r="T1174" s="13">
        <f t="shared" si="1575"/>
        <v>9.5619429208896295E-2</v>
      </c>
      <c r="U1174" s="13">
        <f t="shared" si="1576"/>
        <v>4.1698302982646165E-2</v>
      </c>
      <c r="V1174" s="13">
        <f t="shared" si="1577"/>
        <v>5.7790944699093409E-3</v>
      </c>
      <c r="W1174" s="13">
        <f t="shared" si="1578"/>
        <v>7.3089107455526089E-2</v>
      </c>
      <c r="X1174" s="13">
        <f t="shared" si="1579"/>
        <v>5.7004016051822169E-2</v>
      </c>
      <c r="Y1174" s="13">
        <f t="shared" si="1580"/>
        <v>2.2229426238469654E-2</v>
      </c>
      <c r="Z1174" s="13">
        <f t="shared" si="1581"/>
        <v>6.0613499648834541E-3</v>
      </c>
      <c r="AA1174" s="13">
        <f t="shared" si="1582"/>
        <v>1.0840515161591699E-2</v>
      </c>
      <c r="AB1174" s="13">
        <f t="shared" si="1583"/>
        <v>9.6939435645141056E-3</v>
      </c>
      <c r="AC1174" s="13">
        <f t="shared" si="1584"/>
        <v>5.0381740656758683E-4</v>
      </c>
      <c r="AD1174" s="13">
        <f t="shared" si="1585"/>
        <v>3.2679336373463722E-2</v>
      </c>
      <c r="AE1174" s="13">
        <f t="shared" si="1586"/>
        <v>2.5487428702414345E-2</v>
      </c>
      <c r="AF1174" s="13">
        <f t="shared" si="1587"/>
        <v>9.9391403551901715E-3</v>
      </c>
      <c r="AG1174" s="13">
        <f t="shared" si="1588"/>
        <v>2.5839277382215774E-3</v>
      </c>
      <c r="AH1174" s="13">
        <f t="shared" si="1589"/>
        <v>1.1818494667764753E-3</v>
      </c>
      <c r="AI1174" s="13">
        <f t="shared" si="1590"/>
        <v>2.1136969713900669E-3</v>
      </c>
      <c r="AJ1174" s="13">
        <f t="shared" si="1591"/>
        <v>1.8901370320237776E-3</v>
      </c>
      <c r="AK1174" s="13">
        <f t="shared" si="1592"/>
        <v>1.1268149434174037E-3</v>
      </c>
      <c r="AL1174" s="13">
        <f t="shared" si="1593"/>
        <v>2.8110367032166114E-5</v>
      </c>
      <c r="AM1174" s="13">
        <f t="shared" si="1594"/>
        <v>1.1689172988845899E-2</v>
      </c>
      <c r="AN1174" s="13">
        <f t="shared" si="1595"/>
        <v>9.1166772708799592E-3</v>
      </c>
      <c r="AO1174" s="13">
        <f t="shared" si="1596"/>
        <v>3.5551618810282194E-3</v>
      </c>
      <c r="AP1174" s="13">
        <f t="shared" si="1597"/>
        <v>9.2425311143330246E-4</v>
      </c>
      <c r="AQ1174" s="13">
        <f t="shared" si="1598"/>
        <v>1.8021200776103838E-4</v>
      </c>
      <c r="AR1174" s="13">
        <f t="shared" si="1599"/>
        <v>1.8435076941104441E-4</v>
      </c>
      <c r="AS1174" s="13">
        <f t="shared" si="1600"/>
        <v>3.2970498691374403E-4</v>
      </c>
      <c r="AT1174" s="13">
        <f t="shared" si="1601"/>
        <v>2.9483299349137307E-4</v>
      </c>
      <c r="AU1174" s="13">
        <f t="shared" si="1602"/>
        <v>1.7576621020056604E-4</v>
      </c>
      <c r="AV1174" s="13">
        <f t="shared" si="1603"/>
        <v>7.8587949780729527E-5</v>
      </c>
      <c r="AW1174" s="13">
        <f t="shared" si="1604"/>
        <v>1.0891742672797511E-6</v>
      </c>
      <c r="AX1174" s="13">
        <f t="shared" si="1605"/>
        <v>3.4842803926019655E-3</v>
      </c>
      <c r="AY1174" s="13">
        <f t="shared" si="1606"/>
        <v>2.7174770953358337E-3</v>
      </c>
      <c r="AZ1174" s="13">
        <f t="shared" si="1607"/>
        <v>1.0597140487537231E-3</v>
      </c>
      <c r="BA1174" s="13">
        <f t="shared" si="1608"/>
        <v>2.7549913043817216E-4</v>
      </c>
      <c r="BB1174" s="13">
        <f t="shared" si="1609"/>
        <v>5.3717159096916936E-5</v>
      </c>
      <c r="BC1174" s="13">
        <f t="shared" si="1610"/>
        <v>8.3790701679650126E-6</v>
      </c>
      <c r="BD1174" s="13">
        <f t="shared" si="1611"/>
        <v>2.3963293082733268E-5</v>
      </c>
      <c r="BE1174" s="13">
        <f t="shared" si="1612"/>
        <v>4.2857522414980754E-5</v>
      </c>
      <c r="BF1174" s="13">
        <f t="shared" si="1613"/>
        <v>3.832459965350212E-5</v>
      </c>
      <c r="BG1174" s="13">
        <f t="shared" si="1614"/>
        <v>2.2847407811388984E-5</v>
      </c>
      <c r="BH1174" s="13">
        <f t="shared" si="1615"/>
        <v>1.0215450032474459E-5</v>
      </c>
      <c r="BI1174" s="13">
        <f t="shared" si="1616"/>
        <v>3.6539959448340833E-6</v>
      </c>
      <c r="BJ1174" s="14">
        <f t="shared" si="1617"/>
        <v>0.61139885261226068</v>
      </c>
      <c r="BK1174" s="14">
        <f t="shared" si="1618"/>
        <v>0.22990434230418572</v>
      </c>
      <c r="BL1174" s="14">
        <f t="shared" si="1619"/>
        <v>0.15285363089823992</v>
      </c>
      <c r="BM1174" s="14">
        <f t="shared" si="1620"/>
        <v>0.47110817064959221</v>
      </c>
      <c r="BN1174" s="14">
        <f t="shared" si="1621"/>
        <v>0.52639361720890876</v>
      </c>
    </row>
    <row r="1175" spans="1:66" x14ac:dyDescent="0.25">
      <c r="A1175" t="s">
        <v>290</v>
      </c>
      <c r="B1175" t="s">
        <v>313</v>
      </c>
      <c r="C1175" t="s">
        <v>302</v>
      </c>
      <c r="D1175" s="7" t="s">
        <v>376</v>
      </c>
      <c r="E1175" s="10">
        <f>VLOOKUP(A1175,home!$A$2:$E$405,3,FALSE)</f>
        <v>1.6512</v>
      </c>
      <c r="F1175" s="10">
        <f>VLOOKUP(B1175,home!$B$2:$E$405,3,FALSE)</f>
        <v>0.90839999999999999</v>
      </c>
      <c r="G1175" s="10">
        <f>VLOOKUP(C1175,away!$B$2:$E$405,4,FALSE)</f>
        <v>0.87060000000000004</v>
      </c>
      <c r="H1175" s="10">
        <f>VLOOKUP(A1175,away!$A$2:$E$405,3,FALSE)</f>
        <v>1.1418999999999999</v>
      </c>
      <c r="I1175" s="10">
        <f>VLOOKUP(C1175,away!$B$2:$E$405,3,FALSE)</f>
        <v>0.93049999999999999</v>
      </c>
      <c r="J1175" s="10">
        <f>VLOOKUP(B1175,home!$B$2:$E$405,4,FALSE)</f>
        <v>1.2588999999999999</v>
      </c>
      <c r="K1175" s="12">
        <f t="shared" si="1566"/>
        <v>1.3058565396480002</v>
      </c>
      <c r="L1175" s="12">
        <f t="shared" si="1567"/>
        <v>1.3376290252549996</v>
      </c>
      <c r="M1175" s="13">
        <f t="shared" si="1568"/>
        <v>7.1112968206409985E-2</v>
      </c>
      <c r="N1175" s="13">
        <f t="shared" si="1569"/>
        <v>9.2863334586120796E-2</v>
      </c>
      <c r="O1175" s="13">
        <f t="shared" si="1570"/>
        <v>9.5122770344929969E-2</v>
      </c>
      <c r="P1175" s="13">
        <f t="shared" si="1571"/>
        <v>0.12421669172436166</v>
      </c>
      <c r="Q1175" s="13">
        <f t="shared" si="1572"/>
        <v>6.0633096381403094E-2</v>
      </c>
      <c r="R1175" s="13">
        <f t="shared" si="1573"/>
        <v>6.3619489288021927E-2</v>
      </c>
      <c r="S1175" s="13">
        <f t="shared" si="1574"/>
        <v>5.4243926572433133E-2</v>
      </c>
      <c r="T1175" s="13">
        <f t="shared" si="1575"/>
        <v>8.1104589610848654E-2</v>
      </c>
      <c r="U1175" s="13">
        <f t="shared" si="1576"/>
        <v>8.307792613582933E-2</v>
      </c>
      <c r="V1175" s="13">
        <f t="shared" si="1577"/>
        <v>1.0527851787422316E-2</v>
      </c>
      <c r="W1175" s="13">
        <f t="shared" si="1578"/>
        <v>2.6392708476254242E-2</v>
      </c>
      <c r="X1175" s="13">
        <f t="shared" si="1579"/>
        <v>3.5303652912931326E-2</v>
      </c>
      <c r="Y1175" s="13">
        <f t="shared" si="1580"/>
        <v>2.3611595416932581E-2</v>
      </c>
      <c r="Z1175" s="13">
        <f t="shared" si="1581"/>
        <v>2.8366425147852561E-2</v>
      </c>
      <c r="AA1175" s="13">
        <f t="shared" si="1582"/>
        <v>3.7042481785758759E-2</v>
      </c>
      <c r="AB1175" s="13">
        <f t="shared" si="1583"/>
        <v>2.4186083542362506E-2</v>
      </c>
      <c r="AC1175" s="13">
        <f t="shared" si="1584"/>
        <v>1.1493463788860405E-3</v>
      </c>
      <c r="AD1175" s="13">
        <f t="shared" si="1585"/>
        <v>8.6162727406849538E-3</v>
      </c>
      <c r="AE1175" s="13">
        <f t="shared" si="1586"/>
        <v>1.1525376507453639E-2</v>
      </c>
      <c r="AF1175" s="13">
        <f t="shared" si="1587"/>
        <v>7.708339071681042E-3</v>
      </c>
      <c r="AG1175" s="13">
        <f t="shared" si="1588"/>
        <v>3.4369660262625812E-3</v>
      </c>
      <c r="AH1175" s="13">
        <f t="shared" si="1589"/>
        <v>9.4859384051227246E-3</v>
      </c>
      <c r="AI1175" s="13">
        <f t="shared" si="1590"/>
        <v>1.2387274701027632E-2</v>
      </c>
      <c r="AJ1175" s="13">
        <f t="shared" si="1591"/>
        <v>8.0880018383765809E-3</v>
      </c>
      <c r="AK1175" s="13">
        <f t="shared" si="1592"/>
        <v>3.5205900311097017E-3</v>
      </c>
      <c r="AL1175" s="13">
        <f t="shared" si="1593"/>
        <v>8.0304905522269929E-5</v>
      </c>
      <c r="AM1175" s="13">
        <f t="shared" si="1594"/>
        <v>2.2503232211628461E-3</v>
      </c>
      <c r="AN1175" s="13">
        <f t="shared" si="1595"/>
        <v>3.010097656832749E-3</v>
      </c>
      <c r="AO1175" s="13">
        <f t="shared" si="1596"/>
        <v>2.0131969973157743E-3</v>
      </c>
      <c r="AP1175" s="13">
        <f t="shared" si="1597"/>
        <v>8.9763691238859723E-4</v>
      </c>
      <c r="AQ1175" s="13">
        <f t="shared" si="1598"/>
        <v>3.0017629703781647E-4</v>
      </c>
      <c r="AR1175" s="13">
        <f t="shared" si="1599"/>
        <v>2.5377333084946551E-3</v>
      </c>
      <c r="AS1175" s="13">
        <f t="shared" si="1600"/>
        <v>3.3139156367803014E-3</v>
      </c>
      <c r="AT1175" s="13">
        <f t="shared" si="1601"/>
        <v>2.1637492030656619E-3</v>
      </c>
      <c r="AU1175" s="13">
        <f t="shared" si="1602"/>
        <v>9.4184868232714781E-4</v>
      </c>
      <c r="AV1175" s="13">
        <f t="shared" si="1603"/>
        <v>3.0747981529393955E-4</v>
      </c>
      <c r="AW1175" s="13">
        <f t="shared" si="1604"/>
        <v>3.8964645286716005E-6</v>
      </c>
      <c r="AX1175" s="13">
        <f t="shared" si="1605"/>
        <v>4.8976654911287592E-4</v>
      </c>
      <c r="AY1175" s="13">
        <f t="shared" si="1606"/>
        <v>6.5512595169236109E-4</v>
      </c>
      <c r="AZ1175" s="13">
        <f t="shared" si="1607"/>
        <v>4.3815774409075348E-4</v>
      </c>
      <c r="BA1175" s="13">
        <f t="shared" si="1608"/>
        <v>1.9536417204534808E-4</v>
      </c>
      <c r="BB1175" s="13">
        <f t="shared" si="1609"/>
        <v>6.5331196755692199E-5</v>
      </c>
      <c r="BC1175" s="13">
        <f t="shared" si="1610"/>
        <v>1.7477781007011829E-5</v>
      </c>
      <c r="BD1175" s="13">
        <f t="shared" si="1611"/>
        <v>5.6575762196647568E-4</v>
      </c>
      <c r="BE1175" s="13">
        <f t="shared" si="1612"/>
        <v>7.3879829050062338E-4</v>
      </c>
      <c r="BF1175" s="13">
        <f t="shared" si="1613"/>
        <v>4.8238228956550114E-4</v>
      </c>
      <c r="BG1175" s="13">
        <f t="shared" si="1614"/>
        <v>2.0997402247982831E-4</v>
      </c>
      <c r="BH1175" s="13">
        <f t="shared" si="1615"/>
        <v>6.8548987602870017E-5</v>
      </c>
      <c r="BI1175" s="13">
        <f t="shared" si="1616"/>
        <v>1.790302874949148E-5</v>
      </c>
      <c r="BJ1175" s="14">
        <f t="shared" si="1617"/>
        <v>0.36152858621001466</v>
      </c>
      <c r="BK1175" s="14">
        <f t="shared" si="1618"/>
        <v>0.26198621552672774</v>
      </c>
      <c r="BL1175" s="14">
        <f t="shared" si="1619"/>
        <v>0.34787864695936571</v>
      </c>
      <c r="BM1175" s="14">
        <f t="shared" si="1620"/>
        <v>0.49154029382554959</v>
      </c>
      <c r="BN1175" s="14">
        <f t="shared" si="1621"/>
        <v>0.50756835053124738</v>
      </c>
    </row>
    <row r="1176" spans="1:66" x14ac:dyDescent="0.25">
      <c r="A1176" t="s">
        <v>290</v>
      </c>
      <c r="B1176" t="s">
        <v>317</v>
      </c>
      <c r="C1176" t="s">
        <v>299</v>
      </c>
      <c r="D1176" s="7" t="s">
        <v>376</v>
      </c>
      <c r="E1176" s="10">
        <f>VLOOKUP(A1176,home!$A$2:$E$405,3,FALSE)</f>
        <v>1.6512</v>
      </c>
      <c r="F1176" s="10">
        <f>VLOOKUP(B1176,home!$B$2:$E$405,3,FALSE)</f>
        <v>0.90839999999999999</v>
      </c>
      <c r="G1176" s="10">
        <f>VLOOKUP(C1176,away!$B$2:$E$405,4,FALSE)</f>
        <v>1.2868999999999999</v>
      </c>
      <c r="H1176" s="10">
        <f>VLOOKUP(A1176,away!$A$2:$E$405,3,FALSE)</f>
        <v>1.1418999999999999</v>
      </c>
      <c r="I1176" s="10">
        <f>VLOOKUP(C1176,away!$B$2:$E$405,3,FALSE)</f>
        <v>1.1494</v>
      </c>
      <c r="J1176" s="10">
        <f>VLOOKUP(B1176,home!$B$2:$E$405,4,FALSE)</f>
        <v>0.87570000000000003</v>
      </c>
      <c r="K1176" s="12">
        <f t="shared" si="1566"/>
        <v>1.9302857579520001</v>
      </c>
      <c r="L1176" s="12">
        <f t="shared" si="1567"/>
        <v>1.1493561274020001</v>
      </c>
      <c r="M1176" s="13">
        <f t="shared" si="1568"/>
        <v>4.597571827936902E-2</v>
      </c>
      <c r="N1176" s="13">
        <f t="shared" si="1569"/>
        <v>8.8746274206279466E-2</v>
      </c>
      <c r="O1176" s="13">
        <f t="shared" si="1570"/>
        <v>5.2842473516100927E-2</v>
      </c>
      <c r="P1176" s="13">
        <f t="shared" si="1571"/>
        <v>0.10200107404308538</v>
      </c>
      <c r="Q1176" s="13">
        <f t="shared" si="1572"/>
        <v>8.5652834585842108E-2</v>
      </c>
      <c r="R1176" s="13">
        <f t="shared" si="1573"/>
        <v>3.0367410361404262E-2</v>
      </c>
      <c r="S1176" s="13">
        <f t="shared" si="1574"/>
        <v>5.657453268441779E-2</v>
      </c>
      <c r="T1176" s="13">
        <f t="shared" si="1575"/>
        <v>9.8445610260587582E-2</v>
      </c>
      <c r="U1176" s="13">
        <f t="shared" si="1576"/>
        <v>5.8617779726502652E-2</v>
      </c>
      <c r="V1176" s="13">
        <f t="shared" si="1577"/>
        <v>1.3946161421390893E-2</v>
      </c>
      <c r="W1176" s="13">
        <f t="shared" si="1578"/>
        <v>5.5111482243089836E-2</v>
      </c>
      <c r="X1176" s="13">
        <f t="shared" si="1579"/>
        <v>6.3342719806301823E-2</v>
      </c>
      <c r="Y1176" s="13">
        <f t="shared" si="1580"/>
        <v>3.6401671567840521E-2</v>
      </c>
      <c r="Z1176" s="13">
        <f t="shared" si="1581"/>
        <v>1.1634323057403658E-2</v>
      </c>
      <c r="AA1176" s="13">
        <f t="shared" si="1582"/>
        <v>2.2457568101118854E-2</v>
      </c>
      <c r="AB1176" s="13">
        <f t="shared" si="1583"/>
        <v>2.1674761931913439E-2</v>
      </c>
      <c r="AC1176" s="13">
        <f t="shared" si="1584"/>
        <v>1.9337971990946192E-3</v>
      </c>
      <c r="AD1176" s="13">
        <f t="shared" si="1585"/>
        <v>2.6595227318365205E-2</v>
      </c>
      <c r="AE1176" s="13">
        <f t="shared" si="1586"/>
        <v>3.056738747801211E-2</v>
      </c>
      <c r="AF1176" s="13">
        <f t="shared" si="1587"/>
        <v>1.7566407048262199E-2</v>
      </c>
      <c r="AG1176" s="13">
        <f t="shared" si="1588"/>
        <v>6.730019192452614E-3</v>
      </c>
      <c r="AH1176" s="13">
        <f t="shared" si="1589"/>
        <v>3.3429951235503185E-3</v>
      </c>
      <c r="AI1176" s="13">
        <f t="shared" si="1590"/>
        <v>6.4529358758921677E-3</v>
      </c>
      <c r="AJ1176" s="13">
        <f t="shared" si="1591"/>
        <v>6.2280051091060844E-3</v>
      </c>
      <c r="AK1176" s="13">
        <f t="shared" si="1592"/>
        <v>4.0072765208532552E-3</v>
      </c>
      <c r="AL1176" s="13">
        <f t="shared" si="1593"/>
        <v>1.7161179741931231E-4</v>
      </c>
      <c r="AM1176" s="13">
        <f t="shared" si="1594"/>
        <v>1.0267277704427272E-2</v>
      </c>
      <c r="AN1176" s="13">
        <f t="shared" si="1595"/>
        <v>1.1800758541321425E-2</v>
      </c>
      <c r="AO1176" s="13">
        <f t="shared" si="1596"/>
        <v>6.7816370687296358E-3</v>
      </c>
      <c r="AP1176" s="13">
        <f t="shared" si="1597"/>
        <v>2.5981720395869823E-3</v>
      </c>
      <c r="AQ1176" s="13">
        <f t="shared" si="1598"/>
        <v>7.4655623843596292E-4</v>
      </c>
      <c r="AR1176" s="13">
        <f t="shared" si="1599"/>
        <v>7.6845838582551213E-4</v>
      </c>
      <c r="AS1176" s="13">
        <f t="shared" si="1600"/>
        <v>1.4833442777377694E-3</v>
      </c>
      <c r="AT1176" s="13">
        <f t="shared" si="1601"/>
        <v>1.4316391667284064E-3</v>
      </c>
      <c r="AU1176" s="13">
        <f t="shared" si="1602"/>
        <v>9.2115756468737046E-4</v>
      </c>
      <c r="AV1176" s="13">
        <f t="shared" si="1603"/>
        <v>4.445243319864447E-4</v>
      </c>
      <c r="AW1176" s="13">
        <f t="shared" si="1604"/>
        <v>1.0575985850272674E-5</v>
      </c>
      <c r="AX1176" s="13">
        <f t="shared" si="1605"/>
        <v>3.3031299876323432E-3</v>
      </c>
      <c r="AY1176" s="13">
        <f t="shared" si="1606"/>
        <v>3.7964726908905262E-3</v>
      </c>
      <c r="AZ1176" s="13">
        <f t="shared" si="1607"/>
        <v>2.1817495748946932E-3</v>
      </c>
      <c r="BA1176" s="13">
        <f t="shared" si="1608"/>
        <v>8.3586908078730831E-4</v>
      </c>
      <c r="BB1176" s="13">
        <f t="shared" si="1609"/>
        <v>2.4017781242719269E-4</v>
      </c>
      <c r="BC1176" s="13">
        <f t="shared" si="1610"/>
        <v>5.5209968075840376E-5</v>
      </c>
      <c r="BD1176" s="13">
        <f t="shared" si="1611"/>
        <v>1.4720539240033401E-4</v>
      </c>
      <c r="BE1176" s="13">
        <f t="shared" si="1612"/>
        <v>2.8414847244410035E-4</v>
      </c>
      <c r="BF1176" s="13">
        <f t="shared" si="1613"/>
        <v>2.7424387475133172E-4</v>
      </c>
      <c r="BG1176" s="13">
        <f t="shared" si="1614"/>
        <v>1.7645634854602255E-4</v>
      </c>
      <c r="BH1176" s="13">
        <f t="shared" si="1615"/>
        <v>8.515279412465033E-5</v>
      </c>
      <c r="BI1176" s="13">
        <f t="shared" si="1616"/>
        <v>3.287384514972628E-5</v>
      </c>
      <c r="BJ1176" s="14">
        <f t="shared" si="1617"/>
        <v>0.55176664441424272</v>
      </c>
      <c r="BK1176" s="14">
        <f t="shared" si="1618"/>
        <v>0.22439936811566752</v>
      </c>
      <c r="BL1176" s="14">
        <f t="shared" si="1619"/>
        <v>0.21204041072082361</v>
      </c>
      <c r="BM1176" s="14">
        <f t="shared" si="1620"/>
        <v>0.59046906461101623</v>
      </c>
      <c r="BN1176" s="14">
        <f t="shared" si="1621"/>
        <v>0.4055857849920812</v>
      </c>
    </row>
    <row r="1177" spans="1:66" x14ac:dyDescent="0.25">
      <c r="A1177" t="s">
        <v>290</v>
      </c>
      <c r="B1177" t="s">
        <v>311</v>
      </c>
      <c r="C1177" t="s">
        <v>312</v>
      </c>
      <c r="D1177" s="7" t="s">
        <v>376</v>
      </c>
      <c r="E1177" s="10">
        <f>VLOOKUP(A1177,home!$A$2:$E$405,3,FALSE)</f>
        <v>1.6512</v>
      </c>
      <c r="F1177" s="10">
        <f>VLOOKUP(B1177,home!$B$2:$E$405,3,FALSE)</f>
        <v>1.2112000000000001</v>
      </c>
      <c r="G1177" s="10">
        <f>VLOOKUP(C1177,away!$B$2:$E$405,4,FALSE)</f>
        <v>1.2491000000000001</v>
      </c>
      <c r="H1177" s="10">
        <f>VLOOKUP(A1177,away!$A$2:$E$405,3,FALSE)</f>
        <v>1.1418999999999999</v>
      </c>
      <c r="I1177" s="10">
        <f>VLOOKUP(C1177,away!$B$2:$E$405,3,FALSE)</f>
        <v>1.3136000000000001</v>
      </c>
      <c r="J1177" s="10">
        <f>VLOOKUP(B1177,home!$B$2:$E$405,4,FALSE)</f>
        <v>1.2040999999999999</v>
      </c>
      <c r="K1177" s="12">
        <f t="shared" si="1566"/>
        <v>2.4981168599040005</v>
      </c>
      <c r="L1177" s="12">
        <f t="shared" si="1567"/>
        <v>1.8061498073440001</v>
      </c>
      <c r="M1177" s="13">
        <f t="shared" si="1568"/>
        <v>1.3510789814470969E-2</v>
      </c>
      <c r="N1177" s="13">
        <f t="shared" si="1569"/>
        <v>3.3751531826149171E-2</v>
      </c>
      <c r="O1177" s="13">
        <f t="shared" si="1570"/>
        <v>2.4402510420472017E-2</v>
      </c>
      <c r="P1177" s="13">
        <f t="shared" si="1571"/>
        <v>6.0960322705364209E-2</v>
      </c>
      <c r="Q1177" s="13">
        <f t="shared" si="1572"/>
        <v>4.2157635351244858E-2</v>
      </c>
      <c r="R1177" s="13">
        <f t="shared" si="1573"/>
        <v>2.2037294747322751E-2</v>
      </c>
      <c r="S1177" s="13">
        <f t="shared" si="1574"/>
        <v>6.8762836876528968E-2</v>
      </c>
      <c r="T1177" s="13">
        <f t="shared" si="1575"/>
        <v>7.6143004967729508E-2</v>
      </c>
      <c r="U1177" s="13">
        <f t="shared" si="1576"/>
        <v>5.5051737554960838E-2</v>
      </c>
      <c r="V1177" s="13">
        <f t="shared" si="1577"/>
        <v>3.4472898111567236E-2</v>
      </c>
      <c r="W1177" s="13">
        <f t="shared" si="1578"/>
        <v>3.5104899881543229E-2</v>
      </c>
      <c r="X1177" s="13">
        <f t="shared" si="1579"/>
        <v>6.3404708157879713E-2</v>
      </c>
      <c r="Y1177" s="13">
        <f t="shared" si="1580"/>
        <v>5.7259200712028516E-2</v>
      </c>
      <c r="Z1177" s="13">
        <f t="shared" si="1581"/>
        <v>1.3267551887419973E-2</v>
      </c>
      <c r="AA1177" s="13">
        <f t="shared" si="1582"/>
        <v>3.3143895059614979E-2</v>
      </c>
      <c r="AB1177" s="13">
        <f t="shared" si="1583"/>
        <v>4.1398661525656556E-2</v>
      </c>
      <c r="AC1177" s="13">
        <f t="shared" si="1584"/>
        <v>9.7212997090085629E-3</v>
      </c>
      <c r="AD1177" s="13">
        <f t="shared" si="1585"/>
        <v>2.1924035564831273E-2</v>
      </c>
      <c r="AE1177" s="13">
        <f t="shared" si="1586"/>
        <v>3.9598092611623011E-2</v>
      </c>
      <c r="AF1177" s="13">
        <f t="shared" si="1587"/>
        <v>3.5760043670836399E-2</v>
      </c>
      <c r="AG1177" s="13">
        <f t="shared" si="1588"/>
        <v>2.1529331995564723E-2</v>
      </c>
      <c r="AH1177" s="13">
        <f t="shared" si="1589"/>
        <v>5.9907965713475288E-3</v>
      </c>
      <c r="AI1177" s="13">
        <f t="shared" si="1590"/>
        <v>1.4965709919138342E-2</v>
      </c>
      <c r="AJ1177" s="13">
        <f t="shared" si="1591"/>
        <v>1.8693046134716017E-2</v>
      </c>
      <c r="AK1177" s="13">
        <f t="shared" si="1592"/>
        <v>1.5565804570699131E-2</v>
      </c>
      <c r="AL1177" s="13">
        <f t="shared" si="1593"/>
        <v>1.754489783393701E-3</v>
      </c>
      <c r="AM1177" s="13">
        <f t="shared" si="1594"/>
        <v>1.0953760576327977E-2</v>
      </c>
      <c r="AN1177" s="13">
        <f t="shared" si="1595"/>
        <v>1.978413255462708E-2</v>
      </c>
      <c r="AO1177" s="13">
        <f t="shared" si="1596"/>
        <v>1.7866553601003934E-2</v>
      </c>
      <c r="AP1177" s="13">
        <f t="shared" si="1597"/>
        <v>1.0756557448118166E-2</v>
      </c>
      <c r="AQ1177" s="13">
        <f t="shared" si="1598"/>
        <v>4.8569885406508249E-3</v>
      </c>
      <c r="AR1177" s="13">
        <f t="shared" si="1599"/>
        <v>2.1640552146352876E-3</v>
      </c>
      <c r="AS1177" s="13">
        <f t="shared" si="1600"/>
        <v>5.406062817443583E-3</v>
      </c>
      <c r="AT1177" s="13">
        <f t="shared" si="1601"/>
        <v>6.7524883349779699E-3</v>
      </c>
      <c r="AU1177" s="13">
        <f t="shared" si="1602"/>
        <v>5.6228349853045196E-3</v>
      </c>
      <c r="AV1177" s="13">
        <f t="shared" si="1603"/>
        <v>3.5116247193118207E-3</v>
      </c>
      <c r="AW1177" s="13">
        <f t="shared" si="1604"/>
        <v>2.19894750886003E-4</v>
      </c>
      <c r="AX1177" s="13">
        <f t="shared" si="1605"/>
        <v>4.5606289958461188E-3</v>
      </c>
      <c r="AY1177" s="13">
        <f t="shared" si="1606"/>
        <v>8.2371791822149279E-3</v>
      </c>
      <c r="AZ1177" s="13">
        <f t="shared" si="1607"/>
        <v>7.4387897965077525E-3</v>
      </c>
      <c r="BA1177" s="13">
        <f t="shared" si="1608"/>
        <v>4.4785229192783283E-3</v>
      </c>
      <c r="BB1177" s="13">
        <f t="shared" si="1609"/>
        <v>2.0222208269600611E-3</v>
      </c>
      <c r="BC1177" s="13">
        <f t="shared" si="1610"/>
        <v>7.3048675140418792E-4</v>
      </c>
      <c r="BD1177" s="13">
        <f t="shared" si="1611"/>
        <v>6.5143465149921699E-4</v>
      </c>
      <c r="BE1177" s="13">
        <f t="shared" si="1612"/>
        <v>1.6273598860358808E-3</v>
      </c>
      <c r="BF1177" s="13">
        <f t="shared" si="1613"/>
        <v>2.032667584218844E-3</v>
      </c>
      <c r="BG1177" s="13">
        <f t="shared" si="1614"/>
        <v>1.6926137209058096E-3</v>
      </c>
      <c r="BH1177" s="13">
        <f t="shared" si="1615"/>
        <v>1.0570867183749117E-3</v>
      </c>
      <c r="BI1177" s="13">
        <f t="shared" si="1616"/>
        <v>5.2814523071059141E-4</v>
      </c>
      <c r="BJ1177" s="14">
        <f t="shared" si="1617"/>
        <v>0.51831830593236961</v>
      </c>
      <c r="BK1177" s="14">
        <f t="shared" si="1618"/>
        <v>0.19741981618254856</v>
      </c>
      <c r="BL1177" s="14">
        <f t="shared" si="1619"/>
        <v>0.26229583036734649</v>
      </c>
      <c r="BM1177" s="14">
        <f t="shared" si="1620"/>
        <v>0.78646413507333179</v>
      </c>
      <c r="BN1177" s="14">
        <f t="shared" si="1621"/>
        <v>0.19682008486502398</v>
      </c>
    </row>
    <row r="1178" spans="1:66" x14ac:dyDescent="0.25">
      <c r="A1178" t="s">
        <v>290</v>
      </c>
      <c r="B1178" t="s">
        <v>293</v>
      </c>
      <c r="C1178" t="s">
        <v>305</v>
      </c>
      <c r="D1178" s="7" t="s">
        <v>376</v>
      </c>
      <c r="E1178" s="10">
        <f>VLOOKUP(A1178,home!$A$2:$E$405,3,FALSE)</f>
        <v>1.6512</v>
      </c>
      <c r="F1178" s="10">
        <f>VLOOKUP(B1178,home!$B$2:$E$405,3,FALSE)</f>
        <v>0.81940000000000002</v>
      </c>
      <c r="G1178" s="10">
        <f>VLOOKUP(C1178,away!$B$2:$E$405,4,FALSE)</f>
        <v>0.52990000000000004</v>
      </c>
      <c r="H1178" s="10">
        <f>VLOOKUP(A1178,away!$A$2:$E$405,3,FALSE)</f>
        <v>1.1418999999999999</v>
      </c>
      <c r="I1178" s="10">
        <f>VLOOKUP(C1178,away!$B$2:$E$405,3,FALSE)</f>
        <v>1.0399</v>
      </c>
      <c r="J1178" s="10">
        <f>VLOOKUP(B1178,home!$B$2:$E$405,4,FALSE)</f>
        <v>0.92720000000000002</v>
      </c>
      <c r="K1178" s="12">
        <f t="shared" si="1566"/>
        <v>0.71695113907200003</v>
      </c>
      <c r="L1178" s="12">
        <f t="shared" si="1567"/>
        <v>1.1010145902320001</v>
      </c>
      <c r="M1178" s="13">
        <f t="shared" si="1568"/>
        <v>0.16235569065057021</v>
      </c>
      <c r="N1178" s="13">
        <f t="shared" si="1569"/>
        <v>0.1164010973467476</v>
      </c>
      <c r="O1178" s="13">
        <f t="shared" si="1570"/>
        <v>0.17875598421347094</v>
      </c>
      <c r="P1178" s="13">
        <f t="shared" si="1571"/>
        <v>0.12815930649778445</v>
      </c>
      <c r="Q1178" s="13">
        <f t="shared" si="1572"/>
        <v>4.1726949665990713E-2</v>
      </c>
      <c r="R1178" s="13">
        <f t="shared" si="1573"/>
        <v>9.8406473355156301E-2</v>
      </c>
      <c r="S1178" s="13">
        <f t="shared" si="1574"/>
        <v>2.5291395355742905E-2</v>
      </c>
      <c r="T1178" s="13">
        <f t="shared" si="1575"/>
        <v>4.5941980388132062E-2</v>
      </c>
      <c r="U1178" s="13">
        <f t="shared" si="1576"/>
        <v>7.0552633164037745E-2</v>
      </c>
      <c r="V1178" s="13">
        <f t="shared" si="1577"/>
        <v>2.2182623816504217E-3</v>
      </c>
      <c r="W1178" s="13">
        <f t="shared" si="1578"/>
        <v>9.9720613643440193E-3</v>
      </c>
      <c r="X1178" s="13">
        <f t="shared" si="1579"/>
        <v>1.0979385056831591E-2</v>
      </c>
      <c r="Y1178" s="13">
        <f t="shared" si="1580"/>
        <v>6.0442315696733898E-3</v>
      </c>
      <c r="Z1178" s="13">
        <f t="shared" si="1581"/>
        <v>3.6115654312434547E-2</v>
      </c>
      <c r="AA1178" s="13">
        <f t="shared" si="1582"/>
        <v>2.589315949763054E-2</v>
      </c>
      <c r="AB1178" s="13">
        <f t="shared" si="1583"/>
        <v>9.2820650979995936E-3</v>
      </c>
      <c r="AC1178" s="13">
        <f t="shared" si="1584"/>
        <v>1.0943986907822126E-4</v>
      </c>
      <c r="AD1178" s="13">
        <f t="shared" si="1585"/>
        <v>1.7873701885155818E-3</v>
      </c>
      <c r="AE1178" s="13">
        <f t="shared" si="1586"/>
        <v>1.9679206557013762E-3</v>
      </c>
      <c r="AF1178" s="13">
        <f t="shared" si="1587"/>
        <v>1.0833546771730699E-3</v>
      </c>
      <c r="AG1178" s="13">
        <f t="shared" si="1588"/>
        <v>3.9759643532120937E-4</v>
      </c>
      <c r="AH1178" s="13">
        <f t="shared" si="1589"/>
        <v>9.940965583441418E-3</v>
      </c>
      <c r="AI1178" s="13">
        <f t="shared" si="1590"/>
        <v>7.1271865985238743E-3</v>
      </c>
      <c r="AJ1178" s="13">
        <f t="shared" si="1591"/>
        <v>2.5549222750951917E-3</v>
      </c>
      <c r="AK1178" s="13">
        <f t="shared" si="1592"/>
        <v>6.105848117899746E-4</v>
      </c>
      <c r="AL1178" s="13">
        <f t="shared" si="1593"/>
        <v>3.455558020312341E-6</v>
      </c>
      <c r="AM1178" s="13">
        <f t="shared" si="1594"/>
        <v>2.5629141851991644E-4</v>
      </c>
      <c r="AN1178" s="13">
        <f t="shared" si="1595"/>
        <v>2.8218059114168382E-4</v>
      </c>
      <c r="AO1178" s="13">
        <f t="shared" si="1596"/>
        <v>1.553424739636423E-4</v>
      </c>
      <c r="AP1178" s="13">
        <f t="shared" si="1597"/>
        <v>5.7011443438901586E-5</v>
      </c>
      <c r="AQ1178" s="13">
        <f t="shared" si="1598"/>
        <v>1.5692607759104261E-5</v>
      </c>
      <c r="AR1178" s="13">
        <f t="shared" si="1599"/>
        <v>2.1890296296726364E-3</v>
      </c>
      <c r="AS1178" s="13">
        <f t="shared" si="1600"/>
        <v>1.5694272864561552E-3</v>
      </c>
      <c r="AT1178" s="13">
        <f t="shared" si="1601"/>
        <v>5.6260134035770906E-4</v>
      </c>
      <c r="AU1178" s="13">
        <f t="shared" si="1602"/>
        <v>1.3445255727096453E-4</v>
      </c>
      <c r="AV1178" s="13">
        <f t="shared" si="1603"/>
        <v>2.4098978521640332E-5</v>
      </c>
      <c r="AW1178" s="13">
        <f t="shared" si="1604"/>
        <v>7.5770180492717385E-8</v>
      </c>
      <c r="AX1178" s="13">
        <f t="shared" si="1605"/>
        <v>3.0624737407038775E-5</v>
      </c>
      <c r="AY1178" s="13">
        <f t="shared" si="1606"/>
        <v>3.3718282707173404E-5</v>
      </c>
      <c r="AZ1178" s="13">
        <f t="shared" si="1607"/>
        <v>1.8562160609082633E-5</v>
      </c>
      <c r="BA1178" s="13">
        <f t="shared" si="1608"/>
        <v>6.8124032189432286E-6</v>
      </c>
      <c r="BB1178" s="13">
        <f t="shared" si="1609"/>
        <v>1.8751388346499833E-6</v>
      </c>
      <c r="BC1178" s="13">
        <f t="shared" si="1610"/>
        <v>4.1291104313205284E-7</v>
      </c>
      <c r="BD1178" s="13">
        <f t="shared" si="1611"/>
        <v>4.0169226011995356E-4</v>
      </c>
      <c r="BE1178" s="13">
        <f t="shared" si="1612"/>
        <v>2.8799372344940689E-4</v>
      </c>
      <c r="BF1178" s="13">
        <f t="shared" si="1613"/>
        <v>1.0323871403631939E-4</v>
      </c>
      <c r="BG1178" s="13">
        <f t="shared" si="1614"/>
        <v>2.4672371208222557E-5</v>
      </c>
      <c r="BH1178" s="13">
        <f t="shared" si="1615"/>
        <v>4.4222211603355948E-6</v>
      </c>
      <c r="BI1178" s="13">
        <f t="shared" si="1616"/>
        <v>6.3410329962618149E-7</v>
      </c>
      <c r="BJ1178" s="14">
        <f t="shared" si="1617"/>
        <v>0.2371604715170739</v>
      </c>
      <c r="BK1178" s="14">
        <f t="shared" si="1618"/>
        <v>0.31817126859555372</v>
      </c>
      <c r="BL1178" s="14">
        <f t="shared" si="1619"/>
        <v>0.40842623778269854</v>
      </c>
      <c r="BM1178" s="14">
        <f t="shared" si="1620"/>
        <v>0.27403448796551372</v>
      </c>
      <c r="BN1178" s="14">
        <f t="shared" si="1621"/>
        <v>0.72580550172972014</v>
      </c>
    </row>
    <row r="1179" spans="1:66" x14ac:dyDescent="0.25">
      <c r="A1179" t="s">
        <v>338</v>
      </c>
      <c r="B1179" t="s">
        <v>76</v>
      </c>
      <c r="C1179" t="s">
        <v>78</v>
      </c>
      <c r="D1179" s="7" t="s">
        <v>377</v>
      </c>
      <c r="E1179" s="10">
        <f>VLOOKUP(A1179,home!$A$2:$E$405,3,FALSE)</f>
        <v>1.3033999999999999</v>
      </c>
      <c r="F1179" s="10">
        <f>VLOOKUP(B1179,home!$B$2:$E$405,3,FALSE)</f>
        <v>0.86309999999999998</v>
      </c>
      <c r="G1179" s="10">
        <f>VLOOKUP(C1179,away!$B$2:$E$405,4,FALSE)</f>
        <v>1.1082000000000001</v>
      </c>
      <c r="H1179" s="10">
        <f>VLOOKUP(A1179,away!$A$2:$E$405,3,FALSE)</f>
        <v>1.0085</v>
      </c>
      <c r="I1179" s="10">
        <f>VLOOKUP(C1179,away!$B$2:$E$405,3,FALSE)</f>
        <v>0.7712</v>
      </c>
      <c r="J1179" s="10">
        <f>VLOOKUP(B1179,home!$B$2:$E$405,4,FALSE)</f>
        <v>0.74370000000000003</v>
      </c>
      <c r="K1179" s="12">
        <f t="shared" si="1566"/>
        <v>1.2466857032279999</v>
      </c>
      <c r="L1179" s="12">
        <f t="shared" si="1567"/>
        <v>0.57841654224000005</v>
      </c>
      <c r="M1179" s="13">
        <f t="shared" si="1568"/>
        <v>0.16120116119896971</v>
      </c>
      <c r="N1179" s="13">
        <f t="shared" si="1569"/>
        <v>0.20096718301050773</v>
      </c>
      <c r="O1179" s="13">
        <f t="shared" si="1570"/>
        <v>9.3241418265780932E-2</v>
      </c>
      <c r="P1179" s="13">
        <f t="shared" si="1571"/>
        <v>0.11624274310065116</v>
      </c>
      <c r="Q1179" s="13">
        <f t="shared" si="1572"/>
        <v>0.1252714569386025</v>
      </c>
      <c r="R1179" s="13">
        <f t="shared" si="1573"/>
        <v>2.696618937342329E-2</v>
      </c>
      <c r="S1179" s="13">
        <f t="shared" si="1574"/>
        <v>2.095576611089937E-2</v>
      </c>
      <c r="T1179" s="13">
        <f t="shared" si="1575"/>
        <v>7.2459082963793525E-2</v>
      </c>
      <c r="U1179" s="13">
        <f t="shared" si="1576"/>
        <v>3.3618362762385633E-2</v>
      </c>
      <c r="V1179" s="13">
        <f t="shared" si="1577"/>
        <v>1.6790310099978616E-3</v>
      </c>
      <c r="W1179" s="13">
        <f t="shared" si="1578"/>
        <v>5.2058044795965923E-2</v>
      </c>
      <c r="X1179" s="13">
        <f t="shared" si="1579"/>
        <v>3.0111234266657641E-2</v>
      </c>
      <c r="Y1179" s="13">
        <f t="shared" si="1580"/>
        <v>8.7084180035493577E-3</v>
      </c>
      <c r="Z1179" s="13">
        <f t="shared" si="1581"/>
        <v>5.199230004921512E-3</v>
      </c>
      <c r="AA1179" s="13">
        <f t="shared" si="1582"/>
        <v>6.4818057149296929E-3</v>
      </c>
      <c r="AB1179" s="13">
        <f t="shared" si="1583"/>
        <v>4.0403872579521964E-3</v>
      </c>
      <c r="AC1179" s="13">
        <f t="shared" si="1584"/>
        <v>7.5672210152500304E-5</v>
      </c>
      <c r="AD1179" s="13">
        <f t="shared" si="1585"/>
        <v>1.6225005046283374E-2</v>
      </c>
      <c r="AE1179" s="13">
        <f t="shared" si="1586"/>
        <v>9.3848113166977807E-3</v>
      </c>
      <c r="AF1179" s="13">
        <f t="shared" si="1587"/>
        <v>2.7141650556895764E-3</v>
      </c>
      <c r="AG1179" s="13">
        <f t="shared" si="1588"/>
        <v>5.2330598886020071E-4</v>
      </c>
      <c r="AH1179" s="13">
        <f t="shared" si="1589"/>
        <v>7.5183016043928966E-4</v>
      </c>
      <c r="AI1179" s="13">
        <f t="shared" si="1590"/>
        <v>9.3729591227527593E-4</v>
      </c>
      <c r="AJ1179" s="13">
        <f t="shared" si="1591"/>
        <v>5.842567067638161E-4</v>
      </c>
      <c r="AK1179" s="13">
        <f t="shared" si="1592"/>
        <v>2.4279482777917448E-4</v>
      </c>
      <c r="AL1179" s="13">
        <f t="shared" si="1593"/>
        <v>2.1827002285072371E-6</v>
      </c>
      <c r="AM1179" s="13">
        <f t="shared" si="1594"/>
        <v>4.0454963652007256E-3</v>
      </c>
      <c r="AN1179" s="13">
        <f t="shared" si="1595"/>
        <v>2.3399820192038924E-3</v>
      </c>
      <c r="AO1179" s="13">
        <f t="shared" si="1596"/>
        <v>6.7674215422584437E-4</v>
      </c>
      <c r="AP1179" s="13">
        <f t="shared" si="1597"/>
        <v>1.304796189451206E-4</v>
      </c>
      <c r="AQ1179" s="13">
        <f t="shared" si="1598"/>
        <v>1.8867892505757363E-5</v>
      </c>
      <c r="AR1179" s="13">
        <f t="shared" si="1599"/>
        <v>8.6974200350607711E-5</v>
      </c>
      <c r="AS1179" s="13">
        <f t="shared" si="1600"/>
        <v>1.0842949212679033E-4</v>
      </c>
      <c r="AT1179" s="13">
        <f t="shared" si="1601"/>
        <v>6.7588748821371247E-5</v>
      </c>
      <c r="AU1179" s="13">
        <f t="shared" si="1602"/>
        <v>2.8087308951557287E-5</v>
      </c>
      <c r="AV1179" s="13">
        <f t="shared" si="1603"/>
        <v>8.7540116280135726E-6</v>
      </c>
      <c r="AW1179" s="13">
        <f t="shared" si="1604"/>
        <v>4.3720918502795057E-8</v>
      </c>
      <c r="AX1179" s="13">
        <f t="shared" si="1605"/>
        <v>8.4057708015942956E-4</v>
      </c>
      <c r="AY1179" s="13">
        <f t="shared" si="1606"/>
        <v>4.8620368819201259E-4</v>
      </c>
      <c r="AZ1179" s="13">
        <f t="shared" si="1607"/>
        <v>1.4061412807417952E-4</v>
      </c>
      <c r="BA1179" s="13">
        <f t="shared" si="1608"/>
        <v>2.7111179250253152E-5</v>
      </c>
      <c r="BB1179" s="13">
        <f t="shared" si="1609"/>
        <v>3.9203886394950651E-6</v>
      </c>
      <c r="BC1179" s="13">
        <f t="shared" si="1610"/>
        <v>4.5352352821874286E-7</v>
      </c>
      <c r="BD1179" s="13">
        <f t="shared" si="1611"/>
        <v>8.3845527051479182E-6</v>
      </c>
      <c r="BE1179" s="13">
        <f t="shared" si="1612"/>
        <v>1.0452901985469561E-5</v>
      </c>
      <c r="BF1179" s="13">
        <f t="shared" si="1613"/>
        <v>6.5157417312642387E-6</v>
      </c>
      <c r="BG1179" s="13">
        <f t="shared" si="1614"/>
        <v>2.7076940207643946E-6</v>
      </c>
      <c r="BH1179" s="13">
        <f t="shared" si="1615"/>
        <v>8.4391085610072733E-7</v>
      </c>
      <c r="BI1179" s="13">
        <f t="shared" si="1616"/>
        <v>2.1041831981993567E-7</v>
      </c>
      <c r="BJ1179" s="14">
        <f t="shared" si="1617"/>
        <v>0.52713315542453232</v>
      </c>
      <c r="BK1179" s="14">
        <f t="shared" si="1618"/>
        <v>0.30064276001909113</v>
      </c>
      <c r="BL1179" s="14">
        <f t="shared" si="1619"/>
        <v>0.16719328996322627</v>
      </c>
      <c r="BM1179" s="14">
        <f t="shared" si="1620"/>
        <v>0.27579212355656252</v>
      </c>
      <c r="BN1179" s="14">
        <f t="shared" si="1621"/>
        <v>0.72389015188793537</v>
      </c>
    </row>
    <row r="1180" spans="1:66" x14ac:dyDescent="0.25">
      <c r="A1180" t="s">
        <v>338</v>
      </c>
      <c r="B1180" t="s">
        <v>72</v>
      </c>
      <c r="C1180" t="s">
        <v>89</v>
      </c>
      <c r="D1180" s="7" t="s">
        <v>377</v>
      </c>
      <c r="E1180" s="10">
        <f>VLOOKUP(A1180,home!$A$2:$E$405,3,FALSE)</f>
        <v>1.3033999999999999</v>
      </c>
      <c r="F1180" s="10">
        <f>VLOOKUP(B1180,home!$B$2:$E$405,3,FALSE)</f>
        <v>1.0548999999999999</v>
      </c>
      <c r="G1180" s="10">
        <f>VLOOKUP(C1180,away!$B$2:$E$405,4,FALSE)</f>
        <v>0.61380000000000001</v>
      </c>
      <c r="H1180" s="10">
        <f>VLOOKUP(A1180,away!$A$2:$E$405,3,FALSE)</f>
        <v>1.0085</v>
      </c>
      <c r="I1180" s="10">
        <f>VLOOKUP(C1180,away!$B$2:$E$405,3,FALSE)</f>
        <v>0.99160000000000004</v>
      </c>
      <c r="J1180" s="10">
        <f>VLOOKUP(B1180,home!$B$2:$E$405,4,FALSE)</f>
        <v>0.86760000000000004</v>
      </c>
      <c r="K1180" s="12">
        <f t="shared" si="1566"/>
        <v>0.84394839790799991</v>
      </c>
      <c r="L1180" s="12">
        <f t="shared" si="1567"/>
        <v>0.86762481336000008</v>
      </c>
      <c r="M1180" s="13">
        <f t="shared" si="1568"/>
        <v>0.18058147621770279</v>
      </c>
      <c r="N1180" s="13">
        <f t="shared" si="1569"/>
        <v>0.15240144754579185</v>
      </c>
      <c r="O1180" s="13">
        <f t="shared" si="1570"/>
        <v>0.15667696959965768</v>
      </c>
      <c r="P1180" s="13">
        <f t="shared" si="1571"/>
        <v>0.13222727748271151</v>
      </c>
      <c r="Q1180" s="13">
        <f t="shared" si="1572"/>
        <v>6.4309478747565554E-2</v>
      </c>
      <c r="R1180" s="13">
        <f t="shared" si="1573"/>
        <v>6.7968413253356688E-2</v>
      </c>
      <c r="S1180" s="13">
        <f t="shared" si="1574"/>
        <v>2.4205213730521022E-2</v>
      </c>
      <c r="T1180" s="13">
        <f t="shared" si="1575"/>
        <v>5.5796499495635456E-2</v>
      </c>
      <c r="U1180" s="13">
        <f t="shared" si="1576"/>
        <v>5.7361833473519239E-2</v>
      </c>
      <c r="V1180" s="13">
        <f t="shared" si="1577"/>
        <v>1.9693108307123632E-3</v>
      </c>
      <c r="W1180" s="13">
        <f t="shared" si="1578"/>
        <v>1.8091293853102174E-2</v>
      </c>
      <c r="X1180" s="13">
        <f t="shared" si="1579"/>
        <v>1.5696455452738692E-2</v>
      </c>
      <c r="Y1180" s="13">
        <f t="shared" si="1580"/>
        <v>6.8093171162979804E-3</v>
      </c>
      <c r="Z1180" s="13">
        <f t="shared" si="1581"/>
        <v>1.9657027287772987E-2</v>
      </c>
      <c r="AA1180" s="13">
        <f t="shared" si="1582"/>
        <v>1.6589516687149846E-2</v>
      </c>
      <c r="AB1180" s="13">
        <f t="shared" si="1583"/>
        <v>7.0003480150940718E-3</v>
      </c>
      <c r="AC1180" s="13">
        <f t="shared" si="1584"/>
        <v>9.0124349655189561E-5</v>
      </c>
      <c r="AD1180" s="13">
        <f t="shared" si="1585"/>
        <v>3.8170296158521059E-3</v>
      </c>
      <c r="AE1180" s="13">
        <f t="shared" si="1586"/>
        <v>3.3117496080432764E-3</v>
      </c>
      <c r="AF1180" s="13">
        <f t="shared" si="1587"/>
        <v>1.4366780677868003E-3</v>
      </c>
      <c r="AG1180" s="13">
        <f t="shared" si="1588"/>
        <v>4.1549918014064275E-4</v>
      </c>
      <c r="AH1180" s="13">
        <f t="shared" si="1589"/>
        <v>4.2637311579416162E-3</v>
      </c>
      <c r="AI1180" s="13">
        <f t="shared" si="1590"/>
        <v>3.5983690798552484E-3</v>
      </c>
      <c r="AJ1180" s="13">
        <f t="shared" si="1591"/>
        <v>1.5184189100127601E-3</v>
      </c>
      <c r="AK1180" s="13">
        <f t="shared" si="1592"/>
        <v>4.2715573548616017E-4</v>
      </c>
      <c r="AL1180" s="13">
        <f t="shared" si="1593"/>
        <v>2.6396721611554598E-6</v>
      </c>
      <c r="AM1180" s="13">
        <f t="shared" si="1594"/>
        <v>6.4427520581315496E-4</v>
      </c>
      <c r="AN1180" s="13">
        <f t="shared" si="1595"/>
        <v>5.5898915519611418E-4</v>
      </c>
      <c r="AO1180" s="13">
        <f t="shared" si="1596"/>
        <v>2.4249643072364632E-4</v>
      </c>
      <c r="AP1180" s="13">
        <f t="shared" si="1597"/>
        <v>7.0131973482356612E-5</v>
      </c>
      <c r="AQ1180" s="13">
        <f t="shared" si="1598"/>
        <v>1.5212060100799533E-5</v>
      </c>
      <c r="AR1180" s="13">
        <f t="shared" si="1599"/>
        <v>7.3986379002526244E-4</v>
      </c>
      <c r="AS1180" s="13">
        <f t="shared" si="1600"/>
        <v>6.2440686026196104E-4</v>
      </c>
      <c r="AT1180" s="13">
        <f t="shared" si="1601"/>
        <v>2.6348358468042317E-4</v>
      </c>
      <c r="AU1180" s="13">
        <f t="shared" si="1602"/>
        <v>7.4122183055366661E-5</v>
      </c>
      <c r="AV1180" s="13">
        <f t="shared" si="1603"/>
        <v>1.5638824409755047E-5</v>
      </c>
      <c r="AW1180" s="13">
        <f t="shared" si="1604"/>
        <v>5.3690240399929091E-8</v>
      </c>
      <c r="AX1180" s="13">
        <f t="shared" si="1605"/>
        <v>9.0622504626309788E-5</v>
      </c>
      <c r="AY1180" s="13">
        <f t="shared" si="1606"/>
        <v>7.8626333662617774E-5</v>
      </c>
      <c r="AZ1180" s="13">
        <f t="shared" si="1607"/>
        <v>3.4109079034604912E-5</v>
      </c>
      <c r="BA1180" s="13">
        <f t="shared" si="1608"/>
        <v>9.8646277770935275E-6</v>
      </c>
      <c r="BB1180" s="13">
        <f t="shared" si="1609"/>
        <v>2.139698958491661E-6</v>
      </c>
      <c r="BC1180" s="13">
        <f t="shared" si="1610"/>
        <v>3.712911819015828E-7</v>
      </c>
      <c r="BD1180" s="13">
        <f t="shared" si="1611"/>
        <v>1.069873637887484E-4</v>
      </c>
      <c r="BE1180" s="13">
        <f t="shared" si="1612"/>
        <v>9.0291814265914562E-5</v>
      </c>
      <c r="BF1180" s="13">
        <f t="shared" si="1613"/>
        <v>3.8100815996962645E-5</v>
      </c>
      <c r="BG1180" s="13">
        <f t="shared" si="1614"/>
        <v>1.0718374206541374E-5</v>
      </c>
      <c r="BH1180" s="13">
        <f t="shared" si="1615"/>
        <v>2.2614386849472549E-6</v>
      </c>
      <c r="BI1180" s="13">
        <f t="shared" si="1616"/>
        <v>3.8170751102568222E-7</v>
      </c>
      <c r="BJ1180" s="14">
        <f t="shared" si="1617"/>
        <v>0.32383228704351169</v>
      </c>
      <c r="BK1180" s="14">
        <f t="shared" si="1618"/>
        <v>0.33915466861712662</v>
      </c>
      <c r="BL1180" s="14">
        <f t="shared" si="1619"/>
        <v>0.31737101266896017</v>
      </c>
      <c r="BM1180" s="14">
        <f t="shared" si="1620"/>
        <v>0.24577136012716322</v>
      </c>
      <c r="BN1180" s="14">
        <f t="shared" si="1621"/>
        <v>0.75416506284678597</v>
      </c>
    </row>
    <row r="1181" spans="1:66" x14ac:dyDescent="0.25">
      <c r="A1181" t="s">
        <v>339</v>
      </c>
      <c r="B1181" t="s">
        <v>112</v>
      </c>
      <c r="C1181" t="s">
        <v>118</v>
      </c>
      <c r="D1181" s="7" t="s">
        <v>377</v>
      </c>
      <c r="E1181" s="10">
        <f>VLOOKUP(A1181,home!$A$2:$E$405,3,FALSE)</f>
        <v>1.2199</v>
      </c>
      <c r="F1181" s="10">
        <f>VLOOKUP(B1181,home!$B$2:$E$405,3,FALSE)</f>
        <v>0.71040000000000003</v>
      </c>
      <c r="G1181" s="10">
        <f>VLOOKUP(C1181,away!$B$2:$E$405,4,FALSE)</f>
        <v>0.64410000000000001</v>
      </c>
      <c r="H1181" s="10">
        <f>VLOOKUP(A1181,away!$A$2:$E$405,3,FALSE)</f>
        <v>1.0142</v>
      </c>
      <c r="I1181" s="10">
        <f>VLOOKUP(C1181,away!$B$2:$E$405,3,FALSE)</f>
        <v>0.91559999999999997</v>
      </c>
      <c r="J1181" s="10">
        <f>VLOOKUP(B1181,home!$B$2:$E$405,4,FALSE)</f>
        <v>0.78879999999999995</v>
      </c>
      <c r="K1181" s="12">
        <f t="shared" si="1566"/>
        <v>0.558187983936</v>
      </c>
      <c r="L1181" s="12">
        <f t="shared" si="1567"/>
        <v>0.73248087897599989</v>
      </c>
      <c r="M1181" s="13">
        <f t="shared" si="1568"/>
        <v>0.27508672623345082</v>
      </c>
      <c r="N1181" s="13">
        <f t="shared" si="1569"/>
        <v>0.15355010512380424</v>
      </c>
      <c r="O1181" s="13">
        <f t="shared" si="1570"/>
        <v>0.20149576702610827</v>
      </c>
      <c r="P1181" s="13">
        <f t="shared" si="1571"/>
        <v>0.11247251596794131</v>
      </c>
      <c r="Q1181" s="13">
        <f t="shared" si="1572"/>
        <v>4.2854911806108578E-2</v>
      </c>
      <c r="R1181" s="13">
        <f t="shared" si="1573"/>
        <v>7.379589827061353E-2</v>
      </c>
      <c r="S1181" s="13">
        <f t="shared" si="1574"/>
        <v>1.1496435161890913E-2</v>
      </c>
      <c r="T1181" s="13">
        <f t="shared" si="1575"/>
        <v>3.1390403468177362E-2</v>
      </c>
      <c r="U1181" s="13">
        <f t="shared" si="1576"/>
        <v>4.1191983678419905E-2</v>
      </c>
      <c r="V1181" s="13">
        <f t="shared" si="1577"/>
        <v>5.2227286242281009E-4</v>
      </c>
      <c r="W1181" s="13">
        <f t="shared" si="1578"/>
        <v>7.973698940935612E-3</v>
      </c>
      <c r="X1181" s="13">
        <f t="shared" si="1579"/>
        <v>5.8405820089465158E-3</v>
      </c>
      <c r="Y1181" s="13">
        <f t="shared" si="1580"/>
        <v>2.1390573218222774E-3</v>
      </c>
      <c r="Z1181" s="13">
        <f t="shared" si="1581"/>
        <v>1.8018028143360829E-2</v>
      </c>
      <c r="AA1181" s="13">
        <f t="shared" si="1582"/>
        <v>1.0057446803844688E-2</v>
      </c>
      <c r="AB1181" s="13">
        <f t="shared" si="1583"/>
        <v>2.8069729774908166E-3</v>
      </c>
      <c r="AC1181" s="13">
        <f t="shared" si="1584"/>
        <v>1.3346096261797952E-5</v>
      </c>
      <c r="AD1181" s="13">
        <f t="shared" si="1585"/>
        <v>1.1127057340883666E-3</v>
      </c>
      <c r="AE1181" s="13">
        <f t="shared" si="1586"/>
        <v>8.1503567414668192E-4</v>
      </c>
      <c r="AF1181" s="13">
        <f t="shared" si="1587"/>
        <v>2.9849902349787902E-4</v>
      </c>
      <c r="AG1181" s="13">
        <f t="shared" si="1588"/>
        <v>7.2881609035068047E-5</v>
      </c>
      <c r="AH1181" s="13">
        <f t="shared" si="1589"/>
        <v>3.2994652729658098E-3</v>
      </c>
      <c r="AI1181" s="13">
        <f t="shared" si="1590"/>
        <v>1.8417218687836292E-3</v>
      </c>
      <c r="AJ1181" s="13">
        <f t="shared" si="1591"/>
        <v>5.1401350845358817E-4</v>
      </c>
      <c r="AK1181" s="13">
        <f t="shared" si="1592"/>
        <v>9.5638721333192838E-5</v>
      </c>
      <c r="AL1181" s="13">
        <f t="shared" si="1593"/>
        <v>2.1826847779501789E-7</v>
      </c>
      <c r="AM1181" s="13">
        <f t="shared" si="1594"/>
        <v>1.2421979408496248E-4</v>
      </c>
      <c r="AN1181" s="13">
        <f t="shared" si="1595"/>
        <v>9.0988623957571012E-5</v>
      </c>
      <c r="AO1181" s="13">
        <f t="shared" si="1596"/>
        <v>3.3323713626629163E-5</v>
      </c>
      <c r="AP1181" s="13">
        <f t="shared" si="1597"/>
        <v>8.1363276826592794E-6</v>
      </c>
      <c r="AQ1181" s="13">
        <f t="shared" si="1598"/>
        <v>1.4899261131577572E-6</v>
      </c>
      <c r="AR1181" s="13">
        <f t="shared" si="1599"/>
        <v>4.8335904465855695E-4</v>
      </c>
      <c r="AS1181" s="13">
        <f t="shared" si="1600"/>
        <v>2.6980521065519085E-4</v>
      </c>
      <c r="AT1181" s="13">
        <f t="shared" si="1601"/>
        <v>7.5301013295524393E-5</v>
      </c>
      <c r="AU1181" s="13">
        <f t="shared" si="1602"/>
        <v>1.4010706933255566E-5</v>
      </c>
      <c r="AV1181" s="13">
        <f t="shared" si="1603"/>
        <v>1.9551520641480149E-6</v>
      </c>
      <c r="AW1181" s="13">
        <f t="shared" si="1604"/>
        <v>2.4789358846765251E-9</v>
      </c>
      <c r="AX1181" s="13">
        <f t="shared" si="1605"/>
        <v>1.1556332737538376E-5</v>
      </c>
      <c r="AY1181" s="13">
        <f t="shared" si="1606"/>
        <v>8.4647927613312315E-6</v>
      </c>
      <c r="AZ1181" s="13">
        <f t="shared" si="1607"/>
        <v>3.1001494210847903E-6</v>
      </c>
      <c r="BA1181" s="13">
        <f t="shared" si="1608"/>
        <v>7.5693339097104165E-7</v>
      </c>
      <c r="BB1181" s="13">
        <f t="shared" si="1609"/>
        <v>1.3860980888618817E-7</v>
      </c>
      <c r="BC1181" s="13">
        <f t="shared" si="1610"/>
        <v>2.0305806929530103E-8</v>
      </c>
      <c r="BD1181" s="13">
        <f t="shared" si="1611"/>
        <v>5.90085429820832E-5</v>
      </c>
      <c r="BE1181" s="13">
        <f t="shared" si="1612"/>
        <v>3.2937859642169819E-5</v>
      </c>
      <c r="BF1181" s="13">
        <f t="shared" si="1613"/>
        <v>9.1927587344148546E-6</v>
      </c>
      <c r="BG1181" s="13">
        <f t="shared" si="1614"/>
        <v>1.7104291549243612E-6</v>
      </c>
      <c r="BH1181" s="13">
        <f t="shared" si="1615"/>
        <v>2.3868525041314625E-7</v>
      </c>
      <c r="BI1181" s="13">
        <f t="shared" si="1616"/>
        <v>2.6646247744674692E-8</v>
      </c>
      <c r="BJ1181" s="14">
        <f t="shared" si="1617"/>
        <v>0.24633007621995429</v>
      </c>
      <c r="BK1181" s="14">
        <f t="shared" si="1618"/>
        <v>0.39959997938320679</v>
      </c>
      <c r="BL1181" s="14">
        <f t="shared" si="1619"/>
        <v>0.33604645417763174</v>
      </c>
      <c r="BM1181" s="14">
        <f t="shared" si="1620"/>
        <v>0.14073015118230156</v>
      </c>
      <c r="BN1181" s="14">
        <f t="shared" si="1621"/>
        <v>0.85925592442802667</v>
      </c>
    </row>
    <row r="1182" spans="1:66" x14ac:dyDescent="0.25">
      <c r="A1182" t="s">
        <v>341</v>
      </c>
      <c r="B1182" t="s">
        <v>146</v>
      </c>
      <c r="C1182" t="s">
        <v>153</v>
      </c>
      <c r="D1182" s="7" t="s">
        <v>377</v>
      </c>
      <c r="E1182" s="10">
        <f>VLOOKUP(A1182,home!$A$2:$E$405,3,FALSE)</f>
        <v>1.5127999999999999</v>
      </c>
      <c r="F1182" s="10">
        <f>VLOOKUP(B1182,home!$B$2:$E$405,3,FALSE)</f>
        <v>0.75549999999999995</v>
      </c>
      <c r="G1182" s="10">
        <f>VLOOKUP(C1182,away!$B$2:$E$405,4,FALSE)</f>
        <v>1.2276</v>
      </c>
      <c r="H1182" s="10">
        <f>VLOOKUP(A1182,away!$A$2:$E$405,3,FALSE)</f>
        <v>1.2179</v>
      </c>
      <c r="I1182" s="10">
        <f>VLOOKUP(C1182,away!$B$2:$E$405,3,FALSE)</f>
        <v>0.35189999999999999</v>
      </c>
      <c r="J1182" s="10">
        <f>VLOOKUP(B1182,home!$B$2:$E$405,4,FALSE)</f>
        <v>0.93840000000000001</v>
      </c>
      <c r="K1182" s="12">
        <f t="shared" si="1566"/>
        <v>1.40304908304</v>
      </c>
      <c r="L1182" s="12">
        <f t="shared" si="1567"/>
        <v>0.40217854298399996</v>
      </c>
      <c r="M1182" s="13">
        <f t="shared" si="1568"/>
        <v>0.16443702217123879</v>
      </c>
      <c r="N1182" s="13">
        <f t="shared" si="1569"/>
        <v>0.23071321317518476</v>
      </c>
      <c r="O1182" s="13">
        <f t="shared" si="1570"/>
        <v>6.6133041989456534E-2</v>
      </c>
      <c r="P1182" s="13">
        <f t="shared" si="1571"/>
        <v>9.2787903921952797E-2</v>
      </c>
      <c r="Q1182" s="13">
        <f t="shared" si="1572"/>
        <v>0.16185098109532756</v>
      </c>
      <c r="R1182" s="13">
        <f t="shared" si="1573"/>
        <v>1.3298645235209659E-2</v>
      </c>
      <c r="S1182" s="13">
        <f t="shared" si="1574"/>
        <v>1.3089502291740333E-2</v>
      </c>
      <c r="T1182" s="13">
        <f t="shared" si="1575"/>
        <v>6.5092991757449772E-2</v>
      </c>
      <c r="U1182" s="13">
        <f t="shared" si="1576"/>
        <v>1.8658652002935174E-2</v>
      </c>
      <c r="V1182" s="13">
        <f t="shared" si="1577"/>
        <v>8.2067723151879482E-4</v>
      </c>
      <c r="W1182" s="13">
        <f t="shared" si="1578"/>
        <v>7.5694956871641225E-2</v>
      </c>
      <c r="X1182" s="13">
        <f t="shared" si="1579"/>
        <v>3.0442887465873387E-2</v>
      </c>
      <c r="Y1182" s="13">
        <f t="shared" si="1580"/>
        <v>6.121738062625416E-3</v>
      </c>
      <c r="Z1182" s="13">
        <f t="shared" si="1581"/>
        <v>1.7828099214525779E-3</v>
      </c>
      <c r="AA1182" s="13">
        <f t="shared" si="1582"/>
        <v>2.5013698255286539E-3</v>
      </c>
      <c r="AB1182" s="13">
        <f t="shared" si="1583"/>
        <v>1.7547723200259518E-3</v>
      </c>
      <c r="AC1182" s="13">
        <f t="shared" si="1584"/>
        <v>2.8943041195811658E-5</v>
      </c>
      <c r="AD1182" s="13">
        <f t="shared" si="1585"/>
        <v>2.6550934957377148E-2</v>
      </c>
      <c r="AE1182" s="13">
        <f t="shared" si="1586"/>
        <v>1.0678216336020894E-2</v>
      </c>
      <c r="AF1182" s="13">
        <f t="shared" si="1587"/>
        <v>2.1472747438444147E-3</v>
      </c>
      <c r="AG1182" s="13">
        <f t="shared" si="1588"/>
        <v>2.878626092885628E-4</v>
      </c>
      <c r="AH1182" s="13">
        <f t="shared" si="1589"/>
        <v>1.7925197415680428E-4</v>
      </c>
      <c r="AI1182" s="13">
        <f t="shared" si="1590"/>
        <v>2.5149931797381403E-4</v>
      </c>
      <c r="AJ1182" s="13">
        <f t="shared" si="1591"/>
        <v>1.7643294373417262E-4</v>
      </c>
      <c r="AK1182" s="13">
        <f t="shared" si="1592"/>
        <v>8.2514693308092919E-5</v>
      </c>
      <c r="AL1182" s="13">
        <f t="shared" si="1593"/>
        <v>6.5327481371912522E-7</v>
      </c>
      <c r="AM1182" s="13">
        <f t="shared" si="1594"/>
        <v>7.4504529891605293E-3</v>
      </c>
      <c r="AN1182" s="13">
        <f t="shared" si="1595"/>
        <v>2.9964123277513694E-3</v>
      </c>
      <c r="AO1182" s="13">
        <f t="shared" si="1596"/>
        <v>6.0254637207717075E-4</v>
      </c>
      <c r="AP1182" s="13">
        <f t="shared" si="1597"/>
        <v>8.077707400076388E-5</v>
      </c>
      <c r="AQ1182" s="13">
        <f t="shared" si="1598"/>
        <v>8.1217014820344901E-6</v>
      </c>
      <c r="AR1182" s="13">
        <f t="shared" si="1599"/>
        <v>1.4418259558677841E-5</v>
      </c>
      <c r="AS1182" s="13">
        <f t="shared" si="1600"/>
        <v>2.022952585283566E-5</v>
      </c>
      <c r="AT1182" s="13">
        <f t="shared" si="1601"/>
        <v>1.4191508849077527E-5</v>
      </c>
      <c r="AU1182" s="13">
        <f t="shared" si="1602"/>
        <v>6.6371278258840889E-6</v>
      </c>
      <c r="AV1182" s="13">
        <f t="shared" si="1603"/>
        <v>2.3280540275314856E-6</v>
      </c>
      <c r="AW1182" s="13">
        <f t="shared" si="1604"/>
        <v>1.0239651470214264E-8</v>
      </c>
      <c r="AX1182" s="13">
        <f t="shared" si="1605"/>
        <v>1.7422252057790507E-3</v>
      </c>
      <c r="AY1182" s="13">
        <f t="shared" si="1606"/>
        <v>7.0068559481021827E-4</v>
      </c>
      <c r="AZ1182" s="13">
        <f t="shared" si="1607"/>
        <v>1.4090035580532548E-4</v>
      </c>
      <c r="BA1182" s="13">
        <f t="shared" si="1608"/>
        <v>1.8889033267904326E-5</v>
      </c>
      <c r="BB1182" s="13">
        <f t="shared" si="1609"/>
        <v>1.899190969515516E-6</v>
      </c>
      <c r="BC1182" s="13">
        <f t="shared" si="1610"/>
        <v>1.527627713936242E-7</v>
      </c>
      <c r="BD1182" s="13">
        <f t="shared" si="1611"/>
        <v>9.6645243694569643E-7</v>
      </c>
      <c r="BE1182" s="13">
        <f t="shared" si="1612"/>
        <v>1.3559802054584328E-6</v>
      </c>
      <c r="BF1182" s="13">
        <f t="shared" si="1613"/>
        <v>9.5125339194442269E-7</v>
      </c>
      <c r="BG1182" s="13">
        <f t="shared" si="1614"/>
        <v>4.4488506643543725E-7</v>
      </c>
      <c r="BH1182" s="13">
        <f t="shared" si="1615"/>
        <v>1.5604889613010748E-7</v>
      </c>
      <c r="BI1182" s="13">
        <f t="shared" si="1616"/>
        <v>4.3788852124950252E-8</v>
      </c>
      <c r="BJ1182" s="14">
        <f t="shared" si="1617"/>
        <v>0.62332411968250834</v>
      </c>
      <c r="BK1182" s="14">
        <f t="shared" si="1618"/>
        <v>0.27186538752727052</v>
      </c>
      <c r="BL1182" s="14">
        <f t="shared" si="1619"/>
        <v>0.10309790318729188</v>
      </c>
      <c r="BM1182" s="14">
        <f t="shared" si="1620"/>
        <v>0.27014873737499451</v>
      </c>
      <c r="BN1182" s="14">
        <f t="shared" si="1621"/>
        <v>0.72922080758837016</v>
      </c>
    </row>
    <row r="1183" spans="1:66" x14ac:dyDescent="0.25">
      <c r="A1183" t="s">
        <v>342</v>
      </c>
      <c r="B1183" t="s">
        <v>170</v>
      </c>
      <c r="C1183" t="s">
        <v>167</v>
      </c>
      <c r="D1183" s="7" t="s">
        <v>377</v>
      </c>
      <c r="E1183" s="10">
        <f>VLOOKUP(A1183,home!$A$2:$E$405,3,FALSE)</f>
        <v>1.3717999999999999</v>
      </c>
      <c r="F1183" s="10">
        <f>VLOOKUP(B1183,home!$B$2:$E$405,3,FALSE)</f>
        <v>0.97199999999999998</v>
      </c>
      <c r="G1183" s="10">
        <f>VLOOKUP(C1183,away!$B$2:$E$405,4,FALSE)</f>
        <v>0.97199999999999998</v>
      </c>
      <c r="H1183" s="10">
        <f>VLOOKUP(A1183,away!$A$2:$E$405,3,FALSE)</f>
        <v>1.1667000000000001</v>
      </c>
      <c r="I1183" s="10">
        <f>VLOOKUP(C1183,away!$B$2:$E$405,3,FALSE)</f>
        <v>1.0285</v>
      </c>
      <c r="J1183" s="10">
        <f>VLOOKUP(B1183,home!$B$2:$E$405,4,FALSE)</f>
        <v>1.1428</v>
      </c>
      <c r="K1183" s="12">
        <f t="shared" si="1566"/>
        <v>1.2960546911999997</v>
      </c>
      <c r="L1183" s="12">
        <f t="shared" si="1567"/>
        <v>1.37130394566</v>
      </c>
      <c r="M1183" s="13">
        <f t="shared" si="1568"/>
        <v>6.9435387376917651E-2</v>
      </c>
      <c r="N1183" s="13">
        <f t="shared" si="1569"/>
        <v>8.999205954514336E-2</v>
      </c>
      <c r="O1183" s="13">
        <f t="shared" si="1570"/>
        <v>9.5217020678397712E-2</v>
      </c>
      <c r="P1183" s="13">
        <f t="shared" si="1571"/>
        <v>0.12340646633232473</v>
      </c>
      <c r="Q1183" s="13">
        <f t="shared" si="1572"/>
        <v>5.8317315472116389E-2</v>
      </c>
      <c r="R1183" s="13">
        <f t="shared" si="1573"/>
        <v>6.5285738075138322E-2</v>
      </c>
      <c r="S1183" s="13">
        <f t="shared" si="1574"/>
        <v>5.4832112658788977E-2</v>
      </c>
      <c r="T1183" s="13">
        <f t="shared" si="1575"/>
        <v>7.9970764807212158E-2</v>
      </c>
      <c r="U1183" s="13">
        <f t="shared" si="1576"/>
        <v>8.4613887100737473E-2</v>
      </c>
      <c r="V1183" s="13">
        <f t="shared" si="1577"/>
        <v>1.0828031834714667E-2</v>
      </c>
      <c r="W1183" s="13">
        <f t="shared" si="1578"/>
        <v>2.5194143431942265E-2</v>
      </c>
      <c r="X1183" s="13">
        <f t="shared" si="1579"/>
        <v>3.4548828295746396E-2</v>
      </c>
      <c r="Y1183" s="13">
        <f t="shared" si="1580"/>
        <v>2.3688472279943456E-2</v>
      </c>
      <c r="Z1183" s="13">
        <f t="shared" si="1581"/>
        <v>2.9842196739254166E-2</v>
      </c>
      <c r="AA1183" s="13">
        <f t="shared" si="1582"/>
        <v>3.8677119079623699E-2</v>
      </c>
      <c r="AB1183" s="13">
        <f t="shared" si="1583"/>
        <v>2.5063830812623658E-2</v>
      </c>
      <c r="AC1183" s="13">
        <f t="shared" si="1584"/>
        <v>1.2027811002933428E-3</v>
      </c>
      <c r="AD1183" s="13">
        <f t="shared" si="1585"/>
        <v>8.1632469464336058E-3</v>
      </c>
      <c r="AE1183" s="13">
        <f t="shared" si="1586"/>
        <v>1.1194292747041349E-2</v>
      </c>
      <c r="AF1183" s="13">
        <f t="shared" si="1587"/>
        <v>7.6753889064454638E-3</v>
      </c>
      <c r="AG1183" s="13">
        <f t="shared" si="1588"/>
        <v>3.50843036396122E-3</v>
      </c>
      <c r="AH1183" s="13">
        <f t="shared" si="1589"/>
        <v>1.0230680533925307E-2</v>
      </c>
      <c r="AI1183" s="13">
        <f t="shared" si="1590"/>
        <v>1.3259521500162413E-2</v>
      </c>
      <c r="AJ1183" s="13">
        <f t="shared" si="1591"/>
        <v>8.5925325216763774E-3</v>
      </c>
      <c r="AK1183" s="13">
        <f t="shared" si="1592"/>
        <v>3.7121306946690789E-3</v>
      </c>
      <c r="AL1183" s="13">
        <f t="shared" si="1593"/>
        <v>8.5507388071604318E-5</v>
      </c>
      <c r="AM1183" s="13">
        <f t="shared" si="1594"/>
        <v>2.116002900069869E-3</v>
      </c>
      <c r="AN1183" s="13">
        <f t="shared" si="1595"/>
        <v>2.901683125893814E-3</v>
      </c>
      <c r="AO1183" s="13">
        <f t="shared" si="1596"/>
        <v>1.9895447597966156E-3</v>
      </c>
      <c r="AP1183" s="13">
        <f t="shared" si="1597"/>
        <v>9.0942352639209216E-4</v>
      </c>
      <c r="AQ1183" s="13">
        <f t="shared" si="1598"/>
        <v>3.1177401750437681E-4</v>
      </c>
      <c r="AR1183" s="13">
        <f t="shared" si="1599"/>
        <v>2.8058745165917441E-3</v>
      </c>
      <c r="AS1183" s="13">
        <f t="shared" si="1600"/>
        <v>3.6365668301472616E-3</v>
      </c>
      <c r="AT1183" s="13">
        <f t="shared" si="1601"/>
        <v>2.3565947500373357E-3</v>
      </c>
      <c r="AU1183" s="13">
        <f t="shared" si="1602"/>
        <v>1.0180918936810604E-3</v>
      </c>
      <c r="AV1183" s="13">
        <f t="shared" si="1603"/>
        <v>3.2987569371950728E-4</v>
      </c>
      <c r="AW1183" s="13">
        <f t="shared" si="1604"/>
        <v>4.2214164074992292E-6</v>
      </c>
      <c r="AX1183" s="13">
        <f t="shared" si="1605"/>
        <v>4.5707591420472606E-4</v>
      </c>
      <c r="AY1183" s="13">
        <f t="shared" si="1606"/>
        <v>6.2679000461509239E-4</v>
      </c>
      <c r="AZ1183" s="13">
        <f t="shared" si="1607"/>
        <v>4.2975980321446308E-4</v>
      </c>
      <c r="BA1183" s="13">
        <f t="shared" si="1608"/>
        <v>1.9644377127801951E-4</v>
      </c>
      <c r="BB1183" s="13">
        <f t="shared" si="1609"/>
        <v>6.7346029663469694E-5</v>
      </c>
      <c r="BC1183" s="13">
        <f t="shared" si="1610"/>
        <v>1.8470375240410268E-5</v>
      </c>
      <c r="BD1183" s="13">
        <f t="shared" si="1611"/>
        <v>6.4128446593818408E-4</v>
      </c>
      <c r="BE1183" s="13">
        <f t="shared" si="1612"/>
        <v>8.3113974047286992E-4</v>
      </c>
      <c r="BF1183" s="13">
        <f t="shared" si="1613"/>
        <v>5.386012798413068E-4</v>
      </c>
      <c r="BG1183" s="13">
        <f t="shared" si="1614"/>
        <v>2.3268557180821658E-4</v>
      </c>
      <c r="BH1183" s="13">
        <f t="shared" si="1615"/>
        <v>7.5393306729148348E-5</v>
      </c>
      <c r="BI1183" s="13">
        <f t="shared" si="1616"/>
        <v>1.9542769774278642E-5</v>
      </c>
      <c r="BJ1183" s="14">
        <f t="shared" si="1617"/>
        <v>0.3522772570238587</v>
      </c>
      <c r="BK1183" s="14">
        <f t="shared" si="1618"/>
        <v>0.26041707669572606</v>
      </c>
      <c r="BL1183" s="14">
        <f t="shared" si="1619"/>
        <v>0.35713811181569488</v>
      </c>
      <c r="BM1183" s="14">
        <f t="shared" si="1620"/>
        <v>0.497398086206288</v>
      </c>
      <c r="BN1183" s="14">
        <f t="shared" si="1621"/>
        <v>0.50165398748003809</v>
      </c>
    </row>
    <row r="1184" spans="1:66" x14ac:dyDescent="0.25">
      <c r="A1184" t="s">
        <v>344</v>
      </c>
      <c r="B1184" t="s">
        <v>211</v>
      </c>
      <c r="C1184" t="s">
        <v>206</v>
      </c>
      <c r="D1184" s="7" t="s">
        <v>377</v>
      </c>
      <c r="E1184" s="10">
        <f>VLOOKUP(A1184,home!$A$2:$E$405,3,FALSE)</f>
        <v>1.3976999999999999</v>
      </c>
      <c r="F1184" s="10">
        <f>VLOOKUP(B1184,home!$B$2:$E$405,3,FALSE)</f>
        <v>1.2683</v>
      </c>
      <c r="G1184" s="10">
        <f>VLOOKUP(C1184,away!$B$2:$E$405,4,FALSE)</f>
        <v>0.8347</v>
      </c>
      <c r="H1184" s="10">
        <f>VLOOKUP(A1184,away!$A$2:$E$405,3,FALSE)</f>
        <v>1.0585</v>
      </c>
      <c r="I1184" s="10">
        <f>VLOOKUP(C1184,away!$B$2:$E$405,3,FALSE)</f>
        <v>1.3646</v>
      </c>
      <c r="J1184" s="10">
        <f>VLOOKUP(B1184,home!$B$2:$E$405,4,FALSE)</f>
        <v>0.73</v>
      </c>
      <c r="K1184" s="12">
        <f t="shared" si="1566"/>
        <v>1.4796751189769999</v>
      </c>
      <c r="L1184" s="12">
        <f t="shared" si="1567"/>
        <v>1.0544332430000001</v>
      </c>
      <c r="M1184" s="13">
        <f t="shared" si="1568"/>
        <v>7.9332423544023992E-2</v>
      </c>
      <c r="N1184" s="13">
        <f t="shared" si="1569"/>
        <v>0.11738621324623745</v>
      </c>
      <c r="O1184" s="13">
        <f t="shared" si="1570"/>
        <v>8.3650744632574769E-2</v>
      </c>
      <c r="P1184" s="13">
        <f t="shared" si="1571"/>
        <v>0.12377592551671972</v>
      </c>
      <c r="Q1184" s="13">
        <f t="shared" si="1572"/>
        <v>8.6846729525692945E-2</v>
      </c>
      <c r="R1184" s="13">
        <f t="shared" si="1573"/>
        <v>4.4102062971145328E-2</v>
      </c>
      <c r="S1184" s="13">
        <f t="shared" si="1574"/>
        <v>4.8279376366898538E-2</v>
      </c>
      <c r="T1184" s="13">
        <f t="shared" si="1575"/>
        <v>9.157407865772027E-2</v>
      </c>
      <c r="U1184" s="13">
        <f t="shared" si="1576"/>
        <v>6.525672527396062E-2</v>
      </c>
      <c r="V1184" s="13">
        <f t="shared" si="1577"/>
        <v>8.3695980732781065E-3</v>
      </c>
      <c r="W1184" s="13">
        <f t="shared" si="1578"/>
        <v>4.2834981614564352E-2</v>
      </c>
      <c r="X1184" s="13">
        <f t="shared" si="1579"/>
        <v>4.5166628577690465E-2</v>
      </c>
      <c r="Y1184" s="13">
        <f t="shared" si="1580"/>
        <v>2.3812597323275318E-2</v>
      </c>
      <c r="Z1184" s="13">
        <f t="shared" si="1581"/>
        <v>1.5500893760551665E-2</v>
      </c>
      <c r="AA1184" s="13">
        <f t="shared" si="1582"/>
        <v>2.2936286819394122E-2</v>
      </c>
      <c r="AB1184" s="13">
        <f t="shared" si="1583"/>
        <v>1.69691264641888E-2</v>
      </c>
      <c r="AC1184" s="13">
        <f t="shared" si="1584"/>
        <v>8.1615017971503536E-4</v>
      </c>
      <c r="AD1184" s="13">
        <f t="shared" si="1585"/>
        <v>1.5845464129227028E-2</v>
      </c>
      <c r="AE1184" s="13">
        <f t="shared" si="1586"/>
        <v>1.6707984128621029E-2</v>
      </c>
      <c r="AF1184" s="13">
        <f t="shared" si="1587"/>
        <v>8.8087269443672001E-3</v>
      </c>
      <c r="AG1184" s="13">
        <f t="shared" si="1588"/>
        <v>3.0960715062168629E-3</v>
      </c>
      <c r="AH1184" s="13">
        <f t="shared" si="1589"/>
        <v>4.086164419334239E-3</v>
      </c>
      <c r="AI1184" s="13">
        <f t="shared" si="1590"/>
        <v>6.0461958233379749E-3</v>
      </c>
      <c r="AJ1184" s="13">
        <f t="shared" si="1591"/>
        <v>4.4732027621279292E-3</v>
      </c>
      <c r="AK1184" s="13">
        <f t="shared" si="1592"/>
        <v>2.2062956097532961E-3</v>
      </c>
      <c r="AL1184" s="13">
        <f t="shared" si="1593"/>
        <v>5.0934908750799346E-5</v>
      </c>
      <c r="AM1184" s="13">
        <f t="shared" si="1594"/>
        <v>4.6892278041319587E-3</v>
      </c>
      <c r="AN1184" s="13">
        <f t="shared" si="1595"/>
        <v>4.9444776806766297E-3</v>
      </c>
      <c r="AO1184" s="13">
        <f t="shared" si="1596"/>
        <v>2.6068108178884889E-3</v>
      </c>
      <c r="AP1184" s="13">
        <f t="shared" si="1597"/>
        <v>9.1623599486454746E-4</v>
      </c>
      <c r="AQ1184" s="13">
        <f t="shared" si="1598"/>
        <v>2.41527422854589E-4</v>
      </c>
      <c r="AR1184" s="13">
        <f t="shared" si="1599"/>
        <v>8.6171752002196322E-4</v>
      </c>
      <c r="AS1184" s="13">
        <f t="shared" si="1600"/>
        <v>1.2750619739630637E-3</v>
      </c>
      <c r="AT1184" s="13">
        <f t="shared" si="1601"/>
        <v>9.4333873901342245E-4</v>
      </c>
      <c r="AU1184" s="13">
        <f t="shared" si="1602"/>
        <v>4.6527828696176632E-4</v>
      </c>
      <c r="AV1184" s="13">
        <f t="shared" si="1603"/>
        <v>1.7211517615439158E-4</v>
      </c>
      <c r="AW1184" s="13">
        <f t="shared" si="1604"/>
        <v>2.2074887158006582E-6</v>
      </c>
      <c r="AX1184" s="13">
        <f t="shared" si="1605"/>
        <v>1.1564222848315351E-3</v>
      </c>
      <c r="AY1184" s="13">
        <f t="shared" si="1606"/>
        <v>1.2193701000723855E-3</v>
      </c>
      <c r="AZ1184" s="13">
        <f t="shared" si="1607"/>
        <v>6.4287218451827995E-4</v>
      </c>
      <c r="BA1184" s="13">
        <f t="shared" si="1608"/>
        <v>2.2595526745203482E-4</v>
      </c>
      <c r="BB1184" s="13">
        <f t="shared" si="1609"/>
        <v>5.9563686358095351E-5</v>
      </c>
      <c r="BC1184" s="13">
        <f t="shared" si="1610"/>
        <v>1.2561186194320274E-5</v>
      </c>
      <c r="BD1184" s="13">
        <f t="shared" si="1611"/>
        <v>1.5143726653111259E-4</v>
      </c>
      <c r="BE1184" s="13">
        <f t="shared" si="1612"/>
        <v>2.2407795537197569E-4</v>
      </c>
      <c r="BF1184" s="13">
        <f t="shared" si="1613"/>
        <v>1.6578128763757551E-4</v>
      </c>
      <c r="BG1184" s="13">
        <f t="shared" si="1614"/>
        <v>8.1767482169763268E-5</v>
      </c>
      <c r="BH1184" s="13">
        <f t="shared" si="1615"/>
        <v>3.024732722699855E-5</v>
      </c>
      <c r="BI1184" s="13">
        <f t="shared" si="1616"/>
        <v>8.9512435026690675E-6</v>
      </c>
      <c r="BJ1184" s="14">
        <f t="shared" si="1617"/>
        <v>0.46879450008345591</v>
      </c>
      <c r="BK1184" s="14">
        <f t="shared" si="1618"/>
        <v>0.26184377868945857</v>
      </c>
      <c r="BL1184" s="14">
        <f t="shared" si="1619"/>
        <v>0.25410657903437173</v>
      </c>
      <c r="BM1184" s="14">
        <f t="shared" si="1620"/>
        <v>0.46393448952008703</v>
      </c>
      <c r="BN1184" s="14">
        <f t="shared" si="1621"/>
        <v>0.53509409943639419</v>
      </c>
    </row>
    <row r="1185" spans="1:66" x14ac:dyDescent="0.25">
      <c r="A1185" t="s">
        <v>346</v>
      </c>
      <c r="B1185" t="s">
        <v>237</v>
      </c>
      <c r="C1185" t="s">
        <v>231</v>
      </c>
      <c r="D1185" s="7" t="s">
        <v>377</v>
      </c>
      <c r="E1185" s="10">
        <f>VLOOKUP(A1185,home!$A$2:$E$405,3,FALSE)</f>
        <v>1.619</v>
      </c>
      <c r="F1185" s="10">
        <f>VLOOKUP(B1185,home!$B$2:$E$405,3,FALSE)</f>
        <v>1.2353000000000001</v>
      </c>
      <c r="G1185" s="10">
        <f>VLOOKUP(C1185,away!$B$2:$E$405,4,FALSE)</f>
        <v>0.97060000000000002</v>
      </c>
      <c r="H1185" s="10">
        <f>VLOOKUP(A1185,away!$A$2:$E$405,3,FALSE)</f>
        <v>1.181</v>
      </c>
      <c r="I1185" s="10">
        <f>VLOOKUP(C1185,away!$B$2:$E$405,3,FALSE)</f>
        <v>1.0887</v>
      </c>
      <c r="J1185" s="10">
        <f>VLOOKUP(B1185,home!$B$2:$E$405,4,FALSE)</f>
        <v>1.5725</v>
      </c>
      <c r="K1185" s="12">
        <f t="shared" si="1566"/>
        <v>1.9411521494200001</v>
      </c>
      <c r="L1185" s="12">
        <f t="shared" si="1567"/>
        <v>2.0218492657500002</v>
      </c>
      <c r="M1185" s="13">
        <f t="shared" si="1568"/>
        <v>1.9005983750314336E-2</v>
      </c>
      <c r="N1185" s="13">
        <f t="shared" si="1569"/>
        <v>3.6893506208764269E-2</v>
      </c>
      <c r="O1185" s="13">
        <f t="shared" si="1570"/>
        <v>3.842723429042947E-2</v>
      </c>
      <c r="P1185" s="13">
        <f t="shared" si="1571"/>
        <v>7.4593108439133096E-2</v>
      </c>
      <c r="Q1185" s="13">
        <f t="shared" si="1572"/>
        <v>3.5807954438391444E-2</v>
      </c>
      <c r="R1185" s="13">
        <f t="shared" si="1573"/>
        <v>3.8847037717454042E-2</v>
      </c>
      <c r="S1185" s="13">
        <f t="shared" si="1574"/>
        <v>7.3189211088853123E-2</v>
      </c>
      <c r="T1185" s="13">
        <f t="shared" si="1575"/>
        <v>7.2398286389271191E-2</v>
      </c>
      <c r="U1185" s="13">
        <f t="shared" si="1576"/>
        <v>7.5408010763835728E-2</v>
      </c>
      <c r="V1185" s="13">
        <f t="shared" si="1577"/>
        <v>3.1916327165678555E-2</v>
      </c>
      <c r="W1185" s="13">
        <f t="shared" si="1578"/>
        <v>2.3169562574805659E-2</v>
      </c>
      <c r="X1185" s="13">
        <f t="shared" si="1579"/>
        <v>4.6845363079619499E-2</v>
      </c>
      <c r="Y1185" s="13">
        <f t="shared" si="1580"/>
        <v>4.7357131473160445E-2</v>
      </c>
      <c r="Z1185" s="13">
        <f t="shared" si="1581"/>
        <v>2.6180951561865669E-2</v>
      </c>
      <c r="AA1185" s="13">
        <f t="shared" si="1582"/>
        <v>5.0821210398176449E-2</v>
      </c>
      <c r="AB1185" s="13">
        <f t="shared" si="1583"/>
        <v>4.9325850900273145E-2</v>
      </c>
      <c r="AC1185" s="13">
        <f t="shared" si="1584"/>
        <v>7.8289095835704127E-3</v>
      </c>
      <c r="AD1185" s="13">
        <f t="shared" si="1585"/>
        <v>1.1243911548301299E-2</v>
      </c>
      <c r="AE1185" s="13">
        <f t="shared" si="1586"/>
        <v>2.2733494308090928E-2</v>
      </c>
      <c r="AF1185" s="13">
        <f t="shared" si="1587"/>
        <v>2.2981849387372733E-2</v>
      </c>
      <c r="AG1185" s="13">
        <f t="shared" si="1588"/>
        <v>1.5488611769812215E-2</v>
      </c>
      <c r="AH1185" s="13">
        <f t="shared" si="1589"/>
        <v>1.3233484422998612E-2</v>
      </c>
      <c r="AI1185" s="13">
        <f t="shared" si="1590"/>
        <v>2.5688206732019842E-2</v>
      </c>
      <c r="AJ1185" s="13">
        <f t="shared" si="1591"/>
        <v>2.4932358856302822E-2</v>
      </c>
      <c r="AK1185" s="13">
        <f t="shared" si="1592"/>
        <v>1.6132500661340997E-2</v>
      </c>
      <c r="AL1185" s="13">
        <f t="shared" si="1593"/>
        <v>1.2290501963999158E-3</v>
      </c>
      <c r="AM1185" s="13">
        <f t="shared" si="1594"/>
        <v>4.3652286139746841E-3</v>
      </c>
      <c r="AN1185" s="13">
        <f t="shared" si="1595"/>
        <v>8.825834267995606E-3</v>
      </c>
      <c r="AO1185" s="13">
        <f t="shared" si="1596"/>
        <v>8.9222532671890554E-3</v>
      </c>
      <c r="AP1185" s="13">
        <f t="shared" si="1597"/>
        <v>6.0131504057005774E-3</v>
      </c>
      <c r="AQ1185" s="13">
        <f t="shared" si="1598"/>
        <v>3.0394209331525081E-3</v>
      </c>
      <c r="AR1185" s="13">
        <f t="shared" si="1599"/>
        <v>5.3512221527907619E-3</v>
      </c>
      <c r="AS1185" s="13">
        <f t="shared" si="1600"/>
        <v>1.0387536383913707E-2</v>
      </c>
      <c r="AT1185" s="13">
        <f t="shared" si="1601"/>
        <v>1.0081894289406276E-2</v>
      </c>
      <c r="AU1185" s="13">
        <f t="shared" si="1602"/>
        <v>6.5234969233687384E-3</v>
      </c>
      <c r="AV1185" s="13">
        <f t="shared" si="1603"/>
        <v>3.1657750186329958E-3</v>
      </c>
      <c r="AW1185" s="13">
        <f t="shared" si="1604"/>
        <v>1.3399095162987585E-4</v>
      </c>
      <c r="AX1185" s="13">
        <f t="shared" si="1605"/>
        <v>1.4122621511211066E-3</v>
      </c>
      <c r="AY1185" s="13">
        <f t="shared" si="1606"/>
        <v>2.8553811932907252E-3</v>
      </c>
      <c r="AZ1185" s="13">
        <f t="shared" si="1607"/>
        <v>2.8865751845456068E-3</v>
      </c>
      <c r="BA1185" s="13">
        <f t="shared" si="1608"/>
        <v>1.9454066391352352E-3</v>
      </c>
      <c r="BB1185" s="13">
        <f t="shared" si="1609"/>
        <v>9.8332974623018812E-4</v>
      </c>
      <c r="BC1185" s="13">
        <f t="shared" si="1610"/>
        <v>3.9762890508112801E-4</v>
      </c>
      <c r="BD1185" s="13">
        <f t="shared" si="1611"/>
        <v>1.803227430080856E-3</v>
      </c>
      <c r="BE1185" s="13">
        <f t="shared" si="1612"/>
        <v>3.5003388017945565E-3</v>
      </c>
      <c r="BF1185" s="13">
        <f t="shared" si="1613"/>
        <v>3.397345094400866E-3</v>
      </c>
      <c r="BG1185" s="13">
        <f t="shared" si="1614"/>
        <v>2.1982545774392446E-3</v>
      </c>
      <c r="BH1185" s="13">
        <f t="shared" si="1615"/>
        <v>1.066786649492136E-3</v>
      </c>
      <c r="BI1185" s="13">
        <f t="shared" si="1616"/>
        <v>4.1415903952684386E-4</v>
      </c>
      <c r="BJ1185" s="14">
        <f t="shared" si="1617"/>
        <v>0.37656614248500597</v>
      </c>
      <c r="BK1185" s="14">
        <f t="shared" si="1618"/>
        <v>0.21061797141724015</v>
      </c>
      <c r="BL1185" s="14">
        <f t="shared" si="1619"/>
        <v>0.38070593110367801</v>
      </c>
      <c r="BM1185" s="14">
        <f t="shared" si="1620"/>
        <v>0.74777478148164267</v>
      </c>
      <c r="BN1185" s="14">
        <f t="shared" si="1621"/>
        <v>0.24357482484448667</v>
      </c>
    </row>
    <row r="1186" spans="1:66" x14ac:dyDescent="0.25">
      <c r="A1186" t="s">
        <v>347</v>
      </c>
      <c r="B1186" t="s">
        <v>255</v>
      </c>
      <c r="C1186" t="s">
        <v>257</v>
      </c>
      <c r="D1186" s="7" t="s">
        <v>377</v>
      </c>
      <c r="E1186" s="10">
        <f>VLOOKUP(A1186,home!$A$2:$E$405,3,FALSE)</f>
        <v>1.2816000000000001</v>
      </c>
      <c r="F1186" s="10">
        <f>VLOOKUP(B1186,home!$B$2:$E$405,3,FALSE)</f>
        <v>0.66879999999999995</v>
      </c>
      <c r="G1186" s="10">
        <f>VLOOKUP(C1186,away!$B$2:$E$405,4,FALSE)</f>
        <v>0.78029999999999999</v>
      </c>
      <c r="H1186" s="10">
        <f>VLOOKUP(A1186,away!$A$2:$E$405,3,FALSE)</f>
        <v>0.83499999999999996</v>
      </c>
      <c r="I1186" s="10">
        <f>VLOOKUP(C1186,away!$B$2:$E$405,3,FALSE)</f>
        <v>0.5988</v>
      </c>
      <c r="J1186" s="10">
        <f>VLOOKUP(B1186,home!$B$2:$E$405,4,FALSE)</f>
        <v>1.1976</v>
      </c>
      <c r="K1186" s="12">
        <f t="shared" si="1566"/>
        <v>0.66882172262399997</v>
      </c>
      <c r="L1186" s="12">
        <f t="shared" si="1567"/>
        <v>0.59879760479999999</v>
      </c>
      <c r="M1186" s="13">
        <f t="shared" si="1568"/>
        <v>0.28150098637164545</v>
      </c>
      <c r="N1186" s="13">
        <f t="shared" si="1569"/>
        <v>0.18827397462543904</v>
      </c>
      <c r="O1186" s="13">
        <f t="shared" si="1570"/>
        <v>0.16856211638817872</v>
      </c>
      <c r="P1186" s="13">
        <f t="shared" si="1571"/>
        <v>0.11273800505188888</v>
      </c>
      <c r="Q1186" s="13">
        <f t="shared" si="1572"/>
        <v>6.2960862017126695E-2</v>
      </c>
      <c r="R1186" s="13">
        <f t="shared" si="1573"/>
        <v>5.0467295776630117E-2</v>
      </c>
      <c r="S1186" s="13">
        <f t="shared" si="1574"/>
        <v>1.1287578373082334E-2</v>
      </c>
      <c r="T1186" s="13">
        <f t="shared" si="1575"/>
        <v>3.7700813371998765E-2</v>
      </c>
      <c r="U1186" s="13">
        <f t="shared" si="1576"/>
        <v>3.3753623697500672E-2</v>
      </c>
      <c r="V1186" s="13">
        <f t="shared" si="1577"/>
        <v>5.0228324795996209E-4</v>
      </c>
      <c r="W1186" s="13">
        <f t="shared" si="1578"/>
        <v>1.4036530730728882E-2</v>
      </c>
      <c r="X1186" s="13">
        <f t="shared" si="1579"/>
        <v>8.4050409812620481E-3</v>
      </c>
      <c r="Y1186" s="13">
        <f t="shared" si="1580"/>
        <v>2.5164592039127777E-3</v>
      </c>
      <c r="Z1186" s="13">
        <f t="shared" si="1581"/>
        <v>1.0073231943926423E-2</v>
      </c>
      <c r="AA1186" s="13">
        <f t="shared" si="1582"/>
        <v>6.7371963411279748E-3</v>
      </c>
      <c r="AB1186" s="13">
        <f t="shared" si="1583"/>
        <v>2.2529916312646605E-3</v>
      </c>
      <c r="AC1186" s="13">
        <f t="shared" si="1584"/>
        <v>1.2572427382019356E-5</v>
      </c>
      <c r="AD1186" s="13">
        <f t="shared" si="1585"/>
        <v>2.3469841657477006E-3</v>
      </c>
      <c r="AE1186" s="13">
        <f t="shared" si="1586"/>
        <v>1.4053684969532493E-3</v>
      </c>
      <c r="AF1186" s="13">
        <f t="shared" si="1587"/>
        <v>4.2076564491849082E-4</v>
      </c>
      <c r="AG1186" s="13">
        <f t="shared" si="1588"/>
        <v>8.3984486786439866E-5</v>
      </c>
      <c r="AH1186" s="13">
        <f t="shared" si="1589"/>
        <v>1.5079567901544971E-3</v>
      </c>
      <c r="AI1186" s="13">
        <f t="shared" si="1590"/>
        <v>1.0085542580336884E-3</v>
      </c>
      <c r="AJ1186" s="13">
        <f t="shared" si="1591"/>
        <v>3.3727149810893083E-4</v>
      </c>
      <c r="AK1186" s="13">
        <f t="shared" si="1592"/>
        <v>7.519150145239742E-5</v>
      </c>
      <c r="AL1186" s="13">
        <f t="shared" si="1593"/>
        <v>2.0140467711716309E-7</v>
      </c>
      <c r="AM1186" s="13">
        <f t="shared" si="1594"/>
        <v>3.1394279854132573E-4</v>
      </c>
      <c r="AN1186" s="13">
        <f t="shared" si="1595"/>
        <v>1.8798819581075478E-4</v>
      </c>
      <c r="AO1186" s="13">
        <f t="shared" si="1596"/>
        <v>5.6283440691076672E-5</v>
      </c>
      <c r="AP1186" s="13">
        <f t="shared" si="1597"/>
        <v>1.1234129825239856E-5</v>
      </c>
      <c r="AQ1186" s="13">
        <f t="shared" si="1598"/>
        <v>1.6817425078414667E-6</v>
      </c>
      <c r="AR1186" s="13">
        <f t="shared" si="1599"/>
        <v>1.8059218281728183E-4</v>
      </c>
      <c r="AS1186" s="13">
        <f t="shared" si="1600"/>
        <v>1.2078397480428277E-4</v>
      </c>
      <c r="AT1186" s="13">
        <f t="shared" si="1601"/>
        <v>4.03914730469871E-5</v>
      </c>
      <c r="AU1186" s="13">
        <f t="shared" si="1602"/>
        <v>9.0048981942022596E-6</v>
      </c>
      <c r="AV1186" s="13">
        <f t="shared" si="1603"/>
        <v>1.505667880575025E-6</v>
      </c>
      <c r="AW1186" s="13">
        <f t="shared" si="1604"/>
        <v>2.240564628503027E-9</v>
      </c>
      <c r="AX1186" s="13">
        <f t="shared" si="1605"/>
        <v>3.4995293887634802E-5</v>
      </c>
      <c r="AY1186" s="13">
        <f t="shared" si="1606"/>
        <v>2.0955098159187801E-5</v>
      </c>
      <c r="AZ1186" s="13">
        <f t="shared" si="1607"/>
        <v>6.2739312930352705E-6</v>
      </c>
      <c r="BA1186" s="13">
        <f t="shared" si="1608"/>
        <v>1.2522716769830957E-6</v>
      </c>
      <c r="BB1186" s="13">
        <f t="shared" si="1609"/>
        <v>1.874643201840892E-7</v>
      </c>
      <c r="BC1186" s="13">
        <f t="shared" si="1610"/>
        <v>2.2450637182338583E-8</v>
      </c>
      <c r="BD1186" s="13">
        <f t="shared" si="1611"/>
        <v>1.8023027752765343E-5</v>
      </c>
      <c r="BE1186" s="13">
        <f t="shared" si="1612"/>
        <v>1.2054192468504677E-5</v>
      </c>
      <c r="BF1186" s="13">
        <f t="shared" si="1613"/>
        <v>4.0310528858132722E-6</v>
      </c>
      <c r="BG1186" s="13">
        <f t="shared" si="1614"/>
        <v>8.9868524502602627E-7</v>
      </c>
      <c r="BH1186" s="13">
        <f t="shared" si="1615"/>
        <v>1.5026505341876955E-7</v>
      </c>
      <c r="BI1186" s="13">
        <f t="shared" si="1616"/>
        <v>2.0100106375545771E-8</v>
      </c>
      <c r="BJ1186" s="14">
        <f t="shared" si="1617"/>
        <v>0.31878560054222449</v>
      </c>
      <c r="BK1186" s="14">
        <f t="shared" si="1618"/>
        <v>0.40606258197479494</v>
      </c>
      <c r="BL1186" s="14">
        <f t="shared" si="1619"/>
        <v>0.26508965340270685</v>
      </c>
      <c r="BM1186" s="14">
        <f t="shared" si="1620"/>
        <v>0.13548687477514942</v>
      </c>
      <c r="BN1186" s="14">
        <f t="shared" si="1621"/>
        <v>0.86450324023090896</v>
      </c>
    </row>
    <row r="1187" spans="1:66" x14ac:dyDescent="0.25">
      <c r="A1187" t="s">
        <v>347</v>
      </c>
      <c r="B1187" t="s">
        <v>258</v>
      </c>
      <c r="C1187" t="s">
        <v>249</v>
      </c>
      <c r="D1187" s="7" t="s">
        <v>377</v>
      </c>
      <c r="E1187" s="10">
        <f>VLOOKUP(A1187,home!$A$2:$E$405,3,FALSE)</f>
        <v>1.2816000000000001</v>
      </c>
      <c r="F1187" s="10">
        <f>VLOOKUP(B1187,home!$B$2:$E$405,3,FALSE)</f>
        <v>1.895</v>
      </c>
      <c r="G1187" s="10">
        <f>VLOOKUP(C1187,away!$B$2:$E$405,4,FALSE)</f>
        <v>2.3408000000000002</v>
      </c>
      <c r="H1187" s="10">
        <f>VLOOKUP(A1187,away!$A$2:$E$405,3,FALSE)</f>
        <v>0.83499999999999996</v>
      </c>
      <c r="I1187" s="10">
        <f>VLOOKUP(C1187,away!$B$2:$E$405,3,FALSE)</f>
        <v>0.1996</v>
      </c>
      <c r="J1187" s="10">
        <f>VLOOKUP(B1187,home!$B$2:$E$405,4,FALSE)</f>
        <v>0.51329999999999998</v>
      </c>
      <c r="K1187" s="12">
        <f t="shared" si="1566"/>
        <v>5.6849417856000013</v>
      </c>
      <c r="L1187" s="12">
        <f t="shared" si="1567"/>
        <v>8.5549657799999984E-2</v>
      </c>
      <c r="M1187" s="13">
        <f t="shared" si="1568"/>
        <v>3.1182247065999836E-3</v>
      </c>
      <c r="N1187" s="13">
        <f t="shared" si="1569"/>
        <v>1.7726925931440551E-2</v>
      </c>
      <c r="O1187" s="13">
        <f t="shared" si="1570"/>
        <v>2.6676305659313398E-4</v>
      </c>
      <c r="P1187" s="13">
        <f t="shared" si="1571"/>
        <v>1.5165324472806855E-3</v>
      </c>
      <c r="Q1187" s="13">
        <f t="shared" si="1572"/>
        <v>5.0388270978941302E-2</v>
      </c>
      <c r="R1187" s="13">
        <f t="shared" si="1573"/>
        <v>1.141074410261232E-5</v>
      </c>
      <c r="S1187" s="13">
        <f t="shared" si="1574"/>
        <v>1.8438942668141229E-4</v>
      </c>
      <c r="T1187" s="13">
        <f t="shared" si="1575"/>
        <v>4.3106993393820991E-3</v>
      </c>
      <c r="U1187" s="13">
        <f t="shared" si="1576"/>
        <v>6.4869415953729568E-5</v>
      </c>
      <c r="V1187" s="13">
        <f t="shared" si="1577"/>
        <v>9.9640937039156745E-6</v>
      </c>
      <c r="W1187" s="13">
        <f t="shared" si="1578"/>
        <v>9.5484795730773078E-2</v>
      </c>
      <c r="X1187" s="13">
        <f t="shared" si="1579"/>
        <v>8.1686915998705374E-3</v>
      </c>
      <c r="Y1187" s="13">
        <f t="shared" si="1580"/>
        <v>3.4941438552132942E-4</v>
      </c>
      <c r="Z1187" s="13">
        <f t="shared" si="1581"/>
        <v>3.253950844072842E-7</v>
      </c>
      <c r="AA1187" s="13">
        <f t="shared" si="1582"/>
        <v>1.8498521121758095E-6</v>
      </c>
      <c r="AB1187" s="13">
        <f t="shared" si="1583"/>
        <v>5.2581507848443395E-6</v>
      </c>
      <c r="AC1187" s="13">
        <f t="shared" si="1584"/>
        <v>3.0287408765294156E-7</v>
      </c>
      <c r="AD1187" s="13">
        <f t="shared" si="1585"/>
        <v>0.13570637628483817</v>
      </c>
      <c r="AE1187" s="13">
        <f t="shared" si="1586"/>
        <v>1.1609634052445942E-2</v>
      </c>
      <c r="AF1187" s="13">
        <f t="shared" si="1587"/>
        <v>4.9660011018498866E-4</v>
      </c>
      <c r="AG1187" s="13">
        <f t="shared" si="1588"/>
        <v>1.4161323163256033E-5</v>
      </c>
      <c r="AH1187" s="13">
        <f t="shared" si="1589"/>
        <v>6.9593595302113153E-9</v>
      </c>
      <c r="AI1187" s="13">
        <f t="shared" si="1590"/>
        <v>3.9563553794311905E-8</v>
      </c>
      <c r="AJ1187" s="13">
        <f t="shared" si="1591"/>
        <v>1.124582500760586E-7</v>
      </c>
      <c r="AK1187" s="13">
        <f t="shared" si="1592"/>
        <v>2.1310620166427997E-7</v>
      </c>
      <c r="AL1187" s="13">
        <f t="shared" si="1593"/>
        <v>5.8920497986438796E-9</v>
      </c>
      <c r="AM1187" s="13">
        <f t="shared" si="1594"/>
        <v>0.15429656982280671</v>
      </c>
      <c r="AN1187" s="13">
        <f t="shared" si="1595"/>
        <v>1.3200018748054919E-2</v>
      </c>
      <c r="AO1187" s="13">
        <f t="shared" si="1596"/>
        <v>5.6462854342484122E-4</v>
      </c>
      <c r="AP1187" s="13">
        <f t="shared" si="1597"/>
        <v>1.6101259558035879E-5</v>
      </c>
      <c r="AQ1187" s="13">
        <f t="shared" si="1598"/>
        <v>3.443643113347369E-7</v>
      </c>
      <c r="AR1187" s="13">
        <f t="shared" si="1599"/>
        <v>1.1907416526334931E-10</v>
      </c>
      <c r="AS1187" s="13">
        <f t="shared" si="1600"/>
        <v>6.7692969769105484E-10</v>
      </c>
      <c r="AT1187" s="13">
        <f t="shared" si="1601"/>
        <v>1.9241529621587269E-9</v>
      </c>
      <c r="AU1187" s="13">
        <f t="shared" si="1602"/>
        <v>3.6462325254873878E-9</v>
      </c>
      <c r="AV1187" s="13">
        <f t="shared" si="1603"/>
        <v>5.1821549110392698E-9</v>
      </c>
      <c r="AW1187" s="13">
        <f t="shared" si="1604"/>
        <v>7.9599109014073688E-11</v>
      </c>
      <c r="AX1187" s="13">
        <f t="shared" si="1605"/>
        <v>0.14619450286007032</v>
      </c>
      <c r="AY1187" s="13">
        <f t="shared" si="1606"/>
        <v>1.2506889691920138E-2</v>
      </c>
      <c r="AZ1187" s="13">
        <f t="shared" si="1607"/>
        <v>5.349800666430575E-4</v>
      </c>
      <c r="BA1187" s="13">
        <f t="shared" si="1608"/>
        <v>1.5255787210378263E-5</v>
      </c>
      <c r="BB1187" s="13">
        <f t="shared" si="1609"/>
        <v>3.2628184382936902E-7</v>
      </c>
      <c r="BC1187" s="13">
        <f t="shared" si="1610"/>
        <v>5.5826600171911113E-9</v>
      </c>
      <c r="BD1187" s="13">
        <f t="shared" si="1611"/>
        <v>1.6977923485166985E-12</v>
      </c>
      <c r="BE1187" s="13">
        <f t="shared" si="1612"/>
        <v>9.6518506653545408E-12</v>
      </c>
      <c r="BF1187" s="13">
        <f t="shared" si="1613"/>
        <v>2.7435104577922597E-11</v>
      </c>
      <c r="BG1187" s="13">
        <f t="shared" si="1614"/>
        <v>5.198899080244601E-11</v>
      </c>
      <c r="BH1187" s="13">
        <f t="shared" si="1615"/>
        <v>7.3888596550999902E-11</v>
      </c>
      <c r="BI1187" s="13">
        <f t="shared" si="1616"/>
        <v>8.4010474002423877E-11</v>
      </c>
      <c r="BJ1187" s="14">
        <f t="shared" si="1617"/>
        <v>0.65158519274506488</v>
      </c>
      <c r="BK1187" s="14">
        <f t="shared" si="1618"/>
        <v>1.7336309132323587E-2</v>
      </c>
      <c r="BL1187" s="14">
        <f t="shared" si="1619"/>
        <v>3.5053510412863146E-4</v>
      </c>
      <c r="BM1187" s="14">
        <f t="shared" si="1620"/>
        <v>0.58373734489932205</v>
      </c>
      <c r="BN1187" s="14">
        <f t="shared" si="1621"/>
        <v>7.302812786495827E-2</v>
      </c>
    </row>
    <row r="1188" spans="1:66" x14ac:dyDescent="0.25">
      <c r="A1188" t="s">
        <v>348</v>
      </c>
      <c r="B1188" t="s">
        <v>272</v>
      </c>
      <c r="C1188" t="s">
        <v>261</v>
      </c>
      <c r="D1188" s="7" t="s">
        <v>377</v>
      </c>
      <c r="E1188" s="10">
        <f>VLOOKUP(A1188,home!$A$2:$E$405,3,FALSE)</f>
        <v>1.4792000000000001</v>
      </c>
      <c r="F1188" s="10">
        <f>VLOOKUP(B1188,home!$B$2:$E$405,3,FALSE)</f>
        <v>0.38629999999999998</v>
      </c>
      <c r="G1188" s="10">
        <f>VLOOKUP(C1188,away!$B$2:$E$405,4,FALSE)</f>
        <v>1.8028</v>
      </c>
      <c r="H1188" s="10">
        <f>VLOOKUP(A1188,away!$A$2:$E$405,3,FALSE)</f>
        <v>1.1875</v>
      </c>
      <c r="I1188" s="10">
        <f>VLOOKUP(C1188,away!$B$2:$E$405,3,FALSE)</f>
        <v>0.98250000000000004</v>
      </c>
      <c r="J1188" s="10">
        <f>VLOOKUP(B1188,home!$B$2:$E$405,4,FALSE)</f>
        <v>0.84209999999999996</v>
      </c>
      <c r="K1188" s="12">
        <f t="shared" si="1566"/>
        <v>1.030146889888</v>
      </c>
      <c r="L1188" s="12">
        <f t="shared" si="1567"/>
        <v>0.982493859375</v>
      </c>
      <c r="M1188" s="13">
        <f t="shared" si="1568"/>
        <v>0.13363531095275949</v>
      </c>
      <c r="N1188" s="13">
        <f t="shared" si="1569"/>
        <v>0.13766399995720097</v>
      </c>
      <c r="O1188" s="13">
        <f t="shared" si="1570"/>
        <v>0.13129587240675486</v>
      </c>
      <c r="P1188" s="13">
        <f t="shared" si="1571"/>
        <v>0.1352540346149502</v>
      </c>
      <c r="Q1188" s="13">
        <f t="shared" si="1572"/>
        <v>7.0907070702726144E-2</v>
      </c>
      <c r="R1188" s="13">
        <f t="shared" si="1573"/>
        <v>6.4498694200460074E-2</v>
      </c>
      <c r="S1188" s="13">
        <f t="shared" si="1574"/>
        <v>3.4223091466612836E-2</v>
      </c>
      <c r="T1188" s="13">
        <f t="shared" si="1575"/>
        <v>6.9665761551697403E-2</v>
      </c>
      <c r="U1188" s="13">
        <f t="shared" si="1576"/>
        <v>6.6443129232441125E-2</v>
      </c>
      <c r="V1188" s="13">
        <f t="shared" si="1577"/>
        <v>3.8486261726073945E-3</v>
      </c>
      <c r="W1188" s="13">
        <f t="shared" si="1578"/>
        <v>2.4348232785160625E-2</v>
      </c>
      <c r="X1188" s="13">
        <f t="shared" si="1579"/>
        <v>2.3921989198053367E-2</v>
      </c>
      <c r="Y1188" s="13">
        <f t="shared" si="1580"/>
        <v>1.1751603745561256E-2</v>
      </c>
      <c r="Z1188" s="13">
        <f t="shared" si="1581"/>
        <v>2.1123190329885983E-2</v>
      </c>
      <c r="AA1188" s="13">
        <f t="shared" si="1582"/>
        <v>2.1759988822844321E-2</v>
      </c>
      <c r="AB1188" s="13">
        <f t="shared" si="1583"/>
        <v>1.1207992404925357E-2</v>
      </c>
      <c r="AC1188" s="13">
        <f t="shared" si="1584"/>
        <v>2.4345278479290605E-4</v>
      </c>
      <c r="AD1188" s="13">
        <f t="shared" si="1585"/>
        <v>6.2705640694755626E-3</v>
      </c>
      <c r="AE1188" s="13">
        <f t="shared" si="1586"/>
        <v>6.1607906930772503E-3</v>
      </c>
      <c r="AF1188" s="13">
        <f t="shared" si="1587"/>
        <v>3.0264695124215244E-3</v>
      </c>
      <c r="AG1188" s="13">
        <f t="shared" si="1588"/>
        <v>9.9116257051326605E-4</v>
      </c>
      <c r="AH1188" s="13">
        <f t="shared" si="1589"/>
        <v>5.1883511973805892E-3</v>
      </c>
      <c r="AI1188" s="13">
        <f t="shared" si="1590"/>
        <v>5.3447638496282946E-3</v>
      </c>
      <c r="AJ1188" s="13">
        <f t="shared" si="1591"/>
        <v>2.7529459284402003E-3</v>
      </c>
      <c r="AK1188" s="13">
        <f t="shared" si="1592"/>
        <v>9.4531289540416836E-4</v>
      </c>
      <c r="AL1188" s="13">
        <f t="shared" si="1593"/>
        <v>9.8560690723803991E-6</v>
      </c>
      <c r="AM1188" s="13">
        <f t="shared" si="1594"/>
        <v>1.2919204148027386E-3</v>
      </c>
      <c r="AN1188" s="13">
        <f t="shared" si="1595"/>
        <v>1.2693038743448934E-3</v>
      </c>
      <c r="AO1188" s="13">
        <f t="shared" si="1596"/>
        <v>6.2354163111237712E-4</v>
      </c>
      <c r="AP1188" s="13">
        <f t="shared" si="1597"/>
        <v>2.0420860787752733E-4</v>
      </c>
      <c r="AQ1188" s="13">
        <f t="shared" si="1598"/>
        <v>5.015842581779696E-5</v>
      </c>
      <c r="AR1188" s="13">
        <f t="shared" si="1599"/>
        <v>1.0195046383414718E-3</v>
      </c>
      <c r="AS1188" s="13">
        <f t="shared" si="1600"/>
        <v>1.0502395324138575E-3</v>
      </c>
      <c r="AT1188" s="13">
        <f t="shared" si="1601"/>
        <v>5.4095049397678114E-4</v>
      </c>
      <c r="AU1188" s="13">
        <f t="shared" si="1602"/>
        <v>1.857528229845195E-4</v>
      </c>
      <c r="AV1188" s="13">
        <f t="shared" si="1603"/>
        <v>4.7838173221354732E-5</v>
      </c>
      <c r="AW1188" s="13">
        <f t="shared" si="1604"/>
        <v>2.770959881575518E-7</v>
      </c>
      <c r="AX1188" s="13">
        <f t="shared" si="1605"/>
        <v>2.2181129954864257E-4</v>
      </c>
      <c r="AY1188" s="13">
        <f t="shared" si="1606"/>
        <v>2.1792823974653002E-4</v>
      </c>
      <c r="AZ1188" s="13">
        <f t="shared" si="1607"/>
        <v>1.0705657866768427E-4</v>
      </c>
      <c r="BA1188" s="13">
        <f t="shared" si="1608"/>
        <v>3.5060810382232137E-5</v>
      </c>
      <c r="BB1188" s="13">
        <f t="shared" si="1609"/>
        <v>8.6117577263135797E-6</v>
      </c>
      <c r="BC1188" s="13">
        <f t="shared" si="1610"/>
        <v>1.6921998169056614E-6</v>
      </c>
      <c r="BD1188" s="13">
        <f t="shared" si="1611"/>
        <v>1.6694284112913764E-4</v>
      </c>
      <c r="BE1188" s="13">
        <f t="shared" si="1612"/>
        <v>1.7197564857824761E-4</v>
      </c>
      <c r="BF1188" s="13">
        <f t="shared" si="1613"/>
        <v>8.8580089759676697E-5</v>
      </c>
      <c r="BG1188" s="13">
        <f t="shared" si="1614"/>
        <v>3.0416834657310279E-5</v>
      </c>
      <c r="BH1188" s="13">
        <f t="shared" si="1615"/>
        <v>7.8334519056164273E-6</v>
      </c>
      <c r="BI1188" s="13">
        <f t="shared" si="1616"/>
        <v>1.6139212235315982E-6</v>
      </c>
      <c r="BJ1188" s="14">
        <f t="shared" si="1617"/>
        <v>0.35873893862573103</v>
      </c>
      <c r="BK1188" s="14">
        <f t="shared" si="1618"/>
        <v>0.30743230030054181</v>
      </c>
      <c r="BL1188" s="14">
        <f t="shared" si="1619"/>
        <v>0.31274869938647049</v>
      </c>
      <c r="BM1188" s="14">
        <f t="shared" si="1620"/>
        <v>0.32657049466401905</v>
      </c>
      <c r="BN1188" s="14">
        <f t="shared" si="1621"/>
        <v>0.67325498283485175</v>
      </c>
    </row>
    <row r="1189" spans="1:66" x14ac:dyDescent="0.25">
      <c r="A1189" t="s">
        <v>348</v>
      </c>
      <c r="B1189" t="s">
        <v>327</v>
      </c>
      <c r="C1189" t="s">
        <v>262</v>
      </c>
      <c r="D1189" s="7" t="s">
        <v>377</v>
      </c>
      <c r="E1189" s="10">
        <f>VLOOKUP(A1189,home!$A$2:$E$405,3,FALSE)</f>
        <v>1.4792000000000001</v>
      </c>
      <c r="F1189" s="10">
        <f>VLOOKUP(B1189,home!$B$2:$E$405,3,FALSE)</f>
        <v>0.67600000000000005</v>
      </c>
      <c r="G1189" s="10">
        <f>VLOOKUP(C1189,away!$B$2:$E$405,4,FALSE)</f>
        <v>0.67600000000000005</v>
      </c>
      <c r="H1189" s="10">
        <f>VLOOKUP(A1189,away!$A$2:$E$405,3,FALSE)</f>
        <v>1.1875</v>
      </c>
      <c r="I1189" s="10">
        <f>VLOOKUP(C1189,away!$B$2:$E$405,3,FALSE)</f>
        <v>1.2632000000000001</v>
      </c>
      <c r="J1189" s="10">
        <f>VLOOKUP(B1189,home!$B$2:$E$405,4,FALSE)</f>
        <v>1.8246</v>
      </c>
      <c r="K1189" s="12">
        <f t="shared" si="1566"/>
        <v>0.67595889920000019</v>
      </c>
      <c r="L1189" s="12">
        <f t="shared" si="1567"/>
        <v>2.7369912300000001</v>
      </c>
      <c r="M1189" s="13">
        <f t="shared" si="1568"/>
        <v>3.2943868207683004E-2</v>
      </c>
      <c r="N1189" s="13">
        <f t="shared" si="1569"/>
        <v>2.2268700889055287E-2</v>
      </c>
      <c r="O1189" s="13">
        <f t="shared" si="1570"/>
        <v>9.0167078366704206E-2</v>
      </c>
      <c r="P1189" s="13">
        <f t="shared" si="1571"/>
        <v>6.0949239036837514E-2</v>
      </c>
      <c r="Q1189" s="13">
        <f t="shared" si="1572"/>
        <v>7.5263632697899381E-3</v>
      </c>
      <c r="R1189" s="13">
        <f t="shared" si="1573"/>
        <v>0.12339325136219612</v>
      </c>
      <c r="S1189" s="13">
        <f t="shared" si="1574"/>
        <v>2.8190448945998474E-2</v>
      </c>
      <c r="T1189" s="13">
        <f t="shared" si="1575"/>
        <v>2.0599590263209185E-2</v>
      </c>
      <c r="U1189" s="13">
        <f t="shared" si="1576"/>
        <v>8.3408766359498995E-2</v>
      </c>
      <c r="V1189" s="13">
        <f t="shared" si="1577"/>
        <v>5.7949965091926292E-3</v>
      </c>
      <c r="W1189" s="13">
        <f t="shared" si="1578"/>
        <v>1.6958374102755069E-3</v>
      </c>
      <c r="X1189" s="13">
        <f t="shared" si="1579"/>
        <v>4.6414921194299743E-3</v>
      </c>
      <c r="Y1189" s="13">
        <f t="shared" si="1580"/>
        <v>6.3518616124969788E-3</v>
      </c>
      <c r="Z1189" s="13">
        <f t="shared" si="1581"/>
        <v>0.11257541560650543</v>
      </c>
      <c r="AA1189" s="13">
        <f t="shared" si="1582"/>
        <v>7.6096354010355916E-2</v>
      </c>
      <c r="AB1189" s="13">
        <f t="shared" si="1583"/>
        <v>2.5719003844986852E-2</v>
      </c>
      <c r="AC1189" s="13">
        <f t="shared" si="1584"/>
        <v>6.7008036448124356E-4</v>
      </c>
      <c r="AD1189" s="13">
        <f t="shared" si="1585"/>
        <v>2.8657909726800259E-4</v>
      </c>
      <c r="AE1189" s="13">
        <f t="shared" si="1586"/>
        <v>7.8436447592384001E-4</v>
      </c>
      <c r="AF1189" s="13">
        <f t="shared" si="1587"/>
        <v>1.0733993458635486E-3</v>
      </c>
      <c r="AG1189" s="13">
        <f t="shared" si="1588"/>
        <v>9.7929486530542293E-4</v>
      </c>
      <c r="AH1189" s="13">
        <f t="shared" si="1589"/>
        <v>7.7029481307152634E-2</v>
      </c>
      <c r="AI1189" s="13">
        <f t="shared" si="1590"/>
        <v>5.2068763390329877E-2</v>
      </c>
      <c r="AJ1189" s="13">
        <f t="shared" si="1591"/>
        <v>1.7598171992016326E-2</v>
      </c>
      <c r="AK1189" s="13">
        <f t="shared" si="1592"/>
        <v>3.9652136558852103E-3</v>
      </c>
      <c r="AL1189" s="13">
        <f t="shared" si="1593"/>
        <v>4.9588455188311902E-5</v>
      </c>
      <c r="AM1189" s="13">
        <f t="shared" si="1594"/>
        <v>3.8743138224601773E-5</v>
      </c>
      <c r="AN1189" s="13">
        <f t="shared" si="1595"/>
        <v>1.0603962954341282E-4</v>
      </c>
      <c r="AO1189" s="13">
        <f t="shared" si="1596"/>
        <v>1.4511476804638496E-4</v>
      </c>
      <c r="AP1189" s="13">
        <f t="shared" si="1597"/>
        <v>1.3239261582881327E-4</v>
      </c>
      <c r="AQ1189" s="13">
        <f t="shared" si="1598"/>
        <v>9.0589357110055295E-5</v>
      </c>
      <c r="AR1189" s="13">
        <f t="shared" si="1599"/>
        <v>4.2165802957825148E-2</v>
      </c>
      <c r="AS1189" s="13">
        <f t="shared" si="1600"/>
        <v>2.8502349751255596E-2</v>
      </c>
      <c r="AT1189" s="13">
        <f t="shared" si="1601"/>
        <v>9.6332084812360656E-3</v>
      </c>
      <c r="AU1189" s="13">
        <f t="shared" si="1602"/>
        <v>2.1705510002468123E-3</v>
      </c>
      <c r="AV1189" s="13">
        <f t="shared" si="1603"/>
        <v>3.6680081619607354E-4</v>
      </c>
      <c r="AW1189" s="13">
        <f t="shared" si="1604"/>
        <v>2.5484245148330021E-6</v>
      </c>
      <c r="AX1189" s="13">
        <f t="shared" si="1605"/>
        <v>4.3647948443092107E-6</v>
      </c>
      <c r="AY1189" s="13">
        <f t="shared" si="1606"/>
        <v>1.1946405209623524E-5</v>
      </c>
      <c r="AZ1189" s="13">
        <f t="shared" si="1607"/>
        <v>1.6348603144382955E-5</v>
      </c>
      <c r="BA1189" s="13">
        <f t="shared" si="1608"/>
        <v>1.4915327809642189E-5</v>
      </c>
      <c r="BB1189" s="13">
        <f t="shared" si="1609"/>
        <v>1.0205780351891446E-5</v>
      </c>
      <c r="BC1189" s="13">
        <f t="shared" si="1610"/>
        <v>5.5866262636866414E-6</v>
      </c>
      <c r="BD1189" s="13">
        <f t="shared" si="1611"/>
        <v>1.9234572150245922E-2</v>
      </c>
      <c r="BE1189" s="13">
        <f t="shared" si="1612"/>
        <v>1.3001780217263212E-2</v>
      </c>
      <c r="BF1189" s="13">
        <f t="shared" si="1613"/>
        <v>4.39433452165079E-3</v>
      </c>
      <c r="BG1189" s="13">
        <f t="shared" si="1614"/>
        <v>9.9012984199054258E-4</v>
      </c>
      <c r="BH1189" s="13">
        <f t="shared" si="1615"/>
        <v>1.6732176951424926E-4</v>
      </c>
      <c r="BI1189" s="13">
        <f t="shared" si="1616"/>
        <v>2.2620527826609623E-5</v>
      </c>
      <c r="BJ1189" s="14">
        <f t="shared" si="1617"/>
        <v>6.6783730394994495E-2</v>
      </c>
      <c r="BK1189" s="14">
        <f t="shared" si="1618"/>
        <v>0.12861016792459082</v>
      </c>
      <c r="BL1189" s="14">
        <f t="shared" si="1619"/>
        <v>0.67009555632437723</v>
      </c>
      <c r="BM1189" s="14">
        <f t="shared" si="1620"/>
        <v>0.64080697113750706</v>
      </c>
      <c r="BN1189" s="14">
        <f t="shared" si="1621"/>
        <v>0.33724850113226612</v>
      </c>
    </row>
    <row r="1190" spans="1:66" x14ac:dyDescent="0.25">
      <c r="A1190" t="s">
        <v>349</v>
      </c>
      <c r="B1190" t="s">
        <v>275</v>
      </c>
      <c r="C1190" t="s">
        <v>274</v>
      </c>
      <c r="D1190" s="7" t="s">
        <v>377</v>
      </c>
      <c r="E1190" s="10">
        <f>VLOOKUP(A1190,home!$A$2:$E$405,3,FALSE)</f>
        <v>1.53</v>
      </c>
      <c r="F1190" s="10">
        <f>VLOOKUP(B1190,home!$B$2:$E$405,3,FALSE)</f>
        <v>0.98040000000000005</v>
      </c>
      <c r="G1190" s="10">
        <f>VLOOKUP(C1190,away!$B$2:$E$405,4,FALSE)</f>
        <v>0.76249999999999996</v>
      </c>
      <c r="H1190" s="10">
        <f>VLOOKUP(A1190,away!$A$2:$E$405,3,FALSE)</f>
        <v>1.075</v>
      </c>
      <c r="I1190" s="10">
        <f>VLOOKUP(C1190,away!$B$2:$E$405,3,FALSE)</f>
        <v>0.85270000000000001</v>
      </c>
      <c r="J1190" s="10">
        <f>VLOOKUP(B1190,home!$B$2:$E$405,4,FALSE)</f>
        <v>1.2403</v>
      </c>
      <c r="K1190" s="12">
        <f t="shared" si="1566"/>
        <v>1.1437591499999999</v>
      </c>
      <c r="L1190" s="12">
        <f t="shared" si="1567"/>
        <v>1.13692409575</v>
      </c>
      <c r="M1190" s="13">
        <f t="shared" si="1568"/>
        <v>0.10221434533497038</v>
      </c>
      <c r="N1190" s="13">
        <f t="shared" si="1569"/>
        <v>0.11690859273813219</v>
      </c>
      <c r="O1190" s="13">
        <f t="shared" si="1570"/>
        <v>0.11620995214263943</v>
      </c>
      <c r="P1190" s="13">
        <f t="shared" si="1571"/>
        <v>0.13291619608420596</v>
      </c>
      <c r="Q1190" s="13">
        <f t="shared" si="1572"/>
        <v>6.685763632893113E-2</v>
      </c>
      <c r="R1190" s="13">
        <f t="shared" si="1573"/>
        <v>6.6060947378460563E-2</v>
      </c>
      <c r="S1190" s="13">
        <f t="shared" si="1574"/>
        <v>4.3209969998826613E-2</v>
      </c>
      <c r="T1190" s="13">
        <f t="shared" si="1575"/>
        <v>7.6012057727252377E-2</v>
      </c>
      <c r="U1190" s="13">
        <f t="shared" si="1576"/>
        <v>7.5557813021782785E-2</v>
      </c>
      <c r="V1190" s="13">
        <f t="shared" si="1577"/>
        <v>6.2432037372435302E-3</v>
      </c>
      <c r="W1190" s="13">
        <f t="shared" si="1578"/>
        <v>2.5489677766195797E-2</v>
      </c>
      <c r="X1190" s="13">
        <f t="shared" si="1579"/>
        <v>2.8979828845291038E-2</v>
      </c>
      <c r="Y1190" s="13">
        <f t="shared" si="1580"/>
        <v>1.6473932852461144E-2</v>
      </c>
      <c r="Z1190" s="13">
        <f t="shared" si="1581"/>
        <v>2.5035427620881526E-2</v>
      </c>
      <c r="AA1190" s="13">
        <f t="shared" si="1582"/>
        <v>2.8634499415545973E-2</v>
      </c>
      <c r="AB1190" s="13">
        <f t="shared" si="1583"/>
        <v>1.6375485356100183E-2</v>
      </c>
      <c r="AC1190" s="13">
        <f t="shared" si="1584"/>
        <v>5.0740363877843273E-4</v>
      </c>
      <c r="AD1190" s="13">
        <f t="shared" si="1585"/>
        <v>7.288513043909501E-3</v>
      </c>
      <c r="AE1190" s="13">
        <f t="shared" si="1586"/>
        <v>8.2864861018088886E-3</v>
      </c>
      <c r="AF1190" s="13">
        <f t="shared" si="1587"/>
        <v>4.7105528591220077E-3</v>
      </c>
      <c r="AG1190" s="13">
        <f t="shared" si="1588"/>
        <v>1.7851803499466209E-3</v>
      </c>
      <c r="AH1190" s="13">
        <f t="shared" si="1589"/>
        <v>7.1158452273963266E-3</v>
      </c>
      <c r="AI1190" s="13">
        <f t="shared" si="1590"/>
        <v>8.1388130888183797E-3</v>
      </c>
      <c r="AJ1190" s="13">
        <f t="shared" si="1591"/>
        <v>4.654420970237892E-3</v>
      </c>
      <c r="AK1190" s="13">
        <f t="shared" si="1592"/>
        <v>1.7745121908871557E-3</v>
      </c>
      <c r="AL1190" s="13">
        <f t="shared" si="1593"/>
        <v>2.6392444749197005E-5</v>
      </c>
      <c r="AM1190" s="13">
        <f t="shared" si="1594"/>
        <v>1.6672606967731679E-3</v>
      </c>
      <c r="AN1190" s="13">
        <f t="shared" si="1595"/>
        <v>1.8955488600583487E-3</v>
      </c>
      <c r="AO1190" s="13">
        <f t="shared" si="1596"/>
        <v>1.077547586835891E-3</v>
      </c>
      <c r="AP1190" s="13">
        <f t="shared" si="1597"/>
        <v>4.0836327193032973E-4</v>
      </c>
      <c r="AQ1190" s="13">
        <f t="shared" si="1598"/>
        <v>1.1606951091922539E-4</v>
      </c>
      <c r="AR1190" s="13">
        <f t="shared" si="1599"/>
        <v>1.6180351801309036E-3</v>
      </c>
      <c r="AS1190" s="13">
        <f t="shared" si="1600"/>
        <v>1.8506425422966191E-3</v>
      </c>
      <c r="AT1190" s="13">
        <f t="shared" si="1601"/>
        <v>1.0583446705655101E-3</v>
      </c>
      <c r="AU1190" s="13">
        <f t="shared" si="1602"/>
        <v>4.0349713360434601E-4</v>
      </c>
      <c r="AV1190" s="13">
        <f t="shared" si="1603"/>
        <v>1.153758846396858E-4</v>
      </c>
      <c r="AW1190" s="13">
        <f t="shared" si="1604"/>
        <v>9.5332980847738594E-7</v>
      </c>
      <c r="AX1190" s="13">
        <f t="shared" si="1605"/>
        <v>3.1782411289494754E-4</v>
      </c>
      <c r="AY1190" s="13">
        <f t="shared" si="1606"/>
        <v>3.6134189216063416E-4</v>
      </c>
      <c r="AZ1190" s="13">
        <f t="shared" si="1607"/>
        <v>2.0540915200066153E-4</v>
      </c>
      <c r="BA1190" s="13">
        <f t="shared" si="1608"/>
        <v>7.7844871465708768E-5</v>
      </c>
      <c r="BB1190" s="13">
        <f t="shared" si="1609"/>
        <v>2.2125927524981481E-5</v>
      </c>
      <c r="BC1190" s="13">
        <f t="shared" si="1610"/>
        <v>5.0311000287939194E-6</v>
      </c>
      <c r="BD1190" s="13">
        <f t="shared" si="1611"/>
        <v>3.0659719734366878E-4</v>
      </c>
      <c r="BE1190" s="13">
        <f t="shared" si="1612"/>
        <v>3.5067334982617684E-4</v>
      </c>
      <c r="BF1190" s="13">
        <f t="shared" si="1613"/>
        <v>2.0054292626242037E-4</v>
      </c>
      <c r="BG1190" s="13">
        <f t="shared" si="1614"/>
        <v>7.6457602293472871E-5</v>
      </c>
      <c r="BH1190" s="13">
        <f t="shared" si="1615"/>
        <v>2.1862270552555143E-5</v>
      </c>
      <c r="BI1190" s="13">
        <f t="shared" si="1616"/>
        <v>5.0010343968520973E-6</v>
      </c>
      <c r="BJ1190" s="14">
        <f t="shared" si="1617"/>
        <v>0.35894682559564339</v>
      </c>
      <c r="BK1190" s="14">
        <f t="shared" si="1618"/>
        <v>0.28547885313093474</v>
      </c>
      <c r="BL1190" s="14">
        <f t="shared" si="1619"/>
        <v>0.33052931858378087</v>
      </c>
      <c r="BM1190" s="14">
        <f t="shared" si="1620"/>
        <v>0.39846236636154869</v>
      </c>
      <c r="BN1190" s="14">
        <f t="shared" si="1621"/>
        <v>0.60116767000733962</v>
      </c>
    </row>
    <row r="1191" spans="1:66" x14ac:dyDescent="0.25">
      <c r="A1191" t="s">
        <v>349</v>
      </c>
      <c r="B1191" t="s">
        <v>278</v>
      </c>
      <c r="C1191" t="s">
        <v>282</v>
      </c>
      <c r="D1191" s="7" t="s">
        <v>377</v>
      </c>
      <c r="E1191" s="10">
        <f>VLOOKUP(A1191,home!$A$2:$E$405,3,FALSE)</f>
        <v>1.53</v>
      </c>
      <c r="F1191" s="10">
        <f>VLOOKUP(B1191,home!$B$2:$E$405,3,FALSE)</f>
        <v>0.95530000000000004</v>
      </c>
      <c r="G1191" s="10">
        <f>VLOOKUP(C1191,away!$B$2:$E$405,4,FALSE)</f>
        <v>0.92589999999999995</v>
      </c>
      <c r="H1191" s="10">
        <f>VLOOKUP(A1191,away!$A$2:$E$405,3,FALSE)</f>
        <v>1.075</v>
      </c>
      <c r="I1191" s="10">
        <f>VLOOKUP(C1191,away!$B$2:$E$405,3,FALSE)</f>
        <v>1.0852999999999999</v>
      </c>
      <c r="J1191" s="10">
        <f>VLOOKUP(B1191,home!$B$2:$E$405,4,FALSE)</f>
        <v>1.0732999999999999</v>
      </c>
      <c r="K1191" s="12">
        <f t="shared" si="1566"/>
        <v>1.3533037731000002</v>
      </c>
      <c r="L1191" s="12">
        <f t="shared" si="1567"/>
        <v>1.2522164267499998</v>
      </c>
      <c r="M1191" s="13">
        <f t="shared" si="1568"/>
        <v>7.3864702794323361E-2</v>
      </c>
      <c r="N1191" s="13">
        <f t="shared" si="1569"/>
        <v>9.9961380990467946E-2</v>
      </c>
      <c r="O1191" s="13">
        <f t="shared" si="1570"/>
        <v>9.2494594196058336E-2</v>
      </c>
      <c r="P1191" s="13">
        <f t="shared" si="1571"/>
        <v>0.12517328331687913</v>
      </c>
      <c r="Q1191" s="13">
        <f t="shared" si="1572"/>
        <v>6.7639057029343461E-2</v>
      </c>
      <c r="R1191" s="13">
        <f t="shared" si="1573"/>
        <v>5.7911625118939734E-2</v>
      </c>
      <c r="S1191" s="13">
        <f t="shared" si="1574"/>
        <v>5.3030575713396887E-2</v>
      </c>
      <c r="T1191" s="13">
        <f t="shared" si="1575"/>
        <v>8.4698738302023915E-2</v>
      </c>
      <c r="U1191" s="13">
        <f t="shared" si="1576"/>
        <v>7.8372020779813895E-2</v>
      </c>
      <c r="V1191" s="13">
        <f t="shared" si="1577"/>
        <v>9.9852403216997843E-3</v>
      </c>
      <c r="W1191" s="13">
        <f t="shared" si="1578"/>
        <v>3.0512063695578871E-2</v>
      </c>
      <c r="X1191" s="13">
        <f t="shared" si="1579"/>
        <v>3.820770737364617E-2</v>
      </c>
      <c r="Y1191" s="13">
        <f t="shared" si="1580"/>
        <v>2.3922159400868417E-2</v>
      </c>
      <c r="Z1191" s="13">
        <f t="shared" si="1581"/>
        <v>2.4172629424574734E-2</v>
      </c>
      <c r="AA1191" s="13">
        <f t="shared" si="1582"/>
        <v>3.2712910606025075E-2</v>
      </c>
      <c r="AB1191" s="13">
        <f t="shared" si="1583"/>
        <v>2.2135252676108379E-2</v>
      </c>
      <c r="AC1191" s="13">
        <f t="shared" si="1584"/>
        <v>1.0575799980333343E-3</v>
      </c>
      <c r="AD1191" s="13">
        <f t="shared" si="1585"/>
        <v>1.0323022731073604E-2</v>
      </c>
      <c r="AE1191" s="13">
        <f t="shared" si="1586"/>
        <v>1.2926658637564013E-2</v>
      </c>
      <c r="AF1191" s="13">
        <f t="shared" si="1587"/>
        <v>8.0934871444737159E-3</v>
      </c>
      <c r="AG1191" s="13">
        <f t="shared" si="1588"/>
        <v>3.3782658506666436E-3</v>
      </c>
      <c r="AH1191" s="13">
        <f t="shared" si="1589"/>
        <v>7.5673409107982282E-3</v>
      </c>
      <c r="AI1191" s="13">
        <f t="shared" si="1590"/>
        <v>1.0240911006917234E-2</v>
      </c>
      <c r="AJ1191" s="13">
        <f t="shared" si="1591"/>
        <v>6.9295317528212082E-3</v>
      </c>
      <c r="AK1191" s="13">
        <f t="shared" si="1592"/>
        <v>3.125920488969734E-3</v>
      </c>
      <c r="AL1191" s="13">
        <f t="shared" si="1593"/>
        <v>7.1688238477155052E-5</v>
      </c>
      <c r="AM1191" s="13">
        <f t="shared" si="1594"/>
        <v>2.7940371223517937E-3</v>
      </c>
      <c r="AN1191" s="13">
        <f t="shared" si="1595"/>
        <v>3.4987391815582154E-3</v>
      </c>
      <c r="AO1191" s="13">
        <f t="shared" si="1596"/>
        <v>2.1905893380305239E-3</v>
      </c>
      <c r="AP1191" s="13">
        <f t="shared" si="1597"/>
        <v>9.1436398444840958E-4</v>
      </c>
      <c r="AQ1191" s="13">
        <f t="shared" si="1598"/>
        <v>2.8624540033872026E-4</v>
      </c>
      <c r="AR1191" s="13">
        <f t="shared" si="1599"/>
        <v>1.895189719063768E-3</v>
      </c>
      <c r="AS1191" s="13">
        <f t="shared" si="1600"/>
        <v>2.5647673975493263E-3</v>
      </c>
      <c r="AT1191" s="13">
        <f t="shared" si="1601"/>
        <v>1.735454698113686E-3</v>
      </c>
      <c r="AU1191" s="13">
        <f t="shared" si="1602"/>
        <v>7.8286579700045792E-4</v>
      </c>
      <c r="AV1191" s="13">
        <f t="shared" si="1603"/>
        <v>2.6486380922791455E-4</v>
      </c>
      <c r="AW1191" s="13">
        <f t="shared" si="1604"/>
        <v>3.374582869429803E-6</v>
      </c>
      <c r="AX1191" s="13">
        <f t="shared" si="1605"/>
        <v>6.3019682997669118E-4</v>
      </c>
      <c r="AY1191" s="13">
        <f t="shared" si="1606"/>
        <v>7.8914282258258945E-4</v>
      </c>
      <c r="AZ1191" s="13">
        <f t="shared" si="1607"/>
        <v>4.9408880274488972E-4</v>
      </c>
      <c r="BA1191" s="13">
        <f t="shared" si="1608"/>
        <v>2.0623537169013034E-4</v>
      </c>
      <c r="BB1191" s="13">
        <f t="shared" si="1609"/>
        <v>6.4562830051818332E-5</v>
      </c>
      <c r="BC1191" s="13">
        <f t="shared" si="1610"/>
        <v>1.6169327269671081E-5</v>
      </c>
      <c r="BD1191" s="13">
        <f t="shared" si="1611"/>
        <v>3.9553128300322721E-4</v>
      </c>
      <c r="BE1191" s="13">
        <f t="shared" si="1612"/>
        <v>5.3527397766735133E-4</v>
      </c>
      <c r="BF1191" s="13">
        <f t="shared" si="1613"/>
        <v>3.6219414680973595E-4</v>
      </c>
      <c r="BG1191" s="13">
        <f t="shared" si="1614"/>
        <v>1.6338623515745041E-4</v>
      </c>
      <c r="BH1191" s="13">
        <f t="shared" si="1615"/>
        <v>5.5277802127795371E-5</v>
      </c>
      <c r="BI1191" s="13">
        <f t="shared" si="1616"/>
        <v>1.4961531637644131E-5</v>
      </c>
      <c r="BJ1191" s="14">
        <f t="shared" si="1617"/>
        <v>0.39154691216675003</v>
      </c>
      <c r="BK1191" s="14">
        <f t="shared" si="1618"/>
        <v>0.26397221320539221</v>
      </c>
      <c r="BL1191" s="14">
        <f t="shared" si="1619"/>
        <v>0.32025987393381017</v>
      </c>
      <c r="BM1191" s="14">
        <f t="shared" si="1620"/>
        <v>0.48212121704480204</v>
      </c>
      <c r="BN1191" s="14">
        <f t="shared" si="1621"/>
        <v>0.51704464344601198</v>
      </c>
    </row>
    <row r="1192" spans="1:66" x14ac:dyDescent="0.25">
      <c r="A1192" t="s">
        <v>349</v>
      </c>
      <c r="B1192" t="s">
        <v>280</v>
      </c>
      <c r="C1192" t="s">
        <v>288</v>
      </c>
      <c r="D1192" s="7" t="s">
        <v>377</v>
      </c>
      <c r="E1192" s="10">
        <f>VLOOKUP(A1192,home!$A$2:$E$405,3,FALSE)</f>
        <v>1.53</v>
      </c>
      <c r="F1192" s="10">
        <f>VLOOKUP(B1192,home!$B$2:$E$405,3,FALSE)</f>
        <v>0.49020000000000002</v>
      </c>
      <c r="G1192" s="10">
        <f>VLOOKUP(C1192,away!$B$2:$E$405,4,FALSE)</f>
        <v>1.4077</v>
      </c>
      <c r="H1192" s="10">
        <f>VLOOKUP(A1192,away!$A$2:$E$405,3,FALSE)</f>
        <v>1.075</v>
      </c>
      <c r="I1192" s="10">
        <f>VLOOKUP(C1192,away!$B$2:$E$405,3,FALSE)</f>
        <v>0.93020000000000003</v>
      </c>
      <c r="J1192" s="10">
        <f>VLOOKUP(B1192,home!$B$2:$E$405,4,FALSE)</f>
        <v>0.62019999999999997</v>
      </c>
      <c r="K1192" s="12">
        <f t="shared" si="1566"/>
        <v>1.0557834462</v>
      </c>
      <c r="L1192" s="12">
        <f t="shared" si="1567"/>
        <v>0.62017829299999994</v>
      </c>
      <c r="M1192" s="13">
        <f t="shared" si="1568"/>
        <v>0.1871281244601333</v>
      </c>
      <c r="N1192" s="13">
        <f t="shared" si="1569"/>
        <v>0.19756677612346205</v>
      </c>
      <c r="O1192" s="13">
        <f t="shared" si="1570"/>
        <v>0.116052800799977</v>
      </c>
      <c r="P1192" s="13">
        <f t="shared" si="1571"/>
        <v>0.12252662596976184</v>
      </c>
      <c r="Q1192" s="13">
        <f t="shared" si="1572"/>
        <v>0.10429386587512632</v>
      </c>
      <c r="R1192" s="13">
        <f t="shared" si="1573"/>
        <v>3.5986713948999376E-2</v>
      </c>
      <c r="S1192" s="13">
        <f t="shared" si="1574"/>
        <v>2.0056811495928167E-2</v>
      </c>
      <c r="T1192" s="13">
        <f t="shared" si="1575"/>
        <v>6.4680791708806779E-2</v>
      </c>
      <c r="U1192" s="13">
        <f t="shared" si="1576"/>
        <v>3.7994176870488172E-2</v>
      </c>
      <c r="V1192" s="13">
        <f t="shared" si="1577"/>
        <v>1.4591864664310176E-3</v>
      </c>
      <c r="W1192" s="13">
        <f t="shared" si="1578"/>
        <v>3.670391237705381E-2</v>
      </c>
      <c r="X1192" s="13">
        <f t="shared" si="1579"/>
        <v>2.27629697244228E-2</v>
      </c>
      <c r="Y1192" s="13">
        <f t="shared" si="1580"/>
        <v>7.058549853651605E-3</v>
      </c>
      <c r="Z1192" s="13">
        <f t="shared" si="1581"/>
        <v>7.4393929425232421E-3</v>
      </c>
      <c r="AA1192" s="13">
        <f t="shared" si="1582"/>
        <v>7.854387918493147E-3</v>
      </c>
      <c r="AB1192" s="13">
        <f t="shared" si="1583"/>
        <v>4.1462663721891693E-3</v>
      </c>
      <c r="AC1192" s="13">
        <f t="shared" si="1584"/>
        <v>5.971483272101018E-5</v>
      </c>
      <c r="AD1192" s="13">
        <f t="shared" si="1585"/>
        <v>9.6878457746171764E-3</v>
      </c>
      <c r="AE1192" s="13">
        <f t="shared" si="1586"/>
        <v>6.0081916553493429E-3</v>
      </c>
      <c r="AF1192" s="13">
        <f t="shared" si="1587"/>
        <v>1.8630750224156996E-3</v>
      </c>
      <c r="AG1192" s="13">
        <f t="shared" si="1588"/>
        <v>3.8514622904423513E-4</v>
      </c>
      <c r="AH1192" s="13">
        <f t="shared" si="1589"/>
        <v>1.1534375040125775E-3</v>
      </c>
      <c r="AI1192" s="13">
        <f t="shared" si="1590"/>
        <v>1.2177802229627254E-3</v>
      </c>
      <c r="AJ1192" s="13">
        <f t="shared" si="1591"/>
        <v>6.4285610025689526E-4</v>
      </c>
      <c r="AK1192" s="13">
        <f t="shared" si="1592"/>
        <v>2.2623894297997253E-4</v>
      </c>
      <c r="AL1192" s="13">
        <f t="shared" si="1593"/>
        <v>1.5639887365435313E-6</v>
      </c>
      <c r="AM1192" s="13">
        <f t="shared" si="1594"/>
        <v>2.0456534396358869E-3</v>
      </c>
      <c r="AN1192" s="13">
        <f t="shared" si="1595"/>
        <v>1.2686698582629627E-3</v>
      </c>
      <c r="AO1192" s="13">
        <f t="shared" si="1596"/>
        <v>3.9340075353903799E-4</v>
      </c>
      <c r="AP1192" s="13">
        <f t="shared" si="1597"/>
        <v>8.1326202598251435E-5</v>
      </c>
      <c r="AQ1192" s="13">
        <f t="shared" si="1598"/>
        <v>1.2609186375888934E-5</v>
      </c>
      <c r="AR1192" s="13">
        <f t="shared" si="1599"/>
        <v>1.4306738046414023E-4</v>
      </c>
      <c r="AS1192" s="13">
        <f t="shared" si="1600"/>
        <v>1.5104817198523653E-4</v>
      </c>
      <c r="AT1192" s="13">
        <f t="shared" si="1601"/>
        <v>7.9737079780391656E-5</v>
      </c>
      <c r="AU1192" s="13">
        <f t="shared" si="1602"/>
        <v>2.8061696293488746E-5</v>
      </c>
      <c r="AV1192" s="13">
        <f t="shared" si="1603"/>
        <v>7.4067686047393285E-6</v>
      </c>
      <c r="AW1192" s="13">
        <f t="shared" si="1604"/>
        <v>2.8446086738141005E-8</v>
      </c>
      <c r="AX1192" s="13">
        <f t="shared" si="1605"/>
        <v>3.5996117303827648E-4</v>
      </c>
      <c r="AY1192" s="13">
        <f t="shared" si="1606"/>
        <v>2.2324010584115592E-4</v>
      </c>
      <c r="AZ1192" s="13">
        <f t="shared" si="1607"/>
        <v>6.9224333884853684E-5</v>
      </c>
      <c r="BA1192" s="13">
        <f t="shared" si="1608"/>
        <v>1.4310476407590207E-5</v>
      </c>
      <c r="BB1192" s="13">
        <f t="shared" si="1609"/>
        <v>2.2187617076190163E-6</v>
      </c>
      <c r="BC1192" s="13">
        <f t="shared" si="1610"/>
        <v>2.7520556968098538E-7</v>
      </c>
      <c r="BD1192" s="13">
        <f t="shared" si="1611"/>
        <v>1.4787880633372003E-5</v>
      </c>
      <c r="BE1192" s="13">
        <f t="shared" si="1612"/>
        <v>1.5612799577095732E-5</v>
      </c>
      <c r="BF1192" s="13">
        <f t="shared" si="1613"/>
        <v>8.2418676711680157E-6</v>
      </c>
      <c r="BG1192" s="13">
        <f t="shared" si="1614"/>
        <v>2.9005424843300455E-6</v>
      </c>
      <c r="BH1192" s="13">
        <f t="shared" si="1615"/>
        <v>7.6558618498887125E-7</v>
      </c>
      <c r="BI1192" s="13">
        <f t="shared" si="1616"/>
        <v>1.6165864415013229E-7</v>
      </c>
      <c r="BJ1192" s="14">
        <f t="shared" si="1617"/>
        <v>0.45548201384081105</v>
      </c>
      <c r="BK1192" s="14">
        <f t="shared" si="1618"/>
        <v>0.33145526731955299</v>
      </c>
      <c r="BL1192" s="14">
        <f t="shared" si="1619"/>
        <v>0.20572645011268212</v>
      </c>
      <c r="BM1192" s="14">
        <f t="shared" si="1620"/>
        <v>0.23632500537835516</v>
      </c>
      <c r="BN1192" s="14">
        <f t="shared" si="1621"/>
        <v>0.76355490717745989</v>
      </c>
    </row>
    <row r="1193" spans="1:66" x14ac:dyDescent="0.25">
      <c r="A1193" t="s">
        <v>290</v>
      </c>
      <c r="B1193" t="s">
        <v>315</v>
      </c>
      <c r="C1193" t="s">
        <v>314</v>
      </c>
      <c r="D1193" s="7" t="s">
        <v>377</v>
      </c>
      <c r="E1193" s="10">
        <f>VLOOKUP(A1193,home!$A$2:$E$405,3,FALSE)</f>
        <v>1.6512</v>
      </c>
      <c r="F1193" s="10">
        <f>VLOOKUP(B1193,home!$B$2:$E$405,3,FALSE)</f>
        <v>1.2112000000000001</v>
      </c>
      <c r="G1193" s="10">
        <f>VLOOKUP(C1193,away!$B$2:$E$405,4,FALSE)</f>
        <v>0.64349999999999996</v>
      </c>
      <c r="H1193" s="10">
        <f>VLOOKUP(A1193,away!$A$2:$E$405,3,FALSE)</f>
        <v>1.1418999999999999</v>
      </c>
      <c r="I1193" s="10">
        <f>VLOOKUP(C1193,away!$B$2:$E$405,3,FALSE)</f>
        <v>1.3136000000000001</v>
      </c>
      <c r="J1193" s="10">
        <f>VLOOKUP(B1193,home!$B$2:$E$405,4,FALSE)</f>
        <v>0.87570000000000003</v>
      </c>
      <c r="K1193" s="12">
        <f t="shared" si="1566"/>
        <v>1.2869571686400001</v>
      </c>
      <c r="L1193" s="12">
        <f t="shared" si="1567"/>
        <v>1.3135498598880002</v>
      </c>
      <c r="M1193" s="13">
        <f t="shared" si="1568"/>
        <v>7.4235928936738013E-2</v>
      </c>
      <c r="N1193" s="13">
        <f t="shared" si="1569"/>
        <v>9.5538460915784607E-2</v>
      </c>
      <c r="O1193" s="13">
        <f t="shared" si="1570"/>
        <v>9.7512594053507762E-2</v>
      </c>
      <c r="P1193" s="13">
        <f t="shared" si="1571"/>
        <v>0.12549453194984406</v>
      </c>
      <c r="Q1193" s="13">
        <f t="shared" si="1572"/>
        <v>6.1476953578200745E-2</v>
      </c>
      <c r="R1193" s="13">
        <f t="shared" si="1573"/>
        <v>6.4043827128150294E-2</v>
      </c>
      <c r="S1193" s="13">
        <f t="shared" si="1574"/>
        <v>5.3036574657573263E-2</v>
      </c>
      <c r="T1193" s="13">
        <f t="shared" si="1575"/>
        <v>8.0753043758986676E-2</v>
      </c>
      <c r="U1193" s="13">
        <f t="shared" si="1576"/>
        <v>8.2421662429713924E-2</v>
      </c>
      <c r="V1193" s="13">
        <f t="shared" si="1577"/>
        <v>9.9619329409244006E-3</v>
      </c>
      <c r="W1193" s="13">
        <f t="shared" si="1578"/>
        <v>2.6372735371204655E-2</v>
      </c>
      <c r="X1193" s="13">
        <f t="shared" si="1579"/>
        <v>3.4641902851709185E-2</v>
      </c>
      <c r="Y1193" s="13">
        <f t="shared" si="1580"/>
        <v>2.2751933318558158E-2</v>
      </c>
      <c r="Z1193" s="13">
        <f t="shared" si="1581"/>
        <v>2.8041586716957719E-2</v>
      </c>
      <c r="AA1193" s="13">
        <f t="shared" si="1582"/>
        <v>3.6088321045428938E-2</v>
      </c>
      <c r="AB1193" s="13">
        <f t="shared" si="1583"/>
        <v>2.3222061736798281E-2</v>
      </c>
      <c r="AC1193" s="13">
        <f t="shared" si="1584"/>
        <v>1.0525295244860505E-3</v>
      </c>
      <c r="AD1193" s="13">
        <f t="shared" si="1585"/>
        <v>8.4851452106543841E-3</v>
      </c>
      <c r="AE1193" s="13">
        <f t="shared" si="1586"/>
        <v>1.1145661302584403E-2</v>
      </c>
      <c r="AF1193" s="13">
        <f t="shared" si="1587"/>
        <v>7.3201909211844255E-3</v>
      </c>
      <c r="AG1193" s="13">
        <f t="shared" si="1588"/>
        <v>3.2051452529584055E-3</v>
      </c>
      <c r="AH1193" s="13">
        <f t="shared" si="1589"/>
        <v>9.2085055757742534E-3</v>
      </c>
      <c r="AI1193" s="13">
        <f t="shared" si="1590"/>
        <v>1.1850952263204087E-2</v>
      </c>
      <c r="AJ1193" s="13">
        <f t="shared" si="1591"/>
        <v>7.6258339851704672E-3</v>
      </c>
      <c r="AK1193" s="13">
        <f t="shared" si="1592"/>
        <v>3.2713739046912249E-3</v>
      </c>
      <c r="AL1193" s="13">
        <f t="shared" si="1593"/>
        <v>7.1171305824881478E-5</v>
      </c>
      <c r="AM1193" s="13">
        <f t="shared" si="1594"/>
        <v>2.1840036911606043E-3</v>
      </c>
      <c r="AN1193" s="13">
        <f t="shared" si="1595"/>
        <v>2.8687977425188873E-3</v>
      </c>
      <c r="AO1193" s="13">
        <f t="shared" si="1596"/>
        <v>1.8841544363663481E-3</v>
      </c>
      <c r="AP1193" s="13">
        <f t="shared" si="1597"/>
        <v>8.2497693196545712E-4</v>
      </c>
      <c r="AQ1193" s="13">
        <f t="shared" si="1598"/>
        <v>2.7091208334851456E-4</v>
      </c>
      <c r="AR1193" s="13">
        <f t="shared" si="1599"/>
        <v>2.4191662417672268E-3</v>
      </c>
      <c r="AS1193" s="13">
        <f t="shared" si="1600"/>
        <v>3.1133633369742203E-3</v>
      </c>
      <c r="AT1193" s="13">
        <f t="shared" si="1601"/>
        <v>2.0033826325499627E-3</v>
      </c>
      <c r="AU1193" s="13">
        <f t="shared" si="1602"/>
        <v>8.5942254682968341E-4</v>
      </c>
      <c r="AV1193" s="13">
        <f t="shared" si="1603"/>
        <v>2.7651000188332693E-4</v>
      </c>
      <c r="AW1193" s="13">
        <f t="shared" si="1604"/>
        <v>3.3420511247338332E-6</v>
      </c>
      <c r="AX1193" s="13">
        <f t="shared" si="1605"/>
        <v>4.6845320111255957E-4</v>
      </c>
      <c r="AY1193" s="13">
        <f t="shared" si="1606"/>
        <v>6.1533663668548782E-4</v>
      </c>
      <c r="AZ1193" s="13">
        <f t="shared" si="1607"/>
        <v>4.0413767645108801E-4</v>
      </c>
      <c r="BA1193" s="13">
        <f t="shared" si="1608"/>
        <v>1.7695166275926292E-4</v>
      </c>
      <c r="BB1193" s="13">
        <f t="shared" si="1609"/>
        <v>5.8108707956094613E-5</v>
      </c>
      <c r="BC1193" s="13">
        <f t="shared" si="1610"/>
        <v>1.5265737038800153E-5</v>
      </c>
      <c r="BD1193" s="13">
        <f t="shared" si="1611"/>
        <v>5.2961591298652025E-4</v>
      </c>
      <c r="BE1193" s="13">
        <f t="shared" si="1612"/>
        <v>6.8159299584382067E-4</v>
      </c>
      <c r="BF1193" s="13">
        <f t="shared" si="1613"/>
        <v>4.3859049604800946E-4</v>
      </c>
      <c r="BG1193" s="13">
        <f t="shared" si="1614"/>
        <v>1.8814906099545316E-4</v>
      </c>
      <c r="BH1193" s="13">
        <f t="shared" si="1615"/>
        <v>6.0534945705245797E-5</v>
      </c>
      <c r="BI1193" s="13">
        <f t="shared" si="1616"/>
        <v>1.558117646571985E-5</v>
      </c>
      <c r="BJ1193" s="14">
        <f t="shared" si="1617"/>
        <v>0.36146227098918882</v>
      </c>
      <c r="BK1193" s="14">
        <f t="shared" si="1618"/>
        <v>0.2644680059520762</v>
      </c>
      <c r="BL1193" s="14">
        <f t="shared" si="1619"/>
        <v>0.34583104147048838</v>
      </c>
      <c r="BM1193" s="14">
        <f t="shared" si="1620"/>
        <v>0.48088861398092497</v>
      </c>
      <c r="BN1193" s="14">
        <f t="shared" si="1621"/>
        <v>0.51830229656222548</v>
      </c>
    </row>
    <row r="1194" spans="1:66" x14ac:dyDescent="0.25">
      <c r="A1194" t="s">
        <v>290</v>
      </c>
      <c r="B1194" t="s">
        <v>292</v>
      </c>
      <c r="C1194" t="s">
        <v>303</v>
      </c>
      <c r="D1194" s="7" t="s">
        <v>377</v>
      </c>
      <c r="E1194" s="10">
        <f>VLOOKUP(A1194,home!$A$2:$E$405,3,FALSE)</f>
        <v>1.6512</v>
      </c>
      <c r="F1194" s="10">
        <f>VLOOKUP(B1194,home!$B$2:$E$405,3,FALSE)</f>
        <v>0.90839999999999999</v>
      </c>
      <c r="G1194" s="10">
        <f>VLOOKUP(C1194,away!$B$2:$E$405,4,FALSE)</f>
        <v>1.1734</v>
      </c>
      <c r="H1194" s="10">
        <f>VLOOKUP(A1194,away!$A$2:$E$405,3,FALSE)</f>
        <v>1.1418999999999999</v>
      </c>
      <c r="I1194" s="10">
        <f>VLOOKUP(C1194,away!$B$2:$E$405,3,FALSE)</f>
        <v>1.0947</v>
      </c>
      <c r="J1194" s="10">
        <f>VLOOKUP(B1194,home!$B$2:$E$405,4,FALSE)</f>
        <v>1.3136000000000001</v>
      </c>
      <c r="K1194" s="12">
        <f t="shared" si="1566"/>
        <v>1.7600414238720001</v>
      </c>
      <c r="L1194" s="12">
        <f t="shared" si="1567"/>
        <v>1.642049824848</v>
      </c>
      <c r="M1194" s="13">
        <f t="shared" si="1568"/>
        <v>3.3303551077410246E-2</v>
      </c>
      <c r="N1194" s="13">
        <f t="shared" si="1569"/>
        <v>5.8615629458279001E-2</v>
      </c>
      <c r="O1194" s="13">
        <f t="shared" si="1570"/>
        <v>5.4686090213477916E-2</v>
      </c>
      <c r="P1194" s="13">
        <f t="shared" si="1571"/>
        <v>9.624978408532231E-2</v>
      </c>
      <c r="Q1194" s="13">
        <f t="shared" si="1572"/>
        <v>5.1582967966451475E-2</v>
      </c>
      <c r="R1194" s="13">
        <f t="shared" si="1573"/>
        <v>4.4898642428331671E-2</v>
      </c>
      <c r="S1194" s="13">
        <f t="shared" si="1574"/>
        <v>6.954229081260753E-2</v>
      </c>
      <c r="T1194" s="13">
        <f t="shared" si="1575"/>
        <v>8.470180351445164E-2</v>
      </c>
      <c r="U1194" s="13">
        <f t="shared" si="1576"/>
        <v>7.9023470549480668E-2</v>
      </c>
      <c r="V1194" s="13">
        <f t="shared" si="1577"/>
        <v>2.2331387291116538E-2</v>
      </c>
      <c r="W1194" s="13">
        <f t="shared" si="1578"/>
        <v>3.026272012907234E-2</v>
      </c>
      <c r="X1194" s="13">
        <f t="shared" si="1579"/>
        <v>4.9692894287367277E-2</v>
      </c>
      <c r="Y1194" s="13">
        <f t="shared" si="1580"/>
        <v>4.0799104180380817E-2</v>
      </c>
      <c r="Z1194" s="13">
        <f t="shared" si="1581"/>
        <v>2.4575269311785001E-2</v>
      </c>
      <c r="AA1194" s="13">
        <f t="shared" si="1582"/>
        <v>4.3253491991551936E-2</v>
      </c>
      <c r="AB1194" s="13">
        <f t="shared" si="1583"/>
        <v>3.8063968816123617E-2</v>
      </c>
      <c r="AC1194" s="13">
        <f t="shared" si="1584"/>
        <v>4.0337125012954106E-3</v>
      </c>
      <c r="AD1194" s="13">
        <f t="shared" si="1585"/>
        <v>1.3315910256553083E-2</v>
      </c>
      <c r="AE1194" s="13">
        <f t="shared" si="1586"/>
        <v>2.1865388104464676E-2</v>
      </c>
      <c r="AF1194" s="13">
        <f t="shared" si="1587"/>
        <v>1.7952028353584885E-2</v>
      </c>
      <c r="AG1194" s="13">
        <f t="shared" si="1588"/>
        <v>9.8260416712234629E-3</v>
      </c>
      <c r="AH1194" s="13">
        <f t="shared" si="1589"/>
        <v>1.0088454167252252E-2</v>
      </c>
      <c r="AI1194" s="13">
        <f t="shared" si="1590"/>
        <v>1.7756097237198062E-2</v>
      </c>
      <c r="AJ1194" s="13">
        <f t="shared" si="1591"/>
        <v>1.5625733331883888E-2</v>
      </c>
      <c r="AK1194" s="13">
        <f t="shared" si="1592"/>
        <v>9.1673126474976947E-3</v>
      </c>
      <c r="AL1194" s="13">
        <f t="shared" si="1593"/>
        <v>4.6630938113418632E-4</v>
      </c>
      <c r="AM1194" s="13">
        <f t="shared" si="1594"/>
        <v>4.6873107296190918E-3</v>
      </c>
      <c r="AN1194" s="13">
        <f t="shared" si="1595"/>
        <v>7.6967977625791812E-3</v>
      </c>
      <c r="AO1194" s="13">
        <f t="shared" si="1596"/>
        <v>6.3192627089668123E-3</v>
      </c>
      <c r="AP1194" s="13">
        <f t="shared" si="1597"/>
        <v>3.4588480748091502E-3</v>
      </c>
      <c r="AQ1194" s="13">
        <f t="shared" si="1598"/>
        <v>1.4199002188540525E-3</v>
      </c>
      <c r="AR1194" s="13">
        <f t="shared" si="1599"/>
        <v>3.313148879664724E-3</v>
      </c>
      <c r="AS1194" s="13">
        <f t="shared" si="1600"/>
        <v>5.8312792716650221E-3</v>
      </c>
      <c r="AT1194" s="13">
        <f t="shared" si="1601"/>
        <v>5.1316465361482943E-3</v>
      </c>
      <c r="AU1194" s="13">
        <f t="shared" si="1602"/>
        <v>3.0106368254300868E-3</v>
      </c>
      <c r="AV1194" s="13">
        <f t="shared" si="1603"/>
        <v>1.3247113812478624E-3</v>
      </c>
      <c r="AW1194" s="13">
        <f t="shared" si="1604"/>
        <v>3.743526157215884E-5</v>
      </c>
      <c r="AX1194" s="13">
        <f t="shared" si="1605"/>
        <v>1.3749768417815487E-3</v>
      </c>
      <c r="AY1194" s="13">
        <f t="shared" si="1606"/>
        <v>2.2577804822174483E-3</v>
      </c>
      <c r="AZ1194" s="13">
        <f t="shared" si="1607"/>
        <v>1.8536940226851974E-3</v>
      </c>
      <c r="BA1194" s="13">
        <f t="shared" si="1608"/>
        <v>1.0146193150906708E-3</v>
      </c>
      <c r="BB1194" s="13">
        <f t="shared" si="1609"/>
        <v>4.1651386715800862E-4</v>
      </c>
      <c r="BC1194" s="13">
        <f t="shared" si="1610"/>
        <v>1.3678730452271412E-4</v>
      </c>
      <c r="BD1194" s="13">
        <f t="shared" si="1611"/>
        <v>9.0672592292480249E-4</v>
      </c>
      <c r="BE1194" s="13">
        <f t="shared" si="1612"/>
        <v>1.5958751844462225E-3</v>
      </c>
      <c r="BF1194" s="13">
        <f t="shared" si="1613"/>
        <v>1.4044032159773604E-3</v>
      </c>
      <c r="BG1194" s="13">
        <f t="shared" si="1614"/>
        <v>8.2393594531306982E-4</v>
      </c>
      <c r="BH1194" s="13">
        <f t="shared" si="1615"/>
        <v>3.6254034859203453E-4</v>
      </c>
      <c r="BI1194" s="13">
        <f t="shared" si="1616"/>
        <v>1.2761720626939515E-4</v>
      </c>
      <c r="BJ1194" s="14">
        <f t="shared" si="1617"/>
        <v>0.40925097925011267</v>
      </c>
      <c r="BK1194" s="14">
        <f t="shared" si="1618"/>
        <v>0.22818481563110365</v>
      </c>
      <c r="BL1194" s="14">
        <f t="shared" si="1619"/>
        <v>0.33639578210047644</v>
      </c>
      <c r="BM1194" s="14">
        <f t="shared" si="1620"/>
        <v>0.65684983584356016</v>
      </c>
      <c r="BN1194" s="14">
        <f t="shared" si="1621"/>
        <v>0.33933666522927264</v>
      </c>
    </row>
    <row r="1195" spans="1:66" s="15" customFormat="1" x14ac:dyDescent="0.25">
      <c r="A1195" s="15" t="s">
        <v>338</v>
      </c>
      <c r="B1195" s="15" t="s">
        <v>86</v>
      </c>
      <c r="C1195" s="15" t="s">
        <v>83</v>
      </c>
      <c r="D1195" s="21" t="s">
        <v>378</v>
      </c>
      <c r="E1195" s="15">
        <f>VLOOKUP(A1195,home!$A$2:$E$405,3,FALSE)</f>
        <v>1.3033999999999999</v>
      </c>
      <c r="F1195" s="15">
        <f>VLOOKUP(B1195,home!$B$2:$E$405,3,FALSE)</f>
        <v>1.0229999999999999</v>
      </c>
      <c r="G1195" s="15">
        <f>VLOOKUP(C1195,away!$B$2:$E$405,4,FALSE)</f>
        <v>0.47949999999999998</v>
      </c>
      <c r="H1195" s="15">
        <f>VLOOKUP(A1195,away!$A$2:$E$405,3,FALSE)</f>
        <v>1.0085</v>
      </c>
      <c r="I1195" s="15">
        <f>VLOOKUP(C1195,away!$B$2:$E$405,3,FALSE)</f>
        <v>1.1154999999999999</v>
      </c>
      <c r="J1195" s="15">
        <f>VLOOKUP(B1195,home!$B$2:$E$405,4,FALSE)</f>
        <v>1.5424</v>
      </c>
      <c r="K1195" s="16">
        <f t="shared" si="1566"/>
        <v>0.63935484689999988</v>
      </c>
      <c r="L1195" s="16">
        <f t="shared" si="1567"/>
        <v>1.7351718511999998</v>
      </c>
      <c r="M1195" s="17">
        <f t="shared" si="1568"/>
        <v>9.3058523565084234E-2</v>
      </c>
      <c r="N1195" s="17">
        <f t="shared" si="1569"/>
        <v>5.9497418086694454E-2</v>
      </c>
      <c r="O1195" s="17">
        <f t="shared" si="1570"/>
        <v>0.161472530604366</v>
      </c>
      <c r="P1195" s="17">
        <f t="shared" si="1571"/>
        <v>0.10323824508310997</v>
      </c>
      <c r="Q1195" s="17">
        <f t="shared" si="1572"/>
        <v>1.9019981315881902E-2</v>
      </c>
      <c r="R1195" s="17">
        <f t="shared" si="1573"/>
        <v>0.14009129492336325</v>
      </c>
      <c r="S1195" s="17">
        <f t="shared" si="1574"/>
        <v>2.8632882941631039E-2</v>
      </c>
      <c r="T1195" s="17">
        <f t="shared" si="1575"/>
        <v>3.3002936189668215E-2</v>
      </c>
      <c r="U1195" s="17">
        <f t="shared" si="1576"/>
        <v>8.9568048417749624E-2</v>
      </c>
      <c r="V1195" s="17">
        <f t="shared" si="1577"/>
        <v>3.5294499195166291E-3</v>
      </c>
      <c r="W1195" s="17">
        <f t="shared" si="1578"/>
        <v>4.0535057474188462E-3</v>
      </c>
      <c r="X1195" s="17">
        <f t="shared" si="1579"/>
        <v>7.0335290715985979E-3</v>
      </c>
      <c r="Y1195" s="17">
        <f t="shared" si="1580"/>
        <v>6.1021908298173793E-3</v>
      </c>
      <c r="Z1195" s="17">
        <f t="shared" si="1581"/>
        <v>8.1027490516392464E-2</v>
      </c>
      <c r="AA1195" s="17">
        <f t="shared" si="1582"/>
        <v>5.1805318793799286E-2</v>
      </c>
      <c r="AB1195" s="17">
        <f t="shared" si="1583"/>
        <v>1.6560990833007612E-2</v>
      </c>
      <c r="AC1195" s="17">
        <f t="shared" si="1584"/>
        <v>2.4472114552246017E-4</v>
      </c>
      <c r="AD1195" s="17">
        <f t="shared" si="1585"/>
        <v>6.4790713663731125E-4</v>
      </c>
      <c r="AE1195" s="17">
        <f t="shared" si="1586"/>
        <v>1.1242302256846545E-3</v>
      </c>
      <c r="AF1195" s="17">
        <f t="shared" si="1587"/>
        <v>9.7536632093811807E-4</v>
      </c>
      <c r="AG1195" s="17">
        <f t="shared" si="1588"/>
        <v>5.6414272823344263E-4</v>
      </c>
      <c r="AH1195" s="17">
        <f t="shared" si="1589"/>
        <v>3.5149155179354769E-2</v>
      </c>
      <c r="AI1195" s="17">
        <f t="shared" si="1590"/>
        <v>2.2472782728360702E-2</v>
      </c>
      <c r="AJ1195" s="17">
        <f t="shared" si="1591"/>
        <v>7.1840412803540078E-3</v>
      </c>
      <c r="AK1195" s="17">
        <f t="shared" si="1592"/>
        <v>1.5310505376413392E-3</v>
      </c>
      <c r="AL1195" s="17">
        <f t="shared" si="1593"/>
        <v>1.0859652885336134E-5</v>
      </c>
      <c r="AM1195" s="17">
        <f t="shared" si="1594"/>
        <v>8.2848513630033122E-5</v>
      </c>
      <c r="AN1195" s="17">
        <f t="shared" si="1595"/>
        <v>1.4375640876459299E-4</v>
      </c>
      <c r="AO1195" s="17">
        <f t="shared" si="1596"/>
        <v>1.2472103695896139E-4</v>
      </c>
      <c r="AP1195" s="17">
        <f t="shared" si="1597"/>
        <v>7.2137477527888221E-5</v>
      </c>
      <c r="AQ1195" s="17">
        <f t="shared" si="1598"/>
        <v>3.1292730105741033E-5</v>
      </c>
      <c r="AR1195" s="17">
        <f t="shared" si="1599"/>
        <v>1.2197964932135423E-2</v>
      </c>
      <c r="AS1195" s="17">
        <f t="shared" si="1600"/>
        <v>7.7988280016770091E-3</v>
      </c>
      <c r="AT1195" s="17">
        <f t="shared" si="1601"/>
        <v>2.4931092415058178E-3</v>
      </c>
      <c r="AU1195" s="17">
        <f t="shared" si="1602"/>
        <v>5.3132715913597583E-4</v>
      </c>
      <c r="AV1195" s="17">
        <f t="shared" si="1603"/>
        <v>8.4926648620798395E-5</v>
      </c>
      <c r="AW1195" s="17">
        <f t="shared" si="1604"/>
        <v>3.3465544737725202E-7</v>
      </c>
      <c r="AX1195" s="17">
        <f t="shared" si="1605"/>
        <v>8.828266457970391E-6</v>
      </c>
      <c r="AY1195" s="17">
        <f t="shared" si="1606"/>
        <v>1.531855945276335E-5</v>
      </c>
      <c r="AZ1195" s="17">
        <f t="shared" si="1607"/>
        <v>1.3290166581684322E-5</v>
      </c>
      <c r="BA1195" s="17">
        <f t="shared" si="1608"/>
        <v>7.686907650099188E-6</v>
      </c>
      <c r="BB1195" s="17">
        <f t="shared" si="1609"/>
        <v>3.3345264443065109E-6</v>
      </c>
      <c r="BC1195" s="17">
        <f t="shared" si="1610"/>
        <v>1.1571952846485371E-6</v>
      </c>
      <c r="BD1195" s="17">
        <f t="shared" si="1611"/>
        <v>3.5275942320276829E-3</v>
      </c>
      <c r="BE1195" s="17">
        <f t="shared" si="1612"/>
        <v>2.2553844701433813E-3</v>
      </c>
      <c r="BF1195" s="17">
        <f t="shared" si="1613"/>
        <v>7.2099549630457935E-4</v>
      </c>
      <c r="BG1195" s="17">
        <f t="shared" si="1614"/>
        <v>1.5365732171846797E-4</v>
      </c>
      <c r="BH1195" s="17">
        <f t="shared" si="1615"/>
        <v>2.4560388350593771E-5</v>
      </c>
      <c r="BI1195" s="17">
        <f t="shared" si="1616"/>
        <v>3.1405606667396858E-6</v>
      </c>
      <c r="BJ1195" s="18">
        <f t="shared" si="1617"/>
        <v>0.13252557944143159</v>
      </c>
      <c r="BK1195" s="18">
        <f t="shared" si="1618"/>
        <v>0.22873000086720244</v>
      </c>
      <c r="BL1195" s="18">
        <f t="shared" si="1619"/>
        <v>0.55562670175028306</v>
      </c>
      <c r="BM1195" s="18">
        <f t="shared" si="1620"/>
        <v>0.42151679509280437</v>
      </c>
      <c r="BN1195" s="18">
        <f t="shared" si="1621"/>
        <v>0.57637799357849984</v>
      </c>
    </row>
    <row r="1196" spans="1:66" x14ac:dyDescent="0.25">
      <c r="A1196" t="s">
        <v>338</v>
      </c>
      <c r="B1196" t="s">
        <v>71</v>
      </c>
      <c r="C1196" t="s">
        <v>95</v>
      </c>
      <c r="D1196" s="7" t="s">
        <v>379</v>
      </c>
      <c r="E1196" s="10">
        <f>VLOOKUP(A1196,home!$A$2:$E$405,3,FALSE)</f>
        <v>1.3033999999999999</v>
      </c>
      <c r="F1196" s="10">
        <f>VLOOKUP(B1196,home!$B$2:$E$405,3,FALSE)</f>
        <v>0.92069999999999996</v>
      </c>
      <c r="G1196" s="10">
        <f>VLOOKUP(C1196,away!$B$2:$E$405,4,FALSE)</f>
        <v>1.3640000000000001</v>
      </c>
      <c r="H1196" s="10">
        <f>VLOOKUP(A1196,away!$A$2:$E$405,3,FALSE)</f>
        <v>1.0085</v>
      </c>
      <c r="I1196" s="10">
        <f>VLOOKUP(C1196,away!$B$2:$E$405,3,FALSE)</f>
        <v>0.99160000000000004</v>
      </c>
      <c r="J1196" s="10">
        <f>VLOOKUP(B1196,home!$B$2:$E$405,4,FALSE)</f>
        <v>1.6857</v>
      </c>
      <c r="K1196" s="12">
        <f t="shared" ref="K1196:K1259" si="1622">E1196*F1196*G1196</f>
        <v>1.63685507832</v>
      </c>
      <c r="L1196" s="12">
        <f t="shared" ref="L1196:L1259" si="1623">H1196*I1196*J1196</f>
        <v>1.6857482110199999</v>
      </c>
      <c r="M1196" s="13">
        <f t="shared" ref="M1196:M1259" si="1624">_xlfn.POISSON.DIST(0,K1196,FALSE) * _xlfn.POISSON.DIST(0,L1196,FALSE)</f>
        <v>3.6058837872249498E-2</v>
      </c>
      <c r="N1196" s="13">
        <f t="shared" ref="N1196:N1259" si="1625">_xlfn.POISSON.DIST(1,K1196,FALSE) * _xlfn.POISSON.DIST(0,L1196,FALSE)</f>
        <v>5.9023091889509133E-2</v>
      </c>
      <c r="O1196" s="13">
        <f t="shared" ref="O1196:O1259" si="1626">_xlfn.POISSON.DIST(0,K1196,FALSE) * _xlfn.POISSON.DIST(1,L1196,FALSE)</f>
        <v>6.0786121434604816E-2</v>
      </c>
      <c r="P1196" s="13">
        <f t="shared" ref="P1196:P1259" si="1627">_xlfn.POISSON.DIST(1,K1196,FALSE) * _xlfn.POISSON.DIST(1,L1196,FALSE)</f>
        <v>9.94980715616091E-2</v>
      </c>
      <c r="Q1196" s="13">
        <f t="shared" ref="Q1196:Q1259" si="1628">_xlfn.POISSON.DIST(2,K1196,FALSE) * _xlfn.POISSON.DIST(0,L1196,FALSE)</f>
        <v>4.8306123848745518E-2</v>
      </c>
      <c r="R1196" s="13">
        <f t="shared" ref="R1196:R1259" si="1629">_xlfn.POISSON.DIST(0,K1196,FALSE) * _xlfn.POISSON.DIST(2,L1196,FALSE)</f>
        <v>5.1235047731614775E-2</v>
      </c>
      <c r="S1196" s="13">
        <f t="shared" ref="S1196:S1259" si="1630">_xlfn.POISSON.DIST(2,K1196,FALSE) * _xlfn.POISSON.DIST(2,L1196,FALSE)</f>
        <v>6.8636892012110012E-2</v>
      </c>
      <c r="T1196" s="13">
        <f t="shared" ref="T1196:T1259" si="1631">_xlfn.POISSON.DIST(2,K1196,FALSE) * _xlfn.POISSON.DIST(1,L1196,FALSE)</f>
        <v>8.1431961859333324E-2</v>
      </c>
      <c r="U1196" s="13">
        <f t="shared" ref="U1196:U1259" si="1632">_xlfn.POISSON.DIST(1,K1196,FALSE) * _xlfn.POISSON.DIST(2,L1196,FALSE)</f>
        <v>8.386434806746125E-2</v>
      </c>
      <c r="V1196" s="13">
        <f t="shared" ref="V1196:V1259" si="1633">_xlfn.POISSON.DIST(3,K1196,FALSE) * _xlfn.POISSON.DIST(3,L1196,FALSE)</f>
        <v>2.1043503082324073E-2</v>
      </c>
      <c r="W1196" s="13">
        <f t="shared" ref="W1196:W1259" si="1634">_xlfn.POISSON.DIST(3,K1196,FALSE) * _xlfn.POISSON.DIST(0,L1196,FALSE)</f>
        <v>2.6356708045257981E-2</v>
      </c>
      <c r="X1196" s="13">
        <f t="shared" ref="X1196:X1259" si="1635">_xlfn.POISSON.DIST(3,K1196,FALSE) * _xlfn.POISSON.DIST(1,L1196,FALSE)</f>
        <v>4.4430773435670083E-2</v>
      </c>
      <c r="Y1196" s="13">
        <f t="shared" ref="Y1196:Y1259" si="1636">_xlfn.POISSON.DIST(3,K1196,FALSE) * _xlfn.POISSON.DIST(2,L1196,FALSE)</f>
        <v>3.7449548416707897E-2</v>
      </c>
      <c r="Z1196" s="13">
        <f t="shared" ref="Z1196:Z1259" si="1637">_xlfn.POISSON.DIST(0,K1196,FALSE) * _xlfn.POISSON.DIST(3,L1196,FALSE)</f>
        <v>2.8789796685031312E-2</v>
      </c>
      <c r="AA1196" s="13">
        <f t="shared" ref="AA1196:AA1259" si="1638">_xlfn.POISSON.DIST(1,K1196,FALSE) * _xlfn.POISSON.DIST(3,L1196,FALSE)</f>
        <v>4.7124724907693809E-2</v>
      </c>
      <c r="AB1196" s="13">
        <f t="shared" ref="AB1196:AB1259" si="1639">_xlfn.POISSON.DIST(2,K1196,FALSE) * _xlfn.POISSON.DIST(3,L1196,FALSE)</f>
        <v>3.8568172639795804E-2</v>
      </c>
      <c r="AC1196" s="13">
        <f t="shared" ref="AC1196:AC1259" si="1640">_xlfn.POISSON.DIST(4,K1196,FALSE) * _xlfn.POISSON.DIST(4,L1196,FALSE)</f>
        <v>3.629117192798141E-3</v>
      </c>
      <c r="AD1196" s="13">
        <f t="shared" ref="AD1196:AD1259" si="1641">_xlfn.POISSON.DIST(4,K1196,FALSE) * _xlfn.POISSON.DIST(0,L1196,FALSE)</f>
        <v>1.078552785291953E-2</v>
      </c>
      <c r="AE1196" s="13">
        <f t="shared" ref="AE1196:AE1259" si="1642">_xlfn.POISSON.DIST(4,K1196,FALSE) * _xlfn.POISSON.DIST(1,L1196,FALSE)</f>
        <v>1.8181684282965481E-2</v>
      </c>
      <c r="AF1196" s="13">
        <f t="shared" ref="AF1196:AF1259" si="1643">_xlfn.POISSON.DIST(4,K1196,FALSE) * _xlfn.POISSON.DIST(2,L1196,FALSE)</f>
        <v>1.5324870876669757E-2</v>
      </c>
      <c r="AG1196" s="13">
        <f t="shared" ref="AG1196:AG1259" si="1644">_xlfn.POISSON.DIST(4,K1196,FALSE) * _xlfn.POISSON.DIST(3,L1196,FALSE)</f>
        <v>8.6112912214861819E-3</v>
      </c>
      <c r="AH1196" s="13">
        <f t="shared" ref="AH1196:AH1259" si="1645">_xlfn.POISSON.DIST(0,K1196,FALSE) * _xlfn.POISSON.DIST(4,L1196,FALSE)</f>
        <v>1.2133087064355267E-2</v>
      </c>
      <c r="AI1196" s="13">
        <f t="shared" ref="AI1196:AI1259" si="1646">_xlfn.POISSON.DIST(1,K1196,FALSE) * _xlfn.POISSON.DIST(4,L1196,FALSE)</f>
        <v>1.9860105176988618E-2</v>
      </c>
      <c r="AJ1196" s="13">
        <f t="shared" ref="AJ1196:AJ1259" si="1647">_xlfn.POISSON.DIST(2,K1196,FALSE) * _xlfn.POISSON.DIST(4,L1196,FALSE)</f>
        <v>1.6254057007461572E-2</v>
      </c>
      <c r="AK1196" s="13">
        <f t="shared" ref="AK1196:AK1259" si="1648">_xlfn.POISSON.DIST(3,K1196,FALSE) * _xlfn.POISSON.DIST(4,L1196,FALSE)</f>
        <v>8.8685119186554164E-3</v>
      </c>
      <c r="AL1196" s="13">
        <f t="shared" ref="AL1196:AL1259" si="1649">_xlfn.POISSON.DIST(5,K1196,FALSE) * _xlfn.POISSON.DIST(5,L1196,FALSE)</f>
        <v>4.0055662740299966E-4</v>
      </c>
      <c r="AM1196" s="13">
        <f t="shared" ref="AM1196:AM1259" si="1650">_xlfn.POISSON.DIST(5,K1196,FALSE) * _xlfn.POISSON.DIST(0,L1196,FALSE)</f>
        <v>3.5308692076826305E-3</v>
      </c>
      <c r="AN1196" s="13">
        <f t="shared" ref="AN1196:AN1259" si="1651">_xlfn.POISSON.DIST(5,K1196,FALSE) * _xlfn.POISSON.DIST(1,L1196,FALSE)</f>
        <v>5.9521564501965997E-3</v>
      </c>
      <c r="AO1196" s="13">
        <f t="shared" ref="AO1196:AO1259" si="1652">_xlfn.POISSON.DIST(5,K1196,FALSE) * _xlfn.POISSON.DIST(2,L1196,FALSE)</f>
        <v>5.016918543815036E-3</v>
      </c>
      <c r="AP1196" s="13">
        <f t="shared" ref="AP1196:AP1259" si="1653">_xlfn.POISSON.DIST(5,K1196,FALSE) * _xlfn.POISSON.DIST(3,L1196,FALSE)</f>
        <v>2.8190871533564209E-3</v>
      </c>
      <c r="AQ1196" s="13">
        <f t="shared" ref="AQ1196:AQ1259" si="1654">_xlfn.POISSON.DIST(5,K1196,FALSE) * _xlfn.POISSON.DIST(4,L1196,FALSE)</f>
        <v>1.1880677813700129E-3</v>
      </c>
      <c r="AR1196" s="13">
        <f t="shared" ref="AR1196:AR1259" si="1655">_xlfn.POISSON.DIST(0,K1196,FALSE) * _xlfn.POISSON.DIST(5,L1196,FALSE)</f>
        <v>4.0906659625773558E-3</v>
      </c>
      <c r="AS1196" s="13">
        <f t="shared" ref="AS1196:AS1259" si="1656">_xlfn.POISSON.DIST(1,K1196,FALSE) * _xlfn.POISSON.DIST(5,L1196,FALSE)</f>
        <v>6.6958273545555166E-3</v>
      </c>
      <c r="AT1196" s="13">
        <f t="shared" ref="AT1196:AT1259" si="1657">_xlfn.POISSON.DIST(2,K1196,FALSE) * _xlfn.POISSON.DIST(5,L1196,FALSE)</f>
        <v>5.4800495044290843E-3</v>
      </c>
      <c r="AU1196" s="13">
        <f t="shared" ref="AU1196:AU1259" si="1658">_xlfn.POISSON.DIST(3,K1196,FALSE) * _xlfn.POISSON.DIST(5,L1196,FALSE)</f>
        <v>2.9900156202565813E-3</v>
      </c>
      <c r="AV1196" s="13">
        <f t="shared" ref="AV1196:AV1259" si="1659">_xlfn.POISSON.DIST(4,K1196,FALSE) * _xlfn.POISSON.DIST(5,L1196,FALSE)</f>
        <v>1.2235555630682774E-3</v>
      </c>
      <c r="AW1196" s="13">
        <f t="shared" ref="AW1196:AW1259" si="1660">_xlfn.POISSON.DIST(6,K1196,FALSE) * _xlfn.POISSON.DIST(6,L1196,FALSE)</f>
        <v>3.070183678302757E-5</v>
      </c>
      <c r="AX1196" s="13">
        <f t="shared" ref="AX1196:AX1259" si="1661">_xlfn.POISSON.DIST(6,K1196,FALSE) * _xlfn.POISSON.DIST(0,L1196,FALSE)</f>
        <v>9.6325353224650508E-4</v>
      </c>
      <c r="AY1196" s="13">
        <f t="shared" ref="AY1196:AY1259" si="1662">_xlfn.POISSON.DIST(6,K1196,FALSE) * _xlfn.POISSON.DIST(1,L1196,FALSE)</f>
        <v>1.6238029187432418E-3</v>
      </c>
      <c r="AZ1196" s="13">
        <f t="shared" ref="AZ1196:AZ1259" si="1663">_xlfn.POISSON.DIST(6,K1196,FALSE) * _xlfn.POISSON.DIST(2,L1196,FALSE)</f>
        <v>1.3686614326602372E-3</v>
      </c>
      <c r="BA1196" s="13">
        <f t="shared" ref="BA1196:BA1259" si="1664">_xlfn.POISSON.DIST(6,K1196,FALSE) * _xlfn.POISSON.DIST(3,L1196,FALSE)</f>
        <v>7.6907285386635521E-4</v>
      </c>
      <c r="BB1196" s="13">
        <f t="shared" ref="BB1196:BB1259" si="1665">_xlfn.POISSON.DIST(6,K1196,FALSE) * _xlfn.POISSON.DIST(4,L1196,FALSE)</f>
        <v>3.2411579688731361E-4</v>
      </c>
      <c r="BC1196" s="13">
        <f t="shared" ref="BC1196:BC1259" si="1666">_xlfn.POISSON.DIST(6,K1196,FALSE) * _xlfn.POISSON.DIST(5,L1196,FALSE)</f>
        <v>1.0927552495322205E-4</v>
      </c>
      <c r="BD1196" s="13">
        <f t="shared" ref="BD1196:BD1259" si="1667">_xlfn.POISSON.DIST(0,K1196,FALSE) * _xlfn.POISSON.DIST(6,L1196,FALSE)</f>
        <v>1.1493054713825307E-3</v>
      </c>
      <c r="BE1196" s="13">
        <f t="shared" ref="BE1196:BE1259" si="1668">_xlfn.POISSON.DIST(1,K1196,FALSE) * _xlfn.POISSON.DIST(6,L1196,FALSE)</f>
        <v>1.8812464973734569E-3</v>
      </c>
      <c r="BF1196" s="13">
        <f t="shared" ref="BF1196:BF1259" si="1669">_xlfn.POISSON.DIST(2,K1196,FALSE) * _xlfn.POISSON.DIST(6,L1196,FALSE)</f>
        <v>1.5396639413987278E-3</v>
      </c>
      <c r="BG1196" s="13">
        <f t="shared" ref="BG1196:BG1259" si="1670">_xlfn.POISSON.DIST(3,K1196,FALSE) * _xlfn.POISSON.DIST(6,L1196,FALSE)</f>
        <v>8.4006891379489795E-4</v>
      </c>
      <c r="BH1196" s="13">
        <f t="shared" ref="BH1196:BH1259" si="1671">_xlfn.POISSON.DIST(4,K1196,FALSE) * _xlfn.POISSON.DIST(6,L1196,FALSE)</f>
        <v>3.4376776692098622E-4</v>
      </c>
      <c r="BI1196" s="13">
        <f t="shared" ref="BI1196:BI1259" si="1672">_xlfn.POISSON.DIST(5,K1196,FALSE) * _xlfn.POISSON.DIST(6,L1196,FALSE)</f>
        <v>1.1253960300946857E-4</v>
      </c>
      <c r="BJ1196" s="14">
        <f t="shared" ref="BJ1196:BJ1259" si="1673">SUM(N1196,Q1196,T1196,W1196,X1196,Y1196,AD1196,AE1196,AF1196,AG1196,AM1196,AN1196,AO1196,AP1196,AQ1196,AX1196,AY1196,AZ1196,BA1196,BB1196,BC1196)</f>
        <v>0.37356686292504249</v>
      </c>
      <c r="BK1196" s="14">
        <f t="shared" ref="BK1196:BK1259" si="1674">SUM(M1196,P1196,S1196,V1196,AC1196,AL1196,AY1196)</f>
        <v>0.23089078126723706</v>
      </c>
      <c r="BL1196" s="14">
        <f t="shared" ref="BL1196:BL1259" si="1675">SUM(O1196,R1196,U1196,AA1196,AB1196,AH1196,AI1196,AJ1196,AK1196,AR1196,AS1196,AT1196,AU1196,AV1196,BD1196,BE1196,BF1196,BG1196,BH1196,BI1196)</f>
        <v>0.36504088214739822</v>
      </c>
      <c r="BM1196" s="14">
        <f t="shared" ref="BM1196:BM1259" si="1676">SUM(S1196:BI1196)</f>
        <v>0.64178792760441583</v>
      </c>
      <c r="BN1196" s="14">
        <f t="shared" ref="BN1196:BN1259" si="1677">SUM(M1196:R1196)</f>
        <v>0.35490729433833279</v>
      </c>
    </row>
    <row r="1197" spans="1:66" x14ac:dyDescent="0.25">
      <c r="A1197" t="s">
        <v>341</v>
      </c>
      <c r="B1197" t="s">
        <v>151</v>
      </c>
      <c r="C1197" t="s">
        <v>154</v>
      </c>
      <c r="D1197" s="7" t="s">
        <v>379</v>
      </c>
      <c r="E1197" s="10">
        <f>VLOOKUP(A1197,home!$A$2:$E$405,3,FALSE)</f>
        <v>1.5127999999999999</v>
      </c>
      <c r="F1197" s="10">
        <f>VLOOKUP(B1197,home!$B$2:$E$405,3,FALSE)</f>
        <v>1.3221000000000001</v>
      </c>
      <c r="G1197" s="10">
        <f>VLOOKUP(C1197,away!$B$2:$E$405,4,FALSE)</f>
        <v>1.9831000000000001</v>
      </c>
      <c r="H1197" s="10">
        <f>VLOOKUP(A1197,away!$A$2:$E$405,3,FALSE)</f>
        <v>1.2179</v>
      </c>
      <c r="I1197" s="10">
        <f>VLOOKUP(C1197,away!$B$2:$E$405,3,FALSE)</f>
        <v>0.5474</v>
      </c>
      <c r="J1197" s="10">
        <f>VLOOKUP(B1197,home!$B$2:$E$405,4,FALSE)</f>
        <v>1.0948</v>
      </c>
      <c r="K1197" s="12">
        <f t="shared" si="1622"/>
        <v>3.9663445283279999</v>
      </c>
      <c r="L1197" s="12">
        <f t="shared" si="1623"/>
        <v>0.72987957800799996</v>
      </c>
      <c r="M1197" s="13">
        <f t="shared" si="1624"/>
        <v>9.129684819938793E-3</v>
      </c>
      <c r="N1197" s="13">
        <f t="shared" si="1625"/>
        <v>3.6211475430923436E-2</v>
      </c>
      <c r="O1197" s="13">
        <f t="shared" si="1626"/>
        <v>6.6635705037229685E-3</v>
      </c>
      <c r="P1197" s="13">
        <f t="shared" si="1627"/>
        <v>2.6430016406569452E-2</v>
      </c>
      <c r="Q1197" s="13">
        <f t="shared" si="1628"/>
        <v>7.1813593719063512E-2</v>
      </c>
      <c r="R1197" s="13">
        <f t="shared" si="1629"/>
        <v>2.4318020136419377E-3</v>
      </c>
      <c r="S1197" s="13">
        <f t="shared" si="1630"/>
        <v>1.9128419573859228E-2</v>
      </c>
      <c r="T1197" s="13">
        <f t="shared" si="1631"/>
        <v>5.2415275478908029E-2</v>
      </c>
      <c r="U1197" s="13">
        <f t="shared" si="1632"/>
        <v>9.6453646107857137E-3</v>
      </c>
      <c r="V1197" s="13">
        <f t="shared" si="1633"/>
        <v>6.1528769203597752E-3</v>
      </c>
      <c r="W1197" s="13">
        <f t="shared" si="1634"/>
        <v>9.4945818169059157E-2</v>
      </c>
      <c r="X1197" s="13">
        <f t="shared" si="1635"/>
        <v>6.9299013698857187E-2</v>
      </c>
      <c r="Y1197" s="13">
        <f t="shared" si="1636"/>
        <v>2.5289967437446246E-2</v>
      </c>
      <c r="Z1197" s="13">
        <f t="shared" si="1637"/>
        <v>5.9164087583866076E-4</v>
      </c>
      <c r="AA1197" s="13">
        <f t="shared" si="1638"/>
        <v>2.3466515506178577E-3</v>
      </c>
      <c r="AB1197" s="13">
        <f t="shared" si="1639"/>
        <v>4.6538142688427797E-3</v>
      </c>
      <c r="AC1197" s="13">
        <f t="shared" si="1640"/>
        <v>1.1132684284836684E-3</v>
      </c>
      <c r="AD1197" s="13">
        <f t="shared" si="1641"/>
        <v>9.4146956595618267E-2</v>
      </c>
      <c r="AE1197" s="13">
        <f t="shared" si="1642"/>
        <v>6.8715940950747345E-2</v>
      </c>
      <c r="AF1197" s="13">
        <f t="shared" si="1643"/>
        <v>2.5077180991777054E-2</v>
      </c>
      <c r="AG1197" s="13">
        <f t="shared" si="1644"/>
        <v>6.1011074266361584E-3</v>
      </c>
      <c r="AH1197" s="13">
        <f t="shared" si="1645"/>
        <v>1.079566481973513E-4</v>
      </c>
      <c r="AI1197" s="13">
        <f t="shared" si="1646"/>
        <v>4.2819326087419518E-4</v>
      </c>
      <c r="AJ1197" s="13">
        <f t="shared" si="1647"/>
        <v>8.4918099866764429E-4</v>
      </c>
      <c r="AK1197" s="13">
        <f t="shared" si="1648"/>
        <v>1.1227148025418389E-3</v>
      </c>
      <c r="AL1197" s="13">
        <f t="shared" si="1649"/>
        <v>1.2891442984090402E-4</v>
      </c>
      <c r="AM1197" s="13">
        <f t="shared" si="1650"/>
        <v>7.4683853230352815E-2</v>
      </c>
      <c r="AN1197" s="13">
        <f t="shared" si="1651"/>
        <v>5.4510219279781315E-2</v>
      </c>
      <c r="AO1197" s="13">
        <f t="shared" si="1652"/>
        <v>1.9892947922525165E-2</v>
      </c>
      <c r="AP1197" s="13">
        <f t="shared" si="1653"/>
        <v>4.8398188116759288E-3</v>
      </c>
      <c r="AQ1197" s="13">
        <f t="shared" si="1654"/>
        <v>8.8312122797530167E-4</v>
      </c>
      <c r="AR1197" s="13">
        <f t="shared" si="1655"/>
        <v>1.5759070565888178E-5</v>
      </c>
      <c r="AS1197" s="13">
        <f t="shared" si="1656"/>
        <v>6.2505903310545422E-5</v>
      </c>
      <c r="AT1197" s="13">
        <f t="shared" si="1657"/>
        <v>1.2395997379199047E-4</v>
      </c>
      <c r="AU1197" s="13">
        <f t="shared" si="1658"/>
        <v>1.6388932126051452E-4</v>
      </c>
      <c r="AV1197" s="13">
        <f t="shared" si="1659"/>
        <v>1.625103781582579E-4</v>
      </c>
      <c r="AW1197" s="13">
        <f t="shared" si="1660"/>
        <v>1.0366703545563854E-5</v>
      </c>
      <c r="AX1197" s="13">
        <f t="shared" si="1661"/>
        <v>4.9370315435776899E-2</v>
      </c>
      <c r="AY1197" s="13">
        <f t="shared" si="1662"/>
        <v>3.6034384996386684E-2</v>
      </c>
      <c r="AZ1197" s="13">
        <f t="shared" si="1663"/>
        <v>1.3150380857470259E-2</v>
      </c>
      <c r="BA1197" s="13">
        <f t="shared" si="1664"/>
        <v>3.1993981436316248E-3</v>
      </c>
      <c r="BB1197" s="13">
        <f t="shared" si="1665"/>
        <v>5.8379384173835717E-4</v>
      </c>
      <c r="BC1197" s="13">
        <f t="shared" si="1666"/>
        <v>8.5219840570332264E-5</v>
      </c>
      <c r="BD1197" s="13">
        <f t="shared" si="1667"/>
        <v>1.9170372957381256E-6</v>
      </c>
      <c r="BE1197" s="13">
        <f t="shared" si="1668"/>
        <v>7.6036303885516201E-6</v>
      </c>
      <c r="BF1197" s="13">
        <f t="shared" si="1669"/>
        <v>1.5079308893530116E-5</v>
      </c>
      <c r="BG1197" s="13">
        <f t="shared" si="1670"/>
        <v>1.9936578106940303E-5</v>
      </c>
      <c r="BH1197" s="13">
        <f t="shared" si="1671"/>
        <v>1.9768834372011618E-5</v>
      </c>
      <c r="BI1197" s="13">
        <f t="shared" si="1672"/>
        <v>1.568200160857015E-5</v>
      </c>
      <c r="BJ1197" s="14">
        <f t="shared" si="1673"/>
        <v>0.80124978348692089</v>
      </c>
      <c r="BK1197" s="14">
        <f t="shared" si="1674"/>
        <v>9.8117565575438506E-2</v>
      </c>
      <c r="BL1197" s="14">
        <f t="shared" si="1675"/>
        <v>2.8857860695644826E-2</v>
      </c>
      <c r="BM1197" s="14">
        <f t="shared" si="1676"/>
        <v>0.74011268944714181</v>
      </c>
      <c r="BN1197" s="14">
        <f t="shared" si="1677"/>
        <v>0.15268014289386009</v>
      </c>
    </row>
    <row r="1198" spans="1:66" x14ac:dyDescent="0.25">
      <c r="A1198" t="s">
        <v>342</v>
      </c>
      <c r="B1198" t="s">
        <v>169</v>
      </c>
      <c r="C1198" t="s">
        <v>175</v>
      </c>
      <c r="D1198" s="7" t="s">
        <v>379</v>
      </c>
      <c r="E1198" s="10">
        <f>VLOOKUP(A1198,home!$A$2:$E$405,3,FALSE)</f>
        <v>1.3717999999999999</v>
      </c>
      <c r="F1198" s="10">
        <f>VLOOKUP(B1198,home!$B$2:$E$405,3,FALSE)</f>
        <v>0.94340000000000002</v>
      </c>
      <c r="G1198" s="10">
        <f>VLOOKUP(C1198,away!$B$2:$E$405,4,FALSE)</f>
        <v>1.0479000000000001</v>
      </c>
      <c r="H1198" s="10">
        <f>VLOOKUP(A1198,away!$A$2:$E$405,3,FALSE)</f>
        <v>1.1667000000000001</v>
      </c>
      <c r="I1198" s="10">
        <f>VLOOKUP(C1198,away!$B$2:$E$405,3,FALSE)</f>
        <v>1.1785000000000001</v>
      </c>
      <c r="J1198" s="10">
        <f>VLOOKUP(B1198,home!$B$2:$E$405,4,FALSE)</f>
        <v>0.80669999999999997</v>
      </c>
      <c r="K1198" s="12">
        <f t="shared" si="1622"/>
        <v>1.3561461981480001</v>
      </c>
      <c r="L1198" s="12">
        <f t="shared" si="1623"/>
        <v>1.1091769648650001</v>
      </c>
      <c r="M1198" s="13">
        <f t="shared" si="1624"/>
        <v>8.4981375096509798E-2</v>
      </c>
      <c r="N1198" s="13">
        <f t="shared" si="1625"/>
        <v>0.11524716875052089</v>
      </c>
      <c r="O1198" s="13">
        <f t="shared" si="1626"/>
        <v>9.4259383699600838E-2</v>
      </c>
      <c r="P1198" s="13">
        <f t="shared" si="1627"/>
        <v>0.12782950484398725</v>
      </c>
      <c r="Q1198" s="13">
        <f t="shared" si="1628"/>
        <v>7.8146004874169964E-2</v>
      </c>
      <c r="R1198" s="13">
        <f t="shared" si="1629"/>
        <v>5.2275168560984374E-2</v>
      </c>
      <c r="S1198" s="13">
        <f t="shared" si="1630"/>
        <v>4.8070481002754649E-2</v>
      </c>
      <c r="T1198" s="13">
        <f t="shared" si="1631"/>
        <v>8.6677748502657331E-2</v>
      </c>
      <c r="U1198" s="13">
        <f t="shared" si="1632"/>
        <v>7.0892771101524824E-2</v>
      </c>
      <c r="V1198" s="13">
        <f t="shared" si="1633"/>
        <v>8.03421243408531E-3</v>
      </c>
      <c r="W1198" s="13">
        <f t="shared" si="1634"/>
        <v>3.5325802470186893E-2</v>
      </c>
      <c r="X1198" s="13">
        <f t="shared" si="1635"/>
        <v>3.9182566365302415E-2</v>
      </c>
      <c r="Y1198" s="13">
        <f t="shared" si="1636"/>
        <v>2.1730200018343793E-2</v>
      </c>
      <c r="Z1198" s="13">
        <f t="shared" si="1637"/>
        <v>1.9327470934092966E-2</v>
      </c>
      <c r="AA1198" s="13">
        <f t="shared" si="1638"/>
        <v>2.6210876227086153E-2</v>
      </c>
      <c r="AB1198" s="13">
        <f t="shared" si="1639"/>
        <v>1.7772890072745341E-2</v>
      </c>
      <c r="AC1198" s="13">
        <f t="shared" si="1640"/>
        <v>7.5531947154170603E-4</v>
      </c>
      <c r="AD1198" s="13">
        <f t="shared" si="1641"/>
        <v>1.1976738179117806E-2</v>
      </c>
      <c r="AE1198" s="13">
        <f t="shared" si="1642"/>
        <v>1.3284322102496656E-2</v>
      </c>
      <c r="AF1198" s="13">
        <f t="shared" si="1643"/>
        <v>7.3673320349681411E-3</v>
      </c>
      <c r="AG1198" s="13">
        <f t="shared" si="1644"/>
        <v>2.7238916618995477E-3</v>
      </c>
      <c r="AH1198" s="13">
        <f t="shared" si="1645"/>
        <v>5.3593963872984414E-3</v>
      </c>
      <c r="AI1198" s="13">
        <f t="shared" si="1646"/>
        <v>7.2681250350029071E-3</v>
      </c>
      <c r="AJ1198" s="13">
        <f t="shared" si="1647"/>
        <v>4.9283200669417463E-3</v>
      </c>
      <c r="AK1198" s="13">
        <f t="shared" si="1648"/>
        <v>2.2278408406798491E-3</v>
      </c>
      <c r="AL1198" s="13">
        <f t="shared" si="1649"/>
        <v>4.5446246986023923E-5</v>
      </c>
      <c r="AM1198" s="13">
        <f t="shared" si="1650"/>
        <v>3.2484415895649207E-3</v>
      </c>
      <c r="AN1198" s="13">
        <f t="shared" si="1651"/>
        <v>3.6030965828548547E-3</v>
      </c>
      <c r="AO1198" s="13">
        <f t="shared" si="1652"/>
        <v>1.9982358659432014E-3</v>
      </c>
      <c r="AP1198" s="13">
        <f t="shared" si="1653"/>
        <v>7.3879906429042135E-4</v>
      </c>
      <c r="AQ1198" s="13">
        <f t="shared" si="1654"/>
        <v>2.0486472594368811E-4</v>
      </c>
      <c r="AR1198" s="13">
        <f t="shared" si="1655"/>
        <v>1.1889038036744244E-3</v>
      </c>
      <c r="AS1198" s="13">
        <f t="shared" si="1656"/>
        <v>1.6123273733167668E-3</v>
      </c>
      <c r="AT1198" s="13">
        <f t="shared" si="1657"/>
        <v>1.0932758187467424E-3</v>
      </c>
      <c r="AU1198" s="13">
        <f t="shared" si="1658"/>
        <v>4.9421394837351217E-4</v>
      </c>
      <c r="AV1198" s="13">
        <f t="shared" si="1659"/>
        <v>1.6755659178961278E-4</v>
      </c>
      <c r="AW1198" s="13">
        <f t="shared" si="1660"/>
        <v>1.8989034174460528E-6</v>
      </c>
      <c r="AX1198" s="13">
        <f t="shared" si="1661"/>
        <v>7.3422695193238431E-4</v>
      </c>
      <c r="AY1198" s="13">
        <f t="shared" si="1662"/>
        <v>8.1438762206644238E-4</v>
      </c>
      <c r="AZ1198" s="13">
        <f t="shared" si="1663"/>
        <v>4.5164999543364077E-4</v>
      </c>
      <c r="BA1198" s="13">
        <f t="shared" si="1664"/>
        <v>1.6698659037212555E-4</v>
      </c>
      <c r="BB1198" s="13">
        <f t="shared" si="1665"/>
        <v>4.6304419870527353E-5</v>
      </c>
      <c r="BC1198" s="13">
        <f t="shared" si="1666"/>
        <v>1.027195917836521E-5</v>
      </c>
      <c r="BD1198" s="13">
        <f t="shared" si="1667"/>
        <v>2.1978411874600892E-4</v>
      </c>
      <c r="BE1198" s="13">
        <f t="shared" si="1668"/>
        <v>2.980593970507086E-4</v>
      </c>
      <c r="BF1198" s="13">
        <f t="shared" si="1669"/>
        <v>2.0210605906630184E-4</v>
      </c>
      <c r="BG1198" s="13">
        <f t="shared" si="1670"/>
        <v>9.1361787875146792E-5</v>
      </c>
      <c r="BH1198" s="13">
        <f t="shared" si="1671"/>
        <v>3.0974985320721124E-5</v>
      </c>
      <c r="BI1198" s="13">
        <f t="shared" si="1672"/>
        <v>8.4013217160772061E-6</v>
      </c>
      <c r="BJ1198" s="14">
        <f t="shared" si="1673"/>
        <v>0.42367904032711401</v>
      </c>
      <c r="BK1198" s="14">
        <f t="shared" si="1674"/>
        <v>0.27053072671793121</v>
      </c>
      <c r="BL1198" s="14">
        <f t="shared" si="1675"/>
        <v>0.28660173719754051</v>
      </c>
      <c r="BM1198" s="14">
        <f t="shared" si="1676"/>
        <v>0.44658788063225668</v>
      </c>
      <c r="BN1198" s="14">
        <f t="shared" si="1677"/>
        <v>0.55273860582577317</v>
      </c>
    </row>
    <row r="1199" spans="1:66" x14ac:dyDescent="0.25">
      <c r="A1199" t="s">
        <v>342</v>
      </c>
      <c r="B1199" t="s">
        <v>171</v>
      </c>
      <c r="C1199" t="s">
        <v>170</v>
      </c>
      <c r="D1199" s="7" t="s">
        <v>379</v>
      </c>
      <c r="E1199" s="10">
        <f>VLOOKUP(A1199,home!$A$2:$E$405,3,FALSE)</f>
        <v>1.3717999999999999</v>
      </c>
      <c r="F1199" s="10">
        <f>VLOOKUP(B1199,home!$B$2:$E$405,3,FALSE)</f>
        <v>0.82620000000000005</v>
      </c>
      <c r="G1199" s="10">
        <f>VLOOKUP(C1199,away!$B$2:$E$405,4,FALSE)</f>
        <v>1.0290999999999999</v>
      </c>
      <c r="H1199" s="10">
        <f>VLOOKUP(A1199,away!$A$2:$E$405,3,FALSE)</f>
        <v>1.1667000000000001</v>
      </c>
      <c r="I1199" s="10">
        <f>VLOOKUP(C1199,away!$B$2:$E$405,3,FALSE)</f>
        <v>0.95799999999999996</v>
      </c>
      <c r="J1199" s="10">
        <f>VLOOKUP(B1199,home!$B$2:$E$405,4,FALSE)</f>
        <v>1.2</v>
      </c>
      <c r="K1199" s="12">
        <f t="shared" si="1622"/>
        <v>1.1663625517559997</v>
      </c>
      <c r="L1199" s="12">
        <f t="shared" si="1623"/>
        <v>1.34123832</v>
      </c>
      <c r="M1199" s="13">
        <f t="shared" si="1624"/>
        <v>8.1463446238674297E-2</v>
      </c>
      <c r="N1199" s="13">
        <f t="shared" si="1625"/>
        <v>9.5015913029777854E-2</v>
      </c>
      <c r="O1199" s="13">
        <f t="shared" si="1626"/>
        <v>0.10926189577456982</v>
      </c>
      <c r="P1199" s="13">
        <f t="shared" si="1627"/>
        <v>0.12743898356532535</v>
      </c>
      <c r="Q1199" s="13">
        <f t="shared" si="1628"/>
        <v>5.5411501389418923E-2</v>
      </c>
      <c r="R1199" s="13">
        <f t="shared" si="1629"/>
        <v>7.3273120764349581E-2</v>
      </c>
      <c r="S1199" s="13">
        <f t="shared" si="1630"/>
        <v>4.9840435440764268E-2</v>
      </c>
      <c r="T1199" s="13">
        <f t="shared" si="1631"/>
        <v>7.4320029032221888E-2</v>
      </c>
      <c r="U1199" s="13">
        <f t="shared" si="1632"/>
        <v>8.5463024109832295E-2</v>
      </c>
      <c r="V1199" s="13">
        <f t="shared" si="1633"/>
        <v>8.6632099375590528E-3</v>
      </c>
      <c r="W1199" s="13">
        <f t="shared" si="1634"/>
        <v>2.1543300052397921E-2</v>
      </c>
      <c r="X1199" s="13">
        <f t="shared" si="1635"/>
        <v>2.8894699569534096E-2</v>
      </c>
      <c r="Y1199" s="13">
        <f t="shared" si="1636"/>
        <v>1.9377339153773321E-2</v>
      </c>
      <c r="Z1199" s="13">
        <f t="shared" si="1637"/>
        <v>3.2758905798377792E-2</v>
      </c>
      <c r="AA1199" s="13">
        <f t="shared" si="1638"/>
        <v>3.8208760959730338E-2</v>
      </c>
      <c r="AB1199" s="13">
        <f t="shared" si="1639"/>
        <v>2.228263396621305E-2</v>
      </c>
      <c r="AC1199" s="13">
        <f t="shared" si="1640"/>
        <v>8.4702918903415813E-4</v>
      </c>
      <c r="AD1199" s="13">
        <f t="shared" si="1641"/>
        <v>6.2818246055900044E-3</v>
      </c>
      <c r="AE1199" s="13">
        <f t="shared" si="1642"/>
        <v>8.4254238805361991E-3</v>
      </c>
      <c r="AF1199" s="13">
        <f t="shared" si="1643"/>
        <v>5.6502506854091269E-3</v>
      </c>
      <c r="AG1199" s="13">
        <f t="shared" si="1644"/>
        <v>2.5261109122923296E-3</v>
      </c>
      <c r="AH1199" s="13">
        <f t="shared" si="1645"/>
        <v>1.0984374944513625E-2</v>
      </c>
      <c r="AI1199" s="13">
        <f t="shared" si="1646"/>
        <v>1.281176358972758E-2</v>
      </c>
      <c r="AJ1199" s="13">
        <f t="shared" si="1647"/>
        <v>7.471580636504634E-3</v>
      </c>
      <c r="AK1199" s="13">
        <f t="shared" si="1648"/>
        <v>2.904857285614753E-3</v>
      </c>
      <c r="AL1199" s="13">
        <f t="shared" si="1649"/>
        <v>5.3002687160774108E-5</v>
      </c>
      <c r="AM1199" s="13">
        <f t="shared" si="1650"/>
        <v>1.4653769953319169E-3</v>
      </c>
      <c r="AN1199" s="13">
        <f t="shared" si="1651"/>
        <v>1.9654197793856276E-3</v>
      </c>
      <c r="AO1199" s="13">
        <f t="shared" si="1652"/>
        <v>1.3180481614989753E-3</v>
      </c>
      <c r="AP1199" s="13">
        <f t="shared" si="1653"/>
        <v>5.8927223393599162E-4</v>
      </c>
      <c r="AQ1199" s="13">
        <f t="shared" si="1654"/>
        <v>1.9758862526673916E-4</v>
      </c>
      <c r="AR1199" s="13">
        <f t="shared" si="1655"/>
        <v>2.9465329193659067E-3</v>
      </c>
      <c r="AS1199" s="13">
        <f t="shared" si="1656"/>
        <v>3.4367256546646748E-3</v>
      </c>
      <c r="AT1199" s="13">
        <f t="shared" si="1657"/>
        <v>2.0042340521299992E-3</v>
      </c>
      <c r="AU1199" s="13">
        <f t="shared" si="1658"/>
        <v>7.7922118111953763E-4</v>
      </c>
      <c r="AV1199" s="13">
        <f t="shared" si="1659"/>
        <v>2.2721360129822712E-4</v>
      </c>
      <c r="AW1199" s="13">
        <f t="shared" si="1660"/>
        <v>2.3032172676053506E-6</v>
      </c>
      <c r="AX1199" s="13">
        <f t="shared" si="1661"/>
        <v>2.8486014192664552E-4</v>
      </c>
      <c r="AY1199" s="13">
        <f t="shared" si="1662"/>
        <v>3.8206533819265553E-4</v>
      </c>
      <c r="AZ1199" s="13">
        <f t="shared" si="1663"/>
        <v>2.5622033616387461E-4</v>
      </c>
      <c r="BA1199" s="13">
        <f t="shared" si="1664"/>
        <v>1.1455084440875686E-4</v>
      </c>
      <c r="BB1199" s="13">
        <f t="shared" si="1665"/>
        <v>3.8409995527345623E-5</v>
      </c>
      <c r="BC1199" s="13">
        <f t="shared" si="1666"/>
        <v>1.0303391574460902E-5</v>
      </c>
      <c r="BD1199" s="13">
        <f t="shared" si="1667"/>
        <v>6.5866714376583782E-4</v>
      </c>
      <c r="BE1199" s="13">
        <f t="shared" si="1668"/>
        <v>7.6824469056055856E-4</v>
      </c>
      <c r="BF1199" s="13">
        <f t="shared" si="1669"/>
        <v>4.480259188276057E-4</v>
      </c>
      <c r="BG1199" s="13">
        <f t="shared" si="1670"/>
        <v>1.7418688464553082E-4</v>
      </c>
      <c r="BH1199" s="13">
        <f t="shared" si="1671"/>
        <v>5.0791264814397362E-5</v>
      </c>
      <c r="BI1199" s="13">
        <f t="shared" si="1672"/>
        <v>1.1848205847167046E-5</v>
      </c>
      <c r="BJ1199" s="14">
        <f t="shared" si="1673"/>
        <v>0.32406850815416471</v>
      </c>
      <c r="BK1199" s="14">
        <f t="shared" si="1674"/>
        <v>0.26868817239671061</v>
      </c>
      <c r="BL1199" s="14">
        <f t="shared" si="1675"/>
        <v>0.37416770354809525</v>
      </c>
      <c r="BM1199" s="14">
        <f t="shared" si="1676"/>
        <v>0.45743866701430752</v>
      </c>
      <c r="BN1199" s="14">
        <f t="shared" si="1677"/>
        <v>0.54186486076211582</v>
      </c>
    </row>
    <row r="1200" spans="1:66" x14ac:dyDescent="0.25">
      <c r="A1200" t="s">
        <v>342</v>
      </c>
      <c r="B1200" t="s">
        <v>173</v>
      </c>
      <c r="C1200" t="s">
        <v>168</v>
      </c>
      <c r="D1200" s="7" t="s">
        <v>379</v>
      </c>
      <c r="E1200" s="10">
        <f>VLOOKUP(A1200,home!$A$2:$E$405,3,FALSE)</f>
        <v>1.3717999999999999</v>
      </c>
      <c r="F1200" s="10">
        <f>VLOOKUP(B1200,home!$B$2:$E$405,3,FALSE)</f>
        <v>1.2301</v>
      </c>
      <c r="G1200" s="10">
        <f>VLOOKUP(C1200,away!$B$2:$E$405,4,FALSE)</f>
        <v>0.87480000000000002</v>
      </c>
      <c r="H1200" s="10">
        <f>VLOOKUP(A1200,away!$A$2:$E$405,3,FALSE)</f>
        <v>1.1667000000000001</v>
      </c>
      <c r="I1200" s="10">
        <f>VLOOKUP(C1200,away!$B$2:$E$405,3,FALSE)</f>
        <v>1.0285</v>
      </c>
      <c r="J1200" s="10">
        <f>VLOOKUP(B1200,home!$B$2:$E$405,4,FALSE)</f>
        <v>0.64280000000000004</v>
      </c>
      <c r="K1200" s="12">
        <f t="shared" si="1622"/>
        <v>1.476182292264</v>
      </c>
      <c r="L1200" s="12">
        <f t="shared" si="1623"/>
        <v>0.7713284706600001</v>
      </c>
      <c r="M1200" s="13">
        <f t="shared" si="1624"/>
        <v>0.10566191503321334</v>
      </c>
      <c r="N1200" s="13">
        <f t="shared" si="1625"/>
        <v>0.15597624793873288</v>
      </c>
      <c r="O1200" s="13">
        <f t="shared" si="1626"/>
        <v>8.150004332957532E-2</v>
      </c>
      <c r="P1200" s="13">
        <f t="shared" si="1627"/>
        <v>0.12030892078186782</v>
      </c>
      <c r="Q1200" s="13">
        <f t="shared" si="1628"/>
        <v>0.11512468761046836</v>
      </c>
      <c r="R1200" s="13">
        <f t="shared" si="1629"/>
        <v>3.1431651890062529E-2</v>
      </c>
      <c r="S1200" s="13">
        <f t="shared" si="1630"/>
        <v>3.4246578852815533E-2</v>
      </c>
      <c r="T1200" s="13">
        <f t="shared" si="1631"/>
        <v>8.8798949229792812E-2</v>
      </c>
      <c r="U1200" s="13">
        <f t="shared" si="1632"/>
        <v>4.6398847936716593E-2</v>
      </c>
      <c r="V1200" s="13">
        <f t="shared" si="1633"/>
        <v>4.3326542869809061E-3</v>
      </c>
      <c r="W1200" s="13">
        <f t="shared" si="1634"/>
        <v>5.6648341750999379E-2</v>
      </c>
      <c r="X1200" s="13">
        <f t="shared" si="1635"/>
        <v>4.3694478808223379E-2</v>
      </c>
      <c r="Y1200" s="13">
        <f t="shared" si="1636"/>
        <v>1.6851397757716359E-2</v>
      </c>
      <c r="Z1200" s="13">
        <f t="shared" si="1637"/>
        <v>8.0813759942264807E-3</v>
      </c>
      <c r="AA1200" s="13">
        <f t="shared" si="1638"/>
        <v>1.1929584139804508E-2</v>
      </c>
      <c r="AB1200" s="13">
        <f t="shared" si="1639"/>
        <v>8.8051204306264386E-3</v>
      </c>
      <c r="AC1200" s="13">
        <f t="shared" si="1640"/>
        <v>3.0832831372102926E-4</v>
      </c>
      <c r="AD1200" s="13">
        <f t="shared" si="1641"/>
        <v>2.0905819744736171E-2</v>
      </c>
      <c r="AE1200" s="13">
        <f t="shared" si="1642"/>
        <v>1.6125253971600983E-2</v>
      </c>
      <c r="AF1200" s="13">
        <f t="shared" si="1643"/>
        <v>6.2189337424595377E-3</v>
      </c>
      <c r="AG1200" s="13">
        <f t="shared" si="1644"/>
        <v>1.5989468842357295E-3</v>
      </c>
      <c r="AH1200" s="13">
        <f t="shared" si="1645"/>
        <v>1.5583488466137867E-3</v>
      </c>
      <c r="AI1200" s="13">
        <f t="shared" si="1646"/>
        <v>2.3004069725413002E-3</v>
      </c>
      <c r="AJ1200" s="13">
        <f t="shared" si="1647"/>
        <v>1.6979100189330526E-3</v>
      </c>
      <c r="AK1200" s="13">
        <f t="shared" si="1648"/>
        <v>8.3547490126886857E-4</v>
      </c>
      <c r="AL1200" s="13">
        <f t="shared" si="1649"/>
        <v>1.4042769017998578E-5</v>
      </c>
      <c r="AM1200" s="13">
        <f t="shared" si="1650"/>
        <v>6.1721601824885194E-3</v>
      </c>
      <c r="AN1200" s="13">
        <f t="shared" si="1651"/>
        <v>4.760762874227417E-3</v>
      </c>
      <c r="AO1200" s="13">
        <f t="shared" si="1652"/>
        <v>1.8360559734763695E-3</v>
      </c>
      <c r="AP1200" s="13">
        <f t="shared" si="1653"/>
        <v>4.7206741535589541E-4</v>
      </c>
      <c r="AQ1200" s="13">
        <f t="shared" si="1654"/>
        <v>9.1029759383720428E-5</v>
      </c>
      <c r="AR1200" s="13">
        <f t="shared" si="1655"/>
        <v>2.403997665226775E-4</v>
      </c>
      <c r="AS1200" s="13">
        <f t="shared" si="1656"/>
        <v>3.5487387840517647E-4</v>
      </c>
      <c r="AT1200" s="13">
        <f t="shared" si="1657"/>
        <v>2.6192926764438473E-4</v>
      </c>
      <c r="AU1200" s="13">
        <f t="shared" si="1658"/>
        <v>1.2888511557410624E-4</v>
      </c>
      <c r="AV1200" s="13">
        <f t="shared" si="1659"/>
        <v>4.7564481336723653E-5</v>
      </c>
      <c r="AW1200" s="13">
        <f t="shared" si="1660"/>
        <v>4.4414993719812217E-7</v>
      </c>
      <c r="AX1200" s="13">
        <f t="shared" si="1661"/>
        <v>1.5185389277344175E-3</v>
      </c>
      <c r="AY1200" s="13">
        <f t="shared" si="1662"/>
        <v>1.1712923087670646E-3</v>
      </c>
      <c r="AZ1200" s="13">
        <f t="shared" si="1663"/>
        <v>4.5172555260856014E-4</v>
      </c>
      <c r="BA1200" s="13">
        <f t="shared" si="1664"/>
        <v>1.1614292655053476E-4</v>
      </c>
      <c r="BB1200" s="13">
        <f t="shared" si="1665"/>
        <v>2.2396086478550165E-5</v>
      </c>
      <c r="BC1200" s="13">
        <f t="shared" si="1666"/>
        <v>3.4549478264538422E-6</v>
      </c>
      <c r="BD1200" s="13">
        <f t="shared" si="1667"/>
        <v>3.0904530709826313E-5</v>
      </c>
      <c r="BE1200" s="13">
        <f t="shared" si="1668"/>
        <v>4.5620720984574594E-5</v>
      </c>
      <c r="BF1200" s="13">
        <f t="shared" si="1669"/>
        <v>3.3672250238872848E-5</v>
      </c>
      <c r="BG1200" s="13">
        <f t="shared" si="1670"/>
        <v>1.6568793181102116E-5</v>
      </c>
      <c r="BH1200" s="13">
        <f t="shared" si="1671"/>
        <v>6.1146397745318617E-6</v>
      </c>
      <c r="BI1200" s="13">
        <f t="shared" si="1672"/>
        <v>1.8052645917474122E-6</v>
      </c>
      <c r="BJ1200" s="14">
        <f t="shared" si="1673"/>
        <v>0.53855868439386312</v>
      </c>
      <c r="BK1200" s="14">
        <f t="shared" si="1674"/>
        <v>0.26604373234638368</v>
      </c>
      <c r="BL1200" s="14">
        <f t="shared" si="1675"/>
        <v>0.18762572717510617</v>
      </c>
      <c r="BM1200" s="14">
        <f t="shared" si="1676"/>
        <v>0.38913520516682926</v>
      </c>
      <c r="BN1200" s="14">
        <f t="shared" si="1677"/>
        <v>0.61000346658392024</v>
      </c>
    </row>
    <row r="1201" spans="1:66" x14ac:dyDescent="0.25">
      <c r="A1201" t="s">
        <v>343</v>
      </c>
      <c r="B1201" t="s">
        <v>190</v>
      </c>
      <c r="C1201" t="s">
        <v>195</v>
      </c>
      <c r="D1201" s="7" t="s">
        <v>379</v>
      </c>
      <c r="E1201" s="10">
        <f>VLOOKUP(A1201,home!$A$2:$E$405,3,FALSE)</f>
        <v>1.3151999999999999</v>
      </c>
      <c r="F1201" s="10">
        <f>VLOOKUP(B1201,home!$B$2:$E$405,3,FALSE)</f>
        <v>0.58140000000000003</v>
      </c>
      <c r="G1201" s="10">
        <f>VLOOKUP(C1201,away!$B$2:$E$405,4,FALSE)</f>
        <v>0.93920000000000003</v>
      </c>
      <c r="H1201" s="10">
        <f>VLOOKUP(A1201,away!$A$2:$E$405,3,FALSE)</f>
        <v>1.1212</v>
      </c>
      <c r="I1201" s="10">
        <f>VLOOKUP(C1201,away!$B$2:$E$405,3,FALSE)</f>
        <v>1.7313000000000001</v>
      </c>
      <c r="J1201" s="10">
        <f>VLOOKUP(B1201,home!$B$2:$E$405,4,FALSE)</f>
        <v>0.73450000000000004</v>
      </c>
      <c r="K1201" s="12">
        <f t="shared" si="1622"/>
        <v>0.718166117376</v>
      </c>
      <c r="L1201" s="12">
        <f t="shared" si="1623"/>
        <v>1.4257625998200001</v>
      </c>
      <c r="M1201" s="13">
        <f t="shared" si="1624"/>
        <v>0.11719351721948625</v>
      </c>
      <c r="N1201" s="13">
        <f t="shared" si="1625"/>
        <v>8.4164413243155836E-2</v>
      </c>
      <c r="O1201" s="13">
        <f t="shared" si="1626"/>
        <v>0.16709013379290463</v>
      </c>
      <c r="P1201" s="13">
        <f t="shared" si="1627"/>
        <v>0.1199984726378867</v>
      </c>
      <c r="Q1201" s="13">
        <f t="shared" si="1628"/>
        <v>3.0222014940033209E-2</v>
      </c>
      <c r="R1201" s="13">
        <f t="shared" si="1629"/>
        <v>0.11911543178042171</v>
      </c>
      <c r="S1201" s="13">
        <f t="shared" si="1630"/>
        <v>3.0717640738730557E-2</v>
      </c>
      <c r="T1201" s="13">
        <f t="shared" si="1631"/>
        <v>4.3089418592700629E-2</v>
      </c>
      <c r="U1201" s="13">
        <f t="shared" si="1632"/>
        <v>8.5544667161311261E-2</v>
      </c>
      <c r="V1201" s="13">
        <f t="shared" si="1633"/>
        <v>3.4947609723189003E-3</v>
      </c>
      <c r="W1201" s="13">
        <f t="shared" si="1634"/>
        <v>7.2348090429210392E-3</v>
      </c>
      <c r="X1201" s="13">
        <f t="shared" si="1635"/>
        <v>1.0315120150236346E-2</v>
      </c>
      <c r="Y1201" s="13">
        <f t="shared" si="1636"/>
        <v>7.353456261428323E-3</v>
      </c>
      <c r="Z1201" s="13">
        <f t="shared" si="1637"/>
        <v>5.6610109231311954E-2</v>
      </c>
      <c r="AA1201" s="13">
        <f t="shared" si="1638"/>
        <v>4.0655462350882562E-2</v>
      </c>
      <c r="AB1201" s="13">
        <f t="shared" si="1639"/>
        <v>1.4598687773329736E-2</v>
      </c>
      <c r="AC1201" s="13">
        <f t="shared" si="1640"/>
        <v>2.2365037165801219E-4</v>
      </c>
      <c r="AD1201" s="13">
        <f t="shared" si="1641"/>
        <v>1.2989486800778442E-3</v>
      </c>
      <c r="AE1201" s="13">
        <f t="shared" si="1642"/>
        <v>1.8519924471405444E-3</v>
      </c>
      <c r="AF1201" s="13">
        <f t="shared" si="1643"/>
        <v>1.3202507831410536E-3</v>
      </c>
      <c r="AG1201" s="13">
        <f t="shared" si="1644"/>
        <v>6.2745472966185963E-4</v>
      </c>
      <c r="AH1201" s="13">
        <f t="shared" si="1645"/>
        <v>2.0178144128432388E-2</v>
      </c>
      <c r="AI1201" s="13">
        <f t="shared" si="1646"/>
        <v>1.4491259424569618E-2</v>
      </c>
      <c r="AJ1201" s="13">
        <f t="shared" si="1647"/>
        <v>5.2035657584157654E-3</v>
      </c>
      <c r="AK1201" s="13">
        <f t="shared" si="1648"/>
        <v>1.245674872410717E-3</v>
      </c>
      <c r="AL1201" s="13">
        <f t="shared" si="1649"/>
        <v>9.160132280557495E-6</v>
      </c>
      <c r="AM1201" s="13">
        <f t="shared" si="1650"/>
        <v>1.865721860484371E-4</v>
      </c>
      <c r="AN1201" s="13">
        <f t="shared" si="1651"/>
        <v>2.6600764503452044E-4</v>
      </c>
      <c r="AO1201" s="13">
        <f t="shared" si="1652"/>
        <v>1.8963187577820682E-4</v>
      </c>
      <c r="AP1201" s="13">
        <f t="shared" si="1653"/>
        <v>9.0123345406093122E-5</v>
      </c>
      <c r="AQ1201" s="13">
        <f t="shared" si="1654"/>
        <v>3.212362381266681E-5</v>
      </c>
      <c r="AR1201" s="13">
        <f t="shared" si="1655"/>
        <v>5.7538486464192833E-3</v>
      </c>
      <c r="AS1201" s="13">
        <f t="shared" si="1656"/>
        <v>4.1322191423680899E-3</v>
      </c>
      <c r="AT1201" s="13">
        <f t="shared" si="1657"/>
        <v>1.4838098888106377E-3</v>
      </c>
      <c r="AU1201" s="13">
        <f t="shared" si="1658"/>
        <v>3.5520732892375002E-4</v>
      </c>
      <c r="AV1201" s="13">
        <f t="shared" si="1659"/>
        <v>6.3774467069167308E-5</v>
      </c>
      <c r="AW1201" s="13">
        <f t="shared" si="1660"/>
        <v>2.6053817957288336E-7</v>
      </c>
      <c r="AX1201" s="13">
        <f t="shared" si="1661"/>
        <v>2.233163707745979E-5</v>
      </c>
      <c r="AY1201" s="13">
        <f t="shared" si="1662"/>
        <v>3.1839612937795779E-5</v>
      </c>
      <c r="AZ1201" s="13">
        <f t="shared" si="1663"/>
        <v>2.2697864659727115E-5</v>
      </c>
      <c r="BA1201" s="13">
        <f t="shared" si="1664"/>
        <v>1.0787255509205006E-5</v>
      </c>
      <c r="BB1201" s="13">
        <f t="shared" si="1665"/>
        <v>3.8450163649316889E-6</v>
      </c>
      <c r="BC1201" s="13">
        <f t="shared" si="1666"/>
        <v>1.0964161057630897E-6</v>
      </c>
      <c r="BD1201" s="13">
        <f t="shared" si="1667"/>
        <v>1.367270367514922E-3</v>
      </c>
      <c r="BE1201" s="13">
        <f t="shared" si="1668"/>
        <v>9.8192725124144806E-4</v>
      </c>
      <c r="BF1201" s="13">
        <f t="shared" si="1669"/>
        <v>3.5259344078487941E-4</v>
      </c>
      <c r="BG1201" s="13">
        <f t="shared" si="1670"/>
        <v>8.4406887460240486E-5</v>
      </c>
      <c r="BH1201" s="13">
        <f t="shared" si="1671"/>
        <v>1.5154541661778469E-5</v>
      </c>
      <c r="BI1201" s="13">
        <f t="shared" si="1672"/>
        <v>2.1766956691704566E-6</v>
      </c>
      <c r="BJ1201" s="14">
        <f t="shared" si="1673"/>
        <v>0.18833493534923146</v>
      </c>
      <c r="BK1201" s="14">
        <f t="shared" si="1674"/>
        <v>0.27166904168529876</v>
      </c>
      <c r="BL1201" s="14">
        <f t="shared" si="1675"/>
        <v>0.48271541570060178</v>
      </c>
      <c r="BM1201" s="14">
        <f t="shared" si="1676"/>
        <v>0.36151393927779746</v>
      </c>
      <c r="BN1201" s="14">
        <f t="shared" si="1677"/>
        <v>0.63778398361388833</v>
      </c>
    </row>
    <row r="1202" spans="1:66" x14ac:dyDescent="0.25">
      <c r="A1202" t="s">
        <v>346</v>
      </c>
      <c r="B1202" t="s">
        <v>245</v>
      </c>
      <c r="C1202" t="s">
        <v>233</v>
      </c>
      <c r="D1202" s="7" t="s">
        <v>379</v>
      </c>
      <c r="E1202" s="10">
        <f>VLOOKUP(A1202,home!$A$2:$E$405,3,FALSE)</f>
        <v>1.619</v>
      </c>
      <c r="F1202" s="10">
        <f>VLOOKUP(B1202,home!$B$2:$E$405,3,FALSE)</f>
        <v>0.92649999999999999</v>
      </c>
      <c r="G1202" s="10">
        <f>VLOOKUP(C1202,away!$B$2:$E$405,4,FALSE)</f>
        <v>1.2353000000000001</v>
      </c>
      <c r="H1202" s="10">
        <f>VLOOKUP(A1202,away!$A$2:$E$405,3,FALSE)</f>
        <v>1.181</v>
      </c>
      <c r="I1202" s="10">
        <f>VLOOKUP(C1202,away!$B$2:$E$405,3,FALSE)</f>
        <v>0.6774</v>
      </c>
      <c r="J1202" s="10">
        <f>VLOOKUP(B1202,home!$B$2:$E$405,4,FALSE)</f>
        <v>0.9879</v>
      </c>
      <c r="K1202" s="12">
        <f t="shared" si="1622"/>
        <v>1.8529543235500001</v>
      </c>
      <c r="L1202" s="12">
        <f t="shared" si="1623"/>
        <v>0.79032928625999999</v>
      </c>
      <c r="M1202" s="13">
        <f t="shared" si="1624"/>
        <v>7.1127331282816994E-2</v>
      </c>
      <c r="N1202" s="13">
        <f t="shared" si="1625"/>
        <v>0.1317956960230689</v>
      </c>
      <c r="O1202" s="13">
        <f t="shared" si="1626"/>
        <v>5.6214012966327311E-2</v>
      </c>
      <c r="P1202" s="13">
        <f t="shared" si="1627"/>
        <v>0.10416199837005194</v>
      </c>
      <c r="Q1202" s="13">
        <f t="shared" si="1628"/>
        <v>0.12210570238561357</v>
      </c>
      <c r="R1202" s="13">
        <f t="shared" si="1629"/>
        <v>2.2213790372743923E-2</v>
      </c>
      <c r="S1202" s="13">
        <f t="shared" si="1630"/>
        <v>3.8134855156107185E-2</v>
      </c>
      <c r="T1202" s="13">
        <f t="shared" si="1631"/>
        <v>9.6503712614697937E-2</v>
      </c>
      <c r="U1202" s="13">
        <f t="shared" si="1632"/>
        <v>4.1161138913609216E-2</v>
      </c>
      <c r="V1202" s="13">
        <f t="shared" si="1633"/>
        <v>6.205151379726632E-3</v>
      </c>
      <c r="W1202" s="13">
        <f t="shared" si="1634"/>
        <v>7.5418763055177404E-2</v>
      </c>
      <c r="X1202" s="13">
        <f t="shared" si="1635"/>
        <v>5.9605657176010407E-2</v>
      </c>
      <c r="Y1202" s="13">
        <f t="shared" si="1636"/>
        <v>2.3554048246487276E-2</v>
      </c>
      <c r="Z1202" s="13">
        <f t="shared" si="1637"/>
        <v>5.8520696968066555E-3</v>
      </c>
      <c r="AA1202" s="13">
        <f t="shared" si="1638"/>
        <v>1.0843617846413829E-2</v>
      </c>
      <c r="AB1202" s="13">
        <f t="shared" si="1639"/>
        <v>1.0046364285718225E-2</v>
      </c>
      <c r="AC1202" s="13">
        <f t="shared" si="1640"/>
        <v>5.6794357056908428E-4</v>
      </c>
      <c r="AD1202" s="13">
        <f t="shared" si="1641"/>
        <v>3.4936880769971007E-2</v>
      </c>
      <c r="AE1202" s="13">
        <f t="shared" si="1642"/>
        <v>2.7611640043081902E-2</v>
      </c>
      <c r="AF1202" s="13">
        <f t="shared" si="1643"/>
        <v>1.0911143883858478E-2</v>
      </c>
      <c r="AG1202" s="13">
        <f t="shared" si="1644"/>
        <v>2.8744655193366788E-3</v>
      </c>
      <c r="AH1202" s="13">
        <f t="shared" si="1645"/>
        <v>1.1562655166552445E-3</v>
      </c>
      <c r="AI1202" s="13">
        <f t="shared" si="1646"/>
        <v>2.1425071882581097E-3</v>
      </c>
      <c r="AJ1202" s="13">
        <f t="shared" si="1647"/>
        <v>1.9849839788599099E-3</v>
      </c>
      <c r="AK1202" s="13">
        <f t="shared" si="1648"/>
        <v>1.2260282152686507E-3</v>
      </c>
      <c r="AL1202" s="13">
        <f t="shared" si="1649"/>
        <v>3.3268863715228374E-5</v>
      </c>
      <c r="AM1202" s="13">
        <f t="shared" si="1650"/>
        <v>1.2947288854813725E-2</v>
      </c>
      <c r="AN1202" s="13">
        <f t="shared" si="1651"/>
        <v>1.0232621559626981E-2</v>
      </c>
      <c r="AO1202" s="13">
        <f t="shared" si="1652"/>
        <v>4.0435702468943398E-3</v>
      </c>
      <c r="AP1202" s="13">
        <f t="shared" si="1653"/>
        <v>1.0652506623900588E-3</v>
      </c>
      <c r="AQ1202" s="13">
        <f t="shared" si="1654"/>
        <v>2.1047469892368181E-4</v>
      </c>
      <c r="AR1202" s="13">
        <f t="shared" si="1655"/>
        <v>1.8276610010103795E-4</v>
      </c>
      <c r="AS1202" s="13">
        <f t="shared" si="1656"/>
        <v>3.3865723538059031E-4</v>
      </c>
      <c r="AT1202" s="13">
        <f t="shared" si="1657"/>
        <v>3.1375819424997757E-4</v>
      </c>
      <c r="AU1202" s="13">
        <f t="shared" si="1658"/>
        <v>1.9379320086157888E-4</v>
      </c>
      <c r="AV1202" s="13">
        <f t="shared" si="1659"/>
        <v>8.9772487352764082E-5</v>
      </c>
      <c r="AW1202" s="13">
        <f t="shared" si="1660"/>
        <v>1.353344169916337E-6</v>
      </c>
      <c r="AX1202" s="13">
        <f t="shared" si="1661"/>
        <v>3.9984558102963029E-3</v>
      </c>
      <c r="AY1202" s="13">
        <f t="shared" si="1662"/>
        <v>3.1600967266936261E-3</v>
      </c>
      <c r="AZ1202" s="13">
        <f t="shared" si="1663"/>
        <v>1.2487584952601679E-3</v>
      </c>
      <c r="BA1202" s="13">
        <f t="shared" si="1664"/>
        <v>3.289768034233601E-4</v>
      </c>
      <c r="BB1202" s="13">
        <f t="shared" si="1665"/>
        <v>6.5000000561420113E-5</v>
      </c>
      <c r="BC1202" s="13">
        <f t="shared" si="1666"/>
        <v>1.0274280810121353E-5</v>
      </c>
      <c r="BD1202" s="13">
        <f t="shared" si="1667"/>
        <v>2.4074233574229498E-5</v>
      </c>
      <c r="BE1202" s="13">
        <f t="shared" si="1668"/>
        <v>4.4608455187521116E-5</v>
      </c>
      <c r="BF1202" s="13">
        <f t="shared" si="1669"/>
        <v>4.1328714953301851E-5</v>
      </c>
      <c r="BG1202" s="13">
        <f t="shared" si="1670"/>
        <v>2.552674035316207E-5</v>
      </c>
      <c r="BH1202" s="13">
        <f t="shared" si="1671"/>
        <v>1.1824970975882482E-5</v>
      </c>
      <c r="BI1202" s="13">
        <f t="shared" si="1672"/>
        <v>4.3822262191229406E-6</v>
      </c>
      <c r="BJ1202" s="14">
        <f t="shared" si="1673"/>
        <v>0.6226284778569976</v>
      </c>
      <c r="BK1202" s="14">
        <f t="shared" si="1674"/>
        <v>0.22339064534968067</v>
      </c>
      <c r="BL1202" s="14">
        <f t="shared" si="1675"/>
        <v>0.1482592018430636</v>
      </c>
      <c r="BM1202" s="14">
        <f t="shared" si="1676"/>
        <v>0.48935311996340208</v>
      </c>
      <c r="BN1202" s="14">
        <f t="shared" si="1677"/>
        <v>0.50761853140062274</v>
      </c>
    </row>
    <row r="1203" spans="1:66" x14ac:dyDescent="0.25">
      <c r="A1203" t="s">
        <v>346</v>
      </c>
      <c r="B1203" t="s">
        <v>237</v>
      </c>
      <c r="C1203" t="s">
        <v>243</v>
      </c>
      <c r="D1203" s="7" t="s">
        <v>379</v>
      </c>
      <c r="E1203" s="10">
        <f>VLOOKUP(A1203,home!$A$2:$E$405,3,FALSE)</f>
        <v>1.619</v>
      </c>
      <c r="F1203" s="10">
        <f>VLOOKUP(B1203,home!$B$2:$E$405,3,FALSE)</f>
        <v>1.2353000000000001</v>
      </c>
      <c r="G1203" s="10">
        <f>VLOOKUP(C1203,away!$B$2:$E$405,4,FALSE)</f>
        <v>1.1324000000000001</v>
      </c>
      <c r="H1203" s="10">
        <f>VLOOKUP(A1203,away!$A$2:$E$405,3,FALSE)</f>
        <v>1.181</v>
      </c>
      <c r="I1203" s="10">
        <f>VLOOKUP(C1203,away!$B$2:$E$405,3,FALSE)</f>
        <v>0.9879</v>
      </c>
      <c r="J1203" s="10">
        <f>VLOOKUP(B1203,home!$B$2:$E$405,4,FALSE)</f>
        <v>1.5725</v>
      </c>
      <c r="K1203" s="12">
        <f t="shared" si="1622"/>
        <v>2.2647441726800004</v>
      </c>
      <c r="L1203" s="12">
        <f t="shared" si="1623"/>
        <v>1.8346513177500001</v>
      </c>
      <c r="M1203" s="13">
        <f t="shared" si="1624"/>
        <v>1.6582696771343837E-2</v>
      </c>
      <c r="N1203" s="13">
        <f t="shared" si="1625"/>
        <v>3.755556588022041E-2</v>
      </c>
      <c r="O1203" s="13">
        <f t="shared" si="1626"/>
        <v>3.0423466483394647E-2</v>
      </c>
      <c r="P1203" s="13">
        <f t="shared" si="1627"/>
        <v>6.8901368430993315E-2</v>
      </c>
      <c r="Q1203" s="13">
        <f t="shared" si="1628"/>
        <v>4.2526874489464524E-2</v>
      </c>
      <c r="R1203" s="13">
        <f t="shared" si="1629"/>
        <v>2.7908226437141481E-2</v>
      </c>
      <c r="S1203" s="13">
        <f t="shared" si="1630"/>
        <v>7.1571570009459365E-2</v>
      </c>
      <c r="T1203" s="13">
        <f t="shared" si="1631"/>
        <v>7.8021986321884951E-2</v>
      </c>
      <c r="U1203" s="13">
        <f t="shared" si="1632"/>
        <v>6.3204993193350087E-2</v>
      </c>
      <c r="V1203" s="13">
        <f t="shared" si="1633"/>
        <v>3.3042334444581288E-2</v>
      </c>
      <c r="W1203" s="13">
        <f t="shared" si="1634"/>
        <v>3.2104163727436186E-2</v>
      </c>
      <c r="X1203" s="13">
        <f t="shared" si="1635"/>
        <v>5.8899946287802554E-2</v>
      </c>
      <c r="Y1203" s="13">
        <f t="shared" si="1636"/>
        <v>5.4030432036160599E-2</v>
      </c>
      <c r="Z1203" s="13">
        <f t="shared" si="1637"/>
        <v>1.7067288136322335E-2</v>
      </c>
      <c r="AA1203" s="13">
        <f t="shared" si="1638"/>
        <v>3.8653041350186504E-2</v>
      </c>
      <c r="AB1203" s="13">
        <f t="shared" si="1639"/>
        <v>4.3769625077097002E-2</v>
      </c>
      <c r="AC1203" s="13">
        <f t="shared" si="1640"/>
        <v>8.5807140221925513E-3</v>
      </c>
      <c r="AD1203" s="13">
        <f t="shared" si="1641"/>
        <v>1.8176929430118935E-2</v>
      </c>
      <c r="AE1203" s="13">
        <f t="shared" si="1642"/>
        <v>3.3348327531616463E-2</v>
      </c>
      <c r="AF1203" s="13">
        <f t="shared" si="1643"/>
        <v>3.0591276525319382E-2</v>
      </c>
      <c r="AG1203" s="13">
        <f t="shared" si="1644"/>
        <v>1.8708108596277282E-2</v>
      </c>
      <c r="AH1203" s="13">
        <f t="shared" si="1645"/>
        <v>7.8281306674306758E-3</v>
      </c>
      <c r="AI1203" s="13">
        <f t="shared" si="1646"/>
        <v>1.7728713312041219E-2</v>
      </c>
      <c r="AJ1203" s="13">
        <f t="shared" si="1647"/>
        <v>2.0075500081279857E-2</v>
      </c>
      <c r="AK1203" s="13">
        <f t="shared" si="1648"/>
        <v>1.5155290607571812E-2</v>
      </c>
      <c r="AL1203" s="13">
        <f t="shared" si="1649"/>
        <v>1.4261201212236079E-3</v>
      </c>
      <c r="AM1203" s="13">
        <f t="shared" si="1650"/>
        <v>8.2332190008154917E-3</v>
      </c>
      <c r="AN1203" s="13">
        <f t="shared" si="1651"/>
        <v>1.5105086089170482E-2</v>
      </c>
      <c r="AO1203" s="13">
        <f t="shared" si="1652"/>
        <v>1.3856283049111913E-2</v>
      </c>
      <c r="AP1203" s="13">
        <f t="shared" si="1653"/>
        <v>8.4738159850567193E-3</v>
      </c>
      <c r="AQ1203" s="13">
        <f t="shared" si="1654"/>
        <v>3.8866244158388299E-3</v>
      </c>
      <c r="AR1203" s="13">
        <f t="shared" si="1655"/>
        <v>2.8723780489041777E-3</v>
      </c>
      <c r="AS1203" s="13">
        <f t="shared" si="1656"/>
        <v>6.5052014479896839E-3</v>
      </c>
      <c r="AT1203" s="13">
        <f t="shared" si="1657"/>
        <v>7.3663085357220711E-3</v>
      </c>
      <c r="AU1203" s="13">
        <f t="shared" si="1658"/>
        <v>5.5609347768131694E-3</v>
      </c>
      <c r="AV1203" s="13">
        <f t="shared" si="1659"/>
        <v>3.1485236576102964E-3</v>
      </c>
      <c r="AW1203" s="13">
        <f t="shared" si="1660"/>
        <v>1.6459865976598407E-4</v>
      </c>
      <c r="AX1203" s="13">
        <f t="shared" si="1661"/>
        <v>3.10768912574919E-3</v>
      </c>
      <c r="AY1203" s="13">
        <f t="shared" si="1662"/>
        <v>5.701525949713097E-3</v>
      </c>
      <c r="AZ1203" s="13">
        <f t="shared" si="1663"/>
        <v>5.2301560484134786E-3</v>
      </c>
      <c r="BA1203" s="13">
        <f t="shared" si="1664"/>
        <v>3.1985042287533067E-3</v>
      </c>
      <c r="BB1203" s="13">
        <f t="shared" si="1665"/>
        <v>1.4670349995277998E-3</v>
      </c>
      <c r="BC1203" s="13">
        <f t="shared" si="1666"/>
        <v>5.3829953901381026E-4</v>
      </c>
      <c r="BD1203" s="13">
        <f t="shared" si="1667"/>
        <v>8.7830202874970387E-4</v>
      </c>
      <c r="BE1203" s="13">
        <f t="shared" si="1668"/>
        <v>1.9891294014639134E-3</v>
      </c>
      <c r="BF1203" s="13">
        <f t="shared" si="1669"/>
        <v>2.2524346103359283E-3</v>
      </c>
      <c r="BG1203" s="13">
        <f t="shared" si="1670"/>
        <v>1.7003960527003472E-3</v>
      </c>
      <c r="BH1203" s="13">
        <f t="shared" si="1671"/>
        <v>9.6274051290029658E-4</v>
      </c>
      <c r="BI1203" s="13">
        <f t="shared" si="1672"/>
        <v>4.3607219327878032E-4</v>
      </c>
      <c r="BJ1203" s="14">
        <f t="shared" si="1673"/>
        <v>0.47276184925746539</v>
      </c>
      <c r="BK1203" s="14">
        <f t="shared" si="1674"/>
        <v>0.20580632974950705</v>
      </c>
      <c r="BL1203" s="14">
        <f t="shared" si="1675"/>
        <v>0.29841940847596166</v>
      </c>
      <c r="BM1203" s="14">
        <f t="shared" si="1676"/>
        <v>0.76461974983675141</v>
      </c>
      <c r="BN1203" s="14">
        <f t="shared" si="1677"/>
        <v>0.22389819849255821</v>
      </c>
    </row>
    <row r="1204" spans="1:66" x14ac:dyDescent="0.25">
      <c r="A1204" t="s">
        <v>347</v>
      </c>
      <c r="B1204" t="s">
        <v>256</v>
      </c>
      <c r="C1204" t="s">
        <v>250</v>
      </c>
      <c r="D1204" s="7" t="s">
        <v>379</v>
      </c>
      <c r="E1204" s="10">
        <f>VLOOKUP(A1204,home!$A$2:$E$405,3,FALSE)</f>
        <v>1.2816000000000001</v>
      </c>
      <c r="F1204" s="10">
        <f>VLOOKUP(B1204,home!$B$2:$E$405,3,FALSE)</f>
        <v>0.2601</v>
      </c>
      <c r="G1204" s="10">
        <f>VLOOKUP(C1204,away!$B$2:$E$405,4,FALSE)</f>
        <v>0.33439999999999998</v>
      </c>
      <c r="H1204" s="10">
        <f>VLOOKUP(A1204,away!$A$2:$E$405,3,FALSE)</f>
        <v>0.83499999999999996</v>
      </c>
      <c r="I1204" s="10">
        <f>VLOOKUP(C1204,away!$B$2:$E$405,3,FALSE)</f>
        <v>1.5398000000000001</v>
      </c>
      <c r="J1204" s="10">
        <f>VLOOKUP(B1204,home!$B$2:$E$405,4,FALSE)</f>
        <v>0.998</v>
      </c>
      <c r="K1204" s="12">
        <f t="shared" si="1622"/>
        <v>0.11147028710399999</v>
      </c>
      <c r="L1204" s="12">
        <f t="shared" si="1623"/>
        <v>1.283161534</v>
      </c>
      <c r="M1204" s="13">
        <f t="shared" si="1624"/>
        <v>0.24792430006060273</v>
      </c>
      <c r="N1204" s="13">
        <f t="shared" si="1625"/>
        <v>2.7636192907813627E-2</v>
      </c>
      <c r="O1204" s="13">
        <f t="shared" si="1626"/>
        <v>0.31812692518163938</v>
      </c>
      <c r="P1204" s="13">
        <f t="shared" si="1627"/>
        <v>3.5461699685510058E-2</v>
      </c>
      <c r="Q1204" s="13">
        <f t="shared" si="1628"/>
        <v>1.540307178947756E-3</v>
      </c>
      <c r="R1204" s="13">
        <f t="shared" si="1629"/>
        <v>0.20410411666138781</v>
      </c>
      <c r="S1204" s="13">
        <f t="shared" si="1630"/>
        <v>1.2680605978094039E-3</v>
      </c>
      <c r="T1204" s="13">
        <f t="shared" si="1631"/>
        <v>1.9764629225698153E-3</v>
      </c>
      <c r="U1204" s="13">
        <f t="shared" si="1632"/>
        <v>2.2751544483353203E-2</v>
      </c>
      <c r="V1204" s="13">
        <f t="shared" si="1633"/>
        <v>2.0152918581981834E-5</v>
      </c>
      <c r="W1204" s="13">
        <f t="shared" si="1634"/>
        <v>5.7232827821886239E-5</v>
      </c>
      <c r="X1204" s="13">
        <f t="shared" si="1635"/>
        <v>7.3438963143089437E-5</v>
      </c>
      <c r="Y1204" s="13">
        <f t="shared" si="1636"/>
        <v>4.7117026301028056E-5</v>
      </c>
      <c r="Z1204" s="13">
        <f t="shared" si="1637"/>
        <v>8.7299517143647101E-2</v>
      </c>
      <c r="AA1204" s="13">
        <f t="shared" si="1638"/>
        <v>9.7313022400429099E-3</v>
      </c>
      <c r="AB1204" s="13">
        <f t="shared" si="1639"/>
        <v>5.4237552729669047E-4</v>
      </c>
      <c r="AC1204" s="13">
        <f t="shared" si="1640"/>
        <v>1.8016001919892562E-7</v>
      </c>
      <c r="AD1204" s="13">
        <f t="shared" si="1641"/>
        <v>1.5949399372698631E-6</v>
      </c>
      <c r="AE1204" s="13">
        <f t="shared" si="1642"/>
        <v>2.0465655765450616E-6</v>
      </c>
      <c r="AF1204" s="13">
        <f t="shared" si="1643"/>
        <v>1.3130371123155779E-6</v>
      </c>
      <c r="AG1204" s="13">
        <f t="shared" si="1644"/>
        <v>5.6161290507926234E-7</v>
      </c>
      <c r="AH1204" s="13">
        <f t="shared" si="1645"/>
        <v>2.8004845583875369E-2</v>
      </c>
      <c r="AI1204" s="13">
        <f t="shared" si="1646"/>
        <v>3.1217081775377731E-3</v>
      </c>
      <c r="AJ1204" s="13">
        <f t="shared" si="1647"/>
        <v>1.7398885340252001E-4</v>
      </c>
      <c r="AK1204" s="13">
        <f t="shared" si="1648"/>
        <v>6.464862480558226E-6</v>
      </c>
      <c r="AL1204" s="13">
        <f t="shared" si="1649"/>
        <v>1.0307630989953553E-9</v>
      </c>
      <c r="AM1204" s="13">
        <f t="shared" si="1650"/>
        <v>3.5557682544221459E-8</v>
      </c>
      <c r="AN1204" s="13">
        <f t="shared" si="1651"/>
        <v>4.5626250478928239E-8</v>
      </c>
      <c r="AO1204" s="13">
        <f t="shared" si="1652"/>
        <v>2.9272924777604898E-8</v>
      </c>
      <c r="AP1204" s="13">
        <f t="shared" si="1653"/>
        <v>1.2520630354099369E-8</v>
      </c>
      <c r="AQ1204" s="13">
        <f t="shared" si="1654"/>
        <v>4.0164978129532762E-9</v>
      </c>
      <c r="AR1204" s="13">
        <f t="shared" si="1655"/>
        <v>7.1869481237677368E-3</v>
      </c>
      <c r="AS1204" s="13">
        <f t="shared" si="1656"/>
        <v>8.0113117075794355E-4</v>
      </c>
      <c r="AT1204" s="13">
        <f t="shared" si="1657"/>
        <v>4.4651160806175792E-5</v>
      </c>
      <c r="AU1204" s="13">
        <f t="shared" si="1658"/>
        <v>1.6590925715304296E-6</v>
      </c>
      <c r="AV1204" s="13">
        <f t="shared" si="1659"/>
        <v>4.6234881320152621E-8</v>
      </c>
      <c r="AW1204" s="13">
        <f t="shared" si="1660"/>
        <v>4.0954045980235754E-12</v>
      </c>
      <c r="AX1204" s="13">
        <f t="shared" si="1661"/>
        <v>6.6060418032620962E-10</v>
      </c>
      <c r="AY1204" s="13">
        <f t="shared" si="1662"/>
        <v>8.4766187339419182E-10</v>
      </c>
      <c r="AZ1204" s="13">
        <f t="shared" si="1663"/>
        <v>5.4384355488890248E-10</v>
      </c>
      <c r="BA1204" s="13">
        <f t="shared" si="1664"/>
        <v>2.3261304338241911E-10</v>
      </c>
      <c r="BB1204" s="13">
        <f t="shared" si="1665"/>
        <v>7.462002739374833E-11</v>
      </c>
      <c r="BC1204" s="13">
        <f t="shared" si="1666"/>
        <v>1.9149909763536847E-11</v>
      </c>
      <c r="BD1204" s="13">
        <f t="shared" si="1667"/>
        <v>1.5370025632120345E-3</v>
      </c>
      <c r="BE1204" s="13">
        <f t="shared" si="1668"/>
        <v>1.7133011700082935E-4</v>
      </c>
      <c r="BF1204" s="13">
        <f t="shared" si="1669"/>
        <v>9.5491086658221744E-6</v>
      </c>
      <c r="BG1204" s="13">
        <f t="shared" si="1670"/>
        <v>3.5481396152216421E-7</v>
      </c>
      <c r="BH1204" s="13">
        <f t="shared" si="1671"/>
        <v>9.8878035398458038E-9</v>
      </c>
      <c r="BI1204" s="13">
        <f t="shared" si="1672"/>
        <v>2.2043925988291173E-10</v>
      </c>
      <c r="BJ1204" s="14">
        <f t="shared" si="1673"/>
        <v>3.1336397354606957E-2</v>
      </c>
      <c r="BK1204" s="14">
        <f t="shared" si="1674"/>
        <v>0.28467439530094835</v>
      </c>
      <c r="BL1204" s="14">
        <f t="shared" si="1675"/>
        <v>0.59631595406488414</v>
      </c>
      <c r="BM1204" s="14">
        <f t="shared" si="1676"/>
        <v>0.16483272134461854</v>
      </c>
      <c r="BN1204" s="14">
        <f t="shared" si="1677"/>
        <v>0.83479354167590136</v>
      </c>
    </row>
    <row r="1205" spans="1:66" x14ac:dyDescent="0.25">
      <c r="A1205" t="s">
        <v>347</v>
      </c>
      <c r="B1205" t="s">
        <v>248</v>
      </c>
      <c r="C1205" t="s">
        <v>252</v>
      </c>
      <c r="D1205" s="7" t="s">
        <v>379</v>
      </c>
      <c r="E1205" s="10">
        <f>VLOOKUP(A1205,home!$A$2:$E$405,3,FALSE)</f>
        <v>1.2816000000000001</v>
      </c>
      <c r="F1205" s="10">
        <f>VLOOKUP(B1205,home!$B$2:$E$405,3,FALSE)</f>
        <v>0.78029999999999999</v>
      </c>
      <c r="G1205" s="10">
        <f>VLOOKUP(C1205,away!$B$2:$E$405,4,FALSE)</f>
        <v>0.78029999999999999</v>
      </c>
      <c r="H1205" s="10">
        <f>VLOOKUP(A1205,away!$A$2:$E$405,3,FALSE)</f>
        <v>0.83499999999999996</v>
      </c>
      <c r="I1205" s="10">
        <f>VLOOKUP(C1205,away!$B$2:$E$405,3,FALSE)</f>
        <v>0.7984</v>
      </c>
      <c r="J1205" s="10">
        <f>VLOOKUP(B1205,home!$B$2:$E$405,4,FALSE)</f>
        <v>0.998</v>
      </c>
      <c r="K1205" s="12">
        <f t="shared" si="1622"/>
        <v>0.78032534414400001</v>
      </c>
      <c r="L1205" s="12">
        <f t="shared" si="1623"/>
        <v>0.66533067199999996</v>
      </c>
      <c r="M1205" s="13">
        <f t="shared" si="1624"/>
        <v>0.23559147404017583</v>
      </c>
      <c r="N1205" s="13">
        <f t="shared" si="1625"/>
        <v>0.18383799805779247</v>
      </c>
      <c r="O1205" s="13">
        <f t="shared" si="1626"/>
        <v>0.15674623374062074</v>
      </c>
      <c r="P1205" s="13">
        <f t="shared" si="1627"/>
        <v>0.12231305878692575</v>
      </c>
      <c r="Q1205" s="13">
        <f t="shared" si="1628"/>
        <v>7.172672455059545E-2</v>
      </c>
      <c r="R1205" s="13">
        <f t="shared" si="1629"/>
        <v>5.2144038514058119E-2</v>
      </c>
      <c r="S1205" s="13">
        <f t="shared" si="1630"/>
        <v>1.5875451786577292E-2</v>
      </c>
      <c r="T1205" s="13">
        <f t="shared" si="1631"/>
        <v>4.7721989845606563E-2</v>
      </c>
      <c r="U1205" s="13">
        <f t="shared" si="1632"/>
        <v>4.0689314798540398E-2</v>
      </c>
      <c r="V1205" s="13">
        <f t="shared" si="1633"/>
        <v>9.1579199193180937E-4</v>
      </c>
      <c r="W1205" s="13">
        <f t="shared" si="1634"/>
        <v>1.8656727006421764E-2</v>
      </c>
      <c r="X1205" s="13">
        <f t="shared" si="1635"/>
        <v>1.2412892716503138E-2</v>
      </c>
      <c r="Y1205" s="13">
        <f t="shared" si="1636"/>
        <v>4.1293391262674679E-3</v>
      </c>
      <c r="Z1205" s="13">
        <f t="shared" si="1637"/>
        <v>1.1564342728450725E-2</v>
      </c>
      <c r="AA1205" s="13">
        <f t="shared" si="1638"/>
        <v>9.0239497193774776E-3</v>
      </c>
      <c r="AB1205" s="13">
        <f t="shared" si="1639"/>
        <v>3.5208083351556904E-3</v>
      </c>
      <c r="AC1205" s="13">
        <f t="shared" si="1640"/>
        <v>2.9715984046670476E-5</v>
      </c>
      <c r="AD1205" s="13">
        <f t="shared" si="1641"/>
        <v>3.6395792304716795E-3</v>
      </c>
      <c r="AE1205" s="13">
        <f t="shared" si="1642"/>
        <v>2.421523695206965E-3</v>
      </c>
      <c r="AF1205" s="13">
        <f t="shared" si="1643"/>
        <v>8.0555699369798644E-4</v>
      </c>
      <c r="AG1205" s="13">
        <f t="shared" si="1644"/>
        <v>1.7865392531712706E-4</v>
      </c>
      <c r="AH1205" s="13">
        <f t="shared" si="1645"/>
        <v>1.9235279796896078E-3</v>
      </c>
      <c r="AI1205" s="13">
        <f t="shared" si="1646"/>
        <v>1.5009776327219065E-3</v>
      </c>
      <c r="AJ1205" s="13">
        <f t="shared" si="1647"/>
        <v>5.8562544390308399E-4</v>
      </c>
      <c r="AK1205" s="13">
        <f t="shared" si="1648"/>
        <v>1.5232612535105226E-4</v>
      </c>
      <c r="AL1205" s="13">
        <f t="shared" si="1649"/>
        <v>6.1711111039475595E-7</v>
      </c>
      <c r="AM1205" s="13">
        <f t="shared" si="1650"/>
        <v>5.6801118311143378E-4</v>
      </c>
      <c r="AN1205" s="13">
        <f t="shared" si="1651"/>
        <v>3.7791526216304522E-4</v>
      </c>
      <c r="AO1205" s="13">
        <f t="shared" si="1652"/>
        <v>1.257193076669975E-4</v>
      </c>
      <c r="AP1205" s="13">
        <f t="shared" si="1653"/>
        <v>2.7881637151152737E-5</v>
      </c>
      <c r="AQ1205" s="13">
        <f t="shared" si="1654"/>
        <v>4.6376270955591519E-6</v>
      </c>
      <c r="AR1205" s="13">
        <f t="shared" si="1655"/>
        <v>2.5595643266753792E-4</v>
      </c>
      <c r="AS1205" s="13">
        <f t="shared" si="1656"/>
        <v>1.9972929140716709E-4</v>
      </c>
      <c r="AT1205" s="13">
        <f t="shared" si="1657"/>
        <v>7.7926914026467455E-5</v>
      </c>
      <c r="AU1205" s="13">
        <f t="shared" si="1658"/>
        <v>2.0269448668594372E-5</v>
      </c>
      <c r="AV1205" s="13">
        <f t="shared" si="1659"/>
        <v>3.9541911269825112E-6</v>
      </c>
      <c r="AW1205" s="13">
        <f t="shared" si="1660"/>
        <v>8.8996744884686497E-9</v>
      </c>
      <c r="AX1205" s="13">
        <f t="shared" si="1661"/>
        <v>7.3872253656511675E-5</v>
      </c>
      <c r="AY1205" s="13">
        <f t="shared" si="1662"/>
        <v>4.9149476167441367E-5</v>
      </c>
      <c r="AZ1205" s="13">
        <f t="shared" si="1663"/>
        <v>1.6350327003465871E-5</v>
      </c>
      <c r="BA1205" s="13">
        <f t="shared" si="1664"/>
        <v>3.6261246842118989E-6</v>
      </c>
      <c r="BB1205" s="13">
        <f t="shared" si="1665"/>
        <v>6.0314299322562236E-7</v>
      </c>
      <c r="BC1205" s="13">
        <f t="shared" si="1666"/>
        <v>8.0257906598978971E-8</v>
      </c>
      <c r="BD1205" s="13">
        <f t="shared" si="1667"/>
        <v>2.8382610891569281E-5</v>
      </c>
      <c r="BE1205" s="13">
        <f t="shared" si="1668"/>
        <v>2.2147670611669043E-5</v>
      </c>
      <c r="BF1205" s="13">
        <f t="shared" si="1669"/>
        <v>8.6411943460192996E-6</v>
      </c>
      <c r="BG1205" s="13">
        <f t="shared" si="1670"/>
        <v>2.2476476506242325E-6</v>
      </c>
      <c r="BH1205" s="13">
        <f t="shared" si="1671"/>
        <v>4.3847410662195168E-7</v>
      </c>
      <c r="BI1205" s="13">
        <f t="shared" si="1672"/>
        <v>6.8430491629601501E-8</v>
      </c>
      <c r="BJ1205" s="14">
        <f t="shared" si="1673"/>
        <v>0.34677883174748031</v>
      </c>
      <c r="BK1205" s="14">
        <f t="shared" si="1674"/>
        <v>0.37477525917693516</v>
      </c>
      <c r="BL1205" s="14">
        <f t="shared" si="1675"/>
        <v>0.26690656459541279</v>
      </c>
      <c r="BM1205" s="14">
        <f t="shared" si="1676"/>
        <v>0.17761632998161786</v>
      </c>
      <c r="BN1205" s="14">
        <f t="shared" si="1677"/>
        <v>0.8223595276901684</v>
      </c>
    </row>
    <row r="1206" spans="1:66" x14ac:dyDescent="0.25">
      <c r="A1206" t="s">
        <v>349</v>
      </c>
      <c r="B1206" t="s">
        <v>277</v>
      </c>
      <c r="C1206" t="s">
        <v>278</v>
      </c>
      <c r="D1206" s="7" t="s">
        <v>379</v>
      </c>
      <c r="E1206" s="10">
        <f>VLOOKUP(A1206,home!$A$2:$E$405,3,FALSE)</f>
        <v>1.53</v>
      </c>
      <c r="F1206" s="10">
        <f>VLOOKUP(B1206,home!$B$2:$E$405,3,FALSE)</f>
        <v>1.2065999999999999</v>
      </c>
      <c r="G1206" s="10">
        <f>VLOOKUP(C1206,away!$B$2:$E$405,4,FALSE)</f>
        <v>0.98040000000000005</v>
      </c>
      <c r="H1206" s="10">
        <f>VLOOKUP(A1206,away!$A$2:$E$405,3,FALSE)</f>
        <v>1.075</v>
      </c>
      <c r="I1206" s="10">
        <f>VLOOKUP(C1206,away!$B$2:$E$405,3,FALSE)</f>
        <v>1.0078</v>
      </c>
      <c r="J1206" s="10">
        <f>VLOOKUP(B1206,home!$B$2:$E$405,4,FALSE)</f>
        <v>0.93020000000000003</v>
      </c>
      <c r="K1206" s="12">
        <f t="shared" si="1622"/>
        <v>1.8099144791999999</v>
      </c>
      <c r="L1206" s="12">
        <f t="shared" si="1623"/>
        <v>1.0077647270000001</v>
      </c>
      <c r="M1206" s="13">
        <f t="shared" si="1624"/>
        <v>5.9744436456775511E-2</v>
      </c>
      <c r="N1206" s="13">
        <f t="shared" si="1625"/>
        <v>0.10813232059476233</v>
      </c>
      <c r="O1206" s="13">
        <f t="shared" si="1626"/>
        <v>6.0208335695631214E-2</v>
      </c>
      <c r="P1206" s="13">
        <f t="shared" si="1627"/>
        <v>0.10897193854405712</v>
      </c>
      <c r="Q1206" s="13">
        <f t="shared" si="1628"/>
        <v>9.7855126356978364E-2</v>
      </c>
      <c r="R1206" s="13">
        <f t="shared" si="1629"/>
        <v>3.0337918492716075E-2</v>
      </c>
      <c r="S1206" s="13">
        <f t="shared" si="1630"/>
        <v>4.9690331411198121E-2</v>
      </c>
      <c r="T1206" s="13">
        <f t="shared" si="1631"/>
        <v>9.861494469869081E-2</v>
      </c>
      <c r="U1206" s="13">
        <f t="shared" si="1632"/>
        <v>5.4909037948756255E-2</v>
      </c>
      <c r="V1206" s="13">
        <f t="shared" si="1633"/>
        <v>1.0070396995956651E-2</v>
      </c>
      <c r="W1206" s="13">
        <f t="shared" si="1634"/>
        <v>5.9036470019146907E-2</v>
      </c>
      <c r="X1206" s="13">
        <f t="shared" si="1635"/>
        <v>5.9494872091889264E-2</v>
      </c>
      <c r="Y1206" s="13">
        <f t="shared" si="1636"/>
        <v>2.9978416765791351E-2</v>
      </c>
      <c r="Z1206" s="13">
        <f t="shared" si="1637"/>
        <v>1.0191161382520091E-2</v>
      </c>
      <c r="AA1206" s="13">
        <f t="shared" si="1638"/>
        <v>1.8445130546087003E-2</v>
      </c>
      <c r="AB1206" s="13">
        <f t="shared" si="1639"/>
        <v>1.6692054423048538E-2</v>
      </c>
      <c r="AC1206" s="13">
        <f t="shared" si="1640"/>
        <v>1.1480050985077884E-3</v>
      </c>
      <c r="AD1206" s="13">
        <f t="shared" si="1641"/>
        <v>2.6712740472127676E-2</v>
      </c>
      <c r="AE1206" s="13">
        <f t="shared" si="1642"/>
        <v>2.6920157609315598E-2</v>
      </c>
      <c r="AF1206" s="13">
        <f t="shared" si="1643"/>
        <v>1.3564592641974455E-2</v>
      </c>
      <c r="AG1206" s="13">
        <f t="shared" si="1644"/>
        <v>4.5566393335685325E-3</v>
      </c>
      <c r="AH1206" s="13">
        <f t="shared" si="1645"/>
        <v>2.5675732421170752E-3</v>
      </c>
      <c r="AI1206" s="13">
        <f t="shared" si="1646"/>
        <v>4.6470879873141812E-3</v>
      </c>
      <c r="AJ1206" s="13">
        <f t="shared" si="1647"/>
        <v>4.2054159171781621E-3</v>
      </c>
      <c r="AK1206" s="13">
        <f t="shared" si="1648"/>
        <v>2.537147719852968E-3</v>
      </c>
      <c r="AL1206" s="13">
        <f t="shared" si="1649"/>
        <v>8.3756981210033731E-5</v>
      </c>
      <c r="AM1206" s="13">
        <f t="shared" si="1650"/>
        <v>9.669555151923144E-3</v>
      </c>
      <c r="AN1206" s="13">
        <f t="shared" si="1651"/>
        <v>9.7446366078892694E-3</v>
      </c>
      <c r="AO1206" s="13">
        <f t="shared" si="1652"/>
        <v>4.9101505254318684E-3</v>
      </c>
      <c r="AP1206" s="13">
        <f t="shared" si="1653"/>
        <v>1.6494255012635848E-3</v>
      </c>
      <c r="AQ1206" s="13">
        <f t="shared" si="1654"/>
        <v>4.1555820999693359E-4</v>
      </c>
      <c r="AR1206" s="13">
        <f t="shared" si="1655"/>
        <v>5.1750194947892416E-4</v>
      </c>
      <c r="AS1206" s="13">
        <f t="shared" si="1656"/>
        <v>9.3663427137613152E-4</v>
      </c>
      <c r="AT1206" s="13">
        <f t="shared" si="1657"/>
        <v>8.4761396473930146E-4</v>
      </c>
      <c r="AU1206" s="13">
        <f t="shared" si="1658"/>
        <v>5.1136959585126006E-4</v>
      </c>
      <c r="AV1206" s="13">
        <f t="shared" si="1659"/>
        <v>2.3138380893846202E-4</v>
      </c>
      <c r="AW1206" s="13">
        <f t="shared" si="1660"/>
        <v>4.2436125299107912E-6</v>
      </c>
      <c r="AX1206" s="13">
        <f t="shared" si="1661"/>
        <v>2.9168446461481077E-3</v>
      </c>
      <c r="AY1206" s="13">
        <f t="shared" si="1662"/>
        <v>2.9394931485268593E-3</v>
      </c>
      <c r="AZ1206" s="13">
        <f t="shared" si="1663"/>
        <v>1.4811587551717706E-3</v>
      </c>
      <c r="BA1206" s="13">
        <f t="shared" si="1664"/>
        <v>4.9755318284977988E-4</v>
      </c>
      <c r="BB1206" s="13">
        <f t="shared" si="1665"/>
        <v>1.2535413687064735E-4</v>
      </c>
      <c r="BC1206" s="13">
        <f t="shared" si="1666"/>
        <v>2.5265495504353724E-5</v>
      </c>
      <c r="BD1206" s="13">
        <f t="shared" si="1667"/>
        <v>8.6920035139765922E-5</v>
      </c>
      <c r="BE1206" s="13">
        <f t="shared" si="1668"/>
        <v>1.5731783013203513E-4</v>
      </c>
      <c r="BF1206" s="13">
        <f t="shared" si="1669"/>
        <v>1.4236590929614823E-4</v>
      </c>
      <c r="BG1206" s="13">
        <f t="shared" si="1670"/>
        <v>8.5890040193190863E-5</v>
      </c>
      <c r="BH1206" s="13">
        <f t="shared" si="1671"/>
        <v>3.8863406841181536E-5</v>
      </c>
      <c r="BI1206" s="13">
        <f t="shared" si="1672"/>
        <v>1.4067888550578958E-5</v>
      </c>
      <c r="BJ1206" s="14">
        <f t="shared" si="1673"/>
        <v>0.5592412759458214</v>
      </c>
      <c r="BK1206" s="14">
        <f t="shared" si="1674"/>
        <v>0.23264835863623209</v>
      </c>
      <c r="BL1206" s="14">
        <f t="shared" si="1675"/>
        <v>0.19811963067323846</v>
      </c>
      <c r="BM1206" s="14">
        <f t="shared" si="1676"/>
        <v>0.53201510096089488</v>
      </c>
      <c r="BN1206" s="14">
        <f t="shared" si="1677"/>
        <v>0.46525007614092062</v>
      </c>
    </row>
    <row r="1207" spans="1:66" x14ac:dyDescent="0.25">
      <c r="A1207" t="s">
        <v>338</v>
      </c>
      <c r="B1207" t="s">
        <v>85</v>
      </c>
      <c r="C1207" t="s">
        <v>77</v>
      </c>
      <c r="D1207" s="7" t="s">
        <v>380</v>
      </c>
      <c r="E1207" s="10">
        <f>VLOOKUP(A1207,home!$A$2:$E$405,3,FALSE)</f>
        <v>1.3033999999999999</v>
      </c>
      <c r="F1207" s="10">
        <f>VLOOKUP(B1207,home!$B$2:$E$405,3,FALSE)</f>
        <v>1.381</v>
      </c>
      <c r="G1207" s="10">
        <f>VLOOKUP(C1207,away!$B$2:$E$405,4,FALSE)</f>
        <v>0.76719999999999999</v>
      </c>
      <c r="H1207" s="10">
        <f>VLOOKUP(A1207,away!$A$2:$E$405,3,FALSE)</f>
        <v>1.0085</v>
      </c>
      <c r="I1207" s="10">
        <f>VLOOKUP(C1207,away!$B$2:$E$405,3,FALSE)</f>
        <v>0.55089999999999995</v>
      </c>
      <c r="J1207" s="10">
        <f>VLOOKUP(B1207,home!$B$2:$E$405,4,FALSE)</f>
        <v>1.4874000000000001</v>
      </c>
      <c r="K1207" s="12">
        <f t="shared" si="1622"/>
        <v>1.3809564708799997</v>
      </c>
      <c r="L1207" s="12">
        <f t="shared" si="1623"/>
        <v>0.82637363360999994</v>
      </c>
      <c r="M1207" s="13">
        <f t="shared" si="1624"/>
        <v>0.10999392912450062</v>
      </c>
      <c r="N1207" s="13">
        <f t="shared" si="1625"/>
        <v>0.15189682818199521</v>
      </c>
      <c r="O1207" s="13">
        <f t="shared" si="1626"/>
        <v>9.0896082885654372E-2</v>
      </c>
      <c r="P1207" s="13">
        <f t="shared" si="1627"/>
        <v>0.12552353383858919</v>
      </c>
      <c r="Q1207" s="13">
        <f t="shared" si="1628"/>
        <v>0.1048814538920369</v>
      </c>
      <c r="R1207" s="13">
        <f t="shared" si="1629"/>
        <v>3.7557063147566967E-2</v>
      </c>
      <c r="S1207" s="13">
        <f t="shared" si="1630"/>
        <v>3.5811425395789964E-2</v>
      </c>
      <c r="T1207" s="13">
        <f t="shared" si="1631"/>
        <v>8.66712681510622E-2</v>
      </c>
      <c r="U1207" s="13">
        <f t="shared" si="1632"/>
        <v>5.186466938088137E-2</v>
      </c>
      <c r="V1207" s="13">
        <f t="shared" si="1633"/>
        <v>4.5408330999679534E-3</v>
      </c>
      <c r="W1207" s="13">
        <f t="shared" si="1634"/>
        <v>4.8278907475836887E-2</v>
      </c>
      <c r="X1207" s="13">
        <f t="shared" si="1635"/>
        <v>3.989641619752831E-2</v>
      </c>
      <c r="Y1207" s="13">
        <f t="shared" si="1636"/>
        <v>1.6484673210584163E-2</v>
      </c>
      <c r="Z1207" s="13">
        <f t="shared" si="1637"/>
        <v>1.0345388913658379E-2</v>
      </c>
      <c r="AA1207" s="13">
        <f t="shared" si="1638"/>
        <v>1.4286531764086749E-2</v>
      </c>
      <c r="AB1207" s="13">
        <f t="shared" si="1639"/>
        <v>9.8645392430241289E-3</v>
      </c>
      <c r="AC1207" s="13">
        <f t="shared" si="1640"/>
        <v>3.2387095236527743E-4</v>
      </c>
      <c r="AD1207" s="13">
        <f t="shared" si="1641"/>
        <v>1.6667767421443443E-2</v>
      </c>
      <c r="AE1207" s="13">
        <f t="shared" si="1642"/>
        <v>1.3773803528224595E-2</v>
      </c>
      <c r="AF1207" s="13">
        <f t="shared" si="1643"/>
        <v>5.691154035124598E-3</v>
      </c>
      <c r="AG1207" s="13">
        <f t="shared" si="1644"/>
        <v>1.5676732131467092E-3</v>
      </c>
      <c r="AH1207" s="13">
        <f t="shared" si="1645"/>
        <v>2.1372891569221208E-3</v>
      </c>
      <c r="AI1207" s="13">
        <f t="shared" si="1646"/>
        <v>2.9515032913932618E-3</v>
      </c>
      <c r="AJ1207" s="13">
        <f t="shared" si="1647"/>
        <v>2.0379487845365715E-3</v>
      </c>
      <c r="AK1207" s="13">
        <f t="shared" si="1648"/>
        <v>9.3810618710926934E-4</v>
      </c>
      <c r="AL1207" s="13">
        <f t="shared" si="1649"/>
        <v>1.4783880082161247E-5</v>
      </c>
      <c r="AM1207" s="13">
        <f t="shared" si="1650"/>
        <v>4.6034922551530322E-3</v>
      </c>
      <c r="AN1207" s="13">
        <f t="shared" si="1651"/>
        <v>3.8042046221863036E-3</v>
      </c>
      <c r="AO1207" s="13">
        <f t="shared" si="1652"/>
        <v>1.5718471983160263E-3</v>
      </c>
      <c r="AP1207" s="13">
        <f t="shared" si="1653"/>
        <v>4.3297769358403767E-4</v>
      </c>
      <c r="AQ1207" s="13">
        <f t="shared" si="1654"/>
        <v>8.9450337479779574E-5</v>
      </c>
      <c r="AR1207" s="13">
        <f t="shared" si="1655"/>
        <v>3.5323988133619737E-4</v>
      </c>
      <c r="AS1207" s="13">
        <f t="shared" si="1656"/>
        <v>4.8780889990410496E-4</v>
      </c>
      <c r="AT1207" s="13">
        <f t="shared" si="1657"/>
        <v>3.3682142843771397E-4</v>
      </c>
      <c r="AU1207" s="13">
        <f t="shared" si="1658"/>
        <v>1.5504524371070191E-4</v>
      </c>
      <c r="AV1207" s="13">
        <f t="shared" si="1659"/>
        <v>5.3527683145365117E-5</v>
      </c>
      <c r="AW1207" s="13">
        <f t="shared" si="1660"/>
        <v>4.686432561752122E-7</v>
      </c>
      <c r="AX1207" s="13">
        <f t="shared" si="1661"/>
        <v>1.0595370697332579E-3</v>
      </c>
      <c r="AY1207" s="13">
        <f t="shared" si="1662"/>
        <v>8.7557349825996425E-4</v>
      </c>
      <c r="AZ1207" s="13">
        <f t="shared" si="1663"/>
        <v>3.6177542662485279E-4</v>
      </c>
      <c r="BA1207" s="13">
        <f t="shared" si="1664"/>
        <v>9.965389128359584E-5</v>
      </c>
      <c r="BB1207" s="13">
        <f t="shared" si="1665"/>
        <v>2.0587837060850245E-5</v>
      </c>
      <c r="BC1207" s="13">
        <f t="shared" si="1666"/>
        <v>3.4026491440290886E-6</v>
      </c>
      <c r="BD1207" s="13">
        <f t="shared" si="1667"/>
        <v>4.8651354045959758E-5</v>
      </c>
      <c r="BE1207" s="13">
        <f t="shared" si="1668"/>
        <v>6.7185402186841978E-5</v>
      </c>
      <c r="BF1207" s="13">
        <f t="shared" si="1669"/>
        <v>4.6390057949297367E-5</v>
      </c>
      <c r="BG1207" s="13">
        <f t="shared" si="1670"/>
        <v>2.1354216903193448E-5</v>
      </c>
      <c r="BH1207" s="13">
        <f t="shared" si="1671"/>
        <v>7.3723110032600178E-6</v>
      </c>
      <c r="BI1207" s="13">
        <f t="shared" si="1672"/>
        <v>2.0361681170583482E-6</v>
      </c>
      <c r="BJ1207" s="14">
        <f t="shared" si="1673"/>
        <v>0.49873244778580866</v>
      </c>
      <c r="BK1207" s="14">
        <f t="shared" si="1674"/>
        <v>0.27708394978955514</v>
      </c>
      <c r="BL1207" s="14">
        <f t="shared" si="1675"/>
        <v>0.21411316648791451</v>
      </c>
      <c r="BM1207" s="14">
        <f t="shared" si="1676"/>
        <v>0.37865095705158969</v>
      </c>
      <c r="BN1207" s="14">
        <f t="shared" si="1677"/>
        <v>0.62074889107034337</v>
      </c>
    </row>
    <row r="1208" spans="1:66" x14ac:dyDescent="0.25">
      <c r="A1208" t="s">
        <v>338</v>
      </c>
      <c r="B1208" t="s">
        <v>82</v>
      </c>
      <c r="C1208" t="s">
        <v>86</v>
      </c>
      <c r="D1208" s="7" t="s">
        <v>380</v>
      </c>
      <c r="E1208" s="10">
        <f>VLOOKUP(A1208,home!$A$2:$E$405,3,FALSE)</f>
        <v>1.3033999999999999</v>
      </c>
      <c r="F1208" s="10">
        <f>VLOOKUP(B1208,home!$B$2:$E$405,3,FALSE)</f>
        <v>1.2276</v>
      </c>
      <c r="G1208" s="10">
        <f>VLOOKUP(C1208,away!$B$2:$E$405,4,FALSE)</f>
        <v>1.0229999999999999</v>
      </c>
      <c r="H1208" s="10">
        <f>VLOOKUP(A1208,away!$A$2:$E$405,3,FALSE)</f>
        <v>1.0085</v>
      </c>
      <c r="I1208" s="10">
        <f>VLOOKUP(C1208,away!$B$2:$E$405,3,FALSE)</f>
        <v>0.66100000000000003</v>
      </c>
      <c r="J1208" s="10">
        <f>VLOOKUP(B1208,home!$B$2:$E$405,4,FALSE)</f>
        <v>1.0907</v>
      </c>
      <c r="K1208" s="12">
        <f t="shared" si="1622"/>
        <v>1.6368550783199998</v>
      </c>
      <c r="L1208" s="12">
        <f t="shared" si="1623"/>
        <v>0.72708079795000002</v>
      </c>
      <c r="M1208" s="13">
        <f t="shared" si="1624"/>
        <v>9.4049327259473528E-2</v>
      </c>
      <c r="N1208" s="13">
        <f t="shared" si="1625"/>
        <v>0.15394511893724883</v>
      </c>
      <c r="O1208" s="13">
        <f t="shared" si="1626"/>
        <v>6.8381459910478712E-2</v>
      </c>
      <c r="P1208" s="13">
        <f t="shared" si="1627"/>
        <v>0.11193053991740255</v>
      </c>
      <c r="Q1208" s="13">
        <f t="shared" si="1628"/>
        <v>0.12599292485750604</v>
      </c>
      <c r="R1208" s="13">
        <f t="shared" si="1629"/>
        <v>2.4859423218348393E-2</v>
      </c>
      <c r="S1208" s="13">
        <f t="shared" si="1630"/>
        <v>3.330285854048802E-2</v>
      </c>
      <c r="T1208" s="13">
        <f t="shared" si="1631"/>
        <v>9.1607036341449899E-2</v>
      </c>
      <c r="U1208" s="13">
        <f t="shared" si="1632"/>
        <v>4.069127313905968E-2</v>
      </c>
      <c r="V1208" s="13">
        <f t="shared" si="1633"/>
        <v>4.4038438195139595E-3</v>
      </c>
      <c r="W1208" s="13">
        <f t="shared" si="1634"/>
        <v>6.8744052961799626E-2</v>
      </c>
      <c r="X1208" s="13">
        <f t="shared" si="1635"/>
        <v>4.9982480881782344E-2</v>
      </c>
      <c r="Y1208" s="13">
        <f t="shared" si="1636"/>
        <v>1.8170651041523461E-2</v>
      </c>
      <c r="Z1208" s="13">
        <f t="shared" si="1637"/>
        <v>6.02493642339117E-3</v>
      </c>
      <c r="AA1208" s="13">
        <f t="shared" si="1638"/>
        <v>9.8619477811829736E-3</v>
      </c>
      <c r="AB1208" s="13">
        <f t="shared" si="1639"/>
        <v>8.0712896538780009E-3</v>
      </c>
      <c r="AC1208" s="13">
        <f t="shared" si="1640"/>
        <v>3.2757053585174753E-4</v>
      </c>
      <c r="AD1208" s="13">
        <f t="shared" si="1641"/>
        <v>2.8131013048705196E-2</v>
      </c>
      <c r="AE1208" s="13">
        <f t="shared" si="1642"/>
        <v>2.0453519414594439E-2</v>
      </c>
      <c r="AF1208" s="13">
        <f t="shared" si="1643"/>
        <v>7.4356806084245686E-3</v>
      </c>
      <c r="AG1208" s="13">
        <f t="shared" si="1644"/>
        <v>1.8021135300248926E-3</v>
      </c>
      <c r="AH1208" s="13">
        <f t="shared" si="1645"/>
        <v>1.0951538955793175E-3</v>
      </c>
      <c r="AI1208" s="13">
        <f t="shared" si="1646"/>
        <v>1.7926082155209368E-3</v>
      </c>
      <c r="AJ1208" s="13">
        <f t="shared" si="1647"/>
        <v>1.467119930506799E-3</v>
      </c>
      <c r="AK1208" s="13">
        <f t="shared" si="1648"/>
        <v>8.004875695848462E-4</v>
      </c>
      <c r="AL1208" s="13">
        <f t="shared" si="1649"/>
        <v>1.5594007105553525E-5</v>
      </c>
      <c r="AM1208" s="13">
        <f t="shared" si="1650"/>
        <v>9.2092783134118551E-3</v>
      </c>
      <c r="AN1208" s="13">
        <f t="shared" si="1651"/>
        <v>6.6958894246591221E-3</v>
      </c>
      <c r="AO1208" s="13">
        <f t="shared" si="1652"/>
        <v>2.4342263129330604E-3</v>
      </c>
      <c r="AP1208" s="13">
        <f t="shared" si="1653"/>
        <v>5.8995973666608537E-4</v>
      </c>
      <c r="AQ1208" s="13">
        <f t="shared" si="1654"/>
        <v>1.0723709902338729E-4</v>
      </c>
      <c r="AR1208" s="13">
        <f t="shared" si="1655"/>
        <v>1.5925307365517231E-4</v>
      </c>
      <c r="AS1208" s="13">
        <f t="shared" si="1656"/>
        <v>2.6067420235053777E-4</v>
      </c>
      <c r="AT1208" s="13">
        <f t="shared" si="1657"/>
        <v>2.1334294595224648E-4</v>
      </c>
      <c r="AU1208" s="13">
        <f t="shared" si="1658"/>
        <v>1.1640382816856128E-4</v>
      </c>
      <c r="AV1208" s="13">
        <f t="shared" si="1659"/>
        <v>4.7634049318399555E-5</v>
      </c>
      <c r="AW1208" s="13">
        <f t="shared" si="1660"/>
        <v>5.1552310239193562E-7</v>
      </c>
      <c r="AX1208" s="13">
        <f t="shared" si="1661"/>
        <v>2.5123756624950721E-3</v>
      </c>
      <c r="AY1208" s="13">
        <f t="shared" si="1662"/>
        <v>1.8267001014370772E-3</v>
      </c>
      <c r="AZ1208" s="13">
        <f t="shared" si="1663"/>
        <v>6.6407928368410782E-4</v>
      </c>
      <c r="BA1208" s="13">
        <f t="shared" si="1664"/>
        <v>1.6094643182770188E-4</v>
      </c>
      <c r="BB1208" s="13">
        <f t="shared" si="1665"/>
        <v>2.9255265020122686E-5</v>
      </c>
      <c r="BC1208" s="13">
        <f t="shared" si="1666"/>
        <v>4.2541882870139068E-6</v>
      </c>
      <c r="BD1208" s="13">
        <f t="shared" si="1667"/>
        <v>1.9298308644865458E-5</v>
      </c>
      <c r="BE1208" s="13">
        <f t="shared" si="1668"/>
        <v>3.1588534508334779E-5</v>
      </c>
      <c r="BF1208" s="13">
        <f t="shared" si="1669"/>
        <v>2.5852926563327168E-5</v>
      </c>
      <c r="BG1208" s="13">
        <f t="shared" si="1670"/>
        <v>1.4105831378205364E-5</v>
      </c>
      <c r="BH1208" s="13">
        <f t="shared" si="1671"/>
        <v>5.7723004313352643E-6</v>
      </c>
      <c r="BI1208" s="13">
        <f t="shared" si="1672"/>
        <v>1.8896838549239704E-6</v>
      </c>
      <c r="BJ1208" s="14">
        <f t="shared" si="1673"/>
        <v>0.59049879344250389</v>
      </c>
      <c r="BK1208" s="14">
        <f t="shared" si="1674"/>
        <v>0.2458564341812724</v>
      </c>
      <c r="BL1208" s="14">
        <f t="shared" si="1675"/>
        <v>0.1579165789989655</v>
      </c>
      <c r="BM1208" s="14">
        <f t="shared" si="1676"/>
        <v>0.41931176436734052</v>
      </c>
      <c r="BN1208" s="14">
        <f t="shared" si="1677"/>
        <v>0.57915879410045812</v>
      </c>
    </row>
    <row r="1209" spans="1:66" x14ac:dyDescent="0.25">
      <c r="A1209" t="s">
        <v>338</v>
      </c>
      <c r="B1209" t="s">
        <v>88</v>
      </c>
      <c r="C1209" t="s">
        <v>87</v>
      </c>
      <c r="D1209" s="7" t="s">
        <v>380</v>
      </c>
      <c r="E1209" s="10">
        <f>VLOOKUP(A1209,home!$A$2:$E$405,3,FALSE)</f>
        <v>1.3033999999999999</v>
      </c>
      <c r="F1209" s="10">
        <f>VLOOKUP(B1209,home!$B$2:$E$405,3,FALSE)</f>
        <v>0.57540000000000002</v>
      </c>
      <c r="G1209" s="10">
        <f>VLOOKUP(C1209,away!$B$2:$E$405,4,FALSE)</f>
        <v>1.2276</v>
      </c>
      <c r="H1209" s="10">
        <f>VLOOKUP(A1209,away!$A$2:$E$405,3,FALSE)</f>
        <v>1.0085</v>
      </c>
      <c r="I1209" s="10">
        <f>VLOOKUP(C1209,away!$B$2:$E$405,3,FALSE)</f>
        <v>0.89239999999999997</v>
      </c>
      <c r="J1209" s="10">
        <f>VLOOKUP(B1209,home!$B$2:$E$405,4,FALSE)</f>
        <v>0.99160000000000004</v>
      </c>
      <c r="K1209" s="12">
        <f t="shared" si="1622"/>
        <v>0.92067097953600008</v>
      </c>
      <c r="L1209" s="12">
        <f t="shared" si="1623"/>
        <v>0.89242552263999997</v>
      </c>
      <c r="M1209" s="13">
        <f t="shared" si="1624"/>
        <v>0.16314816518737199</v>
      </c>
      <c r="N1209" s="13">
        <f t="shared" si="1625"/>
        <v>0.15020578105255891</v>
      </c>
      <c r="O1209" s="13">
        <f t="shared" si="1626"/>
        <v>0.1455975865850975</v>
      </c>
      <c r="P1209" s="13">
        <f t="shared" si="1627"/>
        <v>0.1340474726593793</v>
      </c>
      <c r="Q1209" s="13">
        <f t="shared" si="1628"/>
        <v>6.9145051786814696E-2</v>
      </c>
      <c r="R1209" s="13">
        <f t="shared" si="1629"/>
        <v>6.4967501151664137E-2</v>
      </c>
      <c r="S1209" s="13">
        <f t="shared" si="1630"/>
        <v>2.7534365626684126E-2</v>
      </c>
      <c r="T1209" s="13">
        <f t="shared" si="1631"/>
        <v>6.1706808978817966E-2</v>
      </c>
      <c r="U1209" s="13">
        <f t="shared" si="1632"/>
        <v>5.981369292330882E-2</v>
      </c>
      <c r="V1209" s="13">
        <f t="shared" si="1633"/>
        <v>2.5136742824450166E-3</v>
      </c>
      <c r="W1209" s="13">
        <f t="shared" si="1634"/>
        <v>2.1219947519544712E-2</v>
      </c>
      <c r="X1209" s="13">
        <f t="shared" si="1635"/>
        <v>1.8937222755523061E-2</v>
      </c>
      <c r="Y1209" s="13">
        <f t="shared" si="1636"/>
        <v>8.4500304574738824E-3</v>
      </c>
      <c r="Z1209" s="13">
        <f t="shared" si="1637"/>
        <v>1.9326218723296224E-2</v>
      </c>
      <c r="AA1209" s="13">
        <f t="shared" si="1638"/>
        <v>1.7793088722704117E-2</v>
      </c>
      <c r="AB1209" s="13">
        <f t="shared" si="1639"/>
        <v>8.1907902116514792E-3</v>
      </c>
      <c r="AC1209" s="13">
        <f t="shared" si="1640"/>
        <v>1.2908193154656828E-4</v>
      </c>
      <c r="AD1209" s="13">
        <f t="shared" si="1641"/>
        <v>4.8841474671304352E-3</v>
      </c>
      <c r="AE1209" s="13">
        <f t="shared" si="1642"/>
        <v>4.3587378560047112E-3</v>
      </c>
      <c r="AF1209" s="13">
        <f t="shared" si="1643"/>
        <v>1.9449244545978782E-3</v>
      </c>
      <c r="AG1209" s="13">
        <f t="shared" si="1644"/>
        <v>5.7856674096327628E-4</v>
      </c>
      <c r="AH1209" s="13">
        <f t="shared" si="1645"/>
        <v>4.3118027111981455E-3</v>
      </c>
      <c r="AI1209" s="13">
        <f t="shared" si="1646"/>
        <v>3.9697516256847771E-3</v>
      </c>
      <c r="AJ1209" s="13">
        <f t="shared" si="1647"/>
        <v>1.8274175588669165E-3</v>
      </c>
      <c r="AK1209" s="13">
        <f t="shared" si="1648"/>
        <v>5.6081677131443008E-4</v>
      </c>
      <c r="AL1209" s="13">
        <f t="shared" si="1649"/>
        <v>4.2423049428563956E-6</v>
      </c>
      <c r="AM1209" s="13">
        <f t="shared" si="1650"/>
        <v>8.9933856655225071E-4</v>
      </c>
      <c r="AN1209" s="13">
        <f t="shared" si="1651"/>
        <v>8.0259269028570075E-4</v>
      </c>
      <c r="AO1209" s="13">
        <f t="shared" si="1652"/>
        <v>3.5812710054762998E-4</v>
      </c>
      <c r="AP1209" s="13">
        <f t="shared" si="1653"/>
        <v>1.0653392162592219E-4</v>
      </c>
      <c r="AQ1209" s="13">
        <f t="shared" si="1654"/>
        <v>2.3768397671475594E-5</v>
      </c>
      <c r="AR1209" s="13">
        <f t="shared" si="1655"/>
        <v>7.695925576123152E-4</v>
      </c>
      <c r="AS1209" s="13">
        <f t="shared" si="1656"/>
        <v>7.0854153386054565E-4</v>
      </c>
      <c r="AT1209" s="13">
        <f t="shared" si="1657"/>
        <v>3.2616681401066434E-4</v>
      </c>
      <c r="AU1209" s="13">
        <f t="shared" si="1658"/>
        <v>1.0009744004911156E-4</v>
      </c>
      <c r="AV1209" s="13">
        <f t="shared" si="1659"/>
        <v>2.3039202044765393E-5</v>
      </c>
      <c r="AW1209" s="13">
        <f t="shared" si="1660"/>
        <v>9.6822394400953638E-8</v>
      </c>
      <c r="AX1209" s="13">
        <f t="shared" si="1661"/>
        <v>1.3799915316702708E-4</v>
      </c>
      <c r="AY1209" s="13">
        <f t="shared" si="1662"/>
        <v>1.2315396638896156E-4</v>
      </c>
      <c r="AZ1209" s="13">
        <f t="shared" si="1663"/>
        <v>5.4952871409928996E-5</v>
      </c>
      <c r="BA1209" s="13">
        <f t="shared" si="1664"/>
        <v>1.6347114996191536E-5</v>
      </c>
      <c r="BB1209" s="13">
        <f t="shared" si="1665"/>
        <v>3.6471456610331022E-6</v>
      </c>
      <c r="BC1209" s="13">
        <f t="shared" si="1666"/>
        <v>6.5096117453833515E-7</v>
      </c>
      <c r="BD1209" s="13">
        <f t="shared" si="1667"/>
        <v>1.1446734007450407E-4</v>
      </c>
      <c r="BE1209" s="13">
        <f t="shared" si="1668"/>
        <v>1.0538675811127409E-4</v>
      </c>
      <c r="BF1209" s="13">
        <f t="shared" si="1669"/>
        <v>4.851326491021511E-5</v>
      </c>
      <c r="BG1209" s="13">
        <f t="shared" si="1670"/>
        <v>1.4888251708459071E-5</v>
      </c>
      <c r="BH1209" s="13">
        <f t="shared" si="1671"/>
        <v>3.4267953210013839E-6</v>
      </c>
      <c r="BI1209" s="13">
        <f t="shared" si="1672"/>
        <v>6.309902009711454E-7</v>
      </c>
      <c r="BJ1209" s="14">
        <f t="shared" si="1673"/>
        <v>0.34395833095891026</v>
      </c>
      <c r="BK1209" s="14">
        <f t="shared" si="1674"/>
        <v>0.32750015595875881</v>
      </c>
      <c r="BL1209" s="14">
        <f t="shared" si="1675"/>
        <v>0.30924719920939425</v>
      </c>
      <c r="BM1209" s="14">
        <f t="shared" si="1676"/>
        <v>0.27279728928347835</v>
      </c>
      <c r="BN1209" s="14">
        <f t="shared" si="1677"/>
        <v>0.72711155842288666</v>
      </c>
    </row>
    <row r="1210" spans="1:66" x14ac:dyDescent="0.25">
      <c r="A1210" t="s">
        <v>338</v>
      </c>
      <c r="B1210" t="s">
        <v>83</v>
      </c>
      <c r="C1210" t="s">
        <v>73</v>
      </c>
      <c r="D1210" s="7" t="s">
        <v>380</v>
      </c>
      <c r="E1210" s="10">
        <f>VLOOKUP(A1210,home!$A$2:$E$405,3,FALSE)</f>
        <v>1.3033999999999999</v>
      </c>
      <c r="F1210" s="10">
        <f>VLOOKUP(B1210,home!$B$2:$E$405,3,FALSE)</f>
        <v>0.6905</v>
      </c>
      <c r="G1210" s="10">
        <f>VLOOKUP(C1210,away!$B$2:$E$405,4,FALSE)</f>
        <v>1.3640000000000001</v>
      </c>
      <c r="H1210" s="10">
        <f>VLOOKUP(A1210,away!$A$2:$E$405,3,FALSE)</f>
        <v>1.0085</v>
      </c>
      <c r="I1210" s="10">
        <f>VLOOKUP(C1210,away!$B$2:$E$405,3,FALSE)</f>
        <v>0.2203</v>
      </c>
      <c r="J1210" s="10">
        <f>VLOOKUP(B1210,home!$B$2:$E$405,4,FALSE)</f>
        <v>0.89239999999999997</v>
      </c>
      <c r="K1210" s="12">
        <f t="shared" si="1622"/>
        <v>1.2275968628</v>
      </c>
      <c r="L1210" s="12">
        <f t="shared" si="1623"/>
        <v>0.19826678362</v>
      </c>
      <c r="M1210" s="13">
        <f t="shared" si="1624"/>
        <v>0.24030083860514051</v>
      </c>
      <c r="N1210" s="13">
        <f t="shared" si="1625"/>
        <v>0.29499255559987964</v>
      </c>
      <c r="O1210" s="13">
        <f t="shared" si="1626"/>
        <v>4.7643674371429939E-2</v>
      </c>
      <c r="P1210" s="13">
        <f t="shared" si="1627"/>
        <v>5.848722519063216E-2</v>
      </c>
      <c r="Q1210" s="13">
        <f t="shared" si="1628"/>
        <v>0.18106596790188342</v>
      </c>
      <c r="R1210" s="13">
        <f t="shared" si="1629"/>
        <v>4.7230790387310191E-3</v>
      </c>
      <c r="S1210" s="13">
        <f t="shared" si="1630"/>
        <v>3.5588260223684254E-3</v>
      </c>
      <c r="T1210" s="13">
        <f t="shared" si="1631"/>
        <v>3.5899367078948585E-2</v>
      </c>
      <c r="U1210" s="13">
        <f t="shared" si="1632"/>
        <v>5.7980370107026391E-3</v>
      </c>
      <c r="V1210" s="13">
        <f t="shared" si="1633"/>
        <v>9.6243183333004695E-5</v>
      </c>
      <c r="W1210" s="13">
        <f t="shared" si="1634"/>
        <v>7.4092004718732507E-2</v>
      </c>
      <c r="X1210" s="13">
        <f t="shared" si="1635"/>
        <v>1.4689983467540958E-2</v>
      </c>
      <c r="Y1210" s="13">
        <f t="shared" si="1636"/>
        <v>1.4562678867701601E-3</v>
      </c>
      <c r="Z1210" s="13">
        <f t="shared" si="1637"/>
        <v>3.1214322993074699E-4</v>
      </c>
      <c r="AA1210" s="13">
        <f t="shared" si="1638"/>
        <v>3.8318604980724409E-4</v>
      </c>
      <c r="AB1210" s="13">
        <f t="shared" si="1639"/>
        <v>2.351989963060487E-4</v>
      </c>
      <c r="AC1210" s="13">
        <f t="shared" si="1640"/>
        <v>1.4640493894380035E-6</v>
      </c>
      <c r="AD1210" s="13">
        <f t="shared" si="1641"/>
        <v>2.2738778137819705E-2</v>
      </c>
      <c r="AE1210" s="13">
        <f t="shared" si="1642"/>
        <v>4.508344404834286E-3</v>
      </c>
      <c r="AF1210" s="13">
        <f t="shared" si="1643"/>
        <v>4.4692747229885846E-4</v>
      </c>
      <c r="AG1210" s="13">
        <f t="shared" si="1644"/>
        <v>2.9536957481370448E-5</v>
      </c>
      <c r="AH1210" s="13">
        <f t="shared" si="1645"/>
        <v>1.5471908556781826E-5</v>
      </c>
      <c r="AI1210" s="13">
        <f t="shared" si="1646"/>
        <v>1.8993266405833848E-5</v>
      </c>
      <c r="AJ1210" s="13">
        <f t="shared" si="1647"/>
        <v>1.1658037127063132E-5</v>
      </c>
      <c r="AK1210" s="13">
        <f t="shared" si="1648"/>
        <v>4.7704566011962075E-6</v>
      </c>
      <c r="AL1210" s="13">
        <f t="shared" si="1649"/>
        <v>1.4253497711836344E-8</v>
      </c>
      <c r="AM1210" s="13">
        <f t="shared" si="1650"/>
        <v>5.58281054117854E-3</v>
      </c>
      <c r="AN1210" s="13">
        <f t="shared" si="1651"/>
        <v>1.1068858895593007E-3</v>
      </c>
      <c r="AO1210" s="13">
        <f t="shared" si="1652"/>
        <v>1.0972935257864254E-4</v>
      </c>
      <c r="AP1210" s="13">
        <f t="shared" si="1653"/>
        <v>7.2518952681574721E-6</v>
      </c>
      <c r="AQ1210" s="13">
        <f t="shared" si="1654"/>
        <v>3.5945248749166978E-7</v>
      </c>
      <c r="AR1210" s="13">
        <f t="shared" si="1655"/>
        <v>6.1351310920317837E-7</v>
      </c>
      <c r="AS1210" s="13">
        <f t="shared" si="1656"/>
        <v>7.5314676814449563E-7</v>
      </c>
      <c r="AT1210" s="13">
        <f t="shared" si="1657"/>
        <v>4.6228030490107092E-7</v>
      </c>
      <c r="AU1210" s="13">
        <f t="shared" si="1658"/>
        <v>1.8916461734359399E-7</v>
      </c>
      <c r="AV1210" s="13">
        <f t="shared" si="1659"/>
        <v>5.8054472700939606E-8</v>
      </c>
      <c r="AW1210" s="13">
        <f t="shared" si="1660"/>
        <v>9.6366188231356739E-11</v>
      </c>
      <c r="AX1210" s="13">
        <f t="shared" si="1661"/>
        <v>1.142240117659589E-3</v>
      </c>
      <c r="AY1210" s="13">
        <f t="shared" si="1662"/>
        <v>2.2646827425009707E-4</v>
      </c>
      <c r="AZ1210" s="13">
        <f t="shared" si="1663"/>
        <v>2.2450568163769403E-5</v>
      </c>
      <c r="BA1210" s="13">
        <f t="shared" si="1664"/>
        <v>1.4837339800907103E-6</v>
      </c>
      <c r="BB1210" s="13">
        <f t="shared" si="1665"/>
        <v>7.3543790995071548E-8</v>
      </c>
      <c r="BC1210" s="13">
        <f t="shared" si="1666"/>
        <v>2.916258179162874E-9</v>
      </c>
      <c r="BD1210" s="13">
        <f t="shared" si="1667"/>
        <v>2.0273211811736658E-8</v>
      </c>
      <c r="BE1210" s="13">
        <f t="shared" si="1668"/>
        <v>2.4887331218967827E-8</v>
      </c>
      <c r="BF1210" s="13">
        <f t="shared" si="1669"/>
        <v>1.5275804863934703E-8</v>
      </c>
      <c r="BG1210" s="13">
        <f t="shared" si="1670"/>
        <v>6.2508433759037388E-9</v>
      </c>
      <c r="BH1210" s="13">
        <f t="shared" si="1671"/>
        <v>1.9183789295283976E-9</v>
      </c>
      <c r="BI1210" s="13">
        <f t="shared" si="1672"/>
        <v>4.709991911101367E-10</v>
      </c>
      <c r="BJ1210" s="14">
        <f t="shared" si="1673"/>
        <v>0.63811948991136436</v>
      </c>
      <c r="BK1210" s="14">
        <f t="shared" si="1674"/>
        <v>0.30267107957861134</v>
      </c>
      <c r="BL1210" s="14">
        <f t="shared" si="1675"/>
        <v>5.8836214371509453E-2</v>
      </c>
      <c r="BM1210" s="14">
        <f t="shared" si="1676"/>
        <v>0.17249911820583533</v>
      </c>
      <c r="BN1210" s="14">
        <f t="shared" si="1677"/>
        <v>0.82721334070769681</v>
      </c>
    </row>
    <row r="1211" spans="1:66" x14ac:dyDescent="0.25">
      <c r="A1211" t="s">
        <v>338</v>
      </c>
      <c r="B1211" t="s">
        <v>74</v>
      </c>
      <c r="C1211" t="s">
        <v>92</v>
      </c>
      <c r="D1211" s="7" t="s">
        <v>380</v>
      </c>
      <c r="E1211" s="10">
        <f>VLOOKUP(A1211,home!$A$2:$E$405,3,FALSE)</f>
        <v>1.3033999999999999</v>
      </c>
      <c r="F1211" s="10">
        <f>VLOOKUP(B1211,home!$B$2:$E$405,3,FALSE)</f>
        <v>1.0229999999999999</v>
      </c>
      <c r="G1211" s="10">
        <f>VLOOKUP(C1211,away!$B$2:$E$405,4,FALSE)</f>
        <v>1.2276</v>
      </c>
      <c r="H1211" s="10">
        <f>VLOOKUP(A1211,away!$A$2:$E$405,3,FALSE)</f>
        <v>1.0085</v>
      </c>
      <c r="I1211" s="10">
        <f>VLOOKUP(C1211,away!$B$2:$E$405,3,FALSE)</f>
        <v>0.59489999999999998</v>
      </c>
      <c r="J1211" s="10">
        <f>VLOOKUP(B1211,home!$B$2:$E$405,4,FALSE)</f>
        <v>0.99160000000000004</v>
      </c>
      <c r="K1211" s="12">
        <f t="shared" si="1622"/>
        <v>1.6368550783199998</v>
      </c>
      <c r="L1211" s="12">
        <f t="shared" si="1623"/>
        <v>0.59491701413999998</v>
      </c>
      <c r="M1211" s="13">
        <f t="shared" si="1624"/>
        <v>0.10733804855222155</v>
      </c>
      <c r="N1211" s="13">
        <f t="shared" si="1625"/>
        <v>0.17569682986966254</v>
      </c>
      <c r="O1211" s="13">
        <f t="shared" si="1626"/>
        <v>6.3857231348301985E-2</v>
      </c>
      <c r="P1211" s="13">
        <f t="shared" si="1627"/>
        <v>0.10452503341992318</v>
      </c>
      <c r="Q1211" s="13">
        <f t="shared" si="1628"/>
        <v>0.14379512410844109</v>
      </c>
      <c r="R1211" s="13">
        <f t="shared" si="1629"/>
        <v>1.8994876702489508E-2</v>
      </c>
      <c r="S1211" s="13">
        <f t="shared" si="1630"/>
        <v>2.54464347889664E-2</v>
      </c>
      <c r="T1211" s="13">
        <f t="shared" si="1631"/>
        <v>8.5546165882484482E-2</v>
      </c>
      <c r="U1211" s="13">
        <f t="shared" si="1632"/>
        <v>3.1091860392532207E-2</v>
      </c>
      <c r="V1211" s="13">
        <f t="shared" si="1633"/>
        <v>2.753284270903334E-3</v>
      </c>
      <c r="W1211" s="13">
        <f t="shared" si="1634"/>
        <v>7.845725971151879E-2</v>
      </c>
      <c r="X1211" s="13">
        <f t="shared" si="1635"/>
        <v>4.667555868518327E-2</v>
      </c>
      <c r="Y1211" s="13">
        <f t="shared" si="1636"/>
        <v>1.3884042003152786E-2</v>
      </c>
      <c r="Z1211" s="13">
        <f t="shared" si="1637"/>
        <v>3.7667917772675036E-3</v>
      </c>
      <c r="AA1211" s="13">
        <f t="shared" si="1638"/>
        <v>6.1656922495943308E-3</v>
      </c>
      <c r="AB1211" s="13">
        <f t="shared" si="1639"/>
        <v>5.046172335053372E-3</v>
      </c>
      <c r="AC1211" s="13">
        <f t="shared" si="1640"/>
        <v>1.6757054832396357E-4</v>
      </c>
      <c r="AD1211" s="13">
        <f t="shared" si="1641"/>
        <v>3.2105790997467673E-2</v>
      </c>
      <c r="AE1211" s="13">
        <f t="shared" si="1642"/>
        <v>1.9100281316816355E-2</v>
      </c>
      <c r="AF1211" s="13">
        <f t="shared" si="1643"/>
        <v>5.6815411651172073E-3</v>
      </c>
      <c r="AG1211" s="13">
        <f t="shared" si="1644"/>
        <v>1.1266818352216753E-3</v>
      </c>
      <c r="AH1211" s="13">
        <f t="shared" si="1645"/>
        <v>5.6023212925477152E-4</v>
      </c>
      <c r="AI1211" s="13">
        <f t="shared" si="1646"/>
        <v>9.1701880580869941E-4</v>
      </c>
      <c r="AJ1211" s="13">
        <f t="shared" si="1647"/>
        <v>7.5051344460145566E-4</v>
      </c>
      <c r="AK1211" s="13">
        <f t="shared" si="1648"/>
        <v>4.0949391438110943E-4</v>
      </c>
      <c r="AL1211" s="13">
        <f t="shared" si="1649"/>
        <v>6.5271606480662595E-6</v>
      </c>
      <c r="AM1211" s="13">
        <f t="shared" si="1650"/>
        <v>1.0510505407537098E-2</v>
      </c>
      <c r="AN1211" s="13">
        <f t="shared" si="1651"/>
        <v>6.2528784941542929E-3</v>
      </c>
      <c r="AO1211" s="13">
        <f t="shared" si="1652"/>
        <v>1.8599719017612455E-3</v>
      </c>
      <c r="AP1211" s="13">
        <f t="shared" si="1653"/>
        <v>3.6884297672669928E-4</v>
      </c>
      <c r="AQ1211" s="13">
        <f t="shared" si="1654"/>
        <v>5.4857740600189343E-5</v>
      </c>
      <c r="AR1211" s="13">
        <f t="shared" si="1655"/>
        <v>6.6658325112308654E-5</v>
      </c>
      <c r="AS1211" s="13">
        <f t="shared" si="1656"/>
        <v>1.09110017972388E-4</v>
      </c>
      <c r="AT1211" s="13">
        <f t="shared" si="1657"/>
        <v>8.9298643506844868E-5</v>
      </c>
      <c r="AU1211" s="13">
        <f t="shared" si="1658"/>
        <v>4.8722979370422094E-5</v>
      </c>
      <c r="AV1211" s="13">
        <f t="shared" si="1659"/>
        <v>1.9938114053339003E-5</v>
      </c>
      <c r="AW1211" s="13">
        <f t="shared" si="1660"/>
        <v>1.7655841471525448E-7</v>
      </c>
      <c r="AX1211" s="13">
        <f t="shared" si="1661"/>
        <v>2.8673623586728185E-3</v>
      </c>
      <c r="AY1211" s="13">
        <f t="shared" si="1662"/>
        <v>1.7058426528790607E-3</v>
      </c>
      <c r="AZ1211" s="13">
        <f t="shared" si="1663"/>
        <v>5.0741740882173354E-4</v>
      </c>
      <c r="BA1211" s="13">
        <f t="shared" si="1664"/>
        <v>1.0062374992629384E-4</v>
      </c>
      <c r="BB1211" s="13">
        <f t="shared" si="1665"/>
        <v>1.4965695214430188E-5</v>
      </c>
      <c r="BC1211" s="13">
        <f t="shared" si="1666"/>
        <v>1.780669342299619E-6</v>
      </c>
      <c r="BD1211" s="13">
        <f t="shared" si="1667"/>
        <v>6.6093619572313397E-6</v>
      </c>
      <c r="BE1211" s="13">
        <f t="shared" si="1668"/>
        <v>1.0818567684149131E-5</v>
      </c>
      <c r="BF1211" s="13">
        <f t="shared" si="1669"/>
        <v>8.8542137269740734E-6</v>
      </c>
      <c r="BG1211" s="13">
        <f t="shared" si="1670"/>
        <v>4.8310215678427207E-6</v>
      </c>
      <c r="BH1211" s="13">
        <f t="shared" si="1671"/>
        <v>1.9769205466992014E-6</v>
      </c>
      <c r="BI1211" s="13">
        <f t="shared" si="1672"/>
        <v>6.4718648725994766E-7</v>
      </c>
      <c r="BJ1211" s="14">
        <f t="shared" si="1673"/>
        <v>0.62631432463070202</v>
      </c>
      <c r="BK1211" s="14">
        <f t="shared" si="1674"/>
        <v>0.24194274139386557</v>
      </c>
      <c r="BL1211" s="14">
        <f t="shared" si="1675"/>
        <v>0.12816055667400289</v>
      </c>
      <c r="BM1211" s="14">
        <f t="shared" si="1676"/>
        <v>0.38427160438033375</v>
      </c>
      <c r="BN1211" s="14">
        <f t="shared" si="1677"/>
        <v>0.61420714400103982</v>
      </c>
    </row>
    <row r="1212" spans="1:66" x14ac:dyDescent="0.25">
      <c r="A1212" t="s">
        <v>350</v>
      </c>
      <c r="B1212" t="s">
        <v>98</v>
      </c>
      <c r="C1212" t="s">
        <v>99</v>
      </c>
      <c r="D1212" s="7" t="s">
        <v>380</v>
      </c>
      <c r="E1212" s="10">
        <f>VLOOKUP(A1212,home!$A$2:$E$405,3,FALSE)</f>
        <v>1.6667000000000001</v>
      </c>
      <c r="F1212" s="10">
        <f>VLOOKUP(B1212,home!$B$2:$E$405,3,FALSE)</f>
        <v>0.8</v>
      </c>
      <c r="G1212" s="10">
        <f>VLOOKUP(C1212,away!$B$2:$E$405,4,FALSE)</f>
        <v>0.6</v>
      </c>
      <c r="H1212" s="10">
        <f>VLOOKUP(A1212,away!$A$2:$E$405,3,FALSE)</f>
        <v>1.3193999999999999</v>
      </c>
      <c r="I1212" s="10">
        <f>VLOOKUP(C1212,away!$B$2:$E$405,3,FALSE)</f>
        <v>0.50529999999999997</v>
      </c>
      <c r="J1212" s="10">
        <f>VLOOKUP(B1212,home!$B$2:$E$405,4,FALSE)</f>
        <v>0.50529999999999997</v>
      </c>
      <c r="K1212" s="12">
        <f t="shared" si="1622"/>
        <v>0.80001600000000006</v>
      </c>
      <c r="L1212" s="12">
        <f t="shared" si="1623"/>
        <v>0.33687988194599994</v>
      </c>
      <c r="M1212" s="13">
        <f t="shared" si="1624"/>
        <v>0.32081332022737685</v>
      </c>
      <c r="N1212" s="13">
        <f t="shared" si="1625"/>
        <v>0.25665578919502507</v>
      </c>
      <c r="O1212" s="13">
        <f t="shared" si="1626"/>
        <v>0.10807555344490297</v>
      </c>
      <c r="P1212" s="13">
        <f t="shared" si="1627"/>
        <v>8.6462171964777484E-2</v>
      </c>
      <c r="Q1212" s="13">
        <f t="shared" si="1628"/>
        <v>0.10266436892432361</v>
      </c>
      <c r="R1212" s="13">
        <f t="shared" si="1629"/>
        <v>1.8204239842883753E-2</v>
      </c>
      <c r="S1212" s="13">
        <f t="shared" si="1630"/>
        <v>5.825589766322933E-3</v>
      </c>
      <c r="T1212" s="13">
        <f t="shared" si="1631"/>
        <v>3.4585560483286718E-2</v>
      </c>
      <c r="U1212" s="13">
        <f t="shared" si="1632"/>
        <v>1.456368314214449E-2</v>
      </c>
      <c r="V1212" s="13">
        <f t="shared" si="1633"/>
        <v>1.744500660644045E-4</v>
      </c>
      <c r="W1212" s="13">
        <f t="shared" si="1634"/>
        <v>2.7377712589787231E-2</v>
      </c>
      <c r="X1212" s="13">
        <f t="shared" si="1635"/>
        <v>9.2230005851990371E-3</v>
      </c>
      <c r="Y1212" s="13">
        <f t="shared" si="1636"/>
        <v>1.5535216741648697E-3</v>
      </c>
      <c r="Z1212" s="13">
        <f t="shared" si="1637"/>
        <v>2.0442140563957825E-3</v>
      </c>
      <c r="AA1212" s="13">
        <f t="shared" si="1638"/>
        <v>1.6354039525415284E-3</v>
      </c>
      <c r="AB1212" s="13">
        <f t="shared" si="1639"/>
        <v>6.5417466424823171E-4</v>
      </c>
      <c r="AC1212" s="13">
        <f t="shared" si="1640"/>
        <v>2.9384946517800844E-6</v>
      </c>
      <c r="AD1212" s="13">
        <f t="shared" si="1641"/>
        <v>5.4756520288078052E-3</v>
      </c>
      <c r="AE1212" s="13">
        <f t="shared" si="1642"/>
        <v>1.8446370090421482E-3</v>
      </c>
      <c r="AF1212" s="13">
        <f t="shared" si="1643"/>
        <v>3.1071054891967058E-4</v>
      </c>
      <c r="AG1212" s="13">
        <f t="shared" si="1644"/>
        <v>3.4890711013145156E-5</v>
      </c>
      <c r="AH1212" s="13">
        <f t="shared" si="1645"/>
        <v>1.7216364749774119E-4</v>
      </c>
      <c r="AI1212" s="13">
        <f t="shared" si="1646"/>
        <v>1.3773367261655291E-4</v>
      </c>
      <c r="AJ1212" s="13">
        <f t="shared" si="1647"/>
        <v>5.5094570916002101E-5</v>
      </c>
      <c r="AK1212" s="13">
        <f t="shared" si="1648"/>
        <v>1.4692179415312116E-5</v>
      </c>
      <c r="AL1212" s="13">
        <f t="shared" si="1649"/>
        <v>3.1678064953128166E-8</v>
      </c>
      <c r="AM1212" s="13">
        <f t="shared" si="1650"/>
        <v>8.761218466957414E-4</v>
      </c>
      <c r="AN1212" s="13">
        <f t="shared" si="1651"/>
        <v>2.9514782428517278E-4</v>
      </c>
      <c r="AO1212" s="13">
        <f t="shared" si="1652"/>
        <v>4.9714682100903855E-5</v>
      </c>
      <c r="AP1212" s="13">
        <f t="shared" si="1653"/>
        <v>5.5826254123784696E-6</v>
      </c>
      <c r="AQ1212" s="13">
        <f t="shared" si="1654"/>
        <v>4.7016854746769936E-7</v>
      </c>
      <c r="AR1212" s="13">
        <f t="shared" si="1655"/>
        <v>1.1599693848886361E-5</v>
      </c>
      <c r="AS1212" s="13">
        <f t="shared" si="1656"/>
        <v>9.2799406742106705E-6</v>
      </c>
      <c r="AT1212" s="13">
        <f t="shared" si="1657"/>
        <v>3.7120505092096622E-6</v>
      </c>
      <c r="AU1212" s="13">
        <f t="shared" si="1658"/>
        <v>9.8989993339195932E-7</v>
      </c>
      <c r="AV1212" s="13">
        <f t="shared" si="1659"/>
        <v>1.9798394627812541E-7</v>
      </c>
      <c r="AW1212" s="13">
        <f t="shared" si="1660"/>
        <v>2.3715369368318143E-10</v>
      </c>
      <c r="AX1212" s="13">
        <f t="shared" si="1661"/>
        <v>1.1681858255102335E-4</v>
      </c>
      <c r="AY1212" s="13">
        <f t="shared" si="1662"/>
        <v>3.9353830298887791E-5</v>
      </c>
      <c r="AZ1212" s="13">
        <f t="shared" si="1663"/>
        <v>6.6287568526061153E-6</v>
      </c>
      <c r="BA1212" s="13">
        <f t="shared" si="1664"/>
        <v>7.443649419848954E-7</v>
      </c>
      <c r="BB1212" s="13">
        <f t="shared" si="1665"/>
        <v>6.2690393445153147E-8</v>
      </c>
      <c r="BC1212" s="13">
        <f t="shared" si="1666"/>
        <v>4.2238264685902965E-9</v>
      </c>
      <c r="BD1212" s="13">
        <f t="shared" si="1667"/>
        <v>6.5128391573709623E-7</v>
      </c>
      <c r="BE1212" s="13">
        <f t="shared" si="1668"/>
        <v>5.2103755313232881E-7</v>
      </c>
      <c r="BF1212" s="13">
        <f t="shared" si="1669"/>
        <v>2.0841918955335657E-7</v>
      </c>
      <c r="BG1212" s="13">
        <f t="shared" si="1670"/>
        <v>5.5579562116572722E-8</v>
      </c>
      <c r="BH1212" s="13">
        <f t="shared" si="1671"/>
        <v>1.111613474156301E-8</v>
      </c>
      <c r="BI1212" s="13">
        <f t="shared" si="1672"/>
        <v>1.7786171302812553E-9</v>
      </c>
      <c r="BJ1212" s="14">
        <f t="shared" si="1673"/>
        <v>0.44111649334547537</v>
      </c>
      <c r="BK1212" s="14">
        <f t="shared" si="1674"/>
        <v>0.41331785602755727</v>
      </c>
      <c r="BL1212" s="14">
        <f t="shared" si="1675"/>
        <v>0.14353996790105092</v>
      </c>
      <c r="BM1212" s="14">
        <f t="shared" si="1676"/>
        <v>0.1071037341380445</v>
      </c>
      <c r="BN1212" s="14">
        <f t="shared" si="1677"/>
        <v>0.89287544359928972</v>
      </c>
    </row>
    <row r="1213" spans="1:66" x14ac:dyDescent="0.25">
      <c r="A1213" t="s">
        <v>350</v>
      </c>
      <c r="B1213" t="s">
        <v>104</v>
      </c>
      <c r="C1213" t="s">
        <v>97</v>
      </c>
      <c r="D1213" s="7" t="s">
        <v>380</v>
      </c>
      <c r="E1213" s="10">
        <f>VLOOKUP(A1213,home!$A$2:$E$405,3,FALSE)</f>
        <v>1.6667000000000001</v>
      </c>
      <c r="F1213" s="10">
        <f>VLOOKUP(B1213,home!$B$2:$E$405,3,FALSE)</f>
        <v>1.08</v>
      </c>
      <c r="G1213" s="10">
        <f>VLOOKUP(C1213,away!$B$2:$E$405,4,FALSE)</f>
        <v>1.1143000000000001</v>
      </c>
      <c r="H1213" s="10">
        <f>VLOOKUP(A1213,away!$A$2:$E$405,3,FALSE)</f>
        <v>1.3193999999999999</v>
      </c>
      <c r="I1213" s="10">
        <f>VLOOKUP(C1213,away!$B$2:$E$405,3,FALSE)</f>
        <v>0.97450000000000003</v>
      </c>
      <c r="J1213" s="10">
        <f>VLOOKUP(B1213,home!$B$2:$E$405,4,FALSE)</f>
        <v>0.90949999999999998</v>
      </c>
      <c r="K1213" s="12">
        <f t="shared" si="1622"/>
        <v>2.0057801148000003</v>
      </c>
      <c r="L1213" s="12">
        <f t="shared" si="1623"/>
        <v>1.1693944453499998</v>
      </c>
      <c r="M1213" s="13">
        <f t="shared" si="1624"/>
        <v>4.1786809136563886E-2</v>
      </c>
      <c r="N1213" s="13">
        <f t="shared" si="1625"/>
        <v>8.3815150827062826E-2</v>
      </c>
      <c r="O1213" s="13">
        <f t="shared" si="1626"/>
        <v>4.8865262493198433E-2</v>
      </c>
      <c r="P1213" s="13">
        <f t="shared" si="1627"/>
        <v>9.8012971813339719E-2</v>
      </c>
      <c r="Q1213" s="13">
        <f t="shared" si="1628"/>
        <v>8.4057381423942715E-2</v>
      </c>
      <c r="R1213" s="13">
        <f t="shared" si="1629"/>
        <v>2.8571383265057967E-2</v>
      </c>
      <c r="S1213" s="13">
        <f t="shared" si="1630"/>
        <v>5.7473535561708526E-2</v>
      </c>
      <c r="T1213" s="13">
        <f t="shared" si="1631"/>
        <v>9.8296234927824883E-2</v>
      </c>
      <c r="U1213" s="13">
        <f t="shared" si="1632"/>
        <v>5.7307912405382785E-2</v>
      </c>
      <c r="V1213" s="13">
        <f t="shared" si="1633"/>
        <v>1.4978549284969472E-2</v>
      </c>
      <c r="W1213" s="13">
        <f t="shared" si="1634"/>
        <v>5.6200208054101086E-2</v>
      </c>
      <c r="X1213" s="13">
        <f t="shared" si="1635"/>
        <v>6.5720211125980144E-2</v>
      </c>
      <c r="Y1213" s="13">
        <f t="shared" si="1636"/>
        <v>3.8426424918975216E-2</v>
      </c>
      <c r="Z1213" s="13">
        <f t="shared" si="1637"/>
        <v>1.1137072295374905E-2</v>
      </c>
      <c r="AA1213" s="13">
        <f t="shared" si="1638"/>
        <v>2.2338518147152982E-2</v>
      </c>
      <c r="AB1213" s="13">
        <f t="shared" si="1639"/>
        <v>2.2403077746829203E-2</v>
      </c>
      <c r="AC1213" s="13">
        <f t="shared" si="1640"/>
        <v>2.1958067617620456E-3</v>
      </c>
      <c r="AD1213" s="13">
        <f t="shared" si="1641"/>
        <v>2.8181314940634691E-2</v>
      </c>
      <c r="AE1213" s="13">
        <f t="shared" si="1642"/>
        <v>3.2955073154237173E-2</v>
      </c>
      <c r="AF1213" s="13">
        <f t="shared" si="1643"/>
        <v>1.9268739746333925E-2</v>
      </c>
      <c r="AG1213" s="13">
        <f t="shared" si="1644"/>
        <v>7.510919076085882E-3</v>
      </c>
      <c r="AH1213" s="13">
        <f t="shared" si="1645"/>
        <v>3.2559076199181964E-3</v>
      </c>
      <c r="AI1213" s="13">
        <f t="shared" si="1646"/>
        <v>6.5306347596577165E-3</v>
      </c>
      <c r="AJ1213" s="13">
        <f t="shared" si="1647"/>
        <v>6.5495086689715638E-3</v>
      </c>
      <c r="AK1213" s="13">
        <f t="shared" si="1648"/>
        <v>4.3789580833111276E-3</v>
      </c>
      <c r="AL1213" s="13">
        <f t="shared" si="1649"/>
        <v>2.060148173025315E-4</v>
      </c>
      <c r="AM1213" s="13">
        <f t="shared" si="1650"/>
        <v>1.1305104223368242E-2</v>
      </c>
      <c r="AN1213" s="13">
        <f t="shared" si="1651"/>
        <v>1.3220126082909648E-2</v>
      </c>
      <c r="AO1213" s="13">
        <f t="shared" si="1652"/>
        <v>7.7297710040905966E-3</v>
      </c>
      <c r="AP1213" s="13">
        <f t="shared" si="1653"/>
        <v>3.0130504253370102E-3</v>
      </c>
      <c r="AQ1213" s="13">
        <f t="shared" si="1654"/>
        <v>8.8086110773713847E-4</v>
      </c>
      <c r="AR1213" s="13">
        <f t="shared" si="1655"/>
        <v>7.6148805706101547E-4</v>
      </c>
      <c r="AS1213" s="13">
        <f t="shared" si="1656"/>
        <v>1.527377602510673E-3</v>
      </c>
      <c r="AT1213" s="13">
        <f t="shared" si="1657"/>
        <v>1.5317918114534036E-3</v>
      </c>
      <c r="AU1213" s="13">
        <f t="shared" si="1658"/>
        <v>1.0241458518089029E-3</v>
      </c>
      <c r="AV1213" s="13">
        <f t="shared" si="1659"/>
        <v>5.1355284605330133E-4</v>
      </c>
      <c r="AW1213" s="13">
        <f t="shared" si="1660"/>
        <v>1.3422713011481428E-5</v>
      </c>
      <c r="AX1213" s="13">
        <f t="shared" si="1661"/>
        <v>3.779258874495582E-3</v>
      </c>
      <c r="AY1213" s="13">
        <f t="shared" si="1662"/>
        <v>4.4194443353748267E-3</v>
      </c>
      <c r="AZ1213" s="13">
        <f t="shared" si="1663"/>
        <v>2.584036828660422E-3</v>
      </c>
      <c r="BA1213" s="13">
        <f t="shared" si="1664"/>
        <v>1.0072527713384418E-3</v>
      </c>
      <c r="BB1213" s="13">
        <f t="shared" si="1665"/>
        <v>2.944689489666418E-4</v>
      </c>
      <c r="BC1213" s="13">
        <f t="shared" si="1666"/>
        <v>6.8870070649928693E-5</v>
      </c>
      <c r="BD1213" s="13">
        <f t="shared" si="1667"/>
        <v>1.4841331735458569E-4</v>
      </c>
      <c r="BE1213" s="13">
        <f t="shared" si="1668"/>
        <v>2.9768448072132976E-4</v>
      </c>
      <c r="BF1213" s="13">
        <f t="shared" si="1669"/>
        <v>2.9854480595770371E-4</v>
      </c>
      <c r="BG1213" s="13">
        <f t="shared" si="1670"/>
        <v>1.9960507838892894E-4</v>
      </c>
      <c r="BH1213" s="13">
        <f t="shared" si="1671"/>
        <v>1.0009097426140222E-4</v>
      </c>
      <c r="BI1213" s="13">
        <f t="shared" si="1672"/>
        <v>4.0152097168895845E-5</v>
      </c>
      <c r="BJ1213" s="14">
        <f t="shared" si="1673"/>
        <v>0.56273390286810698</v>
      </c>
      <c r="BK1213" s="14">
        <f t="shared" si="1674"/>
        <v>0.21907313171102102</v>
      </c>
      <c r="BL1213" s="14">
        <f t="shared" si="1675"/>
        <v>0.20664401011222008</v>
      </c>
      <c r="BM1213" s="14">
        <f t="shared" si="1676"/>
        <v>0.61007313640519412</v>
      </c>
      <c r="BN1213" s="14">
        <f t="shared" si="1677"/>
        <v>0.38510895895916558</v>
      </c>
    </row>
    <row r="1214" spans="1:66" x14ac:dyDescent="0.25">
      <c r="A1214" t="s">
        <v>350</v>
      </c>
      <c r="B1214" t="s">
        <v>108</v>
      </c>
      <c r="C1214" t="s">
        <v>100</v>
      </c>
      <c r="D1214" s="7" t="s">
        <v>380</v>
      </c>
      <c r="E1214" s="10">
        <f>VLOOKUP(A1214,home!$A$2:$E$405,3,FALSE)</f>
        <v>1.6667000000000001</v>
      </c>
      <c r="F1214" s="10">
        <f>VLOOKUP(B1214,home!$B$2:$E$405,3,FALSE)</f>
        <v>0.85709999999999997</v>
      </c>
      <c r="G1214" s="10">
        <f>VLOOKUP(C1214,away!$B$2:$E$405,4,FALSE)</f>
        <v>0.9</v>
      </c>
      <c r="H1214" s="10">
        <f>VLOOKUP(A1214,away!$A$2:$E$405,3,FALSE)</f>
        <v>1.3193999999999999</v>
      </c>
      <c r="I1214" s="10">
        <f>VLOOKUP(C1214,away!$B$2:$E$405,3,FALSE)</f>
        <v>1.1369</v>
      </c>
      <c r="J1214" s="10">
        <f>VLOOKUP(B1214,home!$B$2:$E$405,4,FALSE)</f>
        <v>1.2992999999999999</v>
      </c>
      <c r="K1214" s="12">
        <f t="shared" si="1622"/>
        <v>1.2856757130000001</v>
      </c>
      <c r="L1214" s="12">
        <f t="shared" si="1623"/>
        <v>1.9489835998979996</v>
      </c>
      <c r="M1214" s="13">
        <f t="shared" si="1624"/>
        <v>3.937361673874501E-2</v>
      </c>
      <c r="N1214" s="13">
        <f t="shared" si="1625"/>
        <v>5.0621702773974729E-2</v>
      </c>
      <c r="O1214" s="13">
        <f t="shared" si="1626"/>
        <v>7.6738533292483382E-2</v>
      </c>
      <c r="P1214" s="13">
        <f t="shared" si="1627"/>
        <v>9.8660868505387814E-2</v>
      </c>
      <c r="Q1214" s="13">
        <f t="shared" si="1628"/>
        <v>3.2541546903602024E-2</v>
      </c>
      <c r="R1214" s="13">
        <f t="shared" si="1629"/>
        <v>7.4781071433638394E-2</v>
      </c>
      <c r="S1214" s="13">
        <f t="shared" si="1630"/>
        <v>6.1805136157703201E-2</v>
      </c>
      <c r="T1214" s="13">
        <f t="shared" si="1631"/>
        <v>6.3422941230431878E-2</v>
      </c>
      <c r="U1214" s="13">
        <f t="shared" si="1632"/>
        <v>9.6144207334346976E-2</v>
      </c>
      <c r="V1214" s="13">
        <f t="shared" si="1633"/>
        <v>1.7207654703495192E-2</v>
      </c>
      <c r="W1214" s="13">
        <f t="shared" si="1634"/>
        <v>1.3945958839137153E-2</v>
      </c>
      <c r="X1214" s="13">
        <f t="shared" si="1635"/>
        <v>2.7180445062330857E-2</v>
      </c>
      <c r="Y1214" s="13">
        <f t="shared" si="1636"/>
        <v>2.6487120832205707E-2</v>
      </c>
      <c r="Z1214" s="13">
        <f t="shared" si="1637"/>
        <v>4.8582360602320671E-2</v>
      </c>
      <c r="AA1214" s="13">
        <f t="shared" si="1638"/>
        <v>6.2461161106611748E-2</v>
      </c>
      <c r="AB1214" s="13">
        <f t="shared" si="1639"/>
        <v>4.0152398920275466E-2</v>
      </c>
      <c r="AC1214" s="13">
        <f t="shared" si="1640"/>
        <v>2.6948917489160958E-3</v>
      </c>
      <c r="AD1214" s="13">
        <f t="shared" si="1641"/>
        <v>4.482495143494079E-3</v>
      </c>
      <c r="AE1214" s="13">
        <f t="shared" si="1642"/>
        <v>8.7363095212923906E-3</v>
      </c>
      <c r="AF1214" s="13">
        <f t="shared" si="1643"/>
        <v>8.5134619903158085E-3</v>
      </c>
      <c r="AG1214" s="13">
        <f t="shared" si="1644"/>
        <v>5.5308659324934976E-3</v>
      </c>
      <c r="AH1214" s="13">
        <f t="shared" si="1645"/>
        <v>2.3671556014563423E-2</v>
      </c>
      <c r="AI1214" s="13">
        <f t="shared" si="1646"/>
        <v>3.0433944656843268E-2</v>
      </c>
      <c r="AJ1214" s="13">
        <f t="shared" si="1647"/>
        <v>1.9564091748044757E-2</v>
      </c>
      <c r="AK1214" s="13">
        <f t="shared" si="1648"/>
        <v>8.3843592024549513E-3</v>
      </c>
      <c r="AL1214" s="13">
        <f t="shared" si="1649"/>
        <v>2.7011017274867685E-4</v>
      </c>
      <c r="AM1214" s="13">
        <f t="shared" si="1650"/>
        <v>1.1526070279261566E-3</v>
      </c>
      <c r="AN1214" s="13">
        <f t="shared" si="1651"/>
        <v>2.2464121945552549E-3</v>
      </c>
      <c r="AO1214" s="13">
        <f t="shared" si="1652"/>
        <v>2.1891102628995335E-3</v>
      </c>
      <c r="AP1214" s="13">
        <f t="shared" si="1653"/>
        <v>1.4221800002531962E-3</v>
      </c>
      <c r="AQ1214" s="13">
        <f t="shared" si="1654"/>
        <v>6.9295137414910311E-4</v>
      </c>
      <c r="AR1214" s="13">
        <f t="shared" si="1655"/>
        <v>9.2270948912901891E-3</v>
      </c>
      <c r="AS1214" s="13">
        <f t="shared" si="1656"/>
        <v>1.1863051803278174E-2</v>
      </c>
      <c r="AT1214" s="13">
        <f t="shared" si="1657"/>
        <v>7.626018792767802E-3</v>
      </c>
      <c r="AU1214" s="13">
        <f t="shared" si="1658"/>
        <v>3.2681957162477133E-3</v>
      </c>
      <c r="AV1214" s="13">
        <f t="shared" si="1659"/>
        <v>1.0504599644275813E-3</v>
      </c>
      <c r="AW1214" s="13">
        <f t="shared" si="1660"/>
        <v>1.8800875111337161E-5</v>
      </c>
      <c r="AX1214" s="13">
        <f t="shared" si="1661"/>
        <v>2.4697981040629522E-4</v>
      </c>
      <c r="AY1214" s="13">
        <f t="shared" si="1662"/>
        <v>4.8135959998778672E-4</v>
      </c>
      <c r="AZ1214" s="13">
        <f t="shared" si="1663"/>
        <v>4.6908098301482891E-4</v>
      </c>
      <c r="BA1214" s="13">
        <f t="shared" si="1664"/>
        <v>3.0474371430664455E-4</v>
      </c>
      <c r="BB1214" s="13">
        <f t="shared" si="1665"/>
        <v>1.484851253389129E-4</v>
      </c>
      <c r="BC1214" s="13">
        <f t="shared" si="1666"/>
        <v>5.7879014822868016E-5</v>
      </c>
      <c r="BD1214" s="13">
        <f t="shared" si="1667"/>
        <v>2.9972427696378658E-3</v>
      </c>
      <c r="BE1214" s="13">
        <f t="shared" si="1668"/>
        <v>3.8534822348882582E-3</v>
      </c>
      <c r="BF1214" s="13">
        <f t="shared" si="1669"/>
        <v>2.4771642599363979E-3</v>
      </c>
      <c r="BG1214" s="13">
        <f t="shared" si="1670"/>
        <v>1.0616099753706148E-3</v>
      </c>
      <c r="BH1214" s="13">
        <f t="shared" si="1671"/>
        <v>3.41221540503132E-4</v>
      </c>
      <c r="BI1214" s="13">
        <f t="shared" si="1672"/>
        <v>8.7740049475464453E-5</v>
      </c>
      <c r="BJ1214" s="14">
        <f t="shared" si="1673"/>
        <v>0.25087463733693877</v>
      </c>
      <c r="BK1214" s="14">
        <f t="shared" si="1674"/>
        <v>0.22049363762698376</v>
      </c>
      <c r="BL1214" s="14">
        <f t="shared" si="1675"/>
        <v>0.4761846057070856</v>
      </c>
      <c r="BM1214" s="14">
        <f t="shared" si="1676"/>
        <v>0.62295534290062082</v>
      </c>
      <c r="BN1214" s="14">
        <f t="shared" si="1677"/>
        <v>0.37271733964783132</v>
      </c>
    </row>
    <row r="1215" spans="1:66" x14ac:dyDescent="0.25">
      <c r="A1215" t="s">
        <v>339</v>
      </c>
      <c r="B1215" t="s">
        <v>118</v>
      </c>
      <c r="C1215" t="s">
        <v>109</v>
      </c>
      <c r="D1215" s="7" t="s">
        <v>380</v>
      </c>
      <c r="E1215" s="10">
        <f>VLOOKUP(A1215,home!$A$2:$E$405,3,FALSE)</f>
        <v>1.2199</v>
      </c>
      <c r="F1215" s="10">
        <f>VLOOKUP(B1215,home!$B$2:$E$405,3,FALSE)</f>
        <v>0.81969999999999998</v>
      </c>
      <c r="G1215" s="10">
        <f>VLOOKUP(C1215,away!$B$2:$E$405,4,FALSE)</f>
        <v>1.1711</v>
      </c>
      <c r="H1215" s="10">
        <f>VLOOKUP(A1215,away!$A$2:$E$405,3,FALSE)</f>
        <v>1.0142</v>
      </c>
      <c r="I1215" s="10">
        <f>VLOOKUP(C1215,away!$B$2:$E$405,3,FALSE)</f>
        <v>1.0564</v>
      </c>
      <c r="J1215" s="10">
        <f>VLOOKUP(B1215,home!$B$2:$E$405,4,FALSE)</f>
        <v>1.1973</v>
      </c>
      <c r="K1215" s="12">
        <f t="shared" si="1622"/>
        <v>1.171043822333</v>
      </c>
      <c r="L1215" s="12">
        <f t="shared" si="1623"/>
        <v>1.2827882736239999</v>
      </c>
      <c r="M1215" s="13">
        <f t="shared" si="1624"/>
        <v>8.5963533995764133E-2</v>
      </c>
      <c r="N1215" s="13">
        <f t="shared" si="1625"/>
        <v>0.10066706543165241</v>
      </c>
      <c r="O1215" s="13">
        <f t="shared" si="1626"/>
        <v>0.11027301336904428</v>
      </c>
      <c r="P1215" s="13">
        <f t="shared" si="1627"/>
        <v>0.12913453107586362</v>
      </c>
      <c r="Q1215" s="13">
        <f t="shared" si="1628"/>
        <v>5.8942772543064237E-2</v>
      </c>
      <c r="R1215" s="13">
        <f t="shared" si="1629"/>
        <v>7.072846422349631E-2</v>
      </c>
      <c r="S1215" s="13">
        <f t="shared" si="1630"/>
        <v>4.8496514571530112E-2</v>
      </c>
      <c r="T1215" s="13">
        <f t="shared" si="1631"/>
        <v>7.5611097433129465E-2</v>
      </c>
      <c r="U1215" s="13">
        <f t="shared" si="1632"/>
        <v>8.2826131092025954E-2</v>
      </c>
      <c r="V1215" s="13">
        <f t="shared" si="1633"/>
        <v>8.0946140466141223E-3</v>
      </c>
      <c r="W1215" s="13">
        <f t="shared" si="1634"/>
        <v>2.3008189885911509E-2</v>
      </c>
      <c r="X1215" s="13">
        <f t="shared" si="1635"/>
        <v>2.9514636182961598E-2</v>
      </c>
      <c r="Y1215" s="13">
        <f t="shared" si="1636"/>
        <v>1.8930514597890882E-2</v>
      </c>
      <c r="Z1215" s="13">
        <f t="shared" si="1637"/>
        <v>3.0243214839111885E-2</v>
      </c>
      <c r="AA1215" s="13">
        <f t="shared" si="1638"/>
        <v>3.5416129904831686E-2</v>
      </c>
      <c r="AB1215" s="13">
        <f t="shared" si="1639"/>
        <v>2.0736920067998085E-2</v>
      </c>
      <c r="AC1215" s="13">
        <f t="shared" si="1640"/>
        <v>7.5998372548376279E-4</v>
      </c>
      <c r="AD1215" s="13">
        <f t="shared" si="1641"/>
        <v>6.7358996572403212E-3</v>
      </c>
      <c r="AE1215" s="13">
        <f t="shared" si="1642"/>
        <v>8.6407330926158033E-3</v>
      </c>
      <c r="AF1215" s="13">
        <f t="shared" si="1643"/>
        <v>5.5421155433611983E-3</v>
      </c>
      <c r="AG1215" s="13">
        <f t="shared" si="1644"/>
        <v>2.3697869433643485E-3</v>
      </c>
      <c r="AH1215" s="13">
        <f t="shared" si="1645"/>
        <v>9.6989103380760271E-3</v>
      </c>
      <c r="AI1215" s="13">
        <f t="shared" si="1646"/>
        <v>1.1357849034765598E-2</v>
      </c>
      <c r="AJ1215" s="13">
        <f t="shared" si="1647"/>
        <v>6.650269473576542E-3</v>
      </c>
      <c r="AK1215" s="13">
        <f t="shared" si="1648"/>
        <v>2.5959189946271801E-3</v>
      </c>
      <c r="AL1215" s="13">
        <f t="shared" si="1649"/>
        <v>4.5665941104966347E-5</v>
      </c>
      <c r="AM1215" s="13">
        <f t="shared" si="1650"/>
        <v>1.57760673629325E-3</v>
      </c>
      <c r="AN1215" s="13">
        <f t="shared" si="1651"/>
        <v>2.0237354217072108E-3</v>
      </c>
      <c r="AO1215" s="13">
        <f t="shared" si="1652"/>
        <v>1.2980120339417655E-3</v>
      </c>
      <c r="AP1215" s="13">
        <f t="shared" si="1653"/>
        <v>5.550248720544446E-4</v>
      </c>
      <c r="AQ1215" s="13">
        <f t="shared" si="1654"/>
        <v>1.7799484936027577E-4</v>
      </c>
      <c r="AR1215" s="13">
        <f t="shared" si="1655"/>
        <v>2.4883296897228986E-3</v>
      </c>
      <c r="AS1215" s="13">
        <f t="shared" si="1656"/>
        <v>2.9139431110777906E-3</v>
      </c>
      <c r="AT1215" s="13">
        <f t="shared" si="1657"/>
        <v>1.7061775394287251E-3</v>
      </c>
      <c r="AU1215" s="13">
        <f t="shared" si="1658"/>
        <v>6.6600288911710889E-4</v>
      </c>
      <c r="AV1215" s="13">
        <f t="shared" si="1659"/>
        <v>1.9497964223913009E-4</v>
      </c>
      <c r="AW1215" s="13">
        <f t="shared" si="1660"/>
        <v>1.9055398701637596E-6</v>
      </c>
      <c r="AX1215" s="13">
        <f t="shared" si="1661"/>
        <v>3.079077704345225E-4</v>
      </c>
      <c r="AY1215" s="13">
        <f t="shared" si="1662"/>
        <v>3.9498047727111593E-4</v>
      </c>
      <c r="AZ1215" s="13">
        <f t="shared" si="1663"/>
        <v>2.5333816227689925E-4</v>
      </c>
      <c r="BA1215" s="13">
        <f t="shared" si="1664"/>
        <v>1.0832640794342008E-4</v>
      </c>
      <c r="BB1215" s="13">
        <f t="shared" si="1665"/>
        <v>3.4739961458407281E-5</v>
      </c>
      <c r="BC1215" s="13">
        <f t="shared" si="1666"/>
        <v>8.9128030369989009E-6</v>
      </c>
      <c r="BD1215" s="13">
        <f t="shared" si="1667"/>
        <v>5.3200002448116311E-4</v>
      </c>
      <c r="BE1215" s="13">
        <f t="shared" si="1668"/>
        <v>6.2299534214967079E-4</v>
      </c>
      <c r="BF1215" s="13">
        <f t="shared" si="1669"/>
        <v>3.6477742338330286E-4</v>
      </c>
      <c r="BG1215" s="13">
        <f t="shared" si="1670"/>
        <v>1.4239011605985533E-4</v>
      </c>
      <c r="BH1215" s="13">
        <f t="shared" si="1671"/>
        <v>4.1686266443293115E-5</v>
      </c>
      <c r="BI1215" s="13">
        <f t="shared" si="1672"/>
        <v>9.7632889589091664E-6</v>
      </c>
      <c r="BJ1215" s="14">
        <f t="shared" si="1673"/>
        <v>0.33670339080697004</v>
      </c>
      <c r="BK1215" s="14">
        <f t="shared" si="1674"/>
        <v>0.27288982383363175</v>
      </c>
      <c r="BL1215" s="14">
        <f t="shared" si="1675"/>
        <v>0.35996665183150356</v>
      </c>
      <c r="BM1215" s="14">
        <f t="shared" si="1676"/>
        <v>0.44370062573493135</v>
      </c>
      <c r="BN1215" s="14">
        <f t="shared" si="1677"/>
        <v>0.55570938063888498</v>
      </c>
    </row>
    <row r="1216" spans="1:66" x14ac:dyDescent="0.25">
      <c r="A1216" t="s">
        <v>339</v>
      </c>
      <c r="B1216" t="s">
        <v>121</v>
      </c>
      <c r="C1216" t="s">
        <v>112</v>
      </c>
      <c r="D1216" s="7" t="s">
        <v>380</v>
      </c>
      <c r="E1216" s="10">
        <f>VLOOKUP(A1216,home!$A$2:$E$405,3,FALSE)</f>
        <v>1.2199</v>
      </c>
      <c r="F1216" s="10">
        <f>VLOOKUP(B1216,home!$B$2:$E$405,3,FALSE)</f>
        <v>1.2296</v>
      </c>
      <c r="G1216" s="10">
        <f>VLOOKUP(C1216,away!$B$2:$E$405,4,FALSE)</f>
        <v>0.81969999999999998</v>
      </c>
      <c r="H1216" s="10">
        <f>VLOOKUP(A1216,away!$A$2:$E$405,3,FALSE)</f>
        <v>1.0142</v>
      </c>
      <c r="I1216" s="10">
        <f>VLOOKUP(C1216,away!$B$2:$E$405,3,FALSE)</f>
        <v>0.98599999999999999</v>
      </c>
      <c r="J1216" s="10">
        <f>VLOOKUP(B1216,home!$B$2:$E$405,4,FALSE)</f>
        <v>0.91559999999999997</v>
      </c>
      <c r="K1216" s="12">
        <f t="shared" si="1622"/>
        <v>1.229541016088</v>
      </c>
      <c r="L1216" s="12">
        <f t="shared" si="1623"/>
        <v>0.91560109871999995</v>
      </c>
      <c r="M1216" s="13">
        <f t="shared" si="1624"/>
        <v>0.11705140112465215</v>
      </c>
      <c r="N1216" s="13">
        <f t="shared" si="1625"/>
        <v>0.14391949867332887</v>
      </c>
      <c r="O1216" s="13">
        <f t="shared" si="1626"/>
        <v>0.10717239147644694</v>
      </c>
      <c r="P1216" s="13">
        <f t="shared" si="1627"/>
        <v>0.13177285111253151</v>
      </c>
      <c r="Q1216" s="13">
        <f t="shared" si="1628"/>
        <v>8.8477463316840213E-2</v>
      </c>
      <c r="R1216" s="13">
        <f t="shared" si="1629"/>
        <v>4.9063579694142392E-2</v>
      </c>
      <c r="S1216" s="13">
        <f t="shared" si="1630"/>
        <v>3.7086451173347718E-2</v>
      </c>
      <c r="T1216" s="13">
        <f t="shared" si="1631"/>
        <v>8.1010062624857396E-2</v>
      </c>
      <c r="U1216" s="13">
        <f t="shared" si="1632"/>
        <v>6.0325683630050406E-2</v>
      </c>
      <c r="V1216" s="13">
        <f t="shared" si="1633"/>
        <v>4.6389756615969214E-3</v>
      </c>
      <c r="W1216" s="13">
        <f t="shared" si="1634"/>
        <v>3.6262223382492166E-2</v>
      </c>
      <c r="X1216" s="13">
        <f t="shared" si="1635"/>
        <v>3.3201731571039894E-2</v>
      </c>
      <c r="Y1216" s="13">
        <f t="shared" si="1636"/>
        <v>1.519977095292532E-2</v>
      </c>
      <c r="Z1216" s="13">
        <f t="shared" si="1637"/>
        <v>1.4974222491697685E-2</v>
      </c>
      <c r="AA1216" s="13">
        <f t="shared" si="1638"/>
        <v>1.8411420737569757E-2</v>
      </c>
      <c r="AB1216" s="13">
        <f t="shared" si="1639"/>
        <v>1.13187984806476E-2</v>
      </c>
      <c r="AC1216" s="13">
        <f t="shared" si="1640"/>
        <v>3.2640096748995915E-4</v>
      </c>
      <c r="AD1216" s="13">
        <f t="shared" si="1641"/>
        <v>1.1146472745829857E-2</v>
      </c>
      <c r="AE1216" s="13">
        <f t="shared" si="1642"/>
        <v>1.0205722692934353E-2</v>
      </c>
      <c r="AF1216" s="13">
        <f t="shared" si="1643"/>
        <v>4.6721854554411645E-3</v>
      </c>
      <c r="AG1216" s="13">
        <f t="shared" si="1644"/>
        <v>1.4259527121418447E-3</v>
      </c>
      <c r="AH1216" s="13">
        <f t="shared" si="1645"/>
        <v>3.4276036414690333E-3</v>
      </c>
      <c r="AI1216" s="13">
        <f t="shared" si="1646"/>
        <v>4.2143792640787639E-3</v>
      </c>
      <c r="AJ1216" s="13">
        <f t="shared" si="1647"/>
        <v>2.5908760812678017E-3</v>
      </c>
      <c r="AK1216" s="13">
        <f t="shared" si="1648"/>
        <v>1.0618628031733698E-3</v>
      </c>
      <c r="AL1216" s="13">
        <f t="shared" si="1649"/>
        <v>1.469808500497552E-5</v>
      </c>
      <c r="AM1216" s="13">
        <f t="shared" si="1650"/>
        <v>2.7410090851409676E-3</v>
      </c>
      <c r="AN1216" s="13">
        <f t="shared" si="1651"/>
        <v>2.5096709299565717E-3</v>
      </c>
      <c r="AO1216" s="13">
        <f t="shared" si="1652"/>
        <v>1.1489287304469406E-3</v>
      </c>
      <c r="AP1216" s="13">
        <f t="shared" si="1653"/>
        <v>3.506534693160645E-4</v>
      </c>
      <c r="AQ1216" s="13">
        <f t="shared" si="1654"/>
        <v>8.02646754439421E-5</v>
      </c>
      <c r="AR1216" s="13">
        <f t="shared" si="1655"/>
        <v>6.2766353202114403E-4</v>
      </c>
      <c r="AS1216" s="13">
        <f t="shared" si="1656"/>
        <v>7.7173805692266049E-4</v>
      </c>
      <c r="AT1216" s="13">
        <f t="shared" si="1657"/>
        <v>4.7444179733123351E-4</v>
      </c>
      <c r="AU1216" s="13">
        <f t="shared" si="1658"/>
        <v>1.9444854985508733E-4</v>
      </c>
      <c r="AV1216" s="13">
        <f t="shared" si="1659"/>
        <v>5.9770616891415526E-5</v>
      </c>
      <c r="AW1216" s="13">
        <f t="shared" si="1660"/>
        <v>4.5962916680448493E-7</v>
      </c>
      <c r="AX1216" s="13">
        <f t="shared" si="1661"/>
        <v>5.6169718260844442E-4</v>
      </c>
      <c r="AY1216" s="13">
        <f t="shared" si="1662"/>
        <v>5.1429055754422014E-4</v>
      </c>
      <c r="AZ1216" s="13">
        <f t="shared" si="1663"/>
        <v>2.3544249977440468E-4</v>
      </c>
      <c r="BA1216" s="13">
        <f t="shared" si="1664"/>
        <v>7.1857137159609422E-5</v>
      </c>
      <c r="BB1216" s="13">
        <f t="shared" si="1665"/>
        <v>1.6448118433553027E-5</v>
      </c>
      <c r="BC1216" s="13">
        <f t="shared" si="1666"/>
        <v>3.011983061927568E-6</v>
      </c>
      <c r="BD1216" s="13">
        <f t="shared" si="1667"/>
        <v>9.5781569924172522E-5</v>
      </c>
      <c r="BE1216" s="13">
        <f t="shared" si="1668"/>
        <v>1.1776736880707091E-4</v>
      </c>
      <c r="BF1216" s="13">
        <f t="shared" si="1669"/>
        <v>7.2399905152528135E-5</v>
      </c>
      <c r="BG1216" s="13">
        <f t="shared" si="1670"/>
        <v>2.9672884315304763E-5</v>
      </c>
      <c r="BH1216" s="13">
        <f t="shared" si="1671"/>
        <v>9.1210070828253706E-6</v>
      </c>
      <c r="BI1216" s="13">
        <f t="shared" si="1672"/>
        <v>2.2429304632725894E-6</v>
      </c>
      <c r="BJ1216" s="14">
        <f t="shared" si="1673"/>
        <v>0.43375435849671767</v>
      </c>
      <c r="BK1216" s="14">
        <f t="shared" si="1674"/>
        <v>0.29140506868216748</v>
      </c>
      <c r="BL1216" s="14">
        <f t="shared" si="1675"/>
        <v>0.26004164402761287</v>
      </c>
      <c r="BM1216" s="14">
        <f t="shared" si="1676"/>
        <v>0.3622042773718761</v>
      </c>
      <c r="BN1216" s="14">
        <f t="shared" si="1677"/>
        <v>0.63745718539794216</v>
      </c>
    </row>
    <row r="1217" spans="1:66" x14ac:dyDescent="0.25">
      <c r="A1217" t="s">
        <v>339</v>
      </c>
      <c r="B1217" t="s">
        <v>114</v>
      </c>
      <c r="C1217" t="s">
        <v>117</v>
      </c>
      <c r="D1217" s="7" t="s">
        <v>380</v>
      </c>
      <c r="E1217" s="10">
        <f>VLOOKUP(A1217,home!$A$2:$E$405,3,FALSE)</f>
        <v>1.2199</v>
      </c>
      <c r="F1217" s="10">
        <f>VLOOKUP(B1217,home!$B$2:$E$405,3,FALSE)</f>
        <v>1.2568999999999999</v>
      </c>
      <c r="G1217" s="10">
        <f>VLOOKUP(C1217,away!$B$2:$E$405,4,FALSE)</f>
        <v>0.60109999999999997</v>
      </c>
      <c r="H1217" s="10">
        <f>VLOOKUP(A1217,away!$A$2:$E$405,3,FALSE)</f>
        <v>1.0142</v>
      </c>
      <c r="I1217" s="10">
        <f>VLOOKUP(C1217,away!$B$2:$E$405,3,FALSE)</f>
        <v>0.85450000000000004</v>
      </c>
      <c r="J1217" s="10">
        <f>VLOOKUP(B1217,home!$B$2:$E$405,4,FALSE)</f>
        <v>1.1174999999999999</v>
      </c>
      <c r="K1217" s="12">
        <f t="shared" si="1622"/>
        <v>0.92166200754099981</v>
      </c>
      <c r="L1217" s="12">
        <f t="shared" si="1623"/>
        <v>0.96846338325000003</v>
      </c>
      <c r="M1217" s="13">
        <f t="shared" si="1624"/>
        <v>0.15105286701035317</v>
      </c>
      <c r="N1217" s="13">
        <f t="shared" si="1625"/>
        <v>0.13921968865358578</v>
      </c>
      <c r="O1217" s="13">
        <f t="shared" si="1626"/>
        <v>0.14628917063445895</v>
      </c>
      <c r="P1217" s="13">
        <f t="shared" si="1627"/>
        <v>0.13482917068846331</v>
      </c>
      <c r="Q1217" s="13">
        <f t="shared" si="1628"/>
        <v>6.4156748866848398E-2</v>
      </c>
      <c r="R1217" s="13">
        <f t="shared" si="1629"/>
        <v>7.0837852562742332E-2</v>
      </c>
      <c r="S1217" s="13">
        <f t="shared" si="1630"/>
        <v>3.0086991442692685E-2</v>
      </c>
      <c r="T1217" s="13">
        <f t="shared" si="1631"/>
        <v>6.2133462065908605E-2</v>
      </c>
      <c r="U1217" s="13">
        <f t="shared" si="1632"/>
        <v>6.5288557402870442E-2</v>
      </c>
      <c r="V1217" s="13">
        <f t="shared" si="1633"/>
        <v>2.9839472651879985E-3</v>
      </c>
      <c r="W1217" s="13">
        <f t="shared" si="1634"/>
        <v>1.9710279319307755E-2</v>
      </c>
      <c r="X1217" s="13">
        <f t="shared" si="1635"/>
        <v>1.9088683794379297E-2</v>
      </c>
      <c r="Y1217" s="13">
        <f t="shared" si="1636"/>
        <v>9.2433456446470094E-3</v>
      </c>
      <c r="Z1217" s="13">
        <f t="shared" si="1637"/>
        <v>2.2867955451692706E-2</v>
      </c>
      <c r="AA1217" s="13">
        <f t="shared" si="1638"/>
        <v>2.107652572996525E-2</v>
      </c>
      <c r="AB1217" s="13">
        <f t="shared" si="1639"/>
        <v>9.7127165081346539E-3</v>
      </c>
      <c r="AC1217" s="13">
        <f t="shared" si="1640"/>
        <v>1.6646619454590962E-4</v>
      </c>
      <c r="AD1217" s="13">
        <f t="shared" si="1641"/>
        <v>4.5415539016567582E-3</v>
      </c>
      <c r="AE1217" s="13">
        <f t="shared" si="1642"/>
        <v>4.398328656810742E-3</v>
      </c>
      <c r="AF1217" s="13">
        <f t="shared" si="1643"/>
        <v>2.1298101258101793E-3</v>
      </c>
      <c r="AG1217" s="13">
        <f t="shared" si="1644"/>
        <v>6.875477067074115E-4</v>
      </c>
      <c r="AH1217" s="13">
        <f t="shared" si="1645"/>
        <v>5.5366943761891501E-3</v>
      </c>
      <c r="AI1217" s="13">
        <f t="shared" si="1646"/>
        <v>5.1029608538994556E-3</v>
      </c>
      <c r="AJ1217" s="13">
        <f t="shared" si="1647"/>
        <v>2.3516025725040532E-3</v>
      </c>
      <c r="AK1217" s="13">
        <f t="shared" si="1648"/>
        <v>7.2246091597088851E-4</v>
      </c>
      <c r="AL1217" s="13">
        <f t="shared" si="1649"/>
        <v>5.9434817498038111E-6</v>
      </c>
      <c r="AM1217" s="13">
        <f t="shared" si="1650"/>
        <v>8.3715553727132586E-4</v>
      </c>
      <c r="AN1217" s="13">
        <f t="shared" si="1651"/>
        <v>8.1075448393225984E-4</v>
      </c>
      <c r="AO1217" s="13">
        <f t="shared" si="1652"/>
        <v>3.92593015247072E-4</v>
      </c>
      <c r="AP1217" s="13">
        <f t="shared" si="1653"/>
        <v>1.2673731992883272E-4</v>
      </c>
      <c r="AQ1217" s="13">
        <f t="shared" si="1654"/>
        <v>3.0685113410578748E-5</v>
      </c>
      <c r="AR1217" s="13">
        <f t="shared" si="1655"/>
        <v>1.072417153517079E-3</v>
      </c>
      <c r="AS1217" s="13">
        <f t="shared" si="1656"/>
        <v>9.8840614663195554E-4</v>
      </c>
      <c r="AT1217" s="13">
        <f t="shared" si="1657"/>
        <v>4.5548819668533597E-4</v>
      </c>
      <c r="AU1217" s="13">
        <f t="shared" si="1658"/>
        <v>1.3993538858941219E-4</v>
      </c>
      <c r="AV1217" s="13">
        <f t="shared" si="1659"/>
        <v>3.224328279333688E-5</v>
      </c>
      <c r="AW1217" s="13">
        <f t="shared" si="1660"/>
        <v>1.473646521520948E-7</v>
      </c>
      <c r="AX1217" s="13">
        <f t="shared" si="1661"/>
        <v>1.2859574218425902E-4</v>
      </c>
      <c r="AY1217" s="13">
        <f t="shared" si="1662"/>
        <v>1.2454026754731226E-4</v>
      </c>
      <c r="AZ1217" s="13">
        <f t="shared" si="1663"/>
        <v>6.0306344429865097E-5</v>
      </c>
      <c r="BA1217" s="13">
        <f t="shared" si="1664"/>
        <v>1.9468162119328982E-5</v>
      </c>
      <c r="BB1217" s="13">
        <f t="shared" si="1665"/>
        <v>4.7135505379362091E-6</v>
      </c>
      <c r="BC1217" s="13">
        <f t="shared" si="1666"/>
        <v>9.1298022021791216E-7</v>
      </c>
      <c r="BD1217" s="13">
        <f t="shared" si="1667"/>
        <v>1.730994574584141E-4</v>
      </c>
      <c r="BE1217" s="13">
        <f t="shared" si="1668"/>
        <v>1.5953919346537983E-4</v>
      </c>
      <c r="BF1217" s="13">
        <f t="shared" si="1669"/>
        <v>7.3520606665386954E-5</v>
      </c>
      <c r="BG1217" s="13">
        <f t="shared" si="1670"/>
        <v>2.2587049978284253E-5</v>
      </c>
      <c r="BH1217" s="13">
        <f t="shared" si="1671"/>
        <v>5.2044064568535892E-6</v>
      </c>
      <c r="BI1217" s="13">
        <f t="shared" si="1672"/>
        <v>9.5934074061660446E-7</v>
      </c>
      <c r="BJ1217" s="14">
        <f t="shared" si="1673"/>
        <v>0.32784591125249096</v>
      </c>
      <c r="BK1217" s="14">
        <f t="shared" si="1674"/>
        <v>0.31924992635054023</v>
      </c>
      <c r="BL1217" s="14">
        <f t="shared" si="1675"/>
        <v>0.33004194177971724</v>
      </c>
      <c r="BM1217" s="14">
        <f t="shared" si="1676"/>
        <v>0.29349584351509406</v>
      </c>
      <c r="BN1217" s="14">
        <f t="shared" si="1677"/>
        <v>0.70638549841645193</v>
      </c>
    </row>
    <row r="1218" spans="1:66" x14ac:dyDescent="0.25">
      <c r="A1218" t="s">
        <v>351</v>
      </c>
      <c r="B1218" t="s">
        <v>159</v>
      </c>
      <c r="C1218" t="s">
        <v>165</v>
      </c>
      <c r="D1218" s="7" t="s">
        <v>380</v>
      </c>
      <c r="E1218" s="10">
        <f>VLOOKUP(A1218,home!$A$2:$E$405,3,FALSE)</f>
        <v>1.3077000000000001</v>
      </c>
      <c r="F1218" s="10">
        <f>VLOOKUP(B1218,home!$B$2:$E$405,3,FALSE)</f>
        <v>1.0378000000000001</v>
      </c>
      <c r="G1218" s="10">
        <f>VLOOKUP(C1218,away!$B$2:$E$405,4,FALSE)</f>
        <v>1</v>
      </c>
      <c r="H1218" s="10">
        <f>VLOOKUP(A1218,away!$A$2:$E$405,3,FALSE)</f>
        <v>1.1667000000000001</v>
      </c>
      <c r="I1218" s="10">
        <f>VLOOKUP(C1218,away!$B$2:$E$405,3,FALSE)</f>
        <v>0.92310000000000003</v>
      </c>
      <c r="J1218" s="10">
        <f>VLOOKUP(B1218,home!$B$2:$E$405,4,FALSE)</f>
        <v>1.0407999999999999</v>
      </c>
      <c r="K1218" s="12">
        <f t="shared" si="1622"/>
        <v>1.3571310600000002</v>
      </c>
      <c r="L1218" s="12">
        <f t="shared" si="1623"/>
        <v>1.120921585416</v>
      </c>
      <c r="M1218" s="13">
        <f t="shared" si="1624"/>
        <v>8.3906462234658488E-2</v>
      </c>
      <c r="N1218" s="13">
        <f t="shared" si="1625"/>
        <v>0.11387206603337204</v>
      </c>
      <c r="O1218" s="13">
        <f t="shared" si="1626"/>
        <v>9.4052564674721117E-2</v>
      </c>
      <c r="P1218" s="13">
        <f t="shared" si="1627"/>
        <v>0.12764165679272282</v>
      </c>
      <c r="Q1218" s="13">
        <f t="shared" si="1628"/>
        <v>7.7269658840130137E-2</v>
      </c>
      <c r="R1218" s="13">
        <f t="shared" si="1629"/>
        <v>5.2712774953814635E-2</v>
      </c>
      <c r="S1218" s="13">
        <f t="shared" si="1630"/>
        <v>4.8543318699419261E-2</v>
      </c>
      <c r="T1218" s="13">
        <f t="shared" si="1631"/>
        <v>8.6613228491632097E-2</v>
      </c>
      <c r="U1218" s="13">
        <f t="shared" si="1632"/>
        <v>7.1538144148611899E-2</v>
      </c>
      <c r="V1218" s="13">
        <f t="shared" si="1633"/>
        <v>8.2051018611686184E-3</v>
      </c>
      <c r="W1218" s="13">
        <f t="shared" si="1634"/>
        <v>3.4955018002514736E-2</v>
      </c>
      <c r="X1218" s="13">
        <f t="shared" si="1635"/>
        <v>3.9181834197623638E-2</v>
      </c>
      <c r="Y1218" s="13">
        <f t="shared" si="1636"/>
        <v>2.1959881854153568E-2</v>
      </c>
      <c r="Z1218" s="13">
        <f t="shared" si="1637"/>
        <v>1.9695629090968898E-2</v>
      </c>
      <c r="AA1218" s="13">
        <f t="shared" si="1638"/>
        <v>2.6729549985593456E-2</v>
      </c>
      <c r="AB1218" s="13">
        <f t="shared" si="1639"/>
        <v>1.8137751252635725E-2</v>
      </c>
      <c r="AC1218" s="13">
        <f t="shared" si="1640"/>
        <v>7.8011928984655368E-4</v>
      </c>
      <c r="AD1218" s="13">
        <f t="shared" si="1641"/>
        <v>1.185963515851797E-2</v>
      </c>
      <c r="AE1218" s="13">
        <f t="shared" si="1642"/>
        <v>1.3293721044341296E-2</v>
      </c>
      <c r="AF1218" s="13">
        <f t="shared" si="1643"/>
        <v>7.4506094345505444E-3</v>
      </c>
      <c r="AG1218" s="13">
        <f t="shared" si="1644"/>
        <v>2.7838496465639336E-3</v>
      </c>
      <c r="AH1218" s="13">
        <f t="shared" si="1645"/>
        <v>5.519313946603586E-3</v>
      </c>
      <c r="AI1218" s="13">
        <f t="shared" si="1646"/>
        <v>7.4904323868269073E-3</v>
      </c>
      <c r="AJ1218" s="13">
        <f t="shared" si="1647"/>
        <v>5.0827492224963678E-3</v>
      </c>
      <c r="AK1218" s="13">
        <f t="shared" si="1648"/>
        <v>2.2993189466802245E-3</v>
      </c>
      <c r="AL1218" s="13">
        <f t="shared" si="1649"/>
        <v>4.7469868708560831E-5</v>
      </c>
      <c r="AM1218" s="13">
        <f t="shared" si="1650"/>
        <v>3.2190158467785518E-3</v>
      </c>
      <c r="AN1218" s="13">
        <f t="shared" si="1651"/>
        <v>3.6082643464502417E-3</v>
      </c>
      <c r="AO1218" s="13">
        <f t="shared" si="1652"/>
        <v>2.0222906959115159E-3</v>
      </c>
      <c r="AP1218" s="13">
        <f t="shared" si="1653"/>
        <v>7.5560976434438723E-4</v>
      </c>
      <c r="AQ1218" s="13">
        <f t="shared" si="1654"/>
        <v>2.117448237511801E-4</v>
      </c>
      <c r="AR1218" s="13">
        <f t="shared" si="1655"/>
        <v>1.2373436278871057E-3</v>
      </c>
      <c r="AS1218" s="13">
        <f t="shared" si="1656"/>
        <v>1.6792374692986729E-3</v>
      </c>
      <c r="AT1218" s="13">
        <f t="shared" si="1657"/>
        <v>1.1394726633505135E-3</v>
      </c>
      <c r="AU1218" s="13">
        <f t="shared" si="1658"/>
        <v>5.154712478179686E-4</v>
      </c>
      <c r="AV1218" s="13">
        <f t="shared" si="1659"/>
        <v>1.748905102376805E-4</v>
      </c>
      <c r="AW1218" s="13">
        <f t="shared" si="1660"/>
        <v>2.0059151214083675E-6</v>
      </c>
      <c r="AX1218" s="13">
        <f t="shared" si="1661"/>
        <v>7.2810439804922892E-4</v>
      </c>
      <c r="AY1218" s="13">
        <f t="shared" si="1662"/>
        <v>8.1614793620970398E-4</v>
      </c>
      <c r="AZ1218" s="13">
        <f t="shared" si="1663"/>
        <v>4.5741891929508891E-4</v>
      </c>
      <c r="BA1218" s="13">
        <f t="shared" si="1664"/>
        <v>1.7091024673850807E-4</v>
      </c>
      <c r="BB1218" s="13">
        <f t="shared" si="1665"/>
        <v>4.7894246184492042E-5</v>
      </c>
      <c r="BC1218" s="13">
        <f t="shared" si="1666"/>
        <v>1.0737138873085001E-5</v>
      </c>
      <c r="BD1218" s="13">
        <f t="shared" si="1667"/>
        <v>2.3116086351260002E-4</v>
      </c>
      <c r="BE1218" s="13">
        <f t="shared" si="1668"/>
        <v>3.1371558772937016E-4</v>
      </c>
      <c r="BF1218" s="13">
        <f t="shared" si="1669"/>
        <v>2.1287658405684168E-4</v>
      </c>
      <c r="BG1218" s="13">
        <f t="shared" si="1670"/>
        <v>9.630047472341357E-5</v>
      </c>
      <c r="BH1218" s="13">
        <f t="shared" si="1671"/>
        <v>3.2673091334972345E-5</v>
      </c>
      <c r="BI1218" s="13">
        <f t="shared" si="1672"/>
        <v>8.8683334153815672E-6</v>
      </c>
      <c r="BJ1218" s="14">
        <f t="shared" si="1673"/>
        <v>0.42128764106598587</v>
      </c>
      <c r="BK1218" s="14">
        <f t="shared" si="1674"/>
        <v>0.26994027668273401</v>
      </c>
      <c r="BL1218" s="14">
        <f t="shared" si="1675"/>
        <v>0.28920460997134845</v>
      </c>
      <c r="BM1218" s="14">
        <f t="shared" si="1676"/>
        <v>0.44985883126052972</v>
      </c>
      <c r="BN1218" s="14">
        <f t="shared" si="1677"/>
        <v>0.54945518352941924</v>
      </c>
    </row>
    <row r="1219" spans="1:66" x14ac:dyDescent="0.25">
      <c r="A1219" t="s">
        <v>351</v>
      </c>
      <c r="B1219" t="s">
        <v>163</v>
      </c>
      <c r="C1219" t="s">
        <v>160</v>
      </c>
      <c r="D1219" s="7" t="s">
        <v>380</v>
      </c>
      <c r="E1219" s="10">
        <f>VLOOKUP(A1219,home!$A$2:$E$405,3,FALSE)</f>
        <v>1.3077000000000001</v>
      </c>
      <c r="F1219" s="10">
        <f>VLOOKUP(B1219,home!$B$2:$E$405,3,FALSE)</f>
        <v>1.1765000000000001</v>
      </c>
      <c r="G1219" s="10">
        <f>VLOOKUP(C1219,away!$B$2:$E$405,4,FALSE)</f>
        <v>1.2941</v>
      </c>
      <c r="H1219" s="10">
        <f>VLOOKUP(A1219,away!$A$2:$E$405,3,FALSE)</f>
        <v>1.1667000000000001</v>
      </c>
      <c r="I1219" s="10">
        <f>VLOOKUP(C1219,away!$B$2:$E$405,3,FALSE)</f>
        <v>0.72529999999999994</v>
      </c>
      <c r="J1219" s="10">
        <f>VLOOKUP(B1219,home!$B$2:$E$405,4,FALSE)</f>
        <v>0.39560000000000001</v>
      </c>
      <c r="K1219" s="12">
        <f t="shared" si="1622"/>
        <v>1.9909845616050004</v>
      </c>
      <c r="L1219" s="12">
        <f t="shared" si="1623"/>
        <v>0.334759690956</v>
      </c>
      <c r="M1219" s="13">
        <f t="shared" si="1624"/>
        <v>9.7710695547679513E-2</v>
      </c>
      <c r="N1219" s="13">
        <f t="shared" si="1625"/>
        <v>0.19454048633911633</v>
      </c>
      <c r="O1219" s="13">
        <f t="shared" si="1626"/>
        <v>3.2709602244636996E-2</v>
      </c>
      <c r="P1219" s="13">
        <f t="shared" si="1627"/>
        <v>6.512431308531251E-2</v>
      </c>
      <c r="Q1219" s="13">
        <f t="shared" si="1628"/>
        <v>0.19366355245415459</v>
      </c>
      <c r="R1219" s="13">
        <f t="shared" si="1629"/>
        <v>5.4749281693541813E-3</v>
      </c>
      <c r="S1219" s="13">
        <f t="shared" si="1630"/>
        <v>1.0851361079412893E-2</v>
      </c>
      <c r="T1219" s="13">
        <f t="shared" si="1631"/>
        <v>6.4830750968993878E-2</v>
      </c>
      <c r="U1219" s="13">
        <f t="shared" si="1632"/>
        <v>1.09004974610805E-2</v>
      </c>
      <c r="V1219" s="13">
        <f t="shared" si="1633"/>
        <v>8.0360523297474929E-4</v>
      </c>
      <c r="W1219" s="13">
        <f t="shared" si="1634"/>
        <v>0.128527047693934</v>
      </c>
      <c r="X1219" s="13">
        <f t="shared" si="1635"/>
        <v>4.302567476550842E-2</v>
      </c>
      <c r="Y1219" s="13">
        <f t="shared" si="1636"/>
        <v>7.2016307938374815E-3</v>
      </c>
      <c r="Z1219" s="13">
        <f t="shared" si="1637"/>
        <v>6.1092842065976814E-4</v>
      </c>
      <c r="AA1219" s="13">
        <f t="shared" si="1638"/>
        <v>1.2163490537793235E-3</v>
      </c>
      <c r="AB1219" s="13">
        <f t="shared" si="1639"/>
        <v>1.2108660937987419E-3</v>
      </c>
      <c r="AC1219" s="13">
        <f t="shared" si="1640"/>
        <v>3.3475249623329189E-5</v>
      </c>
      <c r="AD1219" s="13">
        <f t="shared" si="1641"/>
        <v>6.3973841926823011E-2</v>
      </c>
      <c r="AE1219" s="13">
        <f t="shared" si="1642"/>
        <v>2.1415863552691268E-2</v>
      </c>
      <c r="AF1219" s="13">
        <f t="shared" si="1643"/>
        <v>3.5845839322273957E-3</v>
      </c>
      <c r="AG1219" s="13">
        <f t="shared" si="1644"/>
        <v>3.9999140311942867E-4</v>
      </c>
      <c r="AH1219" s="13">
        <f t="shared" si="1645"/>
        <v>5.1128552324075286E-5</v>
      </c>
      <c r="AI1219" s="13">
        <f t="shared" si="1646"/>
        <v>1.0179615833444733E-4</v>
      </c>
      <c r="AJ1219" s="13">
        <f t="shared" si="1647"/>
        <v>1.0133728983729144E-4</v>
      </c>
      <c r="AK1219" s="13">
        <f t="shared" si="1648"/>
        <v>6.7253659860312863E-5</v>
      </c>
      <c r="AL1219" s="13">
        <f t="shared" si="1649"/>
        <v>8.9245199816017633E-7</v>
      </c>
      <c r="AM1219" s="13">
        <f t="shared" si="1650"/>
        <v>2.5474186324572656E-2</v>
      </c>
      <c r="AN1219" s="13">
        <f t="shared" si="1651"/>
        <v>8.527730741369503E-3</v>
      </c>
      <c r="AO1219" s="13">
        <f t="shared" si="1652"/>
        <v>1.4273702537684176E-3</v>
      </c>
      <c r="AP1219" s="13">
        <f t="shared" si="1653"/>
        <v>1.592753416771009E-4</v>
      </c>
      <c r="AQ1219" s="13">
        <f t="shared" si="1654"/>
        <v>1.3329741039184401E-5</v>
      </c>
      <c r="AR1219" s="13">
        <f t="shared" si="1655"/>
        <v>3.4231556750070248E-6</v>
      </c>
      <c r="AS1219" s="13">
        <f t="shared" si="1656"/>
        <v>6.8154501009095288E-6</v>
      </c>
      <c r="AT1219" s="13">
        <f t="shared" si="1657"/>
        <v>6.784727965650059E-6</v>
      </c>
      <c r="AU1219" s="13">
        <f t="shared" si="1658"/>
        <v>4.5027628780996565E-6</v>
      </c>
      <c r="AV1219" s="13">
        <f t="shared" si="1659"/>
        <v>2.2412328437161274E-6</v>
      </c>
      <c r="AW1219" s="13">
        <f t="shared" si="1660"/>
        <v>1.6522791257515957E-8</v>
      </c>
      <c r="AX1219" s="13">
        <f t="shared" si="1661"/>
        <v>8.4531186152789067E-3</v>
      </c>
      <c r="AY1219" s="13">
        <f t="shared" si="1662"/>
        <v>2.8297633752651778E-3</v>
      </c>
      <c r="AZ1219" s="13">
        <f t="shared" si="1663"/>
        <v>4.7364535649118908E-4</v>
      </c>
      <c r="BA1219" s="13">
        <f t="shared" si="1664"/>
        <v>5.2852457720578292E-5</v>
      </c>
      <c r="BB1219" s="13">
        <f t="shared" si="1665"/>
        <v>4.4232181032014613E-6</v>
      </c>
      <c r="BC1219" s="13">
        <f t="shared" si="1666"/>
        <v>2.9614302505174124E-7</v>
      </c>
      <c r="BD1219" s="13">
        <f t="shared" si="1667"/>
        <v>1.9098908930993798E-7</v>
      </c>
      <c r="BE1219" s="13">
        <f t="shared" si="1668"/>
        <v>3.8025632825108504E-7</v>
      </c>
      <c r="BF1219" s="13">
        <f t="shared" si="1669"/>
        <v>3.7854223950025694E-7</v>
      </c>
      <c r="BG1219" s="13">
        <f t="shared" si="1670"/>
        <v>2.5122391825346478E-7</v>
      </c>
      <c r="BH1219" s="13">
        <f t="shared" si="1671"/>
        <v>1.250457356871412E-7</v>
      </c>
      <c r="BI1219" s="13">
        <f t="shared" si="1672"/>
        <v>4.9792825849527494E-8</v>
      </c>
      <c r="BJ1219" s="14">
        <f t="shared" si="1673"/>
        <v>0.76857941539871688</v>
      </c>
      <c r="BK1219" s="14">
        <f t="shared" si="1674"/>
        <v>0.17735410602226631</v>
      </c>
      <c r="BL1219" s="14">
        <f t="shared" si="1675"/>
        <v>5.1858901862606104E-2</v>
      </c>
      <c r="BM1219" s="14">
        <f t="shared" si="1676"/>
        <v>0.4063500270115209</v>
      </c>
      <c r="BN1219" s="14">
        <f t="shared" si="1677"/>
        <v>0.58922357784025403</v>
      </c>
    </row>
    <row r="1220" spans="1:66" x14ac:dyDescent="0.25">
      <c r="A1220" t="s">
        <v>342</v>
      </c>
      <c r="B1220" t="s">
        <v>172</v>
      </c>
      <c r="C1220" t="s">
        <v>167</v>
      </c>
      <c r="D1220" s="7" t="s">
        <v>380</v>
      </c>
      <c r="E1220" s="10">
        <f>VLOOKUP(A1220,home!$A$2:$E$405,3,FALSE)</f>
        <v>1.3717999999999999</v>
      </c>
      <c r="F1220" s="10">
        <f>VLOOKUP(B1220,home!$B$2:$E$405,3,FALSE)</f>
        <v>0.41</v>
      </c>
      <c r="G1220" s="10">
        <f>VLOOKUP(C1220,away!$B$2:$E$405,4,FALSE)</f>
        <v>0.97199999999999998</v>
      </c>
      <c r="H1220" s="10">
        <f>VLOOKUP(A1220,away!$A$2:$E$405,3,FALSE)</f>
        <v>1.1667000000000001</v>
      </c>
      <c r="I1220" s="10">
        <f>VLOOKUP(C1220,away!$B$2:$E$405,3,FALSE)</f>
        <v>1.0285</v>
      </c>
      <c r="J1220" s="10">
        <f>VLOOKUP(B1220,home!$B$2:$E$405,4,FALSE)</f>
        <v>1.4463999999999999</v>
      </c>
      <c r="K1220" s="12">
        <f t="shared" si="1622"/>
        <v>0.54668973599999993</v>
      </c>
      <c r="L1220" s="12">
        <f t="shared" si="1623"/>
        <v>1.73560905408</v>
      </c>
      <c r="M1220" s="13">
        <f t="shared" si="1624"/>
        <v>0.10204934684599343</v>
      </c>
      <c r="N1220" s="13">
        <f t="shared" si="1625"/>
        <v>5.5789330486208571E-2</v>
      </c>
      <c r="O1220" s="13">
        <f t="shared" si="1626"/>
        <v>0.17711777034885648</v>
      </c>
      <c r="P1220" s="13">
        <f t="shared" si="1627"/>
        <v>9.6828467112924962E-2</v>
      </c>
      <c r="Q1220" s="13">
        <f t="shared" si="1628"/>
        <v>1.5249727177561056E-2</v>
      </c>
      <c r="R1220" s="13">
        <f t="shared" si="1629"/>
        <v>0.15370360292796875</v>
      </c>
      <c r="S1220" s="13">
        <f t="shared" si="1630"/>
        <v>2.2968672346301486E-2</v>
      </c>
      <c r="T1220" s="13">
        <f t="shared" si="1631"/>
        <v>2.6467564561624808E-2</v>
      </c>
      <c r="U1220" s="13">
        <f t="shared" si="1632"/>
        <v>8.4028182106940047E-2</v>
      </c>
      <c r="V1220" s="13">
        <f t="shared" si="1633"/>
        <v>2.4215096842290515E-3</v>
      </c>
      <c r="W1220" s="13">
        <f t="shared" si="1634"/>
        <v>2.7789564415909591E-3</v>
      </c>
      <c r="X1220" s="13">
        <f t="shared" si="1635"/>
        <v>4.8231819609192064E-3</v>
      </c>
      <c r="Y1220" s="13">
        <f t="shared" si="1636"/>
        <v>4.1855791404233527E-3</v>
      </c>
      <c r="Z1220" s="13">
        <f t="shared" si="1637"/>
        <v>8.8923121628833257E-2</v>
      </c>
      <c r="AA1220" s="13">
        <f t="shared" si="1638"/>
        <v>4.8613357887562741E-2</v>
      </c>
      <c r="AB1220" s="13">
        <f t="shared" si="1639"/>
        <v>1.3288211894812593E-2</v>
      </c>
      <c r="AC1220" s="13">
        <f t="shared" si="1640"/>
        <v>1.4360152592209343E-4</v>
      </c>
      <c r="AD1220" s="13">
        <f t="shared" si="1641"/>
        <v>3.7980674085221514E-4</v>
      </c>
      <c r="AE1220" s="13">
        <f t="shared" si="1642"/>
        <v>6.5919601822372073E-4</v>
      </c>
      <c r="AF1220" s="13">
        <f t="shared" si="1643"/>
        <v>5.720532888212873E-4</v>
      </c>
      <c r="AG1220" s="13">
        <f t="shared" si="1644"/>
        <v>3.3095362249815587E-4</v>
      </c>
      <c r="AH1220" s="13">
        <f t="shared" si="1645"/>
        <v>3.8583943754015027E-2</v>
      </c>
      <c r="AI1220" s="13">
        <f t="shared" si="1646"/>
        <v>2.1093446024721321E-2</v>
      </c>
      <c r="AJ1220" s="13">
        <f t="shared" si="1647"/>
        <v>5.7657852192925735E-3</v>
      </c>
      <c r="AK1220" s="13">
        <f t="shared" si="1648"/>
        <v>1.0506985331225861E-3</v>
      </c>
      <c r="AL1220" s="13">
        <f t="shared" si="1649"/>
        <v>5.4501928958339794E-6</v>
      </c>
      <c r="AM1220" s="13">
        <f t="shared" si="1650"/>
        <v>4.1527289377503592E-5</v>
      </c>
      <c r="AN1220" s="13">
        <f t="shared" si="1651"/>
        <v>7.2075139434995441E-5</v>
      </c>
      <c r="AO1220" s="13">
        <f t="shared" si="1652"/>
        <v>6.254713228872828E-5</v>
      </c>
      <c r="AP1220" s="13">
        <f t="shared" si="1653"/>
        <v>3.6185789702352108E-5</v>
      </c>
      <c r="AQ1220" s="13">
        <f t="shared" si="1654"/>
        <v>1.5701096059109286E-5</v>
      </c>
      <c r="AR1220" s="13">
        <f t="shared" si="1655"/>
        <v>1.3393328424316394E-2</v>
      </c>
      <c r="AS1220" s="13">
        <f t="shared" si="1656"/>
        <v>7.321995180450824E-3</v>
      </c>
      <c r="AT1220" s="13">
        <f t="shared" si="1657"/>
        <v>2.0014298060969664E-3</v>
      </c>
      <c r="AU1220" s="13">
        <f t="shared" si="1658"/>
        <v>3.6472037743922719E-4</v>
      </c>
      <c r="AV1220" s="13">
        <f t="shared" si="1659"/>
        <v>4.9847221714017858E-5</v>
      </c>
      <c r="AW1220" s="13">
        <f t="shared" si="1660"/>
        <v>1.4364886528044687E-7</v>
      </c>
      <c r="AX1220" s="13">
        <f t="shared" si="1661"/>
        <v>3.7837571444305054E-6</v>
      </c>
      <c r="AY1220" s="13">
        <f t="shared" si="1662"/>
        <v>6.5671231583134705E-6</v>
      </c>
      <c r="AZ1220" s="13">
        <f t="shared" si="1663"/>
        <v>5.6989792064136529E-6</v>
      </c>
      <c r="BA1220" s="13">
        <f t="shared" si="1664"/>
        <v>3.2970666365550639E-6</v>
      </c>
      <c r="BB1220" s="13">
        <f t="shared" si="1665"/>
        <v>1.4306046765775155E-6</v>
      </c>
      <c r="BC1220" s="13">
        <f t="shared" si="1666"/>
        <v>4.9659408589542539E-7</v>
      </c>
      <c r="BD1220" s="13">
        <f t="shared" si="1667"/>
        <v>3.8742636795850906E-3</v>
      </c>
      <c r="BE1220" s="13">
        <f t="shared" si="1668"/>
        <v>2.1180201881867617E-3</v>
      </c>
      <c r="BF1220" s="13">
        <f t="shared" si="1669"/>
        <v>5.7894994876124539E-4</v>
      </c>
      <c r="BG1220" s="13">
        <f t="shared" si="1670"/>
        <v>1.0550199821516624E-4</v>
      </c>
      <c r="BH1220" s="13">
        <f t="shared" si="1671"/>
        <v>1.4419214887930423E-5</v>
      </c>
      <c r="BI1220" s="13">
        <f t="shared" si="1672"/>
        <v>1.5765673560819909E-6</v>
      </c>
      <c r="BJ1220" s="14">
        <f t="shared" si="1673"/>
        <v>0.1114856600104942</v>
      </c>
      <c r="BK1220" s="14">
        <f t="shared" si="1674"/>
        <v>0.22442361483142517</v>
      </c>
      <c r="BL1220" s="14">
        <f t="shared" si="1675"/>
        <v>0.57306905130430186</v>
      </c>
      <c r="BM1220" s="14">
        <f t="shared" si="1676"/>
        <v>0.39715677940124805</v>
      </c>
      <c r="BN1220" s="14">
        <f t="shared" si="1677"/>
        <v>0.60073824489951333</v>
      </c>
    </row>
    <row r="1221" spans="1:66" x14ac:dyDescent="0.25">
      <c r="A1221" t="s">
        <v>342</v>
      </c>
      <c r="B1221" t="s">
        <v>174</v>
      </c>
      <c r="C1221" t="s">
        <v>176</v>
      </c>
      <c r="D1221" s="7" t="s">
        <v>380</v>
      </c>
      <c r="E1221" s="10">
        <f>VLOOKUP(A1221,home!$A$2:$E$405,3,FALSE)</f>
        <v>1.3717999999999999</v>
      </c>
      <c r="F1221" s="10">
        <f>VLOOKUP(B1221,home!$B$2:$E$405,3,FALSE)</f>
        <v>0.97199999999999998</v>
      </c>
      <c r="G1221" s="10">
        <f>VLOOKUP(C1221,away!$B$2:$E$405,4,FALSE)</f>
        <v>1.139</v>
      </c>
      <c r="H1221" s="10">
        <f>VLOOKUP(A1221,away!$A$2:$E$405,3,FALSE)</f>
        <v>1.1667000000000001</v>
      </c>
      <c r="I1221" s="10">
        <f>VLOOKUP(C1221,away!$B$2:$E$405,3,FALSE)</f>
        <v>0.80349999999999999</v>
      </c>
      <c r="J1221" s="10">
        <f>VLOOKUP(B1221,home!$B$2:$E$405,4,FALSE)</f>
        <v>0.68569999999999998</v>
      </c>
      <c r="K1221" s="12">
        <f t="shared" si="1622"/>
        <v>1.5187307543999999</v>
      </c>
      <c r="L1221" s="12">
        <f t="shared" si="1623"/>
        <v>0.642804973665</v>
      </c>
      <c r="M1221" s="13">
        <f t="shared" si="1624"/>
        <v>0.11514814893837678</v>
      </c>
      <c r="N1221" s="13">
        <f t="shared" si="1625"/>
        <v>0.17487903510494451</v>
      </c>
      <c r="O1221" s="13">
        <f t="shared" si="1626"/>
        <v>7.4017802845906783E-2</v>
      </c>
      <c r="P1221" s="13">
        <f t="shared" si="1627"/>
        <v>0.11241311355519447</v>
      </c>
      <c r="Q1221" s="13">
        <f t="shared" si="1628"/>
        <v>0.13279708445683827</v>
      </c>
      <c r="R1221" s="13">
        <f t="shared" si="1629"/>
        <v>2.3789505904552134E-2</v>
      </c>
      <c r="S1221" s="13">
        <f t="shared" si="1630"/>
        <v>2.7435760400142794E-2</v>
      </c>
      <c r="T1221" s="13">
        <f t="shared" si="1631"/>
        <v>8.5362626377066694E-2</v>
      </c>
      <c r="U1221" s="13">
        <f t="shared" si="1632"/>
        <v>3.6129854249223714E-2</v>
      </c>
      <c r="V1221" s="13">
        <f t="shared" si="1633"/>
        <v>2.9760108345147623E-3</v>
      </c>
      <c r="W1221" s="13">
        <f t="shared" si="1634"/>
        <v>6.7227672086418153E-2</v>
      </c>
      <c r="X1221" s="13">
        <f t="shared" si="1635"/>
        <v>4.3214281985069276E-2</v>
      </c>
      <c r="Y1221" s="13">
        <f t="shared" si="1636"/>
        <v>1.3889177696682168E-2</v>
      </c>
      <c r="Z1221" s="13">
        <f t="shared" si="1637"/>
        <v>5.0973375721596655E-3</v>
      </c>
      <c r="AA1221" s="13">
        <f t="shared" si="1638"/>
        <v>7.7414833363975127E-3</v>
      </c>
      <c r="AB1221" s="13">
        <f t="shared" si="1639"/>
        <v>5.8786144138310136E-3</v>
      </c>
      <c r="AC1221" s="13">
        <f t="shared" si="1640"/>
        <v>1.8158273003417556E-4</v>
      </c>
      <c r="AD1221" s="13">
        <f t="shared" si="1641"/>
        <v>2.5525183286090419E-2</v>
      </c>
      <c r="AE1221" s="13">
        <f t="shared" si="1642"/>
        <v>1.640771477000965E-2</v>
      </c>
      <c r="AF1221" s="13">
        <f t="shared" si="1643"/>
        <v>5.2734803303194407E-3</v>
      </c>
      <c r="AG1221" s="13">
        <f t="shared" si="1644"/>
        <v>1.1299397949512948E-3</v>
      </c>
      <c r="AH1221" s="13">
        <f t="shared" si="1645"/>
        <v>8.1914848595842694E-4</v>
      </c>
      <c r="AI1221" s="13">
        <f t="shared" si="1646"/>
        <v>1.2440659980452594E-3</v>
      </c>
      <c r="AJ1221" s="13">
        <f t="shared" si="1647"/>
        <v>9.4470064586733306E-4</v>
      </c>
      <c r="AK1221" s="13">
        <f t="shared" si="1648"/>
        <v>4.7824864152675394E-4</v>
      </c>
      <c r="AL1221" s="13">
        <f t="shared" si="1649"/>
        <v>7.0907887757424358E-6</v>
      </c>
      <c r="AM1221" s="13">
        <f t="shared" si="1650"/>
        <v>7.7531761736564769E-3</v>
      </c>
      <c r="AN1221" s="13">
        <f t="shared" si="1651"/>
        <v>4.9837802061273567E-3</v>
      </c>
      <c r="AO1221" s="13">
        <f t="shared" si="1652"/>
        <v>1.6017993520759217E-3</v>
      </c>
      <c r="AP1221" s="13">
        <f t="shared" si="1653"/>
        <v>3.4321486344259232E-4</v>
      </c>
      <c r="AQ1221" s="13">
        <f t="shared" si="1654"/>
        <v>5.5155055314163009E-5</v>
      </c>
      <c r="AR1221" s="13">
        <f t="shared" si="1655"/>
        <v>1.0531054418884627E-4</v>
      </c>
      <c r="AS1221" s="13">
        <f t="shared" si="1656"/>
        <v>1.5993836222220103E-4</v>
      </c>
      <c r="AT1221" s="13">
        <f t="shared" si="1657"/>
        <v>1.2145165475761194E-4</v>
      </c>
      <c r="AU1221" s="13">
        <f t="shared" si="1658"/>
        <v>6.1484121084385434E-5</v>
      </c>
      <c r="AV1221" s="13">
        <f t="shared" si="1659"/>
        <v>2.3344456399527409E-5</v>
      </c>
      <c r="AW1221" s="13">
        <f t="shared" si="1660"/>
        <v>1.9228794750076715E-7</v>
      </c>
      <c r="AX1221" s="13">
        <f t="shared" si="1661"/>
        <v>1.9624978498688989E-3</v>
      </c>
      <c r="AY1221" s="13">
        <f t="shared" si="1662"/>
        <v>1.2615033787025968E-3</v>
      </c>
      <c r="AZ1221" s="13">
        <f t="shared" si="1663"/>
        <v>4.0545032306261558E-4</v>
      </c>
      <c r="BA1221" s="13">
        <f t="shared" si="1664"/>
        <v>8.6875161412910121E-5</v>
      </c>
      <c r="BB1221" s="13">
        <f t="shared" si="1665"/>
        <v>1.3960946461042074E-5</v>
      </c>
      <c r="BC1221" s="13">
        <f t="shared" si="1666"/>
        <v>1.7948331644457252E-6</v>
      </c>
      <c r="BD1221" s="13">
        <f t="shared" si="1667"/>
        <v>1.128235693065969E-5</v>
      </c>
      <c r="BE1221" s="13">
        <f t="shared" si="1668"/>
        <v>1.7134862452710857E-5</v>
      </c>
      <c r="BF1221" s="13">
        <f t="shared" si="1669"/>
        <v>1.30116212896729E-5</v>
      </c>
      <c r="BG1221" s="13">
        <f t="shared" si="1670"/>
        <v>6.5870498057440074E-6</v>
      </c>
      <c r="BH1221" s="13">
        <f t="shared" si="1671"/>
        <v>2.5009887801869925E-6</v>
      </c>
      <c r="BI1221" s="13">
        <f t="shared" si="1672"/>
        <v>7.5966571537586562E-7</v>
      </c>
      <c r="BJ1221" s="14">
        <f t="shared" si="1673"/>
        <v>0.58417540403167889</v>
      </c>
      <c r="BK1221" s="14">
        <f t="shared" si="1674"/>
        <v>0.25942321062574136</v>
      </c>
      <c r="BL1221" s="14">
        <f t="shared" si="1675"/>
        <v>0.15156623020493584</v>
      </c>
      <c r="BM1221" s="14">
        <f t="shared" si="1676"/>
        <v>0.36595618053794771</v>
      </c>
      <c r="BN1221" s="14">
        <f t="shared" si="1677"/>
        <v>0.63304469080581283</v>
      </c>
    </row>
    <row r="1222" spans="1:66" x14ac:dyDescent="0.25">
      <c r="A1222" t="s">
        <v>343</v>
      </c>
      <c r="B1222" t="s">
        <v>177</v>
      </c>
      <c r="C1222" t="s">
        <v>189</v>
      </c>
      <c r="D1222" s="7" t="s">
        <v>380</v>
      </c>
      <c r="E1222" s="10">
        <f>VLOOKUP(A1222,home!$A$2:$E$405,3,FALSE)</f>
        <v>1.3151999999999999</v>
      </c>
      <c r="F1222" s="10">
        <f>VLOOKUP(B1222,home!$B$2:$E$405,3,FALSE)</f>
        <v>1.0455000000000001</v>
      </c>
      <c r="G1222" s="10">
        <f>VLOOKUP(C1222,away!$B$2:$E$405,4,FALSE)</f>
        <v>0.98399999999999999</v>
      </c>
      <c r="H1222" s="10">
        <f>VLOOKUP(A1222,away!$A$2:$E$405,3,FALSE)</f>
        <v>1.1212</v>
      </c>
      <c r="I1222" s="10">
        <f>VLOOKUP(C1222,away!$B$2:$E$405,3,FALSE)</f>
        <v>0.99680000000000002</v>
      </c>
      <c r="J1222" s="10">
        <f>VLOOKUP(B1222,home!$B$2:$E$405,4,FALSE)</f>
        <v>0.83620000000000005</v>
      </c>
      <c r="K1222" s="12">
        <f t="shared" si="1622"/>
        <v>1.3530409344000001</v>
      </c>
      <c r="L1222" s="12">
        <f t="shared" si="1623"/>
        <v>0.93454728819200006</v>
      </c>
      <c r="M1222" s="13">
        <f t="shared" si="1624"/>
        <v>0.10151098877249196</v>
      </c>
      <c r="N1222" s="13">
        <f t="shared" si="1625"/>
        <v>0.13734852310060042</v>
      </c>
      <c r="O1222" s="13">
        <f t="shared" si="1626"/>
        <v>9.4866819279020922E-2</v>
      </c>
      <c r="P1222" s="13">
        <f t="shared" si="1627"/>
        <v>0.12835868980084239</v>
      </c>
      <c r="Q1222" s="13">
        <f t="shared" si="1628"/>
        <v>9.2919087017248228E-2</v>
      </c>
      <c r="R1222" s="13">
        <f t="shared" si="1629"/>
        <v>4.4328764348304774E-2</v>
      </c>
      <c r="S1222" s="13">
        <f t="shared" si="1630"/>
        <v>4.0576772639647554E-2</v>
      </c>
      <c r="T1222" s="13">
        <f t="shared" si="1631"/>
        <v>8.6837280793245805E-2</v>
      </c>
      <c r="U1222" s="13">
        <f t="shared" si="1632"/>
        <v>5.9978632734627696E-2</v>
      </c>
      <c r="V1222" s="13">
        <f t="shared" si="1633"/>
        <v>5.7009497037966974E-3</v>
      </c>
      <c r="W1222" s="13">
        <f t="shared" si="1634"/>
        <v>4.1907776107137487E-2</v>
      </c>
      <c r="X1222" s="13">
        <f t="shared" si="1635"/>
        <v>3.9164798515082831E-2</v>
      </c>
      <c r="Y1222" s="13">
        <f t="shared" si="1636"/>
        <v>1.8300678122428363E-2</v>
      </c>
      <c r="Z1222" s="13">
        <f t="shared" si="1637"/>
        <v>1.3809108836870148E-2</v>
      </c>
      <c r="AA1222" s="13">
        <f t="shared" si="1638"/>
        <v>1.8684289523870082E-2</v>
      </c>
      <c r="AB1222" s="13">
        <f t="shared" si="1639"/>
        <v>1.2640304277988656E-2</v>
      </c>
      <c r="AC1222" s="13">
        <f t="shared" si="1640"/>
        <v>4.5054631735479573E-4</v>
      </c>
      <c r="AD1222" s="13">
        <f t="shared" si="1641"/>
        <v>1.4175734135656821E-2</v>
      </c>
      <c r="AE1222" s="13">
        <f t="shared" si="1642"/>
        <v>1.3247893894608847E-2</v>
      </c>
      <c r="AF1222" s="13">
        <f t="shared" si="1643"/>
        <v>6.1903916567310263E-3</v>
      </c>
      <c r="AG1222" s="13">
        <f t="shared" si="1644"/>
        <v>1.9284045785481212E-3</v>
      </c>
      <c r="AH1222" s="13">
        <f t="shared" si="1645"/>
        <v>3.2263163039612944E-3</v>
      </c>
      <c r="AI1222" s="13">
        <f t="shared" si="1646"/>
        <v>4.3653380265817436E-3</v>
      </c>
      <c r="AJ1222" s="13">
        <f t="shared" si="1647"/>
        <v>2.9532405212290085E-3</v>
      </c>
      <c r="AK1222" s="13">
        <f t="shared" si="1648"/>
        <v>1.3319517714505469E-3</v>
      </c>
      <c r="AL1222" s="13">
        <f t="shared" si="1649"/>
        <v>2.2788285559849715E-5</v>
      </c>
      <c r="AM1222" s="13">
        <f t="shared" si="1650"/>
        <v>3.8360697121430148E-3</v>
      </c>
      <c r="AN1222" s="13">
        <f t="shared" si="1651"/>
        <v>3.5849885467987208E-3</v>
      </c>
      <c r="AO1222" s="13">
        <f t="shared" si="1652"/>
        <v>1.6751706623050616E-3</v>
      </c>
      <c r="AP1222" s="13">
        <f t="shared" si="1653"/>
        <v>5.2184206657199738E-4</v>
      </c>
      <c r="AQ1222" s="13">
        <f t="shared" si="1654"/>
        <v>1.2192152204484231E-4</v>
      </c>
      <c r="AR1222" s="13">
        <f t="shared" si="1655"/>
        <v>6.030290305433331E-4</v>
      </c>
      <c r="AS1222" s="13">
        <f t="shared" si="1656"/>
        <v>8.1592296295667746E-4</v>
      </c>
      <c r="AT1222" s="13">
        <f t="shared" si="1657"/>
        <v>5.5198858409865996E-4</v>
      </c>
      <c r="AU1222" s="13">
        <f t="shared" si="1658"/>
        <v>2.4895438320232796E-4</v>
      </c>
      <c r="AV1222" s="13">
        <f t="shared" si="1659"/>
        <v>8.4211367817763359E-5</v>
      </c>
      <c r="AW1222" s="13">
        <f t="shared" si="1660"/>
        <v>8.004263360605471E-7</v>
      </c>
      <c r="AX1222" s="13">
        <f t="shared" si="1661"/>
        <v>8.6505989129025455E-4</v>
      </c>
      <c r="AY1222" s="13">
        <f t="shared" si="1662"/>
        <v>8.0843937552897368E-4</v>
      </c>
      <c r="AZ1222" s="13">
        <f t="shared" si="1663"/>
        <v>3.7776241303411816E-4</v>
      </c>
      <c r="BA1222" s="13">
        <f t="shared" si="1664"/>
        <v>1.1767894622730047E-4</v>
      </c>
      <c r="BB1222" s="13">
        <f t="shared" si="1665"/>
        <v>2.7494135018503957E-5</v>
      </c>
      <c r="BC1222" s="13">
        <f t="shared" si="1666"/>
        <v>5.1389138645455175E-6</v>
      </c>
      <c r="BD1222" s="13">
        <f t="shared" si="1667"/>
        <v>9.3926524199220416E-5</v>
      </c>
      <c r="BE1222" s="13">
        <f t="shared" si="1668"/>
        <v>1.2708643206745741E-4</v>
      </c>
      <c r="BF1222" s="13">
        <f t="shared" si="1669"/>
        <v>8.597657239705737E-5</v>
      </c>
      <c r="BG1222" s="13">
        <f t="shared" si="1670"/>
        <v>3.8776607284207922E-5</v>
      </c>
      <c r="BH1222" s="13">
        <f t="shared" si="1671"/>
        <v>1.311658423817163E-5</v>
      </c>
      <c r="BI1222" s="13">
        <f t="shared" si="1672"/>
        <v>3.5494550787504093E-6</v>
      </c>
      <c r="BJ1222" s="14">
        <f t="shared" si="1673"/>
        <v>0.46396213410611525</v>
      </c>
      <c r="BK1222" s="14">
        <f t="shared" si="1674"/>
        <v>0.27742917489522223</v>
      </c>
      <c r="BL1222" s="14">
        <f t="shared" si="1675"/>
        <v>0.24504219529091836</v>
      </c>
      <c r="BM1222" s="14">
        <f t="shared" si="1676"/>
        <v>0.40010210186142442</v>
      </c>
      <c r="BN1222" s="14">
        <f t="shared" si="1677"/>
        <v>0.59933287231850874</v>
      </c>
    </row>
    <row r="1223" spans="1:66" x14ac:dyDescent="0.25">
      <c r="A1223" t="s">
        <v>343</v>
      </c>
      <c r="B1223" t="s">
        <v>194</v>
      </c>
      <c r="C1223" t="s">
        <v>192</v>
      </c>
      <c r="D1223" s="7" t="s">
        <v>380</v>
      </c>
      <c r="E1223" s="10">
        <f>VLOOKUP(A1223,home!$A$2:$E$405,3,FALSE)</f>
        <v>1.3151999999999999</v>
      </c>
      <c r="F1223" s="10">
        <f>VLOOKUP(B1223,home!$B$2:$E$405,3,FALSE)</f>
        <v>1.2356</v>
      </c>
      <c r="G1223" s="10">
        <f>VLOOKUP(C1223,away!$B$2:$E$405,4,FALSE)</f>
        <v>0.90290000000000004</v>
      </c>
      <c r="H1223" s="10">
        <f>VLOOKUP(A1223,away!$A$2:$E$405,3,FALSE)</f>
        <v>1.1212</v>
      </c>
      <c r="I1223" s="10">
        <f>VLOOKUP(C1223,away!$B$2:$E$405,3,FALSE)</f>
        <v>0.89190000000000003</v>
      </c>
      <c r="J1223" s="10">
        <f>VLOOKUP(B1223,home!$B$2:$E$405,4,FALSE)</f>
        <v>0.55740000000000001</v>
      </c>
      <c r="K1223" s="12">
        <f t="shared" si="1622"/>
        <v>1.467267685248</v>
      </c>
      <c r="L1223" s="12">
        <f t="shared" si="1623"/>
        <v>0.55739904127200002</v>
      </c>
      <c r="M1223" s="13">
        <f t="shared" si="1624"/>
        <v>0.13203784056646051</v>
      </c>
      <c r="N1223" s="13">
        <f t="shared" si="1625"/>
        <v>0.19373485669309495</v>
      </c>
      <c r="O1223" s="13">
        <f t="shared" si="1626"/>
        <v>7.3597765743370278E-2</v>
      </c>
      <c r="P1223" s="13">
        <f t="shared" si="1627"/>
        <v>0.10798762338169945</v>
      </c>
      <c r="Q1223" s="13">
        <f t="shared" si="1628"/>
        <v>0.14213044736596525</v>
      </c>
      <c r="R1223" s="13">
        <f t="shared" si="1629"/>
        <v>2.0511662032557918E-2</v>
      </c>
      <c r="S1223" s="13">
        <f t="shared" si="1630"/>
        <v>2.2079516662797328E-2</v>
      </c>
      <c r="T1223" s="13">
        <f t="shared" si="1631"/>
        <v>7.9223375097349502E-2</v>
      </c>
      <c r="U1223" s="13">
        <f t="shared" si="1632"/>
        <v>3.0096098871100544E-2</v>
      </c>
      <c r="V1223" s="13">
        <f t="shared" si="1633"/>
        <v>2.0064235791152985E-3</v>
      </c>
      <c r="W1223" s="13">
        <f t="shared" si="1634"/>
        <v>6.9514470836640849E-2</v>
      </c>
      <c r="X1223" s="13">
        <f t="shared" si="1635"/>
        <v>3.8747299398874016E-2</v>
      </c>
      <c r="Y1223" s="13">
        <f t="shared" si="1636"/>
        <v>1.079885376840576E-2</v>
      </c>
      <c r="Z1223" s="13">
        <f t="shared" si="1637"/>
        <v>3.8110602506143559E-3</v>
      </c>
      <c r="AA1223" s="13">
        <f t="shared" si="1638"/>
        <v>5.5918455522595886E-3</v>
      </c>
      <c r="AB1223" s="13">
        <f t="shared" si="1639"/>
        <v>4.1023671398641263E-3</v>
      </c>
      <c r="AC1223" s="13">
        <f t="shared" si="1640"/>
        <v>1.025600468377686E-4</v>
      </c>
      <c r="AD1223" s="13">
        <f t="shared" si="1641"/>
        <v>2.5499084178929394E-2</v>
      </c>
      <c r="AE1223" s="13">
        <f t="shared" si="1642"/>
        <v>1.4213165074649269E-2</v>
      </c>
      <c r="AF1223" s="13">
        <f t="shared" si="1643"/>
        <v>3.961202293025089E-3</v>
      </c>
      <c r="AG1223" s="13">
        <f t="shared" si="1644"/>
        <v>7.3599012013887753E-4</v>
      </c>
      <c r="AH1223" s="13">
        <f t="shared" si="1645"/>
        <v>5.3107033248056741E-4</v>
      </c>
      <c r="AI1223" s="13">
        <f t="shared" si="1646"/>
        <v>7.7922233744264792E-4</v>
      </c>
      <c r="AJ1223" s="13">
        <f t="shared" si="1647"/>
        <v>5.7166387767650518E-4</v>
      </c>
      <c r="AK1223" s="13">
        <f t="shared" si="1648"/>
        <v>2.7959464484610054E-4</v>
      </c>
      <c r="AL1223" s="13">
        <f t="shared" si="1649"/>
        <v>3.355164145191171E-6</v>
      </c>
      <c r="AM1223" s="13">
        <f t="shared" si="1650"/>
        <v>7.482796443832325E-3</v>
      </c>
      <c r="AN1223" s="13">
        <f t="shared" si="1651"/>
        <v>4.1709035638256694E-3</v>
      </c>
      <c r="AO1223" s="13">
        <f t="shared" si="1652"/>
        <v>1.162428823857198E-3</v>
      </c>
      <c r="AP1223" s="13">
        <f t="shared" si="1653"/>
        <v>2.1597890398831359E-4</v>
      </c>
      <c r="AQ1223" s="13">
        <f t="shared" si="1654"/>
        <v>3.0096608504515833E-5</v>
      </c>
      <c r="AR1223" s="13">
        <f t="shared" si="1655"/>
        <v>5.9203618834534149E-5</v>
      </c>
      <c r="AS1223" s="13">
        <f t="shared" si="1656"/>
        <v>8.6867556765651805E-5</v>
      </c>
      <c r="AT1223" s="13">
        <f t="shared" si="1657"/>
        <v>6.3728979469343601E-5</v>
      </c>
      <c r="AU1223" s="13">
        <f t="shared" si="1658"/>
        <v>3.1169157396400369E-5</v>
      </c>
      <c r="AV1223" s="13">
        <f t="shared" si="1659"/>
        <v>1.1433374356036734E-5</v>
      </c>
      <c r="AW1223" s="13">
        <f t="shared" si="1660"/>
        <v>7.622314106241974E-8</v>
      </c>
      <c r="AX1223" s="13">
        <f t="shared" si="1661"/>
        <v>1.8298775695539718E-3</v>
      </c>
      <c r="AY1223" s="13">
        <f t="shared" si="1662"/>
        <v>1.0199720029145216E-3</v>
      </c>
      <c r="AZ1223" s="13">
        <f t="shared" si="1663"/>
        <v>2.8426570827441797E-4</v>
      </c>
      <c r="BA1223" s="13">
        <f t="shared" si="1664"/>
        <v>5.2816477752888869E-5</v>
      </c>
      <c r="BB1223" s="13">
        <f t="shared" si="1665"/>
        <v>7.3599635157060423E-6</v>
      </c>
      <c r="BC1223" s="13">
        <f t="shared" si="1666"/>
        <v>8.2048732149028976E-7</v>
      </c>
      <c r="BD1223" s="13">
        <f t="shared" si="1667"/>
        <v>5.5000067297003718E-6</v>
      </c>
      <c r="BE1223" s="13">
        <f t="shared" si="1668"/>
        <v>8.0699821431358877E-6</v>
      </c>
      <c r="BF1223" s="13">
        <f t="shared" si="1669"/>
        <v>5.9204120095758451E-6</v>
      </c>
      <c r="BG1223" s="13">
        <f t="shared" si="1670"/>
        <v>2.8956097416682704E-6</v>
      </c>
      <c r="BH1223" s="13">
        <f t="shared" si="1671"/>
        <v>1.0621586507597901E-6</v>
      </c>
      <c r="BI1223" s="13">
        <f t="shared" si="1672"/>
        <v>3.1169421297329114E-7</v>
      </c>
      <c r="BJ1223" s="14">
        <f t="shared" si="1673"/>
        <v>0.59481606138041421</v>
      </c>
      <c r="BK1223" s="14">
        <f t="shared" si="1674"/>
        <v>0.26523729140397007</v>
      </c>
      <c r="BL1223" s="14">
        <f t="shared" si="1675"/>
        <v>0.13633745308190806</v>
      </c>
      <c r="BM1223" s="14">
        <f t="shared" si="1676"/>
        <v>0.32918177455398473</v>
      </c>
      <c r="BN1223" s="14">
        <f t="shared" si="1677"/>
        <v>0.6700001957831484</v>
      </c>
    </row>
    <row r="1224" spans="1:66" x14ac:dyDescent="0.25">
      <c r="A1224" t="s">
        <v>343</v>
      </c>
      <c r="B1224" t="s">
        <v>182</v>
      </c>
      <c r="C1224" t="s">
        <v>196</v>
      </c>
      <c r="D1224" s="7" t="s">
        <v>380</v>
      </c>
      <c r="E1224" s="10">
        <f>VLOOKUP(A1224,home!$A$2:$E$405,3,FALSE)</f>
        <v>1.3151999999999999</v>
      </c>
      <c r="F1224" s="10">
        <f>VLOOKUP(B1224,home!$B$2:$E$405,3,FALSE)</f>
        <v>1.4256</v>
      </c>
      <c r="G1224" s="10">
        <f>VLOOKUP(C1224,away!$B$2:$E$405,4,FALSE)</f>
        <v>1.9232</v>
      </c>
      <c r="H1224" s="10">
        <f>VLOOKUP(A1224,away!$A$2:$E$405,3,FALSE)</f>
        <v>1.1212</v>
      </c>
      <c r="I1224" s="10">
        <f>VLOOKUP(C1224,away!$B$2:$E$405,3,FALSE)</f>
        <v>0.52459999999999996</v>
      </c>
      <c r="J1224" s="10">
        <f>VLOOKUP(B1224,home!$B$2:$E$405,4,FALSE)</f>
        <v>1.1149</v>
      </c>
      <c r="K1224" s="12">
        <f t="shared" si="1622"/>
        <v>3.6059021475840001</v>
      </c>
      <c r="L1224" s="12">
        <f t="shared" si="1623"/>
        <v>0.65576357664799989</v>
      </c>
      <c r="M1224" s="13">
        <f t="shared" si="1624"/>
        <v>1.4098798130086812E-2</v>
      </c>
      <c r="N1224" s="13">
        <f t="shared" si="1625"/>
        <v>5.0838886455633316E-2</v>
      </c>
      <c r="O1224" s="13">
        <f t="shared" si="1626"/>
        <v>9.2454782882238594E-3</v>
      </c>
      <c r="P1224" s="13">
        <f t="shared" si="1627"/>
        <v>3.3338290014947654E-2</v>
      </c>
      <c r="Q1224" s="13">
        <f t="shared" si="1628"/>
        <v>9.166002492557368E-2</v>
      </c>
      <c r="R1224" s="13">
        <f t="shared" si="1629"/>
        <v>3.0314239550535528E-3</v>
      </c>
      <c r="S1224" s="13">
        <f t="shared" si="1630"/>
        <v>1.9708090910758994E-2</v>
      </c>
      <c r="T1224" s="13">
        <f t="shared" si="1631"/>
        <v>6.0107305780839004E-2</v>
      </c>
      <c r="U1224" s="13">
        <f t="shared" si="1632"/>
        <v>1.0931018149765189E-2</v>
      </c>
      <c r="V1224" s="13">
        <f t="shared" si="1633"/>
        <v>5.1780146581882347E-3</v>
      </c>
      <c r="W1224" s="13">
        <f t="shared" si="1634"/>
        <v>0.11017236024224303</v>
      </c>
      <c r="X1224" s="13">
        <f t="shared" si="1635"/>
        <v>7.2247021000205178E-2</v>
      </c>
      <c r="Y1224" s="13">
        <f t="shared" si="1636"/>
        <v>2.3688482446628856E-2</v>
      </c>
      <c r="Z1224" s="13">
        <f t="shared" si="1637"/>
        <v>6.6263247170078143E-4</v>
      </c>
      <c r="AA1224" s="13">
        <f t="shared" si="1638"/>
        <v>2.3893878527647414E-3</v>
      </c>
      <c r="AB1224" s="13">
        <f t="shared" si="1639"/>
        <v>4.3079493948477527E-3</v>
      </c>
      <c r="AC1224" s="13">
        <f t="shared" si="1640"/>
        <v>7.6525208382809552E-4</v>
      </c>
      <c r="AD1224" s="13">
        <f t="shared" si="1641"/>
        <v>9.9317687600475574E-2</v>
      </c>
      <c r="AE1224" s="13">
        <f t="shared" si="1642"/>
        <v>6.5128922045296564E-2</v>
      </c>
      <c r="AF1224" s="13">
        <f t="shared" si="1643"/>
        <v>2.1354587431826222E-2</v>
      </c>
      <c r="AG1224" s="13">
        <f t="shared" si="1644"/>
        <v>4.6678535440455981E-3</v>
      </c>
      <c r="AH1224" s="13">
        <f t="shared" si="1645"/>
        <v>1.0863255991140219E-4</v>
      </c>
      <c r="AI1224" s="13">
        <f t="shared" si="1646"/>
        <v>3.9171838108207268E-4</v>
      </c>
      <c r="AJ1224" s="13">
        <f t="shared" si="1647"/>
        <v>7.0624907579598705E-4</v>
      </c>
      <c r="AK1224" s="13">
        <f t="shared" si="1648"/>
        <v>8.4888835304732153E-4</v>
      </c>
      <c r="AL1224" s="13">
        <f t="shared" si="1649"/>
        <v>7.2381193545174933E-5</v>
      </c>
      <c r="AM1224" s="13">
        <f t="shared" si="1650"/>
        <v>7.1625972602326352E-2</v>
      </c>
      <c r="AN1224" s="13">
        <f t="shared" si="1651"/>
        <v>4.6969703974593165E-2</v>
      </c>
      <c r="AO1224" s="13">
        <f t="shared" si="1652"/>
        <v>1.5400510536238496E-2</v>
      </c>
      <c r="AP1224" s="13">
        <f t="shared" si="1653"/>
        <v>3.3663646238163221E-3</v>
      </c>
      <c r="AQ1224" s="13">
        <f t="shared" si="1654"/>
        <v>5.518848265037722E-4</v>
      </c>
      <c r="AR1224" s="13">
        <f t="shared" si="1655"/>
        <v>1.4247455205585851E-5</v>
      </c>
      <c r="AS1224" s="13">
        <f t="shared" si="1656"/>
        <v>5.1374929323428853E-5</v>
      </c>
      <c r="AT1224" s="13">
        <f t="shared" si="1657"/>
        <v>9.2626483989664187E-5</v>
      </c>
      <c r="AU1224" s="13">
        <f t="shared" si="1658"/>
        <v>1.1133401251382835E-4</v>
      </c>
      <c r="AV1224" s="13">
        <f t="shared" si="1659"/>
        <v>1.0036488870568942E-4</v>
      </c>
      <c r="AW1224" s="13">
        <f t="shared" si="1660"/>
        <v>4.7542768456262556E-6</v>
      </c>
      <c r="AX1224" s="13">
        <f t="shared" si="1661"/>
        <v>4.3046041404920181E-2</v>
      </c>
      <c r="AY1224" s="13">
        <f t="shared" si="1662"/>
        <v>2.8228026072228345E-2</v>
      </c>
      <c r="AZ1224" s="13">
        <f t="shared" si="1663"/>
        <v>9.2554556694187263E-3</v>
      </c>
      <c r="BA1224" s="13">
        <f t="shared" si="1664"/>
        <v>2.0231302377616781E-3</v>
      </c>
      <c r="BB1224" s="13">
        <f t="shared" si="1665"/>
        <v>3.3167378018482895E-4</v>
      </c>
      <c r="BC1224" s="13">
        <f t="shared" si="1666"/>
        <v>4.3499916874873203E-5</v>
      </c>
      <c r="BD1224" s="13">
        <f t="shared" si="1667"/>
        <v>1.557160363957857E-6</v>
      </c>
      <c r="BE1224" s="13">
        <f t="shared" si="1668"/>
        <v>5.6149679005283186E-6</v>
      </c>
      <c r="BF1224" s="13">
        <f t="shared" si="1669"/>
        <v>1.0123512405565147E-5</v>
      </c>
      <c r="BG1224" s="13">
        <f t="shared" si="1670"/>
        <v>1.2168131708106877E-5</v>
      </c>
      <c r="BH1224" s="13">
        <f t="shared" si="1671"/>
        <v>1.096927306458689E-5</v>
      </c>
      <c r="BI1224" s="13">
        <f t="shared" si="1672"/>
        <v>7.9108250602058387E-6</v>
      </c>
      <c r="BJ1224" s="14">
        <f t="shared" si="1673"/>
        <v>0.82002539511763406</v>
      </c>
      <c r="BK1224" s="14">
        <f t="shared" si="1674"/>
        <v>0.10138885306358331</v>
      </c>
      <c r="BL1224" s="14">
        <f t="shared" si="1675"/>
        <v>3.2379037650733029E-2</v>
      </c>
      <c r="BM1224" s="14">
        <f t="shared" si="1676"/>
        <v>0.72401974473874964</v>
      </c>
      <c r="BN1224" s="14">
        <f t="shared" si="1677"/>
        <v>0.20221290176951887</v>
      </c>
    </row>
    <row r="1225" spans="1:66" x14ac:dyDescent="0.25">
      <c r="A1225" t="s">
        <v>343</v>
      </c>
      <c r="B1225" t="s">
        <v>183</v>
      </c>
      <c r="C1225" t="s">
        <v>193</v>
      </c>
      <c r="D1225" s="7" t="s">
        <v>380</v>
      </c>
      <c r="E1225" s="10">
        <f>VLOOKUP(A1225,home!$A$2:$E$405,3,FALSE)</f>
        <v>1.3151999999999999</v>
      </c>
      <c r="F1225" s="10">
        <f>VLOOKUP(B1225,home!$B$2:$E$405,3,FALSE)</f>
        <v>0.85540000000000005</v>
      </c>
      <c r="G1225" s="10">
        <f>VLOOKUP(C1225,away!$B$2:$E$405,4,FALSE)</f>
        <v>1.476</v>
      </c>
      <c r="H1225" s="10">
        <f>VLOOKUP(A1225,away!$A$2:$E$405,3,FALSE)</f>
        <v>1.1212</v>
      </c>
      <c r="I1225" s="10">
        <f>VLOOKUP(C1225,away!$B$2:$E$405,3,FALSE)</f>
        <v>0.78700000000000003</v>
      </c>
      <c r="J1225" s="10">
        <f>VLOOKUP(B1225,home!$B$2:$E$405,4,FALSE)</f>
        <v>1.4493</v>
      </c>
      <c r="K1225" s="12">
        <f t="shared" si="1622"/>
        <v>1.6605325900799999</v>
      </c>
      <c r="L1225" s="12">
        <f t="shared" si="1623"/>
        <v>1.27883971092</v>
      </c>
      <c r="M1225" s="13">
        <f t="shared" si="1624"/>
        <v>5.2898922920301218E-2</v>
      </c>
      <c r="N1225" s="13">
        <f t="shared" si="1625"/>
        <v>8.7840385489290046E-2</v>
      </c>
      <c r="O1225" s="13">
        <f t="shared" si="1626"/>
        <v>6.7649243295377373E-2</v>
      </c>
      <c r="P1225" s="13">
        <f t="shared" si="1627"/>
        <v>0.11233377318622505</v>
      </c>
      <c r="Q1225" s="13">
        <f t="shared" si="1628"/>
        <v>7.2930911415078223E-2</v>
      </c>
      <c r="R1225" s="13">
        <f t="shared" si="1629"/>
        <v>4.3256269369908583E-2</v>
      </c>
      <c r="S1225" s="13">
        <f t="shared" si="1630"/>
        <v>5.9636736920268489E-2</v>
      </c>
      <c r="T1225" s="13">
        <f t="shared" si="1631"/>
        <v>9.3266945671190774E-2</v>
      </c>
      <c r="U1225" s="13">
        <f t="shared" si="1632"/>
        <v>7.1828445014012463E-2</v>
      </c>
      <c r="V1225" s="13">
        <f t="shared" si="1633"/>
        <v>1.4071321323626991E-2</v>
      </c>
      <c r="W1225" s="13">
        <f t="shared" si="1634"/>
        <v>4.0368051742991629E-2</v>
      </c>
      <c r="X1225" s="13">
        <f t="shared" si="1635"/>
        <v>5.1624267621411021E-2</v>
      </c>
      <c r="Y1225" s="13">
        <f t="shared" si="1636"/>
        <v>3.3009581740710996E-2</v>
      </c>
      <c r="Z1225" s="13">
        <f t="shared" si="1637"/>
        <v>1.8439278338830519E-2</v>
      </c>
      <c r="AA1225" s="13">
        <f t="shared" si="1638"/>
        <v>3.0619022619184276E-2</v>
      </c>
      <c r="AB1225" s="13">
        <f t="shared" si="1639"/>
        <v>2.5421942467776088E-2</v>
      </c>
      <c r="AC1225" s="13">
        <f t="shared" si="1640"/>
        <v>1.8675765624523012E-3</v>
      </c>
      <c r="AD1225" s="13">
        <f t="shared" si="1641"/>
        <v>1.6758116379318341E-2</v>
      </c>
      <c r="AE1225" s="13">
        <f t="shared" si="1642"/>
        <v>2.1430944706091182E-2</v>
      </c>
      <c r="AF1225" s="13">
        <f t="shared" si="1643"/>
        <v>1.370337156634008E-2</v>
      </c>
      <c r="AG1225" s="13">
        <f t="shared" si="1644"/>
        <v>5.8414719108425663E-3</v>
      </c>
      <c r="AH1225" s="13">
        <f t="shared" si="1645"/>
        <v>5.8952203451008572E-3</v>
      </c>
      <c r="AI1225" s="13">
        <f t="shared" si="1646"/>
        <v>9.789205508742637E-3</v>
      </c>
      <c r="AJ1225" s="13">
        <f t="shared" si="1647"/>
        <v>8.1276473891289079E-3</v>
      </c>
      <c r="AK1225" s="13">
        <f t="shared" si="1648"/>
        <v>4.4987411234423914E-3</v>
      </c>
      <c r="AL1225" s="13">
        <f t="shared" si="1649"/>
        <v>1.5863606318828376E-4</v>
      </c>
      <c r="AM1225" s="13">
        <f t="shared" si="1650"/>
        <v>5.5654796792423064E-3</v>
      </c>
      <c r="AN1225" s="13">
        <f t="shared" si="1651"/>
        <v>7.1173564241333656E-3</v>
      </c>
      <c r="AO1225" s="13">
        <f t="shared" si="1652"/>
        <v>4.5509790159766602E-3</v>
      </c>
      <c r="AP1225" s="13">
        <f t="shared" si="1653"/>
        <v>1.939990896398193E-3</v>
      </c>
      <c r="AQ1225" s="13">
        <f t="shared" si="1654"/>
        <v>6.2023434928432401E-4</v>
      </c>
      <c r="AR1225" s="13">
        <f t="shared" si="1655"/>
        <v>1.507808376387696E-3</v>
      </c>
      <c r="AS1225" s="13">
        <f t="shared" si="1656"/>
        <v>2.50376494858738E-3</v>
      </c>
      <c r="AT1225" s="13">
        <f t="shared" si="1657"/>
        <v>2.0787916475146599E-3</v>
      </c>
      <c r="AU1225" s="13">
        <f t="shared" si="1658"/>
        <v>1.1506337595613963E-3</v>
      </c>
      <c r="AV1225" s="13">
        <f t="shared" si="1659"/>
        <v>4.7766621424949344E-4</v>
      </c>
      <c r="AW1225" s="13">
        <f t="shared" si="1660"/>
        <v>9.3575668870930574E-6</v>
      </c>
      <c r="AX1225" s="13">
        <f t="shared" si="1661"/>
        <v>1.5402767311349726E-3</v>
      </c>
      <c r="AY1225" s="13">
        <f t="shared" si="1662"/>
        <v>1.9697670495814512E-3</v>
      </c>
      <c r="AZ1225" s="13">
        <f t="shared" si="1663"/>
        <v>1.2595081621332423E-3</v>
      </c>
      <c r="BA1225" s="13">
        <f t="shared" si="1664"/>
        <v>5.369030179879522E-4</v>
      </c>
      <c r="BB1225" s="13">
        <f t="shared" si="1665"/>
        <v>1.7165322507894701E-4</v>
      </c>
      <c r="BC1225" s="13">
        <f t="shared" si="1666"/>
        <v>4.3903392147689236E-5</v>
      </c>
      <c r="BD1225" s="13">
        <f t="shared" si="1667"/>
        <v>3.2137420469706619E-4</v>
      </c>
      <c r="BE1225" s="13">
        <f t="shared" si="1668"/>
        <v>5.3365234051051932E-4</v>
      </c>
      <c r="BF1225" s="13">
        <f t="shared" si="1669"/>
        <v>4.4307355159509338E-4</v>
      </c>
      <c r="BG1225" s="13">
        <f t="shared" si="1670"/>
        <v>2.4524602407538162E-4</v>
      </c>
      <c r="BH1225" s="13">
        <f t="shared" si="1671"/>
        <v>1.018097538911789E-4</v>
      </c>
      <c r="BI1225" s="13">
        <f t="shared" si="1672"/>
        <v>3.3811682864865299E-5</v>
      </c>
      <c r="BJ1225" s="14">
        <f t="shared" si="1673"/>
        <v>0.46209010018636404</v>
      </c>
      <c r="BK1225" s="14">
        <f t="shared" si="1674"/>
        <v>0.24293673402564378</v>
      </c>
      <c r="BL1225" s="14">
        <f t="shared" si="1675"/>
        <v>0.27648336963660836</v>
      </c>
      <c r="BM1225" s="14">
        <f t="shared" si="1676"/>
        <v>0.56107956702857165</v>
      </c>
      <c r="BN1225" s="14">
        <f t="shared" si="1677"/>
        <v>0.43690950567618048</v>
      </c>
    </row>
    <row r="1226" spans="1:66" x14ac:dyDescent="0.25">
      <c r="A1226" t="s">
        <v>343</v>
      </c>
      <c r="B1226" t="s">
        <v>184</v>
      </c>
      <c r="C1226" t="s">
        <v>179</v>
      </c>
      <c r="D1226" s="7" t="s">
        <v>380</v>
      </c>
      <c r="E1226" s="10">
        <f>VLOOKUP(A1226,home!$A$2:$E$405,3,FALSE)</f>
        <v>1.3151999999999999</v>
      </c>
      <c r="F1226" s="10">
        <f>VLOOKUP(B1226,home!$B$2:$E$405,3,FALSE)</f>
        <v>1.5206999999999999</v>
      </c>
      <c r="G1226" s="10">
        <f>VLOOKUP(C1226,away!$B$2:$E$405,4,FALSE)</f>
        <v>0.80510000000000004</v>
      </c>
      <c r="H1226" s="10">
        <f>VLOOKUP(A1226,away!$A$2:$E$405,3,FALSE)</f>
        <v>1.1212</v>
      </c>
      <c r="I1226" s="10">
        <f>VLOOKUP(C1226,away!$B$2:$E$405,3,FALSE)</f>
        <v>0.89190000000000003</v>
      </c>
      <c r="J1226" s="10">
        <f>VLOOKUP(B1226,home!$B$2:$E$405,4,FALSE)</f>
        <v>0.62960000000000005</v>
      </c>
      <c r="K1226" s="12">
        <f t="shared" si="1622"/>
        <v>1.610219837664</v>
      </c>
      <c r="L1226" s="12">
        <f t="shared" si="1623"/>
        <v>0.62959891708800009</v>
      </c>
      <c r="M1226" s="13">
        <f t="shared" si="1624"/>
        <v>0.10647780122595879</v>
      </c>
      <c r="N1226" s="13">
        <f t="shared" si="1625"/>
        <v>0.171452667804883</v>
      </c>
      <c r="O1226" s="13">
        <f t="shared" si="1626"/>
        <v>6.7038308345774983E-2</v>
      </c>
      <c r="P1226" s="13">
        <f t="shared" si="1627"/>
        <v>0.10794641398180296</v>
      </c>
      <c r="Q1226" s="13">
        <f t="shared" si="1628"/>
        <v>0.13803824345991927</v>
      </c>
      <c r="R1226" s="13">
        <f t="shared" si="1629"/>
        <v>2.1103623168955685E-2</v>
      </c>
      <c r="S1226" s="13">
        <f t="shared" si="1630"/>
        <v>2.7358820705742522E-2</v>
      </c>
      <c r="T1226" s="13">
        <f t="shared" si="1631"/>
        <v>8.6908728599094889E-2</v>
      </c>
      <c r="U1226" s="13">
        <f t="shared" si="1632"/>
        <v>3.3981472673238047E-2</v>
      </c>
      <c r="V1226" s="13">
        <f t="shared" si="1633"/>
        <v>3.081796864857799E-3</v>
      </c>
      <c r="W1226" s="13">
        <f t="shared" si="1634"/>
        <v>7.4090639325151642E-2</v>
      </c>
      <c r="X1226" s="13">
        <f t="shared" si="1635"/>
        <v>4.6647386285473068E-2</v>
      </c>
      <c r="Y1226" s="13">
        <f t="shared" si="1636"/>
        <v>1.4684571945159737E-2</v>
      </c>
      <c r="Z1226" s="13">
        <f t="shared" si="1637"/>
        <v>4.4289394312692432E-3</v>
      </c>
      <c r="AA1226" s="13">
        <f t="shared" si="1638"/>
        <v>7.1315661320420481E-3</v>
      </c>
      <c r="AB1226" s="13">
        <f t="shared" si="1639"/>
        <v>5.7416946297134154E-3</v>
      </c>
      <c r="AC1226" s="13">
        <f t="shared" si="1640"/>
        <v>1.9526894124379427E-4</v>
      </c>
      <c r="AD1226" s="13">
        <f t="shared" si="1641"/>
        <v>2.982555430664191E-2</v>
      </c>
      <c r="AE1226" s="13">
        <f t="shared" si="1642"/>
        <v>1.8778136693011083E-2</v>
      </c>
      <c r="AF1226" s="13">
        <f t="shared" si="1643"/>
        <v>5.9113472634251098E-3</v>
      </c>
      <c r="AG1226" s="13">
        <f t="shared" si="1644"/>
        <v>1.2405926118611871E-3</v>
      </c>
      <c r="AH1226" s="13">
        <f t="shared" si="1645"/>
        <v>6.9711386744386453E-4</v>
      </c>
      <c r="AI1226" s="13">
        <f t="shared" si="1646"/>
        <v>1.1225065784687825E-3</v>
      </c>
      <c r="AJ1226" s="13">
        <f t="shared" si="1647"/>
        <v>9.03741180279388E-4</v>
      </c>
      <c r="AK1226" s="13">
        <f t="shared" si="1648"/>
        <v>4.8507399219991601E-4</v>
      </c>
      <c r="AL1226" s="13">
        <f t="shared" si="1649"/>
        <v>7.9184888217440461E-6</v>
      </c>
      <c r="AM1226" s="13">
        <f t="shared" si="1650"/>
        <v>9.6051398427759484E-3</v>
      </c>
      <c r="AN1226" s="13">
        <f t="shared" si="1651"/>
        <v>6.0473856434905401E-3</v>
      </c>
      <c r="AO1226" s="13">
        <f t="shared" si="1652"/>
        <v>1.9037137261775816E-3</v>
      </c>
      <c r="AP1226" s="13">
        <f t="shared" si="1653"/>
        <v>3.9952536681565562E-4</v>
      </c>
      <c r="AQ1226" s="13">
        <f t="shared" si="1654"/>
        <v>6.2885184574080688E-5</v>
      </c>
      <c r="AR1226" s="13">
        <f t="shared" si="1655"/>
        <v>8.7780427205936997E-5</v>
      </c>
      <c r="AS1226" s="13">
        <f t="shared" si="1656"/>
        <v>1.4134578524562042E-4</v>
      </c>
      <c r="AT1226" s="13">
        <f t="shared" si="1657"/>
        <v>1.1379889368634681E-4</v>
      </c>
      <c r="AU1226" s="13">
        <f t="shared" si="1658"/>
        <v>6.1080412039324052E-5</v>
      </c>
      <c r="AV1226" s="13">
        <f t="shared" si="1659"/>
        <v>2.4588222789602649E-5</v>
      </c>
      <c r="AW1226" s="13">
        <f t="shared" si="1660"/>
        <v>2.2299183038379429E-7</v>
      </c>
      <c r="AX1226" s="13">
        <f t="shared" si="1661"/>
        <v>2.5777311197291162E-3</v>
      </c>
      <c r="AY1226" s="13">
        <f t="shared" si="1662"/>
        <v>1.6229367215254897E-3</v>
      </c>
      <c r="AZ1226" s="13">
        <f t="shared" si="1663"/>
        <v>5.1089960118739879E-4</v>
      </c>
      <c r="BA1226" s="13">
        <f t="shared" si="1664"/>
        <v>1.0722061188275912E-4</v>
      </c>
      <c r="BB1226" s="13">
        <f t="shared" si="1665"/>
        <v>1.6876495282724473E-5</v>
      </c>
      <c r="BC1226" s="13">
        <f t="shared" si="1666"/>
        <v>2.1250846308488152E-6</v>
      </c>
      <c r="BD1226" s="13">
        <f t="shared" si="1667"/>
        <v>9.2110769850633204E-6</v>
      </c>
      <c r="BE1226" s="13">
        <f t="shared" si="1668"/>
        <v>1.4831858887599266E-5</v>
      </c>
      <c r="BF1226" s="13">
        <f t="shared" si="1669"/>
        <v>1.1941276705122726E-5</v>
      </c>
      <c r="BG1226" s="13">
        <f t="shared" si="1670"/>
        <v>6.4093602125412075E-6</v>
      </c>
      <c r="BH1226" s="13">
        <f t="shared" si="1671"/>
        <v>2.5801197402420508E-6</v>
      </c>
      <c r="BI1226" s="13">
        <f t="shared" si="1672"/>
        <v>8.3091199785724706E-7</v>
      </c>
      <c r="BJ1226" s="14">
        <f t="shared" si="1673"/>
        <v>0.61043430769269302</v>
      </c>
      <c r="BK1226" s="14">
        <f t="shared" si="1674"/>
        <v>0.24669095692995313</v>
      </c>
      <c r="BL1226" s="14">
        <f t="shared" si="1675"/>
        <v>0.13867949891361139</v>
      </c>
      <c r="BM1226" s="14">
        <f t="shared" si="1676"/>
        <v>0.38655393125053705</v>
      </c>
      <c r="BN1226" s="14">
        <f t="shared" si="1677"/>
        <v>0.61205705798729459</v>
      </c>
    </row>
    <row r="1227" spans="1:66" x14ac:dyDescent="0.25">
      <c r="A1227" t="s">
        <v>343</v>
      </c>
      <c r="B1227" t="s">
        <v>180</v>
      </c>
      <c r="C1227" t="s">
        <v>181</v>
      </c>
      <c r="D1227" s="7" t="s">
        <v>380</v>
      </c>
      <c r="E1227" s="10">
        <f>VLOOKUP(A1227,home!$A$2:$E$405,3,FALSE)</f>
        <v>1.3151999999999999</v>
      </c>
      <c r="F1227" s="10">
        <f>VLOOKUP(B1227,home!$B$2:$E$405,3,FALSE)</f>
        <v>0.71560000000000001</v>
      </c>
      <c r="G1227" s="10">
        <f>VLOOKUP(C1227,away!$B$2:$E$405,4,FALSE)</f>
        <v>0.95040000000000002</v>
      </c>
      <c r="H1227" s="10">
        <f>VLOOKUP(A1227,away!$A$2:$E$405,3,FALSE)</f>
        <v>1.1212</v>
      </c>
      <c r="I1227" s="10">
        <f>VLOOKUP(C1227,away!$B$2:$E$405,3,FALSE)</f>
        <v>1.0034000000000001</v>
      </c>
      <c r="J1227" s="10">
        <f>VLOOKUP(B1227,home!$B$2:$E$405,4,FALSE)</f>
        <v>1.3116000000000001</v>
      </c>
      <c r="K1227" s="12">
        <f t="shared" si="1622"/>
        <v>0.89447572684800003</v>
      </c>
      <c r="L1227" s="12">
        <f t="shared" si="1623"/>
        <v>1.4755658441280002</v>
      </c>
      <c r="M1227" s="13">
        <f t="shared" si="1624"/>
        <v>9.3476840273802944E-2</v>
      </c>
      <c r="N1227" s="13">
        <f t="shared" si="1625"/>
        <v>8.3612764647364279E-2</v>
      </c>
      <c r="O1227" s="13">
        <f t="shared" si="1626"/>
        <v>0.13793123272503227</v>
      </c>
      <c r="P1227" s="13">
        <f t="shared" si="1627"/>
        <v>0.12337613964676386</v>
      </c>
      <c r="Q1227" s="13">
        <f t="shared" si="1628"/>
        <v>3.7394794215860956E-2</v>
      </c>
      <c r="R1227" s="13">
        <f t="shared" si="1629"/>
        <v>0.10176330792376397</v>
      </c>
      <c r="S1227" s="13">
        <f t="shared" si="1630"/>
        <v>4.0709741015935066E-2</v>
      </c>
      <c r="T1227" s="13">
        <f t="shared" si="1631"/>
        <v>5.5178481093119729E-2</v>
      </c>
      <c r="U1227" s="13">
        <f t="shared" si="1632"/>
        <v>9.1024808821565592E-2</v>
      </c>
      <c r="V1227" s="13">
        <f t="shared" si="1633"/>
        <v>5.9701189417065747E-3</v>
      </c>
      <c r="W1227" s="13">
        <f t="shared" si="1634"/>
        <v>1.1149578578854541E-2</v>
      </c>
      <c r="X1227" s="13">
        <f t="shared" si="1635"/>
        <v>1.6451937327378967E-2</v>
      </c>
      <c r="Y1227" s="13">
        <f t="shared" si="1636"/>
        <v>1.2137958395007455E-2</v>
      </c>
      <c r="Z1227" s="13">
        <f t="shared" si="1637"/>
        <v>5.0052820452595473E-2</v>
      </c>
      <c r="AA1227" s="13">
        <f t="shared" si="1638"/>
        <v>4.4771032955127771E-2</v>
      </c>
      <c r="AB1227" s="13">
        <f t="shared" si="1639"/>
        <v>2.0023301122136836E-2</v>
      </c>
      <c r="AC1227" s="13">
        <f t="shared" si="1640"/>
        <v>4.9248176480284661E-4</v>
      </c>
      <c r="AD1227" s="13">
        <f t="shared" si="1641"/>
        <v>2.4932568508424517E-3</v>
      </c>
      <c r="AE1227" s="13">
        <f t="shared" si="1642"/>
        <v>3.6789646497412615E-3</v>
      </c>
      <c r="AF1227" s="13">
        <f t="shared" si="1643"/>
        <v>2.714277289456269E-3</v>
      </c>
      <c r="AG1227" s="13">
        <f t="shared" si="1644"/>
        <v>1.3350316199380002E-3</v>
      </c>
      <c r="AH1227" s="13">
        <f t="shared" si="1645"/>
        <v>1.8464058065530316E-2</v>
      </c>
      <c r="AI1227" s="13">
        <f t="shared" si="1646"/>
        <v>1.6515651758728905E-2</v>
      </c>
      <c r="AJ1227" s="13">
        <f t="shared" si="1647"/>
        <v>7.3864248056287425E-3</v>
      </c>
      <c r="AK1227" s="13">
        <f t="shared" si="1648"/>
        <v>2.2023258989409562E-3</v>
      </c>
      <c r="AL1227" s="13">
        <f t="shared" si="1649"/>
        <v>2.6000236554777508E-5</v>
      </c>
      <c r="AM1227" s="13">
        <f t="shared" si="1650"/>
        <v>4.4603154677521164E-4</v>
      </c>
      <c r="AN1227" s="13">
        <f t="shared" si="1651"/>
        <v>6.5814891582508266E-4</v>
      </c>
      <c r="AO1227" s="13">
        <f t="shared" si="1652"/>
        <v>4.8557103027068322E-4</v>
      </c>
      <c r="AP1227" s="13">
        <f t="shared" si="1653"/>
        <v>2.388306757218212E-4</v>
      </c>
      <c r="AQ1227" s="13">
        <f t="shared" si="1654"/>
        <v>8.8102596906282436E-5</v>
      </c>
      <c r="AR1227" s="13">
        <f t="shared" si="1655"/>
        <v>5.4489866850985285E-3</v>
      </c>
      <c r="AS1227" s="13">
        <f t="shared" si="1656"/>
        <v>4.8739863257385796E-3</v>
      </c>
      <c r="AT1227" s="13">
        <f t="shared" si="1657"/>
        <v>2.1798312306811145E-3</v>
      </c>
      <c r="AU1227" s="13">
        <f t="shared" si="1658"/>
        <v>6.4993537482315356E-4</v>
      </c>
      <c r="AV1227" s="13">
        <f t="shared" si="1659"/>
        <v>1.4533785419979189E-4</v>
      </c>
      <c r="AW1227" s="13">
        <f t="shared" si="1660"/>
        <v>9.5323932841877497E-7</v>
      </c>
      <c r="AX1227" s="13">
        <f t="shared" si="1661"/>
        <v>6.6494065333149146E-5</v>
      </c>
      <c r="AY1227" s="13">
        <f t="shared" si="1662"/>
        <v>9.8116371642810609E-5</v>
      </c>
      <c r="AZ1227" s="13">
        <f t="shared" si="1663"/>
        <v>7.238858337295022E-5</v>
      </c>
      <c r="BA1227" s="13">
        <f t="shared" si="1664"/>
        <v>3.5604707043312475E-5</v>
      </c>
      <c r="BB1227" s="13">
        <f t="shared" si="1665"/>
        <v>1.3134272400823882E-5</v>
      </c>
      <c r="BC1227" s="13">
        <f t="shared" si="1666"/>
        <v>3.8760967484257557E-6</v>
      </c>
      <c r="BD1227" s="13">
        <f t="shared" si="1667"/>
        <v>1.3400564396066079E-3</v>
      </c>
      <c r="BE1227" s="13">
        <f t="shared" si="1668"/>
        <v>1.1986479578344634E-3</v>
      </c>
      <c r="BF1227" s="13">
        <f t="shared" si="1669"/>
        <v>5.3608075165942619E-4</v>
      </c>
      <c r="BG1227" s="13">
        <f t="shared" si="1670"/>
        <v>1.598370733299292E-4</v>
      </c>
      <c r="BH1227" s="13">
        <f t="shared" si="1671"/>
        <v>3.5742595586011374E-5</v>
      </c>
      <c r="BI1227" s="13">
        <f t="shared" si="1672"/>
        <v>6.3941768332463297E-6</v>
      </c>
      <c r="BJ1227" s="14">
        <f t="shared" si="1673"/>
        <v>0.22835334352960449</v>
      </c>
      <c r="BK1227" s="14">
        <f t="shared" si="1674"/>
        <v>0.26414943825120885</v>
      </c>
      <c r="BL1227" s="14">
        <f t="shared" si="1675"/>
        <v>0.45665698054184628</v>
      </c>
      <c r="BM1227" s="14">
        <f t="shared" si="1676"/>
        <v>0.42156034021035255</v>
      </c>
      <c r="BN1227" s="14">
        <f t="shared" si="1677"/>
        <v>0.57755507943258821</v>
      </c>
    </row>
    <row r="1228" spans="1:66" x14ac:dyDescent="0.25">
      <c r="A1228" t="s">
        <v>344</v>
      </c>
      <c r="B1228" t="s">
        <v>209</v>
      </c>
      <c r="C1228" t="s">
        <v>208</v>
      </c>
      <c r="D1228" s="7" t="s">
        <v>380</v>
      </c>
      <c r="E1228" s="10">
        <f>VLOOKUP(A1228,home!$A$2:$E$405,3,FALSE)</f>
        <v>1.3976999999999999</v>
      </c>
      <c r="F1228" s="10">
        <f>VLOOKUP(B1228,home!$B$2:$E$405,3,FALSE)</f>
        <v>0.93010000000000004</v>
      </c>
      <c r="G1228" s="10">
        <f>VLOOKUP(C1228,away!$B$2:$E$405,4,FALSE)</f>
        <v>0.68140000000000001</v>
      </c>
      <c r="H1228" s="10">
        <f>VLOOKUP(A1228,away!$A$2:$E$405,3,FALSE)</f>
        <v>1.0585</v>
      </c>
      <c r="I1228" s="10">
        <f>VLOOKUP(C1228,away!$B$2:$E$405,3,FALSE)</f>
        <v>1.1247</v>
      </c>
      <c r="J1228" s="10">
        <f>VLOOKUP(B1228,home!$B$2:$E$405,4,FALSE)</f>
        <v>0.89749999999999996</v>
      </c>
      <c r="K1228" s="12">
        <f t="shared" si="1622"/>
        <v>0.88582052467799999</v>
      </c>
      <c r="L1228" s="12">
        <f t="shared" si="1623"/>
        <v>1.0684692176249999</v>
      </c>
      <c r="M1228" s="13">
        <f t="shared" si="1624"/>
        <v>0.14166505966901549</v>
      </c>
      <c r="N1228" s="13">
        <f t="shared" si="1625"/>
        <v>0.12548981748454746</v>
      </c>
      <c r="O1228" s="13">
        <f t="shared" si="1626"/>
        <v>0.15136475546935191</v>
      </c>
      <c r="P1228" s="13">
        <f t="shared" si="1627"/>
        <v>0.13408200710761847</v>
      </c>
      <c r="Q1228" s="13">
        <f t="shared" si="1628"/>
        <v>5.5580727982954138E-2</v>
      </c>
      <c r="R1228" s="13">
        <f t="shared" si="1629"/>
        <v>8.0864290926168911E-2</v>
      </c>
      <c r="S1228" s="13">
        <f t="shared" si="1630"/>
        <v>3.1726215116153172E-2</v>
      </c>
      <c r="T1228" s="13">
        <f t="shared" si="1631"/>
        <v>5.9386296942974953E-2</v>
      </c>
      <c r="U1228" s="13">
        <f t="shared" si="1632"/>
        <v>7.1631248615933368E-2</v>
      </c>
      <c r="V1228" s="13">
        <f t="shared" si="1633"/>
        <v>3.3364414553600963E-3</v>
      </c>
      <c r="W1228" s="13">
        <f t="shared" si="1634"/>
        <v>1.6411516541281881E-2</v>
      </c>
      <c r="X1228" s="13">
        <f t="shared" si="1635"/>
        <v>1.7535200238903197E-2</v>
      </c>
      <c r="Y1228" s="13">
        <f t="shared" si="1636"/>
        <v>9.3679108400793031E-3</v>
      </c>
      <c r="Z1228" s="13">
        <f t="shared" si="1637"/>
        <v>2.8800335219894696E-2</v>
      </c>
      <c r="AA1228" s="13">
        <f t="shared" si="1638"/>
        <v>2.5511928055389401E-2</v>
      </c>
      <c r="AB1228" s="13">
        <f t="shared" si="1639"/>
        <v>1.1299494747786212E-2</v>
      </c>
      <c r="AC1228" s="13">
        <f t="shared" si="1640"/>
        <v>1.9736551834700106E-4</v>
      </c>
      <c r="AD1228" s="13">
        <f t="shared" si="1641"/>
        <v>3.6344145483399965E-3</v>
      </c>
      <c r="AE1228" s="13">
        <f t="shared" si="1642"/>
        <v>3.8832600689897544E-3</v>
      </c>
      <c r="AF1228" s="13">
        <f t="shared" si="1643"/>
        <v>2.0745719238739421E-3</v>
      </c>
      <c r="AG1228" s="13">
        <f t="shared" si="1644"/>
        <v>7.3887208013612745E-4</v>
      </c>
      <c r="AH1228" s="13">
        <f t="shared" si="1645"/>
        <v>7.6930679099346533E-3</v>
      </c>
      <c r="AI1228" s="13">
        <f t="shared" si="1646"/>
        <v>6.8146774523617989E-3</v>
      </c>
      <c r="AJ1228" s="13">
        <f t="shared" si="1647"/>
        <v>3.0182905781812319E-3</v>
      </c>
      <c r="AK1228" s="13">
        <f t="shared" si="1648"/>
        <v>8.9122124786505453E-4</v>
      </c>
      <c r="AL1228" s="13">
        <f t="shared" si="1649"/>
        <v>7.4720371828112409E-6</v>
      </c>
      <c r="AM1228" s="13">
        <f t="shared" si="1650"/>
        <v>6.4388780042157873E-4</v>
      </c>
      <c r="AN1228" s="13">
        <f t="shared" si="1651"/>
        <v>6.8797429435472641E-4</v>
      </c>
      <c r="AO1228" s="13">
        <f t="shared" si="1652"/>
        <v>3.6753967801765282E-4</v>
      </c>
      <c r="AP1228" s="13">
        <f t="shared" si="1653"/>
        <v>1.30901610739222E-4</v>
      </c>
      <c r="AQ1228" s="13">
        <f t="shared" si="1654"/>
        <v>3.4966085403097196E-5</v>
      </c>
      <c r="AR1228" s="13">
        <f t="shared" si="1655"/>
        <v>1.6439612501727751E-3</v>
      </c>
      <c r="AS1228" s="13">
        <f t="shared" si="1656"/>
        <v>1.4562546171783483E-3</v>
      </c>
      <c r="AT1228" s="13">
        <f t="shared" si="1657"/>
        <v>6.4499011452684213E-4</v>
      </c>
      <c r="AU1228" s="13">
        <f t="shared" si="1658"/>
        <v>1.9044849388743024E-4</v>
      </c>
      <c r="AV1228" s="13">
        <f t="shared" si="1659"/>
        <v>4.2175796194874572E-5</v>
      </c>
      <c r="AW1228" s="13">
        <f t="shared" si="1660"/>
        <v>1.9644649165880591E-7</v>
      </c>
      <c r="AX1228" s="13">
        <f t="shared" si="1661"/>
        <v>9.5061504867201014E-5</v>
      </c>
      <c r="AY1228" s="13">
        <f t="shared" si="1662"/>
        <v>1.015702917317134E-4</v>
      </c>
      <c r="AZ1228" s="13">
        <f t="shared" si="1663"/>
        <v>5.426236507026339E-5</v>
      </c>
      <c r="BA1228" s="13">
        <f t="shared" si="1664"/>
        <v>1.9325888917702151E-5</v>
      </c>
      <c r="BB1228" s="13">
        <f t="shared" si="1665"/>
        <v>5.1622793529512182E-6</v>
      </c>
      <c r="BC1228" s="13">
        <f t="shared" si="1666"/>
        <v>1.1031473162818961E-6</v>
      </c>
      <c r="BD1228" s="13">
        <f t="shared" si="1667"/>
        <v>2.9275366512965348E-4</v>
      </c>
      <c r="BE1228" s="13">
        <f t="shared" si="1668"/>
        <v>2.5932720524655711E-4</v>
      </c>
      <c r="BF1228" s="13">
        <f t="shared" si="1669"/>
        <v>1.148586805073923E-4</v>
      </c>
      <c r="BG1228" s="13">
        <f t="shared" si="1670"/>
        <v>3.3914725543627017E-5</v>
      </c>
      <c r="BH1228" s="13">
        <f t="shared" si="1671"/>
        <v>7.5105899938415104E-6</v>
      </c>
      <c r="BI1228" s="13">
        <f t="shared" si="1672"/>
        <v>1.3306069537972053E-6</v>
      </c>
      <c r="BJ1228" s="14">
        <f t="shared" si="1673"/>
        <v>0.29624434359827312</v>
      </c>
      <c r="BK1228" s="14">
        <f t="shared" si="1674"/>
        <v>0.31111613119540871</v>
      </c>
      <c r="BL1228" s="14">
        <f t="shared" si="1675"/>
        <v>0.36377650074830764</v>
      </c>
      <c r="BM1228" s="14">
        <f t="shared" si="1676"/>
        <v>0.31078927827698777</v>
      </c>
      <c r="BN1228" s="14">
        <f t="shared" si="1677"/>
        <v>0.68904665863965631</v>
      </c>
    </row>
    <row r="1229" spans="1:66" x14ac:dyDescent="0.25">
      <c r="A1229" t="s">
        <v>344</v>
      </c>
      <c r="B1229" t="s">
        <v>204</v>
      </c>
      <c r="C1229" t="s">
        <v>206</v>
      </c>
      <c r="D1229" s="7" t="s">
        <v>380</v>
      </c>
      <c r="E1229" s="10">
        <f>VLOOKUP(A1229,home!$A$2:$E$405,3,FALSE)</f>
        <v>1.3976999999999999</v>
      </c>
      <c r="F1229" s="10">
        <f>VLOOKUP(B1229,home!$B$2:$E$405,3,FALSE)</f>
        <v>0.58919999999999995</v>
      </c>
      <c r="G1229" s="10">
        <f>VLOOKUP(C1229,away!$B$2:$E$405,4,FALSE)</f>
        <v>0.8347</v>
      </c>
      <c r="H1229" s="10">
        <f>VLOOKUP(A1229,away!$A$2:$E$405,3,FALSE)</f>
        <v>1.0585</v>
      </c>
      <c r="I1229" s="10">
        <f>VLOOKUP(C1229,away!$B$2:$E$405,3,FALSE)</f>
        <v>1.3646</v>
      </c>
      <c r="J1229" s="10">
        <f>VLOOKUP(B1229,home!$B$2:$E$405,4,FALSE)</f>
        <v>1.0003</v>
      </c>
      <c r="K1229" s="12">
        <f t="shared" si="1622"/>
        <v>0.68739618394799995</v>
      </c>
      <c r="L1229" s="12">
        <f t="shared" si="1623"/>
        <v>1.44486242873</v>
      </c>
      <c r="M1229" s="13">
        <f t="shared" si="1624"/>
        <v>0.11856918932001746</v>
      </c>
      <c r="N1229" s="13">
        <f t="shared" si="1625"/>
        <v>8.1504008272387962E-2</v>
      </c>
      <c r="O1229" s="13">
        <f t="shared" si="1626"/>
        <v>0.17131616685346762</v>
      </c>
      <c r="P1229" s="13">
        <f t="shared" si="1627"/>
        <v>0.11776207934367248</v>
      </c>
      <c r="Q1229" s="13">
        <f t="shared" si="1628"/>
        <v>2.801277213145285E-2</v>
      </c>
      <c r="R1229" s="13">
        <f t="shared" si="1629"/>
        <v>0.1237641464603076</v>
      </c>
      <c r="S1229" s="13">
        <f t="shared" si="1630"/>
        <v>2.9240115857408842E-2</v>
      </c>
      <c r="T1229" s="13">
        <f t="shared" si="1631"/>
        <v>4.047460197731103E-2</v>
      </c>
      <c r="U1229" s="13">
        <f t="shared" si="1632"/>
        <v>8.5075001986396823E-2</v>
      </c>
      <c r="V1229" s="13">
        <f t="shared" si="1633"/>
        <v>3.2267862272050982E-3</v>
      </c>
      <c r="W1229" s="13">
        <f t="shared" si="1634"/>
        <v>6.4186242216551894E-3</v>
      </c>
      <c r="X1229" s="13">
        <f t="shared" si="1635"/>
        <v>9.2740289820059229E-3</v>
      </c>
      <c r="Y1229" s="13">
        <f t="shared" si="1636"/>
        <v>6.6998480195267461E-3</v>
      </c>
      <c r="Z1229" s="13">
        <f t="shared" si="1637"/>
        <v>5.96073884147785E-2</v>
      </c>
      <c r="AA1229" s="13">
        <f t="shared" si="1638"/>
        <v>4.0973891331424962E-2</v>
      </c>
      <c r="AB1229" s="13">
        <f t="shared" si="1639"/>
        <v>1.4082648271360777E-2</v>
      </c>
      <c r="AC1229" s="13">
        <f t="shared" si="1640"/>
        <v>2.0030132716834941E-4</v>
      </c>
      <c r="AD1229" s="13">
        <f t="shared" si="1641"/>
        <v>1.1030344490404948E-3</v>
      </c>
      <c r="AE1229" s="13">
        <f t="shared" si="1642"/>
        <v>1.5937330330135066E-3</v>
      </c>
      <c r="AF1229" s="13">
        <f t="shared" si="1643"/>
        <v>1.1513624904135626E-3</v>
      </c>
      <c r="AG1229" s="13">
        <f t="shared" si="1644"/>
        <v>5.5452013474918715E-4</v>
      </c>
      <c r="AH1229" s="13">
        <f t="shared" si="1645"/>
        <v>2.1531118998807337E-2</v>
      </c>
      <c r="AI1229" s="13">
        <f t="shared" si="1646"/>
        <v>1.4800409035910445E-2</v>
      </c>
      <c r="AJ1229" s="13">
        <f t="shared" si="1647"/>
        <v>5.0868723460771688E-3</v>
      </c>
      <c r="AK1229" s="13">
        <f t="shared" si="1648"/>
        <v>1.1655655463080183E-3</v>
      </c>
      <c r="AL1229" s="13">
        <f t="shared" si="1649"/>
        <v>7.9575143991171115E-6</v>
      </c>
      <c r="AM1229" s="13">
        <f t="shared" si="1650"/>
        <v>1.5164433420672419E-4</v>
      </c>
      <c r="AN1229" s="13">
        <f t="shared" si="1651"/>
        <v>2.191052010250713E-4</v>
      </c>
      <c r="AO1229" s="13">
        <f t="shared" si="1652"/>
        <v>1.5828843645022974E-4</v>
      </c>
      <c r="AP1229" s="13">
        <f t="shared" si="1653"/>
        <v>7.6235004909784416E-5</v>
      </c>
      <c r="AQ1229" s="13">
        <f t="shared" si="1654"/>
        <v>2.7537273587048653E-5</v>
      </c>
      <c r="AR1229" s="13">
        <f t="shared" si="1655"/>
        <v>6.2219009779782772E-3</v>
      </c>
      <c r="AS1229" s="13">
        <f t="shared" si="1656"/>
        <v>4.2769109891645967E-3</v>
      </c>
      <c r="AT1229" s="13">
        <f t="shared" si="1657"/>
        <v>1.4699661465185046E-3</v>
      </c>
      <c r="AU1229" s="13">
        <f t="shared" si="1658"/>
        <v>3.3681637321652218E-4</v>
      </c>
      <c r="AV1229" s="13">
        <f t="shared" si="1659"/>
        <v>5.7881572410060679E-5</v>
      </c>
      <c r="AW1229" s="13">
        <f t="shared" si="1660"/>
        <v>2.1953741557552084E-7</v>
      </c>
      <c r="AX1229" s="13">
        <f t="shared" si="1661"/>
        <v>1.7373289441839546E-5</v>
      </c>
      <c r="AY1229" s="13">
        <f t="shared" si="1662"/>
        <v>2.5102013177965556E-5</v>
      </c>
      <c r="AZ1229" s="13">
        <f t="shared" si="1663"/>
        <v>1.8134477863163895E-5</v>
      </c>
      <c r="BA1229" s="13">
        <f t="shared" si="1664"/>
        <v>8.7339419097071359E-6</v>
      </c>
      <c r="BB1229" s="13">
        <f t="shared" si="1665"/>
        <v>3.1548361300115474E-6</v>
      </c>
      <c r="BC1229" s="13">
        <f t="shared" si="1666"/>
        <v>9.1166083861072676E-7</v>
      </c>
      <c r="BD1229" s="13">
        <f t="shared" si="1667"/>
        <v>1.498298493059878E-3</v>
      </c>
      <c r="BE1229" s="13">
        <f t="shared" si="1668"/>
        <v>1.0299246665443991E-3</v>
      </c>
      <c r="BF1229" s="13">
        <f t="shared" si="1669"/>
        <v>3.5398314276826812E-4</v>
      </c>
      <c r="BG1229" s="13">
        <f t="shared" si="1670"/>
        <v>8.1108887173609177E-5</v>
      </c>
      <c r="BH1229" s="13">
        <f t="shared" si="1671"/>
        <v>1.3938484881851958E-5</v>
      </c>
      <c r="BI1229" s="13">
        <f t="shared" si="1672"/>
        <v>1.9162522635603855E-6</v>
      </c>
      <c r="BJ1229" s="14">
        <f t="shared" si="1673"/>
        <v>0.17749275418109656</v>
      </c>
      <c r="BK1229" s="14">
        <f t="shared" si="1674"/>
        <v>0.26903153160304938</v>
      </c>
      <c r="BL1229" s="14">
        <f t="shared" si="1675"/>
        <v>0.49313846681604029</v>
      </c>
      <c r="BM1229" s="14">
        <f t="shared" si="1676"/>
        <v>0.35831689615789636</v>
      </c>
      <c r="BN1229" s="14">
        <f t="shared" si="1677"/>
        <v>0.64092836238130602</v>
      </c>
    </row>
    <row r="1230" spans="1:66" x14ac:dyDescent="0.25">
      <c r="A1230" t="s">
        <v>344</v>
      </c>
      <c r="B1230" t="s">
        <v>200</v>
      </c>
      <c r="C1230" t="s">
        <v>197</v>
      </c>
      <c r="D1230" s="7" t="s">
        <v>380</v>
      </c>
      <c r="E1230" s="10">
        <f>VLOOKUP(A1230,home!$A$2:$E$405,3,FALSE)</f>
        <v>1.3976999999999999</v>
      </c>
      <c r="F1230" s="10">
        <f>VLOOKUP(B1230,home!$B$2:$E$405,3,FALSE)</f>
        <v>1.2264999999999999</v>
      </c>
      <c r="G1230" s="10">
        <f>VLOOKUP(C1230,away!$B$2:$E$405,4,FALSE)</f>
        <v>1.4730000000000001</v>
      </c>
      <c r="H1230" s="10">
        <f>VLOOKUP(A1230,away!$A$2:$E$405,3,FALSE)</f>
        <v>1.0585</v>
      </c>
      <c r="I1230" s="10">
        <f>VLOOKUP(C1230,away!$B$2:$E$405,3,FALSE)</f>
        <v>0.94469999999999998</v>
      </c>
      <c r="J1230" s="10">
        <f>VLOOKUP(B1230,home!$B$2:$E$405,4,FALSE)</f>
        <v>0.8548</v>
      </c>
      <c r="K1230" s="12">
        <f t="shared" si="1622"/>
        <v>2.5251330406499997</v>
      </c>
      <c r="L1230" s="12">
        <f t="shared" si="1623"/>
        <v>0.85477003925999995</v>
      </c>
      <c r="M1230" s="13">
        <f t="shared" si="1624"/>
        <v>3.4050754776894121E-2</v>
      </c>
      <c r="N1230" s="13">
        <f t="shared" si="1625"/>
        <v>8.5982685946206144E-2</v>
      </c>
      <c r="O1230" s="13">
        <f t="shared" si="1626"/>
        <v>2.9105564997478416E-2</v>
      </c>
      <c r="P1230" s="13">
        <f t="shared" si="1627"/>
        <v>7.3495423841918858E-2</v>
      </c>
      <c r="Q1230" s="13">
        <f t="shared" si="1628"/>
        <v>0.10855886060329878</v>
      </c>
      <c r="R1230" s="13">
        <f t="shared" si="1629"/>
        <v>1.2439282467789551E-2</v>
      </c>
      <c r="S1230" s="13">
        <f t="shared" si="1630"/>
        <v>3.9658278950755119E-2</v>
      </c>
      <c r="T1230" s="13">
        <f t="shared" si="1631"/>
        <v>9.2792861539902544E-2</v>
      </c>
      <c r="U1230" s="13">
        <f t="shared" si="1632"/>
        <v>3.1410843161393663E-2</v>
      </c>
      <c r="V1230" s="13">
        <f t="shared" si="1633"/>
        <v>9.510972140214357E-3</v>
      </c>
      <c r="W1230" s="13">
        <f t="shared" si="1634"/>
        <v>9.1375188588235776E-2</v>
      </c>
      <c r="X1230" s="13">
        <f t="shared" si="1635"/>
        <v>7.8104773536956176E-2</v>
      </c>
      <c r="Y1230" s="13">
        <f t="shared" si="1636"/>
        <v>3.3380810171288716E-2</v>
      </c>
      <c r="Z1230" s="13">
        <f t="shared" si="1637"/>
        <v>3.5442419877862357E-3</v>
      </c>
      <c r="AA1230" s="13">
        <f t="shared" si="1638"/>
        <v>8.9496825474180558E-3</v>
      </c>
      <c r="AB1230" s="13">
        <f t="shared" si="1639"/>
        <v>1.1299569551906996E-2</v>
      </c>
      <c r="AC1230" s="13">
        <f t="shared" si="1640"/>
        <v>1.2830349377968607E-3</v>
      </c>
      <c r="AD1230" s="13">
        <f t="shared" si="1641"/>
        <v>5.7683626949944722E-2</v>
      </c>
      <c r="AE1230" s="13">
        <f t="shared" si="1642"/>
        <v>4.9306236072663434E-2</v>
      </c>
      <c r="AF1230" s="13">
        <f t="shared" si="1643"/>
        <v>2.1072746671796674E-2</v>
      </c>
      <c r="AG1230" s="13">
        <f t="shared" si="1644"/>
        <v>6.0041174999892269E-3</v>
      </c>
      <c r="AH1230" s="13">
        <f t="shared" si="1645"/>
        <v>7.5737796576174493E-4</v>
      </c>
      <c r="AI1230" s="13">
        <f t="shared" si="1646"/>
        <v>1.9124801256052662E-3</v>
      </c>
      <c r="AJ1230" s="13">
        <f t="shared" si="1647"/>
        <v>2.4146333773761601E-3</v>
      </c>
      <c r="AK1230" s="13">
        <f t="shared" si="1648"/>
        <v>2.0324235074229472E-3</v>
      </c>
      <c r="AL1230" s="13">
        <f t="shared" si="1649"/>
        <v>1.1077251846570848E-4</v>
      </c>
      <c r="AM1230" s="13">
        <f t="shared" si="1650"/>
        <v>2.9131766463166852E-2</v>
      </c>
      <c r="AN1230" s="13">
        <f t="shared" si="1651"/>
        <v>2.4900961163434276E-2</v>
      </c>
      <c r="AO1230" s="13">
        <f t="shared" si="1652"/>
        <v>1.0642297775640224E-2</v>
      </c>
      <c r="AP1230" s="13">
        <f t="shared" si="1653"/>
        <v>3.0322390958335359E-3</v>
      </c>
      <c r="AQ1230" s="13">
        <f t="shared" si="1654"/>
        <v>6.4796678274783436E-4</v>
      </c>
      <c r="AR1230" s="13">
        <f t="shared" si="1655"/>
        <v>1.2947679870576519E-4</v>
      </c>
      <c r="AS1230" s="13">
        <f t="shared" si="1656"/>
        <v>3.2694614240951674E-4</v>
      </c>
      <c r="AT1230" s="13">
        <f t="shared" si="1657"/>
        <v>4.1279125335566547E-4</v>
      </c>
      <c r="AU1230" s="13">
        <f t="shared" si="1658"/>
        <v>3.4745094424657201E-4</v>
      </c>
      <c r="AV1230" s="13">
        <f t="shared" si="1659"/>
        <v>2.1933996483051492E-4</v>
      </c>
      <c r="AW1230" s="13">
        <f t="shared" si="1660"/>
        <v>6.6414527111537161E-6</v>
      </c>
      <c r="AX1230" s="13">
        <f t="shared" si="1661"/>
        <v>1.2260264338107018E-2</v>
      </c>
      <c r="AY1230" s="13">
        <f t="shared" si="1662"/>
        <v>1.0479706629621711E-2</v>
      </c>
      <c r="AZ1230" s="13">
        <f t="shared" si="1663"/>
        <v>4.478869623617516E-3</v>
      </c>
      <c r="BA1230" s="13">
        <f t="shared" si="1664"/>
        <v>1.2761345213399887E-3</v>
      </c>
      <c r="BB1230" s="13">
        <f t="shared" si="1665"/>
        <v>2.7270038872670573E-4</v>
      </c>
      <c r="BC1230" s="13">
        <f t="shared" si="1666"/>
        <v>4.6619224395628722E-5</v>
      </c>
      <c r="BD1230" s="13">
        <f t="shared" si="1667"/>
        <v>1.8445481385497664E-5</v>
      </c>
      <c r="BE1230" s="13">
        <f t="shared" si="1668"/>
        <v>4.6577294497214678E-5</v>
      </c>
      <c r="BF1230" s="13">
        <f t="shared" si="1669"/>
        <v>5.8806932639501109E-5</v>
      </c>
      <c r="BG1230" s="13">
        <f t="shared" si="1670"/>
        <v>4.9498442875761054E-5</v>
      </c>
      <c r="BH1230" s="13">
        <f t="shared" si="1671"/>
        <v>3.12475383915777E-5</v>
      </c>
      <c r="BI1230" s="13">
        <f t="shared" si="1672"/>
        <v>1.5780838326310448E-5</v>
      </c>
      <c r="BJ1230" s="14">
        <f t="shared" si="1673"/>
        <v>0.72143143358691364</v>
      </c>
      <c r="BK1230" s="14">
        <f t="shared" si="1674"/>
        <v>0.16858894379566672</v>
      </c>
      <c r="BL1230" s="14">
        <f t="shared" si="1675"/>
        <v>0.10197821933381669</v>
      </c>
      <c r="BM1230" s="14">
        <f t="shared" si="1676"/>
        <v>0.64143720089368661</v>
      </c>
      <c r="BN1230" s="14">
        <f t="shared" si="1677"/>
        <v>0.34363257263358582</v>
      </c>
    </row>
    <row r="1231" spans="1:66" x14ac:dyDescent="0.25">
      <c r="A1231" t="s">
        <v>345</v>
      </c>
      <c r="B1231" t="s">
        <v>225</v>
      </c>
      <c r="C1231" t="s">
        <v>219</v>
      </c>
      <c r="D1231" s="7" t="s">
        <v>380</v>
      </c>
      <c r="E1231" s="10">
        <f>VLOOKUP(A1231,home!$A$2:$E$405,3,FALSE)</f>
        <v>1.8438000000000001</v>
      </c>
      <c r="F1231" s="10">
        <f>VLOOKUP(B1231,home!$B$2:$E$405,3,FALSE)</f>
        <v>0.72309999999999997</v>
      </c>
      <c r="G1231" s="10">
        <f>VLOOKUP(C1231,away!$B$2:$E$405,4,FALSE)</f>
        <v>0.94910000000000005</v>
      </c>
      <c r="H1231" s="10">
        <f>VLOOKUP(A1231,away!$A$2:$E$405,3,FALSE)</f>
        <v>1.2188000000000001</v>
      </c>
      <c r="I1231" s="10">
        <f>VLOOKUP(C1231,away!$B$2:$E$405,3,FALSE)</f>
        <v>1.3674999999999999</v>
      </c>
      <c r="J1231" s="10">
        <f>VLOOKUP(B1231,home!$B$2:$E$405,4,FALSE)</f>
        <v>0.75209999999999999</v>
      </c>
      <c r="K1231" s="12">
        <f t="shared" si="1622"/>
        <v>1.2653892643980003</v>
      </c>
      <c r="L1231" s="12">
        <f t="shared" si="1623"/>
        <v>1.2535318389000001</v>
      </c>
      <c r="M1231" s="13">
        <f t="shared" si="1624"/>
        <v>8.0546461198963193E-2</v>
      </c>
      <c r="N1231" s="13">
        <f t="shared" si="1625"/>
        <v>0.1019226272864181</v>
      </c>
      <c r="O1231" s="13">
        <f t="shared" si="1626"/>
        <v>0.10096755362362383</v>
      </c>
      <c r="P1231" s="13">
        <f t="shared" si="1627"/>
        <v>0.12776325840786301</v>
      </c>
      <c r="Q1231" s="13">
        <f t="shared" si="1628"/>
        <v>6.4485899183736095E-2</v>
      </c>
      <c r="R1231" s="13">
        <f t="shared" si="1629"/>
        <v>6.3283021581527793E-2</v>
      </c>
      <c r="S1231" s="13">
        <f t="shared" si="1630"/>
        <v>5.0664703191220094E-2</v>
      </c>
      <c r="T1231" s="13">
        <f t="shared" si="1631"/>
        <v>8.0835127786908711E-2</v>
      </c>
      <c r="U1231" s="13">
        <f t="shared" si="1632"/>
        <v>8.0077656127932217E-2</v>
      </c>
      <c r="V1231" s="13">
        <f t="shared" si="1633"/>
        <v>8.9294047319926143E-3</v>
      </c>
      <c r="W1231" s="13">
        <f t="shared" si="1634"/>
        <v>2.7199921510717134E-2</v>
      </c>
      <c r="X1231" s="13">
        <f t="shared" si="1635"/>
        <v>3.4095967629264916E-2</v>
      </c>
      <c r="Y1231" s="13">
        <f t="shared" si="1636"/>
        <v>2.1370190500693668E-2</v>
      </c>
      <c r="Z1231" s="13">
        <f t="shared" si="1637"/>
        <v>2.6442427471413638E-2</v>
      </c>
      <c r="AA1231" s="13">
        <f t="shared" si="1638"/>
        <v>3.3459963846949575E-2</v>
      </c>
      <c r="AB1231" s="13">
        <f t="shared" si="1639"/>
        <v>2.116993951953761E-2</v>
      </c>
      <c r="AC1231" s="13">
        <f t="shared" si="1640"/>
        <v>8.8524206031215193E-4</v>
      </c>
      <c r="AD1231" s="13">
        <f t="shared" si="1641"/>
        <v>8.6046221680324258E-3</v>
      </c>
      <c r="AE1231" s="13">
        <f t="shared" si="1642"/>
        <v>1.0786167849333393E-2</v>
      </c>
      <c r="AF1231" s="13">
        <f t="shared" si="1643"/>
        <v>6.7604024094294743E-3</v>
      </c>
      <c r="AG1231" s="13">
        <f t="shared" si="1644"/>
        <v>2.8247932213320399E-3</v>
      </c>
      <c r="AH1231" s="13">
        <f t="shared" si="1645"/>
        <v>8.2866061833052548E-3</v>
      </c>
      <c r="AI1231" s="13">
        <f t="shared" si="1646"/>
        <v>1.0485782502648557E-2</v>
      </c>
      <c r="AJ1231" s="13">
        <f t="shared" si="1647"/>
        <v>6.6342983038319417E-3</v>
      </c>
      <c r="AK1231" s="13">
        <f t="shared" si="1648"/>
        <v>2.7983232834942668E-3</v>
      </c>
      <c r="AL1231" s="13">
        <f t="shared" si="1649"/>
        <v>5.6167041194170436E-5</v>
      </c>
      <c r="AM1231" s="13">
        <f t="shared" si="1650"/>
        <v>2.1776393031258546E-3</v>
      </c>
      <c r="AN1231" s="13">
        <f t="shared" si="1651"/>
        <v>2.7297402001082672E-3</v>
      </c>
      <c r="AO1231" s="13">
        <f t="shared" si="1652"/>
        <v>1.7109081263804854E-3</v>
      </c>
      <c r="AP1231" s="13">
        <f t="shared" si="1653"/>
        <v>7.1489260328356119E-4</v>
      </c>
      <c r="AQ1231" s="13">
        <f t="shared" si="1654"/>
        <v>2.2403515990251273E-4</v>
      </c>
      <c r="AR1231" s="13">
        <f t="shared" si="1655"/>
        <v>2.0775049374397486E-3</v>
      </c>
      <c r="AS1231" s="13">
        <f t="shared" si="1656"/>
        <v>2.628852444570097E-3</v>
      </c>
      <c r="AT1231" s="13">
        <f t="shared" si="1657"/>
        <v>1.6632608305227202E-3</v>
      </c>
      <c r="AU1231" s="13">
        <f t="shared" si="1658"/>
        <v>7.0155746627905053E-4</v>
      </c>
      <c r="AV1231" s="13">
        <f t="shared" si="1659"/>
        <v>2.219358215469432E-4</v>
      </c>
      <c r="AW1231" s="13">
        <f t="shared" si="1660"/>
        <v>2.474791185138944E-6</v>
      </c>
      <c r="AX1231" s="13">
        <f t="shared" si="1661"/>
        <v>4.5926023265110006E-4</v>
      </c>
      <c r="AY1231" s="13">
        <f t="shared" si="1662"/>
        <v>5.7569732396877532E-4</v>
      </c>
      <c r="AZ1231" s="13">
        <f t="shared" si="1663"/>
        <v>3.6082746258219405E-4</v>
      </c>
      <c r="BA1231" s="13">
        <f t="shared" si="1664"/>
        <v>1.5076957089875956E-4</v>
      </c>
      <c r="BB1231" s="13">
        <f t="shared" si="1665"/>
        <v>4.724861436472151E-5</v>
      </c>
      <c r="BC1231" s="13">
        <f t="shared" si="1666"/>
        <v>1.1845528490017256E-5</v>
      </c>
      <c r="BD1231" s="13">
        <f t="shared" si="1667"/>
        <v>4.3403643075877934E-4</v>
      </c>
      <c r="BE1231" s="13">
        <f t="shared" si="1668"/>
        <v>5.4922503983978531E-4</v>
      </c>
      <c r="BF1231" s="13">
        <f t="shared" si="1669"/>
        <v>3.4749173457591427E-4</v>
      </c>
      <c r="BG1231" s="13">
        <f t="shared" si="1670"/>
        <v>1.4657077013313375E-4</v>
      </c>
      <c r="BH1231" s="13">
        <f t="shared" si="1671"/>
        <v>4.6367269750253633E-5</v>
      </c>
      <c r="BI1231" s="13">
        <f t="shared" si="1672"/>
        <v>1.1734529072283413E-5</v>
      </c>
      <c r="BJ1231" s="14">
        <f t="shared" si="1673"/>
        <v>0.36804858367162224</v>
      </c>
      <c r="BK1231" s="14">
        <f t="shared" si="1674"/>
        <v>0.26942093395551397</v>
      </c>
      <c r="BL1231" s="14">
        <f t="shared" si="1675"/>
        <v>0.33599168224733972</v>
      </c>
      <c r="BM1231" s="14">
        <f t="shared" si="1676"/>
        <v>0.46036158353097389</v>
      </c>
      <c r="BN1231" s="14">
        <f t="shared" si="1677"/>
        <v>0.53896882128213197</v>
      </c>
    </row>
    <row r="1232" spans="1:66" x14ac:dyDescent="0.25">
      <c r="A1232" t="s">
        <v>345</v>
      </c>
      <c r="B1232" t="s">
        <v>230</v>
      </c>
      <c r="C1232" t="s">
        <v>224</v>
      </c>
      <c r="D1232" s="7" t="s">
        <v>380</v>
      </c>
      <c r="E1232" s="10">
        <f>VLOOKUP(A1232,home!$A$2:$E$405,3,FALSE)</f>
        <v>1.8438000000000001</v>
      </c>
      <c r="F1232" s="10">
        <f>VLOOKUP(B1232,home!$B$2:$E$405,3,FALSE)</f>
        <v>1.3107</v>
      </c>
      <c r="G1232" s="10">
        <f>VLOOKUP(C1232,away!$B$2:$E$405,4,FALSE)</f>
        <v>1.3311999999999999</v>
      </c>
      <c r="H1232" s="10">
        <f>VLOOKUP(A1232,away!$A$2:$E$405,3,FALSE)</f>
        <v>1.2188000000000001</v>
      </c>
      <c r="I1232" s="10">
        <f>VLOOKUP(C1232,away!$B$2:$E$405,3,FALSE)</f>
        <v>1.0442</v>
      </c>
      <c r="J1232" s="10">
        <f>VLOOKUP(B1232,home!$B$2:$E$405,4,FALSE)</f>
        <v>1.2306999999999999</v>
      </c>
      <c r="K1232" s="12">
        <f t="shared" si="1622"/>
        <v>3.217069320192</v>
      </c>
      <c r="L1232" s="12">
        <f t="shared" si="1623"/>
        <v>1.566276150472</v>
      </c>
      <c r="M1232" s="13">
        <f t="shared" si="1624"/>
        <v>8.3679573316397127E-3</v>
      </c>
      <c r="N1232" s="13">
        <f t="shared" si="1625"/>
        <v>2.6920298804293832E-2</v>
      </c>
      <c r="O1232" s="13">
        <f t="shared" si="1626"/>
        <v>1.3106531996714599E-2</v>
      </c>
      <c r="P1232" s="13">
        <f t="shared" si="1627"/>
        <v>4.2164621980745325E-2</v>
      </c>
      <c r="Q1232" s="13">
        <f t="shared" si="1628"/>
        <v>4.3302233686847554E-2</v>
      </c>
      <c r="R1232" s="13">
        <f t="shared" si="1629"/>
        <v>1.0264224240926122E-2</v>
      </c>
      <c r="S1232" s="13">
        <f t="shared" si="1630"/>
        <v>5.3114974070702509E-2</v>
      </c>
      <c r="T1232" s="13">
        <f t="shared" si="1631"/>
        <v>6.7823255885874539E-2</v>
      </c>
      <c r="U1232" s="13">
        <f t="shared" si="1632"/>
        <v>3.3020720901054443E-2</v>
      </c>
      <c r="V1232" s="13">
        <f t="shared" si="1633"/>
        <v>2.9737415323308636E-2</v>
      </c>
      <c r="W1232" s="13">
        <f t="shared" si="1634"/>
        <v>4.6435429163247249E-2</v>
      </c>
      <c r="X1232" s="13">
        <f t="shared" si="1635"/>
        <v>7.273070523532614E-2</v>
      </c>
      <c r="Y1232" s="13">
        <f t="shared" si="1636"/>
        <v>5.6958184508550204E-2</v>
      </c>
      <c r="Z1232" s="13">
        <f t="shared" si="1637"/>
        <v>5.3588698772197166E-3</v>
      </c>
      <c r="AA1232" s="13">
        <f t="shared" si="1638"/>
        <v>1.7239855872904618E-2</v>
      </c>
      <c r="AB1232" s="13">
        <f t="shared" si="1639"/>
        <v>2.7730905706626671E-2</v>
      </c>
      <c r="AC1232" s="13">
        <f t="shared" si="1640"/>
        <v>9.3650907421186855E-3</v>
      </c>
      <c r="AD1232" s="13">
        <f t="shared" si="1641"/>
        <v>3.7346498632757907E-2</v>
      </c>
      <c r="AE1232" s="13">
        <f t="shared" si="1642"/>
        <v>5.8494930112123859E-2</v>
      </c>
      <c r="AF1232" s="13">
        <f t="shared" si="1643"/>
        <v>4.5809606979073027E-2</v>
      </c>
      <c r="AG1232" s="13">
        <f t="shared" si="1644"/>
        <v>2.3916831624605922E-2</v>
      </c>
      <c r="AH1232" s="13">
        <f t="shared" si="1645"/>
        <v>2.0983675205430139E-3</v>
      </c>
      <c r="AI1232" s="13">
        <f t="shared" si="1646"/>
        <v>6.7505937728262848E-3</v>
      </c>
      <c r="AJ1232" s="13">
        <f t="shared" si="1647"/>
        <v>1.0858564059819307E-2</v>
      </c>
      <c r="AK1232" s="13">
        <f t="shared" si="1648"/>
        <v>1.1644251099394726E-2</v>
      </c>
      <c r="AL1232" s="13">
        <f t="shared" si="1649"/>
        <v>1.8875598682309988E-3</v>
      </c>
      <c r="AM1232" s="13">
        <f t="shared" si="1650"/>
        <v>2.4029254993607592E-2</v>
      </c>
      <c r="AN1232" s="13">
        <f t="shared" si="1651"/>
        <v>3.7636449010097779E-2</v>
      </c>
      <c r="AO1232" s="13">
        <f t="shared" si="1652"/>
        <v>2.947453623648584E-2</v>
      </c>
      <c r="AP1232" s="13">
        <f t="shared" si="1653"/>
        <v>1.5388421051143504E-2</v>
      </c>
      <c r="AQ1232" s="13">
        <f t="shared" si="1654"/>
        <v>6.0256292214568323E-3</v>
      </c>
      <c r="AR1232" s="13">
        <f t="shared" si="1655"/>
        <v>6.5732460047031695E-4</v>
      </c>
      <c r="AS1232" s="13">
        <f t="shared" si="1656"/>
        <v>2.1146588055805204E-3</v>
      </c>
      <c r="AT1232" s="13">
        <f t="shared" si="1657"/>
        <v>3.4015019830534771E-3</v>
      </c>
      <c r="AU1232" s="13">
        <f t="shared" si="1658"/>
        <v>3.6476225574178624E-3</v>
      </c>
      <c r="AV1232" s="13">
        <f t="shared" si="1659"/>
        <v>2.933663655277322E-3</v>
      </c>
      <c r="AW1232" s="13">
        <f t="shared" si="1660"/>
        <v>2.6419645651373953E-4</v>
      </c>
      <c r="AX1232" s="13">
        <f t="shared" si="1661"/>
        <v>1.2883963171167561E-2</v>
      </c>
      <c r="AY1232" s="13">
        <f t="shared" si="1662"/>
        <v>2.0179844238559348E-2</v>
      </c>
      <c r="AZ1232" s="13">
        <f t="shared" si="1663"/>
        <v>1.5803604375547658E-2</v>
      </c>
      <c r="BA1232" s="13">
        <f t="shared" si="1664"/>
        <v>8.2509362083050784E-3</v>
      </c>
      <c r="BB1232" s="13">
        <f t="shared" si="1665"/>
        <v>3.2308111505335289E-3</v>
      </c>
      <c r="BC1232" s="13">
        <f t="shared" si="1666"/>
        <v>1.012068490351933E-3</v>
      </c>
      <c r="BD1232" s="13">
        <f t="shared" si="1667"/>
        <v>1.715919741391992E-4</v>
      </c>
      <c r="BE1232" s="13">
        <f t="shared" si="1668"/>
        <v>5.5202327559439681E-4</v>
      </c>
      <c r="BF1232" s="13">
        <f t="shared" si="1669"/>
        <v>8.8794857197331393E-4</v>
      </c>
      <c r="BG1232" s="13">
        <f t="shared" si="1670"/>
        <v>9.5219736960121531E-4</v>
      </c>
      <c r="BH1232" s="13">
        <f t="shared" si="1671"/>
        <v>7.6582123612789813E-4</v>
      </c>
      <c r="BI1232" s="13">
        <f t="shared" si="1672"/>
        <v>4.92740000699715E-4</v>
      </c>
      <c r="BJ1232" s="14">
        <f t="shared" si="1673"/>
        <v>0.65365349277995699</v>
      </c>
      <c r="BK1232" s="14">
        <f t="shared" si="1674"/>
        <v>0.16481746355530522</v>
      </c>
      <c r="BL1232" s="14">
        <f t="shared" si="1675"/>
        <v>0.14929110920074504</v>
      </c>
      <c r="BM1232" s="14">
        <f t="shared" si="1676"/>
        <v>0.80907941959001406</v>
      </c>
      <c r="BN1232" s="14">
        <f t="shared" si="1677"/>
        <v>0.14412586804116714</v>
      </c>
    </row>
    <row r="1233" spans="1:66" x14ac:dyDescent="0.25">
      <c r="A1233" t="s">
        <v>346</v>
      </c>
      <c r="B1233" t="s">
        <v>321</v>
      </c>
      <c r="C1233" t="s">
        <v>320</v>
      </c>
      <c r="D1233" s="7" t="s">
        <v>380</v>
      </c>
      <c r="E1233" s="10">
        <f>VLOOKUP(A1233,home!$A$2:$E$405,3,FALSE)</f>
        <v>1.619</v>
      </c>
      <c r="F1233" s="10">
        <f>VLOOKUP(B1233,home!$B$2:$E$405,3,FALSE)</f>
        <v>1.0294000000000001</v>
      </c>
      <c r="G1233" s="10">
        <f>VLOOKUP(C1233,away!$B$2:$E$405,4,FALSE)</f>
        <v>0.86470000000000002</v>
      </c>
      <c r="H1233" s="10">
        <f>VLOOKUP(A1233,away!$A$2:$E$405,3,FALSE)</f>
        <v>1.181</v>
      </c>
      <c r="I1233" s="10">
        <f>VLOOKUP(C1233,away!$B$2:$E$405,3,FALSE)</f>
        <v>0.6774</v>
      </c>
      <c r="J1233" s="10">
        <f>VLOOKUP(B1233,home!$B$2:$E$405,4,FALSE)</f>
        <v>0.7056</v>
      </c>
      <c r="K1233" s="12">
        <f t="shared" si="1622"/>
        <v>1.4411078094200003</v>
      </c>
      <c r="L1233" s="12">
        <f t="shared" si="1623"/>
        <v>0.56448663263999999</v>
      </c>
      <c r="M1233" s="13">
        <f t="shared" si="1624"/>
        <v>0.13458027173909157</v>
      </c>
      <c r="N1233" s="13">
        <f t="shared" si="1625"/>
        <v>0.19394468059707062</v>
      </c>
      <c r="O1233" s="13">
        <f t="shared" si="1626"/>
        <v>7.5968764413775952E-2</v>
      </c>
      <c r="P1233" s="13">
        <f t="shared" si="1627"/>
        <v>0.10947917966868073</v>
      </c>
      <c r="Q1233" s="13">
        <f t="shared" si="1628"/>
        <v>0.13974759690195307</v>
      </c>
      <c r="R1233" s="13">
        <f t="shared" si="1629"/>
        <v>2.1441676004876929E-2</v>
      </c>
      <c r="S1233" s="13">
        <f t="shared" si="1630"/>
        <v>2.2264947577464642E-2</v>
      </c>
      <c r="T1233" s="13">
        <f t="shared" si="1631"/>
        <v>7.8885650394715581E-2</v>
      </c>
      <c r="U1233" s="13">
        <f t="shared" si="1632"/>
        <v>3.0899766737681571E-2</v>
      </c>
      <c r="V1233" s="13">
        <f t="shared" si="1633"/>
        <v>2.0124694723893046E-3</v>
      </c>
      <c r="W1233" s="13">
        <f t="shared" si="1634"/>
        <v>6.7130451081027595E-2</v>
      </c>
      <c r="X1233" s="13">
        <f t="shared" si="1635"/>
        <v>3.7894242278333511E-2</v>
      </c>
      <c r="Y1233" s="13">
        <f t="shared" si="1636"/>
        <v>1.0695396610070403E-2</v>
      </c>
      <c r="Z1233" s="13">
        <f t="shared" si="1637"/>
        <v>4.0345131620502881E-3</v>
      </c>
      <c r="AA1233" s="13">
        <f t="shared" si="1638"/>
        <v>5.8141684250384495E-3</v>
      </c>
      <c r="AB1233" s="13">
        <f t="shared" si="1639"/>
        <v>4.1894217613030471E-3</v>
      </c>
      <c r="AC1233" s="13">
        <f t="shared" si="1640"/>
        <v>1.0231974572607739E-4</v>
      </c>
      <c r="AD1233" s="13">
        <f t="shared" si="1641"/>
        <v>2.4185554325689061E-2</v>
      </c>
      <c r="AE1233" s="13">
        <f t="shared" si="1642"/>
        <v>1.3652422119840003E-2</v>
      </c>
      <c r="AF1233" s="13">
        <f t="shared" si="1643"/>
        <v>3.8533048949041669E-3</v>
      </c>
      <c r="AG1233" s="13">
        <f t="shared" si="1644"/>
        <v>7.2504636821989416E-4</v>
      </c>
      <c r="AH1233" s="13">
        <f t="shared" si="1645"/>
        <v>5.693571872968815E-4</v>
      </c>
      <c r="AI1233" s="13">
        <f t="shared" si="1646"/>
        <v>8.2050508896294163E-4</v>
      </c>
      <c r="AJ1233" s="13">
        <f t="shared" si="1647"/>
        <v>5.9121814568667379E-4</v>
      </c>
      <c r="AK1233" s="13">
        <f t="shared" si="1648"/>
        <v>2.8400302893995895E-4</v>
      </c>
      <c r="AL1233" s="13">
        <f t="shared" si="1649"/>
        <v>3.3294276140906696E-6</v>
      </c>
      <c r="AM1233" s="13">
        <f t="shared" si="1650"/>
        <v>6.9707982427804262E-3</v>
      </c>
      <c r="AN1233" s="13">
        <f t="shared" si="1651"/>
        <v>3.9349224268799519E-3</v>
      </c>
      <c r="AO1233" s="13">
        <f t="shared" si="1652"/>
        <v>1.1106055552245404E-3</v>
      </c>
      <c r="AP1233" s="13">
        <f t="shared" si="1653"/>
        <v>2.0897399668665944E-4</v>
      </c>
      <c r="AQ1233" s="13">
        <f t="shared" si="1654"/>
        <v>2.9490756924743726E-5</v>
      </c>
      <c r="AR1233" s="13">
        <f t="shared" si="1655"/>
        <v>6.427890428531969E-5</v>
      </c>
      <c r="AS1233" s="13">
        <f t="shared" si="1656"/>
        <v>9.2632830946534918E-5</v>
      </c>
      <c r="AT1233" s="13">
        <f t="shared" si="1657"/>
        <v>6.6746948042867085E-5</v>
      </c>
      <c r="AU1233" s="13">
        <f t="shared" si="1658"/>
        <v>3.2063182693175585E-5</v>
      </c>
      <c r="AV1233" s="13">
        <f t="shared" si="1659"/>
        <v>1.1551625743498892E-5</v>
      </c>
      <c r="AW1233" s="13">
        <f t="shared" si="1660"/>
        <v>7.5234529640990287E-8</v>
      </c>
      <c r="AX1233" s="13">
        <f t="shared" si="1661"/>
        <v>1.6742786309270152E-3</v>
      </c>
      <c r="AY1233" s="13">
        <f t="shared" si="1662"/>
        <v>9.4510790647310018E-4</v>
      </c>
      <c r="AZ1233" s="13">
        <f t="shared" si="1663"/>
        <v>2.667503898032202E-4</v>
      </c>
      <c r="BA1233" s="13">
        <f t="shared" si="1664"/>
        <v>5.019234309847572E-5</v>
      </c>
      <c r="BB1233" s="13">
        <f t="shared" si="1665"/>
        <v>7.0832266849925261E-6</v>
      </c>
      <c r="BC1233" s="13">
        <f t="shared" si="1666"/>
        <v>7.9967735592744428E-7</v>
      </c>
      <c r="BD1233" s="13">
        <f t="shared" si="1667"/>
        <v>6.0474303716348284E-6</v>
      </c>
      <c r="BE1233" s="13">
        <f t="shared" si="1668"/>
        <v>8.7149991354866462E-6</v>
      </c>
      <c r="BF1233" s="13">
        <f t="shared" si="1669"/>
        <v>6.2796266566191795E-6</v>
      </c>
      <c r="BG1233" s="13">
        <f t="shared" si="1670"/>
        <v>3.0165396716986347E-6</v>
      </c>
      <c r="BH1233" s="13">
        <f t="shared" si="1671"/>
        <v>1.0867897195775375E-6</v>
      </c>
      <c r="BI1233" s="13">
        <f t="shared" si="1672"/>
        <v>3.1323623041611192E-7</v>
      </c>
      <c r="BJ1233" s="14">
        <f t="shared" si="1673"/>
        <v>0.58591334872466283</v>
      </c>
      <c r="BK1233" s="14">
        <f t="shared" si="1674"/>
        <v>0.26938762553743956</v>
      </c>
      <c r="BL1233" s="14">
        <f t="shared" si="1675"/>
        <v>0.14087161290705927</v>
      </c>
      <c r="BM1233" s="14">
        <f t="shared" si="1676"/>
        <v>0.32409989833381969</v>
      </c>
      <c r="BN1233" s="14">
        <f t="shared" si="1677"/>
        <v>0.67516216932544881</v>
      </c>
    </row>
    <row r="1234" spans="1:66" x14ac:dyDescent="0.25">
      <c r="A1234" t="s">
        <v>346</v>
      </c>
      <c r="B1234" t="s">
        <v>231</v>
      </c>
      <c r="C1234" t="s">
        <v>241</v>
      </c>
      <c r="D1234" s="7" t="s">
        <v>380</v>
      </c>
      <c r="E1234" s="10">
        <f>VLOOKUP(A1234,home!$A$2:$E$405,3,FALSE)</f>
        <v>1.619</v>
      </c>
      <c r="F1234" s="10">
        <f>VLOOKUP(B1234,home!$B$2:$E$405,3,FALSE)</f>
        <v>1.2353000000000001</v>
      </c>
      <c r="G1234" s="10">
        <f>VLOOKUP(C1234,away!$B$2:$E$405,4,FALSE)</f>
        <v>1.0294000000000001</v>
      </c>
      <c r="H1234" s="10">
        <f>VLOOKUP(A1234,away!$A$2:$E$405,3,FALSE)</f>
        <v>1.181</v>
      </c>
      <c r="I1234" s="10">
        <f>VLOOKUP(C1234,away!$B$2:$E$405,3,FALSE)</f>
        <v>0.84670000000000001</v>
      </c>
      <c r="J1234" s="10">
        <f>VLOOKUP(B1234,home!$B$2:$E$405,4,FALSE)</f>
        <v>1.3548</v>
      </c>
      <c r="K1234" s="12">
        <f t="shared" si="1622"/>
        <v>2.0587492505800005</v>
      </c>
      <c r="L1234" s="12">
        <f t="shared" si="1623"/>
        <v>1.35473591796</v>
      </c>
      <c r="M1234" s="13">
        <f t="shared" si="1624"/>
        <v>3.292624665671199E-2</v>
      </c>
      <c r="N1234" s="13">
        <f t="shared" si="1625"/>
        <v>6.7786885628918048E-2</v>
      </c>
      <c r="O1234" s="13">
        <f t="shared" si="1626"/>
        <v>4.4606368989458092E-2</v>
      </c>
      <c r="P1234" s="13">
        <f t="shared" si="1627"/>
        <v>9.183332872814183E-2</v>
      </c>
      <c r="Q1234" s="13">
        <f t="shared" si="1628"/>
        <v>6.9778099993843629E-2</v>
      </c>
      <c r="R1234" s="13">
        <f t="shared" si="1629"/>
        <v>3.0214925119898001E-2</v>
      </c>
      <c r="S1234" s="13">
        <f t="shared" si="1630"/>
        <v>6.4032201674980693E-2</v>
      </c>
      <c r="T1234" s="13">
        <f t="shared" si="1631"/>
        <v>9.4530898348664419E-2</v>
      </c>
      <c r="U1234" s="13">
        <f t="shared" si="1632"/>
        <v>6.2204954446920847E-2</v>
      </c>
      <c r="V1234" s="13">
        <f t="shared" si="1633"/>
        <v>1.9843305780788384E-2</v>
      </c>
      <c r="W1234" s="13">
        <f t="shared" si="1634"/>
        <v>4.7885203689740627E-2</v>
      </c>
      <c r="X1234" s="13">
        <f t="shared" si="1635"/>
        <v>6.4871805377322345E-2</v>
      </c>
      <c r="Y1234" s="13">
        <f t="shared" si="1636"/>
        <v>4.3942082403784638E-2</v>
      </c>
      <c r="Z1234" s="13">
        <f t="shared" si="1637"/>
        <v>1.364441477279923E-2</v>
      </c>
      <c r="AA1234" s="13">
        <f t="shared" si="1638"/>
        <v>2.8090428688103099E-2</v>
      </c>
      <c r="AB1234" s="13">
        <f t="shared" si="1639"/>
        <v>2.8915574505051608E-2</v>
      </c>
      <c r="AC1234" s="13">
        <f t="shared" si="1640"/>
        <v>3.4590125808659166E-3</v>
      </c>
      <c r="AD1234" s="13">
        <f t="shared" si="1641"/>
        <v>2.4645906802531065E-2</v>
      </c>
      <c r="AE1234" s="13">
        <f t="shared" si="1642"/>
        <v>3.3388695176083533E-2</v>
      </c>
      <c r="AF1234" s="13">
        <f t="shared" si="1643"/>
        <v>2.2616432304429081E-2</v>
      </c>
      <c r="AG1234" s="13">
        <f t="shared" si="1644"/>
        <v>1.0213097726306977E-2</v>
      </c>
      <c r="AH1234" s="13">
        <f t="shared" si="1645"/>
        <v>4.6211446930637858E-3</v>
      </c>
      <c r="AI1234" s="13">
        <f t="shared" si="1646"/>
        <v>9.5137781736668141E-3</v>
      </c>
      <c r="AJ1234" s="13">
        <f t="shared" si="1647"/>
        <v>9.7932418426104617E-3</v>
      </c>
      <c r="AK1234" s="13">
        <f t="shared" si="1648"/>
        <v>6.7206097680743287E-3</v>
      </c>
      <c r="AL1234" s="13">
        <f t="shared" si="1649"/>
        <v>3.8589596041756501E-4</v>
      </c>
      <c r="AM1234" s="13">
        <f t="shared" si="1650"/>
        <v>1.014794843191507E-2</v>
      </c>
      <c r="AN1234" s="13">
        <f t="shared" si="1651"/>
        <v>1.3747790234321204E-2</v>
      </c>
      <c r="AO1234" s="13">
        <f t="shared" si="1652"/>
        <v>9.312312611507334E-3</v>
      </c>
      <c r="AP1234" s="13">
        <f t="shared" si="1653"/>
        <v>4.2052414580269577E-3</v>
      </c>
      <c r="AQ1234" s="13">
        <f t="shared" si="1654"/>
        <v>1.4242479117208993E-3</v>
      </c>
      <c r="AR1234" s="13">
        <f t="shared" si="1655"/>
        <v>1.2520861395567495E-3</v>
      </c>
      <c r="AS1234" s="13">
        <f t="shared" si="1656"/>
        <v>2.5777314014740643E-3</v>
      </c>
      <c r="AT1234" s="13">
        <f t="shared" si="1657"/>
        <v>2.6534512954906322E-3</v>
      </c>
      <c r="AU1234" s="13">
        <f t="shared" si="1658"/>
        <v>1.8209302886806231E-3</v>
      </c>
      <c r="AV1234" s="13">
        <f t="shared" si="1659"/>
        <v>9.3720971679491492E-4</v>
      </c>
      <c r="AW1234" s="13">
        <f t="shared" si="1660"/>
        <v>2.9896877437562583E-5</v>
      </c>
      <c r="AX1234" s="13">
        <f t="shared" si="1661"/>
        <v>3.4820135381882695E-3</v>
      </c>
      <c r="AY1234" s="13">
        <f t="shared" si="1662"/>
        <v>4.717208807006633E-3</v>
      </c>
      <c r="AZ1234" s="13">
        <f t="shared" si="1663"/>
        <v>3.1952861016845647E-3</v>
      </c>
      <c r="BA1234" s="13">
        <f t="shared" si="1664"/>
        <v>1.442922950036823E-3</v>
      </c>
      <c r="BB1234" s="13">
        <f t="shared" si="1665"/>
        <v>4.886948868159215E-4</v>
      </c>
      <c r="BC1234" s="13">
        <f t="shared" si="1666"/>
        <v>1.3241050321858509E-4</v>
      </c>
      <c r="BD1234" s="13">
        <f t="shared" si="1667"/>
        <v>2.8270767760623446E-4</v>
      </c>
      <c r="BE1234" s="13">
        <f t="shared" si="1668"/>
        <v>5.8202421940504762E-4</v>
      </c>
      <c r="BF1234" s="13">
        <f t="shared" si="1669"/>
        <v>5.9912096275977584E-4</v>
      </c>
      <c r="BG1234" s="13">
        <f t="shared" si="1670"/>
        <v>4.1114661102948551E-4</v>
      </c>
      <c r="BH1234" s="13">
        <f t="shared" si="1671"/>
        <v>2.1161194433386523E-4</v>
      </c>
      <c r="BI1234" s="13">
        <f t="shared" si="1672"/>
        <v>8.7131186362224335E-5</v>
      </c>
      <c r="BJ1234" s="14">
        <f t="shared" si="1673"/>
        <v>0.53195518488606641</v>
      </c>
      <c r="BK1234" s="14">
        <f t="shared" si="1674"/>
        <v>0.21719720018891303</v>
      </c>
      <c r="BL1234" s="14">
        <f t="shared" si="1675"/>
        <v>0.23609617767034066</v>
      </c>
      <c r="BM1234" s="14">
        <f t="shared" si="1676"/>
        <v>0.65705981047157846</v>
      </c>
      <c r="BN1234" s="14">
        <f t="shared" si="1677"/>
        <v>0.33714585511697159</v>
      </c>
    </row>
    <row r="1235" spans="1:66" x14ac:dyDescent="0.25">
      <c r="A1235" t="s">
        <v>346</v>
      </c>
      <c r="B1235" t="s">
        <v>234</v>
      </c>
      <c r="C1235" t="s">
        <v>240</v>
      </c>
      <c r="D1235" s="7" t="s">
        <v>380</v>
      </c>
      <c r="E1235" s="10">
        <f>VLOOKUP(A1235,home!$A$2:$E$405,3,FALSE)</f>
        <v>1.619</v>
      </c>
      <c r="F1235" s="10">
        <f>VLOOKUP(B1235,home!$B$2:$E$405,3,FALSE)</f>
        <v>1.5883</v>
      </c>
      <c r="G1235" s="10">
        <f>VLOOKUP(C1235,away!$B$2:$E$405,4,FALSE)</f>
        <v>0.8236</v>
      </c>
      <c r="H1235" s="10">
        <f>VLOOKUP(A1235,away!$A$2:$E$405,3,FALSE)</f>
        <v>1.181</v>
      </c>
      <c r="I1235" s="10">
        <f>VLOOKUP(C1235,away!$B$2:$E$405,3,FALSE)</f>
        <v>1.6935</v>
      </c>
      <c r="J1235" s="10">
        <f>VLOOKUP(B1235,home!$B$2:$E$405,4,FALSE)</f>
        <v>0.2419</v>
      </c>
      <c r="K1235" s="12">
        <f t="shared" si="1622"/>
        <v>2.1178525617199999</v>
      </c>
      <c r="L1235" s="12">
        <f t="shared" si="1623"/>
        <v>0.48380568465000007</v>
      </c>
      <c r="M1235" s="13">
        <f t="shared" si="1624"/>
        <v>7.4150516384488788E-2</v>
      </c>
      <c r="N1235" s="13">
        <f t="shared" si="1625"/>
        <v>0.15703986107775036</v>
      </c>
      <c r="O1235" s="13">
        <f t="shared" si="1626"/>
        <v>3.5874441346548644E-2</v>
      </c>
      <c r="P1235" s="13">
        <f t="shared" si="1627"/>
        <v>7.597677750606191E-2</v>
      </c>
      <c r="Q1235" s="13">
        <f t="shared" si="1628"/>
        <v>0.16629363603783331</v>
      </c>
      <c r="R1235" s="13">
        <f t="shared" si="1629"/>
        <v>8.6781293285516196E-3</v>
      </c>
      <c r="S1235" s="13">
        <f t="shared" si="1630"/>
        <v>1.9462004452787455E-2</v>
      </c>
      <c r="T1235" s="13">
        <f t="shared" si="1631"/>
        <v>8.0453806436221867E-2</v>
      </c>
      <c r="U1235" s="13">
        <f t="shared" si="1632"/>
        <v>1.8378998429410508E-2</v>
      </c>
      <c r="V1235" s="13">
        <f t="shared" si="1633"/>
        <v>2.2157040304707893E-3</v>
      </c>
      <c r="W1235" s="13">
        <f t="shared" si="1634"/>
        <v>0.11739513436015286</v>
      </c>
      <c r="X1235" s="13">
        <f t="shared" si="1635"/>
        <v>5.6796433353692499E-2</v>
      </c>
      <c r="Y1235" s="13">
        <f t="shared" si="1636"/>
        <v>1.3739218662180652E-2</v>
      </c>
      <c r="Z1235" s="13">
        <f t="shared" si="1637"/>
        <v>1.3995094337603872E-3</v>
      </c>
      <c r="AA1235" s="13">
        <f t="shared" si="1638"/>
        <v>2.9639546394407421E-3</v>
      </c>
      <c r="AB1235" s="13">
        <f t="shared" si="1639"/>
        <v>3.1386094629807281E-3</v>
      </c>
      <c r="AC1235" s="13">
        <f t="shared" si="1640"/>
        <v>1.4189217785540143E-4</v>
      </c>
      <c r="AD1235" s="13">
        <f t="shared" si="1641"/>
        <v>6.2156396509528339E-2</v>
      </c>
      <c r="AE1235" s="13">
        <f t="shared" si="1642"/>
        <v>3.007161796866923E-2</v>
      </c>
      <c r="AF1235" s="13">
        <f t="shared" si="1643"/>
        <v>7.274409859932632E-3</v>
      </c>
      <c r="AG1235" s="13">
        <f t="shared" si="1644"/>
        <v>1.1731336142364727E-3</v>
      </c>
      <c r="AH1235" s="13">
        <f t="shared" si="1645"/>
        <v>1.6927265494364453E-4</v>
      </c>
      <c r="AI1235" s="13">
        <f t="shared" si="1646"/>
        <v>3.5849452590154313E-4</v>
      </c>
      <c r="AJ1235" s="13">
        <f t="shared" si="1647"/>
        <v>3.7961927502159007E-4</v>
      </c>
      <c r="AK1235" s="13">
        <f t="shared" si="1648"/>
        <v>2.6799255136092127E-4</v>
      </c>
      <c r="AL1235" s="13">
        <f t="shared" si="1649"/>
        <v>5.8154742285924391E-6</v>
      </c>
      <c r="AM1235" s="13">
        <f t="shared" si="1650"/>
        <v>2.6327616714997712E-2</v>
      </c>
      <c r="AN1235" s="13">
        <f t="shared" si="1651"/>
        <v>1.2737450630002253E-2</v>
      </c>
      <c r="AO1235" s="13">
        <f t="shared" si="1652"/>
        <v>3.0812255113719079E-3</v>
      </c>
      <c r="AP1235" s="13">
        <f t="shared" si="1653"/>
        <v>4.9690480603011076E-4</v>
      </c>
      <c r="AQ1235" s="13">
        <f t="shared" si="1654"/>
        <v>6.0101342471818312E-5</v>
      </c>
      <c r="AR1235" s="13">
        <f t="shared" si="1655"/>
        <v>1.6379014543506638E-5</v>
      </c>
      <c r="AS1235" s="13">
        <f t="shared" si="1656"/>
        <v>3.468833790941466E-5</v>
      </c>
      <c r="AT1235" s="13">
        <f t="shared" si="1657"/>
        <v>3.6732392651631424E-5</v>
      </c>
      <c r="AU1235" s="13">
        <f t="shared" si="1658"/>
        <v>2.5931263958454171E-5</v>
      </c>
      <c r="AV1235" s="13">
        <f t="shared" si="1659"/>
        <v>1.3729648450762419E-5</v>
      </c>
      <c r="AW1235" s="13">
        <f t="shared" si="1660"/>
        <v>1.6551956041642163E-7</v>
      </c>
      <c r="AX1235" s="13">
        <f t="shared" si="1661"/>
        <v>9.2930017506400418E-3</v>
      </c>
      <c r="AY1235" s="13">
        <f t="shared" si="1662"/>
        <v>4.4960070744220542E-3</v>
      </c>
      <c r="AZ1235" s="13">
        <f t="shared" si="1663"/>
        <v>1.087596890416003E-3</v>
      </c>
      <c r="BA1235" s="13">
        <f t="shared" si="1664"/>
        <v>1.7539518606364183E-4</v>
      </c>
      <c r="BB1235" s="13">
        <f t="shared" si="1665"/>
        <v>2.1214297019458596E-5</v>
      </c>
      <c r="BC1235" s="13">
        <f t="shared" si="1666"/>
        <v>2.0527194987735249E-6</v>
      </c>
      <c r="BD1235" s="13">
        <f t="shared" si="1667"/>
        <v>1.3207100575189219E-6</v>
      </c>
      <c r="BE1235" s="13">
        <f t="shared" si="1668"/>
        <v>2.7970691786058171E-6</v>
      </c>
      <c r="BF1235" s="13">
        <f t="shared" si="1669"/>
        <v>2.9618900626091934E-6</v>
      </c>
      <c r="BG1235" s="13">
        <f t="shared" si="1670"/>
        <v>2.0909488188766304E-6</v>
      </c>
      <c r="BH1235" s="13">
        <f t="shared" si="1671"/>
        <v>1.1070803281208201E-6</v>
      </c>
      <c r="BI1235" s="13">
        <f t="shared" si="1672"/>
        <v>4.6892658178809908E-7</v>
      </c>
      <c r="BJ1235" s="14">
        <f t="shared" si="1673"/>
        <v>0.75017221480313212</v>
      </c>
      <c r="BK1235" s="14">
        <f t="shared" si="1674"/>
        <v>0.17644871710031496</v>
      </c>
      <c r="BL1235" s="14">
        <f t="shared" si="1675"/>
        <v>7.0347719496701239E-2</v>
      </c>
      <c r="BM1235" s="14">
        <f t="shared" si="1676"/>
        <v>0.47585895759781216</v>
      </c>
      <c r="BN1235" s="14">
        <f t="shared" si="1677"/>
        <v>0.51801336168123457</v>
      </c>
    </row>
    <row r="1236" spans="1:66" x14ac:dyDescent="0.25">
      <c r="A1236" t="s">
        <v>346</v>
      </c>
      <c r="B1236" t="s">
        <v>232</v>
      </c>
      <c r="C1236" t="s">
        <v>244</v>
      </c>
      <c r="D1236" s="7" t="s">
        <v>380</v>
      </c>
      <c r="E1236" s="10">
        <f>VLOOKUP(A1236,home!$A$2:$E$405,3,FALSE)</f>
        <v>1.619</v>
      </c>
      <c r="F1236" s="10">
        <f>VLOOKUP(B1236,home!$B$2:$E$405,3,FALSE)</f>
        <v>0.72060000000000002</v>
      </c>
      <c r="G1236" s="10">
        <f>VLOOKUP(C1236,away!$B$2:$E$405,4,FALSE)</f>
        <v>1.7647999999999999</v>
      </c>
      <c r="H1236" s="10">
        <f>VLOOKUP(A1236,away!$A$2:$E$405,3,FALSE)</f>
        <v>1.181</v>
      </c>
      <c r="I1236" s="10">
        <f>VLOOKUP(C1236,away!$B$2:$E$405,3,FALSE)</f>
        <v>1.0887</v>
      </c>
      <c r="J1236" s="10">
        <f>VLOOKUP(B1236,home!$B$2:$E$405,4,FALSE)</f>
        <v>0.9879</v>
      </c>
      <c r="K1236" s="12">
        <f t="shared" si="1622"/>
        <v>2.0589063907200003</v>
      </c>
      <c r="L1236" s="12">
        <f t="shared" si="1623"/>
        <v>1.2701970681300001</v>
      </c>
      <c r="M1236" s="13">
        <f t="shared" si="1624"/>
        <v>3.5825209448533568E-2</v>
      </c>
      <c r="N1236" s="13">
        <f t="shared" si="1625"/>
        <v>7.3760752682468289E-2</v>
      </c>
      <c r="O1236" s="13">
        <f t="shared" si="1626"/>
        <v>4.5505076006670524E-2</v>
      </c>
      <c r="P1236" s="13">
        <f t="shared" si="1627"/>
        <v>9.3690691800333278E-2</v>
      </c>
      <c r="Q1236" s="13">
        <f t="shared" si="1628"/>
        <v>7.5933242541125712E-2</v>
      </c>
      <c r="R1236" s="13">
        <f t="shared" si="1629"/>
        <v>2.8900207064352861E-2</v>
      </c>
      <c r="S1236" s="13">
        <f t="shared" si="1630"/>
        <v>6.1255369229839554E-2</v>
      </c>
      <c r="T1236" s="13">
        <f t="shared" si="1631"/>
        <v>9.6450182049342095E-2</v>
      </c>
      <c r="U1236" s="13">
        <f t="shared" si="1632"/>
        <v>5.9502821017927393E-2</v>
      </c>
      <c r="V1236" s="13">
        <f t="shared" si="1633"/>
        <v>1.7799563826612821E-2</v>
      </c>
      <c r="W1236" s="13">
        <f t="shared" si="1634"/>
        <v>5.2113146112005175E-2</v>
      </c>
      <c r="X1236" s="13">
        <f t="shared" si="1635"/>
        <v>6.6193965402499291E-2</v>
      </c>
      <c r="Y1236" s="13">
        <f t="shared" si="1636"/>
        <v>4.2039690391076634E-2</v>
      </c>
      <c r="Z1236" s="13">
        <f t="shared" si="1637"/>
        <v>1.2236319427163637E-2</v>
      </c>
      <c r="AA1236" s="13">
        <f t="shared" si="1638"/>
        <v>2.5193436267478501E-2</v>
      </c>
      <c r="AB1236" s="13">
        <f t="shared" si="1639"/>
        <v>2.5935463467654265E-2</v>
      </c>
      <c r="AC1236" s="13">
        <f t="shared" si="1640"/>
        <v>2.9093574649146367E-3</v>
      </c>
      <c r="AD1236" s="13">
        <f t="shared" si="1641"/>
        <v>2.6824022392633155E-2</v>
      </c>
      <c r="AE1236" s="13">
        <f t="shared" si="1642"/>
        <v>3.4071794598576101E-2</v>
      </c>
      <c r="AF1236" s="13">
        <f t="shared" si="1643"/>
        <v>2.1638946802519474E-2</v>
      </c>
      <c r="AG1236" s="13">
        <f t="shared" si="1644"/>
        <v>9.1619089286604227E-3</v>
      </c>
      <c r="AH1236" s="13">
        <f t="shared" si="1645"/>
        <v>3.8856342652713563E-3</v>
      </c>
      <c r="AI1236" s="13">
        <f t="shared" si="1646"/>
        <v>8.0001572207678076E-3</v>
      </c>
      <c r="AJ1236" s="13">
        <f t="shared" si="1647"/>
        <v>8.2357874143017991E-3</v>
      </c>
      <c r="AK1236" s="13">
        <f t="shared" si="1648"/>
        <v>5.6522384466391072E-3</v>
      </c>
      <c r="AL1236" s="13">
        <f t="shared" si="1649"/>
        <v>3.0434402788226877E-4</v>
      </c>
      <c r="AM1236" s="13">
        <f t="shared" si="1650"/>
        <v>1.1045630225801744E-2</v>
      </c>
      <c r="AN1236" s="13">
        <f t="shared" si="1651"/>
        <v>1.4030127128461488E-2</v>
      </c>
      <c r="AO1236" s="13">
        <f t="shared" si="1652"/>
        <v>8.9105131720314812E-3</v>
      </c>
      <c r="AP1236" s="13">
        <f t="shared" si="1653"/>
        <v>3.7727025688827102E-3</v>
      </c>
      <c r="AQ1236" s="13">
        <f t="shared" si="1654"/>
        <v>1.1980189354803355E-3</v>
      </c>
      <c r="AR1236" s="13">
        <f t="shared" si="1655"/>
        <v>9.8710425031462747E-4</v>
      </c>
      <c r="AS1236" s="13">
        <f t="shared" si="1656"/>
        <v>2.0323552492796612E-3</v>
      </c>
      <c r="AT1236" s="13">
        <f t="shared" si="1657"/>
        <v>2.0922146054776175E-3</v>
      </c>
      <c r="AU1236" s="13">
        <f t="shared" si="1658"/>
        <v>1.4358913406585302E-3</v>
      </c>
      <c r="AV1236" s="13">
        <f t="shared" si="1659"/>
        <v>7.3909146441533929E-4</v>
      </c>
      <c r="AW1236" s="13">
        <f t="shared" si="1660"/>
        <v>2.2109045368793515E-5</v>
      </c>
      <c r="AX1236" s="13">
        <f t="shared" si="1661"/>
        <v>3.7903197769055376E-3</v>
      </c>
      <c r="AY1236" s="13">
        <f t="shared" si="1662"/>
        <v>4.8144530679005704E-3</v>
      </c>
      <c r="AZ1236" s="13">
        <f t="shared" si="1663"/>
        <v>3.0576520857483946E-3</v>
      </c>
      <c r="BA1236" s="13">
        <f t="shared" si="1664"/>
        <v>1.2946069048930633E-3</v>
      </c>
      <c r="BB1236" s="13">
        <f t="shared" si="1665"/>
        <v>4.1110147374400603E-4</v>
      </c>
      <c r="BC1236" s="13">
        <f t="shared" si="1666"/>
        <v>1.0443597733071158E-4</v>
      </c>
      <c r="BD1236" s="13">
        <f t="shared" si="1667"/>
        <v>2.0896948744805039E-4</v>
      </c>
      <c r="BE1236" s="13">
        <f t="shared" si="1668"/>
        <v>4.3024861317227374E-4</v>
      </c>
      <c r="BF1236" s="13">
        <f t="shared" si="1669"/>
        <v>4.4292080962940602E-4</v>
      </c>
      <c r="BG1236" s="13">
        <f t="shared" si="1670"/>
        <v>3.0397749517628689E-4</v>
      </c>
      <c r="BH1236" s="13">
        <f t="shared" si="1671"/>
        <v>1.564653018633788E-4</v>
      </c>
      <c r="BI1236" s="13">
        <f t="shared" si="1672"/>
        <v>6.4429481986488836E-5</v>
      </c>
      <c r="BJ1236" s="14">
        <f t="shared" si="1673"/>
        <v>0.55061721321808643</v>
      </c>
      <c r="BK1236" s="14">
        <f t="shared" si="1674"/>
        <v>0.2165989888660167</v>
      </c>
      <c r="BL1236" s="14">
        <f t="shared" si="1675"/>
        <v>0.2197044892704853</v>
      </c>
      <c r="BM1236" s="14">
        <f t="shared" si="1676"/>
        <v>0.6407494872157361</v>
      </c>
      <c r="BN1236" s="14">
        <f t="shared" si="1677"/>
        <v>0.35361517954348426</v>
      </c>
    </row>
    <row r="1237" spans="1:66" x14ac:dyDescent="0.25">
      <c r="A1237" t="s">
        <v>347</v>
      </c>
      <c r="B1237" t="s">
        <v>249</v>
      </c>
      <c r="C1237" t="s">
        <v>259</v>
      </c>
      <c r="D1237" s="7" t="s">
        <v>380</v>
      </c>
      <c r="E1237" s="10">
        <f>VLOOKUP(A1237,home!$A$2:$E$405,3,FALSE)</f>
        <v>1.2816000000000001</v>
      </c>
      <c r="F1237" s="10">
        <f>VLOOKUP(B1237,home!$B$2:$E$405,3,FALSE)</f>
        <v>1.1147</v>
      </c>
      <c r="G1237" s="10">
        <f>VLOOKUP(C1237,away!$B$2:$E$405,4,FALSE)</f>
        <v>0.5202</v>
      </c>
      <c r="H1237" s="10">
        <f>VLOOKUP(A1237,away!$A$2:$E$405,3,FALSE)</f>
        <v>0.83499999999999996</v>
      </c>
      <c r="I1237" s="10">
        <f>VLOOKUP(C1237,away!$B$2:$E$405,3,FALSE)</f>
        <v>1.5968</v>
      </c>
      <c r="J1237" s="10">
        <f>VLOOKUP(B1237,home!$B$2:$E$405,4,FALSE)</f>
        <v>1.8819999999999999</v>
      </c>
      <c r="K1237" s="12">
        <f t="shared" si="1622"/>
        <v>0.74315747030400003</v>
      </c>
      <c r="L1237" s="12">
        <f t="shared" si="1623"/>
        <v>2.5093232959999994</v>
      </c>
      <c r="M1237" s="13">
        <f t="shared" si="1624"/>
        <v>3.867813729701125E-2</v>
      </c>
      <c r="N1237" s="13">
        <f t="shared" si="1625"/>
        <v>2.874394666971767E-2</v>
      </c>
      <c r="O1237" s="13">
        <f t="shared" si="1626"/>
        <v>9.7055950965276763E-2</v>
      </c>
      <c r="P1237" s="13">
        <f t="shared" si="1627"/>
        <v>7.2127854997304147E-2</v>
      </c>
      <c r="Q1237" s="13">
        <f t="shared" si="1628"/>
        <v>1.0680639346810234E-2</v>
      </c>
      <c r="R1237" s="13">
        <f t="shared" si="1629"/>
        <v>0.12177237938630132</v>
      </c>
      <c r="S1237" s="13">
        <f t="shared" si="1630"/>
        <v>3.3626409065168048E-2</v>
      </c>
      <c r="T1237" s="13">
        <f t="shared" si="1631"/>
        <v>2.6801177129125137E-2</v>
      </c>
      <c r="U1237" s="13">
        <f t="shared" si="1632"/>
        <v>9.0496053417622638E-2</v>
      </c>
      <c r="V1237" s="13">
        <f t="shared" si="1633"/>
        <v>6.9674754744599235E-3</v>
      </c>
      <c r="W1237" s="13">
        <f t="shared" si="1634"/>
        <v>2.6457989727349542E-3</v>
      </c>
      <c r="X1237" s="13">
        <f t="shared" si="1635"/>
        <v>6.6391649988166877E-3</v>
      </c>
      <c r="Y1237" s="13">
        <f t="shared" si="1636"/>
        <v>8.3299056987592626E-3</v>
      </c>
      <c r="Z1237" s="13">
        <f t="shared" si="1637"/>
        <v>0.101855422801132</v>
      </c>
      <c r="AA1237" s="13">
        <f t="shared" si="1638"/>
        <v>7.569461834563361E-2</v>
      </c>
      <c r="AB1237" s="13">
        <f t="shared" si="1639"/>
        <v>2.8126510542683916E-2</v>
      </c>
      <c r="AC1237" s="13">
        <f t="shared" si="1640"/>
        <v>8.1206900047309065E-4</v>
      </c>
      <c r="AD1237" s="13">
        <f t="shared" si="1641"/>
        <v>4.9156131787765752E-4</v>
      </c>
      <c r="AE1237" s="13">
        <f t="shared" si="1642"/>
        <v>1.2334862663628669E-3</v>
      </c>
      <c r="AF1237" s="13">
        <f t="shared" si="1643"/>
        <v>1.5476079117402015E-3</v>
      </c>
      <c r="AG1237" s="13">
        <f t="shared" si="1644"/>
        <v>1.2944828620011994E-3</v>
      </c>
      <c r="AH1237" s="13">
        <f t="shared" si="1645"/>
        <v>6.3897046314702527E-2</v>
      </c>
      <c r="AI1237" s="13">
        <f t="shared" si="1646"/>
        <v>4.7485567299131851E-2</v>
      </c>
      <c r="AJ1237" s="13">
        <f t="shared" si="1647"/>
        <v>1.7644627034986586E-2</v>
      </c>
      <c r="AK1237" s="13">
        <f t="shared" si="1648"/>
        <v>4.3709121305927339E-3</v>
      </c>
      <c r="AL1237" s="13">
        <f t="shared" si="1649"/>
        <v>6.0574576964909707E-5</v>
      </c>
      <c r="AM1237" s="13">
        <f t="shared" si="1650"/>
        <v>7.3061493098652104E-5</v>
      </c>
      <c r="AN1237" s="13">
        <f t="shared" si="1651"/>
        <v>1.8333490667299092E-4</v>
      </c>
      <c r="AO1237" s="13">
        <f t="shared" si="1652"/>
        <v>2.3002327614226093E-4</v>
      </c>
      <c r="AP1237" s="13">
        <f t="shared" si="1653"/>
        <v>1.9240092181533876E-4</v>
      </c>
      <c r="AQ1237" s="13">
        <f t="shared" si="1654"/>
        <v>1.2069902882077602E-4</v>
      </c>
      <c r="AR1237" s="13">
        <f t="shared" si="1655"/>
        <v>3.2067669372614779E-2</v>
      </c>
      <c r="AS1237" s="13">
        <f t="shared" si="1656"/>
        <v>2.3831328049497461E-2</v>
      </c>
      <c r="AT1237" s="13">
        <f t="shared" si="1657"/>
        <v>8.8552147336246455E-3</v>
      </c>
      <c r="AU1237" s="13">
        <f t="shared" si="1658"/>
        <v>2.1936063268130673E-3</v>
      </c>
      <c r="AV1237" s="13">
        <f t="shared" si="1659"/>
        <v>4.0754873216931209E-4</v>
      </c>
      <c r="AW1237" s="13">
        <f t="shared" si="1660"/>
        <v>3.1378006982611191E-6</v>
      </c>
      <c r="AX1237" s="13">
        <f t="shared" si="1661"/>
        <v>9.0493657313045732E-6</v>
      </c>
      <c r="AY1237" s="13">
        <f t="shared" si="1662"/>
        <v>2.2707784243586637E-5</v>
      </c>
      <c r="AZ1237" s="13">
        <f t="shared" si="1663"/>
        <v>2.8490586001486841E-5</v>
      </c>
      <c r="BA1237" s="13">
        <f t="shared" si="1664"/>
        <v>2.38306970567408E-5</v>
      </c>
      <c r="BB1237" s="13">
        <f t="shared" si="1665"/>
        <v>1.4949730821099579E-5</v>
      </c>
      <c r="BC1237" s="13">
        <f t="shared" si="1666"/>
        <v>7.502741563662873E-6</v>
      </c>
      <c r="BD1237" s="13">
        <f t="shared" si="1667"/>
        <v>1.3411358300854664E-2</v>
      </c>
      <c r="BE1237" s="13">
        <f t="shared" si="1668"/>
        <v>9.9667511082037023E-3</v>
      </c>
      <c r="BF1237" s="13">
        <f t="shared" si="1669"/>
        <v>3.7034327703611264E-3</v>
      </c>
      <c r="BG1237" s="13">
        <f t="shared" si="1670"/>
        <v>9.1741124302083667E-4</v>
      </c>
      <c r="BH1237" s="13">
        <f t="shared" si="1671"/>
        <v>1.7044525464795325E-4</v>
      </c>
      <c r="BI1237" s="13">
        <f t="shared" si="1672"/>
        <v>2.5333532853898818E-5</v>
      </c>
      <c r="BJ1237" s="14">
        <f t="shared" si="1673"/>
        <v>8.9313821705913773E-2</v>
      </c>
      <c r="BK1237" s="14">
        <f t="shared" si="1674"/>
        <v>0.15229522819562494</v>
      </c>
      <c r="BL1237" s="14">
        <f t="shared" si="1675"/>
        <v>0.64209376486159342</v>
      </c>
      <c r="BM1237" s="14">
        <f t="shared" si="1676"/>
        <v>0.61647975891829732</v>
      </c>
      <c r="BN1237" s="14">
        <f t="shared" si="1677"/>
        <v>0.36905890866242141</v>
      </c>
    </row>
    <row r="1238" spans="1:66" x14ac:dyDescent="0.25">
      <c r="A1238" t="s">
        <v>347</v>
      </c>
      <c r="B1238" t="s">
        <v>257</v>
      </c>
      <c r="C1238" t="s">
        <v>323</v>
      </c>
      <c r="D1238" s="7" t="s">
        <v>380</v>
      </c>
      <c r="E1238" s="10">
        <f>VLOOKUP(A1238,home!$A$2:$E$405,3,FALSE)</f>
        <v>1.2816000000000001</v>
      </c>
      <c r="F1238" s="10">
        <f>VLOOKUP(B1238,home!$B$2:$E$405,3,FALSE)</f>
        <v>0.78029999999999999</v>
      </c>
      <c r="G1238" s="10">
        <f>VLOOKUP(C1238,away!$B$2:$E$405,4,FALSE)</f>
        <v>0.6502</v>
      </c>
      <c r="H1238" s="10">
        <f>VLOOKUP(A1238,away!$A$2:$E$405,3,FALSE)</f>
        <v>0.83499999999999996</v>
      </c>
      <c r="I1238" s="10">
        <f>VLOOKUP(C1238,away!$B$2:$E$405,3,FALSE)</f>
        <v>1.996</v>
      </c>
      <c r="J1238" s="10">
        <f>VLOOKUP(B1238,home!$B$2:$E$405,4,FALSE)</f>
        <v>1.5398000000000001</v>
      </c>
      <c r="K1238" s="12">
        <f t="shared" si="1622"/>
        <v>0.65022111849599995</v>
      </c>
      <c r="L1238" s="12">
        <f t="shared" si="1623"/>
        <v>2.566323068</v>
      </c>
      <c r="M1238" s="13">
        <f t="shared" si="1624"/>
        <v>4.0093374350194215E-2</v>
      </c>
      <c r="N1238" s="13">
        <f t="shared" si="1625"/>
        <v>2.6069558714262114E-2</v>
      </c>
      <c r="O1238" s="13">
        <f t="shared" si="1626"/>
        <v>0.10289255146886292</v>
      </c>
      <c r="P1238" s="13">
        <f t="shared" si="1627"/>
        <v>6.6902909900991278E-2</v>
      </c>
      <c r="Q1238" s="13">
        <f t="shared" si="1628"/>
        <v>8.4754888129423278E-3</v>
      </c>
      <c r="R1238" s="13">
        <f t="shared" si="1629"/>
        <v>0.13202776417996015</v>
      </c>
      <c r="S1238" s="13">
        <f t="shared" si="1630"/>
        <v>2.7909844368078723E-2</v>
      </c>
      <c r="T1238" s="13">
        <f t="shared" si="1631"/>
        <v>2.1750842453229832E-2</v>
      </c>
      <c r="U1238" s="13">
        <f t="shared" si="1632"/>
        <v>8.5847240497619784E-2</v>
      </c>
      <c r="V1238" s="13">
        <f t="shared" si="1633"/>
        <v>5.1747253432251261E-3</v>
      </c>
      <c r="W1238" s="13">
        <f t="shared" si="1634"/>
        <v>1.8369806052505652E-3</v>
      </c>
      <c r="X1238" s="13">
        <f t="shared" si="1635"/>
        <v>4.7142857027231274E-3</v>
      </c>
      <c r="Y1238" s="13">
        <f t="shared" si="1636"/>
        <v>6.0491900740204775E-3</v>
      </c>
      <c r="Z1238" s="13">
        <f t="shared" si="1637"/>
        <v>0.11294196561049859</v>
      </c>
      <c r="AA1238" s="13">
        <f t="shared" si="1638"/>
        <v>7.3437251204395149E-2</v>
      </c>
      <c r="AB1238" s="13">
        <f t="shared" si="1639"/>
        <v>2.3875225808696769E-2</v>
      </c>
      <c r="AC1238" s="13">
        <f t="shared" si="1640"/>
        <v>5.3968421997899532E-4</v>
      </c>
      <c r="AD1238" s="13">
        <f t="shared" si="1641"/>
        <v>2.9861089595037036E-4</v>
      </c>
      <c r="AE1238" s="13">
        <f t="shared" si="1642"/>
        <v>7.6633203063358323E-4</v>
      </c>
      <c r="AF1238" s="13">
        <f t="shared" si="1643"/>
        <v>9.8332778398112393E-4</v>
      </c>
      <c r="AG1238" s="13">
        <f t="shared" si="1644"/>
        <v>8.4117892514535956E-4</v>
      </c>
      <c r="AH1238" s="13">
        <f t="shared" si="1645"/>
        <v>7.2461392922871293E-2</v>
      </c>
      <c r="AI1238" s="13">
        <f t="shared" si="1646"/>
        <v>4.7115927954087505E-2</v>
      </c>
      <c r="AJ1238" s="13">
        <f t="shared" si="1647"/>
        <v>1.5317885686641865E-2</v>
      </c>
      <c r="AK1238" s="13">
        <f t="shared" si="1648"/>
        <v>3.3200042547207138E-3</v>
      </c>
      <c r="AL1238" s="13">
        <f t="shared" si="1649"/>
        <v>3.6022355642975839E-5</v>
      </c>
      <c r="AM1238" s="13">
        <f t="shared" si="1650"/>
        <v>3.8832622151988514E-5</v>
      </c>
      <c r="AN1238" s="13">
        <f t="shared" si="1651"/>
        <v>9.965705401957592E-5</v>
      </c>
      <c r="AO1238" s="13">
        <f t="shared" si="1652"/>
        <v>1.2787609830967994E-4</v>
      </c>
      <c r="AP1238" s="13">
        <f t="shared" si="1653"/>
        <v>1.093904603126558E-4</v>
      </c>
      <c r="AQ1238" s="13">
        <f t="shared" si="1654"/>
        <v>7.0182815429876752E-5</v>
      </c>
      <c r="AR1238" s="13">
        <f t="shared" si="1655"/>
        <v>3.7191868839475339E-2</v>
      </c>
      <c r="AS1238" s="13">
        <f t="shared" si="1656"/>
        <v>2.4182938555760179E-2</v>
      </c>
      <c r="AT1238" s="13">
        <f t="shared" si="1657"/>
        <v>7.8621286781232133E-3</v>
      </c>
      <c r="AU1238" s="13">
        <f t="shared" si="1658"/>
        <v>1.7040407009495844E-3</v>
      </c>
      <c r="AV1238" s="13">
        <f t="shared" si="1659"/>
        <v>2.7700081263353664E-4</v>
      </c>
      <c r="AW1238" s="13">
        <f t="shared" si="1660"/>
        <v>1.6697136878481932E-6</v>
      </c>
      <c r="AX1238" s="13">
        <f t="shared" si="1661"/>
        <v>4.208298501633083E-6</v>
      </c>
      <c r="AY1238" s="13">
        <f t="shared" si="1662"/>
        <v>1.0799853521770818E-5</v>
      </c>
      <c r="AZ1238" s="13">
        <f t="shared" si="1663"/>
        <v>1.3857956611970748E-5</v>
      </c>
      <c r="BA1238" s="13">
        <f t="shared" si="1664"/>
        <v>1.185466457621455E-5</v>
      </c>
      <c r="BB1238" s="13">
        <f t="shared" si="1665"/>
        <v>7.6057247913354603E-6</v>
      </c>
      <c r="BC1238" s="13">
        <f t="shared" si="1666"/>
        <v>3.9037493961727384E-6</v>
      </c>
      <c r="BD1238" s="13">
        <f t="shared" si="1667"/>
        <v>1.5907725157462641E-2</v>
      </c>
      <c r="BE1238" s="13">
        <f t="shared" si="1668"/>
        <v>1.0343538844612315E-2</v>
      </c>
      <c r="BF1238" s="13">
        <f t="shared" si="1669"/>
        <v>3.3627936983753213E-3</v>
      </c>
      <c r="BG1238" s="13">
        <f t="shared" si="1670"/>
        <v>7.288531599429673E-4</v>
      </c>
      <c r="BH1238" s="13">
        <f t="shared" si="1671"/>
        <v>1.1847892921936503E-4</v>
      </c>
      <c r="BI1238" s="13">
        <f t="shared" si="1672"/>
        <v>1.5407500375044794E-5</v>
      </c>
      <c r="BJ1238" s="14">
        <f t="shared" si="1673"/>
        <v>7.2283965295761754E-2</v>
      </c>
      <c r="BK1238" s="14">
        <f t="shared" si="1674"/>
        <v>0.14066736039163308</v>
      </c>
      <c r="BL1238" s="14">
        <f t="shared" si="1675"/>
        <v>0.65799001885478559</v>
      </c>
      <c r="BM1238" s="14">
        <f t="shared" si="1676"/>
        <v>0.60741253258563221</v>
      </c>
      <c r="BN1238" s="14">
        <f t="shared" si="1677"/>
        <v>0.376461647427213</v>
      </c>
    </row>
    <row r="1239" spans="1:66" x14ac:dyDescent="0.25">
      <c r="A1239" t="s">
        <v>348</v>
      </c>
      <c r="B1239" t="s">
        <v>268</v>
      </c>
      <c r="C1239" t="s">
        <v>327</v>
      </c>
      <c r="D1239" s="7" t="s">
        <v>380</v>
      </c>
      <c r="E1239" s="10">
        <f>VLOOKUP(A1239,home!$A$2:$E$405,3,FALSE)</f>
        <v>1.4792000000000001</v>
      </c>
      <c r="F1239" s="10">
        <f>VLOOKUP(B1239,home!$B$2:$E$405,3,FALSE)</f>
        <v>1.0624</v>
      </c>
      <c r="G1239" s="10">
        <f>VLOOKUP(C1239,away!$B$2:$E$405,4,FALSE)</f>
        <v>0.67600000000000005</v>
      </c>
      <c r="H1239" s="10">
        <f>VLOOKUP(A1239,away!$A$2:$E$405,3,FALSE)</f>
        <v>1.1875</v>
      </c>
      <c r="I1239" s="10">
        <f>VLOOKUP(C1239,away!$B$2:$E$405,3,FALSE)</f>
        <v>0.98250000000000004</v>
      </c>
      <c r="J1239" s="10">
        <f>VLOOKUP(B1239,home!$B$2:$E$405,4,FALSE)</f>
        <v>0.96240000000000003</v>
      </c>
      <c r="K1239" s="12">
        <f t="shared" si="1622"/>
        <v>1.0623354060800001</v>
      </c>
      <c r="L1239" s="12">
        <f t="shared" si="1623"/>
        <v>1.122850125</v>
      </c>
      <c r="M1239" s="13">
        <f t="shared" si="1624"/>
        <v>0.11245686747461101</v>
      </c>
      <c r="N1239" s="13">
        <f t="shared" si="1625"/>
        <v>0.11946691197512563</v>
      </c>
      <c r="O1239" s="13">
        <f t="shared" si="1626"/>
        <v>0.12627220770097539</v>
      </c>
      <c r="P1239" s="13">
        <f t="shared" si="1627"/>
        <v>0.1341434370446338</v>
      </c>
      <c r="Q1239" s="13">
        <f t="shared" si="1628"/>
        <v>6.3456965223109355E-2</v>
      </c>
      <c r="R1239" s="13">
        <f t="shared" si="1629"/>
        <v>7.0892382100533113E-2</v>
      </c>
      <c r="S1239" s="13">
        <f t="shared" si="1630"/>
        <v>4.0003029842108545E-2</v>
      </c>
      <c r="T1239" s="13">
        <f t="shared" si="1631"/>
        <v>7.1252661332888989E-2</v>
      </c>
      <c r="U1239" s="13">
        <f t="shared" si="1632"/>
        <v>7.5311487526748364E-2</v>
      </c>
      <c r="V1239" s="13">
        <f t="shared" si="1633"/>
        <v>5.3019279852942434E-3</v>
      </c>
      <c r="W1239" s="13">
        <f t="shared" si="1634"/>
        <v>2.2470860306298773E-2</v>
      </c>
      <c r="X1239" s="13">
        <f t="shared" si="1635"/>
        <v>2.5231408303785115E-2</v>
      </c>
      <c r="Y1239" s="13">
        <f t="shared" si="1636"/>
        <v>1.416554498391558E-2</v>
      </c>
      <c r="Z1239" s="13">
        <f t="shared" si="1637"/>
        <v>2.6533840034377115E-2</v>
      </c>
      <c r="AA1239" s="13">
        <f t="shared" si="1638"/>
        <v>2.8187837727781776E-2</v>
      </c>
      <c r="AB1239" s="13">
        <f t="shared" si="1639"/>
        <v>1.49724690195301E-2</v>
      </c>
      <c r="AC1239" s="13">
        <f t="shared" si="1640"/>
        <v>3.9527312720089659E-4</v>
      </c>
      <c r="AD1239" s="13">
        <f t="shared" si="1641"/>
        <v>5.967897627114715E-3</v>
      </c>
      <c r="AE1239" s="13">
        <f t="shared" si="1642"/>
        <v>6.7010545965929614E-3</v>
      </c>
      <c r="AF1239" s="13">
        <f t="shared" si="1643"/>
        <v>3.7621399957081161E-3</v>
      </c>
      <c r="AG1239" s="13">
        <f t="shared" si="1644"/>
        <v>1.4081064548161189E-3</v>
      </c>
      <c r="AH1239" s="13">
        <f t="shared" si="1645"/>
        <v>7.4483813998325885E-3</v>
      </c>
      <c r="AI1239" s="13">
        <f t="shared" si="1646"/>
        <v>7.9126792790298727E-3</v>
      </c>
      <c r="AJ1239" s="13">
        <f t="shared" si="1647"/>
        <v>4.2029596775345008E-3</v>
      </c>
      <c r="AK1239" s="13">
        <f t="shared" si="1648"/>
        <v>1.4883176252571601E-3</v>
      </c>
      <c r="AL1239" s="13">
        <f t="shared" si="1649"/>
        <v>1.8859958327073239E-5</v>
      </c>
      <c r="AM1239" s="13">
        <f t="shared" si="1650"/>
        <v>1.2679817898289564E-3</v>
      </c>
      <c r="AN1239" s="13">
        <f t="shared" si="1651"/>
        <v>1.4237535112071674E-3</v>
      </c>
      <c r="AO1239" s="13">
        <f t="shared" si="1652"/>
        <v>7.9933090401407855E-4</v>
      </c>
      <c r="AP1239" s="13">
        <f t="shared" si="1653"/>
        <v>2.991762684961903E-4</v>
      </c>
      <c r="AQ1239" s="13">
        <f t="shared" si="1654"/>
        <v>8.3982527619495223E-5</v>
      </c>
      <c r="AR1239" s="13">
        <f t="shared" si="1655"/>
        <v>1.6726831971699398E-3</v>
      </c>
      <c r="AS1239" s="13">
        <f t="shared" si="1656"/>
        <v>1.7769505835087207E-3</v>
      </c>
      <c r="AT1239" s="13">
        <f t="shared" si="1657"/>
        <v>9.4385875985791487E-4</v>
      </c>
      <c r="AU1239" s="13">
        <f t="shared" si="1658"/>
        <v>3.3423152631194112E-4</v>
      </c>
      <c r="AV1239" s="13">
        <f t="shared" si="1659"/>
        <v>8.876649605733354E-5</v>
      </c>
      <c r="AW1239" s="13">
        <f t="shared" si="1660"/>
        <v>6.2491604542498609E-7</v>
      </c>
      <c r="AX1239" s="13">
        <f t="shared" si="1661"/>
        <v>2.2450365826666487E-4</v>
      </c>
      <c r="AY1239" s="13">
        <f t="shared" si="1662"/>
        <v>2.5208396074768194E-4</v>
      </c>
      <c r="AZ1239" s="13">
        <f t="shared" si="1663"/>
        <v>1.415262534180149E-4</v>
      </c>
      <c r="BA1239" s="13">
        <f t="shared" si="1664"/>
        <v>5.2970923780399895E-5</v>
      </c>
      <c r="BB1239" s="13">
        <f t="shared" si="1665"/>
        <v>1.4869602097046877E-5</v>
      </c>
      <c r="BC1239" s="13">
        <f t="shared" si="1666"/>
        <v>3.3392669146738702E-6</v>
      </c>
      <c r="BD1239" s="13">
        <f t="shared" si="1667"/>
        <v>3.1302875617127753E-4</v>
      </c>
      <c r="BE1239" s="13">
        <f t="shared" si="1668"/>
        <v>3.3254153080193143E-4</v>
      </c>
      <c r="BF1239" s="13">
        <f t="shared" si="1669"/>
        <v>1.7663532108146734E-4</v>
      </c>
      <c r="BG1239" s="13">
        <f t="shared" si="1670"/>
        <v>6.2548651849717268E-5</v>
      </c>
      <c r="BH1239" s="13">
        <f t="shared" si="1671"/>
        <v>1.6611911865631483E-5</v>
      </c>
      <c r="BI1239" s="13">
        <f t="shared" si="1672"/>
        <v>3.5294844275081603E-6</v>
      </c>
      <c r="BJ1239" s="14">
        <f t="shared" si="1673"/>
        <v>0.33844706946574565</v>
      </c>
      <c r="BK1239" s="14">
        <f t="shared" si="1674"/>
        <v>0.29257147939292316</v>
      </c>
      <c r="BL1239" s="14">
        <f t="shared" si="1675"/>
        <v>0.34241010827632629</v>
      </c>
      <c r="BM1239" s="14">
        <f t="shared" si="1676"/>
        <v>0.37302226660568177</v>
      </c>
      <c r="BN1239" s="14">
        <f t="shared" si="1677"/>
        <v>0.62668877151898839</v>
      </c>
    </row>
    <row r="1240" spans="1:66" x14ac:dyDescent="0.25">
      <c r="A1240" t="s">
        <v>348</v>
      </c>
      <c r="B1240" t="s">
        <v>263</v>
      </c>
      <c r="C1240" t="s">
        <v>326</v>
      </c>
      <c r="D1240" s="7" t="s">
        <v>380</v>
      </c>
      <c r="E1240" s="10">
        <f>VLOOKUP(A1240,home!$A$2:$E$405,3,FALSE)</f>
        <v>1.4792000000000001</v>
      </c>
      <c r="F1240" s="10">
        <f>VLOOKUP(B1240,home!$B$2:$E$405,3,FALSE)</f>
        <v>1.1267</v>
      </c>
      <c r="G1240" s="10">
        <f>VLOOKUP(C1240,away!$B$2:$E$405,4,FALSE)</f>
        <v>1.0624</v>
      </c>
      <c r="H1240" s="10">
        <f>VLOOKUP(A1240,away!$A$2:$E$405,3,FALSE)</f>
        <v>1.1875</v>
      </c>
      <c r="I1240" s="10">
        <f>VLOOKUP(C1240,away!$B$2:$E$405,3,FALSE)</f>
        <v>0.84209999999999996</v>
      </c>
      <c r="J1240" s="10">
        <f>VLOOKUP(B1240,home!$B$2:$E$405,4,FALSE)</f>
        <v>0.84209999999999996</v>
      </c>
      <c r="K1240" s="12">
        <f t="shared" si="1622"/>
        <v>1.7706113935360002</v>
      </c>
      <c r="L1240" s="12">
        <f t="shared" si="1623"/>
        <v>0.84209473687499992</v>
      </c>
      <c r="M1240" s="13">
        <f t="shared" si="1624"/>
        <v>7.3335818707153763E-2</v>
      </c>
      <c r="N1240" s="13">
        <f t="shared" si="1625"/>
        <v>0.12984923615717697</v>
      </c>
      <c r="O1240" s="13">
        <f t="shared" si="1626"/>
        <v>6.1755706957713347E-2</v>
      </c>
      <c r="P1240" s="13">
        <f t="shared" si="1627"/>
        <v>0.10934535835519768</v>
      </c>
      <c r="Q1240" s="13">
        <f t="shared" si="1628"/>
        <v>0.11495626849092219</v>
      </c>
      <c r="R1240" s="13">
        <f t="shared" si="1629"/>
        <v>2.6002077900542608E-2</v>
      </c>
      <c r="S1240" s="13">
        <f t="shared" si="1630"/>
        <v>4.0759098366281277E-2</v>
      </c>
      <c r="T1240" s="13">
        <f t="shared" si="1631"/>
        <v>9.6804068666994966E-2</v>
      </c>
      <c r="U1240" s="13">
        <f t="shared" si="1632"/>
        <v>4.6039575386311378E-2</v>
      </c>
      <c r="V1240" s="13">
        <f t="shared" si="1633"/>
        <v>6.7525260214139678E-3</v>
      </c>
      <c r="W1240" s="13">
        <f t="shared" si="1634"/>
        <v>6.7847626249470092E-2</v>
      </c>
      <c r="X1240" s="13">
        <f t="shared" si="1635"/>
        <v>5.7134128974140858E-2</v>
      </c>
      <c r="Y1240" s="13">
        <f t="shared" si="1636"/>
        <v>2.4056174652530724E-2</v>
      </c>
      <c r="Z1240" s="13">
        <f t="shared" si="1637"/>
        <v>7.2987376492868929E-3</v>
      </c>
      <c r="AA1240" s="13">
        <f t="shared" si="1638"/>
        <v>1.2923228040257534E-2</v>
      </c>
      <c r="AB1240" s="13">
        <f t="shared" si="1639"/>
        <v>1.1441007404671955E-2</v>
      </c>
      <c r="AC1240" s="13">
        <f t="shared" si="1640"/>
        <v>6.2926052936247755E-4</v>
      </c>
      <c r="AD1240" s="13">
        <f t="shared" si="1641"/>
        <v>3.0032945015421007E-2</v>
      </c>
      <c r="AE1240" s="13">
        <f t="shared" si="1642"/>
        <v>2.5290584930342294E-2</v>
      </c>
      <c r="AF1240" s="13">
        <f t="shared" si="1643"/>
        <v>1.0648534231165716E-2</v>
      </c>
      <c r="AG1240" s="13">
        <f t="shared" si="1644"/>
        <v>2.9890248771659743E-3</v>
      </c>
      <c r="AH1240" s="13">
        <f t="shared" si="1645"/>
        <v>1.5365571400739752E-3</v>
      </c>
      <c r="AI1240" s="13">
        <f t="shared" si="1646"/>
        <v>2.7206455790340723E-3</v>
      </c>
      <c r="AJ1240" s="13">
        <f t="shared" si="1647"/>
        <v>2.4086030300055389E-3</v>
      </c>
      <c r="AK1240" s="13">
        <f t="shared" si="1648"/>
        <v>1.4215666558110463E-3</v>
      </c>
      <c r="AL1240" s="13">
        <f t="shared" si="1649"/>
        <v>3.7529665200402017E-5</v>
      </c>
      <c r="AM1240" s="13">
        <f t="shared" si="1650"/>
        <v>1.0635334925148929E-2</v>
      </c>
      <c r="AN1240" s="13">
        <f t="shared" si="1651"/>
        <v>8.9559595653707861E-3</v>
      </c>
      <c r="AO1240" s="13">
        <f t="shared" si="1652"/>
        <v>3.7708832068320251E-3</v>
      </c>
      <c r="AP1240" s="13">
        <f t="shared" si="1653"/>
        <v>1.0584803006145232E-3</v>
      </c>
      <c r="AQ1240" s="13">
        <f t="shared" si="1654"/>
        <v>2.2283517255833945E-4</v>
      </c>
      <c r="AR1240" s="13">
        <f t="shared" si="1655"/>
        <v>2.5878533611279936E-4</v>
      </c>
      <c r="AS1240" s="13">
        <f t="shared" si="1656"/>
        <v>4.5820826460136587E-4</v>
      </c>
      <c r="AT1240" s="13">
        <f t="shared" si="1657"/>
        <v>4.0565438695776848E-4</v>
      </c>
      <c r="AU1240" s="13">
        <f t="shared" si="1658"/>
        <v>2.3941875979509536E-4</v>
      </c>
      <c r="AV1240" s="13">
        <f t="shared" si="1659"/>
        <v>1.0597939597986375E-4</v>
      </c>
      <c r="AW1240" s="13">
        <f t="shared" si="1660"/>
        <v>1.5543771268154155E-6</v>
      </c>
      <c r="AX1240" s="13">
        <f t="shared" si="1661"/>
        <v>3.1385075320900049E-3</v>
      </c>
      <c r="AY1240" s="13">
        <f t="shared" si="1662"/>
        <v>2.6429206744155382E-3</v>
      </c>
      <c r="AZ1240" s="13">
        <f t="shared" si="1663"/>
        <v>1.112794794951725E-3</v>
      </c>
      <c r="BA1240" s="13">
        <f t="shared" si="1664"/>
        <v>3.1235954668358074E-4</v>
      </c>
      <c r="BB1240" s="13">
        <f t="shared" si="1665"/>
        <v>6.5759082568726045E-5</v>
      </c>
      <c r="BC1240" s="13">
        <f t="shared" si="1666"/>
        <v>1.1075075466570554E-5</v>
      </c>
      <c r="BD1240" s="13">
        <f t="shared" si="1667"/>
        <v>3.6320294920169352E-5</v>
      </c>
      <c r="BE1240" s="13">
        <f t="shared" si="1668"/>
        <v>6.4309128002239556E-5</v>
      </c>
      <c r="BF1240" s="13">
        <f t="shared" si="1669"/>
        <v>5.6933237374565213E-5</v>
      </c>
      <c r="BG1240" s="13">
        <f t="shared" si="1670"/>
        <v>3.3602212922098255E-5</v>
      </c>
      <c r="BH1240" s="13">
        <f t="shared" si="1671"/>
        <v>1.4874115261972459E-5</v>
      </c>
      <c r="BI1240" s="13">
        <f t="shared" si="1672"/>
        <v>5.2672555903232274E-6</v>
      </c>
      <c r="BJ1240" s="14">
        <f t="shared" si="1673"/>
        <v>0.59153550212203165</v>
      </c>
      <c r="BK1240" s="14">
        <f t="shared" si="1674"/>
        <v>0.23350251231902511</v>
      </c>
      <c r="BL1240" s="14">
        <f t="shared" si="1675"/>
        <v>0.16792832048193973</v>
      </c>
      <c r="BM1240" s="14">
        <f t="shared" si="1676"/>
        <v>0.48237923970628793</v>
      </c>
      <c r="BN1240" s="14">
        <f t="shared" si="1677"/>
        <v>0.51524446656870659</v>
      </c>
    </row>
    <row r="1241" spans="1:66" x14ac:dyDescent="0.25">
      <c r="A1241" t="s">
        <v>348</v>
      </c>
      <c r="B1241" t="s">
        <v>261</v>
      </c>
      <c r="C1241" t="s">
        <v>265</v>
      </c>
      <c r="D1241" s="7" t="s">
        <v>380</v>
      </c>
      <c r="E1241" s="10">
        <f>VLOOKUP(A1241,home!$A$2:$E$405,3,FALSE)</f>
        <v>1.4792000000000001</v>
      </c>
      <c r="F1241" s="10">
        <f>VLOOKUP(B1241,home!$B$2:$E$405,3,FALSE)</f>
        <v>0.78869999999999996</v>
      </c>
      <c r="G1241" s="10">
        <f>VLOOKUP(C1241,away!$B$2:$E$405,4,FALSE)</f>
        <v>1.4648000000000001</v>
      </c>
      <c r="H1241" s="10">
        <f>VLOOKUP(A1241,away!$A$2:$E$405,3,FALSE)</f>
        <v>1.1875</v>
      </c>
      <c r="I1241" s="10">
        <f>VLOOKUP(C1241,away!$B$2:$E$405,3,FALSE)</f>
        <v>0.70179999999999998</v>
      </c>
      <c r="J1241" s="10">
        <f>VLOOKUP(B1241,home!$B$2:$E$405,4,FALSE)</f>
        <v>1.1228</v>
      </c>
      <c r="K1241" s="12">
        <f t="shared" si="1622"/>
        <v>1.7089016545919999</v>
      </c>
      <c r="L1241" s="12">
        <f t="shared" si="1623"/>
        <v>0.93572748499999991</v>
      </c>
      <c r="M1241" s="13">
        <f t="shared" si="1624"/>
        <v>7.1031691697646115E-2</v>
      </c>
      <c r="N1241" s="13">
        <f t="shared" si="1625"/>
        <v>0.12138617547057626</v>
      </c>
      <c r="O1241" s="13">
        <f t="shared" si="1626"/>
        <v>6.6466306227533758E-2</v>
      </c>
      <c r="P1241" s="13">
        <f t="shared" si="1627"/>
        <v>0.11358438068685099</v>
      </c>
      <c r="Q1241" s="13">
        <f t="shared" si="1628"/>
        <v>0.10371851805313131</v>
      </c>
      <c r="R1241" s="13">
        <f t="shared" si="1629"/>
        <v>3.1097174781764998E-2</v>
      </c>
      <c r="S1241" s="13">
        <f t="shared" si="1630"/>
        <v>4.5407237346013485E-2</v>
      </c>
      <c r="T1241" s="13">
        <f t="shared" si="1631"/>
        <v>9.7052268045783638E-2</v>
      </c>
      <c r="U1241" s="13">
        <f t="shared" si="1632"/>
        <v>5.3142013437694813E-2</v>
      </c>
      <c r="V1241" s="13">
        <f t="shared" si="1633"/>
        <v>8.0676867362270144E-3</v>
      </c>
      <c r="W1241" s="13">
        <f t="shared" si="1634"/>
        <v>5.9081582370942097E-2</v>
      </c>
      <c r="X1241" s="13">
        <f t="shared" si="1635"/>
        <v>5.528426048178197E-2</v>
      </c>
      <c r="Y1241" s="13">
        <f t="shared" si="1636"/>
        <v>2.5865501010351361E-2</v>
      </c>
      <c r="Z1241" s="13">
        <f t="shared" si="1637"/>
        <v>9.699493716382129E-3</v>
      </c>
      <c r="AA1241" s="13">
        <f t="shared" si="1638"/>
        <v>1.6575480860630126E-2</v>
      </c>
      <c r="AB1241" s="13">
        <f t="shared" si="1639"/>
        <v>1.4162933334194426E-2</v>
      </c>
      <c r="AC1241" s="13">
        <f t="shared" si="1640"/>
        <v>8.0629784713778232E-4</v>
      </c>
      <c r="AD1241" s="13">
        <f t="shared" si="1641"/>
        <v>2.5241153467404128E-2</v>
      </c>
      <c r="AE1241" s="13">
        <f t="shared" si="1642"/>
        <v>2.3618841052553088E-2</v>
      </c>
      <c r="AF1241" s="13">
        <f t="shared" si="1643"/>
        <v>1.1050399368360126E-2</v>
      </c>
      <c r="AG1241" s="13">
        <f t="shared" si="1644"/>
        <v>3.4467208030670702E-3</v>
      </c>
      <c r="AH1241" s="13">
        <f t="shared" si="1645"/>
        <v>2.2690207152508877E-3</v>
      </c>
      <c r="AI1241" s="13">
        <f t="shared" si="1646"/>
        <v>3.8775332545957649E-3</v>
      </c>
      <c r="AJ1241" s="13">
        <f t="shared" si="1647"/>
        <v>3.3131614972571029E-3</v>
      </c>
      <c r="AK1241" s="13">
        <f t="shared" si="1648"/>
        <v>1.8872890548643901E-3</v>
      </c>
      <c r="AL1241" s="13">
        <f t="shared" si="1649"/>
        <v>5.157294690720211E-5</v>
      </c>
      <c r="AM1241" s="13">
        <f t="shared" si="1650"/>
        <v>8.6269297848515017E-3</v>
      </c>
      <c r="AN1241" s="13">
        <f t="shared" si="1651"/>
        <v>8.0724553108506864E-3</v>
      </c>
      <c r="AO1241" s="13">
        <f t="shared" si="1652"/>
        <v>3.7768091528986021E-3</v>
      </c>
      <c r="AP1241" s="13">
        <f t="shared" si="1653"/>
        <v>1.1780213766555965E-3</v>
      </c>
      <c r="AQ1241" s="13">
        <f t="shared" si="1654"/>
        <v>2.755767450135447E-4</v>
      </c>
      <c r="AR1241" s="13">
        <f t="shared" si="1655"/>
        <v>4.2463700945892296E-4</v>
      </c>
      <c r="AS1241" s="13">
        <f t="shared" si="1656"/>
        <v>7.2566288806535212E-4</v>
      </c>
      <c r="AT1241" s="13">
        <f t="shared" si="1657"/>
        <v>6.2004325504544486E-4</v>
      </c>
      <c r="AU1241" s="13">
        <f t="shared" si="1658"/>
        <v>3.531976481552566E-4</v>
      </c>
      <c r="AV1241" s="13">
        <f t="shared" si="1659"/>
        <v>1.5089501133263032E-4</v>
      </c>
      <c r="AW1241" s="13">
        <f t="shared" si="1660"/>
        <v>2.2907932965663211E-6</v>
      </c>
      <c r="AX1241" s="13">
        <f t="shared" si="1661"/>
        <v>2.4570957638969573E-3</v>
      </c>
      <c r="AY1241" s="13">
        <f t="shared" si="1662"/>
        <v>2.2991720395554535E-3</v>
      </c>
      <c r="AZ1241" s="13">
        <f t="shared" si="1663"/>
        <v>1.0756992350777722E-3</v>
      </c>
      <c r="BA1241" s="13">
        <f t="shared" si="1664"/>
        <v>3.3552044661858257E-4</v>
      </c>
      <c r="BB1241" s="13">
        <f t="shared" si="1665"/>
        <v>7.8488925920120739E-5</v>
      </c>
      <c r="BC1241" s="13">
        <f t="shared" si="1666"/>
        <v>1.4688849050317181E-5</v>
      </c>
      <c r="BD1241" s="13">
        <f t="shared" si="1667"/>
        <v>6.6224086816486503E-5</v>
      </c>
      <c r="BE1241" s="13">
        <f t="shared" si="1668"/>
        <v>1.1317045153453802E-4</v>
      </c>
      <c r="BF1241" s="13">
        <f t="shared" si="1669"/>
        <v>9.6698585939147897E-5</v>
      </c>
      <c r="BG1241" s="13">
        <f t="shared" si="1670"/>
        <v>5.5082791169372169E-5</v>
      </c>
      <c r="BH1241" s="13">
        <f t="shared" si="1671"/>
        <v>2.3532768242221433E-5</v>
      </c>
      <c r="BI1241" s="13">
        <f t="shared" si="1672"/>
        <v>8.0430373172524553E-6</v>
      </c>
      <c r="BJ1241" s="14">
        <f t="shared" si="1673"/>
        <v>0.55393587775434006</v>
      </c>
      <c r="BK1241" s="14">
        <f t="shared" si="1674"/>
        <v>0.24124803930033806</v>
      </c>
      <c r="BL1241" s="14">
        <f t="shared" si="1675"/>
        <v>0.19542810069686287</v>
      </c>
      <c r="BM1241" s="14">
        <f t="shared" si="1676"/>
        <v>0.49073038330416102</v>
      </c>
      <c r="BN1241" s="14">
        <f t="shared" si="1677"/>
        <v>0.50728424691750351</v>
      </c>
    </row>
    <row r="1242" spans="1:66" x14ac:dyDescent="0.25">
      <c r="A1242" t="s">
        <v>348</v>
      </c>
      <c r="B1242" t="s">
        <v>262</v>
      </c>
      <c r="C1242" t="s">
        <v>266</v>
      </c>
      <c r="D1242" s="7" t="s">
        <v>380</v>
      </c>
      <c r="E1242" s="10">
        <f>VLOOKUP(A1242,home!$A$2:$E$405,3,FALSE)</f>
        <v>1.4792000000000001</v>
      </c>
      <c r="F1242" s="10">
        <f>VLOOKUP(B1242,home!$B$2:$E$405,3,FALSE)</f>
        <v>0.90139999999999998</v>
      </c>
      <c r="G1242" s="10">
        <f>VLOOKUP(C1242,away!$B$2:$E$405,4,FALSE)</f>
        <v>0.67600000000000005</v>
      </c>
      <c r="H1242" s="10">
        <f>VLOOKUP(A1242,away!$A$2:$E$405,3,FALSE)</f>
        <v>1.1875</v>
      </c>
      <c r="I1242" s="10">
        <f>VLOOKUP(C1242,away!$B$2:$E$405,3,FALSE)</f>
        <v>1.5639000000000001</v>
      </c>
      <c r="J1242" s="10">
        <f>VLOOKUP(B1242,home!$B$2:$E$405,4,FALSE)</f>
        <v>0.42109999999999997</v>
      </c>
      <c r="K1242" s="12">
        <f t="shared" si="1622"/>
        <v>0.90134519488000009</v>
      </c>
      <c r="L1242" s="12">
        <f t="shared" si="1623"/>
        <v>0.78203796937500003</v>
      </c>
      <c r="M1242" s="13">
        <f t="shared" si="1624"/>
        <v>0.18574450766346309</v>
      </c>
      <c r="N1242" s="13">
        <f t="shared" si="1625"/>
        <v>0.16741991945781382</v>
      </c>
      <c r="O1242" s="13">
        <f t="shared" si="1626"/>
        <v>0.14525925759569383</v>
      </c>
      <c r="P1242" s="13">
        <f t="shared" si="1627"/>
        <v>0.13092873384571477</v>
      </c>
      <c r="Q1242" s="13">
        <f t="shared" si="1628"/>
        <v>7.5451569965248544E-2</v>
      </c>
      <c r="R1242" s="13">
        <f t="shared" si="1629"/>
        <v>5.6799127421528213E-2</v>
      </c>
      <c r="S1242" s="13">
        <f t="shared" si="1630"/>
        <v>2.3072463301984886E-2</v>
      </c>
      <c r="T1242" s="13">
        <f t="shared" si="1631"/>
        <v>5.9005992561778714E-2</v>
      </c>
      <c r="U1242" s="13">
        <f t="shared" si="1632"/>
        <v>5.1195620574771304E-2</v>
      </c>
      <c r="V1242" s="13">
        <f t="shared" si="1633"/>
        <v>1.8070511327813656E-3</v>
      </c>
      <c r="W1242" s="13">
        <f t="shared" si="1634"/>
        <v>2.266930334477631E-2</v>
      </c>
      <c r="X1242" s="13">
        <f t="shared" si="1635"/>
        <v>1.7728255954894762E-2</v>
      </c>
      <c r="Y1242" s="13">
        <f t="shared" si="1636"/>
        <v>6.9320846437630739E-3</v>
      </c>
      <c r="Z1242" s="13">
        <f t="shared" si="1637"/>
        <v>1.4806358090334606E-2</v>
      </c>
      <c r="AA1242" s="13">
        <f t="shared" si="1638"/>
        <v>1.3345639718395712E-2</v>
      </c>
      <c r="AB1242" s="13">
        <f t="shared" si="1639"/>
        <v>6.014514116387825E-3</v>
      </c>
      <c r="AC1242" s="13">
        <f t="shared" si="1640"/>
        <v>7.961033403683383E-5</v>
      </c>
      <c r="AD1242" s="13">
        <f t="shared" si="1641"/>
        <v>5.1082169102728081E-3</v>
      </c>
      <c r="AE1242" s="13">
        <f t="shared" si="1642"/>
        <v>3.994819579636784E-3</v>
      </c>
      <c r="AF1242" s="13">
        <f t="shared" si="1643"/>
        <v>1.5620502960393204E-3</v>
      </c>
      <c r="AG1242" s="13">
        <f t="shared" si="1644"/>
        <v>4.071942138587361E-4</v>
      </c>
      <c r="AH1242" s="13">
        <f t="shared" si="1645"/>
        <v>2.8947835537010934E-3</v>
      </c>
      <c r="AI1242" s="13">
        <f t="shared" si="1646"/>
        <v>2.609199246346131E-3</v>
      </c>
      <c r="AJ1242" s="13">
        <f t="shared" si="1647"/>
        <v>1.1758946015893012E-3</v>
      </c>
      <c r="AK1242" s="13">
        <f t="shared" si="1648"/>
        <v>3.5329564960928303E-4</v>
      </c>
      <c r="AL1242" s="13">
        <f t="shared" si="1649"/>
        <v>2.244648925041112E-6</v>
      </c>
      <c r="AM1242" s="13">
        <f t="shared" si="1650"/>
        <v>9.2085335329583173E-4</v>
      </c>
      <c r="AN1242" s="13">
        <f t="shared" si="1651"/>
        <v>7.201422865036318E-4</v>
      </c>
      <c r="AO1242" s="13">
        <f t="shared" si="1652"/>
        <v>2.8158930569918477E-4</v>
      </c>
      <c r="AP1242" s="13">
        <f t="shared" si="1653"/>
        <v>7.3404509608902227E-5</v>
      </c>
      <c r="AQ1242" s="13">
        <f t="shared" si="1654"/>
        <v>1.4351278409378387E-5</v>
      </c>
      <c r="AR1242" s="13">
        <f t="shared" si="1655"/>
        <v>4.5276613042331018E-4</v>
      </c>
      <c r="AS1242" s="13">
        <f t="shared" si="1656"/>
        <v>4.0809857606146201E-4</v>
      </c>
      <c r="AT1242" s="13">
        <f t="shared" si="1657"/>
        <v>1.839188452851845E-4</v>
      </c>
      <c r="AU1242" s="13">
        <f t="shared" si="1658"/>
        <v>5.5258122481893075E-5</v>
      </c>
      <c r="AV1242" s="13">
        <f t="shared" si="1659"/>
        <v>1.2451660794286204E-5</v>
      </c>
      <c r="AW1242" s="13">
        <f t="shared" si="1660"/>
        <v>4.3950610405164905E-8</v>
      </c>
      <c r="AX1242" s="13">
        <f t="shared" si="1661"/>
        <v>1.3833445753038876E-4</v>
      </c>
      <c r="AY1242" s="13">
        <f t="shared" si="1662"/>
        <v>1.0818279826165742E-4</v>
      </c>
      <c r="AZ1242" s="13">
        <f t="shared" si="1663"/>
        <v>4.2301527936925913E-5</v>
      </c>
      <c r="BA1242" s="13">
        <f t="shared" si="1664"/>
        <v>1.102713366975113E-5</v>
      </c>
      <c r="BB1242" s="13">
        <f t="shared" si="1665"/>
        <v>2.1559093057797156E-6</v>
      </c>
      <c r="BC1242" s="13">
        <f t="shared" si="1666"/>
        <v>3.3720058712972716E-7</v>
      </c>
      <c r="BD1242" s="13">
        <f t="shared" si="1667"/>
        <v>5.9013384206336951E-5</v>
      </c>
      <c r="BE1242" s="13">
        <f t="shared" si="1668"/>
        <v>5.3191430287989097E-5</v>
      </c>
      <c r="BF1242" s="13">
        <f t="shared" si="1669"/>
        <v>2.397192004943673E-5</v>
      </c>
      <c r="BG1242" s="13">
        <f t="shared" si="1670"/>
        <v>7.2023249828691124E-6</v>
      </c>
      <c r="BH1242" s="13">
        <f t="shared" si="1671"/>
        <v>1.6229452538183127E-6</v>
      </c>
      <c r="BI1242" s="13">
        <f t="shared" si="1672"/>
        <v>2.9256678121648781E-7</v>
      </c>
      <c r="BJ1242" s="14">
        <f t="shared" si="1673"/>
        <v>0.36259208668889137</v>
      </c>
      <c r="BK1242" s="14">
        <f t="shared" si="1674"/>
        <v>0.34174279372516764</v>
      </c>
      <c r="BL1242" s="14">
        <f t="shared" si="1675"/>
        <v>0.28090512038463039</v>
      </c>
      <c r="BM1242" s="14">
        <f t="shared" si="1676"/>
        <v>0.23833510409191064</v>
      </c>
      <c r="BN1242" s="14">
        <f t="shared" si="1677"/>
        <v>0.76160311594946228</v>
      </c>
    </row>
    <row r="1243" spans="1:66" x14ac:dyDescent="0.25">
      <c r="A1243" t="s">
        <v>349</v>
      </c>
      <c r="B1243" t="s">
        <v>289</v>
      </c>
      <c r="C1243" t="s">
        <v>275</v>
      </c>
      <c r="D1243" s="7" t="s">
        <v>380</v>
      </c>
      <c r="E1243" s="10">
        <f>VLOOKUP(A1243,home!$A$2:$E$405,3,FALSE)</f>
        <v>1.53</v>
      </c>
      <c r="F1243" s="10">
        <f>VLOOKUP(B1243,home!$B$2:$E$405,3,FALSE)</f>
        <v>0.65359999999999996</v>
      </c>
      <c r="G1243" s="10">
        <f>VLOOKUP(C1243,away!$B$2:$E$405,4,FALSE)</f>
        <v>1.3574999999999999</v>
      </c>
      <c r="H1243" s="10">
        <f>VLOOKUP(A1243,away!$A$2:$E$405,3,FALSE)</f>
        <v>1.075</v>
      </c>
      <c r="I1243" s="10">
        <f>VLOOKUP(C1243,away!$B$2:$E$405,3,FALSE)</f>
        <v>0.71560000000000001</v>
      </c>
      <c r="J1243" s="10">
        <f>VLOOKUP(B1243,home!$B$2:$E$405,4,FALSE)</f>
        <v>1.0078</v>
      </c>
      <c r="K1243" s="12">
        <f t="shared" si="1622"/>
        <v>1.3575108599999999</v>
      </c>
      <c r="L1243" s="12">
        <f t="shared" si="1623"/>
        <v>0.77527030600000002</v>
      </c>
      <c r="M1243" s="13">
        <f t="shared" si="1624"/>
        <v>0.11850724678180054</v>
      </c>
      <c r="N1243" s="13">
        <f t="shared" si="1625"/>
        <v>0.16087487449499427</v>
      </c>
      <c r="O1243" s="13">
        <f t="shared" si="1626"/>
        <v>9.1875149475744017E-2</v>
      </c>
      <c r="P1243" s="13">
        <f t="shared" si="1627"/>
        <v>0.12472151317744581</v>
      </c>
      <c r="Q1243" s="13">
        <f t="shared" si="1628"/>
        <v>0.10919469461404588</v>
      </c>
      <c r="R1243" s="13">
        <f t="shared" si="1629"/>
        <v>3.5614037623927897E-2</v>
      </c>
      <c r="S1243" s="13">
        <f t="shared" si="1630"/>
        <v>3.2815410600823866E-2</v>
      </c>
      <c r="T1243" s="13">
        <f t="shared" si="1631"/>
        <v>8.4655404307007909E-2</v>
      </c>
      <c r="U1243" s="13">
        <f t="shared" si="1632"/>
        <v>4.8346442842930722E-2</v>
      </c>
      <c r="V1243" s="13">
        <f t="shared" si="1633"/>
        <v>3.8373533891323253E-3</v>
      </c>
      <c r="W1243" s="13">
        <f t="shared" si="1634"/>
        <v>4.9410994597650248E-2</v>
      </c>
      <c r="X1243" s="13">
        <f t="shared" si="1635"/>
        <v>3.8306876901484661E-2</v>
      </c>
      <c r="Y1243" s="13">
        <f t="shared" si="1636"/>
        <v>1.4849092088659172E-2</v>
      </c>
      <c r="Z1243" s="13">
        <f t="shared" si="1637"/>
        <v>9.2035019488660337E-3</v>
      </c>
      <c r="AA1243" s="13">
        <f t="shared" si="1638"/>
        <v>1.2493853845616805E-2</v>
      </c>
      <c r="AB1243" s="13">
        <f t="shared" si="1639"/>
        <v>8.4802711393387881E-3</v>
      </c>
      <c r="AC1243" s="13">
        <f t="shared" si="1640"/>
        <v>2.524109992669892E-4</v>
      </c>
      <c r="AD1243" s="13">
        <f t="shared" si="1641"/>
        <v>1.6768990442427884E-2</v>
      </c>
      <c r="AE1243" s="13">
        <f t="shared" si="1642"/>
        <v>1.300050035161214E-2</v>
      </c>
      <c r="AF1243" s="13">
        <f t="shared" si="1643"/>
        <v>5.0394509428737253E-3</v>
      </c>
      <c r="AG1243" s="13">
        <f t="shared" si="1644"/>
        <v>1.3023122248512341E-3</v>
      </c>
      <c r="AH1243" s="13">
        <f t="shared" si="1645"/>
        <v>1.7838004430422412E-3</v>
      </c>
      <c r="AI1243" s="13">
        <f t="shared" si="1646"/>
        <v>2.4215284735026538E-3</v>
      </c>
      <c r="AJ1243" s="13">
        <f t="shared" si="1647"/>
        <v>1.6436256002895374E-3</v>
      </c>
      <c r="AK1243" s="13">
        <f t="shared" si="1648"/>
        <v>7.4374653405568866E-4</v>
      </c>
      <c r="AL1243" s="13">
        <f t="shared" si="1649"/>
        <v>1.0625875674649362E-5</v>
      </c>
      <c r="AM1243" s="13">
        <f t="shared" si="1650"/>
        <v>4.5528173273664133E-3</v>
      </c>
      <c r="AN1243" s="13">
        <f t="shared" si="1651"/>
        <v>3.5296640825494613E-3</v>
      </c>
      <c r="AO1243" s="13">
        <f t="shared" si="1652"/>
        <v>1.3682218766776649E-3</v>
      </c>
      <c r="AP1243" s="13">
        <f t="shared" si="1653"/>
        <v>3.5358059766926259E-4</v>
      </c>
      <c r="AQ1243" s="13">
        <f t="shared" si="1654"/>
        <v>6.8530134537678005E-5</v>
      </c>
      <c r="AR1243" s="13">
        <f t="shared" si="1655"/>
        <v>2.7658550306405882E-4</v>
      </c>
      <c r="AS1243" s="13">
        <f t="shared" si="1656"/>
        <v>3.7546782412802314E-4</v>
      </c>
      <c r="AT1243" s="13">
        <f t="shared" si="1657"/>
        <v>2.5485082441718072E-4</v>
      </c>
      <c r="AU1243" s="13">
        <f t="shared" si="1658"/>
        <v>1.1532092060875865E-4</v>
      </c>
      <c r="AV1243" s="13">
        <f t="shared" si="1659"/>
        <v>3.9137350527896912E-5</v>
      </c>
      <c r="AW1243" s="13">
        <f t="shared" si="1660"/>
        <v>3.1064094038481041E-7</v>
      </c>
      <c r="AX1243" s="13">
        <f t="shared" si="1661"/>
        <v>1.0300831609160123E-3</v>
      </c>
      <c r="AY1243" s="13">
        <f t="shared" si="1662"/>
        <v>7.9859288736880407E-4</v>
      </c>
      <c r="AZ1243" s="13">
        <f t="shared" si="1663"/>
        <v>3.0956267607991811E-4</v>
      </c>
      <c r="BA1243" s="13">
        <f t="shared" si="1664"/>
        <v>7.999825020355235E-5</v>
      </c>
      <c r="BB1243" s="13">
        <f t="shared" si="1665"/>
        <v>1.5505066978693145E-5</v>
      </c>
      <c r="BC1243" s="13">
        <f t="shared" si="1666"/>
        <v>2.4041236042243863E-6</v>
      </c>
      <c r="BD1243" s="13">
        <f t="shared" si="1667"/>
        <v>3.5738087932606132E-5</v>
      </c>
      <c r="BE1243" s="13">
        <f t="shared" si="1668"/>
        <v>4.851484248414777E-5</v>
      </c>
      <c r="BF1243" s="13">
        <f t="shared" si="1669"/>
        <v>3.292971277170999E-5</v>
      </c>
      <c r="BG1243" s="13">
        <f t="shared" si="1670"/>
        <v>1.4900814234759001E-5</v>
      </c>
      <c r="BH1243" s="13">
        <f t="shared" si="1671"/>
        <v>5.057004286631982E-6</v>
      </c>
      <c r="BI1243" s="13">
        <f t="shared" si="1672"/>
        <v>1.3729876476338943E-6</v>
      </c>
      <c r="BJ1243" s="14">
        <f t="shared" si="1673"/>
        <v>0.50551215114955861</v>
      </c>
      <c r="BK1243" s="14">
        <f t="shared" si="1674"/>
        <v>0.28094315371151296</v>
      </c>
      <c r="BL1243" s="14">
        <f t="shared" si="1675"/>
        <v>0.20460233185055174</v>
      </c>
      <c r="BM1243" s="14">
        <f t="shared" si="1676"/>
        <v>0.35867534024610265</v>
      </c>
      <c r="BN1243" s="14">
        <f t="shared" si="1677"/>
        <v>0.64078751616795837</v>
      </c>
    </row>
    <row r="1244" spans="1:66" x14ac:dyDescent="0.25">
      <c r="A1244" t="s">
        <v>349</v>
      </c>
      <c r="B1244" t="s">
        <v>280</v>
      </c>
      <c r="C1244" t="s">
        <v>287</v>
      </c>
      <c r="D1244" s="7" t="s">
        <v>380</v>
      </c>
      <c r="E1244" s="10">
        <f>VLOOKUP(A1244,home!$A$2:$E$405,3,FALSE)</f>
        <v>1.53</v>
      </c>
      <c r="F1244" s="10">
        <f>VLOOKUP(B1244,home!$B$2:$E$405,3,FALSE)</f>
        <v>0.49020000000000002</v>
      </c>
      <c r="G1244" s="10">
        <f>VLOOKUP(C1244,away!$B$2:$E$405,4,FALSE)</f>
        <v>1.4160999999999999</v>
      </c>
      <c r="H1244" s="10">
        <f>VLOOKUP(A1244,away!$A$2:$E$405,3,FALSE)</f>
        <v>1.075</v>
      </c>
      <c r="I1244" s="10">
        <f>VLOOKUP(C1244,away!$B$2:$E$405,3,FALSE)</f>
        <v>0.46510000000000001</v>
      </c>
      <c r="J1244" s="10">
        <f>VLOOKUP(B1244,home!$B$2:$E$405,4,FALSE)</f>
        <v>0.62019999999999997</v>
      </c>
      <c r="K1244" s="12">
        <f t="shared" si="1622"/>
        <v>1.0620834966000001</v>
      </c>
      <c r="L1244" s="12">
        <f t="shared" si="1623"/>
        <v>0.31008914649999997</v>
      </c>
      <c r="M1244" s="13">
        <f t="shared" si="1624"/>
        <v>0.25355547512681692</v>
      </c>
      <c r="N1244" s="13">
        <f t="shared" si="1625"/>
        <v>0.26929708560476401</v>
      </c>
      <c r="O1244" s="13">
        <f t="shared" si="1626"/>
        <v>7.8624800872476641E-2</v>
      </c>
      <c r="P1244" s="13">
        <f t="shared" si="1627"/>
        <v>8.3506103430118717E-2</v>
      </c>
      <c r="Q1244" s="13">
        <f t="shared" si="1628"/>
        <v>0.14300799515164864</v>
      </c>
      <c r="R1244" s="13">
        <f t="shared" si="1629"/>
        <v>1.2190348698139366E-2</v>
      </c>
      <c r="S1244" s="13">
        <f t="shared" si="1630"/>
        <v>6.8754868205803598E-3</v>
      </c>
      <c r="T1244" s="13">
        <f t="shared" si="1631"/>
        <v>4.434522715925087E-2</v>
      </c>
      <c r="U1244" s="13">
        <f t="shared" si="1632"/>
        <v>1.2947168170093115E-2</v>
      </c>
      <c r="V1244" s="13">
        <f t="shared" si="1633"/>
        <v>2.5159741266115898E-4</v>
      </c>
      <c r="W1244" s="13">
        <f t="shared" si="1634"/>
        <v>5.0628810510806296E-2</v>
      </c>
      <c r="X1244" s="13">
        <f t="shared" si="1635"/>
        <v>1.5699444639606156E-2</v>
      </c>
      <c r="Y1244" s="13">
        <f t="shared" si="1636"/>
        <v>2.4341136944097358E-3</v>
      </c>
      <c r="Z1244" s="13">
        <f t="shared" si="1637"/>
        <v>1.260031607781141E-3</v>
      </c>
      <c r="AA1244" s="13">
        <f t="shared" si="1638"/>
        <v>1.3382587758187139E-3</v>
      </c>
      <c r="AB1244" s="13">
        <f t="shared" si="1639"/>
        <v>7.1067127998858761E-4</v>
      </c>
      <c r="AC1244" s="13">
        <f t="shared" si="1640"/>
        <v>5.1788271269642257E-6</v>
      </c>
      <c r="AD1244" s="13">
        <f t="shared" si="1641"/>
        <v>1.3443006024003995E-2</v>
      </c>
      <c r="AE1244" s="13">
        <f t="shared" si="1642"/>
        <v>4.1685302643777577E-3</v>
      </c>
      <c r="AF1244" s="13">
        <f t="shared" si="1643"/>
        <v>6.4630799592015899E-4</v>
      </c>
      <c r="AG1244" s="13">
        <f t="shared" si="1644"/>
        <v>6.6804364943669217E-5</v>
      </c>
      <c r="AH1244" s="13">
        <f t="shared" si="1645"/>
        <v>9.7680531454969171E-5</v>
      </c>
      <c r="AI1244" s="13">
        <f t="shared" si="1646"/>
        <v>1.0374488039743993E-4</v>
      </c>
      <c r="AJ1244" s="13">
        <f t="shared" si="1647"/>
        <v>5.5092862663430904E-5</v>
      </c>
      <c r="AK1244" s="13">
        <f t="shared" si="1648"/>
        <v>1.9504406738426768E-5</v>
      </c>
      <c r="AL1244" s="13">
        <f t="shared" si="1649"/>
        <v>6.8223914075557782E-8</v>
      </c>
      <c r="AM1244" s="13">
        <f t="shared" si="1650"/>
        <v>2.8555189685578065E-3</v>
      </c>
      <c r="AN1244" s="13">
        <f t="shared" si="1651"/>
        <v>8.8546543977465061E-4</v>
      </c>
      <c r="AO1244" s="13">
        <f t="shared" si="1652"/>
        <v>1.3728661123748427E-4</v>
      </c>
      <c r="AP1244" s="13">
        <f t="shared" si="1653"/>
        <v>1.4190362701502937E-5</v>
      </c>
      <c r="AQ1244" s="13">
        <f t="shared" si="1654"/>
        <v>1.1000693646586197E-6</v>
      </c>
      <c r="AR1244" s="13">
        <f t="shared" si="1655"/>
        <v>6.0579345257075629E-6</v>
      </c>
      <c r="AS1244" s="13">
        <f t="shared" si="1656"/>
        <v>6.4340322832373514E-6</v>
      </c>
      <c r="AT1244" s="13">
        <f t="shared" si="1657"/>
        <v>3.4167397523090036E-6</v>
      </c>
      <c r="AU1244" s="13">
        <f t="shared" si="1658"/>
        <v>1.209620967701522E-6</v>
      </c>
      <c r="AV1244" s="13">
        <f t="shared" si="1659"/>
        <v>3.2117961673427698E-7</v>
      </c>
      <c r="AW1244" s="13">
        <f t="shared" si="1660"/>
        <v>6.2413617795207422E-10</v>
      </c>
      <c r="AX1244" s="13">
        <f t="shared" si="1661"/>
        <v>5.0546659512224997E-4</v>
      </c>
      <c r="AY1244" s="13">
        <f t="shared" si="1662"/>
        <v>1.5673970506571957E-4</v>
      </c>
      <c r="AZ1244" s="13">
        <f t="shared" si="1663"/>
        <v>2.4301640683245348E-5</v>
      </c>
      <c r="BA1244" s="13">
        <f t="shared" si="1664"/>
        <v>2.5118916726724094E-6</v>
      </c>
      <c r="BB1244" s="13">
        <f t="shared" si="1665"/>
        <v>1.9472758621986117E-7</v>
      </c>
      <c r="BC1244" s="13">
        <f t="shared" si="1666"/>
        <v>1.2076582202184391E-8</v>
      </c>
      <c r="BD1244" s="13">
        <f t="shared" si="1667"/>
        <v>3.1308329110492321E-7</v>
      </c>
      <c r="BE1244" s="13">
        <f t="shared" si="1668"/>
        <v>3.3252059654375249E-7</v>
      </c>
      <c r="BF1244" s="13">
        <f t="shared" si="1669"/>
        <v>1.7658231893435326E-7</v>
      </c>
      <c r="BG1244" s="13">
        <f t="shared" si="1670"/>
        <v>6.2515055577178112E-8</v>
      </c>
      <c r="BH1244" s="13">
        <f t="shared" si="1671"/>
        <v>1.6599052204388165E-8</v>
      </c>
      <c r="BI1244" s="13">
        <f t="shared" si="1672"/>
        <v>3.5259158810965057E-9</v>
      </c>
      <c r="BJ1244" s="14">
        <f t="shared" si="1673"/>
        <v>0.54832011349807952</v>
      </c>
      <c r="BK1244" s="14">
        <f t="shared" si="1674"/>
        <v>0.34435064954628397</v>
      </c>
      <c r="BL1244" s="14">
        <f t="shared" si="1675"/>
        <v>0.1061056148111466</v>
      </c>
      <c r="BM1244" s="14">
        <f t="shared" si="1676"/>
        <v>0.1596978614983976</v>
      </c>
      <c r="BN1244" s="14">
        <f t="shared" si="1677"/>
        <v>0.84018180888396443</v>
      </c>
    </row>
    <row r="1245" spans="1:66" x14ac:dyDescent="0.25">
      <c r="A1245" t="s">
        <v>357</v>
      </c>
      <c r="B1245" t="s">
        <v>334</v>
      </c>
      <c r="C1245" t="s">
        <v>331</v>
      </c>
      <c r="D1245" s="7" t="s">
        <v>380</v>
      </c>
      <c r="E1245" s="10">
        <f>VLOOKUP(A1245,home!$A$2:$E$405,3,FALSE)</f>
        <v>1.9630000000000001</v>
      </c>
      <c r="F1245" s="10">
        <f>VLOOKUP(B1245,home!$B$2:$E$405,3,FALSE)</f>
        <v>1.2736000000000001</v>
      </c>
      <c r="G1245" s="10">
        <f>VLOOKUP(C1245,away!$B$2:$E$405,4,FALSE)</f>
        <v>1.4434</v>
      </c>
      <c r="H1245" s="10">
        <f>VLOOKUP(A1245,away!$A$2:$E$405,3,FALSE)</f>
        <v>1.5185</v>
      </c>
      <c r="I1245" s="10">
        <f>VLOOKUP(C1245,away!$B$2:$E$405,3,FALSE)</f>
        <v>0.76829999999999998</v>
      </c>
      <c r="J1245" s="10">
        <f>VLOOKUP(B1245,home!$B$2:$E$405,4,FALSE)</f>
        <v>1.0975999999999999</v>
      </c>
      <c r="K1245" s="12">
        <f t="shared" si="1622"/>
        <v>3.6086108531200005</v>
      </c>
      <c r="L1245" s="12">
        <f t="shared" si="1623"/>
        <v>1.2805299124799998</v>
      </c>
      <c r="M1245" s="13">
        <f t="shared" si="1624"/>
        <v>7.527887917188108E-3</v>
      </c>
      <c r="N1245" s="13">
        <f t="shared" si="1625"/>
        <v>2.7165218039035925E-2</v>
      </c>
      <c r="O1245" s="13">
        <f t="shared" si="1626"/>
        <v>9.6396856557561337E-3</v>
      </c>
      <c r="P1245" s="13">
        <f t="shared" si="1627"/>
        <v>3.4785874278026777E-2</v>
      </c>
      <c r="Q1245" s="13">
        <f t="shared" si="1628"/>
        <v>4.9014350321518123E-2</v>
      </c>
      <c r="R1245" s="13">
        <f t="shared" si="1629"/>
        <v>6.1719529145500577E-3</v>
      </c>
      <c r="S1245" s="13">
        <f t="shared" si="1630"/>
        <v>4.0185808509575885E-2</v>
      </c>
      <c r="T1245" s="13">
        <f t="shared" si="1631"/>
        <v>6.2764341727477635E-2</v>
      </c>
      <c r="U1245" s="13">
        <f t="shared" si="1632"/>
        <v>2.2272176272390958E-2</v>
      </c>
      <c r="V1245" s="13">
        <f t="shared" si="1633"/>
        <v>2.0632886053576913E-2</v>
      </c>
      <c r="W1245" s="13">
        <f t="shared" si="1634"/>
        <v>5.8957905509618706E-2</v>
      </c>
      <c r="X1245" s="13">
        <f t="shared" si="1635"/>
        <v>7.5497361582236119E-2</v>
      </c>
      <c r="Y1245" s="13">
        <f t="shared" si="1636"/>
        <v>4.8338314909685876E-2</v>
      </c>
      <c r="Z1245" s="13">
        <f t="shared" si="1637"/>
        <v>2.634456775166489E-3</v>
      </c>
      <c r="AA1245" s="13">
        <f t="shared" si="1638"/>
        <v>9.5067293109413094E-3</v>
      </c>
      <c r="AB1245" s="13">
        <f t="shared" si="1639"/>
        <v>1.7153043284568417E-2</v>
      </c>
      <c r="AC1245" s="13">
        <f t="shared" si="1640"/>
        <v>5.9589504731284697E-3</v>
      </c>
      <c r="AD1245" s="13">
        <f t="shared" si="1641"/>
        <v>5.3189034424808386E-2</v>
      </c>
      <c r="AE1245" s="13">
        <f t="shared" si="1642"/>
        <v>6.8110149596895569E-2</v>
      </c>
      <c r="AF1245" s="13">
        <f t="shared" si="1643"/>
        <v>4.3608541951156203E-2</v>
      </c>
      <c r="AG1245" s="13">
        <f t="shared" si="1644"/>
        <v>1.8614014136031486E-2</v>
      </c>
      <c r="AH1245" s="13">
        <f t="shared" si="1645"/>
        <v>8.4337517593407161E-4</v>
      </c>
      <c r="AI1245" s="13">
        <f t="shared" si="1646"/>
        <v>3.0434128131276808E-3</v>
      </c>
      <c r="AJ1245" s="13">
        <f t="shared" si="1647"/>
        <v>5.4912462539885108E-3</v>
      </c>
      <c r="AK1245" s="13">
        <f t="shared" si="1648"/>
        <v>6.6052569430991625E-3</v>
      </c>
      <c r="AL1245" s="13">
        <f t="shared" si="1649"/>
        <v>1.1014367071749021E-3</v>
      </c>
      <c r="AM1245" s="13">
        <f t="shared" si="1650"/>
        <v>3.838770537846737E-2</v>
      </c>
      <c r="AN1245" s="13">
        <f t="shared" si="1651"/>
        <v>4.9156605008596824E-2</v>
      </c>
      <c r="AO1245" s="13">
        <f t="shared" si="1652"/>
        <v>3.1473251554736216E-2</v>
      </c>
      <c r="AP1245" s="13">
        <f t="shared" si="1653"/>
        <v>1.3434146686282464E-2</v>
      </c>
      <c r="AQ1245" s="13">
        <f t="shared" si="1654"/>
        <v>4.3007066701071907E-3</v>
      </c>
      <c r="AR1245" s="13">
        <f t="shared" si="1655"/>
        <v>2.1599342804533216E-4</v>
      </c>
      <c r="AS1245" s="13">
        <f t="shared" si="1656"/>
        <v>7.794362286469796E-4</v>
      </c>
      <c r="AT1245" s="13">
        <f t="shared" si="1657"/>
        <v>1.4063410170052065E-3</v>
      </c>
      <c r="AU1245" s="13">
        <f t="shared" si="1658"/>
        <v>1.6916458190509359E-3</v>
      </c>
      <c r="AV1245" s="13">
        <f t="shared" si="1659"/>
        <v>1.5261228655655702E-3</v>
      </c>
      <c r="AW1245" s="13">
        <f t="shared" si="1660"/>
        <v>1.413796245318255E-4</v>
      </c>
      <c r="AX1245" s="13">
        <f t="shared" si="1661"/>
        <v>2.3087715042518393E-2</v>
      </c>
      <c r="AY1245" s="13">
        <f t="shared" si="1662"/>
        <v>2.9564509722759244E-2</v>
      </c>
      <c r="AZ1245" s="13">
        <f t="shared" si="1663"/>
        <v>1.8929119523899505E-2</v>
      </c>
      <c r="BA1245" s="13">
        <f t="shared" si="1664"/>
        <v>8.0797679224208323E-3</v>
      </c>
      <c r="BB1245" s="13">
        <f t="shared" si="1665"/>
        <v>2.5865961276390643E-3</v>
      </c>
      <c r="BC1245" s="13">
        <f t="shared" si="1666"/>
        <v>6.624427425893513E-4</v>
      </c>
      <c r="BD1245" s="13">
        <f t="shared" si="1667"/>
        <v>4.6097674251857386E-5</v>
      </c>
      <c r="BE1245" s="13">
        <f t="shared" si="1668"/>
        <v>1.6634856760884296E-4</v>
      </c>
      <c r="BF1245" s="13">
        <f t="shared" si="1669"/>
        <v>3.0014362323711844E-4</v>
      </c>
      <c r="BG1245" s="13">
        <f t="shared" si="1670"/>
        <v>3.6103384543607539E-4</v>
      </c>
      <c r="BH1245" s="13">
        <f t="shared" si="1671"/>
        <v>3.2570766324606761E-4</v>
      </c>
      <c r="BI1245" s="13">
        <f t="shared" si="1672"/>
        <v>2.3507044170682274E-4</v>
      </c>
      <c r="BJ1245" s="14">
        <f t="shared" si="1673"/>
        <v>0.72492179857848071</v>
      </c>
      <c r="BK1245" s="14">
        <f t="shared" si="1674"/>
        <v>0.1397573536614303</v>
      </c>
      <c r="BL1245" s="14">
        <f t="shared" si="1675"/>
        <v>8.778081979815712E-2</v>
      </c>
      <c r="BM1245" s="14">
        <f t="shared" si="1676"/>
        <v>0.79136632958893194</v>
      </c>
      <c r="BN1245" s="14">
        <f t="shared" si="1677"/>
        <v>0.13430496912607512</v>
      </c>
    </row>
    <row r="1246" spans="1:66" x14ac:dyDescent="0.25">
      <c r="A1246" t="s">
        <v>357</v>
      </c>
      <c r="B1246" t="s">
        <v>332</v>
      </c>
      <c r="C1246" t="s">
        <v>330</v>
      </c>
      <c r="D1246" s="7" t="s">
        <v>380</v>
      </c>
      <c r="E1246" s="10">
        <f>VLOOKUP(A1246,home!$A$2:$E$405,3,FALSE)</f>
        <v>1.9630000000000001</v>
      </c>
      <c r="F1246" s="10">
        <f>VLOOKUP(B1246,home!$B$2:$E$405,3,FALSE)</f>
        <v>0.61129999999999995</v>
      </c>
      <c r="G1246" s="10">
        <f>VLOOKUP(C1246,away!$B$2:$E$405,4,FALSE)</f>
        <v>1.1037999999999999</v>
      </c>
      <c r="H1246" s="10">
        <f>VLOOKUP(A1246,away!$A$2:$E$405,3,FALSE)</f>
        <v>1.5185</v>
      </c>
      <c r="I1246" s="10">
        <f>VLOOKUP(C1246,away!$B$2:$E$405,3,FALSE)</f>
        <v>0.65849999999999997</v>
      </c>
      <c r="J1246" s="10">
        <f>VLOOKUP(B1246,home!$B$2:$E$405,4,FALSE)</f>
        <v>0.65849999999999997</v>
      </c>
      <c r="K1246" s="12">
        <f t="shared" si="1622"/>
        <v>1.32454002122</v>
      </c>
      <c r="L1246" s="12">
        <f t="shared" si="1623"/>
        <v>0.65845538662499992</v>
      </c>
      <c r="M1246" s="13">
        <f t="shared" si="1624"/>
        <v>0.13765628242721639</v>
      </c>
      <c r="N1246" s="13">
        <f t="shared" si="1625"/>
        <v>0.18233125524721147</v>
      </c>
      <c r="O1246" s="13">
        <f t="shared" si="1626"/>
        <v>9.0640520666972937E-2</v>
      </c>
      <c r="P1246" s="13">
        <f t="shared" si="1627"/>
        <v>0.12005699716762416</v>
      </c>
      <c r="Q1246" s="13">
        <f t="shared" si="1628"/>
        <v>0.12075252234710537</v>
      </c>
      <c r="R1246" s="13">
        <f t="shared" si="1629"/>
        <v>2.9841369539831474E-2</v>
      </c>
      <c r="S1246" s="13">
        <f t="shared" si="1630"/>
        <v>2.6176942880409271E-2</v>
      </c>
      <c r="T1246" s="13">
        <f t="shared" si="1631"/>
        <v>7.9510148788007204E-2</v>
      </c>
      <c r="U1246" s="13">
        <f t="shared" si="1632"/>
        <v>3.9526088243522238E-2</v>
      </c>
      <c r="V1246" s="13">
        <f t="shared" si="1633"/>
        <v>2.5366926810881899E-3</v>
      </c>
      <c r="W1246" s="13">
        <f t="shared" si="1634"/>
        <v>5.3313849504001178E-2</v>
      </c>
      <c r="X1246" s="13">
        <f t="shared" si="1635"/>
        <v>3.5104791387624151E-2</v>
      </c>
      <c r="Y1246" s="13">
        <f t="shared" si="1636"/>
        <v>1.1557469492764013E-2</v>
      </c>
      <c r="Z1246" s="13">
        <f t="shared" si="1637"/>
        <v>6.5497368392564096E-3</v>
      </c>
      <c r="AA1246" s="13">
        <f t="shared" si="1638"/>
        <v>8.6753885720540994E-3</v>
      </c>
      <c r="AB1246" s="13">
        <f t="shared" si="1639"/>
        <v>5.7454496816601421E-3</v>
      </c>
      <c r="AC1246" s="13">
        <f t="shared" si="1640"/>
        <v>1.3827361375132047E-4</v>
      </c>
      <c r="AD1246" s="13">
        <f t="shared" si="1641"/>
        <v>1.7654081838337391E-2</v>
      </c>
      <c r="AE1246" s="13">
        <f t="shared" si="1642"/>
        <v>1.1624425282371835E-2</v>
      </c>
      <c r="AF1246" s="13">
        <f t="shared" si="1643"/>
        <v>3.8270827217987847E-3</v>
      </c>
      <c r="AG1246" s="13">
        <f t="shared" si="1644"/>
        <v>8.3998774440929196E-4</v>
      </c>
      <c r="AH1246" s="13">
        <f t="shared" si="1645"/>
        <v>1.0781773756961459E-3</v>
      </c>
      <c r="AI1246" s="13">
        <f t="shared" si="1646"/>
        <v>1.4280890840834969E-3</v>
      </c>
      <c r="AJ1246" s="13">
        <f t="shared" si="1647"/>
        <v>9.4578057286800272E-4</v>
      </c>
      <c r="AK1246" s="13">
        <f t="shared" si="1648"/>
        <v>4.1757474001868287E-4</v>
      </c>
      <c r="AL1246" s="13">
        <f t="shared" si="1649"/>
        <v>4.8238161199150006E-6</v>
      </c>
      <c r="AM1246" s="13">
        <f t="shared" si="1650"/>
        <v>4.6767075865542075E-3</v>
      </c>
      <c r="AN1246" s="13">
        <f t="shared" si="1651"/>
        <v>3.0794033020366206E-3</v>
      </c>
      <c r="AO1246" s="13">
        <f t="shared" si="1652"/>
        <v>1.0138248459084121E-3</v>
      </c>
      <c r="AP1246" s="13">
        <f t="shared" si="1653"/>
        <v>2.2251947696088481E-4</v>
      </c>
      <c r="AQ1246" s="13">
        <f t="shared" si="1654"/>
        <v>3.6629787058468039E-5</v>
      </c>
      <c r="AR1246" s="13">
        <f t="shared" si="1655"/>
        <v>1.4198634015286676E-4</v>
      </c>
      <c r="AS1246" s="13">
        <f t="shared" si="1656"/>
        <v>1.8806658999902828E-4</v>
      </c>
      <c r="AT1246" s="13">
        <f t="shared" si="1657"/>
        <v>1.2455086255404299E-4</v>
      </c>
      <c r="AU1246" s="13">
        <f t="shared" si="1658"/>
        <v>5.4990867376767152E-5</v>
      </c>
      <c r="AV1246" s="13">
        <f t="shared" si="1659"/>
        <v>1.8209401160532332E-5</v>
      </c>
      <c r="AW1246" s="13">
        <f t="shared" si="1660"/>
        <v>1.1686371382447959E-7</v>
      </c>
      <c r="AX1246" s="13">
        <f t="shared" si="1661"/>
        <v>1.0324143943223737E-3</v>
      </c>
      <c r="AY1246" s="13">
        <f t="shared" si="1662"/>
        <v>6.7979881917075359E-4</v>
      </c>
      <c r="AZ1246" s="13">
        <f t="shared" si="1663"/>
        <v>2.2380859715214843E-4</v>
      </c>
      <c r="BA1246" s="13">
        <f t="shared" si="1664"/>
        <v>4.9122658789272254E-5</v>
      </c>
      <c r="BB1246" s="13">
        <f t="shared" si="1665"/>
        <v>8.0862698212845511E-6</v>
      </c>
      <c r="BC1246" s="13">
        <f t="shared" si="1666"/>
        <v>1.0648895843055981E-6</v>
      </c>
      <c r="BD1246" s="13">
        <f t="shared" si="1667"/>
        <v>1.5581945083470761E-5</v>
      </c>
      <c r="BE1246" s="13">
        <f t="shared" si="1668"/>
        <v>2.0638909871509236E-5</v>
      </c>
      <c r="BF1246" s="13">
        <f t="shared" si="1669"/>
        <v>1.3668531059583257E-5</v>
      </c>
      <c r="BG1246" s="13">
        <f t="shared" si="1670"/>
        <v>6.0348388065688806E-6</v>
      </c>
      <c r="BH1246" s="13">
        <f t="shared" si="1671"/>
        <v>1.9983463802280049E-6</v>
      </c>
      <c r="BI1246" s="13">
        <f t="shared" si="1672"/>
        <v>5.2937795137442268E-7</v>
      </c>
      <c r="BJ1246" s="14">
        <f t="shared" si="1673"/>
        <v>0.52753899498098933</v>
      </c>
      <c r="BK1246" s="14">
        <f t="shared" si="1674"/>
        <v>0.28724981140538003</v>
      </c>
      <c r="BL1246" s="14">
        <f t="shared" si="1675"/>
        <v>0.17888469448710317</v>
      </c>
      <c r="BM1246" s="14">
        <f t="shared" si="1676"/>
        <v>0.31826460836131021</v>
      </c>
      <c r="BN1246" s="14">
        <f t="shared" si="1677"/>
        <v>0.68127894739596184</v>
      </c>
    </row>
    <row r="1247" spans="1:66" x14ac:dyDescent="0.25">
      <c r="A1247" t="s">
        <v>290</v>
      </c>
      <c r="B1247" t="s">
        <v>292</v>
      </c>
      <c r="C1247" t="s">
        <v>312</v>
      </c>
      <c r="D1247" s="7" t="s">
        <v>380</v>
      </c>
      <c r="E1247" s="10">
        <f>VLOOKUP(A1247,home!$A$2:$E$405,3,FALSE)</f>
        <v>1.6512</v>
      </c>
      <c r="F1247" s="10">
        <f>VLOOKUP(B1247,home!$B$2:$E$405,3,FALSE)</f>
        <v>0.90839999999999999</v>
      </c>
      <c r="G1247" s="10">
        <f>VLOOKUP(C1247,away!$B$2:$E$405,4,FALSE)</f>
        <v>1.2491000000000001</v>
      </c>
      <c r="H1247" s="10">
        <f>VLOOKUP(A1247,away!$A$2:$E$405,3,FALSE)</f>
        <v>1.1418999999999999</v>
      </c>
      <c r="I1247" s="10">
        <f>VLOOKUP(C1247,away!$B$2:$E$405,3,FALSE)</f>
        <v>1.3136000000000001</v>
      </c>
      <c r="J1247" s="10">
        <f>VLOOKUP(B1247,home!$B$2:$E$405,4,FALSE)</f>
        <v>1.3136000000000001</v>
      </c>
      <c r="K1247" s="12">
        <f t="shared" si="1622"/>
        <v>1.8735876449280002</v>
      </c>
      <c r="L1247" s="12">
        <f t="shared" si="1623"/>
        <v>1.9703997898240002</v>
      </c>
      <c r="M1247" s="13">
        <f t="shared" si="1624"/>
        <v>2.1408067655473598E-2</v>
      </c>
      <c r="N1247" s="13">
        <f t="shared" si="1625"/>
        <v>4.0109891061078075E-2</v>
      </c>
      <c r="O1247" s="13">
        <f t="shared" si="1626"/>
        <v>4.218245200888316E-2</v>
      </c>
      <c r="P1247" s="13">
        <f t="shared" si="1627"/>
        <v>7.9032520916611781E-2</v>
      </c>
      <c r="Q1247" s="13">
        <f t="shared" si="1628"/>
        <v>3.7574698165721968E-2</v>
      </c>
      <c r="R1247" s="13">
        <f t="shared" si="1629"/>
        <v>4.1558147286282175E-2</v>
      </c>
      <c r="S1247" s="13">
        <f t="shared" si="1630"/>
        <v>7.2941419362967039E-2</v>
      </c>
      <c r="T1247" s="13">
        <f t="shared" si="1631"/>
        <v>7.4037177368438817E-2</v>
      </c>
      <c r="U1247" s="13">
        <f t="shared" si="1632"/>
        <v>7.7862831301676386E-2</v>
      </c>
      <c r="V1247" s="13">
        <f t="shared" si="1633"/>
        <v>2.9919895123780165E-2</v>
      </c>
      <c r="W1247" s="13">
        <f t="shared" si="1634"/>
        <v>2.3466496748398489E-2</v>
      </c>
      <c r="X1247" s="13">
        <f t="shared" si="1635"/>
        <v>4.6238380260949973E-2</v>
      </c>
      <c r="Y1247" s="13">
        <f t="shared" si="1636"/>
        <v>4.5554047373989007E-2</v>
      </c>
      <c r="Z1247" s="13">
        <f t="shared" si="1637"/>
        <v>2.729538822612175E-2</v>
      </c>
      <c r="AA1247" s="13">
        <f t="shared" si="1638"/>
        <v>5.1140302143974914E-2</v>
      </c>
      <c r="AB1247" s="13">
        <f t="shared" si="1639"/>
        <v>4.7907919127418173E-2</v>
      </c>
      <c r="AC1247" s="13">
        <f t="shared" si="1640"/>
        <v>6.903486034003389E-3</v>
      </c>
      <c r="AD1247" s="13">
        <f t="shared" si="1641"/>
        <v>1.0991634594385626E-2</v>
      </c>
      <c r="AE1247" s="13">
        <f t="shared" si="1642"/>
        <v>2.165791449459965E-2</v>
      </c>
      <c r="AF1247" s="13">
        <f t="shared" si="1643"/>
        <v>2.1337375084092659E-2</v>
      </c>
      <c r="AG1247" s="13">
        <f t="shared" si="1644"/>
        <v>1.4014386460364013E-2</v>
      </c>
      <c r="AH1247" s="13">
        <f t="shared" si="1645"/>
        <v>1.3445706805978692E-2</v>
      </c>
      <c r="AI1247" s="13">
        <f t="shared" si="1646"/>
        <v>2.5191710149006001E-2</v>
      </c>
      <c r="AJ1247" s="13">
        <f t="shared" si="1647"/>
        <v>2.3599438444892488E-2</v>
      </c>
      <c r="AK1247" s="13">
        <f t="shared" si="1648"/>
        <v>1.4738538765863137E-2</v>
      </c>
      <c r="AL1247" s="13">
        <f t="shared" si="1649"/>
        <v>1.0194285876902317E-3</v>
      </c>
      <c r="AM1247" s="13">
        <f t="shared" si="1650"/>
        <v>4.1187581547208188E-3</v>
      </c>
      <c r="AN1247" s="13">
        <f t="shared" si="1651"/>
        <v>8.1156002023977884E-3</v>
      </c>
      <c r="AO1247" s="13">
        <f t="shared" si="1652"/>
        <v>7.9954884665501078E-3</v>
      </c>
      <c r="AP1247" s="13">
        <f t="shared" si="1653"/>
        <v>5.2514362646768507E-3</v>
      </c>
      <c r="AQ1247" s="13">
        <f t="shared" si="1654"/>
        <v>2.586857228048349E-3</v>
      </c>
      <c r="AR1247" s="13">
        <f t="shared" si="1655"/>
        <v>5.2986835729071048E-3</v>
      </c>
      <c r="AS1247" s="13">
        <f t="shared" si="1656"/>
        <v>9.9275480765817041E-3</v>
      </c>
      <c r="AT1247" s="13">
        <f t="shared" si="1657"/>
        <v>9.3000657103561087E-3</v>
      </c>
      <c r="AU1247" s="13">
        <f t="shared" si="1658"/>
        <v>5.8081627373139169E-3</v>
      </c>
      <c r="AV1247" s="13">
        <f t="shared" si="1659"/>
        <v>2.7205254860906375E-3</v>
      </c>
      <c r="AW1247" s="13">
        <f t="shared" si="1660"/>
        <v>1.0454004287364063E-4</v>
      </c>
      <c r="AX1247" s="13">
        <f t="shared" si="1661"/>
        <v>1.2861423985218955E-3</v>
      </c>
      <c r="AY1247" s="13">
        <f t="shared" si="1662"/>
        <v>2.5342147117312789E-3</v>
      </c>
      <c r="AZ1247" s="13">
        <f t="shared" si="1663"/>
        <v>2.4967080676821006E-3</v>
      </c>
      <c r="BA1247" s="13">
        <f t="shared" si="1664"/>
        <v>1.6398376839375655E-3</v>
      </c>
      <c r="BB1247" s="13">
        <f t="shared" si="1665"/>
        <v>8.0778395694401347E-4</v>
      </c>
      <c r="BC1247" s="13">
        <f t="shared" si="1666"/>
        <v>3.1833146779713641E-4</v>
      </c>
      <c r="BD1247" s="13">
        <f t="shared" si="1667"/>
        <v>1.7400874997333424E-3</v>
      </c>
      <c r="BE1247" s="13">
        <f t="shared" si="1668"/>
        <v>3.2602064405940451E-3</v>
      </c>
      <c r="BF1247" s="13">
        <f t="shared" si="1669"/>
        <v>3.0541412535058485E-3</v>
      </c>
      <c r="BG1247" s="13">
        <f t="shared" si="1670"/>
        <v>1.9074004394778242E-3</v>
      </c>
      <c r="BH1247" s="13">
        <f t="shared" si="1671"/>
        <v>8.9342047433397251E-4</v>
      </c>
      <c r="BI1247" s="13">
        <f t="shared" si="1672"/>
        <v>3.3478031248756877E-4</v>
      </c>
      <c r="BJ1247" s="14">
        <f t="shared" si="1673"/>
        <v>0.37213316021502613</v>
      </c>
      <c r="BK1247" s="14">
        <f t="shared" si="1674"/>
        <v>0.21375903239225749</v>
      </c>
      <c r="BL1247" s="14">
        <f t="shared" si="1675"/>
        <v>0.38187206803735724</v>
      </c>
      <c r="BM1247" s="14">
        <f t="shared" si="1676"/>
        <v>0.73076419710785401</v>
      </c>
      <c r="BN1247" s="14">
        <f t="shared" si="1677"/>
        <v>0.26186577709405073</v>
      </c>
    </row>
    <row r="1248" spans="1:66" x14ac:dyDescent="0.25">
      <c r="A1248" t="s">
        <v>338</v>
      </c>
      <c r="B1248" t="s">
        <v>96</v>
      </c>
      <c r="C1248" t="s">
        <v>84</v>
      </c>
      <c r="D1248" s="7" t="s">
        <v>381</v>
      </c>
      <c r="E1248" s="10">
        <f>VLOOKUP(A1248,home!$A$2:$E$405,3,FALSE)</f>
        <v>1.3033999999999999</v>
      </c>
      <c r="F1248" s="10">
        <f>VLOOKUP(B1248,home!$B$2:$E$405,3,FALSE)</f>
        <v>1.5344</v>
      </c>
      <c r="G1248" s="10">
        <f>VLOOKUP(C1248,away!$B$2:$E$405,4,FALSE)</f>
        <v>0.86309999999999998</v>
      </c>
      <c r="H1248" s="10">
        <f>VLOOKUP(A1248,away!$A$2:$E$405,3,FALSE)</f>
        <v>1.0085</v>
      </c>
      <c r="I1248" s="10">
        <f>VLOOKUP(C1248,away!$B$2:$E$405,3,FALSE)</f>
        <v>1.1154999999999999</v>
      </c>
      <c r="J1248" s="10">
        <f>VLOOKUP(B1248,home!$B$2:$E$405,4,FALSE)</f>
        <v>0.69410000000000005</v>
      </c>
      <c r="K1248" s="12">
        <f t="shared" si="1622"/>
        <v>1.7261455901759999</v>
      </c>
      <c r="L1248" s="12">
        <f t="shared" si="1623"/>
        <v>0.78084983267499997</v>
      </c>
      <c r="M1248" s="13">
        <f t="shared" si="1624"/>
        <v>8.1512783126972396E-2</v>
      </c>
      <c r="N1248" s="13">
        <f t="shared" si="1625"/>
        <v>0.14070293113759608</v>
      </c>
      <c r="O1248" s="13">
        <f t="shared" si="1626"/>
        <v>6.364924306556996E-2</v>
      </c>
      <c r="P1248" s="13">
        <f t="shared" si="1627"/>
        <v>0.10986786023567394</v>
      </c>
      <c r="Q1248" s="13">
        <f t="shared" si="1628"/>
        <v>0.12143687205399945</v>
      </c>
      <c r="R1248" s="13">
        <f t="shared" si="1629"/>
        <v>2.4850250398820349E-2</v>
      </c>
      <c r="S1248" s="13">
        <f t="shared" si="1630"/>
        <v>3.7021637127647444E-2</v>
      </c>
      <c r="T1248" s="13">
        <f t="shared" si="1631"/>
        <v>9.482396122394085E-2</v>
      </c>
      <c r="U1248" s="13">
        <f t="shared" si="1632"/>
        <v>4.2895150140693131E-2</v>
      </c>
      <c r="V1248" s="13">
        <f t="shared" si="1633"/>
        <v>5.5444446838074229E-3</v>
      </c>
      <c r="W1248" s="13">
        <f t="shared" si="1634"/>
        <v>6.9872573726926068E-2</v>
      </c>
      <c r="X1248" s="13">
        <f t="shared" si="1635"/>
        <v>5.4559987503241821E-2</v>
      </c>
      <c r="Y1248" s="13">
        <f t="shared" si="1636"/>
        <v>2.1301578556328232E-2</v>
      </c>
      <c r="Z1248" s="13">
        <f t="shared" si="1637"/>
        <v>6.468104621950241E-3</v>
      </c>
      <c r="AA1248" s="13">
        <f t="shared" si="1638"/>
        <v>1.1164890269976413E-2</v>
      </c>
      <c r="AB1248" s="13">
        <f t="shared" si="1639"/>
        <v>9.6361130521593584E-3</v>
      </c>
      <c r="AC1248" s="13">
        <f t="shared" si="1640"/>
        <v>4.6707112234170767E-4</v>
      </c>
      <c r="AD1248" s="13">
        <f t="shared" si="1641"/>
        <v>3.0152558753245233E-2</v>
      </c>
      <c r="AE1248" s="13">
        <f t="shared" si="1642"/>
        <v>2.3544620457194645E-2</v>
      </c>
      <c r="AF1248" s="13">
        <f t="shared" si="1643"/>
        <v>9.192406472198409E-3</v>
      </c>
      <c r="AG1248" s="13">
        <f t="shared" si="1644"/>
        <v>2.3926296852322384E-3</v>
      </c>
      <c r="AH1248" s="13">
        <f t="shared" si="1645"/>
        <v>1.2626546029435597E-3</v>
      </c>
      <c r="AI1248" s="13">
        <f t="shared" si="1646"/>
        <v>2.1795256747864536E-3</v>
      </c>
      <c r="AJ1248" s="13">
        <f t="shared" si="1647"/>
        <v>1.8810893161040042E-3</v>
      </c>
      <c r="AK1248" s="13">
        <f t="shared" si="1648"/>
        <v>1.0823446759067046E-3</v>
      </c>
      <c r="AL1248" s="13">
        <f t="shared" si="1649"/>
        <v>2.518186857127576E-5</v>
      </c>
      <c r="AM1248" s="13">
        <f t="shared" si="1650"/>
        <v>1.0409541264887393E-2</v>
      </c>
      <c r="AN1248" s="13">
        <f t="shared" si="1651"/>
        <v>8.1282885549108282E-3</v>
      </c>
      <c r="AO1248" s="13">
        <f t="shared" si="1652"/>
        <v>3.1734863790181182E-3</v>
      </c>
      <c r="AP1248" s="13">
        <f t="shared" si="1653"/>
        <v>8.2600543601756319E-4</v>
      </c>
      <c r="AQ1248" s="13">
        <f t="shared" si="1654"/>
        <v>1.6124655162573861E-4</v>
      </c>
      <c r="AR1248" s="13">
        <f t="shared" si="1655"/>
        <v>1.9718872708695948E-4</v>
      </c>
      <c r="AS1248" s="13">
        <f t="shared" si="1656"/>
        <v>3.4037645169357391E-4</v>
      </c>
      <c r="AT1248" s="13">
        <f t="shared" si="1657"/>
        <v>2.9376965554530851E-4</v>
      </c>
      <c r="AU1248" s="13">
        <f t="shared" si="1658"/>
        <v>1.6902973181568554E-4</v>
      </c>
      <c r="AV1248" s="13">
        <f t="shared" si="1659"/>
        <v>7.2942481545569418E-5</v>
      </c>
      <c r="AW1248" s="13">
        <f t="shared" si="1660"/>
        <v>9.4282349566924231E-7</v>
      </c>
      <c r="AX1248" s="13">
        <f t="shared" si="1661"/>
        <v>2.9947306250234125E-3</v>
      </c>
      <c r="AY1248" s="13">
        <f t="shared" si="1662"/>
        <v>2.3384349074562294E-3</v>
      </c>
      <c r="AZ1248" s="13">
        <f t="shared" si="1663"/>
        <v>9.1298325310428788E-4</v>
      </c>
      <c r="BA1248" s="13">
        <f t="shared" si="1664"/>
        <v>2.3763427347385345E-4</v>
      </c>
      <c r="BB1248" s="13">
        <f t="shared" si="1665"/>
        <v>4.63891706699759E-5</v>
      </c>
      <c r="BC1248" s="13">
        <f t="shared" si="1666"/>
        <v>7.2445952311165435E-6</v>
      </c>
      <c r="BD1248" s="13">
        <f t="shared" si="1667"/>
        <v>2.5662464091874752E-5</v>
      </c>
      <c r="BE1248" s="13">
        <f t="shared" si="1668"/>
        <v>4.4297149225239553E-5</v>
      </c>
      <c r="BF1248" s="13">
        <f t="shared" si="1669"/>
        <v>3.8231664396257737E-5</v>
      </c>
      <c r="BG1248" s="13">
        <f t="shared" si="1670"/>
        <v>2.1997806300896353E-5</v>
      </c>
      <c r="BH1248" s="13">
        <f t="shared" si="1671"/>
        <v>9.4928540849595215E-6</v>
      </c>
      <c r="BI1248" s="13">
        <f t="shared" si="1672"/>
        <v>3.2772096433874181E-6</v>
      </c>
      <c r="BJ1248" s="14">
        <f t="shared" si="1673"/>
        <v>0.59721610458132157</v>
      </c>
      <c r="BK1248" s="14">
        <f t="shared" si="1674"/>
        <v>0.23677741307247041</v>
      </c>
      <c r="BL1248" s="14">
        <f t="shared" si="1675"/>
        <v>0.15981752739238969</v>
      </c>
      <c r="BM1248" s="14">
        <f t="shared" si="1676"/>
        <v>0.45592171756553906</v>
      </c>
      <c r="BN1248" s="14">
        <f t="shared" si="1677"/>
        <v>0.54201994001863218</v>
      </c>
    </row>
    <row r="1249" spans="1:66" x14ac:dyDescent="0.25">
      <c r="A1249" t="s">
        <v>338</v>
      </c>
      <c r="B1249" t="s">
        <v>81</v>
      </c>
      <c r="C1249" t="s">
        <v>93</v>
      </c>
      <c r="D1249" s="7" t="s">
        <v>381</v>
      </c>
      <c r="E1249" s="10">
        <f>VLOOKUP(A1249,home!$A$2:$E$405,3,FALSE)</f>
        <v>1.3033999999999999</v>
      </c>
      <c r="F1249" s="10">
        <f>VLOOKUP(B1249,home!$B$2:$E$405,3,FALSE)</f>
        <v>0.6905</v>
      </c>
      <c r="G1249" s="10">
        <f>VLOOKUP(C1249,away!$B$2:$E$405,4,FALSE)</f>
        <v>1.0548999999999999</v>
      </c>
      <c r="H1249" s="10">
        <f>VLOOKUP(A1249,away!$A$2:$E$405,3,FALSE)</f>
        <v>1.0085</v>
      </c>
      <c r="I1249" s="10">
        <f>VLOOKUP(C1249,away!$B$2:$E$405,3,FALSE)</f>
        <v>0.86760000000000004</v>
      </c>
      <c r="J1249" s="10">
        <f>VLOOKUP(B1249,home!$B$2:$E$405,4,FALSE)</f>
        <v>0.59489999999999998</v>
      </c>
      <c r="K1249" s="12">
        <f t="shared" si="1622"/>
        <v>0.94940757372999984</v>
      </c>
      <c r="L1249" s="12">
        <f t="shared" si="1623"/>
        <v>0.52052238953999996</v>
      </c>
      <c r="M1249" s="13">
        <f t="shared" si="1624"/>
        <v>0.22994158897977193</v>
      </c>
      <c r="N1249" s="13">
        <f t="shared" si="1625"/>
        <v>0.21830828609290612</v>
      </c>
      <c r="O1249" s="13">
        <f t="shared" si="1626"/>
        <v>0.1196897453503754</v>
      </c>
      <c r="P1249" s="13">
        <f t="shared" si="1627"/>
        <v>0.11363435073346143</v>
      </c>
      <c r="Q1249" s="13">
        <f t="shared" si="1628"/>
        <v>0.10363177011231035</v>
      </c>
      <c r="R1249" s="13">
        <f t="shared" si="1629"/>
        <v>3.1150596126605746E-2</v>
      </c>
      <c r="S1249" s="13">
        <f t="shared" si="1630"/>
        <v>1.4039180258677857E-2</v>
      </c>
      <c r="T1249" s="13">
        <f t="shared" si="1631"/>
        <v>5.3942656611119723E-2</v>
      </c>
      <c r="U1249" s="13">
        <f t="shared" si="1632"/>
        <v>2.9574611888803892E-2</v>
      </c>
      <c r="V1249" s="13">
        <f t="shared" si="1633"/>
        <v>7.7088811051886084E-4</v>
      </c>
      <c r="W1249" s="13">
        <f t="shared" si="1634"/>
        <v>3.2796262474557893E-2</v>
      </c>
      <c r="X1249" s="13">
        <f t="shared" si="1635"/>
        <v>1.7071188911237906E-2</v>
      </c>
      <c r="Y1249" s="13">
        <f t="shared" si="1636"/>
        <v>4.4429680221831514E-3</v>
      </c>
      <c r="Z1249" s="13">
        <f t="shared" si="1637"/>
        <v>5.4048609104720988E-3</v>
      </c>
      <c r="AA1249" s="13">
        <f t="shared" si="1638"/>
        <v>5.1314158833594328E-3</v>
      </c>
      <c r="AB1249" s="13">
        <f t="shared" si="1639"/>
        <v>2.4359025518099317E-3</v>
      </c>
      <c r="AC1249" s="13">
        <f t="shared" si="1640"/>
        <v>2.381022347773877E-5</v>
      </c>
      <c r="AD1249" s="13">
        <f t="shared" si="1641"/>
        <v>7.7842549958455614E-3</v>
      </c>
      <c r="AE1249" s="13">
        <f t="shared" si="1642"/>
        <v>4.051879011226214E-3</v>
      </c>
      <c r="AF1249" s="13">
        <f t="shared" si="1643"/>
        <v>1.0545468725252204E-3</v>
      </c>
      <c r="AG1249" s="13">
        <f t="shared" si="1644"/>
        <v>1.829717526562539E-4</v>
      </c>
      <c r="AH1249" s="13">
        <f t="shared" si="1645"/>
        <v>7.0333777906256886E-4</v>
      </c>
      <c r="AI1249" s="13">
        <f t="shared" si="1646"/>
        <v>6.6775421433244015E-4</v>
      </c>
      <c r="AJ1249" s="13">
        <f t="shared" si="1647"/>
        <v>3.1698545423867222E-4</v>
      </c>
      <c r="AK1249" s="13">
        <f t="shared" si="1648"/>
        <v>1.0031613033881322E-4</v>
      </c>
      <c r="AL1249" s="13">
        <f t="shared" si="1649"/>
        <v>4.7066897253623564E-7</v>
      </c>
      <c r="AM1249" s="13">
        <f t="shared" si="1650"/>
        <v>1.4780861297802731E-3</v>
      </c>
      <c r="AN1249" s="13">
        <f t="shared" si="1651"/>
        <v>7.6937692421915813E-4</v>
      </c>
      <c r="AO1249" s="13">
        <f t="shared" si="1652"/>
        <v>2.0023895752574583E-4</v>
      </c>
      <c r="AP1249" s="13">
        <f t="shared" si="1653"/>
        <v>3.4742953550099938E-5</v>
      </c>
      <c r="AQ1249" s="13">
        <f t="shared" si="1654"/>
        <v>4.5211213003938097E-6</v>
      </c>
      <c r="AR1249" s="13">
        <f t="shared" si="1655"/>
        <v>7.3220612282280995E-5</v>
      </c>
      <c r="AS1249" s="13">
        <f t="shared" si="1656"/>
        <v>6.9516203853945433E-5</v>
      </c>
      <c r="AT1249" s="13">
        <f t="shared" si="1657"/>
        <v>3.2999605217947197E-5</v>
      </c>
      <c r="AU1249" s="13">
        <f t="shared" si="1658"/>
        <v>1.0443358374673031E-5</v>
      </c>
      <c r="AV1249" s="13">
        <f t="shared" si="1659"/>
        <v>2.4787508840227988E-6</v>
      </c>
      <c r="AW1249" s="13">
        <f t="shared" si="1660"/>
        <v>6.4610808507505027E-9</v>
      </c>
      <c r="AX1249" s="13">
        <f t="shared" si="1661"/>
        <v>2.338843610397757E-4</v>
      </c>
      <c r="AY1249" s="13">
        <f t="shared" si="1662"/>
        <v>1.2174204648446009E-4</v>
      </c>
      <c r="AZ1249" s="13">
        <f t="shared" si="1663"/>
        <v>3.1684730471790461E-5</v>
      </c>
      <c r="BA1249" s="13">
        <f t="shared" si="1664"/>
        <v>5.4975372057024085E-6</v>
      </c>
      <c r="BB1249" s="13">
        <f t="shared" si="1665"/>
        <v>7.1539780072431781E-7</v>
      </c>
      <c r="BC1249" s="13">
        <f t="shared" si="1666"/>
        <v>7.4476114540936536E-8</v>
      </c>
      <c r="BD1249" s="13">
        <f t="shared" si="1667"/>
        <v>6.3521613447924615E-6</v>
      </c>
      <c r="BE1249" s="13">
        <f t="shared" si="1668"/>
        <v>6.0307900903009036E-6</v>
      </c>
      <c r="BF1249" s="13">
        <f t="shared" si="1669"/>
        <v>2.8628388936537543E-6</v>
      </c>
      <c r="BG1249" s="13">
        <f t="shared" si="1670"/>
        <v>9.060003093345626E-7</v>
      </c>
      <c r="BH1249" s="13">
        <f t="shared" si="1671"/>
        <v>2.1504088887098907E-7</v>
      </c>
      <c r="BI1249" s="13">
        <f t="shared" si="1672"/>
        <v>4.0832289711149659E-8</v>
      </c>
      <c r="BJ1249" s="14">
        <f t="shared" si="1673"/>
        <v>0.44614734949206108</v>
      </c>
      <c r="BK1249" s="14">
        <f t="shared" si="1674"/>
        <v>0.35853203102136477</v>
      </c>
      <c r="BL1249" s="14">
        <f t="shared" si="1675"/>
        <v>0.18997573157335637</v>
      </c>
      <c r="BM1249" s="14">
        <f t="shared" si="1676"/>
        <v>0.18358190001641977</v>
      </c>
      <c r="BN1249" s="14">
        <f t="shared" si="1677"/>
        <v>0.81635633739543101</v>
      </c>
    </row>
    <row r="1250" spans="1:66" x14ac:dyDescent="0.25">
      <c r="A1250" t="s">
        <v>338</v>
      </c>
      <c r="B1250" t="s">
        <v>91</v>
      </c>
      <c r="C1250" t="s">
        <v>72</v>
      </c>
      <c r="D1250" s="7" t="s">
        <v>381</v>
      </c>
      <c r="E1250" s="10">
        <f>VLOOKUP(A1250,home!$A$2:$E$405,3,FALSE)</f>
        <v>1.3033999999999999</v>
      </c>
      <c r="F1250" s="10">
        <f>VLOOKUP(B1250,home!$B$2:$E$405,3,FALSE)</f>
        <v>1.1935</v>
      </c>
      <c r="G1250" s="10">
        <f>VLOOKUP(C1250,away!$B$2:$E$405,4,FALSE)</f>
        <v>0.84389999999999998</v>
      </c>
      <c r="H1250" s="10">
        <f>VLOOKUP(A1250,away!$A$2:$E$405,3,FALSE)</f>
        <v>1.0085</v>
      </c>
      <c r="I1250" s="10">
        <f>VLOOKUP(C1250,away!$B$2:$E$405,3,FALSE)</f>
        <v>0.69410000000000005</v>
      </c>
      <c r="J1250" s="10">
        <f>VLOOKUP(B1250,home!$B$2:$E$405,4,FALSE)</f>
        <v>1.1016999999999999</v>
      </c>
      <c r="K1250" s="12">
        <f t="shared" si="1622"/>
        <v>1.3127775068099998</v>
      </c>
      <c r="L1250" s="12">
        <f t="shared" si="1623"/>
        <v>0.77118983474499991</v>
      </c>
      <c r="M1250" s="13">
        <f t="shared" si="1624"/>
        <v>0.12443555326554152</v>
      </c>
      <c r="N1250" s="13">
        <f t="shared" si="1625"/>
        <v>0.16335619537446056</v>
      </c>
      <c r="O1250" s="13">
        <f t="shared" si="1626"/>
        <v>9.5963433759255617E-2</v>
      </c>
      <c r="P1250" s="13">
        <f t="shared" si="1627"/>
        <v>0.12597863731540215</v>
      </c>
      <c r="Q1250" s="13">
        <f t="shared" si="1628"/>
        <v>0.10722516944282579</v>
      </c>
      <c r="R1250" s="13">
        <f t="shared" si="1629"/>
        <v>3.7003012311181527E-2</v>
      </c>
      <c r="S1250" s="13">
        <f t="shared" si="1630"/>
        <v>3.1885214159771198E-2</v>
      </c>
      <c r="T1250" s="13">
        <f t="shared" si="1631"/>
        <v>8.2690960703117447E-2</v>
      </c>
      <c r="U1250" s="13">
        <f t="shared" si="1632"/>
        <v>4.8576722246332617E-2</v>
      </c>
      <c r="V1250" s="13">
        <f t="shared" si="1633"/>
        <v>3.5867346812993761E-3</v>
      </c>
      <c r="W1250" s="13">
        <f t="shared" si="1634"/>
        <v>4.6920930202810879E-2</v>
      </c>
      <c r="X1250" s="13">
        <f t="shared" si="1635"/>
        <v>3.6184944409187403E-2</v>
      </c>
      <c r="Y1250" s="13">
        <f t="shared" si="1636"/>
        <v>1.3952730649589115E-2</v>
      </c>
      <c r="Z1250" s="13">
        <f t="shared" si="1637"/>
        <v>9.5121156497757625E-3</v>
      </c>
      <c r="AA1250" s="13">
        <f t="shared" si="1638"/>
        <v>1.2487291467201008E-2</v>
      </c>
      <c r="AB1250" s="13">
        <f t="shared" si="1639"/>
        <v>8.1965176795609634E-3</v>
      </c>
      <c r="AC1250" s="13">
        <f t="shared" si="1640"/>
        <v>2.2695078682504356E-4</v>
      </c>
      <c r="AD1250" s="13">
        <f t="shared" si="1641"/>
        <v>1.5399185442213012E-2</v>
      </c>
      <c r="AE1250" s="13">
        <f t="shared" si="1642"/>
        <v>1.1875695276387863E-2</v>
      </c>
      <c r="AF1250" s="13">
        <f t="shared" si="1643"/>
        <v>4.5792077388397646E-3</v>
      </c>
      <c r="AG1250" s="13">
        <f t="shared" si="1644"/>
        <v>1.1771461531262879E-3</v>
      </c>
      <c r="AH1250" s="13">
        <f t="shared" si="1645"/>
        <v>1.8339117240064743E-3</v>
      </c>
      <c r="AI1250" s="13">
        <f t="shared" si="1646"/>
        <v>2.4075180607508479E-3</v>
      </c>
      <c r="AJ1250" s="13">
        <f t="shared" si="1647"/>
        <v>1.5802677786962722E-3</v>
      </c>
      <c r="AK1250" s="13">
        <f t="shared" si="1648"/>
        <v>6.9151333153635636E-4</v>
      </c>
      <c r="AL1250" s="13">
        <f t="shared" si="1649"/>
        <v>9.1906051322374489E-6</v>
      </c>
      <c r="AM1250" s="13">
        <f t="shared" si="1650"/>
        <v>4.0431408543466479E-3</v>
      </c>
      <c r="AN1250" s="13">
        <f t="shared" si="1651"/>
        <v>3.1180291273143496E-3</v>
      </c>
      <c r="AO1250" s="13">
        <f t="shared" si="1652"/>
        <v>1.2022961837118242E-3</v>
      </c>
      <c r="AP1250" s="13">
        <f t="shared" si="1653"/>
        <v>3.0906619841042203E-4</v>
      </c>
      <c r="AQ1250" s="13">
        <f t="shared" si="1654"/>
        <v>5.9587177619349673E-5</v>
      </c>
      <c r="AR1250" s="13">
        <f t="shared" si="1655"/>
        <v>2.8285881587469423E-4</v>
      </c>
      <c r="AS1250" s="13">
        <f t="shared" si="1656"/>
        <v>3.7133069108320987E-4</v>
      </c>
      <c r="AT1250" s="13">
        <f t="shared" si="1657"/>
        <v>2.437372894211253E-4</v>
      </c>
      <c r="AU1250" s="13">
        <f t="shared" si="1658"/>
        <v>1.0665761037429743E-4</v>
      </c>
      <c r="AV1250" s="13">
        <f t="shared" si="1659"/>
        <v>3.5004427957370617E-5</v>
      </c>
      <c r="AW1250" s="13">
        <f t="shared" si="1660"/>
        <v>2.584604105585267E-7</v>
      </c>
      <c r="AX1250" s="13">
        <f t="shared" si="1661"/>
        <v>8.8462406174180728E-4</v>
      </c>
      <c r="AY1250" s="13">
        <f t="shared" si="1662"/>
        <v>6.8221308398611503E-4</v>
      </c>
      <c r="AZ1250" s="13">
        <f t="shared" si="1663"/>
        <v>2.6305789775006431E-4</v>
      </c>
      <c r="BA1250" s="13">
        <f t="shared" si="1664"/>
        <v>6.7622525564746411E-5</v>
      </c>
      <c r="BB1250" s="13">
        <f t="shared" si="1665"/>
        <v>1.3037451078829078E-5</v>
      </c>
      <c r="BC1250" s="13">
        <f t="shared" si="1666"/>
        <v>2.0108699485956441E-6</v>
      </c>
      <c r="BD1250" s="13">
        <f t="shared" si="1667"/>
        <v>3.635630724509528E-5</v>
      </c>
      <c r="BE1250" s="13">
        <f t="shared" si="1668"/>
        <v>4.7727742382034514E-5</v>
      </c>
      <c r="BF1250" s="13">
        <f t="shared" si="1669"/>
        <v>3.1327953324978624E-5</v>
      </c>
      <c r="BG1250" s="13">
        <f t="shared" si="1670"/>
        <v>1.3708877486475163E-5</v>
      </c>
      <c r="BH1250" s="13">
        <f t="shared" si="1671"/>
        <v>4.499176501964648E-6</v>
      </c>
      <c r="BI1250" s="13">
        <f t="shared" si="1672"/>
        <v>1.1812835421894572E-6</v>
      </c>
      <c r="BJ1250" s="14">
        <f t="shared" si="1673"/>
        <v>0.4940068508240309</v>
      </c>
      <c r="BK1250" s="14">
        <f t="shared" si="1674"/>
        <v>0.28680449389795765</v>
      </c>
      <c r="BL1250" s="14">
        <f t="shared" si="1675"/>
        <v>0.20991457853371515</v>
      </c>
      <c r="BM1250" s="14">
        <f t="shared" si="1676"/>
        <v>0.34559408281323684</v>
      </c>
      <c r="BN1250" s="14">
        <f t="shared" si="1677"/>
        <v>0.65396200146866712</v>
      </c>
    </row>
    <row r="1251" spans="1:66" x14ac:dyDescent="0.25">
      <c r="A1251" t="s">
        <v>338</v>
      </c>
      <c r="B1251" t="s">
        <v>90</v>
      </c>
      <c r="C1251" t="s">
        <v>76</v>
      </c>
      <c r="D1251" s="7" t="s">
        <v>381</v>
      </c>
      <c r="E1251" s="10">
        <f>VLOOKUP(A1251,home!$A$2:$E$405,3,FALSE)</f>
        <v>1.3033999999999999</v>
      </c>
      <c r="F1251" s="10">
        <f>VLOOKUP(B1251,home!$B$2:$E$405,3,FALSE)</f>
        <v>1.5344</v>
      </c>
      <c r="G1251" s="10">
        <f>VLOOKUP(C1251,away!$B$2:$E$405,4,FALSE)</f>
        <v>0.6905</v>
      </c>
      <c r="H1251" s="10">
        <f>VLOOKUP(A1251,away!$A$2:$E$405,3,FALSE)</f>
        <v>1.0085</v>
      </c>
      <c r="I1251" s="10">
        <f>VLOOKUP(C1251,away!$B$2:$E$405,3,FALSE)</f>
        <v>1.1899</v>
      </c>
      <c r="J1251" s="10">
        <f>VLOOKUP(B1251,home!$B$2:$E$405,4,FALSE)</f>
        <v>0.59489999999999998</v>
      </c>
      <c r="K1251" s="12">
        <f t="shared" si="1622"/>
        <v>1.38095647088</v>
      </c>
      <c r="L1251" s="12">
        <f t="shared" si="1623"/>
        <v>0.7138884178349999</v>
      </c>
      <c r="M1251" s="13">
        <f t="shared" si="1624"/>
        <v>0.12308933471818766</v>
      </c>
      <c r="N1251" s="13">
        <f t="shared" si="1625"/>
        <v>0.1699810132753955</v>
      </c>
      <c r="O1251" s="13">
        <f t="shared" si="1626"/>
        <v>8.7872050414329703E-2</v>
      </c>
      <c r="P1251" s="13">
        <f t="shared" si="1627"/>
        <v>0.12134747662916219</v>
      </c>
      <c r="Q1251" s="13">
        <f t="shared" si="1628"/>
        <v>0.1173681901046983</v>
      </c>
      <c r="R1251" s="13">
        <f t="shared" si="1629"/>
        <v>3.1365419521101591E-2</v>
      </c>
      <c r="S1251" s="13">
        <f t="shared" si="1630"/>
        <v>2.9907566967476006E-2</v>
      </c>
      <c r="T1251" s="13">
        <f t="shared" si="1631"/>
        <v>8.3787791538000561E-2</v>
      </c>
      <c r="U1251" s="13">
        <f t="shared" si="1632"/>
        <v>4.3314279049531113E-2</v>
      </c>
      <c r="V1251" s="13">
        <f t="shared" si="1633"/>
        <v>3.2760377673210989E-3</v>
      </c>
      <c r="W1251" s="13">
        <f t="shared" si="1634"/>
        <v>5.4026787200185708E-2</v>
      </c>
      <c r="X1251" s="13">
        <f t="shared" si="1635"/>
        <v>3.8569097635048795E-2</v>
      </c>
      <c r="Y1251" s="13">
        <f t="shared" si="1636"/>
        <v>1.3767016044004312E-2</v>
      </c>
      <c r="Z1251" s="13">
        <f t="shared" si="1637"/>
        <v>7.4638032388834111E-3</v>
      </c>
      <c r="AA1251" s="13">
        <f t="shared" si="1638"/>
        <v>1.030718738011115E-2</v>
      </c>
      <c r="AB1251" s="13">
        <f t="shared" si="1639"/>
        <v>7.1168885545685838E-3</v>
      </c>
      <c r="AC1251" s="13">
        <f t="shared" si="1640"/>
        <v>2.0185487501639195E-4</v>
      </c>
      <c r="AD1251" s="13">
        <f t="shared" si="1641"/>
        <v>1.8652160346238299E-2</v>
      </c>
      <c r="AE1251" s="13">
        <f t="shared" si="1642"/>
        <v>1.3315561238780782E-2</v>
      </c>
      <c r="AF1251" s="13">
        <f t="shared" si="1643"/>
        <v>4.7529124726691319E-3</v>
      </c>
      <c r="AG1251" s="13">
        <f t="shared" si="1644"/>
        <v>1.1310163884073346E-3</v>
      </c>
      <c r="AH1251" s="13">
        <f t="shared" si="1645"/>
        <v>1.3320806713095566E-3</v>
      </c>
      <c r="AI1251" s="13">
        <f t="shared" si="1646"/>
        <v>1.8395454227791064E-3</v>
      </c>
      <c r="AJ1251" s="13">
        <f t="shared" si="1647"/>
        <v>1.2701660775322463E-3</v>
      </c>
      <c r="AK1251" s="13">
        <f t="shared" si="1648"/>
        <v>5.8468135462014118E-4</v>
      </c>
      <c r="AL1251" s="13">
        <f t="shared" si="1649"/>
        <v>7.9599356953595538E-6</v>
      </c>
      <c r="AM1251" s="13">
        <f t="shared" si="1650"/>
        <v>5.1515643052058172E-3</v>
      </c>
      <c r="AN1251" s="13">
        <f t="shared" si="1651"/>
        <v>3.6776420912186408E-3</v>
      </c>
      <c r="AO1251" s="13">
        <f t="shared" si="1652"/>
        <v>1.3127130469317381E-3</v>
      </c>
      <c r="AP1251" s="13">
        <f t="shared" si="1653"/>
        <v>3.1237688004848678E-4</v>
      </c>
      <c r="AQ1251" s="13">
        <f t="shared" si="1654"/>
        <v>5.5750559166511941E-5</v>
      </c>
      <c r="AR1251" s="13">
        <f t="shared" si="1655"/>
        <v>1.9019139257395279E-4</v>
      </c>
      <c r="AS1251" s="13">
        <f t="shared" si="1656"/>
        <v>2.6264603428067851E-4</v>
      </c>
      <c r="AT1251" s="13">
        <f t="shared" si="1657"/>
        <v>1.8135137029543665E-4</v>
      </c>
      <c r="AU1251" s="13">
        <f t="shared" si="1658"/>
        <v>8.3479449437479439E-5</v>
      </c>
      <c r="AV1251" s="13">
        <f t="shared" si="1659"/>
        <v>2.8820371471546745E-5</v>
      </c>
      <c r="AW1251" s="13">
        <f t="shared" si="1660"/>
        <v>2.1798036924738477E-7</v>
      </c>
      <c r="AX1251" s="13">
        <f t="shared" si="1661"/>
        <v>1.1856810104047346E-3</v>
      </c>
      <c r="AY1251" s="13">
        <f t="shared" si="1662"/>
        <v>8.4644394057483991E-4</v>
      </c>
      <c r="AZ1251" s="13">
        <f t="shared" si="1663"/>
        <v>3.0213326276149762E-4</v>
      </c>
      <c r="BA1251" s="13">
        <f t="shared" si="1664"/>
        <v>7.1896478976043931E-5</v>
      </c>
      <c r="BB1251" s="13">
        <f t="shared" si="1665"/>
        <v>1.2831515906028834E-5</v>
      </c>
      <c r="BC1251" s="13">
        <f t="shared" si="1666"/>
        <v>1.8320541177159121E-6</v>
      </c>
      <c r="BD1251" s="13">
        <f t="shared" si="1667"/>
        <v>2.2629238721742409E-5</v>
      </c>
      <c r="BE1251" s="13">
        <f t="shared" si="1668"/>
        <v>3.1249993643878439E-5</v>
      </c>
      <c r="BF1251" s="13">
        <f t="shared" si="1669"/>
        <v>2.1577440468736405E-5</v>
      </c>
      <c r="BG1251" s="13">
        <f t="shared" si="1670"/>
        <v>9.9325020134431742E-6</v>
      </c>
      <c r="BH1251" s="13">
        <f t="shared" si="1671"/>
        <v>3.4290882318732441E-6</v>
      </c>
      <c r="BI1251" s="13">
        <f t="shared" si="1672"/>
        <v>9.4708431660476159E-7</v>
      </c>
      <c r="BJ1251" s="14">
        <f t="shared" si="1673"/>
        <v>0.52828241138874088</v>
      </c>
      <c r="BK1251" s="14">
        <f t="shared" si="1674"/>
        <v>0.2786766748334335</v>
      </c>
      <c r="BL1251" s="14">
        <f t="shared" si="1675"/>
        <v>0.18583855241133854</v>
      </c>
      <c r="BM1251" s="14">
        <f t="shared" si="1676"/>
        <v>0.34839173124931577</v>
      </c>
      <c r="BN1251" s="14">
        <f t="shared" si="1677"/>
        <v>0.65102348466287507</v>
      </c>
    </row>
    <row r="1252" spans="1:66" x14ac:dyDescent="0.25">
      <c r="A1252" t="s">
        <v>350</v>
      </c>
      <c r="B1252" t="s">
        <v>101</v>
      </c>
      <c r="C1252" t="s">
        <v>106</v>
      </c>
      <c r="D1252" s="7" t="s">
        <v>381</v>
      </c>
      <c r="E1252" s="10">
        <f>VLOOKUP(A1252,home!$A$2:$E$405,3,FALSE)</f>
        <v>1.6667000000000001</v>
      </c>
      <c r="F1252" s="10">
        <f>VLOOKUP(B1252,home!$B$2:$E$405,3,FALSE)</f>
        <v>0.9</v>
      </c>
      <c r="G1252" s="10">
        <f>VLOOKUP(C1252,away!$B$2:$E$405,4,FALSE)</f>
        <v>1</v>
      </c>
      <c r="H1252" s="10">
        <f>VLOOKUP(A1252,away!$A$2:$E$405,3,FALSE)</f>
        <v>1.3193999999999999</v>
      </c>
      <c r="I1252" s="10">
        <f>VLOOKUP(C1252,away!$B$2:$E$405,3,FALSE)</f>
        <v>1.7685</v>
      </c>
      <c r="J1252" s="10">
        <f>VLOOKUP(B1252,home!$B$2:$E$405,4,FALSE)</f>
        <v>1.3895</v>
      </c>
      <c r="K1252" s="12">
        <f t="shared" si="1622"/>
        <v>1.5000300000000002</v>
      </c>
      <c r="L1252" s="12">
        <f t="shared" si="1623"/>
        <v>3.2422021915499997</v>
      </c>
      <c r="M1252" s="13">
        <f t="shared" si="1624"/>
        <v>8.7191616080446351E-3</v>
      </c>
      <c r="N1252" s="13">
        <f t="shared" si="1625"/>
        <v>1.3079003986915196E-2</v>
      </c>
      <c r="O1252" s="13">
        <f t="shared" si="1626"/>
        <v>2.8269284874080935E-2</v>
      </c>
      <c r="P1252" s="13">
        <f t="shared" si="1627"/>
        <v>4.240477538966763E-2</v>
      </c>
      <c r="Q1252" s="13">
        <f t="shared" si="1628"/>
        <v>9.8094491752462026E-3</v>
      </c>
      <c r="R1252" s="13">
        <f t="shared" si="1629"/>
        <v>4.5827368686148243E-2</v>
      </c>
      <c r="S1252" s="13">
        <f t="shared" si="1630"/>
        <v>5.1557852024129984E-2</v>
      </c>
      <c r="T1252" s="13">
        <f t="shared" si="1631"/>
        <v>3.180421761388158E-2</v>
      </c>
      <c r="U1252" s="13">
        <f t="shared" si="1632"/>
        <v>6.874242785028295E-2</v>
      </c>
      <c r="V1252" s="13">
        <f t="shared" si="1633"/>
        <v>2.7860720673976887E-2</v>
      </c>
      <c r="W1252" s="13">
        <f t="shared" si="1634"/>
        <v>4.9048226821148547E-3</v>
      </c>
      <c r="X1252" s="13">
        <f t="shared" si="1635"/>
        <v>1.590242684911693E-2</v>
      </c>
      <c r="Y1252" s="13">
        <f t="shared" si="1636"/>
        <v>2.5779441590585237E-2</v>
      </c>
      <c r="Z1252" s="13">
        <f t="shared" si="1637"/>
        <v>4.9527198395733212E-2</v>
      </c>
      <c r="AA1252" s="13">
        <f t="shared" si="1638"/>
        <v>7.4292283409551699E-2</v>
      </c>
      <c r="AB1252" s="13">
        <f t="shared" si="1639"/>
        <v>5.572032694141494E-2</v>
      </c>
      <c r="AC1252" s="13">
        <f t="shared" si="1640"/>
        <v>8.4686152714802659E-3</v>
      </c>
      <c r="AD1252" s="13">
        <f t="shared" si="1641"/>
        <v>1.839345291963187E-3</v>
      </c>
      <c r="AE1252" s="13">
        <f t="shared" si="1642"/>
        <v>5.9635293366202199E-3</v>
      </c>
      <c r="AF1252" s="13">
        <f t="shared" si="1643"/>
        <v>9.667483942281398E-3</v>
      </c>
      <c r="AG1252" s="13">
        <f t="shared" si="1644"/>
        <v>1.044797920814639E-2</v>
      </c>
      <c r="AH1252" s="13">
        <f t="shared" si="1645"/>
        <v>4.0144297794994468E-2</v>
      </c>
      <c r="AI1252" s="13">
        <f t="shared" si="1646"/>
        <v>6.021765102142556E-2</v>
      </c>
      <c r="AJ1252" s="13">
        <f t="shared" si="1647"/>
        <v>4.5164141530834506E-2</v>
      </c>
      <c r="AK1252" s="13">
        <f t="shared" si="1648"/>
        <v>2.2582522406832565E-2</v>
      </c>
      <c r="AL1252" s="13">
        <f t="shared" si="1649"/>
        <v>1.6474507279108173E-3</v>
      </c>
      <c r="AM1252" s="13">
        <f t="shared" si="1650"/>
        <v>5.5181462366070779E-4</v>
      </c>
      <c r="AN1252" s="13">
        <f t="shared" si="1651"/>
        <v>1.7890945821620854E-3</v>
      </c>
      <c r="AO1252" s="13">
        <f t="shared" si="1652"/>
        <v>2.9003031875880726E-3</v>
      </c>
      <c r="AP1252" s="13">
        <f t="shared" si="1653"/>
        <v>3.1344564503191659E-3</v>
      </c>
      <c r="AQ1252" s="13">
        <f t="shared" si="1654"/>
        <v>2.5406353931357083E-3</v>
      </c>
      <c r="AR1252" s="13">
        <f t="shared" si="1655"/>
        <v>2.6031186057833371E-2</v>
      </c>
      <c r="AS1252" s="13">
        <f t="shared" si="1656"/>
        <v>3.9047560022331798E-2</v>
      </c>
      <c r="AT1252" s="13">
        <f t="shared" si="1657"/>
        <v>2.9286255730149192E-2</v>
      </c>
      <c r="AU1252" s="13">
        <f t="shared" si="1658"/>
        <v>1.46434207276319E-2</v>
      </c>
      <c r="AV1252" s="13">
        <f t="shared" si="1659"/>
        <v>5.4913925985174217E-3</v>
      </c>
      <c r="AW1252" s="13">
        <f t="shared" si="1660"/>
        <v>2.2256146616126267E-4</v>
      </c>
      <c r="AX1252" s="13">
        <f t="shared" si="1661"/>
        <v>1.3795641498829528E-4</v>
      </c>
      <c r="AY1252" s="13">
        <f t="shared" si="1662"/>
        <v>4.4728259101343222E-4</v>
      </c>
      <c r="AZ1252" s="13">
        <f t="shared" si="1663"/>
        <v>7.250902984129562E-4</v>
      </c>
      <c r="BA1252" s="13">
        <f t="shared" si="1664"/>
        <v>7.8362978486204318E-4</v>
      </c>
      <c r="BB1252" s="13">
        <f t="shared" si="1665"/>
        <v>6.3517155146089292E-4</v>
      </c>
      <c r="BC1252" s="13">
        <f t="shared" si="1666"/>
        <v>4.1187091923134398E-4</v>
      </c>
      <c r="BD1252" s="13">
        <f t="shared" si="1667"/>
        <v>1.4066394747558856E-2</v>
      </c>
      <c r="BE1252" s="13">
        <f t="shared" si="1668"/>
        <v>2.1100014113180712E-2</v>
      </c>
      <c r="BF1252" s="13">
        <f t="shared" si="1669"/>
        <v>1.5825327085097238E-2</v>
      </c>
      <c r="BG1252" s="13">
        <f t="shared" si="1670"/>
        <v>7.9128217958194715E-3</v>
      </c>
      <c r="BH1252" s="13">
        <f t="shared" si="1671"/>
        <v>2.9673675195957712E-3</v>
      </c>
      <c r="BI1252" s="13">
        <f t="shared" si="1672"/>
        <v>8.9022806008384877E-4</v>
      </c>
      <c r="BJ1252" s="14">
        <f t="shared" si="1673"/>
        <v>0.14325500547370587</v>
      </c>
      <c r="BK1252" s="14">
        <f t="shared" si="1674"/>
        <v>0.14110585828622363</v>
      </c>
      <c r="BL1252" s="14">
        <f t="shared" si="1675"/>
        <v>0.61822227297336552</v>
      </c>
      <c r="BM1252" s="14">
        <f t="shared" si="1676"/>
        <v>0.80377657028407301</v>
      </c>
      <c r="BN1252" s="14">
        <f t="shared" si="1677"/>
        <v>0.14810904372010286</v>
      </c>
    </row>
    <row r="1253" spans="1:66" x14ac:dyDescent="0.25">
      <c r="A1253" t="s">
        <v>350</v>
      </c>
      <c r="B1253" t="s">
        <v>103</v>
      </c>
      <c r="C1253" t="s">
        <v>107</v>
      </c>
      <c r="D1253" s="7" t="s">
        <v>381</v>
      </c>
      <c r="E1253" s="10">
        <f>VLOOKUP(A1253,home!$A$2:$E$405,3,FALSE)</f>
        <v>1.6667000000000001</v>
      </c>
      <c r="F1253" s="10">
        <f>VLOOKUP(B1253,home!$B$2:$E$405,3,FALSE)</f>
        <v>1.2</v>
      </c>
      <c r="G1253" s="10">
        <f>VLOOKUP(C1253,away!$B$2:$E$405,4,FALSE)</f>
        <v>1.5</v>
      </c>
      <c r="H1253" s="10">
        <f>VLOOKUP(A1253,away!$A$2:$E$405,3,FALSE)</f>
        <v>1.3193999999999999</v>
      </c>
      <c r="I1253" s="10">
        <f>VLOOKUP(C1253,away!$B$2:$E$405,3,FALSE)</f>
        <v>0.88419999999999999</v>
      </c>
      <c r="J1253" s="10">
        <f>VLOOKUP(B1253,home!$B$2:$E$405,4,FALSE)</f>
        <v>1.1369</v>
      </c>
      <c r="K1253" s="12">
        <f t="shared" si="1622"/>
        <v>3.0000599999999995</v>
      </c>
      <c r="L1253" s="12">
        <f t="shared" si="1623"/>
        <v>1.3263228654119998</v>
      </c>
      <c r="M1253" s="13">
        <f t="shared" si="1624"/>
        <v>1.3215262525373585E-2</v>
      </c>
      <c r="N1253" s="13">
        <f t="shared" si="1625"/>
        <v>3.9646580491872273E-2</v>
      </c>
      <c r="O1253" s="13">
        <f t="shared" si="1626"/>
        <v>1.7527704859825313E-2</v>
      </c>
      <c r="P1253" s="13">
        <f t="shared" si="1627"/>
        <v>5.2584166241767517E-2</v>
      </c>
      <c r="Q1253" s="13">
        <f t="shared" si="1628"/>
        <v>5.9471060135223172E-2</v>
      </c>
      <c r="R1253" s="13">
        <f t="shared" si="1629"/>
        <v>1.1623697866889673E-2</v>
      </c>
      <c r="S1253" s="13">
        <f t="shared" si="1630"/>
        <v>5.2308732687542221E-2</v>
      </c>
      <c r="T1253" s="13">
        <f t="shared" si="1631"/>
        <v>7.8877826887638544E-2</v>
      </c>
      <c r="U1253" s="13">
        <f t="shared" si="1632"/>
        <v>3.4871791022541024E-2</v>
      </c>
      <c r="V1253" s="13">
        <f t="shared" si="1633"/>
        <v>2.3126551929858612E-2</v>
      </c>
      <c r="W1253" s="13">
        <f t="shared" si="1634"/>
        <v>5.9472249556425855E-2</v>
      </c>
      <c r="X1253" s="13">
        <f t="shared" si="1635"/>
        <v>7.8879404444176265E-2</v>
      </c>
      <c r="Y1253" s="13">
        <f t="shared" si="1636"/>
        <v>5.2309778862195955E-2</v>
      </c>
      <c r="Z1253" s="13">
        <f t="shared" si="1637"/>
        <v>5.1389254204988232E-3</v>
      </c>
      <c r="AA1253" s="13">
        <f t="shared" si="1638"/>
        <v>1.5417084597021695E-2</v>
      </c>
      <c r="AB1253" s="13">
        <f t="shared" si="1639"/>
        <v>2.3126089408070458E-2</v>
      </c>
      <c r="AC1253" s="13">
        <f t="shared" si="1640"/>
        <v>5.7513540165378572E-3</v>
      </c>
      <c r="AD1253" s="13">
        <f t="shared" si="1641"/>
        <v>4.4605079251062739E-2</v>
      </c>
      <c r="AE1253" s="13">
        <f t="shared" si="1642"/>
        <v>5.9160736524198863E-2</v>
      </c>
      <c r="AF1253" s="13">
        <f t="shared" si="1643"/>
        <v>3.9233118793329899E-2</v>
      </c>
      <c r="AG1253" s="13">
        <f t="shared" si="1644"/>
        <v>1.7345260845672908E-2</v>
      </c>
      <c r="AH1253" s="13">
        <f t="shared" si="1645"/>
        <v>1.7039685722136393E-3</v>
      </c>
      <c r="AI1253" s="13">
        <f t="shared" si="1646"/>
        <v>5.1120079547552497E-3</v>
      </c>
      <c r="AJ1253" s="13">
        <f t="shared" si="1647"/>
        <v>7.6681652923715178E-3</v>
      </c>
      <c r="AK1253" s="13">
        <f t="shared" si="1648"/>
        <v>7.6683186556773626E-3</v>
      </c>
      <c r="AL1253" s="13">
        <f t="shared" si="1649"/>
        <v>9.1539658827121079E-4</v>
      </c>
      <c r="AM1253" s="13">
        <f t="shared" si="1650"/>
        <v>2.6763582811588634E-2</v>
      </c>
      <c r="AN1253" s="13">
        <f t="shared" si="1651"/>
        <v>3.5497151843357583E-2</v>
      </c>
      <c r="AO1253" s="13">
        <f t="shared" si="1652"/>
        <v>2.354034207342344E-2</v>
      </c>
      <c r="AP1253" s="13">
        <f t="shared" si="1653"/>
        <v>1.0407364650533884E-2</v>
      </c>
      <c r="AQ1253" s="13">
        <f t="shared" si="1654"/>
        <v>3.45088142617091E-3</v>
      </c>
      <c r="AR1253" s="13">
        <f t="shared" si="1655"/>
        <v>4.5200249585407803E-4</v>
      </c>
      <c r="AS1253" s="13">
        <f t="shared" si="1656"/>
        <v>1.356034607711985E-3</v>
      </c>
      <c r="AT1253" s="13">
        <f t="shared" si="1657"/>
        <v>2.0340925926062093E-3</v>
      </c>
      <c r="AU1253" s="13">
        <f t="shared" si="1658"/>
        <v>2.0341332744580605E-3</v>
      </c>
      <c r="AV1253" s="13">
        <f t="shared" si="1659"/>
        <v>1.5256304678426624E-3</v>
      </c>
      <c r="AW1253" s="13">
        <f t="shared" si="1660"/>
        <v>1.0117797568106339E-4</v>
      </c>
      <c r="AX1253" s="13">
        <f t="shared" si="1661"/>
        <v>1.3382059041622442E-2</v>
      </c>
      <c r="AY1253" s="13">
        <f t="shared" si="1662"/>
        <v>1.7748930893197234E-2</v>
      </c>
      <c r="AZ1253" s="13">
        <f t="shared" si="1663"/>
        <v>1.1770406440132462E-2</v>
      </c>
      <c r="BA1253" s="13">
        <f t="shared" si="1664"/>
        <v>5.2037863989134502E-3</v>
      </c>
      <c r="BB1253" s="13">
        <f t="shared" si="1665"/>
        <v>1.7254752218997178E-3</v>
      </c>
      <c r="BC1253" s="13">
        <f t="shared" si="1666"/>
        <v>4.5770744810148838E-4</v>
      </c>
      <c r="BD1253" s="13">
        <f t="shared" si="1667"/>
        <v>9.9916874245759387E-5</v>
      </c>
      <c r="BE1253" s="13">
        <f t="shared" si="1668"/>
        <v>2.9975661774973286E-4</v>
      </c>
      <c r="BF1253" s="13">
        <f t="shared" si="1669"/>
        <v>4.4964391932313184E-4</v>
      </c>
      <c r="BG1253" s="13">
        <f t="shared" si="1670"/>
        <v>4.4965291220151819E-4</v>
      </c>
      <c r="BH1253" s="13">
        <f t="shared" si="1671"/>
        <v>3.3724642894482164E-4</v>
      </c>
      <c r="BI1253" s="13">
        <f t="shared" si="1672"/>
        <v>2.0235190432404019E-4</v>
      </c>
      <c r="BJ1253" s="14">
        <f t="shared" si="1673"/>
        <v>0.67894878404073788</v>
      </c>
      <c r="BK1253" s="14">
        <f t="shared" si="1674"/>
        <v>0.16565039488254826</v>
      </c>
      <c r="BL1253" s="14">
        <f t="shared" si="1675"/>
        <v>0.13395929032462794</v>
      </c>
      <c r="BM1253" s="14">
        <f t="shared" si="1676"/>
        <v>0.77198116962994512</v>
      </c>
      <c r="BN1253" s="14">
        <f t="shared" si="1677"/>
        <v>0.19406847212095152</v>
      </c>
    </row>
    <row r="1254" spans="1:66" x14ac:dyDescent="0.25">
      <c r="A1254" t="s">
        <v>350</v>
      </c>
      <c r="B1254" t="s">
        <v>105</v>
      </c>
      <c r="C1254" t="s">
        <v>102</v>
      </c>
      <c r="D1254" s="7" t="s">
        <v>381</v>
      </c>
      <c r="E1254" s="10">
        <f>VLOOKUP(A1254,home!$A$2:$E$405,3,FALSE)</f>
        <v>1.6667000000000001</v>
      </c>
      <c r="F1254" s="10">
        <f>VLOOKUP(B1254,home!$B$2:$E$405,3,FALSE)</f>
        <v>2</v>
      </c>
      <c r="G1254" s="10">
        <f>VLOOKUP(C1254,away!$B$2:$E$405,4,FALSE)</f>
        <v>0.72</v>
      </c>
      <c r="H1254" s="10">
        <f>VLOOKUP(A1254,away!$A$2:$E$405,3,FALSE)</f>
        <v>1.3193999999999999</v>
      </c>
      <c r="I1254" s="10">
        <f>VLOOKUP(C1254,away!$B$2:$E$405,3,FALSE)</f>
        <v>0.60629999999999995</v>
      </c>
      <c r="J1254" s="10">
        <f>VLOOKUP(B1254,home!$B$2:$E$405,4,FALSE)</f>
        <v>0.50529999999999997</v>
      </c>
      <c r="K1254" s="12">
        <f t="shared" si="1622"/>
        <v>2.400048</v>
      </c>
      <c r="L1254" s="12">
        <f t="shared" si="1623"/>
        <v>0.40421585676599991</v>
      </c>
      <c r="M1254" s="13">
        <f t="shared" si="1624"/>
        <v>6.0551329221331149E-2</v>
      </c>
      <c r="N1254" s="13">
        <f t="shared" si="1625"/>
        <v>0.1453260965949974</v>
      </c>
      <c r="O1254" s="13">
        <f t="shared" si="1626"/>
        <v>2.4475807419520493E-2</v>
      </c>
      <c r="P1254" s="13">
        <f t="shared" si="1627"/>
        <v>5.8743112645605326E-2</v>
      </c>
      <c r="Q1254" s="13">
        <f t="shared" si="1628"/>
        <v>0.17439480374031516</v>
      </c>
      <c r="R1254" s="13">
        <f t="shared" si="1629"/>
        <v>4.9467547330605474E-3</v>
      </c>
      <c r="S1254" s="13">
        <f t="shared" si="1630"/>
        <v>1.4247223503058289E-2</v>
      </c>
      <c r="T1254" s="13">
        <f t="shared" si="1631"/>
        <v>7.0493145009429894E-2</v>
      </c>
      <c r="U1254" s="13">
        <f t="shared" si="1632"/>
        <v>1.1872448803572501E-2</v>
      </c>
      <c r="V1254" s="13">
        <f t="shared" si="1633"/>
        <v>1.5357516890395985E-3</v>
      </c>
      <c r="W1254" s="13">
        <f t="shared" si="1634"/>
        <v>0.13951863330911199</v>
      </c>
      <c r="X1254" s="13">
        <f t="shared" si="1635"/>
        <v>5.639564389786407E-2</v>
      </c>
      <c r="Y1254" s="13">
        <f t="shared" si="1636"/>
        <v>1.1398006758022682E-2</v>
      </c>
      <c r="Z1254" s="13">
        <f t="shared" si="1637"/>
        <v>6.6651890087844493E-4</v>
      </c>
      <c r="AA1254" s="13">
        <f t="shared" si="1638"/>
        <v>1.5996773550155099E-3</v>
      </c>
      <c r="AB1254" s="13">
        <f t="shared" si="1639"/>
        <v>1.9196512182751324E-3</v>
      </c>
      <c r="AC1254" s="13">
        <f t="shared" si="1640"/>
        <v>9.3118140040300237E-5</v>
      </c>
      <c r="AD1254" s="13">
        <f t="shared" si="1641"/>
        <v>8.3712854209066934E-2</v>
      </c>
      <c r="AE1254" s="13">
        <f t="shared" si="1642"/>
        <v>3.3838063086445228E-2</v>
      </c>
      <c r="AF1254" s="13">
        <f t="shared" si="1643"/>
        <v>6.8389408308947072E-3</v>
      </c>
      <c r="AG1254" s="13">
        <f t="shared" si="1644"/>
        <v>9.2146944244402788E-4</v>
      </c>
      <c r="AH1254" s="13">
        <f t="shared" si="1645"/>
        <v>6.7354377142328292E-5</v>
      </c>
      <c r="AI1254" s="13">
        <f t="shared" si="1646"/>
        <v>1.6165373815169072E-4</v>
      </c>
      <c r="AJ1254" s="13">
        <f t="shared" si="1647"/>
        <v>1.9398836547174453E-4</v>
      </c>
      <c r="AK1254" s="13">
        <f t="shared" si="1648"/>
        <v>1.551937961912432E-4</v>
      </c>
      <c r="AL1254" s="13">
        <f t="shared" si="1649"/>
        <v>3.6134958291284574E-6</v>
      </c>
      <c r="AM1254" s="13">
        <f t="shared" si="1650"/>
        <v>4.0182973663752515E-2</v>
      </c>
      <c r="AN1254" s="13">
        <f t="shared" si="1651"/>
        <v>1.624259512689933E-2</v>
      </c>
      <c r="AO1254" s="13">
        <f t="shared" si="1652"/>
        <v>3.2827572526614342E-3</v>
      </c>
      <c r="AP1254" s="13">
        <f t="shared" si="1653"/>
        <v>4.4231417847978062E-4</v>
      </c>
      <c r="AQ1254" s="13">
        <f t="shared" si="1654"/>
        <v>4.4697601153488475E-5</v>
      </c>
      <c r="AR1254" s="13">
        <f t="shared" si="1655"/>
        <v>5.4451414527053004E-6</v>
      </c>
      <c r="AS1254" s="13">
        <f t="shared" si="1656"/>
        <v>1.3068600853282452E-5</v>
      </c>
      <c r="AT1254" s="13">
        <f t="shared" si="1657"/>
        <v>1.5682634670359423E-5</v>
      </c>
      <c r="AU1254" s="13">
        <f t="shared" si="1658"/>
        <v>1.2546358658442265E-5</v>
      </c>
      <c r="AV1254" s="13">
        <f t="shared" si="1659"/>
        <v>7.527965751369262E-6</v>
      </c>
      <c r="AW1254" s="13">
        <f t="shared" si="1660"/>
        <v>9.7377435009185069E-8</v>
      </c>
      <c r="AX1254" s="13">
        <f t="shared" si="1661"/>
        <v>1.6073510929290311E-2</v>
      </c>
      <c r="AY1254" s="13">
        <f t="shared" si="1662"/>
        <v>6.4971679915207447E-3</v>
      </c>
      <c r="AZ1254" s="13">
        <f t="shared" si="1663"/>
        <v>1.3131291631225945E-3</v>
      </c>
      <c r="BA1254" s="13">
        <f t="shared" si="1664"/>
        <v>1.7692920990534003E-4</v>
      </c>
      <c r="BB1254" s="13">
        <f t="shared" si="1665"/>
        <v>1.7879398042204611E-5</v>
      </c>
      <c r="BC1254" s="13">
        <f t="shared" si="1666"/>
        <v>1.4454272396180153E-6</v>
      </c>
      <c r="BD1254" s="13">
        <f t="shared" si="1667"/>
        <v>3.6683541958622248E-7</v>
      </c>
      <c r="BE1254" s="13">
        <f t="shared" si="1668"/>
        <v>8.8042261510707412E-7</v>
      </c>
      <c r="BF1254" s="13">
        <f t="shared" si="1669"/>
        <v>1.0565282682712515E-6</v>
      </c>
      <c r="BG1254" s="13">
        <f t="shared" si="1670"/>
        <v>8.4523951906929372E-7</v>
      </c>
      <c r="BH1254" s="13">
        <f t="shared" si="1671"/>
        <v>5.0715385431580521E-7</v>
      </c>
      <c r="BI1254" s="13">
        <f t="shared" si="1672"/>
        <v>2.4343871874858778E-7</v>
      </c>
      <c r="BJ1254" s="14">
        <f t="shared" si="1673"/>
        <v>0.80711305682065937</v>
      </c>
      <c r="BK1254" s="14">
        <f t="shared" si="1674"/>
        <v>0.14167131668642455</v>
      </c>
      <c r="BL1254" s="14">
        <f t="shared" si="1675"/>
        <v>4.5450700126182443E-2</v>
      </c>
      <c r="BM1254" s="14">
        <f t="shared" si="1676"/>
        <v>0.51996661756522899</v>
      </c>
      <c r="BN1254" s="14">
        <f t="shared" si="1677"/>
        <v>0.46843790435483007</v>
      </c>
    </row>
    <row r="1255" spans="1:66" x14ac:dyDescent="0.25">
      <c r="A1255" t="s">
        <v>339</v>
      </c>
      <c r="B1255" t="s">
        <v>111</v>
      </c>
      <c r="C1255" t="s">
        <v>123</v>
      </c>
      <c r="D1255" s="7" t="s">
        <v>381</v>
      </c>
      <c r="E1255" s="10">
        <f>VLOOKUP(A1255,home!$A$2:$E$405,3,FALSE)</f>
        <v>1.2199</v>
      </c>
      <c r="F1255" s="10">
        <f>VLOOKUP(B1255,home!$B$2:$E$405,3,FALSE)</f>
        <v>1.7565999999999999</v>
      </c>
      <c r="G1255" s="10">
        <f>VLOOKUP(C1255,away!$B$2:$E$405,4,FALSE)</f>
        <v>0.81969999999999998</v>
      </c>
      <c r="H1255" s="10">
        <f>VLOOKUP(A1255,away!$A$2:$E$405,3,FALSE)</f>
        <v>1.0142</v>
      </c>
      <c r="I1255" s="10">
        <f>VLOOKUP(C1255,away!$B$2:$E$405,3,FALSE)</f>
        <v>0.98599999999999999</v>
      </c>
      <c r="J1255" s="10">
        <f>VLOOKUP(B1255,home!$B$2:$E$405,4,FALSE)</f>
        <v>0.56340000000000001</v>
      </c>
      <c r="K1255" s="12">
        <f t="shared" si="1622"/>
        <v>1.7565157358979999</v>
      </c>
      <c r="L1255" s="12">
        <f t="shared" si="1623"/>
        <v>0.56340067608</v>
      </c>
      <c r="M1255" s="13">
        <f t="shared" si="1624"/>
        <v>9.8281800442323292E-2</v>
      </c>
      <c r="N1255" s="13">
        <f t="shared" si="1625"/>
        <v>0.17263352902932788</v>
      </c>
      <c r="O1255" s="13">
        <f t="shared" si="1626"/>
        <v>5.5372032815564583E-2</v>
      </c>
      <c r="P1255" s="13">
        <f t="shared" si="1627"/>
        <v>9.7261846969199622E-2</v>
      </c>
      <c r="Q1255" s="13">
        <f t="shared" si="1628"/>
        <v>0.15161675514180933</v>
      </c>
      <c r="R1255" s="13">
        <f t="shared" si="1629"/>
        <v>1.5598320362106514E-2</v>
      </c>
      <c r="S1255" s="13">
        <f t="shared" si="1630"/>
        <v>2.406311960425352E-2</v>
      </c>
      <c r="T1255" s="13">
        <f t="shared" si="1631"/>
        <v>8.5420982351951197E-2</v>
      </c>
      <c r="U1255" s="13">
        <f t="shared" si="1632"/>
        <v>2.7398695169618278E-2</v>
      </c>
      <c r="V1255" s="13">
        <f t="shared" si="1633"/>
        <v>2.6459329149188401E-3</v>
      </c>
      <c r="W1255" s="13">
        <f t="shared" si="1634"/>
        <v>8.8772405410794036E-2</v>
      </c>
      <c r="X1255" s="13">
        <f t="shared" si="1635"/>
        <v>5.0014433225689214E-2</v>
      </c>
      <c r="Y1255" s="13">
        <f t="shared" si="1636"/>
        <v>1.4089082746555655E-2</v>
      </c>
      <c r="Z1255" s="13">
        <f t="shared" si="1637"/>
        <v>2.9293680792410806E-3</v>
      </c>
      <c r="AA1255" s="13">
        <f t="shared" si="1638"/>
        <v>5.1454811274242573E-3</v>
      </c>
      <c r="AB1255" s="13">
        <f t="shared" si="1639"/>
        <v>4.5190592845434458E-3</v>
      </c>
      <c r="AC1255" s="13">
        <f t="shared" si="1640"/>
        <v>1.6365461427204249E-4</v>
      </c>
      <c r="AD1255" s="13">
        <f t="shared" si="1641"/>
        <v>3.8982531754394111E-2</v>
      </c>
      <c r="AE1255" s="13">
        <f t="shared" si="1642"/>
        <v>2.1962784745735708E-2</v>
      </c>
      <c r="AF1255" s="13">
        <f t="shared" si="1643"/>
        <v>6.1869238871735026E-3</v>
      </c>
      <c r="AG1255" s="13">
        <f t="shared" si="1644"/>
        <v>1.1619057002963513E-3</v>
      </c>
      <c r="AH1255" s="13">
        <f t="shared" si="1645"/>
        <v>4.1260198908289882E-4</v>
      </c>
      <c r="AI1255" s="13">
        <f t="shared" si="1646"/>
        <v>7.247418864869265E-4</v>
      </c>
      <c r="AJ1255" s="13">
        <f t="shared" si="1647"/>
        <v>6.3651026403934439E-4</v>
      </c>
      <c r="AK1255" s="13">
        <f t="shared" si="1648"/>
        <v>3.7268009828189983E-4</v>
      </c>
      <c r="AL1255" s="13">
        <f t="shared" si="1649"/>
        <v>6.4782492699538658E-6</v>
      </c>
      <c r="AM1255" s="13">
        <f t="shared" si="1650"/>
        <v>1.3694686090347356E-2</v>
      </c>
      <c r="AN1255" s="13">
        <f t="shared" si="1651"/>
        <v>7.715595402005072E-3</v>
      </c>
      <c r="AO1255" s="13">
        <f t="shared" si="1652"/>
        <v>2.1734858329246981E-3</v>
      </c>
      <c r="AP1255" s="13">
        <f t="shared" si="1653"/>
        <v>4.0818112924002566E-4</v>
      </c>
      <c r="AQ1255" s="13">
        <f t="shared" si="1654"/>
        <v>5.7492381044232061E-5</v>
      </c>
      <c r="AR1255" s="13">
        <f t="shared" si="1655"/>
        <v>4.649204792025161E-5</v>
      </c>
      <c r="AS1255" s="13">
        <f t="shared" si="1656"/>
        <v>8.1664013766045835E-5</v>
      </c>
      <c r="AT1255" s="13">
        <f t="shared" si="1657"/>
        <v>7.1722062618325214E-5</v>
      </c>
      <c r="AU1255" s="13">
        <f t="shared" si="1658"/>
        <v>4.1993643866716653E-5</v>
      </c>
      <c r="AV1255" s="13">
        <f t="shared" si="1659"/>
        <v>1.8440624064896076E-5</v>
      </c>
      <c r="AW1255" s="13">
        <f t="shared" si="1660"/>
        <v>1.7808386086596526E-7</v>
      </c>
      <c r="AX1255" s="13">
        <f t="shared" si="1661"/>
        <v>4.0091552693130956E-3</v>
      </c>
      <c r="AY1255" s="13">
        <f t="shared" si="1662"/>
        <v>2.2587607892406922E-3</v>
      </c>
      <c r="AZ1255" s="13">
        <f t="shared" si="1663"/>
        <v>6.3629367788060008E-4</v>
      </c>
      <c r="BA1255" s="13">
        <f t="shared" si="1664"/>
        <v>1.1949609610111996E-4</v>
      </c>
      <c r="BB1255" s="13">
        <f t="shared" si="1665"/>
        <v>1.6831045333072903E-5</v>
      </c>
      <c r="BC1255" s="13">
        <f t="shared" si="1666"/>
        <v>1.8965244639572811E-6</v>
      </c>
      <c r="BD1255" s="13">
        <f t="shared" si="1667"/>
        <v>4.3656085384355846E-6</v>
      </c>
      <c r="BE1255" s="13">
        <f t="shared" si="1668"/>
        <v>7.6682600945327729E-6</v>
      </c>
      <c r="BF1255" s="13">
        <f t="shared" si="1669"/>
        <v>6.7347097615027516E-6</v>
      </c>
      <c r="BG1255" s="13">
        <f t="shared" si="1670"/>
        <v>3.9432078909284839E-6</v>
      </c>
      <c r="BH1255" s="13">
        <f t="shared" si="1671"/>
        <v>1.731576677583261E-6</v>
      </c>
      <c r="BI1255" s="13">
        <f t="shared" si="1672"/>
        <v>6.0830833641779564E-7</v>
      </c>
      <c r="BJ1255" s="14">
        <f t="shared" si="1673"/>
        <v>0.66193320823162094</v>
      </c>
      <c r="BK1255" s="14">
        <f t="shared" si="1674"/>
        <v>0.22468159358347797</v>
      </c>
      <c r="BL1255" s="14">
        <f t="shared" si="1675"/>
        <v>0.11046548706068376</v>
      </c>
      <c r="BM1255" s="14">
        <f t="shared" si="1676"/>
        <v>0.40698678948931266</v>
      </c>
      <c r="BN1255" s="14">
        <f t="shared" si="1677"/>
        <v>0.59076428476033127</v>
      </c>
    </row>
    <row r="1256" spans="1:66" x14ac:dyDescent="0.25">
      <c r="A1256" t="s">
        <v>339</v>
      </c>
      <c r="B1256" t="s">
        <v>116</v>
      </c>
      <c r="C1256" t="s">
        <v>127</v>
      </c>
      <c r="D1256" s="7" t="s">
        <v>381</v>
      </c>
      <c r="E1256" s="10">
        <f>VLOOKUP(A1256,home!$A$2:$E$405,3,FALSE)</f>
        <v>1.2199</v>
      </c>
      <c r="F1256" s="10">
        <f>VLOOKUP(B1256,home!$B$2:$E$405,3,FALSE)</f>
        <v>0.58550000000000002</v>
      </c>
      <c r="G1256" s="10">
        <f>VLOOKUP(C1256,away!$B$2:$E$405,4,FALSE)</f>
        <v>1.0383</v>
      </c>
      <c r="H1256" s="10">
        <f>VLOOKUP(A1256,away!$A$2:$E$405,3,FALSE)</f>
        <v>1.0142</v>
      </c>
      <c r="I1256" s="10">
        <f>VLOOKUP(C1256,away!$B$2:$E$405,3,FALSE)</f>
        <v>0.72309999999999997</v>
      </c>
      <c r="J1256" s="10">
        <f>VLOOKUP(B1256,home!$B$2:$E$405,4,FALSE)</f>
        <v>1.6198999999999999</v>
      </c>
      <c r="K1256" s="12">
        <f t="shared" si="1622"/>
        <v>0.74160728053500002</v>
      </c>
      <c r="L1256" s="12">
        <f t="shared" si="1623"/>
        <v>1.1879828555979999</v>
      </c>
      <c r="M1256" s="13">
        <f t="shared" si="1624"/>
        <v>0.14520770167881419</v>
      </c>
      <c r="N1256" s="13">
        <f t="shared" si="1625"/>
        <v>0.10768708875476295</v>
      </c>
      <c r="O1256" s="13">
        <f t="shared" si="1626"/>
        <v>0.17250426009522013</v>
      </c>
      <c r="P1256" s="13">
        <f t="shared" si="1627"/>
        <v>0.12793041520991855</v>
      </c>
      <c r="Q1256" s="13">
        <f t="shared" si="1628"/>
        <v>3.9930764520075462E-2</v>
      </c>
      <c r="R1256" s="13">
        <f t="shared" si="1629"/>
        <v>0.10246605175536991</v>
      </c>
      <c r="S1256" s="13">
        <f t="shared" si="1630"/>
        <v>2.8177209174453162E-2</v>
      </c>
      <c r="T1256" s="13">
        <f t="shared" si="1631"/>
        <v>4.7437063660770544E-2</v>
      </c>
      <c r="U1256" s="13">
        <f t="shared" si="1632"/>
        <v>7.5989569989458439E-2</v>
      </c>
      <c r="V1256" s="13">
        <f t="shared" si="1633"/>
        <v>2.7582880916007749E-3</v>
      </c>
      <c r="W1256" s="13">
        <f t="shared" si="1634"/>
        <v>9.8709818951388771E-3</v>
      </c>
      <c r="X1256" s="13">
        <f t="shared" si="1635"/>
        <v>1.1726557259343238E-2</v>
      </c>
      <c r="Y1256" s="13">
        <f t="shared" si="1636"/>
        <v>6.9654744896440208E-3</v>
      </c>
      <c r="Z1256" s="13">
        <f t="shared" si="1637"/>
        <v>4.0575970922065593E-2</v>
      </c>
      <c r="AA1256" s="13">
        <f t="shared" si="1638"/>
        <v>3.0091435450580305E-2</v>
      </c>
      <c r="AB1256" s="13">
        <f t="shared" si="1639"/>
        <v>1.1158013805949676E-2</v>
      </c>
      <c r="AC1256" s="13">
        <f t="shared" si="1640"/>
        <v>1.5188112301696901E-4</v>
      </c>
      <c r="AD1256" s="13">
        <f t="shared" si="1641"/>
        <v>1.8300980098660408E-3</v>
      </c>
      <c r="AE1256" s="13">
        <f t="shared" si="1642"/>
        <v>2.1741250597848757E-3</v>
      </c>
      <c r="AF1256" s="13">
        <f t="shared" si="1643"/>
        <v>1.2914116484752049E-3</v>
      </c>
      <c r="AG1256" s="13">
        <f t="shared" si="1644"/>
        <v>5.1139163263603138E-4</v>
      </c>
      <c r="AH1256" s="13">
        <f t="shared" si="1645"/>
        <v>1.2050889451164226E-2</v>
      </c>
      <c r="AI1256" s="13">
        <f t="shared" si="1646"/>
        <v>8.9370273539058215E-3</v>
      </c>
      <c r="AJ1256" s="13">
        <f t="shared" si="1647"/>
        <v>3.3138822759985012E-3</v>
      </c>
      <c r="AK1256" s="13">
        <f t="shared" si="1648"/>
        <v>8.1919974090546171E-4</v>
      </c>
      <c r="AL1256" s="13">
        <f t="shared" si="1649"/>
        <v>5.3523924435047829E-6</v>
      </c>
      <c r="AM1256" s="13">
        <f t="shared" si="1650"/>
        <v>2.7144280164185413E-4</v>
      </c>
      <c r="AN1256" s="13">
        <f t="shared" si="1651"/>
        <v>3.2246939462601126E-4</v>
      </c>
      <c r="AO1256" s="13">
        <f t="shared" si="1652"/>
        <v>1.9154405613538368E-4</v>
      </c>
      <c r="AP1256" s="13">
        <f t="shared" si="1653"/>
        <v>7.5850351593512226E-5</v>
      </c>
      <c r="AQ1256" s="13">
        <f t="shared" si="1654"/>
        <v>2.2527229321043244E-5</v>
      </c>
      <c r="AR1256" s="13">
        <f t="shared" si="1655"/>
        <v>2.8632500125379749E-3</v>
      </c>
      <c r="AS1256" s="13">
        <f t="shared" si="1656"/>
        <v>2.1234070552900923E-3</v>
      </c>
      <c r="AT1256" s="13">
        <f t="shared" si="1657"/>
        <v>7.8736706587125894E-4</v>
      </c>
      <c r="AU1256" s="13">
        <f t="shared" si="1658"/>
        <v>1.9463904950120219E-4</v>
      </c>
      <c r="AV1256" s="13">
        <f t="shared" si="1659"/>
        <v>3.6086434046625952E-5</v>
      </c>
      <c r="AW1256" s="13">
        <f t="shared" si="1660"/>
        <v>1.3098742539660831E-7</v>
      </c>
      <c r="AX1256" s="13">
        <f t="shared" si="1661"/>
        <v>3.3550659657736132E-5</v>
      </c>
      <c r="AY1256" s="13">
        <f t="shared" si="1662"/>
        <v>3.9857608467393978E-5</v>
      </c>
      <c r="AZ1256" s="13">
        <f t="shared" si="1663"/>
        <v>2.367507776220087E-5</v>
      </c>
      <c r="BA1256" s="13">
        <f t="shared" si="1664"/>
        <v>9.3751954954813645E-6</v>
      </c>
      <c r="BB1256" s="13">
        <f t="shared" si="1665"/>
        <v>2.7843928791278648E-6</v>
      </c>
      <c r="BC1256" s="13">
        <f t="shared" si="1666"/>
        <v>6.6156220073061075E-7</v>
      </c>
      <c r="BD1256" s="13">
        <f t="shared" si="1667"/>
        <v>5.6691532103097999E-4</v>
      </c>
      <c r="BE1256" s="13">
        <f t="shared" si="1668"/>
        <v>4.2042852952341159E-4</v>
      </c>
      <c r="BF1256" s="13">
        <f t="shared" si="1669"/>
        <v>1.5589642921959312E-4</v>
      </c>
      <c r="BG1256" s="13">
        <f t="shared" si="1670"/>
        <v>3.853797563955319E-5</v>
      </c>
      <c r="BH1256" s="13">
        <f t="shared" si="1671"/>
        <v>7.1450108278432795E-6</v>
      </c>
      <c r="BI1256" s="13">
        <f t="shared" si="1672"/>
        <v>1.0597584098859969E-6</v>
      </c>
      <c r="BJ1256" s="14">
        <f t="shared" si="1673"/>
        <v>0.23041869526027775</v>
      </c>
      <c r="BK1256" s="14">
        <f t="shared" si="1674"/>
        <v>0.30427070527871453</v>
      </c>
      <c r="BL1256" s="14">
        <f t="shared" si="1675"/>
        <v>0.42452506256045075</v>
      </c>
      <c r="BM1256" s="14">
        <f t="shared" si="1676"/>
        <v>0.30402442538630536</v>
      </c>
      <c r="BN1256" s="14">
        <f t="shared" si="1677"/>
        <v>0.6957262820141612</v>
      </c>
    </row>
    <row r="1257" spans="1:66" x14ac:dyDescent="0.25">
      <c r="A1257" t="s">
        <v>339</v>
      </c>
      <c r="B1257" t="s">
        <v>119</v>
      </c>
      <c r="C1257" t="s">
        <v>110</v>
      </c>
      <c r="D1257" s="7" t="s">
        <v>381</v>
      </c>
      <c r="E1257" s="10">
        <f>VLOOKUP(A1257,home!$A$2:$E$405,3,FALSE)</f>
        <v>1.2199</v>
      </c>
      <c r="F1257" s="10">
        <f>VLOOKUP(B1257,home!$B$2:$E$405,3,FALSE)</f>
        <v>1.3873</v>
      </c>
      <c r="G1257" s="10">
        <f>VLOOKUP(C1257,away!$B$2:$E$405,4,FALSE)</f>
        <v>1.093</v>
      </c>
      <c r="H1257" s="10">
        <f>VLOOKUP(A1257,away!$A$2:$E$405,3,FALSE)</f>
        <v>1.0142</v>
      </c>
      <c r="I1257" s="10">
        <f>VLOOKUP(C1257,away!$B$2:$E$405,3,FALSE)</f>
        <v>1.0517000000000001</v>
      </c>
      <c r="J1257" s="10">
        <f>VLOOKUP(B1257,home!$B$2:$E$405,4,FALSE)</f>
        <v>0.98599999999999999</v>
      </c>
      <c r="K1257" s="12">
        <f t="shared" si="1622"/>
        <v>1.8497574261099998</v>
      </c>
      <c r="L1257" s="12">
        <f t="shared" si="1623"/>
        <v>1.0517012620400001</v>
      </c>
      <c r="M1257" s="13">
        <f t="shared" si="1624"/>
        <v>5.4943016847292643E-2</v>
      </c>
      <c r="N1257" s="13">
        <f t="shared" si="1625"/>
        <v>0.10163125342616638</v>
      </c>
      <c r="O1257" s="13">
        <f t="shared" si="1626"/>
        <v>5.7783640158582665E-2</v>
      </c>
      <c r="P1257" s="13">
        <f t="shared" si="1627"/>
        <v>0.10688571749100627</v>
      </c>
      <c r="Q1257" s="13">
        <f t="shared" si="1628"/>
        <v>9.399658287495935E-2</v>
      </c>
      <c r="R1257" s="13">
        <f t="shared" si="1629"/>
        <v>3.038556364002331E-2</v>
      </c>
      <c r="S1257" s="13">
        <f t="shared" si="1630"/>
        <v>5.1983660795876747E-2</v>
      </c>
      <c r="T1257" s="13">
        <f t="shared" si="1631"/>
        <v>9.8856324837042209E-2</v>
      </c>
      <c r="U1257" s="13">
        <f t="shared" si="1632"/>
        <v>5.6205921989671108E-2</v>
      </c>
      <c r="V1257" s="13">
        <f t="shared" si="1633"/>
        <v>1.1236512139314295E-2</v>
      </c>
      <c r="W1257" s="13">
        <f t="shared" si="1634"/>
        <v>5.795695906730669E-2</v>
      </c>
      <c r="X1257" s="13">
        <f t="shared" si="1635"/>
        <v>6.0953406995087077E-2</v>
      </c>
      <c r="Y1257" s="13">
        <f t="shared" si="1636"/>
        <v>3.2052387531185424E-2</v>
      </c>
      <c r="Z1257" s="13">
        <f t="shared" si="1637"/>
        <v>1.0652178542669755E-2</v>
      </c>
      <c r="AA1257" s="13">
        <f t="shared" si="1638"/>
        <v>1.9703946363552969E-2</v>
      </c>
      <c r="AB1257" s="13">
        <f t="shared" si="1639"/>
        <v>1.8223760554827623E-2</v>
      </c>
      <c r="AC1257" s="13">
        <f t="shared" si="1640"/>
        <v>1.3662139556391501E-3</v>
      </c>
      <c r="AD1257" s="13">
        <f t="shared" si="1641"/>
        <v>2.6801578857375965E-2</v>
      </c>
      <c r="AE1257" s="13">
        <f t="shared" si="1642"/>
        <v>2.8187254308966889E-2</v>
      </c>
      <c r="AF1257" s="13">
        <f t="shared" si="1643"/>
        <v>1.4822285465091454E-2</v>
      </c>
      <c r="AG1257" s="13">
        <f t="shared" si="1644"/>
        <v>5.1962054433179455E-3</v>
      </c>
      <c r="AH1257" s="13">
        <f t="shared" si="1645"/>
        <v>2.8007274042002967E-3</v>
      </c>
      <c r="AI1257" s="13">
        <f t="shared" si="1646"/>
        <v>5.1806663144292808E-3</v>
      </c>
      <c r="AJ1257" s="13">
        <f t="shared" si="1647"/>
        <v>4.7914879936567451E-3</v>
      </c>
      <c r="AK1257" s="13">
        <f t="shared" si="1648"/>
        <v>2.9543634994611558E-3</v>
      </c>
      <c r="AL1257" s="13">
        <f t="shared" si="1649"/>
        <v>1.063128799793323E-4</v>
      </c>
      <c r="AM1257" s="13">
        <f t="shared" si="1650"/>
        <v>9.9152839045807892E-3</v>
      </c>
      <c r="AN1257" s="13">
        <f t="shared" si="1651"/>
        <v>1.0427916595932516E-2</v>
      </c>
      <c r="AO1257" s="13">
        <f t="shared" si="1652"/>
        <v>5.4835265221950449E-3</v>
      </c>
      <c r="AP1257" s="13">
        <f t="shared" si="1653"/>
        <v>1.9223439212741143E-3</v>
      </c>
      <c r="AQ1257" s="13">
        <f t="shared" si="1654"/>
        <v>5.05432882019727E-4</v>
      </c>
      <c r="AR1257" s="13">
        <f t="shared" si="1655"/>
        <v>5.8910570912549328E-4</v>
      </c>
      <c r="AS1257" s="13">
        <f t="shared" si="1656"/>
        <v>1.0897026602186785E-3</v>
      </c>
      <c r="AT1257" s="13">
        <f t="shared" si="1657"/>
        <v>1.0078427939956616E-3</v>
      </c>
      <c r="AU1257" s="13">
        <f t="shared" si="1658"/>
        <v>6.2142156418164187E-4</v>
      </c>
      <c r="AV1257" s="13">
        <f t="shared" si="1659"/>
        <v>2.8736978827247105E-4</v>
      </c>
      <c r="AW1257" s="13">
        <f t="shared" si="1660"/>
        <v>5.745006931812612E-6</v>
      </c>
      <c r="AX1257" s="13">
        <f t="shared" si="1661"/>
        <v>3.0568116724145433E-3</v>
      </c>
      <c r="AY1257" s="13">
        <f t="shared" si="1662"/>
        <v>3.2148526936969786E-3</v>
      </c>
      <c r="AZ1257" s="13">
        <f t="shared" si="1663"/>
        <v>1.6905323176169033E-3</v>
      </c>
      <c r="BA1257" s="13">
        <f t="shared" si="1664"/>
        <v>5.92644990652368E-4</v>
      </c>
      <c r="BB1257" s="13">
        <f t="shared" si="1665"/>
        <v>1.5582137115269484E-4</v>
      </c>
      <c r="BC1257" s="13">
        <f t="shared" si="1666"/>
        <v>3.2775506538818496E-5</v>
      </c>
      <c r="BD1257" s="13">
        <f t="shared" si="1667"/>
        <v>1.0326053629370839E-4</v>
      </c>
      <c r="BE1257" s="13">
        <f t="shared" si="1668"/>
        <v>1.910069438333882E-4</v>
      </c>
      <c r="BF1257" s="13">
        <f t="shared" si="1669"/>
        <v>1.7665825639719281E-4</v>
      </c>
      <c r="BG1257" s="13">
        <f t="shared" si="1670"/>
        <v>1.0892497388478391E-4</v>
      </c>
      <c r="BH1257" s="13">
        <f t="shared" si="1671"/>
        <v>5.037119483305422E-5</v>
      </c>
      <c r="BI1257" s="13">
        <f t="shared" si="1672"/>
        <v>1.8634898340895136E-5</v>
      </c>
      <c r="BJ1257" s="14">
        <f t="shared" si="1673"/>
        <v>0.55745218118457385</v>
      </c>
      <c r="BK1257" s="14">
        <f t="shared" si="1674"/>
        <v>0.22973628680280542</v>
      </c>
      <c r="BL1257" s="14">
        <f t="shared" si="1675"/>
        <v>0.20227437723778213</v>
      </c>
      <c r="BM1257" s="14">
        <f t="shared" si="1676"/>
        <v>0.55128014164303552</v>
      </c>
      <c r="BN1257" s="14">
        <f t="shared" si="1677"/>
        <v>0.44562577443803064</v>
      </c>
    </row>
    <row r="1258" spans="1:66" x14ac:dyDescent="0.25">
      <c r="A1258" t="s">
        <v>339</v>
      </c>
      <c r="B1258" t="s">
        <v>125</v>
      </c>
      <c r="C1258" t="s">
        <v>124</v>
      </c>
      <c r="D1258" s="7" t="s">
        <v>381</v>
      </c>
      <c r="E1258" s="10">
        <f>VLOOKUP(A1258,home!$A$2:$E$405,3,FALSE)</f>
        <v>1.2199</v>
      </c>
      <c r="F1258" s="10">
        <f>VLOOKUP(B1258,home!$B$2:$E$405,3,FALSE)</f>
        <v>1.4209000000000001</v>
      </c>
      <c r="G1258" s="10">
        <f>VLOOKUP(C1258,away!$B$2:$E$405,4,FALSE)</f>
        <v>1.2882</v>
      </c>
      <c r="H1258" s="10">
        <f>VLOOKUP(A1258,away!$A$2:$E$405,3,FALSE)</f>
        <v>1.0142</v>
      </c>
      <c r="I1258" s="10">
        <f>VLOOKUP(C1258,away!$B$2:$E$405,3,FALSE)</f>
        <v>0.91559999999999997</v>
      </c>
      <c r="J1258" s="10">
        <f>VLOOKUP(B1258,home!$B$2:$E$405,4,FALSE)</f>
        <v>1.4460999999999999</v>
      </c>
      <c r="K1258" s="12">
        <f t="shared" si="1622"/>
        <v>2.2329090832620002</v>
      </c>
      <c r="L1258" s="12">
        <f t="shared" si="1623"/>
        <v>1.3428506580719999</v>
      </c>
      <c r="M1258" s="13">
        <f t="shared" si="1624"/>
        <v>2.7994149380572778E-2</v>
      </c>
      <c r="N1258" s="13">
        <f t="shared" si="1625"/>
        <v>6.2508390430074251E-2</v>
      </c>
      <c r="O1258" s="13">
        <f t="shared" si="1626"/>
        <v>3.7591961917868018E-2</v>
      </c>
      <c r="P1258" s="13">
        <f t="shared" si="1627"/>
        <v>8.3939433224046692E-2</v>
      </c>
      <c r="Q1258" s="13">
        <f t="shared" si="1628"/>
        <v>6.9787776385700148E-2</v>
      </c>
      <c r="R1258" s="13">
        <f t="shared" si="1629"/>
        <v>2.5240195399813321E-2</v>
      </c>
      <c r="S1258" s="13">
        <f t="shared" si="1630"/>
        <v>6.2922330253619208E-2</v>
      </c>
      <c r="T1258" s="13">
        <f t="shared" si="1631"/>
        <v>9.371456144491902E-2</v>
      </c>
      <c r="U1258" s="13">
        <f t="shared" si="1632"/>
        <v>5.6359061571550913E-2</v>
      </c>
      <c r="V1258" s="13">
        <f t="shared" si="1633"/>
        <v>2.0963367368192622E-2</v>
      </c>
      <c r="W1258" s="13">
        <f t="shared" si="1634"/>
        <v>5.1943253264095719E-2</v>
      </c>
      <c r="X1258" s="13">
        <f t="shared" si="1635"/>
        <v>6.975203182809149E-2</v>
      </c>
      <c r="Y1258" s="13">
        <f t="shared" si="1636"/>
        <v>4.6833280921105884E-2</v>
      </c>
      <c r="Z1258" s="13">
        <f t="shared" si="1637"/>
        <v>1.1297937667501728E-2</v>
      </c>
      <c r="AA1258" s="13">
        <f t="shared" si="1638"/>
        <v>2.5227267639892501E-2</v>
      </c>
      <c r="AB1258" s="13">
        <f t="shared" si="1639"/>
        <v>2.816509752949875E-2</v>
      </c>
      <c r="AC1258" s="13">
        <f t="shared" si="1640"/>
        <v>3.9286181539032574E-3</v>
      </c>
      <c r="AD1258" s="13">
        <f t="shared" si="1641"/>
        <v>2.8996140506894485E-2</v>
      </c>
      <c r="AE1258" s="13">
        <f t="shared" si="1642"/>
        <v>3.8937486361231427E-2</v>
      </c>
      <c r="AF1258" s="13">
        <f t="shared" si="1643"/>
        <v>2.6143614591924581E-2</v>
      </c>
      <c r="AG1258" s="13">
        <f t="shared" si="1644"/>
        <v>1.1702323353048888E-2</v>
      </c>
      <c r="AH1258" s="13">
        <f t="shared" si="1645"/>
        <v>3.7928607579152825E-3</v>
      </c>
      <c r="AI1258" s="13">
        <f t="shared" si="1646"/>
        <v>8.4691132378970288E-3</v>
      </c>
      <c r="AJ1258" s="13">
        <f t="shared" si="1647"/>
        <v>9.4553799380373647E-3</v>
      </c>
      <c r="AK1258" s="13">
        <f t="shared" si="1648"/>
        <v>7.0376679164456382E-3</v>
      </c>
      <c r="AL1258" s="13">
        <f t="shared" si="1649"/>
        <v>4.7119271489090385E-4</v>
      </c>
      <c r="AM1258" s="13">
        <f t="shared" si="1650"/>
        <v>1.2949149103477175E-2</v>
      </c>
      <c r="AN1258" s="13">
        <f t="shared" si="1651"/>
        <v>1.738877339507677E-2</v>
      </c>
      <c r="AO1258" s="13">
        <f t="shared" si="1652"/>
        <v>1.1675262898321865E-2</v>
      </c>
      <c r="AP1258" s="13">
        <f t="shared" si="1653"/>
        <v>5.2260448220583736E-3</v>
      </c>
      <c r="AQ1258" s="13">
        <f t="shared" si="1654"/>
        <v>1.7544494321037139E-3</v>
      </c>
      <c r="AR1258" s="13">
        <f t="shared" si="1655"/>
        <v>1.0186491129484006E-3</v>
      </c>
      <c r="AS1258" s="13">
        <f t="shared" si="1656"/>
        <v>2.2745508569592628E-3</v>
      </c>
      <c r="AT1258" s="13">
        <f t="shared" si="1657"/>
        <v>2.5394326344228527E-3</v>
      </c>
      <c r="AU1258" s="13">
        <f t="shared" si="1658"/>
        <v>1.8901073985782457E-3</v>
      </c>
      <c r="AV1258" s="13">
        <f t="shared" si="1659"/>
        <v>1.0551094946565193E-3</v>
      </c>
      <c r="AW1258" s="13">
        <f t="shared" si="1660"/>
        <v>3.9245947915707978E-5</v>
      </c>
      <c r="AX1258" s="13">
        <f t="shared" si="1661"/>
        <v>4.819045442278032E-3</v>
      </c>
      <c r="AY1258" s="13">
        <f t="shared" si="1662"/>
        <v>6.4712583434419274E-3</v>
      </c>
      <c r="AZ1258" s="13">
        <f t="shared" si="1663"/>
        <v>4.3449667625224571E-3</v>
      </c>
      <c r="BA1258" s="13">
        <f t="shared" si="1664"/>
        <v>1.9448804921180828E-3</v>
      </c>
      <c r="BB1258" s="13">
        <f t="shared" si="1665"/>
        <v>6.5292101217804058E-4</v>
      </c>
      <c r="BC1258" s="13">
        <f t="shared" si="1666"/>
        <v>1.7535508217446366E-4</v>
      </c>
      <c r="BD1258" s="13">
        <f t="shared" si="1667"/>
        <v>2.2798227194453617E-4</v>
      </c>
      <c r="BE1258" s="13">
        <f t="shared" si="1668"/>
        <v>5.0906368584766222E-4</v>
      </c>
      <c r="BF1258" s="13">
        <f t="shared" si="1669"/>
        <v>5.6834646404403937E-4</v>
      </c>
      <c r="BG1258" s="13">
        <f t="shared" si="1670"/>
        <v>4.2302199400125835E-4</v>
      </c>
      <c r="BH1258" s="13">
        <f t="shared" si="1671"/>
        <v>2.361424132062534E-4</v>
      </c>
      <c r="BI1258" s="13">
        <f t="shared" si="1672"/>
        <v>1.0545690787833028E-4</v>
      </c>
      <c r="BJ1258" s="14">
        <f t="shared" si="1673"/>
        <v>0.56772096587283682</v>
      </c>
      <c r="BK1258" s="14">
        <f t="shared" si="1674"/>
        <v>0.20669034943866738</v>
      </c>
      <c r="BL1258" s="14">
        <f t="shared" si="1675"/>
        <v>0.21218646914340622</v>
      </c>
      <c r="BM1258" s="14">
        <f t="shared" si="1676"/>
        <v>0.6844018029888107</v>
      </c>
      <c r="BN1258" s="14">
        <f t="shared" si="1677"/>
        <v>0.30706190673807521</v>
      </c>
    </row>
    <row r="1259" spans="1:66" x14ac:dyDescent="0.25">
      <c r="A1259" t="s">
        <v>341</v>
      </c>
      <c r="B1259" t="s">
        <v>145</v>
      </c>
      <c r="C1259" t="s">
        <v>153</v>
      </c>
      <c r="D1259" s="7" t="s">
        <v>381</v>
      </c>
      <c r="E1259" s="10">
        <f>VLOOKUP(A1259,home!$A$2:$E$405,3,FALSE)</f>
        <v>1.5127999999999999</v>
      </c>
      <c r="F1259" s="10">
        <f>VLOOKUP(B1259,home!$B$2:$E$405,3,FALSE)</f>
        <v>1.3221000000000001</v>
      </c>
      <c r="G1259" s="10">
        <f>VLOOKUP(C1259,away!$B$2:$E$405,4,FALSE)</f>
        <v>1.2276</v>
      </c>
      <c r="H1259" s="10">
        <f>VLOOKUP(A1259,away!$A$2:$E$405,3,FALSE)</f>
        <v>1.2179</v>
      </c>
      <c r="I1259" s="10">
        <f>VLOOKUP(C1259,away!$B$2:$E$405,3,FALSE)</f>
        <v>0.35189999999999999</v>
      </c>
      <c r="J1259" s="10">
        <f>VLOOKUP(B1259,home!$B$2:$E$405,4,FALSE)</f>
        <v>0.95789999999999997</v>
      </c>
      <c r="K1259" s="12">
        <f t="shared" si="1622"/>
        <v>2.4552894674879999</v>
      </c>
      <c r="L1259" s="12">
        <f t="shared" si="1623"/>
        <v>0.41053583367899998</v>
      </c>
      <c r="M1259" s="13">
        <f t="shared" si="1624"/>
        <v>5.6936122288306495E-2</v>
      </c>
      <c r="N1259" s="13">
        <f t="shared" si="1625"/>
        <v>0.13979466137408769</v>
      </c>
      <c r="O1259" s="13">
        <f t="shared" si="1626"/>
        <v>2.3374318430079397E-2</v>
      </c>
      <c r="P1259" s="13">
        <f t="shared" si="1627"/>
        <v>5.7390717851084586E-2</v>
      </c>
      <c r="Q1259" s="13">
        <f t="shared" si="1628"/>
        <v>0.17161817984142455</v>
      </c>
      <c r="R1259" s="13">
        <f t="shared" si="1629"/>
        <v>4.7979976516855294E-3</v>
      </c>
      <c r="S1259" s="13">
        <f t="shared" si="1630"/>
        <v>1.4462235761264937E-2</v>
      </c>
      <c r="T1259" s="13">
        <f t="shared" si="1631"/>
        <v>7.045541253567178E-2</v>
      </c>
      <c r="U1259" s="13">
        <f t="shared" si="1632"/>
        <v>1.1780473099215637E-2</v>
      </c>
      <c r="V1259" s="13">
        <f t="shared" si="1633"/>
        <v>1.6197451902868623E-3</v>
      </c>
      <c r="W1259" s="13">
        <f t="shared" si="1634"/>
        <v>0.14045743646470368</v>
      </c>
      <c r="X1259" s="13">
        <f t="shared" si="1635"/>
        <v>5.7662810775452301E-2</v>
      </c>
      <c r="Y1259" s="13">
        <f t="shared" si="1636"/>
        <v>1.1836325046987365E-2</v>
      </c>
      <c r="Z1259" s="13">
        <f t="shared" si="1637"/>
        <v>6.5658332197486775E-4</v>
      </c>
      <c r="AA1259" s="13">
        <f t="shared" si="1638"/>
        <v>1.6121021149731749E-3</v>
      </c>
      <c r="AB1259" s="13">
        <f t="shared" si="1639"/>
        <v>1.979088671704383E-3</v>
      </c>
      <c r="AC1259" s="13">
        <f t="shared" si="1640"/>
        <v>1.0204235846938811E-4</v>
      </c>
      <c r="AD1259" s="13">
        <f t="shared" si="1641"/>
        <v>8.6215916095537998E-2</v>
      </c>
      <c r="AE1259" s="13">
        <f t="shared" si="1642"/>
        <v>3.5394722990680402E-2</v>
      </c>
      <c r="AF1259" s="13">
        <f t="shared" si="1643"/>
        <v>7.265401055408122E-3</v>
      </c>
      <c r="AG1259" s="13">
        <f t="shared" si="1644"/>
        <v>9.9423582643142004E-4</v>
      </c>
      <c r="AH1259" s="13">
        <f t="shared" si="1645"/>
        <v>6.7387745366669872E-5</v>
      </c>
      <c r="AI1259" s="13">
        <f t="shared" si="1646"/>
        <v>1.6545642143654782E-4</v>
      </c>
      <c r="AJ1259" s="13">
        <f t="shared" si="1647"/>
        <v>2.0312170444070584E-4</v>
      </c>
      <c r="AK1259" s="13">
        <f t="shared" si="1648"/>
        <v>1.6624086051049184E-4</v>
      </c>
      <c r="AL1259" s="13">
        <f t="shared" si="1649"/>
        <v>4.1142838454094332E-6</v>
      </c>
      <c r="AM1259" s="13">
        <f t="shared" si="1650"/>
        <v>4.2337006143840693E-2</v>
      </c>
      <c r="AN1259" s="13">
        <f t="shared" si="1651"/>
        <v>1.7380858112734581E-2</v>
      </c>
      <c r="AO1259" s="13">
        <f t="shared" si="1652"/>
        <v>3.5677325376839504E-3</v>
      </c>
      <c r="AP1259" s="13">
        <f t="shared" si="1653"/>
        <v>4.8822735056725837E-4</v>
      </c>
      <c r="AQ1259" s="13">
        <f t="shared" si="1654"/>
        <v>5.0108705597504682E-5</v>
      </c>
      <c r="AR1259" s="13">
        <f t="shared" si="1655"/>
        <v>5.533016844770799E-6</v>
      </c>
      <c r="AS1259" s="13">
        <f t="shared" si="1656"/>
        <v>1.3585157982399428E-5</v>
      </c>
      <c r="AT1259" s="13">
        <f t="shared" si="1657"/>
        <v>1.6677747654172923E-5</v>
      </c>
      <c r="AU1259" s="13">
        <f t="shared" si="1658"/>
        <v>1.3649566052237825E-5</v>
      </c>
      <c r="AV1259" s="13">
        <f t="shared" si="1659"/>
        <v>8.3784089409603252E-6</v>
      </c>
      <c r="AW1259" s="13">
        <f t="shared" si="1660"/>
        <v>1.1519815435324487E-7</v>
      </c>
      <c r="AX1259" s="13">
        <f t="shared" si="1661"/>
        <v>1.7324934211657803E-2</v>
      </c>
      <c r="AY1259" s="13">
        <f t="shared" si="1662"/>
        <v>7.1125063100167642E-3</v>
      </c>
      <c r="AZ1259" s="13">
        <f t="shared" si="1663"/>
        <v>1.4599693537649398E-3</v>
      </c>
      <c r="BA1259" s="13">
        <f t="shared" si="1664"/>
        <v>1.9978991193122684E-4</v>
      </c>
      <c r="BB1259" s="13">
        <f t="shared" si="1665"/>
        <v>2.0505229513835042E-5</v>
      </c>
      <c r="BC1259" s="13">
        <f t="shared" si="1666"/>
        <v>1.6836262986483014E-6</v>
      </c>
      <c r="BD1259" s="13">
        <f t="shared" si="1667"/>
        <v>3.7858361385465484E-7</v>
      </c>
      <c r="BE1259" s="13">
        <f t="shared" si="1668"/>
        <v>9.295323596608781E-7</v>
      </c>
      <c r="BF1259" s="13">
        <f t="shared" si="1669"/>
        <v>1.1411355061823109E-6</v>
      </c>
      <c r="BG1259" s="13">
        <f t="shared" si="1670"/>
        <v>9.3393932976867182E-7</v>
      </c>
      <c r="BH1259" s="13">
        <f t="shared" si="1671"/>
        <v>5.7327284991345553E-7</v>
      </c>
      <c r="BI1259" s="13">
        <f t="shared" si="1672"/>
        <v>2.8151015807786713E-7</v>
      </c>
      <c r="BJ1259" s="14">
        <f t="shared" si="1673"/>
        <v>0.8116384234999926</v>
      </c>
      <c r="BK1259" s="14">
        <f t="shared" si="1674"/>
        <v>0.13762748404327446</v>
      </c>
      <c r="BL1259" s="14">
        <f t="shared" si="1675"/>
        <v>4.4208248570704552E-2</v>
      </c>
      <c r="BM1259" s="14">
        <f t="shared" si="1676"/>
        <v>0.53310635088741587</v>
      </c>
      <c r="BN1259" s="14">
        <f t="shared" si="1677"/>
        <v>0.45391199743666821</v>
      </c>
    </row>
    <row r="1260" spans="1:66" x14ac:dyDescent="0.25">
      <c r="A1260" t="s">
        <v>341</v>
      </c>
      <c r="B1260" t="s">
        <v>318</v>
      </c>
      <c r="C1260" t="s">
        <v>150</v>
      </c>
      <c r="D1260" s="7" t="s">
        <v>381</v>
      </c>
      <c r="E1260" s="10">
        <f>VLOOKUP(A1260,home!$A$2:$E$405,3,FALSE)</f>
        <v>1.5127999999999999</v>
      </c>
      <c r="F1260" s="10">
        <f>VLOOKUP(B1260,home!$B$2:$E$405,3,FALSE)</f>
        <v>1.0387999999999999</v>
      </c>
      <c r="G1260" s="10">
        <f>VLOOKUP(C1260,away!$B$2:$E$405,4,FALSE)</f>
        <v>1.2276</v>
      </c>
      <c r="H1260" s="10">
        <f>VLOOKUP(A1260,away!$A$2:$E$405,3,FALSE)</f>
        <v>1.2179</v>
      </c>
      <c r="I1260" s="10">
        <f>VLOOKUP(C1260,away!$B$2:$E$405,3,FALSE)</f>
        <v>0.82110000000000005</v>
      </c>
      <c r="J1260" s="10">
        <f>VLOOKUP(B1260,home!$B$2:$E$405,4,FALSE)</f>
        <v>0.70379999999999998</v>
      </c>
      <c r="K1260" s="12">
        <f t="shared" ref="K1260:K1317" si="1678">E1260*F1260*G1260</f>
        <v>1.9291692752639999</v>
      </c>
      <c r="L1260" s="12">
        <f t="shared" ref="L1260:L1317" si="1679">H1260*I1260*J1260</f>
        <v>0.70381245022200001</v>
      </c>
      <c r="M1260" s="13">
        <f t="shared" ref="M1260:M1317" si="1680">_xlfn.POISSON.DIST(0,K1260,FALSE) * _xlfn.POISSON.DIST(0,L1260,FALSE)</f>
        <v>7.1863864146211667E-2</v>
      </c>
      <c r="N1260" s="13">
        <f t="shared" ref="N1260:N1317" si="1681">_xlfn.POISSON.DIST(1,K1260,FALSE) * _xlfn.POISSON.DIST(0,L1260,FALSE)</f>
        <v>0.13863755871261774</v>
      </c>
      <c r="O1260" s="13">
        <f t="shared" ref="O1260:O1317" si="1682">_xlfn.POISSON.DIST(0,K1260,FALSE) * _xlfn.POISSON.DIST(1,L1260,FALSE)</f>
        <v>5.057868230716616E-2</v>
      </c>
      <c r="P1260" s="13">
        <f t="shared" ref="P1260:P1317" si="1683">_xlfn.POISSON.DIST(1,K1260,FALSE) * _xlfn.POISSON.DIST(1,L1260,FALSE)</f>
        <v>9.7574839890323853E-2</v>
      </c>
      <c r="Q1260" s="13">
        <f t="shared" ref="Q1260:Q1317" si="1684">_xlfn.POISSON.DIST(2,K1260,FALSE) * _xlfn.POISSON.DIST(0,L1260,FALSE)</f>
        <v>0.13372765933299552</v>
      </c>
      <c r="R1260" s="13">
        <f t="shared" ref="R1260:R1317" si="1685">_xlfn.POISSON.DIST(0,K1260,FALSE) * _xlfn.POISSON.DIST(2,L1260,FALSE)</f>
        <v>1.7798953161803369E-2</v>
      </c>
      <c r="S1260" s="13">
        <f t="shared" ref="S1260:S1317" si="1686">_xlfn.POISSON.DIST(2,K1260,FALSE) * _xlfn.POISSON.DIST(2,L1260,FALSE)</f>
        <v>3.3121129418575222E-2</v>
      </c>
      <c r="T1260" s="13">
        <f t="shared" ref="T1260:T1317" si="1687">_xlfn.POISSON.DIST(2,K1260,FALSE) * _xlfn.POISSON.DIST(1,L1260,FALSE)</f>
        <v>9.411919157760848E-2</v>
      </c>
      <c r="U1260" s="13">
        <f t="shared" ref="U1260:U1317" si="1688">_xlfn.POISSON.DIST(1,K1260,FALSE) * _xlfn.POISSON.DIST(2,L1260,FALSE)</f>
        <v>3.4337193571614091E-2</v>
      </c>
      <c r="V1260" s="13">
        <f t="shared" ref="V1260:V1317" si="1689">_xlfn.POISSON.DIST(3,K1260,FALSE) * _xlfn.POISSON.DIST(3,L1260,FALSE)</f>
        <v>4.9967763328928744E-3</v>
      </c>
      <c r="W1260" s="13">
        <f t="shared" ref="W1260:W1317" si="1690">_xlfn.POISSON.DIST(3,K1260,FALSE) * _xlfn.POISSON.DIST(0,L1260,FALSE)</f>
        <v>8.5994430546062012E-2</v>
      </c>
      <c r="X1260" s="13">
        <f t="shared" ref="X1260:X1317" si="1691">_xlfn.POISSON.DIST(3,K1260,FALSE) * _xlfn.POISSON.DIST(1,L1260,FALSE)</f>
        <v>6.0523950868069505E-2</v>
      </c>
      <c r="Y1260" s="13">
        <f t="shared" ref="Y1260:Y1317" si="1692">_xlfn.POISSON.DIST(3,K1260,FALSE) * _xlfn.POISSON.DIST(2,L1260,FALSE)</f>
        <v>2.1298755078785973E-2</v>
      </c>
      <c r="Z1260" s="13">
        <f t="shared" ref="Z1260:Z1317" si="1693">_xlfn.POISSON.DIST(0,K1260,FALSE) * _xlfn.POISSON.DIST(3,L1260,FALSE)</f>
        <v>4.1757082787318147E-3</v>
      </c>
      <c r="AA1260" s="13">
        <f t="shared" ref="AA1260:AA1317" si="1694">_xlfn.POISSON.DIST(1,K1260,FALSE) * _xlfn.POISSON.DIST(3,L1260,FALSE)</f>
        <v>8.0556481137949408E-3</v>
      </c>
      <c r="AB1260" s="13">
        <f t="shared" ref="AB1260:AB1317" si="1695">_xlfn.POISSON.DIST(2,K1260,FALSE) * _xlfn.POISSON.DIST(3,L1260,FALSE)</f>
        <v>7.7703544167357988E-3</v>
      </c>
      <c r="AC1260" s="13">
        <f t="shared" ref="AC1260:AC1317" si="1696">_xlfn.POISSON.DIST(4,K1260,FALSE) * _xlfn.POISSON.DIST(4,L1260,FALSE)</f>
        <v>4.2403061020505547E-4</v>
      </c>
      <c r="AD1260" s="13">
        <f t="shared" ref="AD1260:AD1317" si="1697">_xlfn.POISSON.DIST(4,K1260,FALSE) * _xlfn.POISSON.DIST(0,L1260,FALSE)</f>
        <v>4.1474453313321683E-2</v>
      </c>
      <c r="AE1260" s="13">
        <f t="shared" ref="AE1260:AE1317" si="1698">_xlfn.POISSON.DIST(4,K1260,FALSE) * _xlfn.POISSON.DIST(1,L1260,FALSE)</f>
        <v>2.9190236608066879E-2</v>
      </c>
      <c r="AF1260" s="13">
        <f t="shared" ref="AF1260:AF1317" si="1699">_xlfn.POISSON.DIST(4,K1260,FALSE) * _xlfn.POISSON.DIST(2,L1260,FALSE)</f>
        <v>1.0272225974841736E-2</v>
      </c>
      <c r="AG1260" s="13">
        <f t="shared" ref="AG1260:AG1317" si="1700">_xlfn.POISSON.DIST(4,K1260,FALSE) * _xlfn.POISSON.DIST(3,L1260,FALSE)</f>
        <v>2.4099068441958116E-3</v>
      </c>
      <c r="AH1260" s="13">
        <f t="shared" ref="AH1260:AH1317" si="1701">_xlfn.POISSON.DIST(0,K1260,FALSE) * _xlfn.POISSON.DIST(4,L1260,FALSE)</f>
        <v>7.3472886876663212E-4</v>
      </c>
      <c r="AI1260" s="13">
        <f t="shared" ref="AI1260:AI1317" si="1702">_xlfn.POISSON.DIST(1,K1260,FALSE) * _xlfn.POISSON.DIST(4,L1260,FALSE)</f>
        <v>1.4174163592740624E-3</v>
      </c>
      <c r="AJ1260" s="13">
        <f t="shared" ref="AJ1260:AJ1317" si="1703">_xlfn.POISSON.DIST(2,K1260,FALSE) * _xlfn.POISSON.DIST(4,L1260,FALSE)</f>
        <v>1.3672180452840405E-3</v>
      </c>
      <c r="AK1260" s="13">
        <f t="shared" ref="AK1260:AK1317" si="1704">_xlfn.POISSON.DIST(3,K1260,FALSE) * _xlfn.POISSON.DIST(4,L1260,FALSE)</f>
        <v>8.791983485161584E-4</v>
      </c>
      <c r="AL1260" s="13">
        <f t="shared" ref="AL1260:AL1317" si="1705">_xlfn.POISSON.DIST(5,K1260,FALSE) * _xlfn.POISSON.DIST(5,L1260,FALSE)</f>
        <v>2.3029498561432833E-5</v>
      </c>
      <c r="AM1260" s="13">
        <f t="shared" ref="AM1260:AM1317" si="1706">_xlfn.POISSON.DIST(5,K1260,FALSE) * _xlfn.POISSON.DIST(0,L1260,FALSE)</f>
        <v>1.6002248208086288E-2</v>
      </c>
      <c r="AN1260" s="13">
        <f t="shared" ref="AN1260:AN1317" si="1707">_xlfn.POISSON.DIST(5,K1260,FALSE) * _xlfn.POISSON.DIST(1,L1260,FALSE)</f>
        <v>1.1262581520393819E-2</v>
      </c>
      <c r="AO1260" s="13">
        <f t="shared" ref="AO1260:AO1317" si="1708">_xlfn.POISSON.DIST(5,K1260,FALSE) * _xlfn.POISSON.DIST(2,L1260,FALSE)</f>
        <v>3.9633725478466957E-3</v>
      </c>
      <c r="AP1260" s="13">
        <f t="shared" ref="AP1260:AP1317" si="1709">_xlfn.POISSON.DIST(5,K1260,FALSE) * _xlfn.POISSON.DIST(3,L1260,FALSE)</f>
        <v>9.2982364801419805E-4</v>
      </c>
      <c r="AQ1260" s="13">
        <f t="shared" ref="AQ1260:AQ1317" si="1710">_xlfn.POISSON.DIST(5,K1260,FALSE) * _xlfn.POISSON.DIST(4,L1260,FALSE)</f>
        <v>1.6360536499580782E-4</v>
      </c>
      <c r="AR1260" s="13">
        <f t="shared" ref="AR1260:AR1317" si="1711">_xlfn.POISSON.DIST(0,K1260,FALSE) * _xlfn.POISSON.DIST(5,L1260,FALSE)</f>
        <v>1.0342226507509637E-4</v>
      </c>
      <c r="AS1260" s="13">
        <f t="shared" ref="AS1260:AS1317" si="1712">_xlfn.POISSON.DIST(1,K1260,FALSE) * _xlfn.POISSON.DIST(5,L1260,FALSE)</f>
        <v>1.9951905616108498E-4</v>
      </c>
      <c r="AT1260" s="13">
        <f t="shared" ref="AT1260:AT1317" si="1713">_xlfn.POISSON.DIST(2,K1260,FALSE) * _xlfn.POISSON.DIST(5,L1260,FALSE)</f>
        <v>1.9245301648781885E-4</v>
      </c>
      <c r="AU1260" s="13">
        <f t="shared" ref="AU1260:AU1317" si="1714">_xlfn.POISSON.DIST(3,K1260,FALSE) * _xlfn.POISSON.DIST(5,L1260,FALSE)</f>
        <v>1.2375814878005871E-4</v>
      </c>
      <c r="AV1260" s="13">
        <f t="shared" ref="AV1260:AV1317" si="1715">_xlfn.POISSON.DIST(4,K1260,FALSE) * _xlfn.POISSON.DIST(5,L1260,FALSE)</f>
        <v>5.9687604547510007E-5</v>
      </c>
      <c r="AW1260" s="13">
        <f t="shared" ref="AW1260:AW1317" si="1716">_xlfn.POISSON.DIST(6,K1260,FALSE) * _xlfn.POISSON.DIST(6,L1260,FALSE)</f>
        <v>8.6857887540530067E-7</v>
      </c>
      <c r="AX1260" s="13">
        <f t="shared" ref="AX1260:AX1317" si="1717">_xlfn.POISSON.DIST(6,K1260,FALSE) * _xlfn.POISSON.DIST(0,L1260,FALSE)</f>
        <v>5.1451742630314098E-3</v>
      </c>
      <c r="AY1260" s="13">
        <f t="shared" ref="AY1260:AY1317" si="1718">_xlfn.POISSON.DIST(6,K1260,FALSE) * _xlfn.POISSON.DIST(1,L1260,FALSE)</f>
        <v>3.6212377048833095E-3</v>
      </c>
      <c r="AZ1260" s="13">
        <f t="shared" ref="AZ1260:AZ1317" si="1719">_xlfn.POISSON.DIST(6,K1260,FALSE) * _xlfn.POISSON.DIST(2,L1260,FALSE)</f>
        <v>1.274336090955107E-3</v>
      </c>
      <c r="BA1260" s="13">
        <f t="shared" ref="BA1260:BA1317" si="1720">_xlfn.POISSON.DIST(6,K1260,FALSE) * _xlfn.POISSON.DIST(3,L1260,FALSE)</f>
        <v>2.9896453552714642E-4</v>
      </c>
      <c r="BB1260" s="13">
        <f t="shared" ref="BB1260:BB1317" si="1721">_xlfn.POISSON.DIST(6,K1260,FALSE) * _xlfn.POISSON.DIST(4,L1260,FALSE)</f>
        <v>5.2603740569710778E-5</v>
      </c>
      <c r="BC1260" s="13">
        <f t="shared" ref="BC1260:BC1317" si="1722">_xlfn.POISSON.DIST(6,K1260,FALSE) * _xlfn.POISSON.DIST(5,L1260,FALSE)</f>
        <v>7.4046335082421161E-6</v>
      </c>
      <c r="BD1260" s="13">
        <f t="shared" ref="BD1260:BD1317" si="1723">_xlfn.POISSON.DIST(0,K1260,FALSE) * _xlfn.POISSON.DIST(6,L1260,FALSE)</f>
        <v>1.213164629833545E-5</v>
      </c>
      <c r="BE1260" s="13">
        <f t="shared" ref="BE1260:BE1317" si="1724">_xlfn.POISSON.DIST(1,K1260,FALSE) * _xlfn.POISSON.DIST(6,L1260,FALSE)</f>
        <v>2.3403999297118991E-5</v>
      </c>
      <c r="BF1260" s="13">
        <f t="shared" ref="BF1260:BF1317" si="1725">_xlfn.POISSON.DIST(2,K1260,FALSE) * _xlfn.POISSON.DIST(6,L1260,FALSE)</f>
        <v>2.2575138181151109E-5</v>
      </c>
      <c r="BG1260" s="13">
        <f t="shared" ref="BG1260:BG1317" si="1726">_xlfn.POISSON.DIST(3,K1260,FALSE) * _xlfn.POISSON.DIST(6,L1260,FALSE)</f>
        <v>1.4517087654638647E-5</v>
      </c>
      <c r="BH1260" s="13">
        <f t="shared" ref="BH1260:BH1317" si="1727">_xlfn.POISSON.DIST(4,K1260,FALSE) * _xlfn.POISSON.DIST(6,L1260,FALSE)</f>
        <v>7.0014798674107954E-6</v>
      </c>
      <c r="BI1260" s="13">
        <f t="shared" ref="BI1260:BI1317" si="1728">_xlfn.POISSON.DIST(5,K1260,FALSE) * _xlfn.POISSON.DIST(6,L1260,FALSE)</f>
        <v>2.7014079683176757E-6</v>
      </c>
      <c r="BJ1260" s="14">
        <f t="shared" ref="BJ1260:BJ1317" si="1729">SUM(N1260,Q1260,T1260,W1260,X1260,Y1260,AD1260,AE1260,AF1260,AG1260,AM1260,AN1260,AO1260,AP1260,AQ1260,AX1260,AY1260,AZ1260,BA1260,BB1260,BC1260)</f>
        <v>0.66036972111437708</v>
      </c>
      <c r="BK1260" s="14">
        <f t="shared" ref="BK1260:BK1317" si="1730">SUM(M1260,P1260,S1260,V1260,AC1260,AL1260,AY1260)</f>
        <v>0.21162490760165339</v>
      </c>
      <c r="BL1260" s="14">
        <f t="shared" ref="BL1260:BL1317" si="1731">SUM(O1260,R1260,U1260,AA1260,AB1260,AH1260,AI1260,AJ1260,AK1260,AR1260,AS1260,AT1260,AU1260,AV1260,BD1260,BE1260,BF1260,BG1260,BH1260,BI1260)</f>
        <v>0.12370056404327381</v>
      </c>
      <c r="BM1260" s="14">
        <f t="shared" ref="BM1260:BM1317" si="1732">SUM(S1260:BI1260)</f>
        <v>0.48606897436090984</v>
      </c>
      <c r="BN1260" s="14">
        <f t="shared" ref="BN1260:BN1317" si="1733">SUM(M1260:R1260)</f>
        <v>0.51018155755111827</v>
      </c>
    </row>
    <row r="1261" spans="1:66" x14ac:dyDescent="0.25">
      <c r="A1261" t="s">
        <v>341</v>
      </c>
      <c r="B1261" t="s">
        <v>149</v>
      </c>
      <c r="C1261" t="s">
        <v>146</v>
      </c>
      <c r="D1261" s="7" t="s">
        <v>381</v>
      </c>
      <c r="E1261" s="10">
        <f>VLOOKUP(A1261,home!$A$2:$E$405,3,FALSE)</f>
        <v>1.5127999999999999</v>
      </c>
      <c r="F1261" s="10">
        <f>VLOOKUP(B1261,home!$B$2:$E$405,3,FALSE)</f>
        <v>1.6998</v>
      </c>
      <c r="G1261" s="10">
        <f>VLOOKUP(C1261,away!$B$2:$E$405,4,FALSE)</f>
        <v>0.99150000000000005</v>
      </c>
      <c r="H1261" s="10">
        <f>VLOOKUP(A1261,away!$A$2:$E$405,3,FALSE)</f>
        <v>1.2179</v>
      </c>
      <c r="I1261" s="10">
        <f>VLOOKUP(C1261,away!$B$2:$E$405,3,FALSE)</f>
        <v>0.2737</v>
      </c>
      <c r="J1261" s="10">
        <f>VLOOKUP(B1261,home!$B$2:$E$405,4,FALSE)</f>
        <v>0.58650000000000002</v>
      </c>
      <c r="K1261" s="12">
        <f t="shared" si="1678"/>
        <v>2.5496000517599997</v>
      </c>
      <c r="L1261" s="12">
        <f t="shared" si="1679"/>
        <v>0.195503458395</v>
      </c>
      <c r="M1261" s="13">
        <f t="shared" si="1680"/>
        <v>6.4241650937091443E-2</v>
      </c>
      <c r="N1261" s="13">
        <f t="shared" si="1681"/>
        <v>0.16379051655435617</v>
      </c>
      <c r="O1261" s="13">
        <f t="shared" si="1682"/>
        <v>1.2559464931205772E-2</v>
      </c>
      <c r="P1261" s="13">
        <f t="shared" si="1683"/>
        <v>3.2021612438680132E-2</v>
      </c>
      <c r="Q1261" s="13">
        <f t="shared" si="1684"/>
        <v>0.20880015474239183</v>
      </c>
      <c r="R1261" s="13">
        <f t="shared" si="1685"/>
        <v>1.2277094148207244E-3</v>
      </c>
      <c r="S1261" s="13">
        <f t="shared" si="1686"/>
        <v>3.990338231567009E-3</v>
      </c>
      <c r="T1261" s="13">
        <f t="shared" si="1687"/>
        <v>4.0821152365548771E-2</v>
      </c>
      <c r="U1261" s="13">
        <f t="shared" si="1688"/>
        <v>3.1301679875731575E-3</v>
      </c>
      <c r="V1261" s="13">
        <f t="shared" si="1689"/>
        <v>2.2100072752491044E-4</v>
      </c>
      <c r="W1261" s="13">
        <f t="shared" si="1690"/>
        <v>0.17745229511289939</v>
      </c>
      <c r="X1261" s="13">
        <f t="shared" si="1691"/>
        <v>3.4692537394701989E-2</v>
      </c>
      <c r="Y1261" s="13">
        <f t="shared" si="1692"/>
        <v>3.3912555205810506E-3</v>
      </c>
      <c r="Z1261" s="13">
        <f t="shared" si="1693"/>
        <v>8.0007145500517743E-5</v>
      </c>
      <c r="AA1261" s="13">
        <f t="shared" si="1694"/>
        <v>2.0398622230928984E-4</v>
      </c>
      <c r="AB1261" s="13">
        <f t="shared" si="1695"/>
        <v>2.6004164147904618E-4</v>
      </c>
      <c r="AC1261" s="13">
        <f t="shared" si="1696"/>
        <v>6.8849410217513898E-6</v>
      </c>
      <c r="AD1261" s="13">
        <f t="shared" si="1697"/>
        <v>0.11310809520119476</v>
      </c>
      <c r="AE1261" s="13">
        <f t="shared" si="1698"/>
        <v>2.2113023784304481E-2</v>
      </c>
      <c r="AF1261" s="13">
        <f t="shared" si="1699"/>
        <v>2.1615863127012079E-3</v>
      </c>
      <c r="AG1261" s="13">
        <f t="shared" si="1700"/>
        <v>1.4086586658412732E-4</v>
      </c>
      <c r="AH1261" s="13">
        <f t="shared" si="1701"/>
        <v>3.9104184104157961E-6</v>
      </c>
      <c r="AI1261" s="13">
        <f t="shared" si="1702"/>
        <v>9.9700029815993672E-6</v>
      </c>
      <c r="AJ1261" s="13">
        <f t="shared" si="1703"/>
        <v>1.2709760058966553E-5</v>
      </c>
      <c r="AK1261" s="13">
        <f t="shared" si="1704"/>
        <v>1.0801601634732766E-5</v>
      </c>
      <c r="AL1261" s="13">
        <f t="shared" si="1705"/>
        <v>1.3727350393132671E-7</v>
      </c>
      <c r="AM1261" s="13">
        <f t="shared" si="1706"/>
        <v>5.7676081075888209E-2</v>
      </c>
      <c r="AN1261" s="13">
        <f t="shared" si="1707"/>
        <v>1.1275873317006559E-2</v>
      </c>
      <c r="AO1261" s="13">
        <f t="shared" si="1708"/>
        <v>1.102236114949341E-3</v>
      </c>
      <c r="AP1261" s="13">
        <f t="shared" si="1709"/>
        <v>7.183032414682163E-5</v>
      </c>
      <c r="AQ1261" s="13">
        <f t="shared" si="1710"/>
        <v>3.5107691970843766E-6</v>
      </c>
      <c r="AR1261" s="13">
        <f t="shared" si="1711"/>
        <v>1.5290006460155345E-7</v>
      </c>
      <c r="AS1261" s="13">
        <f t="shared" si="1712"/>
        <v>3.898340126222279E-7</v>
      </c>
      <c r="AT1261" s="13">
        <f t="shared" si="1713"/>
        <v>4.9696040937972045E-7</v>
      </c>
      <c r="AU1261" s="13">
        <f t="shared" si="1714"/>
        <v>4.2235009515906865E-7</v>
      </c>
      <c r="AV1261" s="13">
        <f t="shared" si="1715"/>
        <v>2.6920595611960058E-7</v>
      </c>
      <c r="AW1261" s="13">
        <f t="shared" si="1716"/>
        <v>1.9006875155795535E-9</v>
      </c>
      <c r="AX1261" s="13">
        <f t="shared" si="1717"/>
        <v>2.4508489882733107E-2</v>
      </c>
      <c r="AY1261" s="13">
        <f t="shared" si="1718"/>
        <v>4.7914945321131906E-3</v>
      </c>
      <c r="AZ1261" s="13">
        <f t="shared" si="1719"/>
        <v>4.6837687595443052E-4</v>
      </c>
      <c r="BA1261" s="13">
        <f t="shared" si="1720"/>
        <v>3.0523099693779022E-5</v>
      </c>
      <c r="BB1261" s="13">
        <f t="shared" si="1721"/>
        <v>1.491842887767291E-6</v>
      </c>
      <c r="BC1261" s="13">
        <f t="shared" si="1722"/>
        <v>5.8332088788097901E-8</v>
      </c>
      <c r="BD1261" s="13">
        <f t="shared" si="1723"/>
        <v>4.9820819030704266E-9</v>
      </c>
      <c r="BE1261" s="13">
        <f t="shared" si="1724"/>
        <v>1.2702316277940916E-8</v>
      </c>
      <c r="BF1261" s="13">
        <f t="shared" si="1725"/>
        <v>1.6192913119855027E-8</v>
      </c>
      <c r="BG1261" s="13">
        <f t="shared" si="1726"/>
        <v>1.3761817376175851E-8</v>
      </c>
      <c r="BH1261" s="13">
        <f t="shared" si="1727"/>
        <v>8.7717825736524042E-9</v>
      </c>
      <c r="BI1261" s="13">
        <f t="shared" si="1728"/>
        <v>4.4729074607623254E-9</v>
      </c>
      <c r="BJ1261" s="14">
        <f t="shared" si="1729"/>
        <v>0.86640144902192295</v>
      </c>
      <c r="BK1261" s="14">
        <f t="shared" si="1730"/>
        <v>0.10527311908150236</v>
      </c>
      <c r="BL1261" s="14">
        <f t="shared" si="1731"/>
        <v>1.7420554114830303E-2</v>
      </c>
      <c r="BM1261" s="14">
        <f t="shared" si="1732"/>
        <v>0.50174252771378436</v>
      </c>
      <c r="BN1261" s="14">
        <f t="shared" si="1733"/>
        <v>0.48264110901854607</v>
      </c>
    </row>
    <row r="1262" spans="1:66" x14ac:dyDescent="0.25">
      <c r="A1262" t="s">
        <v>341</v>
      </c>
      <c r="B1262" t="s">
        <v>152</v>
      </c>
      <c r="C1262" t="s">
        <v>147</v>
      </c>
      <c r="D1262" s="7" t="s">
        <v>381</v>
      </c>
      <c r="E1262" s="10">
        <f>VLOOKUP(A1262,home!$A$2:$E$405,3,FALSE)</f>
        <v>1.5127999999999999</v>
      </c>
      <c r="F1262" s="10">
        <f>VLOOKUP(B1262,home!$B$2:$E$405,3,FALSE)</f>
        <v>0.75549999999999995</v>
      </c>
      <c r="G1262" s="10">
        <f>VLOOKUP(C1262,away!$B$2:$E$405,4,FALSE)</f>
        <v>1.2119</v>
      </c>
      <c r="H1262" s="10">
        <f>VLOOKUP(A1262,away!$A$2:$E$405,3,FALSE)</f>
        <v>1.2179</v>
      </c>
      <c r="I1262" s="10">
        <f>VLOOKUP(C1262,away!$B$2:$E$405,3,FALSE)</f>
        <v>1.0948</v>
      </c>
      <c r="J1262" s="10">
        <f>VLOOKUP(B1262,home!$B$2:$E$405,4,FALSE)</f>
        <v>0.82110000000000005</v>
      </c>
      <c r="K1262" s="12">
        <f t="shared" si="1678"/>
        <v>1.38510523276</v>
      </c>
      <c r="L1262" s="12">
        <f t="shared" si="1679"/>
        <v>1.0948193670120001</v>
      </c>
      <c r="M1262" s="13">
        <f t="shared" si="1680"/>
        <v>8.3749540088553301E-2</v>
      </c>
      <c r="N1262" s="13">
        <f t="shared" si="1681"/>
        <v>0.11600192621789858</v>
      </c>
      <c r="O1262" s="13">
        <f t="shared" si="1682"/>
        <v>9.1690618467296037E-2</v>
      </c>
      <c r="P1262" s="13">
        <f t="shared" si="1683"/>
        <v>0.12700115543405244</v>
      </c>
      <c r="Q1262" s="13">
        <f t="shared" si="1684"/>
        <v>8.0337437507325388E-2</v>
      </c>
      <c r="R1262" s="13">
        <f t="shared" si="1685"/>
        <v>5.019233243565193E-2</v>
      </c>
      <c r="S1262" s="13">
        <f t="shared" si="1686"/>
        <v>4.8147409121679668E-2</v>
      </c>
      <c r="T1262" s="13">
        <f t="shared" si="1687"/>
        <v>8.7954982479136093E-2</v>
      </c>
      <c r="U1262" s="13">
        <f t="shared" si="1688"/>
        <v>6.9521662301050974E-2</v>
      </c>
      <c r="V1262" s="13">
        <f t="shared" si="1689"/>
        <v>8.1125176371036299E-3</v>
      </c>
      <c r="W1262" s="13">
        <f t="shared" si="1690"/>
        <v>3.7091935025975298E-2</v>
      </c>
      <c r="X1262" s="13">
        <f t="shared" si="1691"/>
        <v>4.0608968826388502E-2</v>
      </c>
      <c r="Y1262" s="13">
        <f t="shared" si="1692"/>
        <v>2.2229742772758354E-2</v>
      </c>
      <c r="Z1262" s="13">
        <f t="shared" si="1693"/>
        <v>1.8317179208685447E-2</v>
      </c>
      <c r="AA1262" s="13">
        <f t="shared" si="1694"/>
        <v>2.5371220771352888E-2</v>
      </c>
      <c r="AB1262" s="13">
        <f t="shared" si="1695"/>
        <v>1.7570905325955045E-2</v>
      </c>
      <c r="AC1262" s="13">
        <f t="shared" si="1696"/>
        <v>7.6888415767857826E-4</v>
      </c>
      <c r="AD1262" s="13">
        <f t="shared" si="1697"/>
        <v>1.2844058324418081E-2</v>
      </c>
      <c r="AE1262" s="13">
        <f t="shared" si="1698"/>
        <v>1.4061923804604613E-2</v>
      </c>
      <c r="AF1262" s="13">
        <f t="shared" si="1699"/>
        <v>7.6976332593640994E-3</v>
      </c>
      <c r="AG1262" s="13">
        <f t="shared" si="1700"/>
        <v>2.8091726575025081E-3</v>
      </c>
      <c r="AH1262" s="13">
        <f t="shared" si="1701"/>
        <v>5.0135006366745904E-3</v>
      </c>
      <c r="AI1262" s="13">
        <f t="shared" si="1702"/>
        <v>6.9442259663035676E-3</v>
      </c>
      <c r="AJ1262" s="13">
        <f t="shared" si="1703"/>
        <v>4.80924186169747E-3</v>
      </c>
      <c r="AK1262" s="13">
        <f t="shared" si="1704"/>
        <v>2.2204353560818699E-3</v>
      </c>
      <c r="AL1262" s="13">
        <f t="shared" si="1705"/>
        <v>4.6638668733878348E-5</v>
      </c>
      <c r="AM1262" s="13">
        <f t="shared" si="1706"/>
        <v>3.5580744790052205E-3</v>
      </c>
      <c r="AN1262" s="13">
        <f t="shared" si="1707"/>
        <v>3.8954488488860471E-3</v>
      </c>
      <c r="AO1262" s="13">
        <f t="shared" si="1708"/>
        <v>2.1324064214825232E-3</v>
      </c>
      <c r="AP1262" s="13">
        <f t="shared" si="1709"/>
        <v>7.781999495266069E-4</v>
      </c>
      <c r="AQ1262" s="13">
        <f t="shared" si="1710"/>
        <v>2.1299709403737249E-4</v>
      </c>
      <c r="AR1262" s="13">
        <f t="shared" si="1711"/>
        <v>1.0977755187116676E-3</v>
      </c>
      <c r="AS1262" s="13">
        <f t="shared" si="1712"/>
        <v>1.5205346153633541E-3</v>
      </c>
      <c r="AT1262" s="13">
        <f t="shared" si="1713"/>
        <v>1.0530502261662479E-3</v>
      </c>
      <c r="AU1262" s="13">
        <f t="shared" si="1714"/>
        <v>4.8619512620732386E-4</v>
      </c>
      <c r="AV1262" s="13">
        <f t="shared" si="1715"/>
        <v>1.6835785336304326E-4</v>
      </c>
      <c r="AW1262" s="13">
        <f t="shared" si="1716"/>
        <v>1.9645762335748231E-6</v>
      </c>
      <c r="AX1262" s="13">
        <f t="shared" si="1717"/>
        <v>8.2138459656999163E-4</v>
      </c>
      <c r="AY1262" s="13">
        <f t="shared" si="1718"/>
        <v>8.992677640901652E-4</v>
      </c>
      <c r="AZ1262" s="13">
        <f t="shared" si="1719"/>
        <v>4.9226788212774564E-4</v>
      </c>
      <c r="BA1262" s="13">
        <f t="shared" si="1720"/>
        <v>1.7964813703714549E-4</v>
      </c>
      <c r="BB1262" s="13">
        <f t="shared" si="1721"/>
        <v>4.9170564918973151E-5</v>
      </c>
      <c r="BC1262" s="13">
        <f t="shared" si="1722"/>
        <v>1.0766577352042534E-5</v>
      </c>
      <c r="BD1262" s="13">
        <f t="shared" si="1723"/>
        <v>2.0031098308619626E-4</v>
      </c>
      <c r="BE1262" s="13">
        <f t="shared" si="1724"/>
        <v>2.774517908519903E-4</v>
      </c>
      <c r="BF1262" s="13">
        <f t="shared" si="1725"/>
        <v>1.9214996367386244E-4</v>
      </c>
      <c r="BG1262" s="13">
        <f t="shared" si="1726"/>
        <v>8.8715973386436931E-5</v>
      </c>
      <c r="BH1262" s="13">
        <f t="shared" si="1727"/>
        <v>3.0720239741737683E-5</v>
      </c>
      <c r="BI1262" s="13">
        <f t="shared" si="1728"/>
        <v>8.5101529635845053E-6</v>
      </c>
      <c r="BJ1262" s="14">
        <f t="shared" si="1729"/>
        <v>0.43466741319040547</v>
      </c>
      <c r="BK1262" s="14">
        <f t="shared" si="1730"/>
        <v>0.26872541287189167</v>
      </c>
      <c r="BL1262" s="14">
        <f t="shared" si="1731"/>
        <v>0.27845791556557981</v>
      </c>
      <c r="BM1262" s="14">
        <f t="shared" si="1732"/>
        <v>0.45029760749792813</v>
      </c>
      <c r="BN1262" s="14">
        <f t="shared" si="1733"/>
        <v>0.5489730101507776</v>
      </c>
    </row>
    <row r="1263" spans="1:66" x14ac:dyDescent="0.25">
      <c r="A1263" t="s">
        <v>341</v>
      </c>
      <c r="B1263" t="s">
        <v>148</v>
      </c>
      <c r="C1263" t="s">
        <v>319</v>
      </c>
      <c r="D1263" s="7" t="s">
        <v>381</v>
      </c>
      <c r="E1263" s="10">
        <f>VLOOKUP(A1263,home!$A$2:$E$405,3,FALSE)</f>
        <v>1.5127999999999999</v>
      </c>
      <c r="F1263" s="10">
        <f>VLOOKUP(B1263,home!$B$2:$E$405,3,FALSE)</f>
        <v>0.99150000000000005</v>
      </c>
      <c r="G1263" s="10">
        <f>VLOOKUP(C1263,away!$B$2:$E$405,4,FALSE)</f>
        <v>1.1332</v>
      </c>
      <c r="H1263" s="10">
        <f>VLOOKUP(A1263,away!$A$2:$E$405,3,FALSE)</f>
        <v>1.2179</v>
      </c>
      <c r="I1263" s="10">
        <f>VLOOKUP(C1263,away!$B$2:$E$405,3,FALSE)</f>
        <v>1.5248999999999999</v>
      </c>
      <c r="J1263" s="10">
        <f>VLOOKUP(B1263,home!$B$2:$E$405,4,FALSE)</f>
        <v>0.82110000000000005</v>
      </c>
      <c r="K1263" s="12">
        <f t="shared" si="1678"/>
        <v>1.6997333678400002</v>
      </c>
      <c r="L1263" s="12">
        <f t="shared" si="1679"/>
        <v>1.524926975481</v>
      </c>
      <c r="M1263" s="13">
        <f t="shared" si="1680"/>
        <v>3.9769287186468043E-2</v>
      </c>
      <c r="N1263" s="13">
        <f t="shared" si="1681"/>
        <v>6.7597184446051506E-2</v>
      </c>
      <c r="O1263" s="13">
        <f t="shared" si="1682"/>
        <v>6.0645258826296004E-2</v>
      </c>
      <c r="P1263" s="13">
        <f t="shared" si="1683"/>
        <v>0.10308077002834862</v>
      </c>
      <c r="Q1263" s="13">
        <f t="shared" si="1684"/>
        <v>5.7448594987494397E-2</v>
      </c>
      <c r="R1263" s="13">
        <f t="shared" si="1685"/>
        <v>4.6239795559623001E-2</v>
      </c>
      <c r="S1263" s="13">
        <f t="shared" si="1686"/>
        <v>6.6795546899145783E-2</v>
      </c>
      <c r="T1263" s="13">
        <f t="shared" si="1687"/>
        <v>8.7604912199912774E-2</v>
      </c>
      <c r="U1263" s="13">
        <f t="shared" si="1688"/>
        <v>7.8595323434791101E-2</v>
      </c>
      <c r="V1263" s="13">
        <f t="shared" si="1689"/>
        <v>1.9236889390842504E-2</v>
      </c>
      <c r="W1263" s="13">
        <f t="shared" si="1690"/>
        <v>3.2549097945256678E-2</v>
      </c>
      <c r="X1263" s="13">
        <f t="shared" si="1691"/>
        <v>4.9634997484295104E-2</v>
      </c>
      <c r="Y1263" s="13">
        <f t="shared" si="1692"/>
        <v>3.7844873295866589E-2</v>
      </c>
      <c r="Z1263" s="13">
        <f t="shared" si="1693"/>
        <v>2.350410386319856E-2</v>
      </c>
      <c r="AA1263" s="13">
        <f t="shared" si="1694"/>
        <v>3.995070961745565E-2</v>
      </c>
      <c r="AB1263" s="13">
        <f t="shared" si="1695"/>
        <v>3.3952777102837887E-2</v>
      </c>
      <c r="AC1263" s="13">
        <f t="shared" si="1696"/>
        <v>3.1163391269446372E-3</v>
      </c>
      <c r="AD1263" s="13">
        <f t="shared" si="1697"/>
        <v>1.383119696766128E-2</v>
      </c>
      <c r="AE1263" s="13">
        <f t="shared" si="1698"/>
        <v>2.1091565359177694E-2</v>
      </c>
      <c r="AF1263" s="13">
        <f t="shared" si="1699"/>
        <v>1.6081548485665339E-2</v>
      </c>
      <c r="AG1263" s="13">
        <f t="shared" si="1700"/>
        <v>8.1743956977655668E-3</v>
      </c>
      <c r="AH1263" s="13">
        <f t="shared" si="1701"/>
        <v>8.9605105038746691E-3</v>
      </c>
      <c r="AI1263" s="13">
        <f t="shared" si="1702"/>
        <v>1.5230478696316592E-2</v>
      </c>
      <c r="AJ1263" s="13">
        <f t="shared" si="1703"/>
        <v>1.2943876424152788E-2</v>
      </c>
      <c r="AK1263" s="13">
        <f t="shared" si="1704"/>
        <v>7.3337128891100009E-3</v>
      </c>
      <c r="AL1263" s="13">
        <f t="shared" si="1705"/>
        <v>3.2309820929778078E-4</v>
      </c>
      <c r="AM1263" s="13">
        <f t="shared" si="1706"/>
        <v>4.7018694006202661E-3</v>
      </c>
      <c r="AN1263" s="13">
        <f t="shared" si="1707"/>
        <v>7.1700074841945238E-3</v>
      </c>
      <c r="AO1263" s="13">
        <f t="shared" si="1708"/>
        <v>5.4668689135244459E-3</v>
      </c>
      <c r="AP1263" s="13">
        <f t="shared" si="1709"/>
        <v>2.7788586258839778E-3</v>
      </c>
      <c r="AQ1263" s="13">
        <f t="shared" si="1710"/>
        <v>1.0593891199146359E-3</v>
      </c>
      <c r="AR1263" s="13">
        <f t="shared" si="1711"/>
        <v>2.7328248362878662E-3</v>
      </c>
      <c r="AS1263" s="13">
        <f t="shared" si="1712"/>
        <v>4.645073562700372E-3</v>
      </c>
      <c r="AT1263" s="13">
        <f t="shared" si="1713"/>
        <v>3.9476932652966262E-3</v>
      </c>
      <c r="AU1263" s="13">
        <f t="shared" si="1714"/>
        <v>2.236675323007308E-3</v>
      </c>
      <c r="AV1263" s="13">
        <f t="shared" si="1715"/>
        <v>9.504379198849571E-4</v>
      </c>
      <c r="AW1263" s="13">
        <f t="shared" si="1716"/>
        <v>2.3262795213074936E-5</v>
      </c>
      <c r="AX1263" s="13">
        <f t="shared" si="1717"/>
        <v>1.3319873852433532E-3</v>
      </c>
      <c r="AY1263" s="13">
        <f t="shared" si="1718"/>
        <v>2.0311834947579926E-3</v>
      </c>
      <c r="AZ1263" s="13">
        <f t="shared" si="1719"/>
        <v>1.5487032516541166E-3</v>
      </c>
      <c r="BA1263" s="13">
        <f t="shared" si="1720"/>
        <v>7.872197884875008E-4</v>
      </c>
      <c r="BB1263" s="13">
        <f t="shared" si="1721"/>
        <v>3.0011317277425938E-4</v>
      </c>
      <c r="BC1263" s="13">
        <f t="shared" si="1722"/>
        <v>9.1530134572131622E-5</v>
      </c>
      <c r="BD1263" s="13">
        <f t="shared" si="1723"/>
        <v>6.9455971868663589E-4</v>
      </c>
      <c r="BE1263" s="13">
        <f t="shared" si="1724"/>
        <v>1.1805663298092388E-3</v>
      </c>
      <c r="BF1263" s="13">
        <f t="shared" si="1725"/>
        <v>1.0033239918625831E-3</v>
      </c>
      <c r="BG1263" s="13">
        <f t="shared" si="1726"/>
        <v>5.6846108924108721E-4</v>
      </c>
      <c r="BH1263" s="13">
        <f t="shared" si="1727"/>
        <v>2.4155807042543684E-4</v>
      </c>
      <c r="BI1263" s="13">
        <f t="shared" si="1728"/>
        <v>8.211686251463202E-5</v>
      </c>
      <c r="BJ1263" s="14">
        <f t="shared" si="1729"/>
        <v>0.4191260976407743</v>
      </c>
      <c r="BK1263" s="14">
        <f t="shared" si="1730"/>
        <v>0.23435311433580536</v>
      </c>
      <c r="BL1263" s="14">
        <f t="shared" si="1731"/>
        <v>0.32213573402417445</v>
      </c>
      <c r="BM1263" s="14">
        <f t="shared" si="1732"/>
        <v>0.62233023813012578</v>
      </c>
      <c r="BN1263" s="14">
        <f t="shared" si="1733"/>
        <v>0.37478089103428153</v>
      </c>
    </row>
    <row r="1264" spans="1:66" x14ac:dyDescent="0.25">
      <c r="A1264" t="s">
        <v>351</v>
      </c>
      <c r="B1264" t="s">
        <v>164</v>
      </c>
      <c r="C1264" t="s">
        <v>162</v>
      </c>
      <c r="D1264" s="7" t="s">
        <v>381</v>
      </c>
      <c r="E1264" s="10">
        <f>VLOOKUP(A1264,home!$A$2:$E$405,3,FALSE)</f>
        <v>1.3077000000000001</v>
      </c>
      <c r="F1264" s="10">
        <f>VLOOKUP(B1264,home!$B$2:$E$405,3,FALSE)</f>
        <v>0.94120000000000004</v>
      </c>
      <c r="G1264" s="10">
        <f>VLOOKUP(C1264,away!$B$2:$E$405,4,FALSE)</f>
        <v>1.8234999999999999</v>
      </c>
      <c r="H1264" s="10">
        <f>VLOOKUP(A1264,away!$A$2:$E$405,3,FALSE)</f>
        <v>1.1667000000000001</v>
      </c>
      <c r="I1264" s="10">
        <f>VLOOKUP(C1264,away!$B$2:$E$405,3,FALSE)</f>
        <v>0.85709999999999997</v>
      </c>
      <c r="J1264" s="10">
        <f>VLOOKUP(B1264,home!$B$2:$E$405,4,FALSE)</f>
        <v>0.79120000000000001</v>
      </c>
      <c r="K1264" s="12">
        <f t="shared" si="1678"/>
        <v>2.2443770021400002</v>
      </c>
      <c r="L1264" s="12">
        <f t="shared" si="1679"/>
        <v>0.79118304458400002</v>
      </c>
      <c r="M1264" s="13">
        <f t="shared" si="1680"/>
        <v>4.8047746356102108E-2</v>
      </c>
      <c r="N1264" s="13">
        <f t="shared" si="1681"/>
        <v>0.10783725692629156</v>
      </c>
      <c r="O1264" s="13">
        <f t="shared" si="1682"/>
        <v>3.8014562247420662E-2</v>
      </c>
      <c r="P1264" s="13">
        <f t="shared" si="1683"/>
        <v>8.5319009254530412E-2</v>
      </c>
      <c r="Q1264" s="13">
        <f t="shared" si="1684"/>
        <v>0.12101372970961564</v>
      </c>
      <c r="R1264" s="13">
        <f t="shared" si="1685"/>
        <v>1.5038238548721128E-2</v>
      </c>
      <c r="S1264" s="13">
        <f t="shared" si="1686"/>
        <v>3.7875519104602934E-2</v>
      </c>
      <c r="T1264" s="13">
        <f t="shared" si="1687"/>
        <v>9.5744011108118962E-2</v>
      </c>
      <c r="U1264" s="13">
        <f t="shared" si="1688"/>
        <v>3.3751476751444916E-2</v>
      </c>
      <c r="V1264" s="13">
        <f t="shared" si="1689"/>
        <v>7.4728947536101533E-3</v>
      </c>
      <c r="W1264" s="13">
        <f t="shared" si="1690"/>
        <v>9.0533477301149148E-2</v>
      </c>
      <c r="X1264" s="13">
        <f t="shared" si="1691"/>
        <v>7.162855220789964E-2</v>
      </c>
      <c r="Y1264" s="13">
        <f t="shared" si="1692"/>
        <v>2.833564800749501E-2</v>
      </c>
      <c r="Z1264" s="13">
        <f t="shared" si="1693"/>
        <v>3.9659997867192189E-3</v>
      </c>
      <c r="AA1264" s="13">
        <f t="shared" si="1694"/>
        <v>8.9011987118047618E-3</v>
      </c>
      <c r="AB1264" s="13">
        <f t="shared" si="1695"/>
        <v>9.9888228401264021E-3</v>
      </c>
      <c r="AC1264" s="13">
        <f t="shared" si="1696"/>
        <v>8.2935728649480029E-4</v>
      </c>
      <c r="AD1264" s="13">
        <f t="shared" si="1697"/>
        <v>5.0797813594615722E-2</v>
      </c>
      <c r="AE1264" s="13">
        <f t="shared" si="1698"/>
        <v>4.0190368817998576E-2</v>
      </c>
      <c r="AF1264" s="13">
        <f t="shared" si="1699"/>
        <v>1.5898969182188982E-2</v>
      </c>
      <c r="AG1264" s="13">
        <f t="shared" si="1700"/>
        <v>4.1929982811038232E-3</v>
      </c>
      <c r="AH1264" s="13">
        <f t="shared" si="1701"/>
        <v>7.8445794651900154E-4</v>
      </c>
      <c r="AI1264" s="13">
        <f t="shared" si="1702"/>
        <v>1.7606193743132173E-3</v>
      </c>
      <c r="AJ1264" s="13">
        <f t="shared" si="1703"/>
        <v>1.9757468166153513E-3</v>
      </c>
      <c r="AK1264" s="13">
        <f t="shared" si="1704"/>
        <v>1.4781069057542703E-3</v>
      </c>
      <c r="AL1264" s="13">
        <f t="shared" si="1705"/>
        <v>5.8908021597791791E-5</v>
      </c>
      <c r="AM1264" s="13">
        <f t="shared" si="1706"/>
        <v>2.2801888918150038E-2</v>
      </c>
      <c r="AN1264" s="13">
        <f t="shared" si="1707"/>
        <v>1.8040467896528117E-2</v>
      </c>
      <c r="AO1264" s="13">
        <f t="shared" si="1708"/>
        <v>7.1366561580475116E-3</v>
      </c>
      <c r="AP1264" s="13">
        <f t="shared" si="1709"/>
        <v>1.8821337824243944E-3</v>
      </c>
      <c r="AQ1264" s="13">
        <f t="shared" si="1710"/>
        <v>3.7227808407323305E-4</v>
      </c>
      <c r="AR1264" s="13">
        <f t="shared" si="1711"/>
        <v>1.2412996529500333E-4</v>
      </c>
      <c r="AS1264" s="13">
        <f t="shared" si="1712"/>
        <v>2.7859443938454184E-4</v>
      </c>
      <c r="AT1264" s="13">
        <f t="shared" si="1713"/>
        <v>3.1263547633937606E-4</v>
      </c>
      <c r="AU1264" s="13">
        <f t="shared" si="1714"/>
        <v>2.3389062438305993E-4</v>
      </c>
      <c r="AV1264" s="13">
        <f t="shared" si="1715"/>
        <v>1.3123468459537622E-4</v>
      </c>
      <c r="AW1264" s="13">
        <f t="shared" si="1716"/>
        <v>2.9056594863289514E-6</v>
      </c>
      <c r="AX1264" s="13">
        <f t="shared" si="1717"/>
        <v>8.5293391822078169E-3</v>
      </c>
      <c r="AY1264" s="13">
        <f t="shared" si="1718"/>
        <v>6.7482685424687851E-3</v>
      </c>
      <c r="AZ1264" s="13">
        <f t="shared" si="1719"/>
        <v>2.6695578255504422E-3</v>
      </c>
      <c r="BA1264" s="13">
        <f t="shared" si="1720"/>
        <v>7.0403629603734731E-4</v>
      </c>
      <c r="BB1264" s="13">
        <f t="shared" si="1721"/>
        <v>1.3925539504911768E-4</v>
      </c>
      <c r="BC1264" s="13">
        <f t="shared" si="1722"/>
        <v>2.2035301485941733E-5</v>
      </c>
      <c r="BD1264" s="13">
        <f t="shared" si="1723"/>
        <v>1.6368253977701154E-5</v>
      </c>
      <c r="BE1264" s="13">
        <f t="shared" si="1724"/>
        <v>3.6736532792739054E-5</v>
      </c>
      <c r="BF1264" s="13">
        <f t="shared" si="1725"/>
        <v>4.1225314669192747E-5</v>
      </c>
      <c r="BG1264" s="13">
        <f t="shared" si="1726"/>
        <v>3.084171604984033E-5</v>
      </c>
      <c r="BH1264" s="13">
        <f t="shared" si="1727"/>
        <v>1.7305109552198447E-5</v>
      </c>
      <c r="BI1264" s="13">
        <f t="shared" si="1728"/>
        <v>7.7678379796934856E-6</v>
      </c>
      <c r="BJ1264" s="14">
        <f t="shared" si="1729"/>
        <v>0.69521874251849991</v>
      </c>
      <c r="BK1264" s="14">
        <f t="shared" si="1730"/>
        <v>0.18635170331940701</v>
      </c>
      <c r="BL1264" s="14">
        <f t="shared" si="1731"/>
        <v>0.11292396009773843</v>
      </c>
      <c r="BM1264" s="14">
        <f t="shared" si="1732"/>
        <v>0.57644449979670076</v>
      </c>
      <c r="BN1264" s="14">
        <f t="shared" si="1733"/>
        <v>0.41527054304268152</v>
      </c>
    </row>
    <row r="1265" spans="1:66" x14ac:dyDescent="0.25">
      <c r="A1265" t="s">
        <v>351</v>
      </c>
      <c r="B1265" t="s">
        <v>156</v>
      </c>
      <c r="C1265" t="s">
        <v>155</v>
      </c>
      <c r="D1265" s="7" t="s">
        <v>381</v>
      </c>
      <c r="E1265" s="10">
        <f>VLOOKUP(A1265,home!$A$2:$E$405,3,FALSE)</f>
        <v>1.3077000000000001</v>
      </c>
      <c r="F1265" s="10">
        <f>VLOOKUP(B1265,home!$B$2:$E$405,3,FALSE)</f>
        <v>0.70589999999999997</v>
      </c>
      <c r="G1265" s="10">
        <f>VLOOKUP(C1265,away!$B$2:$E$405,4,FALSE)</f>
        <v>1.4748000000000001</v>
      </c>
      <c r="H1265" s="10">
        <f>VLOOKUP(A1265,away!$A$2:$E$405,3,FALSE)</f>
        <v>1.1667000000000001</v>
      </c>
      <c r="I1265" s="10">
        <f>VLOOKUP(C1265,away!$B$2:$E$405,3,FALSE)</f>
        <v>0.61219999999999997</v>
      </c>
      <c r="J1265" s="10">
        <f>VLOOKUP(B1265,home!$B$2:$E$405,4,FALSE)</f>
        <v>0.85709999999999997</v>
      </c>
      <c r="K1265" s="12">
        <f t="shared" si="1678"/>
        <v>1.361395888164</v>
      </c>
      <c r="L1265" s="12">
        <f t="shared" si="1679"/>
        <v>0.61218688055399995</v>
      </c>
      <c r="M1265" s="13">
        <f t="shared" si="1680"/>
        <v>0.13895810853538876</v>
      </c>
      <c r="N1265" s="13">
        <f t="shared" si="1681"/>
        <v>0.18917699758712506</v>
      </c>
      <c r="O1265" s="13">
        <f t="shared" si="1682"/>
        <v>8.5068330991963786E-2</v>
      </c>
      <c r="P1265" s="13">
        <f t="shared" si="1683"/>
        <v>0.11581167602543366</v>
      </c>
      <c r="Q1265" s="13">
        <f t="shared" si="1684"/>
        <v>0.12877239332516155</v>
      </c>
      <c r="R1265" s="13">
        <f t="shared" si="1685"/>
        <v>2.6038858091952735E-2</v>
      </c>
      <c r="S1265" s="13">
        <f t="shared" si="1686"/>
        <v>2.4130193705832324E-2</v>
      </c>
      <c r="T1265" s="13">
        <f t="shared" si="1687"/>
        <v>7.8832769771203362E-2</v>
      </c>
      <c r="U1265" s="13">
        <f t="shared" si="1688"/>
        <v>3.5449194338870345E-2</v>
      </c>
      <c r="V1265" s="13">
        <f t="shared" si="1689"/>
        <v>2.2345328909596572E-3</v>
      </c>
      <c r="W1265" s="13">
        <f t="shared" si="1690"/>
        <v>5.8436735593970758E-2</v>
      </c>
      <c r="X1265" s="13">
        <f t="shared" si="1691"/>
        <v>3.5774202873031853E-2</v>
      </c>
      <c r="Y1265" s="13">
        <f t="shared" si="1692"/>
        <v>1.0950248830573656E-2</v>
      </c>
      <c r="Z1265" s="13">
        <f t="shared" si="1693"/>
        <v>5.3135491028336078E-3</v>
      </c>
      <c r="AA1265" s="13">
        <f t="shared" si="1694"/>
        <v>7.2338439001551832E-3</v>
      </c>
      <c r="AB1265" s="13">
        <f t="shared" si="1695"/>
        <v>4.9240626706457515E-3</v>
      </c>
      <c r="AC1265" s="13">
        <f t="shared" si="1696"/>
        <v>1.1639524042694239E-4</v>
      </c>
      <c r="AD1265" s="13">
        <f t="shared" si="1697"/>
        <v>1.9888882888839672E-2</v>
      </c>
      <c r="AE1265" s="13">
        <f t="shared" si="1698"/>
        <v>1.2175713173422587E-2</v>
      </c>
      <c r="AF1265" s="13">
        <f t="shared" si="1699"/>
        <v>3.726905933078908E-3</v>
      </c>
      <c r="AG1265" s="13">
        <f t="shared" si="1700"/>
        <v>7.6052097242992368E-4</v>
      </c>
      <c r="AH1265" s="13">
        <f t="shared" si="1701"/>
        <v>8.1322126248355273E-4</v>
      </c>
      <c r="AI1265" s="13">
        <f t="shared" si="1702"/>
        <v>1.1071160829126455E-3</v>
      </c>
      <c r="AJ1265" s="13">
        <f t="shared" si="1703"/>
        <v>7.5361164149875511E-4</v>
      </c>
      <c r="AK1265" s="13">
        <f t="shared" si="1704"/>
        <v>3.4198793000297597E-4</v>
      </c>
      <c r="AL1265" s="13">
        <f t="shared" si="1705"/>
        <v>3.8802853657998804E-6</v>
      </c>
      <c r="AM1265" s="13">
        <f t="shared" si="1706"/>
        <v>5.4153286770083301E-3</v>
      </c>
      <c r="AN1265" s="13">
        <f t="shared" si="1707"/>
        <v>3.3151931699523492E-3</v>
      </c>
      <c r="AO1265" s="13">
        <f t="shared" si="1708"/>
        <v>1.0147588825735277E-3</v>
      </c>
      <c r="AP1265" s="13">
        <f t="shared" si="1709"/>
        <v>2.0707402494571684E-4</v>
      </c>
      <c r="AQ1265" s="13">
        <f t="shared" si="1710"/>
        <v>3.169200034381989E-5</v>
      </c>
      <c r="AR1265" s="13">
        <f t="shared" si="1711"/>
        <v>9.9568677575998394E-5</v>
      </c>
      <c r="AS1265" s="13">
        <f t="shared" si="1712"/>
        <v>1.3555238824189127E-4</v>
      </c>
      <c r="AT1265" s="13">
        <f t="shared" si="1713"/>
        <v>9.2270231991660483E-5</v>
      </c>
      <c r="AU1265" s="13">
        <f t="shared" si="1714"/>
        <v>4.1872104811128325E-5</v>
      </c>
      <c r="AV1265" s="13">
        <f t="shared" si="1715"/>
        <v>1.4251127829660542E-5</v>
      </c>
      <c r="AW1265" s="13">
        <f t="shared" si="1716"/>
        <v>8.9831699880775736E-8</v>
      </c>
      <c r="AX1265" s="13">
        <f t="shared" si="1717"/>
        <v>1.228734365655956E-3</v>
      </c>
      <c r="AY1265" s="13">
        <f t="shared" si="1718"/>
        <v>7.5221505834041765E-4</v>
      </c>
      <c r="AZ1265" s="13">
        <f t="shared" si="1719"/>
        <v>2.3024809503558268E-4</v>
      </c>
      <c r="BA1265" s="13">
        <f t="shared" si="1720"/>
        <v>4.6984954351111426E-5</v>
      </c>
      <c r="BB1265" s="13">
        <f t="shared" si="1721"/>
        <v>7.1908931592947475E-6</v>
      </c>
      <c r="BC1265" s="13">
        <f t="shared" si="1722"/>
        <v>8.8043409031715017E-7</v>
      </c>
      <c r="BD1265" s="13">
        <f t="shared" si="1723"/>
        <v>1.0159106354356236E-5</v>
      </c>
      <c r="BE1265" s="13">
        <f t="shared" si="1724"/>
        <v>1.3830565618241342E-5</v>
      </c>
      <c r="BF1265" s="13">
        <f t="shared" si="1725"/>
        <v>9.4144375818280805E-6</v>
      </c>
      <c r="BG1265" s="13">
        <f t="shared" si="1726"/>
        <v>4.2722588710924606E-6</v>
      </c>
      <c r="BH1265" s="13">
        <f t="shared" si="1727"/>
        <v>1.4540589150693628E-6</v>
      </c>
      <c r="BI1265" s="13">
        <f t="shared" si="1728"/>
        <v>3.9590996562472728E-7</v>
      </c>
      <c r="BJ1265" s="14">
        <f t="shared" si="1729"/>
        <v>0.55074567150429365</v>
      </c>
      <c r="BK1265" s="14">
        <f t="shared" si="1730"/>
        <v>0.28200700174174759</v>
      </c>
      <c r="BL1265" s="14">
        <f t="shared" si="1731"/>
        <v>0.16215326777824227</v>
      </c>
      <c r="BM1265" s="14">
        <f t="shared" si="1732"/>
        <v>0.31564100034345105</v>
      </c>
      <c r="BN1265" s="14">
        <f t="shared" si="1733"/>
        <v>0.6838263645570255</v>
      </c>
    </row>
    <row r="1266" spans="1:66" x14ac:dyDescent="0.25">
      <c r="A1266" t="s">
        <v>351</v>
      </c>
      <c r="B1266" t="s">
        <v>161</v>
      </c>
      <c r="C1266" t="s">
        <v>157</v>
      </c>
      <c r="D1266" s="7" t="s">
        <v>381</v>
      </c>
      <c r="E1266" s="10">
        <f>VLOOKUP(A1266,home!$A$2:$E$405,3,FALSE)</f>
        <v>1.3077000000000001</v>
      </c>
      <c r="F1266" s="10">
        <f>VLOOKUP(B1266,home!$B$2:$E$405,3,FALSE)</f>
        <v>1.4117999999999999</v>
      </c>
      <c r="G1266" s="10">
        <f>VLOOKUP(C1266,away!$B$2:$E$405,4,FALSE)</f>
        <v>0.437</v>
      </c>
      <c r="H1266" s="10">
        <f>VLOOKUP(A1266,away!$A$2:$E$405,3,FALSE)</f>
        <v>1.1667000000000001</v>
      </c>
      <c r="I1266" s="10">
        <f>VLOOKUP(C1266,away!$B$2:$E$405,3,FALSE)</f>
        <v>0.67349999999999999</v>
      </c>
      <c r="J1266" s="10">
        <f>VLOOKUP(B1266,home!$B$2:$E$405,4,FALSE)</f>
        <v>0.79120000000000001</v>
      </c>
      <c r="K1266" s="12">
        <f t="shared" si="1678"/>
        <v>0.80679414581999997</v>
      </c>
      <c r="L1266" s="12">
        <f t="shared" si="1679"/>
        <v>0.62170316244000001</v>
      </c>
      <c r="M1266" s="13">
        <f t="shared" si="1680"/>
        <v>0.23966880010954716</v>
      </c>
      <c r="N1266" s="13">
        <f t="shared" si="1681"/>
        <v>0.19336338486408647</v>
      </c>
      <c r="O1266" s="13">
        <f t="shared" si="1682"/>
        <v>0.14900285096630572</v>
      </c>
      <c r="P1266" s="13">
        <f t="shared" si="1683"/>
        <v>0.12021462787010539</v>
      </c>
      <c r="Q1266" s="13">
        <f t="shared" si="1684"/>
        <v>7.8002223462142251E-2</v>
      </c>
      <c r="R1266" s="13">
        <f t="shared" si="1685"/>
        <v>4.6317771829164127E-2</v>
      </c>
      <c r="S1266" s="13">
        <f t="shared" si="1686"/>
        <v>1.5074507765865259E-2</v>
      </c>
      <c r="T1266" s="13">
        <f t="shared" si="1687"/>
        <v>4.8494229003765411E-2</v>
      </c>
      <c r="U1266" s="13">
        <f t="shared" si="1688"/>
        <v>3.7368907159196135E-2</v>
      </c>
      <c r="V1266" s="13">
        <f t="shared" si="1689"/>
        <v>8.4012990731385307E-4</v>
      </c>
      <c r="W1266" s="13">
        <f t="shared" si="1690"/>
        <v>2.0977245750066608E-2</v>
      </c>
      <c r="X1266" s="13">
        <f t="shared" si="1691"/>
        <v>1.3041620022097461E-2</v>
      </c>
      <c r="Y1266" s="13">
        <f t="shared" si="1692"/>
        <v>4.0540082055394062E-3</v>
      </c>
      <c r="Z1266" s="13">
        <f t="shared" si="1693"/>
        <v>9.5986350744552296E-3</v>
      </c>
      <c r="AA1266" s="13">
        <f t="shared" si="1694"/>
        <v>7.744122585933E-3</v>
      </c>
      <c r="AB1266" s="13">
        <f t="shared" si="1695"/>
        <v>3.1239563834215911E-3</v>
      </c>
      <c r="AC1266" s="13">
        <f t="shared" si="1696"/>
        <v>2.6337362258906346E-5</v>
      </c>
      <c r="AD1266" s="13">
        <f t="shared" si="1697"/>
        <v>4.2310797666453024E-3</v>
      </c>
      <c r="AE1266" s="13">
        <f t="shared" si="1698"/>
        <v>2.630475671459282E-3</v>
      </c>
      <c r="AF1266" s="13">
        <f t="shared" si="1699"/>
        <v>8.1768752183385878E-4</v>
      </c>
      <c r="AG1266" s="13">
        <f t="shared" si="1700"/>
        <v>1.6945297273727891E-4</v>
      </c>
      <c r="AH1266" s="13">
        <f t="shared" si="1701"/>
        <v>1.49187544522408E-3</v>
      </c>
      <c r="AI1266" s="13">
        <f t="shared" si="1702"/>
        <v>1.2036363754993938E-3</v>
      </c>
      <c r="AJ1266" s="13">
        <f t="shared" si="1703"/>
        <v>4.8554339072445703E-4</v>
      </c>
      <c r="AK1266" s="13">
        <f t="shared" si="1704"/>
        <v>1.3057785505936161E-4</v>
      </c>
      <c r="AL1266" s="13">
        <f t="shared" si="1705"/>
        <v>5.2841858457795362E-7</v>
      </c>
      <c r="AM1266" s="13">
        <f t="shared" si="1706"/>
        <v>6.8272207724537652E-4</v>
      </c>
      <c r="AN1266" s="13">
        <f t="shared" si="1707"/>
        <v>4.2445047449105657E-4</v>
      </c>
      <c r="AO1266" s="13">
        <f t="shared" si="1708"/>
        <v>1.3194110114512418E-4</v>
      </c>
      <c r="AP1266" s="13">
        <f t="shared" si="1709"/>
        <v>2.7342733279246544E-5</v>
      </c>
      <c r="AQ1266" s="13">
        <f t="shared" si="1710"/>
        <v>4.2497659373652516E-6</v>
      </c>
      <c r="AR1266" s="13">
        <f t="shared" si="1711"/>
        <v>1.8550073645247874E-4</v>
      </c>
      <c r="AS1266" s="13">
        <f t="shared" si="1712"/>
        <v>1.4966090821515854E-4</v>
      </c>
      <c r="AT1266" s="13">
        <f t="shared" si="1713"/>
        <v>6.0372772303047114E-5</v>
      </c>
      <c r="AU1266" s="13">
        <f t="shared" si="1714"/>
        <v>1.6236133087007416E-5</v>
      </c>
      <c r="AV1266" s="13">
        <f t="shared" si="1715"/>
        <v>3.2748042813379959E-6</v>
      </c>
      <c r="AW1266" s="13">
        <f t="shared" si="1716"/>
        <v>7.3624337089409358E-9</v>
      </c>
      <c r="AX1266" s="13">
        <f t="shared" si="1717"/>
        <v>9.1802695857273238E-5</v>
      </c>
      <c r="AY1266" s="13">
        <f t="shared" si="1718"/>
        <v>5.7074026334984265E-5</v>
      </c>
      <c r="AZ1266" s="13">
        <f t="shared" si="1719"/>
        <v>1.7741551332821775E-5</v>
      </c>
      <c r="BA1266" s="13">
        <f t="shared" si="1720"/>
        <v>3.6766595234022997E-6</v>
      </c>
      <c r="BB1266" s="13">
        <f t="shared" si="1721"/>
        <v>5.7144771322858805E-7</v>
      </c>
      <c r="BC1266" s="13">
        <f t="shared" si="1722"/>
        <v>7.1054170096663906E-8</v>
      </c>
      <c r="BD1266" s="13">
        <f t="shared" si="1723"/>
        <v>1.9221065747909163E-5</v>
      </c>
      <c r="BE1266" s="13">
        <f t="shared" si="1724"/>
        <v>1.5507443321834435E-5</v>
      </c>
      <c r="BF1266" s="13">
        <f t="shared" si="1725"/>
        <v>6.2556572443457364E-6</v>
      </c>
      <c r="BG1266" s="13">
        <f t="shared" si="1726"/>
        <v>1.6823425476648714E-6</v>
      </c>
      <c r="BH1266" s="13">
        <f t="shared" si="1727"/>
        <v>3.3932602967998048E-7</v>
      </c>
      <c r="BI1266" s="13">
        <f t="shared" si="1728"/>
        <v>5.475325085403038E-8</v>
      </c>
      <c r="BJ1266" s="14">
        <f t="shared" si="1729"/>
        <v>0.36722305082740342</v>
      </c>
      <c r="BK1266" s="14">
        <f t="shared" si="1730"/>
        <v>0.37588200546001016</v>
      </c>
      <c r="BL1266" s="14">
        <f t="shared" si="1731"/>
        <v>0.2473273479330092</v>
      </c>
      <c r="BM1266" s="14">
        <f t="shared" si="1732"/>
        <v>0.17340431352962549</v>
      </c>
      <c r="BN1266" s="14">
        <f t="shared" si="1733"/>
        <v>0.82656965910135105</v>
      </c>
    </row>
    <row r="1267" spans="1:66" x14ac:dyDescent="0.25">
      <c r="A1267" t="s">
        <v>351</v>
      </c>
      <c r="B1267" t="s">
        <v>158</v>
      </c>
      <c r="C1267" t="s">
        <v>166</v>
      </c>
      <c r="D1267" s="7" t="s">
        <v>381</v>
      </c>
      <c r="E1267" s="10">
        <f>VLOOKUP(A1267,home!$A$2:$E$405,3,FALSE)</f>
        <v>1.3077000000000001</v>
      </c>
      <c r="F1267" s="10">
        <f>VLOOKUP(B1267,home!$B$2:$E$405,3,FALSE)</f>
        <v>1.2017</v>
      </c>
      <c r="G1267" s="10">
        <f>VLOOKUP(C1267,away!$B$2:$E$405,4,FALSE)</f>
        <v>0.94120000000000004</v>
      </c>
      <c r="H1267" s="10">
        <f>VLOOKUP(A1267,away!$A$2:$E$405,3,FALSE)</f>
        <v>1.1667000000000001</v>
      </c>
      <c r="I1267" s="10">
        <f>VLOOKUP(C1267,away!$B$2:$E$405,3,FALSE)</f>
        <v>0.79120000000000001</v>
      </c>
      <c r="J1267" s="10">
        <f>VLOOKUP(B1267,home!$B$2:$E$405,4,FALSE)</f>
        <v>0.73470000000000002</v>
      </c>
      <c r="K1267" s="12">
        <f t="shared" si="1678"/>
        <v>1.4790610603080003</v>
      </c>
      <c r="L1267" s="12">
        <f t="shared" si="1679"/>
        <v>0.67819645648800009</v>
      </c>
      <c r="M1267" s="13">
        <f t="shared" si="1680"/>
        <v>0.11564183233471</v>
      </c>
      <c r="N1267" s="13">
        <f t="shared" si="1681"/>
        <v>0.17104133114893616</v>
      </c>
      <c r="O1267" s="13">
        <f t="shared" si="1682"/>
        <v>7.8427880911179748E-2</v>
      </c>
      <c r="P1267" s="13">
        <f t="shared" si="1683"/>
        <v>0.11599962469819908</v>
      </c>
      <c r="Q1267" s="13">
        <f t="shared" si="1684"/>
        <v>0.12649028630281869</v>
      </c>
      <c r="R1267" s="13">
        <f t="shared" si="1685"/>
        <v>2.6594755461912482E-2</v>
      </c>
      <c r="S1267" s="13">
        <f t="shared" si="1686"/>
        <v>2.9089631015134475E-2</v>
      </c>
      <c r="T1267" s="13">
        <f t="shared" si="1687"/>
        <v>8.5785263950724236E-2</v>
      </c>
      <c r="U1267" s="13">
        <f t="shared" si="1688"/>
        <v>3.9335267212128253E-2</v>
      </c>
      <c r="V1267" s="13">
        <f t="shared" si="1689"/>
        <v>3.2421814957429925E-3</v>
      </c>
      <c r="W1267" s="13">
        <f t="shared" si="1690"/>
        <v>6.2362285659236544E-2</v>
      </c>
      <c r="X1267" s="13">
        <f t="shared" si="1691"/>
        <v>4.229388115258665E-2</v>
      </c>
      <c r="Y1267" s="13">
        <f t="shared" si="1692"/>
        <v>1.4341780164404438E-2</v>
      </c>
      <c r="Z1267" s="13">
        <f t="shared" si="1693"/>
        <v>6.0121563051446442E-3</v>
      </c>
      <c r="AA1267" s="13">
        <f t="shared" si="1694"/>
        <v>8.8923462794246663E-3</v>
      </c>
      <c r="AB1267" s="13">
        <f t="shared" si="1695"/>
        <v>6.5761615583358763E-3</v>
      </c>
      <c r="AC1267" s="13">
        <f t="shared" si="1696"/>
        <v>2.0326329425771975E-4</v>
      </c>
      <c r="AD1267" s="13">
        <f t="shared" si="1697"/>
        <v>2.3059407087595199E-2</v>
      </c>
      <c r="AE1267" s="13">
        <f t="shared" si="1698"/>
        <v>1.5638808175521338E-2</v>
      </c>
      <c r="AF1267" s="13">
        <f t="shared" si="1699"/>
        <v>5.3030921441670677E-3</v>
      </c>
      <c r="AG1267" s="13">
        <f t="shared" si="1700"/>
        <v>1.198846100201152E-3</v>
      </c>
      <c r="AH1267" s="13">
        <f t="shared" si="1701"/>
        <v>1.019355775500271E-3</v>
      </c>
      <c r="AI1267" s="13">
        <f t="shared" si="1702"/>
        <v>1.5076894341425147E-3</v>
      </c>
      <c r="AJ1267" s="13">
        <f t="shared" si="1703"/>
        <v>1.1149823665389986E-3</v>
      </c>
      <c r="AK1267" s="13">
        <f t="shared" si="1704"/>
        <v>5.4970900042596526E-4</v>
      </c>
      <c r="AL1267" s="13">
        <f t="shared" si="1705"/>
        <v>8.1556873919362783E-6</v>
      </c>
      <c r="AM1267" s="13">
        <f t="shared" si="1706"/>
        <v>6.8212542194104669E-3</v>
      </c>
      <c r="AN1267" s="13">
        <f t="shared" si="1707"/>
        <v>4.6261504404079973E-3</v>
      </c>
      <c r="AO1267" s="13">
        <f t="shared" si="1708"/>
        <v>1.5687194179325524E-3</v>
      </c>
      <c r="AP1267" s="13">
        <f t="shared" si="1709"/>
        <v>3.5463331682192506E-4</v>
      </c>
      <c r="AQ1267" s="13">
        <f t="shared" si="1710"/>
        <v>6.0127764705303944E-5</v>
      </c>
      <c r="AR1267" s="13">
        <f t="shared" si="1711"/>
        <v>1.3826469496897229E-4</v>
      </c>
      <c r="AS1267" s="13">
        <f t="shared" si="1712"/>
        <v>2.0450192634397039E-4</v>
      </c>
      <c r="AT1267" s="13">
        <f t="shared" si="1713"/>
        <v>1.5123541800667075E-4</v>
      </c>
      <c r="AU1267" s="13">
        <f t="shared" si="1714"/>
        <v>7.4562139237690071E-5</v>
      </c>
      <c r="AV1267" s="13">
        <f t="shared" si="1715"/>
        <v>2.7570489179932651E-5</v>
      </c>
      <c r="AW1267" s="13">
        <f t="shared" si="1716"/>
        <v>2.2724780123064407E-7</v>
      </c>
      <c r="AX1267" s="13">
        <f t="shared" si="1717"/>
        <v>1.68150858306528E-3</v>
      </c>
      <c r="AY1267" s="13">
        <f t="shared" si="1718"/>
        <v>1.1403931625890307E-3</v>
      </c>
      <c r="AZ1267" s="13">
        <f t="shared" si="1719"/>
        <v>3.8670530093551218E-4</v>
      </c>
      <c r="BA1267" s="13">
        <f t="shared" si="1720"/>
        <v>8.7420721599863372E-5</v>
      </c>
      <c r="BB1267" s="13">
        <f t="shared" si="1721"/>
        <v>1.4822105903162822E-5</v>
      </c>
      <c r="BC1267" s="13">
        <f t="shared" si="1722"/>
        <v>2.0104599402429799E-6</v>
      </c>
      <c r="BD1267" s="13">
        <f t="shared" si="1723"/>
        <v>1.5628437697558526E-5</v>
      </c>
      <c r="BE1267" s="13">
        <f t="shared" si="1724"/>
        <v>2.3115413631908433E-5</v>
      </c>
      <c r="BF1267" s="13">
        <f t="shared" si="1725"/>
        <v>1.7094554097934252E-5</v>
      </c>
      <c r="BG1267" s="13">
        <f t="shared" si="1726"/>
        <v>8.427963103194373E-6</v>
      </c>
      <c r="BH1267" s="13">
        <f t="shared" si="1727"/>
        <v>3.116368010911843E-6</v>
      </c>
      <c r="BI1267" s="13">
        <f t="shared" si="1728"/>
        <v>9.218597149058399E-7</v>
      </c>
      <c r="BJ1267" s="14">
        <f t="shared" si="1729"/>
        <v>0.56425872737950289</v>
      </c>
      <c r="BK1267" s="14">
        <f t="shared" si="1730"/>
        <v>0.26532508168802521</v>
      </c>
      <c r="BL1267" s="14">
        <f t="shared" si="1731"/>
        <v>0.16468258726358243</v>
      </c>
      <c r="BM1267" s="14">
        <f t="shared" si="1732"/>
        <v>0.3649426758637111</v>
      </c>
      <c r="BN1267" s="14">
        <f t="shared" si="1733"/>
        <v>0.63419571085775617</v>
      </c>
    </row>
    <row r="1268" spans="1:66" x14ac:dyDescent="0.25">
      <c r="A1268" t="s">
        <v>343</v>
      </c>
      <c r="B1268" t="s">
        <v>191</v>
      </c>
      <c r="C1268" t="s">
        <v>187</v>
      </c>
      <c r="D1268" s="7" t="s">
        <v>381</v>
      </c>
      <c r="E1268" s="10">
        <f>VLOOKUP(A1268,home!$A$2:$E$405,3,FALSE)</f>
        <v>1.3151999999999999</v>
      </c>
      <c r="F1268" s="10">
        <f>VLOOKUP(B1268,home!$B$2:$E$405,3,FALSE)</f>
        <v>0.71560000000000001</v>
      </c>
      <c r="G1268" s="10">
        <f>VLOOKUP(C1268,away!$B$2:$E$405,4,FALSE)</f>
        <v>0.8498</v>
      </c>
      <c r="H1268" s="10">
        <f>VLOOKUP(A1268,away!$A$2:$E$405,3,FALSE)</f>
        <v>1.1212</v>
      </c>
      <c r="I1268" s="10">
        <f>VLOOKUP(C1268,away!$B$2:$E$405,3,FALSE)</f>
        <v>0.68200000000000005</v>
      </c>
      <c r="J1268" s="10">
        <f>VLOOKUP(B1268,home!$B$2:$E$405,4,FALSE)</f>
        <v>0.99680000000000002</v>
      </c>
      <c r="K1268" s="12">
        <f t="shared" si="1678"/>
        <v>0.799795320576</v>
      </c>
      <c r="L1268" s="12">
        <f t="shared" si="1679"/>
        <v>0.76221149312000014</v>
      </c>
      <c r="M1268" s="13">
        <f t="shared" si="1680"/>
        <v>0.2097147901127695</v>
      </c>
      <c r="N1268" s="13">
        <f t="shared" si="1681"/>
        <v>0.16772890778777103</v>
      </c>
      <c r="O1268" s="13">
        <f t="shared" si="1682"/>
        <v>0.15984702330120146</v>
      </c>
      <c r="P1268" s="13">
        <f t="shared" si="1683"/>
        <v>0.12784490124430375</v>
      </c>
      <c r="Q1268" s="13">
        <f t="shared" si="1684"/>
        <v>6.7074397786991327E-2</v>
      </c>
      <c r="R1268" s="13">
        <f t="shared" si="1685"/>
        <v>6.0918619150598111E-2</v>
      </c>
      <c r="S1268" s="13">
        <f t="shared" si="1686"/>
        <v>1.9483984373940656E-2</v>
      </c>
      <c r="T1268" s="13">
        <f t="shared" si="1687"/>
        <v>5.1124876887347487E-2</v>
      </c>
      <c r="U1268" s="13">
        <f t="shared" si="1688"/>
        <v>4.8722426532599866E-2</v>
      </c>
      <c r="V1268" s="13">
        <f t="shared" si="1689"/>
        <v>1.3197437533521705E-3</v>
      </c>
      <c r="W1268" s="13">
        <f t="shared" si="1690"/>
        <v>1.7881929826829627E-2</v>
      </c>
      <c r="X1268" s="13">
        <f t="shared" si="1691"/>
        <v>1.3629812433174874E-2</v>
      </c>
      <c r="Y1268" s="13">
        <f t="shared" si="1692"/>
        <v>5.194399842817882E-3</v>
      </c>
      <c r="Z1268" s="13">
        <f t="shared" si="1693"/>
        <v>1.5477623887195341E-2</v>
      </c>
      <c r="AA1268" s="13">
        <f t="shared" si="1694"/>
        <v>1.2378931158614152E-2</v>
      </c>
      <c r="AB1268" s="13">
        <f t="shared" si="1695"/>
        <v>4.9503056071960195E-3</v>
      </c>
      <c r="AC1268" s="13">
        <f t="shared" si="1696"/>
        <v>5.0283324594192954E-5</v>
      </c>
      <c r="AD1268" s="13">
        <f t="shared" si="1697"/>
        <v>3.5754709495916834E-3</v>
      </c>
      <c r="AE1268" s="13">
        <f t="shared" si="1698"/>
        <v>2.7252650510954613E-3</v>
      </c>
      <c r="AF1268" s="13">
        <f t="shared" si="1699"/>
        <v>1.0386141718716126E-3</v>
      </c>
      <c r="AG1268" s="13">
        <f t="shared" si="1700"/>
        <v>2.6388121957261811E-4</v>
      </c>
      <c r="AH1268" s="13">
        <f t="shared" si="1701"/>
        <v>2.9493057032522348E-3</v>
      </c>
      <c r="AI1268" s="13">
        <f t="shared" si="1702"/>
        <v>2.3588409004092464E-3</v>
      </c>
      <c r="AJ1268" s="13">
        <f t="shared" si="1703"/>
        <v>9.432949570652966E-4</v>
      </c>
      <c r="AK1268" s="13">
        <f t="shared" si="1704"/>
        <v>2.5148096419458772E-4</v>
      </c>
      <c r="AL1268" s="13">
        <f t="shared" si="1705"/>
        <v>1.2261351073089519E-6</v>
      </c>
      <c r="AM1268" s="13">
        <f t="shared" si="1706"/>
        <v>5.719289868677714E-4</v>
      </c>
      <c r="AN1268" s="13">
        <f t="shared" si="1707"/>
        <v>4.359308470390929E-4</v>
      </c>
      <c r="AO1268" s="13">
        <f t="shared" si="1708"/>
        <v>1.661357509093667E-4</v>
      </c>
      <c r="AP1268" s="13">
        <f t="shared" si="1709"/>
        <v>4.221019292041361E-5</v>
      </c>
      <c r="AQ1268" s="13">
        <f t="shared" si="1710"/>
        <v>8.0432735426879268E-6</v>
      </c>
      <c r="AR1268" s="13">
        <f t="shared" si="1711"/>
        <v>4.495989407486437E-4</v>
      </c>
      <c r="AS1268" s="13">
        <f t="shared" si="1712"/>
        <v>3.5958712894669151E-4</v>
      </c>
      <c r="AT1268" s="13">
        <f t="shared" si="1713"/>
        <v>1.4379805153546125E-4</v>
      </c>
      <c r="AU1268" s="13">
        <f t="shared" si="1714"/>
        <v>3.8336336242002808E-5</v>
      </c>
      <c r="AV1268" s="13">
        <f t="shared" si="1715"/>
        <v>7.6653055835954901E-6</v>
      </c>
      <c r="AW1268" s="13">
        <f t="shared" si="1716"/>
        <v>2.0763003572321964E-8</v>
      </c>
      <c r="AX1268" s="13">
        <f t="shared" si="1717"/>
        <v>7.6237687899769301E-5</v>
      </c>
      <c r="AY1268" s="13">
        <f t="shared" si="1718"/>
        <v>5.8109241926099727E-5</v>
      </c>
      <c r="AZ1268" s="13">
        <f t="shared" si="1719"/>
        <v>2.2145766026281895E-5</v>
      </c>
      <c r="BA1268" s="13">
        <f t="shared" si="1720"/>
        <v>5.6265857963928312E-6</v>
      </c>
      <c r="BB1268" s="13">
        <f t="shared" si="1721"/>
        <v>1.0721620902590911E-6</v>
      </c>
      <c r="BC1268" s="13">
        <f t="shared" si="1722"/>
        <v>1.6344285353660849E-7</v>
      </c>
      <c r="BD1268" s="13">
        <f t="shared" si="1723"/>
        <v>5.7114913322199007E-5</v>
      </c>
      <c r="BE1268" s="13">
        <f t="shared" si="1724"/>
        <v>4.5680240410198601E-5</v>
      </c>
      <c r="BF1268" s="13">
        <f t="shared" si="1725"/>
        <v>1.8267421261431767E-5</v>
      </c>
      <c r="BG1268" s="13">
        <f t="shared" si="1726"/>
        <v>4.8700660146278868E-6</v>
      </c>
      <c r="BH1268" s="13">
        <f t="shared" si="1727"/>
        <v>9.7376400234889813E-7</v>
      </c>
      <c r="BI1268" s="13">
        <f t="shared" si="1728"/>
        <v>1.5576237848480125E-7</v>
      </c>
      <c r="BJ1268" s="14">
        <f t="shared" si="1729"/>
        <v>0.33162515989493518</v>
      </c>
      <c r="BK1268" s="14">
        <f t="shared" si="1730"/>
        <v>0.35847303818599374</v>
      </c>
      <c r="BL1268" s="14">
        <f t="shared" si="1731"/>
        <v>0.29444627620557673</v>
      </c>
      <c r="BM1268" s="14">
        <f t="shared" si="1732"/>
        <v>0.20683537031114335</v>
      </c>
      <c r="BN1268" s="14">
        <f t="shared" si="1733"/>
        <v>0.79312863938363531</v>
      </c>
    </row>
    <row r="1269" spans="1:66" x14ac:dyDescent="0.25">
      <c r="A1269" t="s">
        <v>343</v>
      </c>
      <c r="B1269" t="s">
        <v>188</v>
      </c>
      <c r="C1269" t="s">
        <v>185</v>
      </c>
      <c r="D1269" s="7" t="s">
        <v>381</v>
      </c>
      <c r="E1269" s="10">
        <f>VLOOKUP(A1269,home!$A$2:$E$405,3,FALSE)</f>
        <v>1.3151999999999999</v>
      </c>
      <c r="F1269" s="10">
        <f>VLOOKUP(B1269,home!$B$2:$E$405,3,FALSE)</f>
        <v>0.76029999999999998</v>
      </c>
      <c r="G1269" s="10">
        <f>VLOOKUP(C1269,away!$B$2:$E$405,4,FALSE)</f>
        <v>0.61780000000000002</v>
      </c>
      <c r="H1269" s="10">
        <f>VLOOKUP(A1269,away!$A$2:$E$405,3,FALSE)</f>
        <v>1.1212</v>
      </c>
      <c r="I1269" s="10">
        <f>VLOOKUP(C1269,away!$B$2:$E$405,3,FALSE)</f>
        <v>0.9476</v>
      </c>
      <c r="J1269" s="10">
        <f>VLOOKUP(B1269,home!$B$2:$E$405,4,FALSE)</f>
        <v>0.89190000000000003</v>
      </c>
      <c r="K1269" s="12">
        <f t="shared" si="1678"/>
        <v>0.61776698476799996</v>
      </c>
      <c r="L1269" s="12">
        <f t="shared" si="1679"/>
        <v>0.94759837012799997</v>
      </c>
      <c r="M1269" s="13">
        <f t="shared" si="1680"/>
        <v>0.20901163579724891</v>
      </c>
      <c r="N1269" s="13">
        <f t="shared" si="1681"/>
        <v>0.12912048802789383</v>
      </c>
      <c r="O1269" s="13">
        <f t="shared" si="1682"/>
        <v>0.19805908541926021</v>
      </c>
      <c r="P1269" s="13">
        <f t="shared" si="1683"/>
        <v>0.12235436400536412</v>
      </c>
      <c r="Q1269" s="13">
        <f t="shared" si="1684"/>
        <v>3.9883187280382301E-2</v>
      </c>
      <c r="R1269" s="13">
        <f t="shared" si="1685"/>
        <v>9.3840233266166626E-2</v>
      </c>
      <c r="S1269" s="13">
        <f t="shared" si="1686"/>
        <v>1.7906407858650646E-2</v>
      </c>
      <c r="T1269" s="13">
        <f t="shared" si="1687"/>
        <v>3.7793243262400043E-2</v>
      </c>
      <c r="U1269" s="13">
        <f t="shared" si="1688"/>
        <v>5.7971397954765524E-2</v>
      </c>
      <c r="V1269" s="13">
        <f t="shared" si="1689"/>
        <v>1.1647023790532761E-3</v>
      </c>
      <c r="W1269" s="13">
        <f t="shared" si="1690"/>
        <v>8.2128387830464073E-3</v>
      </c>
      <c r="X1269" s="13">
        <f t="shared" si="1691"/>
        <v>7.7824726449388024E-3</v>
      </c>
      <c r="Y1269" s="13">
        <f t="shared" si="1692"/>
        <v>3.6873291969548761E-3</v>
      </c>
      <c r="Z1269" s="13">
        <f t="shared" si="1693"/>
        <v>2.9640950698483614E-2</v>
      </c>
      <c r="AA1269" s="13">
        <f t="shared" si="1694"/>
        <v>1.8311200738659165E-2</v>
      </c>
      <c r="AB1269" s="13">
        <f t="shared" si="1695"/>
        <v>5.6560276339015225E-3</v>
      </c>
      <c r="AC1269" s="13">
        <f t="shared" si="1696"/>
        <v>4.2613183442223522E-5</v>
      </c>
      <c r="AD1269" s="13">
        <f t="shared" si="1697"/>
        <v>1.2684051628470672E-3</v>
      </c>
      <c r="AE1269" s="13">
        <f t="shared" si="1698"/>
        <v>1.2019386649758212E-3</v>
      </c>
      <c r="AF1269" s="13">
        <f t="shared" si="1699"/>
        <v>5.6947755996245616E-4</v>
      </c>
      <c r="AG1269" s="13">
        <f t="shared" si="1700"/>
        <v>1.7987866921496463E-4</v>
      </c>
      <c r="AH1269" s="13">
        <f t="shared" si="1701"/>
        <v>7.0219291427318668E-3</v>
      </c>
      <c r="AI1269" s="13">
        <f t="shared" si="1702"/>
        <v>4.3379159937600121E-3</v>
      </c>
      <c r="AJ1269" s="13">
        <f t="shared" si="1703"/>
        <v>1.3399106418210023E-3</v>
      </c>
      <c r="AK1269" s="13">
        <f t="shared" si="1704"/>
        <v>2.7591751901877206E-4</v>
      </c>
      <c r="AL1269" s="13">
        <f t="shared" si="1705"/>
        <v>9.9782176019614758E-7</v>
      </c>
      <c r="AM1269" s="13">
        <f t="shared" si="1706"/>
        <v>1.5671576658323938E-4</v>
      </c>
      <c r="AN1269" s="13">
        <f t="shared" si="1707"/>
        <v>1.4850360498763773E-4</v>
      </c>
      <c r="AO1269" s="13">
        <f t="shared" si="1708"/>
        <v>7.0360887022208909E-5</v>
      </c>
      <c r="AP1269" s="13">
        <f t="shared" si="1709"/>
        <v>2.2224620621001841E-5</v>
      </c>
      <c r="AQ1269" s="13">
        <f t="shared" si="1710"/>
        <v>5.265003569293619E-6</v>
      </c>
      <c r="AR1269" s="13">
        <f t="shared" si="1711"/>
        <v>1.3307937221614047E-3</v>
      </c>
      <c r="AS1269" s="13">
        <f t="shared" si="1712"/>
        <v>8.2212042508783448E-4</v>
      </c>
      <c r="AT1269" s="13">
        <f t="shared" si="1713"/>
        <v>2.5393942806134896E-4</v>
      </c>
      <c r="AU1269" s="13">
        <f t="shared" si="1714"/>
        <v>5.2291798262389991E-5</v>
      </c>
      <c r="AV1269" s="13">
        <f t="shared" si="1715"/>
        <v>8.0760366351633006E-6</v>
      </c>
      <c r="AW1269" s="13">
        <f t="shared" si="1716"/>
        <v>1.6225551589484958E-8</v>
      </c>
      <c r="AX1269" s="13">
        <f t="shared" si="1717"/>
        <v>1.6135637764622242E-5</v>
      </c>
      <c r="AY1269" s="13">
        <f t="shared" si="1718"/>
        <v>1.529010404673184E-5</v>
      </c>
      <c r="AZ1269" s="13">
        <f t="shared" si="1719"/>
        <v>7.2444388368853132E-6</v>
      </c>
      <c r="BA1269" s="13">
        <f t="shared" si="1720"/>
        <v>2.2882728114415027E-6</v>
      </c>
      <c r="BB1269" s="13">
        <f t="shared" si="1721"/>
        <v>5.4209089663254586E-7</v>
      </c>
      <c r="BC1269" s="13">
        <f t="shared" si="1722"/>
        <v>1.0273689002204537E-7</v>
      </c>
      <c r="BD1269" s="13">
        <f t="shared" si="1723"/>
        <v>2.101763270161202E-4</v>
      </c>
      <c r="BE1269" s="13">
        <f t="shared" si="1724"/>
        <v>1.2983999581036172E-4</v>
      </c>
      <c r="BF1269" s="13">
        <f t="shared" si="1725"/>
        <v>4.0105431357028448E-5</v>
      </c>
      <c r="BG1269" s="13">
        <f t="shared" si="1726"/>
        <v>8.2586038007504867E-6</v>
      </c>
      <c r="BH1269" s="13">
        <f t="shared" si="1727"/>
        <v>1.2754731920957931E-6</v>
      </c>
      <c r="BI1269" s="13">
        <f t="shared" si="1728"/>
        <v>1.5758904560668687E-7</v>
      </c>
      <c r="BJ1269" s="14">
        <f t="shared" si="1729"/>
        <v>0.2301439324166463</v>
      </c>
      <c r="BK1269" s="14">
        <f t="shared" si="1730"/>
        <v>0.35049601114956613</v>
      </c>
      <c r="BL1269" s="14">
        <f t="shared" si="1731"/>
        <v>0.38967065314051474</v>
      </c>
      <c r="BM1269" s="14">
        <f t="shared" si="1732"/>
        <v>0.20766727973039964</v>
      </c>
      <c r="BN1269" s="14">
        <f t="shared" si="1733"/>
        <v>0.7922689937963161</v>
      </c>
    </row>
    <row r="1270" spans="1:66" x14ac:dyDescent="0.25">
      <c r="A1270" t="s">
        <v>343</v>
      </c>
      <c r="B1270" t="s">
        <v>186</v>
      </c>
      <c r="C1270" t="s">
        <v>178</v>
      </c>
      <c r="D1270" s="7" t="s">
        <v>381</v>
      </c>
      <c r="E1270" s="10">
        <f>VLOOKUP(A1270,home!$A$2:$E$405,3,FALSE)</f>
        <v>1.3151999999999999</v>
      </c>
      <c r="F1270" s="10">
        <f>VLOOKUP(B1270,home!$B$2:$E$405,3,FALSE)</f>
        <v>0.67090000000000005</v>
      </c>
      <c r="G1270" s="10">
        <f>VLOOKUP(C1270,away!$B$2:$E$405,4,FALSE)</f>
        <v>0.95040000000000002</v>
      </c>
      <c r="H1270" s="10">
        <f>VLOOKUP(A1270,away!$A$2:$E$405,3,FALSE)</f>
        <v>1.1212</v>
      </c>
      <c r="I1270" s="10">
        <f>VLOOKUP(C1270,away!$B$2:$E$405,3,FALSE)</f>
        <v>1.0590999999999999</v>
      </c>
      <c r="J1270" s="10">
        <f>VLOOKUP(B1270,home!$B$2:$E$405,4,FALSE)</f>
        <v>0.94440000000000002</v>
      </c>
      <c r="K1270" s="12">
        <f t="shared" si="1678"/>
        <v>0.83860224307200004</v>
      </c>
      <c r="L1270" s="12">
        <f t="shared" si="1679"/>
        <v>1.1214399816480001</v>
      </c>
      <c r="M1270" s="13">
        <f t="shared" si="1680"/>
        <v>0.14085247333923032</v>
      </c>
      <c r="N1270" s="13">
        <f t="shared" si="1681"/>
        <v>0.11811920008451762</v>
      </c>
      <c r="O1270" s="13">
        <f t="shared" si="1682"/>
        <v>0.15795759511662183</v>
      </c>
      <c r="P1270" s="13">
        <f t="shared" si="1683"/>
        <v>0.13246359357505788</v>
      </c>
      <c r="Q1270" s="13">
        <f t="shared" si="1684"/>
        <v>4.9527513070373418E-2</v>
      </c>
      <c r="R1270" s="13">
        <f t="shared" si="1685"/>
        <v>8.8569981284373323E-2</v>
      </c>
      <c r="S1270" s="13">
        <f t="shared" si="1686"/>
        <v>3.114358450163442E-2</v>
      </c>
      <c r="T1270" s="13">
        <f t="shared" si="1687"/>
        <v>5.5542133348710644E-2</v>
      </c>
      <c r="U1270" s="13">
        <f t="shared" si="1688"/>
        <v>7.427498497392053E-2</v>
      </c>
      <c r="V1270" s="13">
        <f t="shared" si="1689"/>
        <v>3.2543041682731614E-3</v>
      </c>
      <c r="W1270" s="13">
        <f t="shared" si="1690"/>
        <v>1.3844627851530985E-2</v>
      </c>
      <c r="X1270" s="13">
        <f t="shared" si="1691"/>
        <v>1.5525919203744297E-2</v>
      </c>
      <c r="Y1270" s="13">
        <f t="shared" si="1692"/>
        <v>8.7056932734576684E-3</v>
      </c>
      <c r="Z1270" s="13">
        <f t="shared" si="1693"/>
        <v>3.310863939537044E-2</v>
      </c>
      <c r="AA1270" s="13">
        <f t="shared" si="1694"/>
        <v>2.7764979262019637E-2</v>
      </c>
      <c r="AB1270" s="13">
        <f t="shared" si="1695"/>
        <v>1.1641886943988614E-2</v>
      </c>
      <c r="AC1270" s="13">
        <f t="shared" si="1696"/>
        <v>1.9128028714019446E-4</v>
      </c>
      <c r="AD1270" s="13">
        <f t="shared" si="1697"/>
        <v>2.9025339926977414E-3</v>
      </c>
      <c r="AE1270" s="13">
        <f t="shared" si="1698"/>
        <v>3.2550176675036511E-3</v>
      </c>
      <c r="AF1270" s="13">
        <f t="shared" si="1699"/>
        <v>1.8251534766546053E-3</v>
      </c>
      <c r="AG1270" s="13">
        <f t="shared" si="1700"/>
        <v>6.8226669378810797E-4</v>
      </c>
      <c r="AH1270" s="13">
        <f t="shared" si="1701"/>
        <v>9.2823379889836223E-3</v>
      </c>
      <c r="AI1270" s="13">
        <f t="shared" si="1702"/>
        <v>7.7841894585141047E-3</v>
      </c>
      <c r="AJ1270" s="13">
        <f t="shared" si="1703"/>
        <v>3.2639193702036721E-3</v>
      </c>
      <c r="AK1270" s="13">
        <f t="shared" si="1704"/>
        <v>9.1237670168631648E-4</v>
      </c>
      <c r="AL1270" s="13">
        <f t="shared" si="1705"/>
        <v>7.1955212752666792E-6</v>
      </c>
      <c r="AM1270" s="13">
        <f t="shared" si="1706"/>
        <v>4.8681430337381106E-4</v>
      </c>
      <c r="AN1270" s="13">
        <f t="shared" si="1707"/>
        <v>5.4593302344151053E-4</v>
      </c>
      <c r="AO1270" s="13">
        <f t="shared" si="1708"/>
        <v>3.061155598946424E-4</v>
      </c>
      <c r="AP1270" s="13">
        <f t="shared" si="1709"/>
        <v>1.14430075956805E-4</v>
      </c>
      <c r="AQ1270" s="13">
        <f t="shared" si="1710"/>
        <v>3.208161557024468E-5</v>
      </c>
      <c r="AR1270" s="13">
        <f t="shared" si="1711"/>
        <v>2.0819169888032663E-3</v>
      </c>
      <c r="AS1270" s="13">
        <f t="shared" si="1712"/>
        <v>1.7459002567001231E-3</v>
      </c>
      <c r="AT1270" s="13">
        <f t="shared" si="1713"/>
        <v>7.3205793572435178E-4</v>
      </c>
      <c r="AU1270" s="13">
        <f t="shared" si="1714"/>
        <v>2.0463514231903318E-4</v>
      </c>
      <c r="AV1270" s="13">
        <f t="shared" si="1715"/>
        <v>4.2901872340024782E-5</v>
      </c>
      <c r="AW1270" s="13">
        <f t="shared" si="1716"/>
        <v>1.879714173377315E-7</v>
      </c>
      <c r="AX1270" s="13">
        <f t="shared" si="1717"/>
        <v>6.8040594461468473E-5</v>
      </c>
      <c r="AY1270" s="13">
        <f t="shared" si="1718"/>
        <v>7.6303443004188215E-5</v>
      </c>
      <c r="AZ1270" s="13">
        <f t="shared" si="1719"/>
        <v>4.2784865861148028E-5</v>
      </c>
      <c r="BA1270" s="13">
        <f t="shared" si="1720"/>
        <v>1.5993553062045997E-5</v>
      </c>
      <c r="BB1270" s="13">
        <f t="shared" si="1721"/>
        <v>4.4839524630967962E-6</v>
      </c>
      <c r="BC1270" s="13">
        <f t="shared" si="1722"/>
        <v>1.0056967135851553E-6</v>
      </c>
      <c r="BD1270" s="13">
        <f t="shared" si="1723"/>
        <v>3.8912415828603182E-4</v>
      </c>
      <c r="BE1270" s="13">
        <f t="shared" si="1724"/>
        <v>3.2632039197217033E-4</v>
      </c>
      <c r="BF1270" s="13">
        <f t="shared" si="1725"/>
        <v>1.3682650633399811E-4</v>
      </c>
      <c r="BG1270" s="13">
        <f t="shared" si="1726"/>
        <v>3.8247671707798685E-5</v>
      </c>
      <c r="BH1270" s="13">
        <f t="shared" si="1727"/>
        <v>8.0186458216103608E-6</v>
      </c>
      <c r="BI1270" s="13">
        <f t="shared" si="1728"/>
        <v>1.3448908744804745E-6</v>
      </c>
      <c r="BJ1270" s="14">
        <f t="shared" si="1729"/>
        <v>0.27162404534678125</v>
      </c>
      <c r="BK1270" s="14">
        <f t="shared" si="1730"/>
        <v>0.30798873483561545</v>
      </c>
      <c r="BL1270" s="14">
        <f t="shared" si="1731"/>
        <v>0.38715954556119458</v>
      </c>
      <c r="BM1270" s="14">
        <f t="shared" si="1732"/>
        <v>0.31231449319720045</v>
      </c>
      <c r="BN1270" s="14">
        <f t="shared" si="1733"/>
        <v>0.68749035647017431</v>
      </c>
    </row>
    <row r="1271" spans="1:66" x14ac:dyDescent="0.25">
      <c r="A1271" t="s">
        <v>344</v>
      </c>
      <c r="B1271" t="s">
        <v>211</v>
      </c>
      <c r="C1271" t="s">
        <v>205</v>
      </c>
      <c r="D1271" s="7" t="s">
        <v>381</v>
      </c>
      <c r="E1271" s="10">
        <f>VLOOKUP(A1271,home!$A$2:$E$405,3,FALSE)</f>
        <v>1.3976999999999999</v>
      </c>
      <c r="F1271" s="10">
        <f>VLOOKUP(B1271,home!$B$2:$E$405,3,FALSE)</f>
        <v>1.2683</v>
      </c>
      <c r="G1271" s="10">
        <f>VLOOKUP(C1271,away!$B$2:$E$405,4,FALSE)</f>
        <v>1.4309000000000001</v>
      </c>
      <c r="H1271" s="10">
        <f>VLOOKUP(A1271,away!$A$2:$E$405,3,FALSE)</f>
        <v>1.0585</v>
      </c>
      <c r="I1271" s="10">
        <f>VLOOKUP(C1271,away!$B$2:$E$405,3,FALSE)</f>
        <v>1.1114999999999999</v>
      </c>
      <c r="J1271" s="10">
        <f>VLOOKUP(B1271,home!$B$2:$E$405,4,FALSE)</f>
        <v>0.73</v>
      </c>
      <c r="K1271" s="12">
        <f t="shared" si="1678"/>
        <v>2.5365605939189999</v>
      </c>
      <c r="L1271" s="12">
        <f t="shared" si="1679"/>
        <v>0.85886160749999996</v>
      </c>
      <c r="M1271" s="13">
        <f t="shared" si="1680"/>
        <v>3.3526396291532069E-2</v>
      </c>
      <c r="N1271" s="13">
        <f t="shared" si="1681"/>
        <v>8.5041735689212333E-2</v>
      </c>
      <c r="O1271" s="13">
        <f t="shared" si="1682"/>
        <v>2.8794534612627268E-2</v>
      </c>
      <c r="P1271" s="13">
        <f t="shared" si="1683"/>
        <v>7.3039081818627005E-2</v>
      </c>
      <c r="Q1271" s="13">
        <f t="shared" si="1684"/>
        <v>0.10785675779386554</v>
      </c>
      <c r="R1271" s="13">
        <f t="shared" si="1685"/>
        <v>1.2365260142307721E-2</v>
      </c>
      <c r="S1271" s="13">
        <f t="shared" si="1686"/>
        <v>3.977990526121284E-2</v>
      </c>
      <c r="T1271" s="13">
        <f t="shared" si="1687"/>
        <v>9.2634028378577496E-2</v>
      </c>
      <c r="U1271" s="13">
        <f t="shared" si="1688"/>
        <v>3.1365231610535005E-2</v>
      </c>
      <c r="V1271" s="13">
        <f t="shared" si="1689"/>
        <v>9.6291879981042165E-3</v>
      </c>
      <c r="W1271" s="13">
        <f t="shared" si="1690"/>
        <v>9.1195067202595098E-2</v>
      </c>
      <c r="X1271" s="13">
        <f t="shared" si="1691"/>
        <v>7.8323942013691347E-2</v>
      </c>
      <c r="Y1271" s="13">
        <f t="shared" si="1692"/>
        <v>3.3634713371807859E-2</v>
      </c>
      <c r="Z1271" s="13">
        <f t="shared" si="1693"/>
        <v>3.5400157343260293E-3</v>
      </c>
      <c r="AA1271" s="13">
        <f t="shared" si="1694"/>
        <v>8.9794644135446355E-3</v>
      </c>
      <c r="AB1271" s="13">
        <f t="shared" si="1695"/>
        <v>1.1388477792947655E-2</v>
      </c>
      <c r="AC1271" s="13">
        <f t="shared" si="1696"/>
        <v>1.3111069333339614E-3</v>
      </c>
      <c r="AD1271" s="13">
        <f t="shared" si="1697"/>
        <v>5.7830453456474445E-2</v>
      </c>
      <c r="AE1271" s="13">
        <f t="shared" si="1698"/>
        <v>4.9668356218081564E-2</v>
      </c>
      <c r="AF1271" s="13">
        <f t="shared" si="1699"/>
        <v>2.1329122131672075E-2</v>
      </c>
      <c r="AG1271" s="13">
        <f t="shared" si="1700"/>
        <v>6.1062547068572353E-3</v>
      </c>
      <c r="AH1271" s="13">
        <f t="shared" si="1701"/>
        <v>7.6009590103963659E-4</v>
      </c>
      <c r="AI1271" s="13">
        <f t="shared" si="1702"/>
        <v>1.9280293101764977E-3</v>
      </c>
      <c r="AJ1271" s="13">
        <f t="shared" si="1703"/>
        <v>2.4452815860572688E-3</v>
      </c>
      <c r="AK1271" s="13">
        <f t="shared" si="1704"/>
        <v>2.0675349707428734E-3</v>
      </c>
      <c r="AL1271" s="13">
        <f t="shared" si="1705"/>
        <v>1.1425271686708E-4</v>
      </c>
      <c r="AM1271" s="13">
        <f t="shared" si="1706"/>
        <v>2.9338089873231967E-2</v>
      </c>
      <c r="AN1271" s="13">
        <f t="shared" si="1707"/>
        <v>2.5197359029503475E-2</v>
      </c>
      <c r="AO1271" s="13">
        <f t="shared" si="1708"/>
        <v>1.0820522140416995E-2</v>
      </c>
      <c r="AP1271" s="13">
        <f t="shared" si="1709"/>
        <v>3.0977770131692941E-3</v>
      </c>
      <c r="AQ1271" s="13">
        <f t="shared" si="1710"/>
        <v>6.6514043630178207E-4</v>
      </c>
      <c r="AR1271" s="13">
        <f t="shared" si="1711"/>
        <v>1.3056343748421266E-4</v>
      </c>
      <c r="AS1271" s="13">
        <f t="shared" si="1712"/>
        <v>3.3118207052906063E-4</v>
      </c>
      <c r="AT1271" s="13">
        <f t="shared" si="1713"/>
        <v>4.2003169475825913E-4</v>
      </c>
      <c r="AU1271" s="13">
        <f t="shared" si="1714"/>
        <v>3.5514528170693796E-4</v>
      </c>
      <c r="AV1271" s="13">
        <f t="shared" si="1715"/>
        <v>2.2521188167352031E-4</v>
      </c>
      <c r="AW1271" s="13">
        <f t="shared" si="1716"/>
        <v>6.9140492089104537E-6</v>
      </c>
      <c r="AX1271" s="13">
        <f t="shared" si="1717"/>
        <v>1.2402973778882383E-2</v>
      </c>
      <c r="AY1271" s="13">
        <f t="shared" si="1718"/>
        <v>1.065243799751127E-2</v>
      </c>
      <c r="AZ1271" s="13">
        <f t="shared" si="1719"/>
        <v>4.5744850111683047E-3</v>
      </c>
      <c r="BA1271" s="13">
        <f t="shared" si="1720"/>
        <v>1.3096165167255553E-3</v>
      </c>
      <c r="BB1271" s="13">
        <f t="shared" si="1721"/>
        <v>2.8119483669086526E-4</v>
      </c>
      <c r="BC1271" s="13">
        <f t="shared" si="1722"/>
        <v>4.8301489892203312E-5</v>
      </c>
      <c r="BD1271" s="13">
        <f t="shared" si="1723"/>
        <v>1.8689320633069432E-5</v>
      </c>
      <c r="BE1271" s="13">
        <f t="shared" si="1724"/>
        <v>4.7406594244961215E-5</v>
      </c>
      <c r="BF1271" s="13">
        <f t="shared" si="1725"/>
        <v>6.0124849426837939E-5</v>
      </c>
      <c r="BG1271" s="13">
        <f t="shared" si="1726"/>
        <v>5.0836774590476828E-5</v>
      </c>
      <c r="BH1271" s="13">
        <f t="shared" si="1727"/>
        <v>3.2237639787036565E-5</v>
      </c>
      <c r="BI1271" s="13">
        <f t="shared" si="1728"/>
        <v>1.6354545344950445E-5</v>
      </c>
      <c r="BJ1271" s="14">
        <f t="shared" si="1729"/>
        <v>0.72200832908632884</v>
      </c>
      <c r="BK1271" s="14">
        <f t="shared" si="1730"/>
        <v>0.16805236901718845</v>
      </c>
      <c r="BL1271" s="14">
        <f t="shared" si="1731"/>
        <v>0.10178169443015785</v>
      </c>
      <c r="BM1271" s="14">
        <f t="shared" si="1732"/>
        <v>0.64411311797152726</v>
      </c>
      <c r="BN1271" s="14">
        <f t="shared" si="1733"/>
        <v>0.34062376634817193</v>
      </c>
    </row>
    <row r="1272" spans="1:66" x14ac:dyDescent="0.25">
      <c r="A1272" t="s">
        <v>344</v>
      </c>
      <c r="B1272" t="s">
        <v>203</v>
      </c>
      <c r="C1272" t="s">
        <v>198</v>
      </c>
      <c r="D1272" s="7" t="s">
        <v>381</v>
      </c>
      <c r="E1272" s="10">
        <f>VLOOKUP(A1272,home!$A$2:$E$405,3,FALSE)</f>
        <v>1.3976999999999999</v>
      </c>
      <c r="F1272" s="10">
        <f>VLOOKUP(B1272,home!$B$2:$E$405,3,FALSE)</f>
        <v>0.82279999999999998</v>
      </c>
      <c r="G1272" s="10">
        <f>VLOOKUP(C1272,away!$B$2:$E$405,4,FALSE)</f>
        <v>0.71550000000000002</v>
      </c>
      <c r="H1272" s="10">
        <f>VLOOKUP(A1272,away!$A$2:$E$405,3,FALSE)</f>
        <v>1.0585</v>
      </c>
      <c r="I1272" s="10">
        <f>VLOOKUP(C1272,away!$B$2:$E$405,3,FALSE)</f>
        <v>0.89219999999999999</v>
      </c>
      <c r="J1272" s="10">
        <f>VLOOKUP(B1272,home!$B$2:$E$405,4,FALSE)</f>
        <v>0.94469999999999998</v>
      </c>
      <c r="K1272" s="12">
        <f t="shared" si="1678"/>
        <v>0.82284471917999991</v>
      </c>
      <c r="L1272" s="12">
        <f t="shared" si="1679"/>
        <v>0.89216872838999994</v>
      </c>
      <c r="M1272" s="13">
        <f t="shared" si="1680"/>
        <v>0.17996130065465243</v>
      </c>
      <c r="N1272" s="13">
        <f t="shared" si="1681"/>
        <v>0.14808020590044502</v>
      </c>
      <c r="O1272" s="13">
        <f t="shared" si="1682"/>
        <v>0.16055584476447171</v>
      </c>
      <c r="P1272" s="13">
        <f t="shared" si="1683"/>
        <v>0.13211252899792938</v>
      </c>
      <c r="Q1272" s="13">
        <f t="shared" si="1684"/>
        <v>6.0923507720134128E-2</v>
      </c>
      <c r="R1272" s="13">
        <f t="shared" si="1685"/>
        <v>7.1621451929550481E-2</v>
      </c>
      <c r="S1272" s="13">
        <f t="shared" si="1686"/>
        <v>2.4246491127171001E-2</v>
      </c>
      <c r="T1272" s="13">
        <f t="shared" si="1687"/>
        <v>5.4354048411730402E-2</v>
      </c>
      <c r="U1272" s="13">
        <f t="shared" si="1688"/>
        <v>5.8933333500234823E-2</v>
      </c>
      <c r="V1272" s="13">
        <f t="shared" si="1689"/>
        <v>1.9777494448243228E-3</v>
      </c>
      <c r="W1272" s="13">
        <f t="shared" si="1690"/>
        <v>1.671019553381144E-2</v>
      </c>
      <c r="X1272" s="13">
        <f t="shared" si="1691"/>
        <v>1.4908313900548807E-2</v>
      </c>
      <c r="Y1272" s="13">
        <f t="shared" si="1692"/>
        <v>6.6503657275457937E-3</v>
      </c>
      <c r="Z1272" s="13">
        <f t="shared" si="1693"/>
        <v>2.1299473231144186E-2</v>
      </c>
      <c r="AA1272" s="13">
        <f t="shared" si="1694"/>
        <v>1.7526159069562765E-2</v>
      </c>
      <c r="AB1272" s="13">
        <f t="shared" si="1695"/>
        <v>7.210653718949191E-3</v>
      </c>
      <c r="AC1272" s="13">
        <f t="shared" si="1696"/>
        <v>9.074363485701629E-5</v>
      </c>
      <c r="AD1272" s="13">
        <f t="shared" si="1697"/>
        <v>3.4374740378654901E-3</v>
      </c>
      <c r="AE1272" s="13">
        <f t="shared" si="1698"/>
        <v>3.0668068412360926E-3</v>
      </c>
      <c r="AF1272" s="13">
        <f t="shared" si="1699"/>
        <v>1.3680545798816785E-3</v>
      </c>
      <c r="AG1272" s="13">
        <f t="shared" si="1700"/>
        <v>4.0684517163371763E-4</v>
      </c>
      <c r="AH1272" s="13">
        <f t="shared" si="1701"/>
        <v>4.7506809870016889E-3</v>
      </c>
      <c r="AI1272" s="13">
        <f t="shared" si="1702"/>
        <v>3.9090727626631691E-3</v>
      </c>
      <c r="AJ1272" s="13">
        <f t="shared" si="1703"/>
        <v>1.608279939823881E-3</v>
      </c>
      <c r="AK1272" s="13">
        <f t="shared" si="1704"/>
        <v>4.4112155181573617E-4</v>
      </c>
      <c r="AL1272" s="13">
        <f t="shared" si="1705"/>
        <v>2.6646553559714244E-6</v>
      </c>
      <c r="AM1272" s="13">
        <f t="shared" si="1706"/>
        <v>5.6570147187519414E-4</v>
      </c>
      <c r="AN1272" s="13">
        <f t="shared" si="1707"/>
        <v>5.047011628112432E-4</v>
      </c>
      <c r="AO1272" s="13">
        <f t="shared" si="1708"/>
        <v>2.2513929732113057E-4</v>
      </c>
      <c r="AP1272" s="13">
        <f t="shared" si="1709"/>
        <v>6.6954080200537071E-5</v>
      </c>
      <c r="AQ1272" s="13">
        <f t="shared" si="1710"/>
        <v>1.4933584148258808E-5</v>
      </c>
      <c r="AR1272" s="13">
        <f t="shared" si="1711"/>
        <v>8.4768180303196935E-4</v>
      </c>
      <c r="AS1272" s="13">
        <f t="shared" si="1712"/>
        <v>6.9751049516983681E-4</v>
      </c>
      <c r="AT1272" s="13">
        <f t="shared" si="1713"/>
        <v>2.8697141376156355E-4</v>
      </c>
      <c r="AU1272" s="13">
        <f t="shared" si="1714"/>
        <v>7.8710970789773761E-5</v>
      </c>
      <c r="AV1272" s="13">
        <f t="shared" si="1715"/>
        <v>1.6191726663974142E-5</v>
      </c>
      <c r="AW1272" s="13">
        <f t="shared" si="1716"/>
        <v>5.4337972278955555E-8</v>
      </c>
      <c r="AX1272" s="13">
        <f t="shared" si="1717"/>
        <v>7.7580744794142768E-5</v>
      </c>
      <c r="AY1272" s="13">
        <f t="shared" si="1718"/>
        <v>6.9215114430539446E-5</v>
      </c>
      <c r="AZ1272" s="13">
        <f t="shared" si="1719"/>
        <v>3.0875780313431354E-5</v>
      </c>
      <c r="BA1272" s="13">
        <f t="shared" si="1720"/>
        <v>9.1821352200943493E-6</v>
      </c>
      <c r="BB1272" s="13">
        <f t="shared" si="1721"/>
        <v>2.048003475804152E-6</v>
      </c>
      <c r="BC1272" s="13">
        <f t="shared" si="1722"/>
        <v>3.6543293134929813E-7</v>
      </c>
      <c r="BD1272" s="13">
        <f t="shared" si="1723"/>
        <v>1.2604586604839571E-4</v>
      </c>
      <c r="BE1272" s="13">
        <f t="shared" si="1724"/>
        <v>1.0371617525239205E-4</v>
      </c>
      <c r="BF1272" s="13">
        <f t="shared" si="1725"/>
        <v>4.2671153549989095E-5</v>
      </c>
      <c r="BG1272" s="13">
        <f t="shared" si="1726"/>
        <v>1.1703911119975812E-5</v>
      </c>
      <c r="BH1272" s="13">
        <f t="shared" si="1727"/>
        <v>2.4076253647060432E-6</v>
      </c>
      <c r="BI1272" s="13">
        <f t="shared" si="1728"/>
        <v>3.9622036342243791E-7</v>
      </c>
      <c r="BJ1272" s="14">
        <f t="shared" si="1729"/>
        <v>0.31147251463235431</v>
      </c>
      <c r="BK1272" s="14">
        <f t="shared" si="1730"/>
        <v>0.3384606936292206</v>
      </c>
      <c r="BL1272" s="14">
        <f t="shared" si="1731"/>
        <v>0.3287706055851895</v>
      </c>
      <c r="BM1272" s="14">
        <f t="shared" si="1732"/>
        <v>0.24667928633426719</v>
      </c>
      <c r="BN1272" s="14">
        <f t="shared" si="1733"/>
        <v>0.75325483996718312</v>
      </c>
    </row>
    <row r="1273" spans="1:66" x14ac:dyDescent="0.25">
      <c r="A1273" t="s">
        <v>344</v>
      </c>
      <c r="B1273" t="s">
        <v>212</v>
      </c>
      <c r="C1273" t="s">
        <v>210</v>
      </c>
      <c r="D1273" s="7" t="s">
        <v>381</v>
      </c>
      <c r="E1273" s="10">
        <f>VLOOKUP(A1273,home!$A$2:$E$405,3,FALSE)</f>
        <v>1.3976999999999999</v>
      </c>
      <c r="F1273" s="10">
        <f>VLOOKUP(B1273,home!$B$2:$E$405,3,FALSE)</f>
        <v>1.3513999999999999</v>
      </c>
      <c r="G1273" s="10">
        <f>VLOOKUP(C1273,away!$B$2:$E$405,4,FALSE)</f>
        <v>1.6296999999999999</v>
      </c>
      <c r="H1273" s="10">
        <f>VLOOKUP(A1273,away!$A$2:$E$405,3,FALSE)</f>
        <v>1.0585</v>
      </c>
      <c r="I1273" s="10">
        <f>VLOOKUP(C1273,away!$B$2:$E$405,3,FALSE)</f>
        <v>0.73480000000000001</v>
      </c>
      <c r="J1273" s="10">
        <f>VLOOKUP(B1273,home!$B$2:$E$405,4,FALSE)</f>
        <v>1.1022000000000001</v>
      </c>
      <c r="K1273" s="12">
        <f t="shared" si="1678"/>
        <v>3.0782617458659995</v>
      </c>
      <c r="L1273" s="12">
        <f t="shared" si="1679"/>
        <v>0.85727550876000003</v>
      </c>
      <c r="M1273" s="13">
        <f t="shared" si="1680"/>
        <v>1.9535201130447641E-2</v>
      </c>
      <c r="N1273" s="13">
        <f t="shared" si="1681"/>
        <v>6.0134462337655202E-2</v>
      </c>
      <c r="O1273" s="13">
        <f t="shared" si="1682"/>
        <v>1.6747049487833426E-2</v>
      </c>
      <c r="P1273" s="13">
        <f t="shared" si="1683"/>
        <v>5.1551801794522414E-2</v>
      </c>
      <c r="Q1273" s="13">
        <f t="shared" si="1684"/>
        <v>9.2554807511111878E-2</v>
      </c>
      <c r="R1273" s="13">
        <f t="shared" si="1685"/>
        <v>7.1784176849556498E-3</v>
      </c>
      <c r="S1273" s="13">
        <f t="shared" si="1686"/>
        <v>3.4010249632387947E-2</v>
      </c>
      <c r="T1273" s="13">
        <f t="shared" si="1687"/>
        <v>7.9344969697272283E-2</v>
      </c>
      <c r="U1273" s="13">
        <f t="shared" si="1688"/>
        <v>2.2097048555446943E-2</v>
      </c>
      <c r="V1273" s="13">
        <f t="shared" si="1689"/>
        <v>9.9722526321324671E-3</v>
      </c>
      <c r="W1273" s="13">
        <f t="shared" si="1690"/>
        <v>9.4969307785815582E-2</v>
      </c>
      <c r="X1273" s="13">
        <f t="shared" si="1691"/>
        <v>8.1414861648670067E-2</v>
      </c>
      <c r="Y1273" s="13">
        <f t="shared" si="1692"/>
        <v>3.489748347024433E-2</v>
      </c>
      <c r="Z1273" s="13">
        <f t="shared" si="1693"/>
        <v>2.051293890987379E-3</v>
      </c>
      <c r="AA1273" s="13">
        <f t="shared" si="1694"/>
        <v>6.3144195141550683E-3</v>
      </c>
      <c r="AB1273" s="13">
        <f t="shared" si="1695"/>
        <v>9.7187180188866608E-3</v>
      </c>
      <c r="AC1273" s="13">
        <f t="shared" si="1696"/>
        <v>1.644747562693821E-3</v>
      </c>
      <c r="AD1273" s="13">
        <f t="shared" si="1697"/>
        <v>7.3085096797112531E-2</v>
      </c>
      <c r="AE1273" s="13">
        <f t="shared" si="1698"/>
        <v>6.2654063539518481E-2</v>
      </c>
      <c r="AF1273" s="13">
        <f t="shared" si="1699"/>
        <v>2.6855897098361042E-2</v>
      </c>
      <c r="AG1273" s="13">
        <f t="shared" si="1700"/>
        <v>7.6743009494012245E-3</v>
      </c>
      <c r="AH1273" s="13">
        <f t="shared" si="1701"/>
        <v>4.3963100350312119E-4</v>
      </c>
      <c r="AI1273" s="13">
        <f t="shared" si="1702"/>
        <v>1.3532993003803392E-3</v>
      </c>
      <c r="AJ1273" s="13">
        <f t="shared" si="1703"/>
        <v>2.08290473353401E-3</v>
      </c>
      <c r="AK1273" s="13">
        <f t="shared" si="1704"/>
        <v>2.1372419871736521E-3</v>
      </c>
      <c r="AL1273" s="13">
        <f t="shared" si="1705"/>
        <v>1.7361418454374069E-4</v>
      </c>
      <c r="AM1273" s="13">
        <f t="shared" si="1706"/>
        <v>4.4995011532693023E-2</v>
      </c>
      <c r="AN1273" s="13">
        <f t="shared" si="1707"/>
        <v>3.8573121403351472E-2</v>
      </c>
      <c r="AO1273" s="13">
        <f t="shared" si="1708"/>
        <v>1.6533896137759692E-2</v>
      </c>
      <c r="AP1273" s="13">
        <f t="shared" si="1709"/>
        <v>4.7247014077609808E-3</v>
      </c>
      <c r="AQ1273" s="13">
        <f t="shared" si="1710"/>
        <v>1.0125927007693454E-3</v>
      </c>
      <c r="AR1273" s="13">
        <f t="shared" si="1711"/>
        <v>7.5376978438961557E-5</v>
      </c>
      <c r="AS1273" s="13">
        <f t="shared" si="1712"/>
        <v>2.3203006924762157E-4</v>
      </c>
      <c r="AT1273" s="13">
        <f t="shared" si="1713"/>
        <v>3.5712464302779632E-4</v>
      </c>
      <c r="AU1273" s="13">
        <f t="shared" si="1714"/>
        <v>3.6644104237950535E-4</v>
      </c>
      <c r="AV1273" s="13">
        <f t="shared" si="1715"/>
        <v>2.8200036071802318E-4</v>
      </c>
      <c r="AW1273" s="13">
        <f t="shared" si="1716"/>
        <v>1.2726490745477426E-5</v>
      </c>
      <c r="AX1273" s="13">
        <f t="shared" si="1717"/>
        <v>2.3084403792648072E-2</v>
      </c>
      <c r="AY1273" s="13">
        <f t="shared" si="1718"/>
        <v>1.9789694005763647E-2</v>
      </c>
      <c r="AZ1273" s="13">
        <f t="shared" si="1719"/>
        <v>8.4826099984978767E-3</v>
      </c>
      <c r="BA1273" s="13">
        <f t="shared" si="1720"/>
        <v>2.4239779340249771E-3</v>
      </c>
      <c r="BB1273" s="13">
        <f t="shared" si="1721"/>
        <v>5.195042291535689E-4</v>
      </c>
      <c r="BC1273" s="13">
        <f t="shared" si="1722"/>
        <v>8.9071650470119514E-5</v>
      </c>
      <c r="BD1273" s="13">
        <f t="shared" si="1723"/>
        <v>1.0769806256675379E-5</v>
      </c>
      <c r="BE1273" s="13">
        <f t="shared" si="1724"/>
        <v>3.3152282610312116E-5</v>
      </c>
      <c r="BF1273" s="13">
        <f t="shared" si="1725"/>
        <v>5.102570167373121E-5</v>
      </c>
      <c r="BG1273" s="13">
        <f t="shared" si="1726"/>
        <v>5.2356821839405826E-5</v>
      </c>
      <c r="BH1273" s="13">
        <f t="shared" si="1727"/>
        <v>4.0292000450841119E-5</v>
      </c>
      <c r="BI1273" s="13">
        <f t="shared" si="1728"/>
        <v>2.4805864730447956E-5</v>
      </c>
      <c r="BJ1273" s="14">
        <f t="shared" si="1729"/>
        <v>0.7738138356280555</v>
      </c>
      <c r="BK1273" s="14">
        <f t="shared" si="1730"/>
        <v>0.13667756094249167</v>
      </c>
      <c r="BL1273" s="14">
        <f t="shared" si="1731"/>
        <v>6.9594105857242197E-2</v>
      </c>
      <c r="BM1273" s="14">
        <f t="shared" si="1732"/>
        <v>0.71465808885723248</v>
      </c>
      <c r="BN1273" s="14">
        <f t="shared" si="1733"/>
        <v>0.24770173994652622</v>
      </c>
    </row>
    <row r="1274" spans="1:66" x14ac:dyDescent="0.25">
      <c r="A1274" t="s">
        <v>344</v>
      </c>
      <c r="B1274" t="s">
        <v>199</v>
      </c>
      <c r="C1274" t="s">
        <v>214</v>
      </c>
      <c r="D1274" s="7" t="s">
        <v>381</v>
      </c>
      <c r="E1274" s="10">
        <f>VLOOKUP(A1274,home!$A$2:$E$405,3,FALSE)</f>
        <v>1.3976999999999999</v>
      </c>
      <c r="F1274" s="10">
        <f>VLOOKUP(B1274,home!$B$2:$E$405,3,FALSE)</f>
        <v>1.4309000000000001</v>
      </c>
      <c r="G1274" s="10">
        <f>VLOOKUP(C1274,away!$B$2:$E$405,4,FALSE)</f>
        <v>0.78700000000000003</v>
      </c>
      <c r="H1274" s="10">
        <f>VLOOKUP(A1274,away!$A$2:$E$405,3,FALSE)</f>
        <v>1.0585</v>
      </c>
      <c r="I1274" s="10">
        <f>VLOOKUP(C1274,away!$B$2:$E$405,3,FALSE)</f>
        <v>0.70850000000000002</v>
      </c>
      <c r="J1274" s="10">
        <f>VLOOKUP(B1274,home!$B$2:$E$405,4,FALSE)</f>
        <v>0.89500000000000002</v>
      </c>
      <c r="K1274" s="12">
        <f t="shared" si="1678"/>
        <v>1.5739755479100002</v>
      </c>
      <c r="L1274" s="12">
        <f t="shared" si="1679"/>
        <v>0.67120278875000006</v>
      </c>
      <c r="M1274" s="13">
        <f t="shared" si="1680"/>
        <v>0.10590865129415086</v>
      </c>
      <c r="N1274" s="13">
        <f t="shared" si="1681"/>
        <v>0.16669762744912026</v>
      </c>
      <c r="O1274" s="13">
        <f t="shared" si="1682"/>
        <v>7.1086182101385356E-2</v>
      </c>
      <c r="P1274" s="13">
        <f t="shared" si="1683"/>
        <v>0.11188791242185805</v>
      </c>
      <c r="Q1274" s="13">
        <f t="shared" si="1684"/>
        <v>0.13118899474976306</v>
      </c>
      <c r="R1274" s="13">
        <f t="shared" si="1685"/>
        <v>2.3856621834020091E-2</v>
      </c>
      <c r="S1274" s="13">
        <f t="shared" si="1686"/>
        <v>2.9551185840690559E-2</v>
      </c>
      <c r="T1274" s="13">
        <f t="shared" si="1687"/>
        <v>8.8054419129350081E-2</v>
      </c>
      <c r="U1274" s="13">
        <f t="shared" si="1688"/>
        <v>3.754973942248345E-2</v>
      </c>
      <c r="V1274" s="13">
        <f t="shared" si="1689"/>
        <v>3.4688389505719524E-3</v>
      </c>
      <c r="W1274" s="13">
        <f t="shared" si="1690"/>
        <v>6.8829423297006823E-2</v>
      </c>
      <c r="X1274" s="13">
        <f t="shared" si="1691"/>
        <v>4.6198500865005196E-2</v>
      </c>
      <c r="Y1274" s="13">
        <f t="shared" si="1692"/>
        <v>1.5504281308330387E-2</v>
      </c>
      <c r="Z1274" s="13">
        <f t="shared" si="1693"/>
        <v>5.3375437017161428E-3</v>
      </c>
      <c r="AA1274" s="13">
        <f t="shared" si="1694"/>
        <v>8.4011632724022359E-3</v>
      </c>
      <c r="AB1274" s="13">
        <f t="shared" si="1695"/>
        <v>6.6116127823803404E-3</v>
      </c>
      <c r="AC1274" s="13">
        <f t="shared" si="1696"/>
        <v>2.2904240114268167E-4</v>
      </c>
      <c r="AD1274" s="13">
        <f t="shared" si="1697"/>
        <v>2.708395731155892E-2</v>
      </c>
      <c r="AE1274" s="13">
        <f t="shared" si="1698"/>
        <v>1.81788276779043E-2</v>
      </c>
      <c r="AF1274" s="13">
        <f t="shared" si="1699"/>
        <v>6.1008399168075269E-3</v>
      </c>
      <c r="AG1274" s="13">
        <f t="shared" si="1700"/>
        <v>1.3649669219595103E-3</v>
      </c>
      <c r="AH1274" s="13">
        <f t="shared" si="1701"/>
        <v>8.9564355441671816E-4</v>
      </c>
      <c r="AI1274" s="13">
        <f t="shared" si="1702"/>
        <v>1.409721054295114E-3</v>
      </c>
      <c r="AJ1274" s="13">
        <f t="shared" si="1703"/>
        <v>1.1094332344172076E-3</v>
      </c>
      <c r="AK1274" s="13">
        <f t="shared" si="1704"/>
        <v>5.8207359433712933E-4</v>
      </c>
      <c r="AL1274" s="13">
        <f t="shared" si="1705"/>
        <v>9.6789358779643972E-6</v>
      </c>
      <c r="AM1274" s="13">
        <f t="shared" si="1706"/>
        <v>8.5258973098063916E-3</v>
      </c>
      <c r="AN1274" s="13">
        <f t="shared" si="1707"/>
        <v>5.7226060509381728E-3</v>
      </c>
      <c r="AO1274" s="13">
        <f t="shared" si="1708"/>
        <v>1.9205145701536631E-3</v>
      </c>
      <c r="AP1274" s="13">
        <f t="shared" si="1709"/>
        <v>4.2968491177404884E-4</v>
      </c>
      <c r="AQ1274" s="13">
        <f t="shared" si="1710"/>
        <v>7.210142776663481E-5</v>
      </c>
      <c r="AR1274" s="13">
        <f t="shared" si="1711"/>
        <v>1.2023169029009277E-4</v>
      </c>
      <c r="AS1274" s="13">
        <f t="shared" si="1712"/>
        <v>1.8924174060049422E-4</v>
      </c>
      <c r="AT1274" s="13">
        <f t="shared" si="1713"/>
        <v>1.4893093617455251E-4</v>
      </c>
      <c r="AU1274" s="13">
        <f t="shared" si="1714"/>
        <v>7.8137883955363524E-5</v>
      </c>
      <c r="AV1274" s="13">
        <f t="shared" si="1715"/>
        <v>3.0746779677792841E-5</v>
      </c>
      <c r="AW1274" s="13">
        <f t="shared" si="1716"/>
        <v>2.8403826122724077E-7</v>
      </c>
      <c r="AX1274" s="13">
        <f t="shared" si="1717"/>
        <v>2.2365923149378184E-3</v>
      </c>
      <c r="AY1274" s="13">
        <f t="shared" si="1718"/>
        <v>1.501206999083082E-3</v>
      </c>
      <c r="AZ1274" s="13">
        <f t="shared" si="1719"/>
        <v>5.0380716213779169E-4</v>
      </c>
      <c r="BA1274" s="13">
        <f t="shared" si="1720"/>
        <v>1.1271892407303642E-4</v>
      </c>
      <c r="BB1274" s="13">
        <f t="shared" si="1721"/>
        <v>1.8914314045680383E-5</v>
      </c>
      <c r="BC1274" s="13">
        <f t="shared" si="1722"/>
        <v>2.5390680669507949E-6</v>
      </c>
      <c r="BD1274" s="13">
        <f t="shared" si="1723"/>
        <v>1.3449974303139423E-5</v>
      </c>
      <c r="BE1274" s="13">
        <f t="shared" si="1724"/>
        <v>2.1169930673159297E-5</v>
      </c>
      <c r="BF1274" s="13">
        <f t="shared" si="1725"/>
        <v>1.6660476615251314E-5</v>
      </c>
      <c r="BG1274" s="13">
        <f t="shared" si="1726"/>
        <v>8.741060936310644E-6</v>
      </c>
      <c r="BH1274" s="13">
        <f t="shared" si="1727"/>
        <v>3.4395540441360621E-6</v>
      </c>
      <c r="BI1274" s="13">
        <f t="shared" si="1728"/>
        <v>1.0827547922370218E-6</v>
      </c>
      <c r="BJ1274" s="14">
        <f t="shared" si="1729"/>
        <v>0.59024842167958924</v>
      </c>
      <c r="BK1274" s="14">
        <f t="shared" si="1730"/>
        <v>0.2525565168433751</v>
      </c>
      <c r="BL1274" s="14">
        <f t="shared" si="1731"/>
        <v>0.15213402363220019</v>
      </c>
      <c r="BM1274" s="14">
        <f t="shared" si="1732"/>
        <v>0.3881495930457613</v>
      </c>
      <c r="BN1274" s="14">
        <f t="shared" si="1733"/>
        <v>0.6106259898502977</v>
      </c>
    </row>
    <row r="1275" spans="1:66" x14ac:dyDescent="0.25">
      <c r="A1275" t="s">
        <v>345</v>
      </c>
      <c r="B1275" t="s">
        <v>220</v>
      </c>
      <c r="C1275" t="s">
        <v>216</v>
      </c>
      <c r="D1275" s="7" t="s">
        <v>381</v>
      </c>
      <c r="E1275" s="10">
        <f>VLOOKUP(A1275,home!$A$2:$E$405,3,FALSE)</f>
        <v>1.8438000000000001</v>
      </c>
      <c r="F1275" s="10">
        <f>VLOOKUP(B1275,home!$B$2:$E$405,3,FALSE)</f>
        <v>0.8135</v>
      </c>
      <c r="G1275" s="10">
        <f>VLOOKUP(C1275,away!$B$2:$E$405,4,FALSE)</f>
        <v>1.1751</v>
      </c>
      <c r="H1275" s="10">
        <f>VLOOKUP(A1275,away!$A$2:$E$405,3,FALSE)</f>
        <v>1.2188000000000001</v>
      </c>
      <c r="I1275" s="10">
        <f>VLOOKUP(C1275,away!$B$2:$E$405,3,FALSE)</f>
        <v>0.95720000000000005</v>
      </c>
      <c r="J1275" s="10">
        <f>VLOOKUP(B1275,home!$B$2:$E$405,4,FALSE)</f>
        <v>1.0256000000000001</v>
      </c>
      <c r="K1275" s="12">
        <f t="shared" si="1678"/>
        <v>1.7625692706300002</v>
      </c>
      <c r="L1275" s="12">
        <f t="shared" si="1679"/>
        <v>1.1965012252160001</v>
      </c>
      <c r="M1275" s="13">
        <f t="shared" si="1680"/>
        <v>5.1867105463632462E-2</v>
      </c>
      <c r="N1275" s="13">
        <f t="shared" si="1681"/>
        <v>9.1419366246723963E-2</v>
      </c>
      <c r="O1275" s="13">
        <f t="shared" si="1682"/>
        <v>6.2059055235643736E-2</v>
      </c>
      <c r="P1275" s="13">
        <f t="shared" si="1683"/>
        <v>0.10938338372267546</v>
      </c>
      <c r="Q1275" s="13">
        <f t="shared" si="1684"/>
        <v>8.0566482843472578E-2</v>
      </c>
      <c r="R1275" s="13">
        <f t="shared" si="1685"/>
        <v>3.712686781259758E-2</v>
      </c>
      <c r="S1275" s="13">
        <f t="shared" si="1686"/>
        <v>5.7670099997248481E-2</v>
      </c>
      <c r="T1275" s="13">
        <f t="shared" si="1687"/>
        <v>9.6397895433558783E-2</v>
      </c>
      <c r="U1275" s="13">
        <f t="shared" si="1688"/>
        <v>6.5438676321226547E-2</v>
      </c>
      <c r="V1275" s="13">
        <f t="shared" si="1689"/>
        <v>1.3513490381784293E-2</v>
      </c>
      <c r="W1275" s="13">
        <f t="shared" si="1690"/>
        <v>4.7334668967547976E-2</v>
      </c>
      <c r="X1275" s="13">
        <f t="shared" si="1691"/>
        <v>5.6635989414864932E-2</v>
      </c>
      <c r="Y1275" s="13">
        <f t="shared" si="1692"/>
        <v>3.3882515363103154E-2</v>
      </c>
      <c r="Z1275" s="13">
        <f t="shared" si="1693"/>
        <v>1.4807447608735164E-2</v>
      </c>
      <c r="AA1275" s="13">
        <f t="shared" si="1694"/>
        <v>2.6099152131620278E-2</v>
      </c>
      <c r="AB1275" s="13">
        <f t="shared" si="1695"/>
        <v>2.3000781768345687E-2</v>
      </c>
      <c r="AC1275" s="13">
        <f t="shared" si="1696"/>
        <v>1.7811762516078558E-3</v>
      </c>
      <c r="AD1275" s="13">
        <f t="shared" si="1697"/>
        <v>2.0857658239410885E-2</v>
      </c>
      <c r="AE1275" s="13">
        <f t="shared" si="1698"/>
        <v>2.4956213638591723E-2</v>
      </c>
      <c r="AF1275" s="13">
        <f t="shared" si="1699"/>
        <v>1.4930070097663626E-2</v>
      </c>
      <c r="AG1275" s="13">
        <f t="shared" si="1700"/>
        <v>5.9546157214717659E-3</v>
      </c>
      <c r="AH1275" s="13">
        <f t="shared" si="1701"/>
        <v>4.4292823015433377E-3</v>
      </c>
      <c r="AI1275" s="13">
        <f t="shared" si="1702"/>
        <v>7.8069168756456087E-3</v>
      </c>
      <c r="AJ1275" s="13">
        <f t="shared" si="1703"/>
        <v>6.8801158916878616E-3</v>
      </c>
      <c r="AK1275" s="13">
        <f t="shared" si="1704"/>
        <v>4.0422269496873837E-3</v>
      </c>
      <c r="AL1275" s="13">
        <f t="shared" si="1705"/>
        <v>1.5025406462594923E-4</v>
      </c>
      <c r="AM1275" s="13">
        <f t="shared" si="1706"/>
        <v>7.3526134940176541E-3</v>
      </c>
      <c r="AN1275" s="13">
        <f t="shared" si="1707"/>
        <v>8.7974110541318186E-3</v>
      </c>
      <c r="AO1275" s="13">
        <f t="shared" si="1708"/>
        <v>5.2630565524987519E-3</v>
      </c>
      <c r="AP1275" s="13">
        <f t="shared" si="1709"/>
        <v>2.0990845378152856E-3</v>
      </c>
      <c r="AQ1275" s="13">
        <f t="shared" si="1710"/>
        <v>6.2788930533198741E-4</v>
      </c>
      <c r="AR1275" s="13">
        <f t="shared" si="1711"/>
        <v>1.0599283401248297E-3</v>
      </c>
      <c r="AS1275" s="13">
        <f t="shared" si="1712"/>
        <v>1.8681971213738878E-3</v>
      </c>
      <c r="AT1275" s="13">
        <f t="shared" si="1713"/>
        <v>1.6464134188065198E-3</v>
      </c>
      <c r="AU1275" s="13">
        <f t="shared" si="1714"/>
        <v>9.6730589958041798E-4</v>
      </c>
      <c r="AV1275" s="13">
        <f t="shared" si="1715"/>
        <v>4.2623591347488836E-4</v>
      </c>
      <c r="AW1275" s="13">
        <f t="shared" si="1716"/>
        <v>8.8020345778992679E-6</v>
      </c>
      <c r="AX1275" s="13">
        <f t="shared" si="1717"/>
        <v>2.1599151005624994E-3</v>
      </c>
      <c r="AY1275" s="13">
        <f t="shared" si="1718"/>
        <v>2.5843410641855709E-3</v>
      </c>
      <c r="AZ1275" s="13">
        <f t="shared" si="1719"/>
        <v>1.5460836248370287E-3</v>
      </c>
      <c r="BA1275" s="13">
        <f t="shared" si="1720"/>
        <v>6.1663031713463329E-4</v>
      </c>
      <c r="BB1275" s="13">
        <f t="shared" si="1721"/>
        <v>1.8444973248922983E-4</v>
      </c>
      <c r="BC1275" s="13">
        <f t="shared" si="1722"/>
        <v>4.4138866182825386E-5</v>
      </c>
      <c r="BD1275" s="13">
        <f t="shared" si="1723"/>
        <v>2.1136759293341985E-4</v>
      </c>
      <c r="BE1275" s="13">
        <f t="shared" si="1724"/>
        <v>3.7255002411147657E-4</v>
      </c>
      <c r="BF1275" s="13">
        <f t="shared" si="1725"/>
        <v>3.2832261213567719E-4</v>
      </c>
      <c r="BG1275" s="13">
        <f t="shared" si="1726"/>
        <v>1.928971156677724E-4</v>
      </c>
      <c r="BH1275" s="13">
        <f t="shared" si="1727"/>
        <v>8.4998632117294097E-5</v>
      </c>
      <c r="BI1275" s="13">
        <f t="shared" si="1728"/>
        <v>2.9963195403105362E-5</v>
      </c>
      <c r="BJ1275" s="14">
        <f t="shared" si="1729"/>
        <v>0.50421108961559669</v>
      </c>
      <c r="BK1275" s="14">
        <f t="shared" si="1730"/>
        <v>0.23694985094576007</v>
      </c>
      <c r="BL1275" s="14">
        <f t="shared" si="1731"/>
        <v>0.24407125515372732</v>
      </c>
      <c r="BM1275" s="14">
        <f t="shared" si="1732"/>
        <v>0.56504184296946558</v>
      </c>
      <c r="BN1275" s="14">
        <f t="shared" si="1733"/>
        <v>0.4324222613247457</v>
      </c>
    </row>
    <row r="1276" spans="1:66" x14ac:dyDescent="0.25">
      <c r="A1276" t="s">
        <v>345</v>
      </c>
      <c r="B1276" t="s">
        <v>222</v>
      </c>
      <c r="C1276" t="s">
        <v>221</v>
      </c>
      <c r="D1276" s="7" t="s">
        <v>381</v>
      </c>
      <c r="E1276" s="10">
        <f>VLOOKUP(A1276,home!$A$2:$E$405,3,FALSE)</f>
        <v>1.8438000000000001</v>
      </c>
      <c r="F1276" s="10">
        <f>VLOOKUP(B1276,home!$B$2:$E$405,3,FALSE)</f>
        <v>1.0847</v>
      </c>
      <c r="G1276" s="10">
        <f>VLOOKUP(C1276,away!$B$2:$E$405,4,FALSE)</f>
        <v>0.67789999999999995</v>
      </c>
      <c r="H1276" s="10">
        <f>VLOOKUP(A1276,away!$A$2:$E$405,3,FALSE)</f>
        <v>1.2188000000000001</v>
      </c>
      <c r="I1276" s="10">
        <f>VLOOKUP(C1276,away!$B$2:$E$405,3,FALSE)</f>
        <v>1.4358</v>
      </c>
      <c r="J1276" s="10">
        <f>VLOOKUP(B1276,home!$B$2:$E$405,4,FALSE)</f>
        <v>1.4918</v>
      </c>
      <c r="K1276" s="12">
        <f t="shared" si="1678"/>
        <v>1.3557795680940001</v>
      </c>
      <c r="L1276" s="12">
        <f t="shared" si="1679"/>
        <v>2.6105799450720002</v>
      </c>
      <c r="M1276" s="13">
        <f t="shared" si="1680"/>
        <v>1.8942266838065075E-2</v>
      </c>
      <c r="N1276" s="13">
        <f t="shared" si="1681"/>
        <v>2.568153835243317E-2</v>
      </c>
      <c r="O1276" s="13">
        <f t="shared" si="1682"/>
        <v>4.9450301921655095E-2</v>
      </c>
      <c r="P1276" s="13">
        <f t="shared" si="1683"/>
        <v>6.7043708981459449E-2</v>
      </c>
      <c r="Q1276" s="13">
        <f t="shared" si="1684"/>
        <v>1.7409252487725676E-2</v>
      </c>
      <c r="R1276" s="13">
        <f t="shared" si="1685"/>
        <v>6.4546983237214112E-2</v>
      </c>
      <c r="S1276" s="13">
        <f t="shared" si="1686"/>
        <v>5.9323138994089003E-2</v>
      </c>
      <c r="T1276" s="13">
        <f t="shared" si="1687"/>
        <v>4.5448245403151476E-2</v>
      </c>
      <c r="U1276" s="13">
        <f t="shared" si="1688"/>
        <v>8.7511481055120813E-2</v>
      </c>
      <c r="V1276" s="13">
        <f t="shared" si="1689"/>
        <v>2.3329621649165723E-2</v>
      </c>
      <c r="W1276" s="13">
        <f t="shared" si="1690"/>
        <v>7.8677029395493731E-3</v>
      </c>
      <c r="X1276" s="13">
        <f t="shared" si="1691"/>
        <v>2.0539267507771616E-2</v>
      </c>
      <c r="Y1276" s="13">
        <f t="shared" si="1692"/>
        <v>2.680969992112878E-2</v>
      </c>
      <c r="Z1276" s="13">
        <f t="shared" si="1693"/>
        <v>5.6168353317989909E-2</v>
      </c>
      <c r="AA1276" s="13">
        <f t="shared" si="1694"/>
        <v>7.6151905802015557E-2</v>
      </c>
      <c r="AB1276" s="13">
        <f t="shared" si="1695"/>
        <v>5.1622598978895831E-2</v>
      </c>
      <c r="AC1276" s="13">
        <f t="shared" si="1696"/>
        <v>5.1607615718116768E-3</v>
      </c>
      <c r="AD1276" s="13">
        <f t="shared" si="1697"/>
        <v>2.666717723318536E-3</v>
      </c>
      <c r="AE1276" s="13">
        <f t="shared" si="1698"/>
        <v>6.9616798076634328E-3</v>
      </c>
      <c r="AF1276" s="13">
        <f t="shared" si="1699"/>
        <v>9.0870108449494311E-3</v>
      </c>
      <c r="AG1276" s="13">
        <f t="shared" si="1700"/>
        <v>7.9074560908255851E-3</v>
      </c>
      <c r="AH1276" s="13">
        <f t="shared" si="1701"/>
        <v>3.6657994179915693E-2</v>
      </c>
      <c r="AI1276" s="13">
        <f t="shared" si="1702"/>
        <v>4.9700159516438469E-2</v>
      </c>
      <c r="AJ1276" s="13">
        <f t="shared" si="1703"/>
        <v>3.369123040169994E-2</v>
      </c>
      <c r="AK1276" s="13">
        <f t="shared" si="1704"/>
        <v>1.5225960600857399E-2</v>
      </c>
      <c r="AL1276" s="13">
        <f t="shared" si="1705"/>
        <v>7.3063398356937965E-4</v>
      </c>
      <c r="AM1276" s="13">
        <f t="shared" si="1706"/>
        <v>7.2309628062988392E-4</v>
      </c>
      <c r="AN1276" s="13">
        <f t="shared" si="1707"/>
        <v>1.8877006485685298E-3</v>
      </c>
      <c r="AO1276" s="13">
        <f t="shared" si="1708"/>
        <v>2.463996727726207E-3</v>
      </c>
      <c r="AP1276" s="13">
        <f t="shared" si="1709"/>
        <v>2.1441534807083561E-3</v>
      </c>
      <c r="AQ1276" s="13">
        <f t="shared" si="1710"/>
        <v>1.3993710189733894E-3</v>
      </c>
      <c r="AR1276" s="13">
        <f t="shared" si="1711"/>
        <v>1.9139724886530797E-2</v>
      </c>
      <c r="AS1276" s="13">
        <f t="shared" si="1712"/>
        <v>2.5949247940098709E-2</v>
      </c>
      <c r="AT1276" s="13">
        <f t="shared" si="1713"/>
        <v>1.7590730082295579E-2</v>
      </c>
      <c r="AU1276" s="13">
        <f t="shared" si="1714"/>
        <v>7.9497174778109456E-3</v>
      </c>
      <c r="AV1276" s="13">
        <f t="shared" si="1715"/>
        <v>2.6945161321339623E-3</v>
      </c>
      <c r="AW1276" s="13">
        <f t="shared" si="1716"/>
        <v>7.1832908245106524E-5</v>
      </c>
      <c r="AX1276" s="13">
        <f t="shared" si="1717"/>
        <v>1.6339319384046032E-4</v>
      </c>
      <c r="AY1276" s="13">
        <f t="shared" si="1718"/>
        <v>4.2655099500116755E-4</v>
      </c>
      <c r="AZ1276" s="13">
        <f t="shared" si="1719"/>
        <v>5.5677273655027767E-4</v>
      </c>
      <c r="BA1276" s="13">
        <f t="shared" si="1720"/>
        <v>4.844999133336703E-4</v>
      </c>
      <c r="BB1276" s="13">
        <f t="shared" si="1721"/>
        <v>3.1620643928450046E-4</v>
      </c>
      <c r="BC1276" s="13">
        <f t="shared" si="1722"/>
        <v>1.6509643777974872E-4</v>
      </c>
      <c r="BD1276" s="13">
        <f t="shared" si="1723"/>
        <v>8.3276303238287892E-3</v>
      </c>
      <c r="BE1276" s="13">
        <f t="shared" si="1724"/>
        <v>1.1290431043687094E-2</v>
      </c>
      <c r="BF1276" s="13">
        <f t="shared" si="1725"/>
        <v>7.653667862002592E-3</v>
      </c>
      <c r="BG1276" s="13">
        <f t="shared" si="1726"/>
        <v>3.4588955027602683E-3</v>
      </c>
      <c r="BH1276" s="13">
        <f t="shared" si="1727"/>
        <v>1.1723749627036491E-3</v>
      </c>
      <c r="BI1276" s="13">
        <f t="shared" si="1728"/>
        <v>3.1789640411571449E-4</v>
      </c>
      <c r="BJ1276" s="14">
        <f t="shared" si="1729"/>
        <v>0.18110940895091324</v>
      </c>
      <c r="BK1276" s="14">
        <f t="shared" si="1730"/>
        <v>0.17495668301316145</v>
      </c>
      <c r="BL1276" s="14">
        <f t="shared" si="1731"/>
        <v>0.57010344831178106</v>
      </c>
      <c r="BM1276" s="14">
        <f t="shared" si="1732"/>
        <v>0.73890912368853723</v>
      </c>
      <c r="BN1276" s="14">
        <f t="shared" si="1733"/>
        <v>0.24307405181855257</v>
      </c>
    </row>
    <row r="1277" spans="1:66" x14ac:dyDescent="0.25">
      <c r="A1277" t="s">
        <v>345</v>
      </c>
      <c r="B1277" t="s">
        <v>226</v>
      </c>
      <c r="C1277" t="s">
        <v>215</v>
      </c>
      <c r="D1277" s="7" t="s">
        <v>381</v>
      </c>
      <c r="E1277" s="10">
        <f>VLOOKUP(A1277,home!$A$2:$E$405,3,FALSE)</f>
        <v>1.8438000000000001</v>
      </c>
      <c r="F1277" s="10">
        <f>VLOOKUP(B1277,home!$B$2:$E$405,3,FALSE)</f>
        <v>0.49719999999999998</v>
      </c>
      <c r="G1277" s="10">
        <f>VLOOKUP(C1277,away!$B$2:$E$405,4,FALSE)</f>
        <v>0.45200000000000001</v>
      </c>
      <c r="H1277" s="10">
        <f>VLOOKUP(A1277,away!$A$2:$E$405,3,FALSE)</f>
        <v>1.2188000000000001</v>
      </c>
      <c r="I1277" s="10">
        <f>VLOOKUP(C1277,away!$B$2:$E$405,3,FALSE)</f>
        <v>1.3674999999999999</v>
      </c>
      <c r="J1277" s="10">
        <f>VLOOKUP(B1277,home!$B$2:$E$405,4,FALSE)</f>
        <v>1.5726</v>
      </c>
      <c r="K1277" s="12">
        <f t="shared" si="1678"/>
        <v>0.41436528672000006</v>
      </c>
      <c r="L1277" s="12">
        <f t="shared" si="1679"/>
        <v>2.6210665733999998</v>
      </c>
      <c r="M1277" s="13">
        <f t="shared" si="1680"/>
        <v>4.8053905828309845E-2</v>
      </c>
      <c r="N1277" s="13">
        <f t="shared" si="1681"/>
        <v>1.9911870466563491E-2</v>
      </c>
      <c r="O1277" s="13">
        <f t="shared" si="1682"/>
        <v>0.12595248628789438</v>
      </c>
      <c r="P1277" s="13">
        <f t="shared" si="1683"/>
        <v>5.2190338093780229E-2</v>
      </c>
      <c r="Q1277" s="13">
        <f t="shared" si="1684"/>
        <v>4.1253939575045407E-3</v>
      </c>
      <c r="R1277" s="13">
        <f t="shared" si="1685"/>
        <v>0.16506492582291094</v>
      </c>
      <c r="S1277" s="13">
        <f t="shared" si="1686"/>
        <v>1.4170707580331617E-2</v>
      </c>
      <c r="T1277" s="13">
        <f t="shared" si="1687"/>
        <v>1.0812932204121491E-2</v>
      </c>
      <c r="U1277" s="13">
        <f t="shared" si="1688"/>
        <v>6.8397175316026043E-2</v>
      </c>
      <c r="V1277" s="13">
        <f t="shared" si="1689"/>
        <v>1.7100564388113078E-3</v>
      </c>
      <c r="W1277" s="13">
        <f t="shared" si="1690"/>
        <v>5.6980668334477493E-4</v>
      </c>
      <c r="X1277" s="13">
        <f t="shared" si="1691"/>
        <v>1.493501251014908E-3</v>
      </c>
      <c r="Y1277" s="13">
        <f t="shared" si="1692"/>
        <v>1.9572831031831298E-3</v>
      </c>
      <c r="Z1277" s="13">
        <f t="shared" si="1693"/>
        <v>0.14421538650506074</v>
      </c>
      <c r="AA1277" s="13">
        <f t="shared" si="1694"/>
        <v>5.9757849978605122E-2</v>
      </c>
      <c r="AB1277" s="13">
        <f t="shared" si="1695"/>
        <v>1.2380789320077728E-2</v>
      </c>
      <c r="AC1277" s="13">
        <f t="shared" si="1696"/>
        <v>1.1607852442302062E-4</v>
      </c>
      <c r="AD1277" s="13">
        <f t="shared" si="1697"/>
        <v>5.9027027429782481E-5</v>
      </c>
      <c r="AE1277" s="13">
        <f t="shared" si="1698"/>
        <v>1.5471376852336778E-4</v>
      </c>
      <c r="AF1277" s="13">
        <f t="shared" si="1699"/>
        <v>2.0275754356067225E-4</v>
      </c>
      <c r="AG1277" s="13">
        <f t="shared" si="1700"/>
        <v>1.7714700664385742E-4</v>
      </c>
      <c r="AH1277" s="13">
        <f t="shared" si="1701"/>
        <v>9.449953223459405E-2</v>
      </c>
      <c r="AI1277" s="13">
        <f t="shared" si="1702"/>
        <v>3.9157325769293455E-2</v>
      </c>
      <c r="AJ1277" s="13">
        <f t="shared" si="1703"/>
        <v>8.1127182597908638E-3</v>
      </c>
      <c r="AK1277" s="13">
        <f t="shared" si="1704"/>
        <v>1.1205429425989405E-3</v>
      </c>
      <c r="AL1277" s="13">
        <f t="shared" si="1705"/>
        <v>5.0428179192839201E-6</v>
      </c>
      <c r="AM1277" s="13">
        <f t="shared" si="1706"/>
        <v>4.8917502290342278E-6</v>
      </c>
      <c r="AN1277" s="13">
        <f t="shared" si="1707"/>
        <v>1.2821603010743408E-5</v>
      </c>
      <c r="AO1277" s="13">
        <f t="shared" si="1708"/>
        <v>1.6803137534432178E-5</v>
      </c>
      <c r="AP1277" s="13">
        <f t="shared" si="1709"/>
        <v>1.4680714039914354E-5</v>
      </c>
      <c r="AQ1277" s="13">
        <f t="shared" si="1710"/>
        <v>9.6197822109158978E-6</v>
      </c>
      <c r="AR1277" s="13">
        <f t="shared" si="1711"/>
        <v>4.9537913028406044E-2</v>
      </c>
      <c r="AS1277" s="13">
        <f t="shared" si="1712"/>
        <v>2.0526791535525897E-2</v>
      </c>
      <c r="AT1277" s="13">
        <f t="shared" si="1713"/>
        <v>4.2527949300299288E-3</v>
      </c>
      <c r="AU1277" s="13">
        <f t="shared" si="1714"/>
        <v>5.8740353018107137E-4</v>
      </c>
      <c r="AV1277" s="13">
        <f t="shared" si="1715"/>
        <v>6.0849908050954951E-5</v>
      </c>
      <c r="AW1277" s="13">
        <f t="shared" si="1716"/>
        <v>1.5213607372354492E-7</v>
      </c>
      <c r="AX1277" s="13">
        <f t="shared" si="1717"/>
        <v>3.3782858103606554E-7</v>
      </c>
      <c r="AY1277" s="13">
        <f t="shared" si="1718"/>
        <v>8.8547120129278442E-7</v>
      </c>
      <c r="AZ1277" s="13">
        <f t="shared" si="1719"/>
        <v>1.1604394837084303E-6</v>
      </c>
      <c r="BA1277" s="13">
        <f t="shared" si="1720"/>
        <v>1.0138630470672401E-6</v>
      </c>
      <c r="BB1277" s="13">
        <f t="shared" si="1721"/>
        <v>6.6435063566835348E-7</v>
      </c>
      <c r="BC1277" s="13">
        <f t="shared" si="1722"/>
        <v>3.4826144883347251E-7</v>
      </c>
      <c r="BD1277" s="13">
        <f t="shared" si="1723"/>
        <v>2.1640361325791915E-2</v>
      </c>
      <c r="BE1277" s="13">
        <f t="shared" si="1724"/>
        <v>8.9670145254861673E-3</v>
      </c>
      <c r="BF1277" s="13">
        <f t="shared" si="1725"/>
        <v>1.8578097724377403E-3</v>
      </c>
      <c r="BG1277" s="13">
        <f t="shared" si="1726"/>
        <v>2.5660395967579412E-4</v>
      </c>
      <c r="BH1277" s="13">
        <f t="shared" si="1727"/>
        <v>2.6581943331136937E-5</v>
      </c>
      <c r="BI1277" s="13">
        <f t="shared" si="1728"/>
        <v>2.2029269139962711E-6</v>
      </c>
      <c r="BJ1277" s="14">
        <f t="shared" si="1729"/>
        <v>3.9527660213312665E-2</v>
      </c>
      <c r="BK1277" s="14">
        <f t="shared" si="1730"/>
        <v>0.11624701475477661</v>
      </c>
      <c r="BL1277" s="14">
        <f t="shared" si="1731"/>
        <v>0.68215967331762228</v>
      </c>
      <c r="BM1277" s="14">
        <f t="shared" si="1732"/>
        <v>0.56685008099868128</v>
      </c>
      <c r="BN1277" s="14">
        <f t="shared" si="1733"/>
        <v>0.41529892045696343</v>
      </c>
    </row>
    <row r="1278" spans="1:66" x14ac:dyDescent="0.25">
      <c r="A1278" t="s">
        <v>345</v>
      </c>
      <c r="B1278" t="s">
        <v>228</v>
      </c>
      <c r="C1278" t="s">
        <v>217</v>
      </c>
      <c r="D1278" s="7" t="s">
        <v>381</v>
      </c>
      <c r="E1278" s="10">
        <f>VLOOKUP(A1278,home!$A$2:$E$405,3,FALSE)</f>
        <v>1.8438000000000001</v>
      </c>
      <c r="F1278" s="10">
        <f>VLOOKUP(B1278,home!$B$2:$E$405,3,FALSE)</f>
        <v>0.67789999999999995</v>
      </c>
      <c r="G1278" s="10">
        <f>VLOOKUP(C1278,away!$B$2:$E$405,4,FALSE)</f>
        <v>1.1298999999999999</v>
      </c>
      <c r="H1278" s="10">
        <f>VLOOKUP(A1278,away!$A$2:$E$405,3,FALSE)</f>
        <v>1.2188000000000001</v>
      </c>
      <c r="I1278" s="10">
        <f>VLOOKUP(C1278,away!$B$2:$E$405,3,FALSE)</f>
        <v>0.95720000000000005</v>
      </c>
      <c r="J1278" s="10">
        <f>VLOOKUP(B1278,home!$B$2:$E$405,4,FALSE)</f>
        <v>1.2306999999999999</v>
      </c>
      <c r="K1278" s="12">
        <f t="shared" si="1678"/>
        <v>1.4122755913979999</v>
      </c>
      <c r="L1278" s="12">
        <f t="shared" si="1679"/>
        <v>1.435778137552</v>
      </c>
      <c r="M1278" s="13">
        <f t="shared" si="1680"/>
        <v>5.7957011229379095E-2</v>
      </c>
      <c r="N1278" s="13">
        <f t="shared" si="1681"/>
        <v>8.1851272309631878E-2</v>
      </c>
      <c r="O1278" s="13">
        <f t="shared" si="1682"/>
        <v>8.3213409640998257E-2</v>
      </c>
      <c r="P1278" s="13">
        <f t="shared" si="1683"/>
        <v>0.11752026731298483</v>
      </c>
      <c r="Q1278" s="13">
        <f t="shared" si="1684"/>
        <v>5.7798277003882056E-2</v>
      </c>
      <c r="R1278" s="13">
        <f t="shared" si="1685"/>
        <v>5.9737997156852067E-2</v>
      </c>
      <c r="S1278" s="13">
        <f t="shared" si="1686"/>
        <v>5.9574385119062406E-2</v>
      </c>
      <c r="T1278" s="13">
        <f t="shared" si="1687"/>
        <v>8.298550251034835E-2</v>
      </c>
      <c r="U1278" s="13">
        <f t="shared" si="1688"/>
        <v>8.4366515263625291E-2</v>
      </c>
      <c r="V1278" s="13">
        <f t="shared" si="1689"/>
        <v>1.3422204407658032E-2</v>
      </c>
      <c r="W1278" s="13">
        <f t="shared" si="1690"/>
        <v>2.7209031945814324E-2</v>
      </c>
      <c r="X1278" s="13">
        <f t="shared" si="1691"/>
        <v>3.9066133211754159E-2</v>
      </c>
      <c r="Y1278" s="13">
        <f t="shared" si="1692"/>
        <v>2.8045149992065362E-2</v>
      </c>
      <c r="Z1278" s="13">
        <f t="shared" si="1693"/>
        <v>2.8590170099650581E-2</v>
      </c>
      <c r="AA1278" s="13">
        <f t="shared" si="1694"/>
        <v>4.0377199385653435E-2</v>
      </c>
      <c r="AB1278" s="13">
        <f t="shared" si="1695"/>
        <v>2.8511866570684337E-2</v>
      </c>
      <c r="AC1278" s="13">
        <f t="shared" si="1696"/>
        <v>1.7010248376967522E-3</v>
      </c>
      <c r="AD1278" s="13">
        <f t="shared" si="1697"/>
        <v>9.6066629206604942E-3</v>
      </c>
      <c r="AE1278" s="13">
        <f t="shared" si="1698"/>
        <v>1.379303659631578E-2</v>
      </c>
      <c r="AF1278" s="13">
        <f t="shared" si="1699"/>
        <v>9.9018701977224254E-3</v>
      </c>
      <c r="AG1278" s="13">
        <f t="shared" si="1700"/>
        <v>4.7389629169225199E-3</v>
      </c>
      <c r="AH1278" s="13">
        <f t="shared" si="1701"/>
        <v>1.0262285294492798E-2</v>
      </c>
      <c r="AI1278" s="13">
        <f t="shared" si="1702"/>
        <v>1.4493175033374812E-2</v>
      </c>
      <c r="AJ1278" s="13">
        <f t="shared" si="1703"/>
        <v>1.0234178670747072E-2</v>
      </c>
      <c r="AK1278" s="13">
        <f t="shared" si="1704"/>
        <v>4.8178269115673735E-3</v>
      </c>
      <c r="AL1278" s="13">
        <f t="shared" si="1705"/>
        <v>1.379677035732407E-4</v>
      </c>
      <c r="AM1278" s="13">
        <f t="shared" si="1706"/>
        <v>2.7134511115274084E-3</v>
      </c>
      <c r="AN1278" s="13">
        <f t="shared" si="1707"/>
        <v>3.8959137832472257E-3</v>
      </c>
      <c r="AO1278" s="13">
        <f t="shared" si="1708"/>
        <v>2.7968339178869347E-3</v>
      </c>
      <c r="AP1278" s="13">
        <f t="shared" si="1709"/>
        <v>1.338544331221989E-3</v>
      </c>
      <c r="AQ1278" s="13">
        <f t="shared" si="1710"/>
        <v>4.8046317172817366E-4</v>
      </c>
      <c r="AR1278" s="13">
        <f t="shared" si="1711"/>
        <v>2.9468729734308274E-3</v>
      </c>
      <c r="AS1278" s="13">
        <f t="shared" si="1712"/>
        <v>4.1617967713268042E-3</v>
      </c>
      <c r="AT1278" s="13">
        <f t="shared" si="1713"/>
        <v>2.9388019982519247E-3</v>
      </c>
      <c r="AU1278" s="13">
        <f t="shared" si="1714"/>
        <v>1.3834661100276208E-3</v>
      </c>
      <c r="AV1278" s="13">
        <f t="shared" si="1715"/>
        <v>4.8845885467958686E-4</v>
      </c>
      <c r="AW1278" s="13">
        <f t="shared" si="1716"/>
        <v>7.771086161083443E-6</v>
      </c>
      <c r="AX1278" s="13">
        <f t="shared" si="1717"/>
        <v>6.3869012887698799E-4</v>
      </c>
      <c r="AY1278" s="13">
        <f t="shared" si="1718"/>
        <v>9.1701732371184846E-4</v>
      </c>
      <c r="AZ1278" s="13">
        <f t="shared" si="1719"/>
        <v>6.5831671257095877E-4</v>
      </c>
      <c r="BA1278" s="13">
        <f t="shared" si="1720"/>
        <v>3.1506558116482889E-4</v>
      </c>
      <c r="BB1278" s="13">
        <f t="shared" si="1721"/>
        <v>1.1309106833289412E-4</v>
      </c>
      <c r="BC1278" s="13">
        <f t="shared" si="1722"/>
        <v>3.2474736692953711E-5</v>
      </c>
      <c r="BD1278" s="13">
        <f t="shared" si="1723"/>
        <v>7.0517596489913926E-4</v>
      </c>
      <c r="BE1278" s="13">
        <f t="shared" si="1724"/>
        <v>9.959028028675872E-4</v>
      </c>
      <c r="BF1278" s="13">
        <f t="shared" si="1725"/>
        <v>7.0324460994737375E-4</v>
      </c>
      <c r="BG1278" s="13">
        <f t="shared" si="1726"/>
        <v>3.3105839913696113E-4</v>
      </c>
      <c r="BH1278" s="13">
        <f t="shared" si="1727"/>
        <v>1.1688642410710667E-4</v>
      </c>
      <c r="BI1278" s="13">
        <f t="shared" si="1728"/>
        <v>3.3015168746452312E-5</v>
      </c>
      <c r="BJ1278" s="14">
        <f t="shared" si="1729"/>
        <v>0.36889576147207948</v>
      </c>
      <c r="BK1278" s="14">
        <f t="shared" si="1730"/>
        <v>0.2512298779340662</v>
      </c>
      <c r="BL1278" s="14">
        <f t="shared" si="1731"/>
        <v>0.35081913400541676</v>
      </c>
      <c r="BM1278" s="14">
        <f t="shared" si="1732"/>
        <v>0.54054746261993425</v>
      </c>
      <c r="BN1278" s="14">
        <f t="shared" si="1733"/>
        <v>0.45807823465372821</v>
      </c>
    </row>
    <row r="1279" spans="1:66" x14ac:dyDescent="0.25">
      <c r="A1279" t="s">
        <v>345</v>
      </c>
      <c r="B1279" t="s">
        <v>229</v>
      </c>
      <c r="C1279" t="s">
        <v>227</v>
      </c>
      <c r="D1279" s="7" t="s">
        <v>381</v>
      </c>
      <c r="E1279" s="10">
        <f>VLOOKUP(A1279,home!$A$2:$E$405,3,FALSE)</f>
        <v>1.8438000000000001</v>
      </c>
      <c r="F1279" s="10">
        <f>VLOOKUP(B1279,home!$B$2:$E$405,3,FALSE)</f>
        <v>1.0395000000000001</v>
      </c>
      <c r="G1279" s="10">
        <f>VLOOKUP(C1279,away!$B$2:$E$405,4,FALSE)</f>
        <v>1.0847</v>
      </c>
      <c r="H1279" s="10">
        <f>VLOOKUP(A1279,away!$A$2:$E$405,3,FALSE)</f>
        <v>1.2188000000000001</v>
      </c>
      <c r="I1279" s="10">
        <f>VLOOKUP(C1279,away!$B$2:$E$405,3,FALSE)</f>
        <v>0.41020000000000001</v>
      </c>
      <c r="J1279" s="10">
        <f>VLOOKUP(B1279,home!$B$2:$E$405,4,FALSE)</f>
        <v>0.88890000000000002</v>
      </c>
      <c r="K1279" s="12">
        <f t="shared" si="1678"/>
        <v>2.0789686694700005</v>
      </c>
      <c r="L1279" s="12">
        <f t="shared" si="1679"/>
        <v>0.44440711946400008</v>
      </c>
      <c r="M1279" s="13">
        <f t="shared" si="1680"/>
        <v>8.0188450040848944E-2</v>
      </c>
      <c r="N1279" s="13">
        <f t="shared" si="1681"/>
        <v>0.1667092752882853</v>
      </c>
      <c r="O1279" s="13">
        <f t="shared" si="1682"/>
        <v>3.5636318096936556E-2</v>
      </c>
      <c r="P1279" s="13">
        <f t="shared" si="1683"/>
        <v>7.4086788818797877E-2</v>
      </c>
      <c r="Q1279" s="13">
        <f t="shared" si="1684"/>
        <v>0.17329168011719728</v>
      </c>
      <c r="R1279" s="13">
        <f t="shared" si="1685"/>
        <v>7.9185167368811954E-3</v>
      </c>
      <c r="S1279" s="13">
        <f t="shared" si="1686"/>
        <v>1.7112353071686355E-2</v>
      </c>
      <c r="T1279" s="13">
        <f t="shared" si="1687"/>
        <v>7.701205638796059E-2</v>
      </c>
      <c r="U1279" s="13">
        <f t="shared" si="1688"/>
        <v>1.6462348204649827E-2</v>
      </c>
      <c r="V1279" s="13">
        <f t="shared" si="1689"/>
        <v>1.7566942309978034E-3</v>
      </c>
      <c r="W1279" s="13">
        <f t="shared" si="1690"/>
        <v>0.12008932454782349</v>
      </c>
      <c r="X1279" s="13">
        <f t="shared" si="1691"/>
        <v>5.3368550800675672E-2</v>
      </c>
      <c r="Y1279" s="13">
        <f t="shared" si="1692"/>
        <v>1.1858681965648215E-2</v>
      </c>
      <c r="Z1279" s="13">
        <f t="shared" si="1693"/>
        <v>1.1730150711549486E-3</v>
      </c>
      <c r="AA1279" s="13">
        <f t="shared" si="1694"/>
        <v>2.438661581747261E-3</v>
      </c>
      <c r="AB1279" s="13">
        <f t="shared" si="1695"/>
        <v>2.5349505119463558E-3</v>
      </c>
      <c r="AC1279" s="13">
        <f t="shared" si="1696"/>
        <v>1.0143904331362249E-4</v>
      </c>
      <c r="AD1279" s="13">
        <f t="shared" si="1697"/>
        <v>6.2415485818184943E-2</v>
      </c>
      <c r="AE1279" s="13">
        <f t="shared" si="1698"/>
        <v>2.7737886262405718E-2</v>
      </c>
      <c r="AF1279" s="13">
        <f t="shared" si="1699"/>
        <v>6.1634570669478923E-3</v>
      </c>
      <c r="AG1279" s="13">
        <f t="shared" si="1700"/>
        <v>9.1302806702078256E-4</v>
      </c>
      <c r="AH1279" s="13">
        <f t="shared" si="1701"/>
        <v>1.3032406221495744E-4</v>
      </c>
      <c r="AI1279" s="13">
        <f t="shared" si="1702"/>
        <v>2.7093964222295558E-4</v>
      </c>
      <c r="AJ1279" s="13">
        <f t="shared" si="1703"/>
        <v>2.8163751374946804E-4</v>
      </c>
      <c r="AK1279" s="13">
        <f t="shared" si="1704"/>
        <v>1.9517185574419011E-4</v>
      </c>
      <c r="AL1279" s="13">
        <f t="shared" si="1705"/>
        <v>3.7488156841185322E-6</v>
      </c>
      <c r="AM1279" s="13">
        <f t="shared" si="1706"/>
        <v>2.5951967901151139E-2</v>
      </c>
      <c r="AN1279" s="13">
        <f t="shared" si="1707"/>
        <v>1.153323929937277E-2</v>
      </c>
      <c r="AO1279" s="13">
        <f t="shared" si="1708"/>
        <v>2.5627268275616277E-3</v>
      </c>
      <c r="AP1279" s="13">
        <f t="shared" si="1709"/>
        <v>3.7963134913659275E-4</v>
      </c>
      <c r="AQ1279" s="13">
        <f t="shared" si="1710"/>
        <v>4.2177718582006323E-5</v>
      </c>
      <c r="AR1279" s="13">
        <f t="shared" si="1711"/>
        <v>1.1583388217159275E-5</v>
      </c>
      <c r="AS1279" s="13">
        <f t="shared" si="1712"/>
        <v>2.4081501189782095E-5</v>
      </c>
      <c r="AT1279" s="13">
        <f t="shared" si="1713"/>
        <v>2.5032343243680766E-5</v>
      </c>
      <c r="AU1279" s="13">
        <f t="shared" si="1714"/>
        <v>1.7347152442343781E-5</v>
      </c>
      <c r="AV1279" s="13">
        <f t="shared" si="1715"/>
        <v>9.0160466080381836E-6</v>
      </c>
      <c r="AW1279" s="13">
        <f t="shared" si="1716"/>
        <v>9.6210072013143194E-8</v>
      </c>
      <c r="AX1279" s="13">
        <f t="shared" si="1717"/>
        <v>8.9922213629307201E-3</v>
      </c>
      <c r="AY1279" s="13">
        <f t="shared" si="1718"/>
        <v>3.9962071934826864E-3</v>
      </c>
      <c r="AZ1279" s="13">
        <f t="shared" si="1719"/>
        <v>8.8797146381847829E-4</v>
      </c>
      <c r="BA1279" s="13">
        <f t="shared" si="1720"/>
        <v>1.3154028013393385E-4</v>
      </c>
      <c r="BB1279" s="13">
        <f t="shared" si="1721"/>
        <v>1.4614359246952293E-5</v>
      </c>
      <c r="BC1279" s="13">
        <f t="shared" si="1722"/>
        <v>1.2989450591500284E-6</v>
      </c>
      <c r="BD1279" s="13">
        <f t="shared" si="1723"/>
        <v>8.5795669853683193E-7</v>
      </c>
      <c r="BE1279" s="13">
        <f t="shared" si="1724"/>
        <v>1.7836650960199917E-6</v>
      </c>
      <c r="BF1279" s="13">
        <f t="shared" si="1725"/>
        <v>1.8540919257263816E-6</v>
      </c>
      <c r="BG1279" s="13">
        <f t="shared" si="1726"/>
        <v>1.2848663413008152E-6</v>
      </c>
      <c r="BH1279" s="13">
        <f t="shared" si="1727"/>
        <v>6.6779921700523604E-7</v>
      </c>
      <c r="BI1279" s="13">
        <f t="shared" si="1728"/>
        <v>2.7766672993009688E-7</v>
      </c>
      <c r="BJ1279" s="14">
        <f t="shared" si="1729"/>
        <v>0.75405302302262611</v>
      </c>
      <c r="BK1279" s="14">
        <f t="shared" si="1730"/>
        <v>0.17724568121481141</v>
      </c>
      <c r="BL1279" s="14">
        <f t="shared" si="1731"/>
        <v>6.5962654683802288E-2</v>
      </c>
      <c r="BM1279" s="14">
        <f t="shared" si="1732"/>
        <v>0.45660723391003671</v>
      </c>
      <c r="BN1279" s="14">
        <f t="shared" si="1733"/>
        <v>0.53783102909894709</v>
      </c>
    </row>
    <row r="1280" spans="1:66" x14ac:dyDescent="0.25">
      <c r="A1280" t="s">
        <v>345</v>
      </c>
      <c r="B1280" t="s">
        <v>218</v>
      </c>
      <c r="C1280" t="s">
        <v>223</v>
      </c>
      <c r="D1280" s="7" t="s">
        <v>381</v>
      </c>
      <c r="E1280" s="10">
        <f>VLOOKUP(A1280,home!$A$2:$E$405,3,FALSE)</f>
        <v>1.8438000000000001</v>
      </c>
      <c r="F1280" s="10">
        <f>VLOOKUP(B1280,home!$B$2:$E$405,3,FALSE)</f>
        <v>0.99429999999999996</v>
      </c>
      <c r="G1280" s="10">
        <f>VLOOKUP(C1280,away!$B$2:$E$405,4,FALSE)</f>
        <v>0.72309999999999997</v>
      </c>
      <c r="H1280" s="10">
        <f>VLOOKUP(A1280,away!$A$2:$E$405,3,FALSE)</f>
        <v>1.2188000000000001</v>
      </c>
      <c r="I1280" s="10">
        <f>VLOOKUP(C1280,away!$B$2:$E$405,3,FALSE)</f>
        <v>1.1623000000000001</v>
      </c>
      <c r="J1280" s="10">
        <f>VLOOKUP(B1280,home!$B$2:$E$405,4,FALSE)</f>
        <v>0.75209999999999999</v>
      </c>
      <c r="K1280" s="12">
        <f t="shared" si="1678"/>
        <v>1.325652244854</v>
      </c>
      <c r="L1280" s="12">
        <f t="shared" si="1679"/>
        <v>1.0654333136040002</v>
      </c>
      <c r="M1280" s="13">
        <f t="shared" si="1680"/>
        <v>9.153026846954912E-2</v>
      </c>
      <c r="N1280" s="13">
        <f t="shared" si="1681"/>
        <v>0.12133730586874709</v>
      </c>
      <c r="O1280" s="13">
        <f t="shared" si="1682"/>
        <v>9.7519397230575455E-2</v>
      </c>
      <c r="P1280" s="13">
        <f t="shared" si="1683"/>
        <v>0.12927680785552131</v>
      </c>
      <c r="Q1280" s="13">
        <f t="shared" si="1684"/>
        <v>8.0425535954720531E-2</v>
      </c>
      <c r="R1280" s="13">
        <f t="shared" si="1685"/>
        <v>5.1950207266018379E-2</v>
      </c>
      <c r="S1280" s="13">
        <f t="shared" si="1686"/>
        <v>4.5647449004460744E-2</v>
      </c>
      <c r="T1280" s="13">
        <f t="shared" si="1687"/>
        <v>8.5688045270615534E-2</v>
      </c>
      <c r="U1280" s="13">
        <f t="shared" si="1688"/>
        <v>6.8867908882827844E-2</v>
      </c>
      <c r="V1280" s="13">
        <f t="shared" si="1689"/>
        <v>7.1635762230060221E-3</v>
      </c>
      <c r="W1280" s="13">
        <f t="shared" si="1690"/>
        <v>3.5538764093987117E-2</v>
      </c>
      <c r="X1280" s="13">
        <f t="shared" si="1691"/>
        <v>3.786418319004755E-2</v>
      </c>
      <c r="Y1280" s="13">
        <f t="shared" si="1692"/>
        <v>2.0170881081540623E-2</v>
      </c>
      <c r="Z1280" s="13">
        <f t="shared" si="1693"/>
        <v>1.8449827156616191E-2</v>
      </c>
      <c r="AA1280" s="13">
        <f t="shared" si="1694"/>
        <v>2.4458054787336547E-2</v>
      </c>
      <c r="AB1280" s="13">
        <f t="shared" si="1695"/>
        <v>1.621143761679741E-2</v>
      </c>
      <c r="AC1280" s="13">
        <f t="shared" si="1696"/>
        <v>6.3236203336387723E-4</v>
      </c>
      <c r="AD1280" s="13">
        <f t="shared" si="1697"/>
        <v>1.1778010600132689E-2</v>
      </c>
      <c r="AE1280" s="13">
        <f t="shared" si="1698"/>
        <v>1.2548684861362409E-2</v>
      </c>
      <c r="AF1280" s="13">
        <f t="shared" si="1699"/>
        <v>6.6848934466068521E-3</v>
      </c>
      <c r="AG1280" s="13">
        <f t="shared" si="1700"/>
        <v>2.3741027253026681E-3</v>
      </c>
      <c r="AH1280" s="13">
        <f t="shared" si="1701"/>
        <v>4.9142651207236638E-3</v>
      </c>
      <c r="AI1280" s="13">
        <f t="shared" si="1702"/>
        <v>6.5146065890950384E-3</v>
      </c>
      <c r="AJ1280" s="13">
        <f t="shared" si="1703"/>
        <v>4.3180514245872497E-3</v>
      </c>
      <c r="AK1280" s="13">
        <f t="shared" si="1704"/>
        <v>1.9080781881330334E-3</v>
      </c>
      <c r="AL1280" s="13">
        <f t="shared" si="1705"/>
        <v>3.5725775286895725E-5</v>
      </c>
      <c r="AM1280" s="13">
        <f t="shared" si="1706"/>
        <v>3.1227092383960212E-3</v>
      </c>
      <c r="AN1280" s="13">
        <f t="shared" si="1707"/>
        <v>3.3270384512860962E-3</v>
      </c>
      <c r="AO1280" s="13">
        <f t="shared" si="1708"/>
        <v>1.7723688008208331E-3</v>
      </c>
      <c r="AP1280" s="13">
        <f t="shared" si="1709"/>
        <v>6.294469214622962E-4</v>
      </c>
      <c r="AQ1280" s="13">
        <f t="shared" si="1710"/>
        <v>1.6765842981785275E-4</v>
      </c>
      <c r="AR1280" s="13">
        <f t="shared" si="1711"/>
        <v>1.0471643543002354E-3</v>
      </c>
      <c r="AS1280" s="13">
        <f t="shared" si="1712"/>
        <v>1.3881757770091963E-3</v>
      </c>
      <c r="AT1280" s="13">
        <f t="shared" si="1713"/>
        <v>9.2011916752209369E-4</v>
      </c>
      <c r="AU1280" s="13">
        <f t="shared" si="1714"/>
        <v>4.0658601331961902E-4</v>
      </c>
      <c r="AV1280" s="13">
        <f t="shared" si="1715"/>
        <v>1.3474791532084785E-4</v>
      </c>
      <c r="AW1280" s="13">
        <f t="shared" si="1716"/>
        <v>1.401635359561127E-6</v>
      </c>
      <c r="AX1280" s="13">
        <f t="shared" si="1717"/>
        <v>6.8993775198433478E-4</v>
      </c>
      <c r="AY1280" s="13">
        <f t="shared" si="1718"/>
        <v>7.350826652771646E-4</v>
      </c>
      <c r="AZ1280" s="13">
        <f t="shared" si="1719"/>
        <v>3.9159077991955481E-4</v>
      </c>
      <c r="BA1280" s="13">
        <f t="shared" si="1720"/>
        <v>1.3907128740882203E-4</v>
      </c>
      <c r="BB1280" s="13">
        <f t="shared" si="1721"/>
        <v>3.7042795642788879E-5</v>
      </c>
      <c r="BC1280" s="13">
        <f t="shared" si="1722"/>
        <v>7.8933257013704764E-6</v>
      </c>
      <c r="BD1280" s="13">
        <f t="shared" si="1723"/>
        <v>1.8594729798168211E-4</v>
      </c>
      <c r="BE1280" s="13">
        <f t="shared" si="1724"/>
        <v>2.4650145299395251E-4</v>
      </c>
      <c r="BF1280" s="13">
        <f t="shared" si="1725"/>
        <v>1.6338760226060301E-4</v>
      </c>
      <c r="BG1280" s="13">
        <f t="shared" si="1726"/>
        <v>7.2198380572693614E-5</v>
      </c>
      <c r="BH1280" s="13">
        <f t="shared" si="1727"/>
        <v>2.392748632025368E-5</v>
      </c>
      <c r="BI1280" s="13">
        <f t="shared" si="1728"/>
        <v>6.343905190831533E-6</v>
      </c>
      <c r="BJ1280" s="14">
        <f t="shared" si="1729"/>
        <v>0.42543024754078013</v>
      </c>
      <c r="BK1280" s="14">
        <f t="shared" si="1730"/>
        <v>0.27502127202646509</v>
      </c>
      <c r="BL1280" s="14">
        <f t="shared" si="1731"/>
        <v>0.28125710645888657</v>
      </c>
      <c r="BM1280" s="14">
        <f t="shared" si="1732"/>
        <v>0.42738524950769863</v>
      </c>
      <c r="BN1280" s="14">
        <f t="shared" si="1733"/>
        <v>0.57203952264513191</v>
      </c>
    </row>
    <row r="1281" spans="1:66" x14ac:dyDescent="0.25">
      <c r="A1281" t="s">
        <v>346</v>
      </c>
      <c r="B1281" t="s">
        <v>239</v>
      </c>
      <c r="C1281" t="s">
        <v>242</v>
      </c>
      <c r="D1281" s="7" t="s">
        <v>381</v>
      </c>
      <c r="E1281" s="10">
        <f>VLOOKUP(A1281,home!$A$2:$E$405,3,FALSE)</f>
        <v>1.619</v>
      </c>
      <c r="F1281" s="10">
        <f>VLOOKUP(B1281,home!$B$2:$E$405,3,FALSE)</f>
        <v>1.5442</v>
      </c>
      <c r="G1281" s="10">
        <f>VLOOKUP(C1281,away!$B$2:$E$405,4,FALSE)</f>
        <v>0.92649999999999999</v>
      </c>
      <c r="H1281" s="10">
        <f>VLOOKUP(A1281,away!$A$2:$E$405,3,FALSE)</f>
        <v>1.181</v>
      </c>
      <c r="I1281" s="10">
        <f>VLOOKUP(C1281,away!$B$2:$E$405,3,FALSE)</f>
        <v>0.84670000000000001</v>
      </c>
      <c r="J1281" s="10">
        <f>VLOOKUP(B1281,home!$B$2:$E$405,4,FALSE)</f>
        <v>1.2701</v>
      </c>
      <c r="K1281" s="12">
        <f t="shared" si="1678"/>
        <v>2.3163054047</v>
      </c>
      <c r="L1281" s="12">
        <f t="shared" si="1679"/>
        <v>1.27003992427</v>
      </c>
      <c r="M1281" s="13">
        <f t="shared" si="1680"/>
        <v>2.7699377776870565E-2</v>
      </c>
      <c r="N1281" s="13">
        <f t="shared" si="1681"/>
        <v>6.4160218451392359E-2</v>
      </c>
      <c r="O1281" s="13">
        <f t="shared" si="1682"/>
        <v>3.5179315654062814E-2</v>
      </c>
      <c r="P1281" s="13">
        <f t="shared" si="1683"/>
        <v>8.1486038983153E-2</v>
      </c>
      <c r="Q1281" s="13">
        <f t="shared" si="1684"/>
        <v>7.4307330382846412E-2</v>
      </c>
      <c r="R1281" s="13">
        <f t="shared" si="1685"/>
        <v>2.2339567694578184E-2</v>
      </c>
      <c r="S1281" s="13">
        <f t="shared" si="1686"/>
        <v>5.9928914312187394E-2</v>
      </c>
      <c r="T1281" s="13">
        <f t="shared" si="1687"/>
        <v>9.4373276252136123E-2</v>
      </c>
      <c r="U1281" s="13">
        <f t="shared" si="1688"/>
        <v>5.1745261389612968E-2</v>
      </c>
      <c r="V1281" s="13">
        <f t="shared" si="1689"/>
        <v>1.9588766727294628E-2</v>
      </c>
      <c r="W1281" s="13">
        <f t="shared" si="1690"/>
        <v>5.7372823658205209E-2</v>
      </c>
      <c r="X1281" s="13">
        <f t="shared" si="1691"/>
        <v>7.2865776614023006E-2</v>
      </c>
      <c r="Y1281" s="13">
        <f t="shared" si="1692"/>
        <v>4.6271222706374272E-2</v>
      </c>
      <c r="Z1281" s="13">
        <f t="shared" si="1693"/>
        <v>9.4573809543488721E-3</v>
      </c>
      <c r="AA1281" s="13">
        <f t="shared" si="1694"/>
        <v>2.1906182618865136E-2</v>
      </c>
      <c r="AB1281" s="13">
        <f t="shared" si="1695"/>
        <v>2.5370704598211266E-2</v>
      </c>
      <c r="AC1281" s="13">
        <f t="shared" si="1696"/>
        <v>3.6016400396029036E-3</v>
      </c>
      <c r="AD1281" s="13">
        <f t="shared" si="1697"/>
        <v>3.3223245380600203E-2</v>
      </c>
      <c r="AE1281" s="13">
        <f t="shared" si="1698"/>
        <v>4.2194848047181106E-2</v>
      </c>
      <c r="AF1281" s="13">
        <f t="shared" si="1699"/>
        <v>2.6794570809213034E-2</v>
      </c>
      <c r="AG1281" s="13">
        <f t="shared" si="1700"/>
        <v>1.1343391560460025E-2</v>
      </c>
      <c r="AH1281" s="13">
        <f t="shared" si="1701"/>
        <v>3.0028128477634468E-3</v>
      </c>
      <c r="AI1281" s="13">
        <f t="shared" si="1702"/>
        <v>6.9554316285770704E-3</v>
      </c>
      <c r="AJ1281" s="13">
        <f t="shared" si="1703"/>
        <v>8.0554519366471972E-3</v>
      </c>
      <c r="AK1281" s="13">
        <f t="shared" si="1704"/>
        <v>6.2196289527189945E-3</v>
      </c>
      <c r="AL1281" s="13">
        <f t="shared" si="1705"/>
        <v>4.238122358335863E-4</v>
      </c>
      <c r="AM1281" s="13">
        <f t="shared" si="1706"/>
        <v>1.5391036567351709E-2</v>
      </c>
      <c r="AN1281" s="13">
        <f t="shared" si="1707"/>
        <v>1.9547230916436165E-2</v>
      </c>
      <c r="AO1281" s="13">
        <f t="shared" si="1708"/>
        <v>1.2412881836399398E-2</v>
      </c>
      <c r="AP1281" s="13">
        <f t="shared" si="1709"/>
        <v>5.2549518358243836E-3</v>
      </c>
      <c r="AQ1281" s="13">
        <f t="shared" si="1710"/>
        <v>1.6684996579032251E-3</v>
      </c>
      <c r="AR1281" s="13">
        <f t="shared" si="1711"/>
        <v>7.6273844035409379E-4</v>
      </c>
      <c r="AS1281" s="13">
        <f t="shared" si="1712"/>
        <v>1.7667351717646359E-3</v>
      </c>
      <c r="AT1281" s="13">
        <f t="shared" si="1713"/>
        <v>2.0461491135160053E-3</v>
      </c>
      <c r="AU1281" s="13">
        <f t="shared" si="1714"/>
        <v>1.5798354168197451E-3</v>
      </c>
      <c r="AV1281" s="13">
        <f t="shared" si="1715"/>
        <v>9.1484532862901372E-4</v>
      </c>
      <c r="AW1281" s="13">
        <f t="shared" si="1716"/>
        <v>3.4632527216620096E-5</v>
      </c>
      <c r="AX1281" s="13">
        <f t="shared" si="1717"/>
        <v>5.9417235308153477E-3</v>
      </c>
      <c r="AY1281" s="13">
        <f t="shared" si="1718"/>
        <v>7.5462261031100002E-3</v>
      </c>
      <c r="AZ1281" s="13">
        <f t="shared" si="1719"/>
        <v>4.7920042142590626E-3</v>
      </c>
      <c r="BA1281" s="13">
        <f t="shared" si="1720"/>
        <v>2.0286788897930334E-3</v>
      </c>
      <c r="BB1281" s="13">
        <f t="shared" si="1721"/>
        <v>6.4412579589022325E-4</v>
      </c>
      <c r="BC1281" s="13">
        <f t="shared" si="1722"/>
        <v>1.6361309540655444E-4</v>
      </c>
      <c r="BD1281" s="13">
        <f t="shared" si="1723"/>
        <v>1.6145137850418845E-4</v>
      </c>
      <c r="BE1281" s="13">
        <f t="shared" si="1724"/>
        <v>3.7397070062551707E-4</v>
      </c>
      <c r="BF1281" s="13">
        <f t="shared" si="1725"/>
        <v>4.3311517752916561E-4</v>
      </c>
      <c r="BG1281" s="13">
        <f t="shared" si="1726"/>
        <v>3.3440900885613536E-4</v>
      </c>
      <c r="BH1281" s="13">
        <f t="shared" si="1727"/>
        <v>1.9364834864845921E-4</v>
      </c>
      <c r="BI1281" s="13">
        <f t="shared" si="1728"/>
        <v>8.9709743317131186E-5</v>
      </c>
      <c r="BJ1281" s="14">
        <f t="shared" si="1729"/>
        <v>0.59829767630562103</v>
      </c>
      <c r="BK1281" s="14">
        <f t="shared" si="1730"/>
        <v>0.20027477617805209</v>
      </c>
      <c r="BL1281" s="14">
        <f t="shared" si="1731"/>
        <v>0.18943096514960114</v>
      </c>
      <c r="BM1281" s="14">
        <f t="shared" si="1732"/>
        <v>0.68477735606882639</v>
      </c>
      <c r="BN1281" s="14">
        <f t="shared" si="1733"/>
        <v>0.30517184894290333</v>
      </c>
    </row>
    <row r="1282" spans="1:66" x14ac:dyDescent="0.25">
      <c r="A1282" t="s">
        <v>346</v>
      </c>
      <c r="B1282" t="s">
        <v>238</v>
      </c>
      <c r="C1282" t="s">
        <v>322</v>
      </c>
      <c r="D1282" s="7" t="s">
        <v>381</v>
      </c>
      <c r="E1282" s="10">
        <f>VLOOKUP(A1282,home!$A$2:$E$405,3,FALSE)</f>
        <v>1.619</v>
      </c>
      <c r="F1282" s="10">
        <f>VLOOKUP(B1282,home!$B$2:$E$405,3,FALSE)</f>
        <v>1.6471</v>
      </c>
      <c r="G1282" s="10">
        <f>VLOOKUP(C1282,away!$B$2:$E$405,4,FALSE)</f>
        <v>1.5442</v>
      </c>
      <c r="H1282" s="10">
        <f>VLOOKUP(A1282,away!$A$2:$E$405,3,FALSE)</f>
        <v>1.181</v>
      </c>
      <c r="I1282" s="10">
        <f>VLOOKUP(C1282,away!$B$2:$E$405,3,FALSE)</f>
        <v>0.5645</v>
      </c>
      <c r="J1282" s="10">
        <f>VLOOKUP(B1282,home!$B$2:$E$405,4,FALSE)</f>
        <v>0.5645</v>
      </c>
      <c r="K1282" s="12">
        <f t="shared" si="1678"/>
        <v>4.1178484965800006</v>
      </c>
      <c r="L1282" s="12">
        <f t="shared" si="1679"/>
        <v>0.37633775525000002</v>
      </c>
      <c r="M1282" s="13">
        <f t="shared" si="1680"/>
        <v>1.1173769551087398E-2</v>
      </c>
      <c r="N1282" s="13">
        <f t="shared" si="1681"/>
        <v>4.6011890147076628E-2</v>
      </c>
      <c r="O1282" s="13">
        <f t="shared" si="1682"/>
        <v>4.2051113505370309E-3</v>
      </c>
      <c r="P1282" s="13">
        <f t="shared" si="1683"/>
        <v>1.7316011452760408E-2</v>
      </c>
      <c r="Q1282" s="13">
        <f t="shared" si="1684"/>
        <v>9.4734996333471821E-2</v>
      </c>
      <c r="R1282" s="13">
        <f t="shared" si="1685"/>
        <v>7.9127108311870112E-4</v>
      </c>
      <c r="S1282" s="13">
        <f t="shared" si="1686"/>
        <v>6.7086637875700093E-3</v>
      </c>
      <c r="T1282" s="13">
        <f t="shared" si="1687"/>
        <v>3.5652355863755758E-2</v>
      </c>
      <c r="U1282" s="13">
        <f t="shared" si="1688"/>
        <v>3.2583344400075719E-3</v>
      </c>
      <c r="V1282" s="13">
        <f t="shared" si="1689"/>
        <v>1.1551587497164166E-3</v>
      </c>
      <c r="W1282" s="13">
        <f t="shared" si="1690"/>
        <v>0.13003478740843297</v>
      </c>
      <c r="X1282" s="13">
        <f t="shared" si="1691"/>
        <v>4.8936999997700618E-2</v>
      </c>
      <c r="Y1282" s="13">
        <f t="shared" si="1692"/>
        <v>9.2084203639019521E-3</v>
      </c>
      <c r="Z1282" s="13">
        <f t="shared" si="1693"/>
        <v>9.9261727738376082E-5</v>
      </c>
      <c r="AA1282" s="13">
        <f t="shared" si="1694"/>
        <v>4.0874475633540522E-4</v>
      </c>
      <c r="AB1282" s="13">
        <f t="shared" si="1695"/>
        <v>8.4157449018035365E-4</v>
      </c>
      <c r="AC1282" s="13">
        <f t="shared" si="1696"/>
        <v>1.1188447891505902E-4</v>
      </c>
      <c r="AD1282" s="13">
        <f t="shared" si="1697"/>
        <v>0.13386588845822892</v>
      </c>
      <c r="AE1282" s="13">
        <f t="shared" si="1698"/>
        <v>5.0378787966916749E-2</v>
      </c>
      <c r="AF1282" s="13">
        <f t="shared" si="1699"/>
        <v>9.4797199878425796E-3</v>
      </c>
      <c r="AG1282" s="13">
        <f t="shared" si="1700"/>
        <v>1.1891921802077449E-3</v>
      </c>
      <c r="AH1282" s="13">
        <f t="shared" si="1701"/>
        <v>9.3389839498242731E-6</v>
      </c>
      <c r="AI1282" s="13">
        <f t="shared" si="1702"/>
        <v>3.8456521017368639E-5</v>
      </c>
      <c r="AJ1282" s="13">
        <f t="shared" si="1703"/>
        <v>7.9179063627534335E-5</v>
      </c>
      <c r="AK1282" s="13">
        <f t="shared" si="1704"/>
        <v>1.0868246270641817E-4</v>
      </c>
      <c r="AL1282" s="13">
        <f t="shared" si="1705"/>
        <v>6.9355034016814938E-6</v>
      </c>
      <c r="AM1282" s="13">
        <f t="shared" si="1706"/>
        <v>0.1102478895062128</v>
      </c>
      <c r="AN1282" s="13">
        <f t="shared" si="1707"/>
        <v>4.1490443257818144E-2</v>
      </c>
      <c r="AO1282" s="13">
        <f t="shared" si="1708"/>
        <v>7.8072101399873891E-3</v>
      </c>
      <c r="AP1282" s="13">
        <f t="shared" si="1709"/>
        <v>9.7938264628263114E-4</v>
      </c>
      <c r="AQ1282" s="13">
        <f t="shared" si="1710"/>
        <v>9.2144666658202496E-5</v>
      </c>
      <c r="AR1282" s="13">
        <f t="shared" si="1711"/>
        <v>7.0292245119852969E-7</v>
      </c>
      <c r="AS1282" s="13">
        <f t="shared" si="1712"/>
        <v>2.8945281588801941E-6</v>
      </c>
      <c r="AT1282" s="13">
        <f t="shared" si="1713"/>
        <v>5.9596142136766424E-6</v>
      </c>
      <c r="AU1282" s="13">
        <f t="shared" si="1714"/>
        <v>8.1802628099950557E-6</v>
      </c>
      <c r="AV1282" s="13">
        <f t="shared" si="1715"/>
        <v>8.4212707284418597E-6</v>
      </c>
      <c r="AW1282" s="13">
        <f t="shared" si="1716"/>
        <v>2.9855451442448431E-7</v>
      </c>
      <c r="AX1282" s="13">
        <f t="shared" si="1717"/>
        <v>7.5664017675712736E-2</v>
      </c>
      <c r="AY1282" s="13">
        <f t="shared" si="1718"/>
        <v>2.8475226565274046E-2</v>
      </c>
      <c r="AZ1282" s="13">
        <f t="shared" si="1719"/>
        <v>5.3581514229052007E-3</v>
      </c>
      <c r="BA1282" s="13">
        <f t="shared" si="1720"/>
        <v>6.7215822626191248E-4</v>
      </c>
      <c r="BB1282" s="13">
        <f t="shared" si="1721"/>
        <v>6.3239629511057413E-5</v>
      </c>
      <c r="BC1282" s="13">
        <f t="shared" si="1722"/>
        <v>4.7598920426066032E-6</v>
      </c>
      <c r="BD1282" s="13">
        <f t="shared" si="1723"/>
        <v>4.4089376233147036E-8</v>
      </c>
      <c r="BE1282" s="13">
        <f t="shared" si="1724"/>
        <v>1.8155337163681454E-7</v>
      </c>
      <c r="BF1282" s="13">
        <f t="shared" si="1725"/>
        <v>3.7380463922184345E-7</v>
      </c>
      <c r="BG1282" s="13">
        <f t="shared" si="1726"/>
        <v>5.130902905447659E-7</v>
      </c>
      <c r="BH1282" s="13">
        <f t="shared" si="1727"/>
        <v>5.2820702038239009E-7</v>
      </c>
      <c r="BI1282" s="13">
        <f t="shared" si="1728"/>
        <v>4.3501529695292527E-7</v>
      </c>
      <c r="BJ1282" s="14">
        <f t="shared" si="1729"/>
        <v>0.83034766233620239</v>
      </c>
      <c r="BK1282" s="14">
        <f t="shared" si="1730"/>
        <v>6.4947650088725023E-2</v>
      </c>
      <c r="BL1282" s="14">
        <f t="shared" si="1731"/>
        <v>9.7689275098373721E-3</v>
      </c>
      <c r="BM1282" s="14">
        <f t="shared" si="1732"/>
        <v>0.70245552373369169</v>
      </c>
      <c r="BN1282" s="14">
        <f t="shared" si="1733"/>
        <v>0.17423304991805197</v>
      </c>
    </row>
    <row r="1283" spans="1:66" x14ac:dyDescent="0.25">
      <c r="A1283" t="s">
        <v>346</v>
      </c>
      <c r="B1283" t="s">
        <v>235</v>
      </c>
      <c r="C1283" t="s">
        <v>236</v>
      </c>
      <c r="D1283" s="7" t="s">
        <v>381</v>
      </c>
      <c r="E1283" s="10">
        <f>VLOOKUP(A1283,home!$A$2:$E$405,3,FALSE)</f>
        <v>1.619</v>
      </c>
      <c r="F1283" s="10">
        <f>VLOOKUP(B1283,home!$B$2:$E$405,3,FALSE)</f>
        <v>1.1324000000000001</v>
      </c>
      <c r="G1283" s="10">
        <f>VLOOKUP(C1283,away!$B$2:$E$405,4,FALSE)</f>
        <v>1.2353000000000001</v>
      </c>
      <c r="H1283" s="10">
        <f>VLOOKUP(A1283,away!$A$2:$E$405,3,FALSE)</f>
        <v>1.181</v>
      </c>
      <c r="I1283" s="10">
        <f>VLOOKUP(C1283,away!$B$2:$E$405,3,FALSE)</f>
        <v>0.7056</v>
      </c>
      <c r="J1283" s="10">
        <f>VLOOKUP(B1283,home!$B$2:$E$405,4,FALSE)</f>
        <v>0.5645</v>
      </c>
      <c r="K1283" s="12">
        <f t="shared" si="1678"/>
        <v>2.2647441726800004</v>
      </c>
      <c r="L1283" s="12">
        <f t="shared" si="1679"/>
        <v>0.47040552720000001</v>
      </c>
      <c r="M1283" s="13">
        <f t="shared" si="1680"/>
        <v>6.4884293205895893E-2</v>
      </c>
      <c r="N1283" s="13">
        <f t="shared" si="1681"/>
        <v>0.14694632493651325</v>
      </c>
      <c r="O1283" s="13">
        <f t="shared" si="1682"/>
        <v>3.052193015251883E-2</v>
      </c>
      <c r="P1283" s="13">
        <f t="shared" si="1683"/>
        <v>6.9124363451863E-2</v>
      </c>
      <c r="Q1283" s="13">
        <f t="shared" si="1684"/>
        <v>0.16639791654835515</v>
      </c>
      <c r="R1283" s="13">
        <f t="shared" si="1685"/>
        <v>7.1788423222785974E-3</v>
      </c>
      <c r="S1283" s="13">
        <f t="shared" si="1686"/>
        <v>1.8410378639183027E-2</v>
      </c>
      <c r="T1283" s="13">
        <f t="shared" si="1687"/>
        <v>7.827449965891059E-2</v>
      </c>
      <c r="U1283" s="13">
        <f t="shared" si="1688"/>
        <v>1.6258241315969011E-2</v>
      </c>
      <c r="V1283" s="13">
        <f t="shared" si="1689"/>
        <v>2.1792737013717148E-3</v>
      </c>
      <c r="W1283" s="13">
        <f t="shared" si="1690"/>
        <v>0.12561623728299345</v>
      </c>
      <c r="X1283" s="13">
        <f t="shared" si="1691"/>
        <v>5.9090572323986817E-2</v>
      </c>
      <c r="Y1283" s="13">
        <f t="shared" si="1692"/>
        <v>1.3898265913307372E-2</v>
      </c>
      <c r="Z1283" s="13">
        <f t="shared" si="1693"/>
        <v>1.1256557024323787E-3</v>
      </c>
      <c r="AA1283" s="13">
        <f t="shared" si="1694"/>
        <v>2.5493221925277417E-3</v>
      </c>
      <c r="AB1283" s="13">
        <f t="shared" si="1695"/>
        <v>2.8867812899055034E-3</v>
      </c>
      <c r="AC1283" s="13">
        <f t="shared" si="1696"/>
        <v>1.4510532899375948E-4</v>
      </c>
      <c r="AD1283" s="13">
        <f t="shared" si="1697"/>
        <v>7.1122160345161903E-2</v>
      </c>
      <c r="AE1283" s="13">
        <f t="shared" si="1698"/>
        <v>3.3456257332768816E-2</v>
      </c>
      <c r="AF1283" s="13">
        <f t="shared" si="1699"/>
        <v>7.8690041843799893E-3</v>
      </c>
      <c r="AG1283" s="13">
        <f t="shared" si="1700"/>
        <v>1.2338743539640918E-3</v>
      </c>
      <c r="AH1283" s="13">
        <f t="shared" si="1701"/>
        <v>1.3237866603709735E-4</v>
      </c>
      <c r="AI1283" s="13">
        <f t="shared" si="1702"/>
        <v>2.9980381249466802E-4</v>
      </c>
      <c r="AJ1283" s="13">
        <f t="shared" si="1703"/>
        <v>3.3948946864727355E-4</v>
      </c>
      <c r="AK1283" s="13">
        <f t="shared" si="1704"/>
        <v>2.5628559860171423E-4</v>
      </c>
      <c r="AL1283" s="13">
        <f t="shared" si="1705"/>
        <v>6.183507905888914E-6</v>
      </c>
      <c r="AM1283" s="13">
        <f t="shared" si="1706"/>
        <v>3.2214699638023606E-2</v>
      </c>
      <c r="AN1283" s="13">
        <f t="shared" si="1707"/>
        <v>1.5153972766814142E-2</v>
      </c>
      <c r="AO1283" s="13">
        <f t="shared" si="1708"/>
        <v>3.5642562742738242E-3</v>
      </c>
      <c r="AP1283" s="13">
        <f t="shared" si="1709"/>
        <v>5.5888195059189535E-4</v>
      </c>
      <c r="AQ1283" s="13">
        <f t="shared" si="1710"/>
        <v>6.572528965268622E-5</v>
      </c>
      <c r="AR1283" s="13">
        <f t="shared" si="1711"/>
        <v>1.2454331237442705E-5</v>
      </c>
      <c r="AS1283" s="13">
        <f t="shared" si="1712"/>
        <v>2.8205874094624859E-5</v>
      </c>
      <c r="AT1283" s="13">
        <f t="shared" si="1713"/>
        <v>3.1939544495573724E-5</v>
      </c>
      <c r="AU1283" s="13">
        <f t="shared" si="1714"/>
        <v>2.4111632424801394E-5</v>
      </c>
      <c r="AV1283" s="13">
        <f t="shared" si="1715"/>
        <v>1.3651669756967778E-5</v>
      </c>
      <c r="AW1283" s="13">
        <f t="shared" si="1716"/>
        <v>1.8298857977922847E-7</v>
      </c>
      <c r="AX1283" s="13">
        <f t="shared" si="1717"/>
        <v>1.2159675546641746E-2</v>
      </c>
      <c r="AY1283" s="13">
        <f t="shared" si="1718"/>
        <v>5.7199785860989581E-3</v>
      </c>
      <c r="AZ1283" s="13">
        <f t="shared" si="1719"/>
        <v>1.3453547711832954E-3</v>
      </c>
      <c r="BA1283" s="13">
        <f t="shared" si="1720"/>
        <v>2.1095410680317114E-4</v>
      </c>
      <c r="BB1283" s="13">
        <f t="shared" si="1721"/>
        <v>2.4808494456437705E-5</v>
      </c>
      <c r="BC1283" s="13">
        <f t="shared" si="1722"/>
        <v>2.3340105827637718E-6</v>
      </c>
      <c r="BD1283" s="13">
        <f t="shared" si="1723"/>
        <v>9.764310419454437E-7</v>
      </c>
      <c r="BE1283" s="13">
        <f t="shared" si="1724"/>
        <v>2.2113665122698039E-6</v>
      </c>
      <c r="BF1283" s="13">
        <f t="shared" si="1725"/>
        <v>2.5040897111613686E-6</v>
      </c>
      <c r="BG1283" s="13">
        <f t="shared" si="1726"/>
        <v>1.8903741937402183E-6</v>
      </c>
      <c r="BH1283" s="13">
        <f t="shared" si="1727"/>
        <v>1.0703034848644535E-6</v>
      </c>
      <c r="BI1283" s="13">
        <f t="shared" si="1728"/>
        <v>4.8479271606917363E-7</v>
      </c>
      <c r="BJ1283" s="14">
        <f t="shared" si="1729"/>
        <v>0.77492575431546395</v>
      </c>
      <c r="BK1283" s="14">
        <f t="shared" si="1730"/>
        <v>0.16046957642131224</v>
      </c>
      <c r="BL1283" s="14">
        <f t="shared" si="1731"/>
        <v>6.0542575228649892E-2</v>
      </c>
      <c r="BM1283" s="14">
        <f t="shared" si="1732"/>
        <v>0.50629009545291448</v>
      </c>
      <c r="BN1283" s="14">
        <f t="shared" si="1733"/>
        <v>0.48505367061742477</v>
      </c>
    </row>
    <row r="1284" spans="1:66" x14ac:dyDescent="0.25">
      <c r="A1284" t="s">
        <v>347</v>
      </c>
      <c r="B1284" t="s">
        <v>253</v>
      </c>
      <c r="C1284" t="s">
        <v>324</v>
      </c>
      <c r="D1284" s="7" t="s">
        <v>381</v>
      </c>
      <c r="E1284" s="10">
        <f>VLOOKUP(A1284,home!$A$2:$E$405,3,FALSE)</f>
        <v>1.2816000000000001</v>
      </c>
      <c r="F1284" s="10">
        <f>VLOOKUP(B1284,home!$B$2:$E$405,3,FALSE)</f>
        <v>1.1147</v>
      </c>
      <c r="G1284" s="10">
        <f>VLOOKUP(C1284,away!$B$2:$E$405,4,FALSE)</f>
        <v>0.78029999999999999</v>
      </c>
      <c r="H1284" s="10">
        <f>VLOOKUP(A1284,away!$A$2:$E$405,3,FALSE)</f>
        <v>0.83499999999999996</v>
      </c>
      <c r="I1284" s="10">
        <f>VLOOKUP(C1284,away!$B$2:$E$405,3,FALSE)</f>
        <v>0.3422</v>
      </c>
      <c r="J1284" s="10">
        <f>VLOOKUP(B1284,home!$B$2:$E$405,4,FALSE)</f>
        <v>0.85540000000000005</v>
      </c>
      <c r="K1284" s="12">
        <f t="shared" si="1678"/>
        <v>1.1147362054560002</v>
      </c>
      <c r="L1284" s="12">
        <f t="shared" si="1679"/>
        <v>0.24441942980000003</v>
      </c>
      <c r="M1284" s="13">
        <f t="shared" si="1680"/>
        <v>0.25687758378392395</v>
      </c>
      <c r="N1284" s="13">
        <f t="shared" si="1681"/>
        <v>0.2863507430139971</v>
      </c>
      <c r="O1284" s="13">
        <f t="shared" si="1682"/>
        <v>6.2785872556868433E-2</v>
      </c>
      <c r="P1284" s="13">
        <f t="shared" si="1683"/>
        <v>6.9989685330287515E-2</v>
      </c>
      <c r="Q1284" s="13">
        <f t="shared" si="1684"/>
        <v>0.15960277034846473</v>
      </c>
      <c r="R1284" s="13">
        <f t="shared" si="1685"/>
        <v>7.6730435849226243E-3</v>
      </c>
      <c r="S1284" s="13">
        <f t="shared" si="1686"/>
        <v>4.7674031930644749E-3</v>
      </c>
      <c r="T1284" s="13">
        <f t="shared" si="1687"/>
        <v>3.9010018123072102E-2</v>
      </c>
      <c r="U1284" s="13">
        <f t="shared" si="1688"/>
        <v>8.5534194901551487E-3</v>
      </c>
      <c r="V1284" s="13">
        <f t="shared" si="1689"/>
        <v>1.4432687456720879E-4</v>
      </c>
      <c r="W1284" s="13">
        <f t="shared" si="1690"/>
        <v>5.9304995532837648E-2</v>
      </c>
      <c r="X1284" s="13">
        <f t="shared" si="1691"/>
        <v>1.4495293192427728E-2</v>
      </c>
      <c r="Y1284" s="13">
        <f t="shared" si="1692"/>
        <v>1.7714656484385033E-3</v>
      </c>
      <c r="Z1284" s="13">
        <f t="shared" si="1693"/>
        <v>6.251469792857787E-4</v>
      </c>
      <c r="AA1284" s="13">
        <f t="shared" si="1694"/>
        <v>6.9687397154130951E-4</v>
      </c>
      <c r="AB1284" s="13">
        <f t="shared" si="1695"/>
        <v>3.8841532335850618E-4</v>
      </c>
      <c r="AC1284" s="13">
        <f t="shared" si="1696"/>
        <v>2.4577350198450321E-6</v>
      </c>
      <c r="AD1284" s="13">
        <f t="shared" si="1697"/>
        <v>1.6527356421215118E-2</v>
      </c>
      <c r="AE1284" s="13">
        <f t="shared" si="1698"/>
        <v>4.039607032574769E-3</v>
      </c>
      <c r="AF1284" s="13">
        <f t="shared" si="1699"/>
        <v>4.9367922375899746E-4</v>
      </c>
      <c r="AG1284" s="13">
        <f t="shared" si="1700"/>
        <v>4.0221598125093603E-5</v>
      </c>
      <c r="AH1284" s="13">
        <f t="shared" si="1701"/>
        <v>3.8199517054555616E-5</v>
      </c>
      <c r="AI1284" s="13">
        <f t="shared" si="1702"/>
        <v>4.2582384691647088E-5</v>
      </c>
      <c r="AJ1284" s="13">
        <f t="shared" si="1703"/>
        <v>2.3734062965217177E-5</v>
      </c>
      <c r="AK1284" s="13">
        <f t="shared" si="1704"/>
        <v>8.8190730966333246E-6</v>
      </c>
      <c r="AL1284" s="13">
        <f t="shared" si="1705"/>
        <v>2.6785692722627826E-8</v>
      </c>
      <c r="AM1284" s="13">
        <f t="shared" si="1706"/>
        <v>3.6847285166408381E-3</v>
      </c>
      <c r="AN1284" s="13">
        <f t="shared" si="1707"/>
        <v>9.0061924300515362E-4</v>
      </c>
      <c r="AO1284" s="13">
        <f t="shared" si="1708"/>
        <v>1.1006442092111365E-4</v>
      </c>
      <c r="AP1284" s="13">
        <f t="shared" si="1709"/>
        <v>8.967294334268598E-6</v>
      </c>
      <c r="AQ1284" s="13">
        <f t="shared" si="1710"/>
        <v>5.4794524200767537E-7</v>
      </c>
      <c r="AR1284" s="13">
        <f t="shared" si="1711"/>
        <v>1.8673408354219733E-6</v>
      </c>
      <c r="AS1284" s="13">
        <f t="shared" si="1712"/>
        <v>2.0815924371713273E-6</v>
      </c>
      <c r="AT1284" s="13">
        <f t="shared" si="1713"/>
        <v>1.1602132273591368E-6</v>
      </c>
      <c r="AU1284" s="13">
        <f t="shared" si="1714"/>
        <v>4.3111056352872779E-7</v>
      </c>
      <c r="AV1284" s="13">
        <f t="shared" si="1715"/>
        <v>1.2014363843000298E-7</v>
      </c>
      <c r="AW1284" s="13">
        <f t="shared" si="1716"/>
        <v>2.0272542289891313E-10</v>
      </c>
      <c r="AX1284" s="13">
        <f t="shared" si="1717"/>
        <v>6.8458338079595358E-4</v>
      </c>
      <c r="AY1284" s="13">
        <f t="shared" si="1718"/>
        <v>1.6732547958470329E-4</v>
      </c>
      <c r="AZ1284" s="13">
        <f t="shared" si="1719"/>
        <v>2.044879915555236E-5</v>
      </c>
      <c r="BA1284" s="13">
        <f t="shared" si="1720"/>
        <v>1.66602794323161E-6</v>
      </c>
      <c r="BB1284" s="13">
        <f t="shared" si="1721"/>
        <v>1.0180239997888425E-7</v>
      </c>
      <c r="BC1284" s="13">
        <f t="shared" si="1722"/>
        <v>4.9764969110220871E-9</v>
      </c>
      <c r="BD1284" s="13">
        <f t="shared" si="1723"/>
        <v>7.6069063706015654E-8</v>
      </c>
      <c r="BE1284" s="13">
        <f t="shared" si="1724"/>
        <v>8.4796939428234624E-8</v>
      </c>
      <c r="BF1284" s="13">
        <f t="shared" si="1725"/>
        <v>4.726310924625629E-8</v>
      </c>
      <c r="BG1284" s="13">
        <f t="shared" si="1726"/>
        <v>1.7561966353074707E-8</v>
      </c>
      <c r="BH1284" s="13">
        <f t="shared" si="1727"/>
        <v>4.8942399331931121E-9</v>
      </c>
      <c r="BI1284" s="13">
        <f t="shared" si="1728"/>
        <v>1.0911572903437828E-9</v>
      </c>
      <c r="BJ1284" s="14">
        <f t="shared" si="1729"/>
        <v>0.58721520802143146</v>
      </c>
      <c r="BK1284" s="14">
        <f t="shared" si="1730"/>
        <v>0.33194880918214043</v>
      </c>
      <c r="BL1284" s="14">
        <f t="shared" si="1731"/>
        <v>8.0216852041831918E-2</v>
      </c>
      <c r="BM1284" s="14">
        <f t="shared" si="1732"/>
        <v>0.15655899232936607</v>
      </c>
      <c r="BN1284" s="14">
        <f t="shared" si="1733"/>
        <v>0.84327969861846419</v>
      </c>
    </row>
    <row r="1285" spans="1:66" x14ac:dyDescent="0.25">
      <c r="A1285" t="s">
        <v>347</v>
      </c>
      <c r="B1285" t="s">
        <v>247</v>
      </c>
      <c r="C1285" t="s">
        <v>255</v>
      </c>
      <c r="D1285" s="7" t="s">
        <v>381</v>
      </c>
      <c r="E1285" s="10">
        <f>VLOOKUP(A1285,home!$A$2:$E$405,3,FALSE)</f>
        <v>1.2816000000000001</v>
      </c>
      <c r="F1285" s="10">
        <f>VLOOKUP(B1285,home!$B$2:$E$405,3,FALSE)</f>
        <v>1.5605</v>
      </c>
      <c r="G1285" s="10">
        <f>VLOOKUP(C1285,away!$B$2:$E$405,4,FALSE)</f>
        <v>1.3005</v>
      </c>
      <c r="H1285" s="10">
        <f>VLOOKUP(A1285,away!$A$2:$E$405,3,FALSE)</f>
        <v>0.83499999999999996</v>
      </c>
      <c r="I1285" s="10">
        <f>VLOOKUP(C1285,away!$B$2:$E$405,3,FALSE)</f>
        <v>0.7984</v>
      </c>
      <c r="J1285" s="10">
        <f>VLOOKUP(B1285,home!$B$2:$E$405,4,FALSE)</f>
        <v>0.68430000000000002</v>
      </c>
      <c r="K1285" s="12">
        <f t="shared" si="1678"/>
        <v>2.6009178084000002</v>
      </c>
      <c r="L1285" s="12">
        <f t="shared" si="1679"/>
        <v>0.45619817519999994</v>
      </c>
      <c r="M1285" s="13">
        <f t="shared" si="1680"/>
        <v>4.7023115284941644E-2</v>
      </c>
      <c r="N1285" s="13">
        <f t="shared" si="1681"/>
        <v>0.12230325795105097</v>
      </c>
      <c r="O1285" s="13">
        <f t="shared" si="1682"/>
        <v>2.1451859385209604E-2</v>
      </c>
      <c r="P1285" s="13">
        <f t="shared" si="1683"/>
        <v>5.5794523098284338E-2</v>
      </c>
      <c r="Q1285" s="13">
        <f t="shared" si="1684"/>
        <v>0.15905036081511373</v>
      </c>
      <c r="R1285" s="13">
        <f t="shared" si="1685"/>
        <v>4.8931495530898069E-3</v>
      </c>
      <c r="S1285" s="13">
        <f t="shared" si="1686"/>
        <v>1.6550524082152209E-2</v>
      </c>
      <c r="T1285" s="13">
        <f t="shared" si="1687"/>
        <v>7.2558484368756462E-2</v>
      </c>
      <c r="U1285" s="13">
        <f t="shared" si="1688"/>
        <v>1.2726679811795781E-2</v>
      </c>
      <c r="V1285" s="13">
        <f t="shared" si="1689"/>
        <v>2.1819732051985676E-3</v>
      </c>
      <c r="W1285" s="13">
        <f t="shared" si="1690"/>
        <v>0.13789230529215829</v>
      </c>
      <c r="X1285" s="13">
        <f t="shared" si="1691"/>
        <v>6.2906218048403906E-2</v>
      </c>
      <c r="Y1285" s="13">
        <f t="shared" si="1692"/>
        <v>1.4348850941207584E-2</v>
      </c>
      <c r="Z1285" s="13">
        <f t="shared" si="1693"/>
        <v>7.4408196570008853E-4</v>
      </c>
      <c r="AA1285" s="13">
        <f t="shared" si="1694"/>
        <v>1.9352960354986383E-3</v>
      </c>
      <c r="AB1285" s="13">
        <f t="shared" si="1695"/>
        <v>2.5167729616271646E-3</v>
      </c>
      <c r="AC1285" s="13">
        <f t="shared" si="1696"/>
        <v>1.6181158146846931E-4</v>
      </c>
      <c r="AD1285" s="13">
        <f t="shared" si="1697"/>
        <v>8.9661638118926024E-2</v>
      </c>
      <c r="AE1285" s="13">
        <f t="shared" si="1698"/>
        <v>4.0903475695296808E-2</v>
      </c>
      <c r="AF1285" s="13">
        <f t="shared" si="1699"/>
        <v>9.3300454857659781E-3</v>
      </c>
      <c r="AG1285" s="13">
        <f t="shared" si="1700"/>
        <v>1.4187832417131457E-3</v>
      </c>
      <c r="AH1285" s="13">
        <f t="shared" si="1701"/>
        <v>8.4862208737902317E-5</v>
      </c>
      <c r="AI1285" s="13">
        <f t="shared" si="1702"/>
        <v>2.2071962996656822E-4</v>
      </c>
      <c r="AJ1285" s="13">
        <f t="shared" si="1703"/>
        <v>2.870368081217529E-4</v>
      </c>
      <c r="AK1285" s="13">
        <f t="shared" si="1704"/>
        <v>2.488530486367203E-4</v>
      </c>
      <c r="AL1285" s="13">
        <f t="shared" si="1705"/>
        <v>7.6797974486420753E-6</v>
      </c>
      <c r="AM1285" s="13">
        <f t="shared" si="1706"/>
        <v>4.6640510262766166E-2</v>
      </c>
      <c r="AN1285" s="13">
        <f t="shared" si="1707"/>
        <v>2.1277315672270796E-2</v>
      </c>
      <c r="AO1285" s="13">
        <f t="shared" si="1708"/>
        <v>4.8533362914221492E-3</v>
      </c>
      <c r="AP1285" s="13">
        <f t="shared" si="1709"/>
        <v>7.3802771992623997E-4</v>
      </c>
      <c r="AQ1285" s="13">
        <f t="shared" si="1710"/>
        <v>8.4171724769341796E-5</v>
      </c>
      <c r="AR1285" s="13">
        <f t="shared" si="1711"/>
        <v>7.7427969539345061E-6</v>
      </c>
      <c r="AS1285" s="13">
        <f t="shared" si="1712"/>
        <v>2.0138378484313534E-5</v>
      </c>
      <c r="AT1285" s="13">
        <f t="shared" si="1713"/>
        <v>2.6189133616075245E-5</v>
      </c>
      <c r="AU1285" s="13">
        <f t="shared" si="1714"/>
        <v>2.2705261336205731E-5</v>
      </c>
      <c r="AV1285" s="13">
        <f t="shared" si="1715"/>
        <v>1.4763629638428368E-5</v>
      </c>
      <c r="AW1285" s="13">
        <f t="shared" si="1716"/>
        <v>2.5312056843504891E-7</v>
      </c>
      <c r="AX1285" s="13">
        <f t="shared" si="1717"/>
        <v>2.0218022289215262E-2</v>
      </c>
      <c r="AY1285" s="13">
        <f t="shared" si="1718"/>
        <v>9.2234248744929269E-3</v>
      </c>
      <c r="AZ1285" s="13">
        <f t="shared" si="1719"/>
        <v>2.1038547984189812E-3</v>
      </c>
      <c r="BA1285" s="13">
        <f t="shared" si="1720"/>
        <v>3.1992490664150105E-4</v>
      </c>
      <c r="BB1285" s="13">
        <f t="shared" si="1721"/>
        <v>3.6487289652720766E-5</v>
      </c>
      <c r="BC1285" s="13">
        <f t="shared" si="1722"/>
        <v>3.3290869915130114E-6</v>
      </c>
      <c r="BD1285" s="13">
        <f t="shared" si="1723"/>
        <v>5.8870830688817337E-7</v>
      </c>
      <c r="BE1285" s="13">
        <f t="shared" si="1724"/>
        <v>1.5311819193384625E-6</v>
      </c>
      <c r="BF1285" s="13">
        <f t="shared" si="1725"/>
        <v>1.9912391609537505E-6</v>
      </c>
      <c r="BG1285" s="13">
        <f t="shared" si="1726"/>
        <v>1.7263497981693612E-6</v>
      </c>
      <c r="BH1285" s="13">
        <f t="shared" si="1727"/>
        <v>1.1225234833966094E-6</v>
      </c>
      <c r="BI1285" s="13">
        <f t="shared" si="1728"/>
        <v>5.839182636626883E-7</v>
      </c>
      <c r="BJ1285" s="14">
        <f t="shared" si="1729"/>
        <v>0.81587182487496057</v>
      </c>
      <c r="BK1285" s="14">
        <f t="shared" si="1730"/>
        <v>0.13094305192398681</v>
      </c>
      <c r="BL1285" s="14">
        <f t="shared" si="1731"/>
        <v>4.4464312563645296E-2</v>
      </c>
      <c r="BM1285" s="14">
        <f t="shared" si="1732"/>
        <v>0.572283833486678</v>
      </c>
      <c r="BN1285" s="14">
        <f t="shared" si="1733"/>
        <v>0.41051626608769004</v>
      </c>
    </row>
    <row r="1286" spans="1:66" x14ac:dyDescent="0.25">
      <c r="A1286" t="s">
        <v>347</v>
      </c>
      <c r="B1286" t="s">
        <v>246</v>
      </c>
      <c r="C1286" t="s">
        <v>251</v>
      </c>
      <c r="D1286" s="7" t="s">
        <v>381</v>
      </c>
      <c r="E1286" s="10">
        <f>VLOOKUP(A1286,home!$A$2:$E$405,3,FALSE)</f>
        <v>1.2816000000000001</v>
      </c>
      <c r="F1286" s="10">
        <f>VLOOKUP(B1286,home!$B$2:$E$405,3,FALSE)</f>
        <v>0.5202</v>
      </c>
      <c r="G1286" s="10">
        <f>VLOOKUP(C1286,away!$B$2:$E$405,4,FALSE)</f>
        <v>0.55730000000000002</v>
      </c>
      <c r="H1286" s="10">
        <f>VLOOKUP(A1286,away!$A$2:$E$405,3,FALSE)</f>
        <v>0.83499999999999996</v>
      </c>
      <c r="I1286" s="10">
        <f>VLOOKUP(C1286,away!$B$2:$E$405,3,FALSE)</f>
        <v>1.5398000000000001</v>
      </c>
      <c r="J1286" s="10">
        <f>VLOOKUP(B1286,home!$B$2:$E$405,4,FALSE)</f>
        <v>1.996</v>
      </c>
      <c r="K1286" s="12">
        <f t="shared" si="1678"/>
        <v>0.37154540073600001</v>
      </c>
      <c r="L1286" s="12">
        <f t="shared" si="1679"/>
        <v>2.566323068</v>
      </c>
      <c r="M1286" s="13">
        <f t="shared" si="1680"/>
        <v>5.2978533873075863E-2</v>
      </c>
      <c r="N1286" s="13">
        <f t="shared" si="1681"/>
        <v>1.9683930598277718E-2</v>
      </c>
      <c r="O1286" s="13">
        <f t="shared" si="1682"/>
        <v>0.13596003358729397</v>
      </c>
      <c r="P1286" s="13">
        <f t="shared" si="1683"/>
        <v>5.0515325163271146E-2</v>
      </c>
      <c r="Q1286" s="13">
        <f t="shared" si="1684"/>
        <v>3.6567369410983536E-3</v>
      </c>
      <c r="R1286" s="13">
        <f t="shared" si="1685"/>
        <v>0.17445868526056371</v>
      </c>
      <c r="S1286" s="13">
        <f t="shared" si="1686"/>
        <v>1.2041660507558241E-2</v>
      </c>
      <c r="T1286" s="13">
        <f t="shared" si="1687"/>
        <v>9.3843683655484619E-3</v>
      </c>
      <c r="U1286" s="13">
        <f t="shared" si="1688"/>
        <v>6.481932212701183E-2</v>
      </c>
      <c r="V1286" s="13">
        <f t="shared" si="1689"/>
        <v>1.2757544352299819E-3</v>
      </c>
      <c r="W1286" s="13">
        <f t="shared" si="1690"/>
        <v>4.5288126405550752E-4</v>
      </c>
      <c r="X1286" s="13">
        <f t="shared" si="1691"/>
        <v>1.1622396350106483E-3</v>
      </c>
      <c r="Y1286" s="13">
        <f t="shared" si="1692"/>
        <v>1.4913411929358639E-3</v>
      </c>
      <c r="Z1286" s="13">
        <f t="shared" si="1693"/>
        <v>0.14923911613237872</v>
      </c>
      <c r="AA1286" s="13">
        <f t="shared" si="1694"/>
        <v>5.5449107208891082E-2</v>
      </c>
      <c r="AB1286" s="13">
        <f t="shared" si="1695"/>
        <v>1.0300930379190432E-2</v>
      </c>
      <c r="AC1286" s="13">
        <f t="shared" si="1696"/>
        <v>7.6027432023840241E-5</v>
      </c>
      <c r="AD1286" s="13">
        <f t="shared" si="1697"/>
        <v>4.2066487684832445E-5</v>
      </c>
      <c r="AE1286" s="13">
        <f t="shared" si="1698"/>
        <v>1.0795619773532342E-4</v>
      </c>
      <c r="AF1286" s="13">
        <f t="shared" si="1699"/>
        <v>1.3852524029086497E-4</v>
      </c>
      <c r="AG1286" s="13">
        <f t="shared" si="1700"/>
        <v>1.1850017321956325E-4</v>
      </c>
      <c r="AH1286" s="13">
        <f t="shared" si="1701"/>
        <v>9.5748946594613596E-2</v>
      </c>
      <c r="AI1286" s="13">
        <f t="shared" si="1702"/>
        <v>3.5575080732545568E-2</v>
      </c>
      <c r="AJ1286" s="13">
        <f t="shared" si="1703"/>
        <v>6.6088788134945975E-3</v>
      </c>
      <c r="AK1286" s="13">
        <f t="shared" si="1704"/>
        <v>8.1849950905850345E-4</v>
      </c>
      <c r="AL1286" s="13">
        <f t="shared" si="1705"/>
        <v>2.899703082923243E-6</v>
      </c>
      <c r="AM1286" s="13">
        <f t="shared" si="1706"/>
        <v>3.125922004883417E-6</v>
      </c>
      <c r="AN1286" s="13">
        <f t="shared" si="1707"/>
        <v>8.0221257499011219E-6</v>
      </c>
      <c r="AO1286" s="13">
        <f t="shared" si="1708"/>
        <v>1.0293683183184027E-5</v>
      </c>
      <c r="AP1286" s="13">
        <f t="shared" si="1709"/>
        <v>8.8056388692296115E-6</v>
      </c>
      <c r="AQ1286" s="13">
        <f t="shared" si="1710"/>
        <v>5.6495285396453461E-6</v>
      </c>
      <c r="AR1286" s="13">
        <f t="shared" si="1711"/>
        <v>4.9144546076491422E-2</v>
      </c>
      <c r="AS1286" s="13">
        <f t="shared" si="1712"/>
        <v>1.8259430065978816E-2</v>
      </c>
      <c r="AT1286" s="13">
        <f t="shared" si="1713"/>
        <v>3.3921036305375337E-3</v>
      </c>
      <c r="AU1286" s="13">
        <f t="shared" si="1714"/>
        <v>4.2010683424870279E-4</v>
      </c>
      <c r="AV1286" s="13">
        <f t="shared" si="1715"/>
        <v>3.9022190520716655E-5</v>
      </c>
      <c r="AW1286" s="13">
        <f t="shared" si="1716"/>
        <v>7.6802303689084479E-8</v>
      </c>
      <c r="AX1286" s="13">
        <f t="shared" si="1717"/>
        <v>1.9357032399564815E-7</v>
      </c>
      <c r="AY1286" s="13">
        <f t="shared" si="1718"/>
        <v>4.9676398775026575E-7</v>
      </c>
      <c r="AZ1286" s="13">
        <f t="shared" si="1719"/>
        <v>6.3742844055758841E-7</v>
      </c>
      <c r="BA1286" s="13">
        <f t="shared" si="1720"/>
        <v>5.4528243706740182E-7</v>
      </c>
      <c r="BB1286" s="13">
        <f t="shared" si="1721"/>
        <v>3.4984272420533285E-7</v>
      </c>
      <c r="BC1286" s="13">
        <f t="shared" si="1722"/>
        <v>1.7956189066002168E-7</v>
      </c>
      <c r="BD1286" s="13">
        <f t="shared" si="1723"/>
        <v>2.1020130377081451E-2</v>
      </c>
      <c r="BE1286" s="13">
        <f t="shared" si="1724"/>
        <v>7.8099327644756923E-3</v>
      </c>
      <c r="BF1286" s="13">
        <f t="shared" si="1725"/>
        <v>1.4508722993491689E-3</v>
      </c>
      <c r="BG1286" s="13">
        <f t="shared" si="1726"/>
        <v>1.7968830995948289E-4</v>
      </c>
      <c r="BH1286" s="13">
        <f t="shared" si="1727"/>
        <v>1.6690591282867664E-5</v>
      </c>
      <c r="BI1286" s="13">
        <f t="shared" si="1728"/>
        <v>1.2402624853427711E-6</v>
      </c>
      <c r="BJ1286" s="14">
        <f t="shared" si="1729"/>
        <v>3.6276845444008214E-2</v>
      </c>
      <c r="BK1286" s="14">
        <f t="shared" si="1730"/>
        <v>0.11689069787822974</v>
      </c>
      <c r="BL1286" s="14">
        <f t="shared" si="1731"/>
        <v>0.68147324761507477</v>
      </c>
      <c r="BM1286" s="14">
        <f t="shared" si="1732"/>
        <v>0.54662624168442675</v>
      </c>
      <c r="BN1286" s="14">
        <f t="shared" si="1733"/>
        <v>0.43725324542358079</v>
      </c>
    </row>
    <row r="1287" spans="1:66" x14ac:dyDescent="0.25">
      <c r="A1287" t="s">
        <v>347</v>
      </c>
      <c r="B1287" t="s">
        <v>325</v>
      </c>
      <c r="C1287" t="s">
        <v>258</v>
      </c>
      <c r="D1287" s="7" t="s">
        <v>381</v>
      </c>
      <c r="E1287" s="10">
        <f>VLOOKUP(A1287,home!$A$2:$E$405,3,FALSE)</f>
        <v>1.2816000000000001</v>
      </c>
      <c r="F1287" s="10">
        <f>VLOOKUP(B1287,home!$B$2:$E$405,3,FALSE)</f>
        <v>0.5202</v>
      </c>
      <c r="G1287" s="10">
        <f>VLOOKUP(C1287,away!$B$2:$E$405,4,FALSE)</f>
        <v>0.9103</v>
      </c>
      <c r="H1287" s="10">
        <f>VLOOKUP(A1287,away!$A$2:$E$405,3,FALSE)</f>
        <v>0.83499999999999996</v>
      </c>
      <c r="I1287" s="10">
        <f>VLOOKUP(C1287,away!$B$2:$E$405,3,FALSE)</f>
        <v>1.1976</v>
      </c>
      <c r="J1287" s="10">
        <f>VLOOKUP(B1287,home!$B$2:$E$405,4,FALSE)</f>
        <v>0.7984</v>
      </c>
      <c r="K1287" s="12">
        <f t="shared" si="1678"/>
        <v>0.60688637769599996</v>
      </c>
      <c r="L1287" s="12">
        <f t="shared" si="1679"/>
        <v>0.79839680639999999</v>
      </c>
      <c r="M1287" s="13">
        <f t="shared" si="1680"/>
        <v>0.24529758224231657</v>
      </c>
      <c r="N1287" s="13">
        <f t="shared" si="1681"/>
        <v>0.14886776114462616</v>
      </c>
      <c r="O1287" s="13">
        <f t="shared" si="1682"/>
        <v>0.19584480627990689</v>
      </c>
      <c r="P1287" s="13">
        <f t="shared" si="1683"/>
        <v>0.11885554507378751</v>
      </c>
      <c r="Q1287" s="13">
        <f t="shared" si="1684"/>
        <v>4.5172908158387738E-2</v>
      </c>
      <c r="R1287" s="13">
        <f t="shared" si="1685"/>
        <v>7.8180933941952163E-2</v>
      </c>
      <c r="S1287" s="13">
        <f t="shared" si="1686"/>
        <v>1.4397451929257265E-2</v>
      </c>
      <c r="T1287" s="13">
        <f t="shared" si="1687"/>
        <v>3.6065905609457272E-2</v>
      </c>
      <c r="U1287" s="13">
        <f t="shared" si="1688"/>
        <v>4.74469438049216E-2</v>
      </c>
      <c r="V1287" s="13">
        <f t="shared" si="1689"/>
        <v>7.7512065190502889E-4</v>
      </c>
      <c r="W1287" s="13">
        <f t="shared" si="1690"/>
        <v>9.1382742007460084E-3</v>
      </c>
      <c r="X1287" s="13">
        <f t="shared" si="1691"/>
        <v>7.2959689378831244E-3</v>
      </c>
      <c r="Y1287" s="13">
        <f t="shared" si="1692"/>
        <v>2.9125391497997434E-3</v>
      </c>
      <c r="Z1287" s="13">
        <f t="shared" si="1693"/>
        <v>2.080646932687466E-2</v>
      </c>
      <c r="AA1287" s="13">
        <f t="shared" si="1694"/>
        <v>1.2627162802429892E-2</v>
      </c>
      <c r="AB1287" s="13">
        <f t="shared" si="1695"/>
        <v>3.8316265468721737E-3</v>
      </c>
      <c r="AC1287" s="13">
        <f t="shared" si="1696"/>
        <v>2.3473373325260165E-5</v>
      </c>
      <c r="AD1287" s="13">
        <f t="shared" si="1697"/>
        <v>1.3864735320208881E-3</v>
      </c>
      <c r="AE1287" s="13">
        <f t="shared" si="1698"/>
        <v>1.106956040123605E-3</v>
      </c>
      <c r="AF1287" s="13">
        <f t="shared" si="1699"/>
        <v>4.418950836299383E-4</v>
      </c>
      <c r="AG1287" s="13">
        <f t="shared" si="1700"/>
        <v>1.1760254117800123E-4</v>
      </c>
      <c r="AH1287" s="13">
        <f t="shared" si="1701"/>
        <v>4.1529546657590706E-3</v>
      </c>
      <c r="AI1287" s="13">
        <f t="shared" si="1702"/>
        <v>2.5203716138382246E-3</v>
      </c>
      <c r="AJ1287" s="13">
        <f t="shared" si="1703"/>
        <v>7.6478959958505065E-4</v>
      </c>
      <c r="AK1287" s="13">
        <f t="shared" si="1704"/>
        <v>1.5471346326391525E-4</v>
      </c>
      <c r="AL1287" s="13">
        <f t="shared" si="1705"/>
        <v>4.5494791359798534E-7</v>
      </c>
      <c r="AM1287" s="13">
        <f t="shared" si="1706"/>
        <v>1.6828637992390724E-4</v>
      </c>
      <c r="AN1287" s="13">
        <f t="shared" si="1707"/>
        <v>1.343593082918646E-4</v>
      </c>
      <c r="AO1287" s="13">
        <f t="shared" si="1708"/>
        <v>5.3636021325168871E-5</v>
      </c>
      <c r="AP1287" s="13">
        <f t="shared" si="1709"/>
        <v>1.4274276044672376E-5</v>
      </c>
      <c r="AQ1287" s="13">
        <f t="shared" si="1710"/>
        <v>2.8491341019346114E-6</v>
      </c>
      <c r="AR1287" s="13">
        <f t="shared" si="1711"/>
        <v>6.6314114845320449E-4</v>
      </c>
      <c r="AS1287" s="13">
        <f t="shared" si="1712"/>
        <v>4.0245132948593063E-4</v>
      </c>
      <c r="AT1287" s="13">
        <f t="shared" si="1713"/>
        <v>1.2212111477532791E-4</v>
      </c>
      <c r="AU1287" s="13">
        <f t="shared" si="1714"/>
        <v>2.470454699539874E-5</v>
      </c>
      <c r="AV1287" s="13">
        <f t="shared" si="1715"/>
        <v>3.7482132596645345E-6</v>
      </c>
      <c r="AW1287" s="13">
        <f t="shared" si="1716"/>
        <v>6.1232974609607628E-9</v>
      </c>
      <c r="AX1287" s="13">
        <f t="shared" si="1717"/>
        <v>1.7021785254598808E-5</v>
      </c>
      <c r="AY1287" s="13">
        <f t="shared" si="1718"/>
        <v>1.3590138986498295E-5</v>
      </c>
      <c r="AZ1287" s="13">
        <f t="shared" si="1719"/>
        <v>5.4251617826761862E-6</v>
      </c>
      <c r="BA1287" s="13">
        <f t="shared" si="1720"/>
        <v>1.4438106138306663E-6</v>
      </c>
      <c r="BB1287" s="13">
        <f t="shared" si="1721"/>
        <v>2.881834457822068E-7</v>
      </c>
      <c r="BC1287" s="13">
        <f t="shared" si="1722"/>
        <v>4.6016948553972317E-8</v>
      </c>
      <c r="BD1287" s="13">
        <f t="shared" si="1723"/>
        <v>8.824162918624443E-5</v>
      </c>
      <c r="BE1287" s="13">
        <f t="shared" si="1724"/>
        <v>5.3552642698833509E-5</v>
      </c>
      <c r="BF1287" s="13">
        <f t="shared" si="1725"/>
        <v>1.62501846717716E-5</v>
      </c>
      <c r="BG1287" s="13">
        <f t="shared" si="1726"/>
        <v>3.2873385707808435E-6</v>
      </c>
      <c r="BH1287" s="13">
        <f t="shared" si="1727"/>
        <v>4.9876024937038284E-7</v>
      </c>
      <c r="BI1287" s="13">
        <f t="shared" si="1728"/>
        <v>6.0538160215829084E-8</v>
      </c>
      <c r="BJ1287" s="14">
        <f t="shared" si="1729"/>
        <v>0.25291750461457196</v>
      </c>
      <c r="BK1287" s="14">
        <f t="shared" si="1730"/>
        <v>0.37936321835749176</v>
      </c>
      <c r="BL1287" s="14">
        <f t="shared" si="1731"/>
        <v>0.34690236016503567</v>
      </c>
      <c r="BM1287" s="14">
        <f t="shared" si="1732"/>
        <v>0.16775643160730802</v>
      </c>
      <c r="BN1287" s="14">
        <f t="shared" si="1733"/>
        <v>0.83221953684097694</v>
      </c>
    </row>
    <row r="1288" spans="1:66" x14ac:dyDescent="0.25">
      <c r="A1288" t="s">
        <v>348</v>
      </c>
      <c r="B1288" t="s">
        <v>271</v>
      </c>
      <c r="C1288" t="s">
        <v>272</v>
      </c>
      <c r="D1288" s="7" t="s">
        <v>381</v>
      </c>
      <c r="E1288" s="10">
        <f>VLOOKUP(A1288,home!$A$2:$E$405,3,FALSE)</f>
        <v>1.4792000000000001</v>
      </c>
      <c r="F1288" s="10">
        <f>VLOOKUP(B1288,home!$B$2:$E$405,3,FALSE)</f>
        <v>0.86919999999999997</v>
      </c>
      <c r="G1288" s="10">
        <f>VLOOKUP(C1288,away!$B$2:$E$405,4,FALSE)</f>
        <v>1.0817000000000001</v>
      </c>
      <c r="H1288" s="10">
        <f>VLOOKUP(A1288,away!$A$2:$E$405,3,FALSE)</f>
        <v>1.1875</v>
      </c>
      <c r="I1288" s="10">
        <f>VLOOKUP(C1288,away!$B$2:$E$405,3,FALSE)</f>
        <v>0.16839999999999999</v>
      </c>
      <c r="J1288" s="10">
        <f>VLOOKUP(B1288,home!$B$2:$E$405,4,FALSE)</f>
        <v>1.3232999999999999</v>
      </c>
      <c r="K1288" s="12">
        <f t="shared" si="1678"/>
        <v>1.3907640162880002</v>
      </c>
      <c r="L1288" s="12">
        <f t="shared" si="1679"/>
        <v>0.26462691749999995</v>
      </c>
      <c r="M1288" s="13">
        <f t="shared" si="1680"/>
        <v>0.19101736596459387</v>
      </c>
      <c r="N1288" s="13">
        <f t="shared" si="1681"/>
        <v>0.26566007906967332</v>
      </c>
      <c r="O1288" s="13">
        <f t="shared" si="1682"/>
        <v>5.0548336744179877E-2</v>
      </c>
      <c r="P1288" s="13">
        <f t="shared" si="1683"/>
        <v>7.0300807827013895E-2</v>
      </c>
      <c r="Q1288" s="13">
        <f t="shared" si="1684"/>
        <v>0.18473523926716329</v>
      </c>
      <c r="R1288" s="13">
        <f t="shared" si="1685"/>
        <v>6.6882252686821502E-3</v>
      </c>
      <c r="S1288" s="13">
        <f t="shared" si="1686"/>
        <v>6.4682647519686814E-3</v>
      </c>
      <c r="T1288" s="13">
        <f t="shared" si="1687"/>
        <v>4.8885916920894369E-2</v>
      </c>
      <c r="U1288" s="13">
        <f t="shared" si="1688"/>
        <v>9.3017430365112761E-3</v>
      </c>
      <c r="V1288" s="13">
        <f t="shared" si="1689"/>
        <v>2.6450430305476551E-4</v>
      </c>
      <c r="W1288" s="13">
        <f t="shared" si="1690"/>
        <v>8.5641041104374899E-2</v>
      </c>
      <c r="X1288" s="13">
        <f t="shared" si="1691"/>
        <v>2.2662924718941518E-2</v>
      </c>
      <c r="Y1288" s="13">
        <f t="shared" si="1692"/>
        <v>2.9986099549540227E-3</v>
      </c>
      <c r="Z1288" s="13">
        <f t="shared" si="1693"/>
        <v>5.899614787989887E-4</v>
      </c>
      <c r="AA1288" s="13">
        <f t="shared" si="1694"/>
        <v>8.2049719570968923E-4</v>
      </c>
      <c r="AB1288" s="13">
        <f t="shared" si="1695"/>
        <v>5.7055898762912451E-4</v>
      </c>
      <c r="AC1288" s="13">
        <f t="shared" si="1696"/>
        <v>6.0841543400293455E-6</v>
      </c>
      <c r="AD1288" s="13">
        <f t="shared" si="1697"/>
        <v>2.9776619571351543E-2</v>
      </c>
      <c r="AE1288" s="13">
        <f t="shared" si="1698"/>
        <v>7.8796950507369276E-3</v>
      </c>
      <c r="AF1288" s="13">
        <f t="shared" si="1699"/>
        <v>1.0425897060582592E-3</v>
      </c>
      <c r="AG1288" s="13">
        <f t="shared" si="1700"/>
        <v>9.1965766710476037E-5</v>
      </c>
      <c r="AH1288" s="13">
        <f t="shared" si="1701"/>
        <v>3.9029921894579483E-5</v>
      </c>
      <c r="AI1288" s="13">
        <f t="shared" si="1702"/>
        <v>5.4281410929512312E-5</v>
      </c>
      <c r="AJ1288" s="13">
        <f t="shared" si="1703"/>
        <v>3.7746316537053954E-5</v>
      </c>
      <c r="AK1288" s="13">
        <f t="shared" si="1704"/>
        <v>1.7498739595717105E-5</v>
      </c>
      <c r="AL1288" s="13">
        <f t="shared" si="1705"/>
        <v>8.9566927674539568E-8</v>
      </c>
      <c r="AM1288" s="13">
        <f t="shared" si="1706"/>
        <v>8.2824502053065463E-3</v>
      </c>
      <c r="AN1288" s="13">
        <f t="shared" si="1707"/>
        <v>2.1917592671775129E-3</v>
      </c>
      <c r="AO1288" s="13">
        <f t="shared" si="1708"/>
        <v>2.8999924938762198E-4</v>
      </c>
      <c r="AP1288" s="13">
        <f t="shared" si="1709"/>
        <v>2.5580535814253378E-5</v>
      </c>
      <c r="AQ1288" s="13">
        <f t="shared" si="1710"/>
        <v>1.6923245851310557E-6</v>
      </c>
      <c r="AR1288" s="13">
        <f t="shared" si="1711"/>
        <v>2.0656735842456669E-6</v>
      </c>
      <c r="AS1288" s="13">
        <f t="shared" si="1712"/>
        <v>2.8728644903655322E-6</v>
      </c>
      <c r="AT1288" s="13">
        <f t="shared" si="1713"/>
        <v>1.9977382784359735E-6</v>
      </c>
      <c r="AU1288" s="13">
        <f t="shared" si="1714"/>
        <v>9.2612750386996323E-7</v>
      </c>
      <c r="AV1288" s="13">
        <f t="shared" si="1715"/>
        <v>3.2200620171924267E-7</v>
      </c>
      <c r="AW1288" s="13">
        <f t="shared" si="1716"/>
        <v>9.1565662081550192E-10</v>
      </c>
      <c r="AX1288" s="13">
        <f t="shared" si="1717"/>
        <v>1.9198222853729174E-3</v>
      </c>
      <c r="AY1288" s="13">
        <f t="shared" si="1718"/>
        <v>5.0803665352604037E-4</v>
      </c>
      <c r="AZ1288" s="13">
        <f t="shared" si="1719"/>
        <v>6.7220086799805757E-5</v>
      </c>
      <c r="BA1288" s="13">
        <f t="shared" si="1720"/>
        <v>5.9294147879716763E-6</v>
      </c>
      <c r="BB1288" s="13">
        <f t="shared" si="1721"/>
        <v>3.9227068947996509E-7</v>
      </c>
      <c r="BC1288" s="13">
        <f t="shared" si="1722"/>
        <v>2.0761076676536578E-8</v>
      </c>
      <c r="BD1288" s="13">
        <f t="shared" si="1723"/>
        <v>9.1105472193351098E-8</v>
      </c>
      <c r="BE1288" s="13">
        <f t="shared" si="1724"/>
        <v>1.2670621241343969E-7</v>
      </c>
      <c r="BF1288" s="13">
        <f t="shared" si="1725"/>
        <v>8.8109220432377936E-8</v>
      </c>
      <c r="BG1288" s="13">
        <f t="shared" si="1726"/>
        <v>4.0846377760179557E-8</v>
      </c>
      <c r="BH1288" s="13">
        <f t="shared" si="1727"/>
        <v>1.4201918096141044E-8</v>
      </c>
      <c r="BI1288" s="13">
        <f t="shared" si="1728"/>
        <v>3.9503033300764688E-9</v>
      </c>
      <c r="BJ1288" s="14">
        <f t="shared" si="1729"/>
        <v>0.66266758418538263</v>
      </c>
      <c r="BK1288" s="14">
        <f t="shared" si="1730"/>
        <v>0.26856515322142488</v>
      </c>
      <c r="BL1288" s="14">
        <f t="shared" si="1731"/>
        <v>6.8086466951231869E-2</v>
      </c>
      <c r="BM1288" s="14">
        <f t="shared" si="1732"/>
        <v>0.23045107595766254</v>
      </c>
      <c r="BN1288" s="14">
        <f t="shared" si="1733"/>
        <v>0.76895005414130646</v>
      </c>
    </row>
    <row r="1289" spans="1:66" x14ac:dyDescent="0.25">
      <c r="A1289" t="s">
        <v>348</v>
      </c>
      <c r="B1289" t="s">
        <v>273</v>
      </c>
      <c r="C1289" t="s">
        <v>269</v>
      </c>
      <c r="D1289" s="7" t="s">
        <v>381</v>
      </c>
      <c r="E1289" s="10">
        <f>VLOOKUP(A1289,home!$A$2:$E$405,3,FALSE)</f>
        <v>1.4792000000000001</v>
      </c>
      <c r="F1289" s="10">
        <f>VLOOKUP(B1289,home!$B$2:$E$405,3,FALSE)</f>
        <v>1.9154</v>
      </c>
      <c r="G1289" s="10">
        <f>VLOOKUP(C1289,away!$B$2:$E$405,4,FALSE)</f>
        <v>0.96579999999999999</v>
      </c>
      <c r="H1289" s="10">
        <f>VLOOKUP(A1289,away!$A$2:$E$405,3,FALSE)</f>
        <v>1.1875</v>
      </c>
      <c r="I1289" s="10">
        <f>VLOOKUP(C1289,away!$B$2:$E$405,3,FALSE)</f>
        <v>0.84209999999999996</v>
      </c>
      <c r="J1289" s="10">
        <f>VLOOKUP(B1289,home!$B$2:$E$405,4,FALSE)</f>
        <v>0.98250000000000004</v>
      </c>
      <c r="K1289" s="12">
        <f t="shared" si="1678"/>
        <v>2.7363621989440001</v>
      </c>
      <c r="L1289" s="12">
        <f t="shared" si="1679"/>
        <v>0.982493859375</v>
      </c>
      <c r="M1289" s="13">
        <f t="shared" si="1680"/>
        <v>2.4261705953970075E-2</v>
      </c>
      <c r="N1289" s="13">
        <f t="shared" si="1681"/>
        <v>6.6388815054338288E-2</v>
      </c>
      <c r="O1289" s="13">
        <f t="shared" si="1682"/>
        <v>2.3836977117737471E-2</v>
      </c>
      <c r="P1289" s="13">
        <f t="shared" si="1683"/>
        <v>6.5226603122069918E-2</v>
      </c>
      <c r="Q1289" s="13">
        <f t="shared" si="1684"/>
        <v>9.0831921973687862E-2</v>
      </c>
      <c r="R1289" s="13">
        <f t="shared" si="1685"/>
        <v>1.1709841822119725E-2</v>
      </c>
      <c r="S1289" s="13">
        <f t="shared" si="1686"/>
        <v>4.3839762988181742E-2</v>
      </c>
      <c r="T1289" s="13">
        <f t="shared" si="1687"/>
        <v>8.9241805574377442E-2</v>
      </c>
      <c r="U1289" s="13">
        <f t="shared" si="1688"/>
        <v>3.204236851766195E-2</v>
      </c>
      <c r="V1289" s="13">
        <f t="shared" si="1689"/>
        <v>1.309571198707998E-2</v>
      </c>
      <c r="W1289" s="13">
        <f t="shared" si="1690"/>
        <v>8.2849679248743438E-2</v>
      </c>
      <c r="X1289" s="13">
        <f t="shared" si="1691"/>
        <v>8.139930111307879E-2</v>
      </c>
      <c r="Y1289" s="13">
        <f t="shared" si="1692"/>
        <v>3.9987156750508256E-2</v>
      </c>
      <c r="Z1289" s="13">
        <f t="shared" si="1693"/>
        <v>3.8349492281617307E-3</v>
      </c>
      <c r="AA1289" s="13">
        <f t="shared" si="1694"/>
        <v>1.0493810102811229E-2</v>
      </c>
      <c r="AB1289" s="13">
        <f t="shared" si="1695"/>
        <v>1.4357432644114654E-2</v>
      </c>
      <c r="AC1289" s="13">
        <f t="shared" si="1696"/>
        <v>2.2004553441202475E-3</v>
      </c>
      <c r="AD1289" s="13">
        <f t="shared" si="1697"/>
        <v>5.6676682622724184E-2</v>
      </c>
      <c r="AE1289" s="13">
        <f t="shared" si="1698"/>
        <v>5.5684492646572277E-2</v>
      </c>
      <c r="AF1289" s="13">
        <f t="shared" si="1699"/>
        <v>2.7354836043834801E-2</v>
      </c>
      <c r="AG1289" s="13">
        <f t="shared" si="1700"/>
        <v>8.9586528124258689E-3</v>
      </c>
      <c r="AH1289" s="13">
        <f t="shared" si="1701"/>
        <v>9.419535169209489E-4</v>
      </c>
      <c r="AI1289" s="13">
        <f t="shared" si="1702"/>
        <v>2.5775259968648422E-3</v>
      </c>
      <c r="AJ1289" s="13">
        <f t="shared" si="1703"/>
        <v>3.5265223523082037E-3</v>
      </c>
      <c r="AK1289" s="13">
        <f t="shared" si="1704"/>
        <v>3.2166141528624142E-3</v>
      </c>
      <c r="AL1289" s="13">
        <f t="shared" si="1705"/>
        <v>2.3663336401994926E-4</v>
      </c>
      <c r="AM1289" s="13">
        <f t="shared" si="1706"/>
        <v>3.1017586378073756E-2</v>
      </c>
      <c r="AN1289" s="13">
        <f t="shared" si="1707"/>
        <v>3.0474588149091108E-2</v>
      </c>
      <c r="AO1289" s="13">
        <f t="shared" si="1708"/>
        <v>1.4970547861732081E-2</v>
      </c>
      <c r="AP1289" s="13">
        <f t="shared" si="1709"/>
        <v>4.9028237818771019E-3</v>
      </c>
      <c r="AQ1289" s="13">
        <f t="shared" si="1710"/>
        <v>1.2042485648229915E-3</v>
      </c>
      <c r="AR1289" s="13">
        <f t="shared" si="1711"/>
        <v>1.8509270923830357E-4</v>
      </c>
      <c r="AS1289" s="13">
        <f t="shared" si="1712"/>
        <v>5.0648069285982671E-4</v>
      </c>
      <c r="AT1289" s="13">
        <f t="shared" si="1713"/>
        <v>6.9295731121829843E-4</v>
      </c>
      <c r="AU1289" s="13">
        <f t="shared" si="1714"/>
        <v>6.3206073063320817E-4</v>
      </c>
      <c r="AV1289" s="13">
        <f t="shared" si="1715"/>
        <v>4.323867726854093E-4</v>
      </c>
      <c r="AW1289" s="13">
        <f t="shared" si="1716"/>
        <v>1.7671641966760289E-5</v>
      </c>
      <c r="AX1289" s="13">
        <f t="shared" si="1717"/>
        <v>1.4145891811240222E-2</v>
      </c>
      <c r="AY1289" s="13">
        <f t="shared" si="1718"/>
        <v>1.3898251839926613E-2</v>
      </c>
      <c r="AZ1289" s="13">
        <f t="shared" si="1719"/>
        <v>6.8274735443875963E-3</v>
      </c>
      <c r="BA1289" s="13">
        <f t="shared" si="1720"/>
        <v>2.2359836108020266E-3</v>
      </c>
      <c r="BB1289" s="13">
        <f t="shared" si="1721"/>
        <v>5.4921004181903267E-4</v>
      </c>
      <c r="BC1289" s="13">
        <f t="shared" si="1722"/>
        <v>1.0791909871885736E-4</v>
      </c>
      <c r="BD1289" s="13">
        <f t="shared" si="1723"/>
        <v>3.0308741706952582E-5</v>
      </c>
      <c r="BE1289" s="13">
        <f t="shared" si="1724"/>
        <v>8.2935695104462492E-5</v>
      </c>
      <c r="BF1289" s="13">
        <f t="shared" si="1725"/>
        <v>1.1347105051349811E-4</v>
      </c>
      <c r="BG1289" s="13">
        <f t="shared" si="1726"/>
        <v>1.0349929776653378E-4</v>
      </c>
      <c r="BH1289" s="13">
        <f t="shared" si="1727"/>
        <v>7.0802891506398073E-5</v>
      </c>
      <c r="BI1289" s="13">
        <f t="shared" si="1728"/>
        <v>3.8748471178808185E-5</v>
      </c>
      <c r="BJ1289" s="14">
        <f t="shared" si="1729"/>
        <v>0.71970786852278279</v>
      </c>
      <c r="BK1289" s="14">
        <f t="shared" si="1730"/>
        <v>0.1627591245993685</v>
      </c>
      <c r="BL1289" s="14">
        <f t="shared" si="1731"/>
        <v>0.10559179058781314</v>
      </c>
      <c r="BM1289" s="14">
        <f t="shared" si="1732"/>
        <v>0.69575728769624312</v>
      </c>
      <c r="BN1289" s="14">
        <f t="shared" si="1733"/>
        <v>0.28225586504392336</v>
      </c>
    </row>
    <row r="1290" spans="1:66" x14ac:dyDescent="0.25">
      <c r="A1290" t="s">
        <v>348</v>
      </c>
      <c r="B1290" t="s">
        <v>260</v>
      </c>
      <c r="C1290" t="s">
        <v>270</v>
      </c>
      <c r="D1290" s="7" t="s">
        <v>381</v>
      </c>
      <c r="E1290" s="10">
        <f>VLOOKUP(A1290,home!$A$2:$E$405,3,FALSE)</f>
        <v>1.4792000000000001</v>
      </c>
      <c r="F1290" s="10">
        <f>VLOOKUP(B1290,home!$B$2:$E$405,3,FALSE)</f>
        <v>0.67600000000000005</v>
      </c>
      <c r="G1290" s="10">
        <f>VLOOKUP(C1290,away!$B$2:$E$405,4,FALSE)</f>
        <v>1.1267</v>
      </c>
      <c r="H1290" s="10">
        <f>VLOOKUP(A1290,away!$A$2:$E$405,3,FALSE)</f>
        <v>1.1875</v>
      </c>
      <c r="I1290" s="10">
        <f>VLOOKUP(C1290,away!$B$2:$E$405,3,FALSE)</f>
        <v>0.56140000000000001</v>
      </c>
      <c r="J1290" s="10">
        <f>VLOOKUP(B1290,home!$B$2:$E$405,4,FALSE)</f>
        <v>0.98250000000000004</v>
      </c>
      <c r="K1290" s="12">
        <f t="shared" si="1678"/>
        <v>1.1266314966400002</v>
      </c>
      <c r="L1290" s="12">
        <f t="shared" si="1679"/>
        <v>0.65499590625000004</v>
      </c>
      <c r="M1290" s="13">
        <f t="shared" si="1680"/>
        <v>0.16836392825329638</v>
      </c>
      <c r="N1290" s="13">
        <f t="shared" si="1681"/>
        <v>0.18968410446820089</v>
      </c>
      <c r="O1290" s="13">
        <f t="shared" si="1682"/>
        <v>0.11027768376607784</v>
      </c>
      <c r="P1290" s="13">
        <f t="shared" si="1683"/>
        <v>0.12424231190736891</v>
      </c>
      <c r="Q1290" s="13">
        <f t="shared" si="1684"/>
        <v>0.10685204325291366</v>
      </c>
      <c r="R1290" s="13">
        <f t="shared" si="1685"/>
        <v>3.6115715708756532E-2</v>
      </c>
      <c r="S1290" s="13">
        <f t="shared" si="1686"/>
        <v>2.2920812415449396E-2</v>
      </c>
      <c r="T1290" s="13">
        <f t="shared" si="1687"/>
        <v>6.9987650905106391E-2</v>
      </c>
      <c r="U1290" s="13">
        <f t="shared" si="1688"/>
        <v>4.0689102841181136E-2</v>
      </c>
      <c r="V1290" s="13">
        <f t="shared" si="1689"/>
        <v>1.8793513121212989E-3</v>
      </c>
      <c r="W1290" s="13">
        <f t="shared" si="1690"/>
        <v>4.0127625803024057E-2</v>
      </c>
      <c r="X1290" s="13">
        <f t="shared" si="1691"/>
        <v>2.6283430628512627E-2</v>
      </c>
      <c r="Y1290" s="13">
        <f t="shared" si="1692"/>
        <v>8.6077697319408182E-3</v>
      </c>
      <c r="Z1290" s="13">
        <f t="shared" si="1693"/>
        <v>7.8852153135081163E-3</v>
      </c>
      <c r="AA1290" s="13">
        <f t="shared" si="1694"/>
        <v>8.8837319299862969E-3</v>
      </c>
      <c r="AB1290" s="13">
        <f t="shared" si="1695"/>
        <v>5.0043461000145104E-3</v>
      </c>
      <c r="AC1290" s="13">
        <f t="shared" si="1696"/>
        <v>8.6677916376784036E-5</v>
      </c>
      <c r="AD1290" s="13">
        <f t="shared" si="1697"/>
        <v>1.1302261778767723E-2</v>
      </c>
      <c r="AE1290" s="13">
        <f t="shared" si="1698"/>
        <v>7.402935196458702E-3</v>
      </c>
      <c r="AF1290" s="13">
        <f t="shared" si="1699"/>
        <v>2.4244461239572449E-3</v>
      </c>
      <c r="AG1290" s="13">
        <f t="shared" si="1700"/>
        <v>5.2933409537189182E-4</v>
      </c>
      <c r="AH1290" s="13">
        <f t="shared" si="1701"/>
        <v>1.2911959375619063E-3</v>
      </c>
      <c r="AI1290" s="13">
        <f t="shared" si="1702"/>
        <v>1.4547020115908587E-3</v>
      </c>
      <c r="AJ1290" s="13">
        <f t="shared" si="1703"/>
        <v>8.1945655224191407E-4</v>
      </c>
      <c r="AK1290" s="13">
        <f t="shared" si="1704"/>
        <v>3.0774185396125413E-4</v>
      </c>
      <c r="AL1290" s="13">
        <f t="shared" si="1705"/>
        <v>2.5585206602601108E-6</v>
      </c>
      <c r="AM1290" s="13">
        <f t="shared" si="1706"/>
        <v>2.5466968206460288E-3</v>
      </c>
      <c r="AN1290" s="13">
        <f t="shared" si="1707"/>
        <v>1.6680759919830393E-3</v>
      </c>
      <c r="AO1290" s="13">
        <f t="shared" si="1708"/>
        <v>5.4629147303139928E-4</v>
      </c>
      <c r="AP1290" s="13">
        <f t="shared" si="1709"/>
        <v>1.1927289281828296E-4</v>
      </c>
      <c r="AQ1290" s="13">
        <f t="shared" si="1710"/>
        <v>1.9530814130642585E-5</v>
      </c>
      <c r="AR1290" s="13">
        <f t="shared" si="1711"/>
        <v>1.6914561065393597E-4</v>
      </c>
      <c r="AS1290" s="13">
        <f t="shared" si="1712"/>
        <v>1.905647724811306E-4</v>
      </c>
      <c r="AT1290" s="13">
        <f t="shared" si="1713"/>
        <v>1.0734813741363866E-4</v>
      </c>
      <c r="AU1290" s="13">
        <f t="shared" si="1714"/>
        <v>4.0313930905281379E-5</v>
      </c>
      <c r="AV1290" s="13">
        <f t="shared" si="1715"/>
        <v>1.1354736077814682E-5</v>
      </c>
      <c r="AW1290" s="13">
        <f t="shared" si="1716"/>
        <v>5.2445339554241659E-8</v>
      </c>
      <c r="AX1290" s="13">
        <f t="shared" si="1717"/>
        <v>4.7819814175546071E-4</v>
      </c>
      <c r="AY1290" s="13">
        <f t="shared" si="1718"/>
        <v>3.1321782522618396E-4</v>
      </c>
      <c r="AZ1290" s="13">
        <f t="shared" si="1719"/>
        <v>1.0257819664383924E-4</v>
      </c>
      <c r="BA1290" s="13">
        <f t="shared" si="1720"/>
        <v>2.2396099624074066E-5</v>
      </c>
      <c r="BB1290" s="13">
        <f t="shared" si="1721"/>
        <v>3.6673383924339188E-6</v>
      </c>
      <c r="BC1290" s="13">
        <f t="shared" si="1722"/>
        <v>4.8041832677553487E-7</v>
      </c>
      <c r="BD1290" s="13">
        <f t="shared" si="1723"/>
        <v>1.8464947089747402E-5</v>
      </c>
      <c r="BE1290" s="13">
        <f t="shared" si="1724"/>
        <v>2.0803190975100528E-5</v>
      </c>
      <c r="BF1290" s="13">
        <f t="shared" si="1725"/>
        <v>1.1718765091582627E-5</v>
      </c>
      <c r="BG1290" s="13">
        <f t="shared" si="1726"/>
        <v>4.4009099513007753E-6</v>
      </c>
      <c r="BH1290" s="13">
        <f t="shared" si="1727"/>
        <v>1.2395509412529659E-6</v>
      </c>
      <c r="BI1290" s="13">
        <f t="shared" si="1728"/>
        <v>2.7930342642106983E-7</v>
      </c>
      <c r="BJ1290" s="14">
        <f t="shared" si="1729"/>
        <v>0.46902200799683208</v>
      </c>
      <c r="BK1290" s="14">
        <f t="shared" si="1730"/>
        <v>0.31780885815049925</v>
      </c>
      <c r="BL1290" s="14">
        <f t="shared" si="1731"/>
        <v>0.20541931055637946</v>
      </c>
      <c r="BM1290" s="14">
        <f t="shared" si="1732"/>
        <v>0.26428643928071821</v>
      </c>
      <c r="BN1290" s="14">
        <f t="shared" si="1733"/>
        <v>0.73553578735661418</v>
      </c>
    </row>
    <row r="1291" spans="1:66" x14ac:dyDescent="0.25">
      <c r="A1291" t="s">
        <v>348</v>
      </c>
      <c r="B1291" t="s">
        <v>267</v>
      </c>
      <c r="C1291" t="s">
        <v>264</v>
      </c>
      <c r="D1291" s="7" t="s">
        <v>381</v>
      </c>
      <c r="E1291" s="10">
        <f>VLOOKUP(A1291,home!$A$2:$E$405,3,FALSE)</f>
        <v>1.4792000000000001</v>
      </c>
      <c r="F1291" s="10">
        <f>VLOOKUP(B1291,home!$B$2:$E$405,3,FALSE)</f>
        <v>1.2394000000000001</v>
      </c>
      <c r="G1291" s="10">
        <f>VLOOKUP(C1291,away!$B$2:$E$405,4,FALSE)</f>
        <v>1.2394000000000001</v>
      </c>
      <c r="H1291" s="10">
        <f>VLOOKUP(A1291,away!$A$2:$E$405,3,FALSE)</f>
        <v>1.1875</v>
      </c>
      <c r="I1291" s="10">
        <f>VLOOKUP(C1291,away!$B$2:$E$405,3,FALSE)</f>
        <v>1.4035</v>
      </c>
      <c r="J1291" s="10">
        <f>VLOOKUP(B1291,home!$B$2:$E$405,4,FALSE)</f>
        <v>0.84209999999999996</v>
      </c>
      <c r="K1291" s="12">
        <f t="shared" si="1678"/>
        <v>2.2722174029120006</v>
      </c>
      <c r="L1291" s="12">
        <f t="shared" si="1679"/>
        <v>1.4034912281249998</v>
      </c>
      <c r="M1291" s="13">
        <f t="shared" si="1680"/>
        <v>2.5331448510401599E-2</v>
      </c>
      <c r="N1291" s="13">
        <f t="shared" si="1681"/>
        <v>5.7558558146303784E-2</v>
      </c>
      <c r="O1291" s="13">
        <f t="shared" si="1682"/>
        <v>3.5552465780048732E-2</v>
      </c>
      <c r="P1291" s="13">
        <f t="shared" si="1683"/>
        <v>8.0782931461860108E-2</v>
      </c>
      <c r="Q1291" s="13">
        <f t="shared" si="1684"/>
        <v>6.5392778753276884E-2</v>
      </c>
      <c r="R1291" s="13">
        <f t="shared" si="1685"/>
        <v>2.494878693025632E-2</v>
      </c>
      <c r="S1291" s="13">
        <f t="shared" si="1686"/>
        <v>6.4404943255534045E-2</v>
      </c>
      <c r="T1291" s="13">
        <f t="shared" si="1687"/>
        <v>9.1778191362942962E-2</v>
      </c>
      <c r="U1291" s="13">
        <f t="shared" si="1688"/>
        <v>5.6689067844471877E-2</v>
      </c>
      <c r="V1291" s="13">
        <f t="shared" si="1689"/>
        <v>2.2821084386602668E-2</v>
      </c>
      <c r="W1291" s="13">
        <f t="shared" si="1690"/>
        <v>4.9528869969323285E-2</v>
      </c>
      <c r="X1291" s="13">
        <f t="shared" si="1691"/>
        <v>6.9513334540888955E-2</v>
      </c>
      <c r="Y1291" s="13">
        <f t="shared" si="1692"/>
        <v>4.8780677632928114E-2</v>
      </c>
      <c r="Z1291" s="13">
        <f t="shared" si="1693"/>
        <v>1.1671801202991465E-2</v>
      </c>
      <c r="AA1291" s="13">
        <f t="shared" si="1694"/>
        <v>2.6520869816766428E-2</v>
      </c>
      <c r="AB1291" s="13">
        <f t="shared" si="1695"/>
        <v>3.0130590969010138E-2</v>
      </c>
      <c r="AC1291" s="13">
        <f t="shared" si="1696"/>
        <v>4.5485804313836666E-3</v>
      </c>
      <c r="AD1291" s="13">
        <f t="shared" si="1697"/>
        <v>2.8135090072715491E-2</v>
      </c>
      <c r="AE1291" s="13">
        <f t="shared" si="1698"/>
        <v>3.9487352119562953E-2</v>
      </c>
      <c r="AF1291" s="13">
        <f t="shared" si="1699"/>
        <v>2.7710076160844869E-2</v>
      </c>
      <c r="AG1291" s="13">
        <f t="shared" si="1700"/>
        <v>1.2963616274140484E-2</v>
      </c>
      <c r="AH1291" s="13">
        <f t="shared" si="1701"/>
        <v>4.0953176512043363E-3</v>
      </c>
      <c r="AI1291" s="13">
        <f t="shared" si="1702"/>
        <v>9.3054520375191914E-3</v>
      </c>
      <c r="AJ1291" s="13">
        <f t="shared" si="1703"/>
        <v>1.0572005030807021E-2</v>
      </c>
      <c r="AK1291" s="13">
        <f t="shared" si="1704"/>
        <v>8.0072979382243108E-3</v>
      </c>
      <c r="AL1291" s="13">
        <f t="shared" si="1705"/>
        <v>5.8022368691051083E-4</v>
      </c>
      <c r="AM1291" s="13">
        <f t="shared" si="1706"/>
        <v>1.2785808259144158E-2</v>
      </c>
      <c r="AN1291" s="13">
        <f t="shared" si="1707"/>
        <v>1.7944769736197002E-2</v>
      </c>
      <c r="AO1291" s="13">
        <f t="shared" si="1708"/>
        <v>1.2592663457737732E-2</v>
      </c>
      <c r="AP1291" s="13">
        <f t="shared" si="1709"/>
        <v>5.8912309005550462E-3</v>
      </c>
      <c r="AQ1291" s="13">
        <f t="shared" si="1710"/>
        <v>2.0670727229469884E-3</v>
      </c>
      <c r="AR1291" s="13">
        <f t="shared" si="1711"/>
        <v>1.149548479970152E-3</v>
      </c>
      <c r="AS1291" s="13">
        <f t="shared" si="1712"/>
        <v>2.6120240616792165E-3</v>
      </c>
      <c r="AT1291" s="13">
        <f t="shared" si="1713"/>
        <v>2.9675432648862028E-3</v>
      </c>
      <c r="AU1291" s="13">
        <f t="shared" si="1714"/>
        <v>2.2476344834562421E-3</v>
      </c>
      <c r="AV1291" s="13">
        <f t="shared" si="1715"/>
        <v>1.2767785471735999E-3</v>
      </c>
      <c r="AW1291" s="13">
        <f t="shared" si="1716"/>
        <v>5.1398747723268506E-5</v>
      </c>
      <c r="AX1291" s="13">
        <f t="shared" si="1717"/>
        <v>4.8420226727872197E-3</v>
      </c>
      <c r="AY1291" s="13">
        <f t="shared" si="1718"/>
        <v>6.7957363476392292E-3</v>
      </c>
      <c r="AZ1291" s="13">
        <f t="shared" si="1719"/>
        <v>4.7688781762809428E-3</v>
      </c>
      <c r="BA1291" s="13">
        <f t="shared" si="1720"/>
        <v>2.2310262294690168E-3</v>
      </c>
      <c r="BB1291" s="13">
        <f t="shared" si="1721"/>
        <v>7.8280643569413966E-4</v>
      </c>
      <c r="BC1291" s="13">
        <f t="shared" si="1722"/>
        <v>2.1973239316330423E-4</v>
      </c>
      <c r="BD1291" s="13">
        <f t="shared" si="1723"/>
        <v>2.6889686799042245E-4</v>
      </c>
      <c r="BE1291" s="13">
        <f t="shared" si="1724"/>
        <v>6.1099214303636875E-4</v>
      </c>
      <c r="BF1291" s="13">
        <f t="shared" si="1725"/>
        <v>6.9415349022486762E-4</v>
      </c>
      <c r="BG1291" s="13">
        <f t="shared" si="1726"/>
        <v>5.2575588026034989E-4</v>
      </c>
      <c r="BH1291" s="13">
        <f t="shared" si="1727"/>
        <v>2.986579152027213E-4</v>
      </c>
      <c r="BI1291" s="13">
        <f t="shared" si="1728"/>
        <v>1.3572314248820797E-4</v>
      </c>
      <c r="BJ1291" s="14">
        <f t="shared" si="1729"/>
        <v>0.56177029236454246</v>
      </c>
      <c r="BK1291" s="14">
        <f t="shared" si="1730"/>
        <v>0.20526494808033183</v>
      </c>
      <c r="BL1291" s="14">
        <f t="shared" si="1731"/>
        <v>0.21860956227467671</v>
      </c>
      <c r="BM1291" s="14">
        <f t="shared" si="1732"/>
        <v>0.70100529674047918</v>
      </c>
      <c r="BN1291" s="14">
        <f t="shared" si="1733"/>
        <v>0.28956696958214745</v>
      </c>
    </row>
    <row r="1292" spans="1:66" x14ac:dyDescent="0.25">
      <c r="A1292" t="s">
        <v>349</v>
      </c>
      <c r="B1292" t="s">
        <v>274</v>
      </c>
      <c r="C1292" t="s">
        <v>276</v>
      </c>
      <c r="D1292" s="7" t="s">
        <v>381</v>
      </c>
      <c r="E1292" s="10">
        <f>VLOOKUP(A1292,home!$A$2:$E$405,3,FALSE)</f>
        <v>1.53</v>
      </c>
      <c r="F1292" s="10">
        <f>VLOOKUP(B1292,home!$B$2:$E$405,3,FALSE)</f>
        <v>1.1061000000000001</v>
      </c>
      <c r="G1292" s="10">
        <f>VLOOKUP(C1292,away!$B$2:$E$405,4,FALSE)</f>
        <v>0.59909999999999997</v>
      </c>
      <c r="H1292" s="10">
        <f>VLOOKUP(A1292,away!$A$2:$E$405,3,FALSE)</f>
        <v>1.075</v>
      </c>
      <c r="I1292" s="10">
        <f>VLOOKUP(C1292,away!$B$2:$E$405,3,FALSE)</f>
        <v>1.0078</v>
      </c>
      <c r="J1292" s="10">
        <f>VLOOKUP(B1292,home!$B$2:$E$405,4,FALSE)</f>
        <v>0.42930000000000001</v>
      </c>
      <c r="K1292" s="12">
        <f t="shared" si="1678"/>
        <v>1.0138767003</v>
      </c>
      <c r="L1292" s="12">
        <f t="shared" si="1679"/>
        <v>0.46509718050000004</v>
      </c>
      <c r="M1292" s="13">
        <f t="shared" si="1680"/>
        <v>0.22787139166971548</v>
      </c>
      <c r="N1292" s="13">
        <f t="shared" si="1681"/>
        <v>0.23103349467886</v>
      </c>
      <c r="O1292" s="13">
        <f t="shared" si="1682"/>
        <v>0.10598234178219586</v>
      </c>
      <c r="P1292" s="13">
        <f t="shared" si="1683"/>
        <v>0.10745302697619954</v>
      </c>
      <c r="Q1292" s="13">
        <f t="shared" si="1684"/>
        <v>0.11711973862189008</v>
      </c>
      <c r="R1292" s="13">
        <f t="shared" si="1685"/>
        <v>2.4646044172843318E-2</v>
      </c>
      <c r="S1292" s="13">
        <f t="shared" si="1686"/>
        <v>1.2667400810764402E-2</v>
      </c>
      <c r="T1292" s="13">
        <f t="shared" si="1687"/>
        <v>5.4472060213938037E-2</v>
      </c>
      <c r="U1292" s="13">
        <f t="shared" si="1688"/>
        <v>2.4988049941410424E-2</v>
      </c>
      <c r="V1292" s="13">
        <f t="shared" si="1689"/>
        <v>6.6370310953991379E-4</v>
      </c>
      <c r="W1292" s="13">
        <f t="shared" si="1690"/>
        <v>3.9581658044653474E-2</v>
      </c>
      <c r="X1292" s="13">
        <f t="shared" si="1691"/>
        <v>1.8409317556083476E-2</v>
      </c>
      <c r="Y1292" s="13">
        <f t="shared" si="1692"/>
        <v>4.2810608451317863E-3</v>
      </c>
      <c r="Z1292" s="13">
        <f t="shared" si="1693"/>
        <v>3.8209352184226278E-3</v>
      </c>
      <c r="AA1292" s="13">
        <f t="shared" si="1694"/>
        <v>3.8739571913143931E-3</v>
      </c>
      <c r="AB1292" s="13">
        <f t="shared" si="1695"/>
        <v>1.9638574671166464E-3</v>
      </c>
      <c r="AC1292" s="13">
        <f t="shared" si="1696"/>
        <v>1.9560624638696696E-5</v>
      </c>
      <c r="AD1292" s="13">
        <f t="shared" si="1697"/>
        <v>1.003273021267905E-2</v>
      </c>
      <c r="AE1292" s="13">
        <f t="shared" si="1698"/>
        <v>4.6661945346341913E-3</v>
      </c>
      <c r="AF1292" s="13">
        <f t="shared" si="1699"/>
        <v>1.0851169608614359E-3</v>
      </c>
      <c r="AG1292" s="13">
        <f t="shared" si="1700"/>
        <v>1.6822827966979427E-4</v>
      </c>
      <c r="AH1292" s="13">
        <f t="shared" si="1701"/>
        <v>4.4427654924037899E-4</v>
      </c>
      <c r="AI1292" s="13">
        <f t="shared" si="1702"/>
        <v>4.504416417645059E-4</v>
      </c>
      <c r="AJ1292" s="13">
        <f t="shared" si="1703"/>
        <v>2.2834614271495591E-4</v>
      </c>
      <c r="AK1292" s="13">
        <f t="shared" si="1704"/>
        <v>7.7171611234024153E-5</v>
      </c>
      <c r="AL1292" s="13">
        <f t="shared" si="1705"/>
        <v>3.689534366858447E-7</v>
      </c>
      <c r="AM1292" s="13">
        <f t="shared" si="1706"/>
        <v>2.0343902806062315E-3</v>
      </c>
      <c r="AN1292" s="13">
        <f t="shared" si="1707"/>
        <v>9.4618918354656212E-4</v>
      </c>
      <c r="AO1292" s="13">
        <f t="shared" si="1708"/>
        <v>2.2003496074355147E-4</v>
      </c>
      <c r="AP1292" s="13">
        <f t="shared" si="1709"/>
        <v>3.4112546617751335E-5</v>
      </c>
      <c r="AQ1292" s="13">
        <f t="shared" si="1710"/>
        <v>3.9664123128977393E-6</v>
      </c>
      <c r="AR1292" s="13">
        <f t="shared" si="1711"/>
        <v>4.1326354082793966E-5</v>
      </c>
      <c r="AS1292" s="13">
        <f t="shared" si="1712"/>
        <v>4.1899827512892573E-5</v>
      </c>
      <c r="AT1292" s="13">
        <f t="shared" si="1713"/>
        <v>2.1240629430955338E-5</v>
      </c>
      <c r="AU1292" s="13">
        <f t="shared" si="1714"/>
        <v>7.1784597599173564E-6</v>
      </c>
      <c r="AV1292" s="13">
        <f t="shared" si="1715"/>
        <v>1.8195182736553342E-6</v>
      </c>
      <c r="AW1292" s="13">
        <f t="shared" si="1716"/>
        <v>4.832789829223373E-9</v>
      </c>
      <c r="AX1292" s="13">
        <f t="shared" si="1717"/>
        <v>3.4377015080390601E-4</v>
      </c>
      <c r="AY1292" s="13">
        <f t="shared" si="1718"/>
        <v>1.5988652787895651E-4</v>
      </c>
      <c r="AZ1292" s="13">
        <f t="shared" si="1719"/>
        <v>3.7181386658218656E-5</v>
      </c>
      <c r="BA1292" s="13">
        <f t="shared" si="1720"/>
        <v>5.7643193672726053E-6</v>
      </c>
      <c r="BB1292" s="13">
        <f t="shared" si="1721"/>
        <v>6.7024217130500824E-7</v>
      </c>
      <c r="BC1292" s="13">
        <f t="shared" si="1722"/>
        <v>6.2345548825231506E-8</v>
      </c>
      <c r="BD1292" s="13">
        <f t="shared" si="1723"/>
        <v>3.2034617940420205E-6</v>
      </c>
      <c r="BE1292" s="13">
        <f t="shared" si="1724"/>
        <v>3.2479152732804413E-6</v>
      </c>
      <c r="BF1292" s="13">
        <f t="shared" si="1725"/>
        <v>1.6464928100637731E-6</v>
      </c>
      <c r="BG1292" s="13">
        <f t="shared" si="1726"/>
        <v>5.5644689911171111E-7</v>
      </c>
      <c r="BH1292" s="13">
        <f t="shared" si="1727"/>
        <v>1.4104213649088711E-7</v>
      </c>
      <c r="BI1292" s="13">
        <f t="shared" si="1728"/>
        <v>2.8599867189728583E-8</v>
      </c>
      <c r="BJ1292" s="14">
        <f t="shared" si="1729"/>
        <v>0.48463562830465678</v>
      </c>
      <c r="BK1292" s="14">
        <f t="shared" si="1730"/>
        <v>0.34883533867217364</v>
      </c>
      <c r="BL1292" s="14">
        <f t="shared" si="1731"/>
        <v>0.16277677524767495</v>
      </c>
      <c r="BM1292" s="14">
        <f t="shared" si="1732"/>
        <v>0.1858027578461347</v>
      </c>
      <c r="BN1292" s="14">
        <f t="shared" si="1733"/>
        <v>0.81410603790170433</v>
      </c>
    </row>
    <row r="1293" spans="1:66" x14ac:dyDescent="0.25">
      <c r="A1293" t="s">
        <v>349</v>
      </c>
      <c r="B1293" t="s">
        <v>282</v>
      </c>
      <c r="C1293" t="s">
        <v>288</v>
      </c>
      <c r="D1293" s="7" t="s">
        <v>381</v>
      </c>
      <c r="E1293" s="10">
        <f>VLOOKUP(A1293,home!$A$2:$E$405,3,FALSE)</f>
        <v>1.53</v>
      </c>
      <c r="F1293" s="10">
        <f>VLOOKUP(B1293,home!$B$2:$E$405,3,FALSE)</f>
        <v>0.85470000000000002</v>
      </c>
      <c r="G1293" s="10">
        <f>VLOOKUP(C1293,away!$B$2:$E$405,4,FALSE)</f>
        <v>1.4077</v>
      </c>
      <c r="H1293" s="10">
        <f>VLOOKUP(A1293,away!$A$2:$E$405,3,FALSE)</f>
        <v>1.075</v>
      </c>
      <c r="I1293" s="10">
        <f>VLOOKUP(C1293,away!$B$2:$E$405,3,FALSE)</f>
        <v>0.93020000000000003</v>
      </c>
      <c r="J1293" s="10">
        <f>VLOOKUP(B1293,home!$B$2:$E$405,4,FALSE)</f>
        <v>1.0018</v>
      </c>
      <c r="K1293" s="12">
        <f t="shared" si="1678"/>
        <v>1.8408366206999998</v>
      </c>
      <c r="L1293" s="12">
        <f t="shared" si="1679"/>
        <v>1.0017649369999999</v>
      </c>
      <c r="M1293" s="13">
        <f t="shared" si="1680"/>
        <v>5.827386576743563E-2</v>
      </c>
      <c r="N1293" s="13">
        <f t="shared" si="1681"/>
        <v>0.10727266613445158</v>
      </c>
      <c r="O1293" s="13">
        <f t="shared" si="1682"/>
        <v>5.8376715469261604E-2</v>
      </c>
      <c r="P1293" s="13">
        <f t="shared" si="1683"/>
        <v>0.10746199563200091</v>
      </c>
      <c r="Q1293" s="13">
        <f t="shared" si="1684"/>
        <v>9.8735726110211613E-2</v>
      </c>
      <c r="R1293" s="13">
        <f t="shared" si="1685"/>
        <v>2.9239873347165889E-2</v>
      </c>
      <c r="S1293" s="13">
        <f t="shared" si="1686"/>
        <v>4.9542279172362043E-2</v>
      </c>
      <c r="T1293" s="13">
        <f t="shared" si="1687"/>
        <v>9.8909988446445385E-2</v>
      </c>
      <c r="U1293" s="13">
        <f t="shared" si="1688"/>
        <v>5.3825829642092829E-2</v>
      </c>
      <c r="V1293" s="13">
        <f t="shared" si="1689"/>
        <v>1.0151133632178309E-2</v>
      </c>
      <c r="W1293" s="13">
        <f t="shared" si="1690"/>
        <v>6.0585446798360892E-2</v>
      </c>
      <c r="X1293" s="13">
        <f t="shared" si="1691"/>
        <v>6.0692376295076844E-2</v>
      </c>
      <c r="Y1293" s="13">
        <f t="shared" si="1692"/>
        <v>3.0399747257808973E-2</v>
      </c>
      <c r="Z1293" s="13">
        <f t="shared" si="1693"/>
        <v>9.7638266271705392E-3</v>
      </c>
      <c r="AA1293" s="13">
        <f t="shared" si="1694"/>
        <v>1.7973609613461287E-2</v>
      </c>
      <c r="AB1293" s="13">
        <f t="shared" si="1695"/>
        <v>1.654323939131256E-2</v>
      </c>
      <c r="AC1293" s="13">
        <f t="shared" si="1696"/>
        <v>1.1699724478492052E-3</v>
      </c>
      <c r="AD1293" s="13">
        <f t="shared" si="1697"/>
        <v>2.7881977286973558E-2</v>
      </c>
      <c r="AE1293" s="13">
        <f t="shared" si="1698"/>
        <v>2.7931187220320494E-2</v>
      </c>
      <c r="AF1293" s="13">
        <f t="shared" si="1699"/>
        <v>1.3990242003049783E-2</v>
      </c>
      <c r="AG1293" s="13">
        <f t="shared" si="1700"/>
        <v>4.6716446329333064E-3</v>
      </c>
      <c r="AH1293" s="13">
        <f t="shared" si="1701"/>
        <v>2.4452647915116036E-3</v>
      </c>
      <c r="AI1293" s="13">
        <f t="shared" si="1702"/>
        <v>4.5013329755229092E-3</v>
      </c>
      <c r="AJ1293" s="13">
        <f t="shared" si="1703"/>
        <v>4.1431092916535345E-3</v>
      </c>
      <c r="AK1293" s="13">
        <f t="shared" si="1704"/>
        <v>2.5422624358794211E-3</v>
      </c>
      <c r="AL1293" s="13">
        <f t="shared" si="1705"/>
        <v>8.6301172866819803E-5</v>
      </c>
      <c r="AM1293" s="13">
        <f t="shared" si="1706"/>
        <v>1.0265232969477319E-2</v>
      </c>
      <c r="AN1293" s="13">
        <f t="shared" si="1707"/>
        <v>1.0283350458958769E-2</v>
      </c>
      <c r="AO1293" s="13">
        <f t="shared" si="1708"/>
        <v>5.1507499623338754E-3</v>
      </c>
      <c r="AP1293" s="13">
        <f t="shared" si="1709"/>
        <v>1.7199469038400492E-3</v>
      </c>
      <c r="AQ1293" s="13">
        <f t="shared" si="1710"/>
        <v>4.3074562544216785E-4</v>
      </c>
      <c r="AR1293" s="13">
        <f t="shared" si="1711"/>
        <v>4.8991610596338809E-4</v>
      </c>
      <c r="AS1293" s="13">
        <f t="shared" si="1712"/>
        <v>9.0185550892814606E-4</v>
      </c>
      <c r="AT1293" s="13">
        <f t="shared" si="1713"/>
        <v>8.3008432370748381E-4</v>
      </c>
      <c r="AU1293" s="13">
        <f t="shared" si="1714"/>
        <v>5.09349873783243E-4</v>
      </c>
      <c r="AV1293" s="13">
        <f t="shared" si="1715"/>
        <v>2.3440747510227903E-4</v>
      </c>
      <c r="AW1293" s="13">
        <f t="shared" si="1716"/>
        <v>4.4207430149556423E-6</v>
      </c>
      <c r="AX1293" s="13">
        <f t="shared" si="1717"/>
        <v>3.1494361283718069E-3</v>
      </c>
      <c r="AY1293" s="13">
        <f t="shared" si="1718"/>
        <v>3.1549946847239064E-3</v>
      </c>
      <c r="AZ1293" s="13">
        <f t="shared" si="1719"/>
        <v>1.5802815257888894E-3</v>
      </c>
      <c r="BA1293" s="13">
        <f t="shared" si="1720"/>
        <v>5.2769020770805696E-4</v>
      </c>
      <c r="BB1293" s="13">
        <f t="shared" si="1721"/>
        <v>1.321553869200446E-4</v>
      </c>
      <c r="BC1293" s="13">
        <f t="shared" si="1722"/>
        <v>2.647772657043383E-5</v>
      </c>
      <c r="BD1293" s="13">
        <f t="shared" si="1723"/>
        <v>8.1796796170949753E-5</v>
      </c>
      <c r="BE1293" s="13">
        <f t="shared" si="1724"/>
        <v>1.5057453784741778E-4</v>
      </c>
      <c r="BF1293" s="13">
        <f t="shared" si="1725"/>
        <v>1.3859156170725244E-4</v>
      </c>
      <c r="BG1293" s="13">
        <f t="shared" si="1726"/>
        <v>8.5041474036904688E-5</v>
      </c>
      <c r="BH1293" s="13">
        <f t="shared" si="1727"/>
        <v>3.9136864921360579E-5</v>
      </c>
      <c r="BI1293" s="13">
        <f t="shared" si="1728"/>
        <v>1.4408914833325967E-5</v>
      </c>
      <c r="BJ1293" s="14">
        <f t="shared" si="1729"/>
        <v>0.56749206376576777</v>
      </c>
      <c r="BK1293" s="14">
        <f t="shared" si="1730"/>
        <v>0.22984054250941682</v>
      </c>
      <c r="BL1293" s="14">
        <f t="shared" si="1731"/>
        <v>0.19306640039486339</v>
      </c>
      <c r="BM1293" s="14">
        <f t="shared" si="1732"/>
        <v>0.5376514168949823</v>
      </c>
      <c r="BN1293" s="14">
        <f t="shared" si="1733"/>
        <v>0.45936084246052716</v>
      </c>
    </row>
    <row r="1294" spans="1:66" x14ac:dyDescent="0.25">
      <c r="A1294" t="s">
        <v>349</v>
      </c>
      <c r="B1294" t="s">
        <v>286</v>
      </c>
      <c r="C1294" t="s">
        <v>279</v>
      </c>
      <c r="D1294" s="7" t="s">
        <v>381</v>
      </c>
      <c r="E1294" s="10">
        <f>VLOOKUP(A1294,home!$A$2:$E$405,3,FALSE)</f>
        <v>1.53</v>
      </c>
      <c r="F1294" s="10">
        <f>VLOOKUP(B1294,home!$B$2:$E$405,3,FALSE)</f>
        <v>0.54469999999999996</v>
      </c>
      <c r="G1294" s="10">
        <f>VLOOKUP(C1294,away!$B$2:$E$405,4,FALSE)</f>
        <v>1.0055000000000001</v>
      </c>
      <c r="H1294" s="10">
        <f>VLOOKUP(A1294,away!$A$2:$E$405,3,FALSE)</f>
        <v>1.075</v>
      </c>
      <c r="I1294" s="10">
        <f>VLOOKUP(C1294,away!$B$2:$E$405,3,FALSE)</f>
        <v>1.0732999999999999</v>
      </c>
      <c r="J1294" s="10">
        <f>VLOOKUP(B1294,home!$B$2:$E$405,4,FALSE)</f>
        <v>1.3953</v>
      </c>
      <c r="K1294" s="12">
        <f t="shared" si="1678"/>
        <v>0.83797465050000008</v>
      </c>
      <c r="L1294" s="12">
        <f t="shared" si="1679"/>
        <v>1.6098936517499998</v>
      </c>
      <c r="M1294" s="13">
        <f t="shared" si="1680"/>
        <v>8.6477734547808119E-2</v>
      </c>
      <c r="N1294" s="13">
        <f t="shared" si="1681"/>
        <v>7.2466149383731304E-2</v>
      </c>
      <c r="O1294" s="13">
        <f t="shared" si="1682"/>
        <v>0.13921995586623795</v>
      </c>
      <c r="P1294" s="13">
        <f t="shared" si="1683"/>
        <v>0.11666279385963618</v>
      </c>
      <c r="Q1294" s="13">
        <f t="shared" si="1684"/>
        <v>3.0362398101456512E-2</v>
      </c>
      <c r="R1294" s="13">
        <f t="shared" si="1685"/>
        <v>0.11206466157298579</v>
      </c>
      <c r="S1294" s="13">
        <f t="shared" si="1686"/>
        <v>3.9345987560566037E-2</v>
      </c>
      <c r="T1294" s="13">
        <f t="shared" si="1687"/>
        <v>4.8880231955441091E-2</v>
      </c>
      <c r="U1294" s="13">
        <f t="shared" si="1688"/>
        <v>9.3907345615023563E-2</v>
      </c>
      <c r="V1294" s="13">
        <f t="shared" si="1689"/>
        <v>5.8977452532651452E-3</v>
      </c>
      <c r="W1294" s="13">
        <f t="shared" si="1690"/>
        <v>8.4809733124699641E-3</v>
      </c>
      <c r="X1294" s="13">
        <f t="shared" si="1691"/>
        <v>1.3653465096406563E-2</v>
      </c>
      <c r="Y1294" s="13">
        <f t="shared" si="1692"/>
        <v>1.0990313391547562E-2</v>
      </c>
      <c r="Z1294" s="13">
        <f t="shared" si="1693"/>
        <v>6.0137395750620687E-2</v>
      </c>
      <c r="AA1294" s="13">
        <f t="shared" si="1694"/>
        <v>5.0393613186106558E-2</v>
      </c>
      <c r="AB1294" s="13">
        <f t="shared" si="1695"/>
        <v>2.1114285198529918E-2</v>
      </c>
      <c r="AC1294" s="13">
        <f t="shared" si="1696"/>
        <v>4.9727210298416524E-4</v>
      </c>
      <c r="AD1294" s="13">
        <f t="shared" si="1697"/>
        <v>1.7767101618542109E-3</v>
      </c>
      <c r="AE1294" s="13">
        <f t="shared" si="1698"/>
        <v>2.8603144105688091E-3</v>
      </c>
      <c r="AF1294" s="13">
        <f t="shared" si="1699"/>
        <v>2.3024010057918838E-3</v>
      </c>
      <c r="AG1294" s="13">
        <f t="shared" si="1700"/>
        <v>1.2355402543357233E-3</v>
      </c>
      <c r="AH1294" s="13">
        <f t="shared" si="1701"/>
        <v>2.4203702912925409E-2</v>
      </c>
      <c r="AI1294" s="13">
        <f t="shared" si="1702"/>
        <v>2.0282089489264504E-2</v>
      </c>
      <c r="AJ1294" s="13">
        <f t="shared" si="1703"/>
        <v>8.4979384255880735E-3</v>
      </c>
      <c r="AK1294" s="13">
        <f t="shared" si="1704"/>
        <v>2.3736856607175626E-3</v>
      </c>
      <c r="AL1294" s="13">
        <f t="shared" si="1705"/>
        <v>2.6833798616922642E-5</v>
      </c>
      <c r="AM1294" s="13">
        <f t="shared" si="1706"/>
        <v>2.9776761538391629E-4</v>
      </c>
      <c r="AN1294" s="13">
        <f t="shared" si="1707"/>
        <v>4.793741937033025E-4</v>
      </c>
      <c r="AO1294" s="13">
        <f t="shared" si="1708"/>
        <v>3.8587073562786067E-4</v>
      </c>
      <c r="AP1294" s="13">
        <f t="shared" si="1709"/>
        <v>2.0707028256113186E-4</v>
      </c>
      <c r="AQ1294" s="13">
        <f t="shared" si="1710"/>
        <v>8.33402833403112E-5</v>
      </c>
      <c r="AR1294" s="13">
        <f t="shared" si="1711"/>
        <v>7.7930775336723154E-3</v>
      </c>
      <c r="AS1294" s="13">
        <f t="shared" si="1712"/>
        <v>6.5304014225984613E-3</v>
      </c>
      <c r="AT1294" s="13">
        <f t="shared" si="1713"/>
        <v>2.7361554248633239E-3</v>
      </c>
      <c r="AU1294" s="13">
        <f t="shared" si="1714"/>
        <v>7.642762952878412E-4</v>
      </c>
      <c r="AV1294" s="13">
        <f t="shared" si="1715"/>
        <v>1.6011104035731585E-4</v>
      </c>
      <c r="AW1294" s="13">
        <f t="shared" si="1716"/>
        <v>1.0055593863060209E-6</v>
      </c>
      <c r="AX1294" s="13">
        <f t="shared" si="1717"/>
        <v>4.1586952238592609E-5</v>
      </c>
      <c r="AY1294" s="13">
        <f t="shared" si="1718"/>
        <v>6.6950570404540686E-5</v>
      </c>
      <c r="AZ1294" s="13">
        <f t="shared" si="1719"/>
        <v>5.3891649137655727E-5</v>
      </c>
      <c r="BA1294" s="13">
        <f t="shared" si="1720"/>
        <v>2.8919941276350113E-5</v>
      </c>
      <c r="BB1294" s="13">
        <f t="shared" si="1721"/>
        <v>1.1639507467444707E-5</v>
      </c>
      <c r="BC1294" s="13">
        <f t="shared" si="1722"/>
        <v>3.7476738362671882E-6</v>
      </c>
      <c r="BD1294" s="13">
        <f t="shared" si="1723"/>
        <v>2.0910043415091045E-3</v>
      </c>
      <c r="BE1294" s="13">
        <f t="shared" si="1724"/>
        <v>1.7522086322700747E-3</v>
      </c>
      <c r="BF1294" s="13">
        <f t="shared" si="1725"/>
        <v>7.3415320811479946E-4</v>
      </c>
      <c r="BG1294" s="13">
        <f t="shared" si="1726"/>
        <v>2.0506725932781768E-4</v>
      </c>
      <c r="BH1294" s="13">
        <f t="shared" si="1727"/>
        <v>4.2960291241055214E-5</v>
      </c>
      <c r="BI1294" s="13">
        <f t="shared" si="1728"/>
        <v>7.1999270076202938E-6</v>
      </c>
      <c r="BJ1294" s="14">
        <f t="shared" si="1729"/>
        <v>0.194668656478581</v>
      </c>
      <c r="BK1294" s="14">
        <f t="shared" si="1730"/>
        <v>0.2489753176932811</v>
      </c>
      <c r="BL1294" s="14">
        <f t="shared" si="1731"/>
        <v>0.49487389330362908</v>
      </c>
      <c r="BM1294" s="14">
        <f t="shared" si="1732"/>
        <v>0.44133562488323785</v>
      </c>
      <c r="BN1294" s="14">
        <f t="shared" si="1733"/>
        <v>0.55725369333185593</v>
      </c>
    </row>
    <row r="1295" spans="1:66" x14ac:dyDescent="0.25">
      <c r="A1295" t="s">
        <v>349</v>
      </c>
      <c r="B1295" t="s">
        <v>283</v>
      </c>
      <c r="C1295" t="s">
        <v>284</v>
      </c>
      <c r="D1295" s="7" t="s">
        <v>381</v>
      </c>
      <c r="E1295" s="10">
        <f>VLOOKUP(A1295,home!$A$2:$E$405,3,FALSE)</f>
        <v>1.53</v>
      </c>
      <c r="F1295" s="10">
        <f>VLOOKUP(B1295,home!$B$2:$E$405,3,FALSE)</f>
        <v>1.458</v>
      </c>
      <c r="G1295" s="10">
        <f>VLOOKUP(C1295,away!$B$2:$E$405,4,FALSE)</f>
        <v>0.8044</v>
      </c>
      <c r="H1295" s="10">
        <f>VLOOKUP(A1295,away!$A$2:$E$405,3,FALSE)</f>
        <v>1.075</v>
      </c>
      <c r="I1295" s="10">
        <f>VLOOKUP(C1295,away!$B$2:$E$405,3,FALSE)</f>
        <v>0.93020000000000003</v>
      </c>
      <c r="J1295" s="10">
        <f>VLOOKUP(B1295,home!$B$2:$E$405,4,FALSE)</f>
        <v>1.0018</v>
      </c>
      <c r="K1295" s="12">
        <f t="shared" si="1678"/>
        <v>1.794407256</v>
      </c>
      <c r="L1295" s="12">
        <f t="shared" si="1679"/>
        <v>1.0017649369999999</v>
      </c>
      <c r="M1295" s="13">
        <f t="shared" si="1680"/>
        <v>6.1043277875330842E-2</v>
      </c>
      <c r="N1295" s="13">
        <f t="shared" si="1681"/>
        <v>0.10953650074951791</v>
      </c>
      <c r="O1295" s="13">
        <f t="shared" si="1682"/>
        <v>6.1151015415054286E-2</v>
      </c>
      <c r="P1295" s="13">
        <f t="shared" si="1683"/>
        <v>0.10972982577254126</v>
      </c>
      <c r="Q1295" s="13">
        <f t="shared" si="1684"/>
        <v>9.8276545870892226E-2</v>
      </c>
      <c r="R1295" s="13">
        <f t="shared" si="1685"/>
        <v>3.062947155237394E-2</v>
      </c>
      <c r="S1295" s="13">
        <f t="shared" si="1686"/>
        <v>4.9311877913334475E-2</v>
      </c>
      <c r="T1295" s="13">
        <f t="shared" si="1687"/>
        <v>9.8449997782931939E-2</v>
      </c>
      <c r="U1295" s="13">
        <f t="shared" si="1688"/>
        <v>5.496174600102538E-2</v>
      </c>
      <c r="V1295" s="13">
        <f t="shared" si="1689"/>
        <v>9.8490847810155501E-3</v>
      </c>
      <c r="W1295" s="13">
        <f t="shared" si="1690"/>
        <v>5.8782715668448608E-2</v>
      </c>
      <c r="X1295" s="13">
        <f t="shared" si="1691"/>
        <v>5.8886463458292328E-2</v>
      </c>
      <c r="Y1295" s="13">
        <f t="shared" si="1692"/>
        <v>2.9495197178224505E-2</v>
      </c>
      <c r="Z1295" s="13">
        <f t="shared" si="1693"/>
        <v>1.0227843546669058E-2</v>
      </c>
      <c r="AA1295" s="13">
        <f t="shared" si="1694"/>
        <v>1.8352916673375731E-2</v>
      </c>
      <c r="AB1295" s="13">
        <f t="shared" si="1695"/>
        <v>1.6466303423734403E-2</v>
      </c>
      <c r="AC1295" s="13">
        <f t="shared" si="1696"/>
        <v>1.1065288376705298E-3</v>
      </c>
      <c r="AD1295" s="13">
        <f t="shared" si="1697"/>
        <v>2.6370032880712269E-2</v>
      </c>
      <c r="AE1295" s="13">
        <f t="shared" si="1698"/>
        <v>2.6416574327434651E-2</v>
      </c>
      <c r="AF1295" s="13">
        <f t="shared" si="1699"/>
        <v>1.3231598958439195E-2</v>
      </c>
      <c r="AG1295" s="13">
        <f t="shared" si="1700"/>
        <v>4.4183172990033687E-3</v>
      </c>
      <c r="AH1295" s="13">
        <f t="shared" si="1701"/>
        <v>2.5614737615436956E-3</v>
      </c>
      <c r="AI1295" s="13">
        <f t="shared" si="1702"/>
        <v>4.5963271037676211E-3</v>
      </c>
      <c r="AJ1295" s="13">
        <f t="shared" si="1703"/>
        <v>4.1238413529750429E-3</v>
      </c>
      <c r="AK1295" s="13">
        <f t="shared" si="1704"/>
        <v>2.4666169487904247E-3</v>
      </c>
      <c r="AL1295" s="13">
        <f t="shared" si="1705"/>
        <v>7.9562710782245515E-5</v>
      </c>
      <c r="AM1295" s="13">
        <f t="shared" si="1706"/>
        <v>9.4637156684217356E-3</v>
      </c>
      <c r="AN1295" s="13">
        <f t="shared" si="1707"/>
        <v>9.4804185303624111E-3</v>
      </c>
      <c r="AO1295" s="13">
        <f t="shared" si="1708"/>
        <v>4.7485754359010666E-3</v>
      </c>
      <c r="AP1295" s="13">
        <f t="shared" si="1709"/>
        <v>1.5856521241283932E-3</v>
      </c>
      <c r="AQ1295" s="13">
        <f t="shared" si="1710"/>
        <v>3.971126750578489E-4</v>
      </c>
      <c r="AR1295" s="13">
        <f t="shared" si="1711"/>
        <v>5.1319892027199487E-4</v>
      </c>
      <c r="AS1295" s="13">
        <f t="shared" si="1712"/>
        <v>9.2088786630743292E-4</v>
      </c>
      <c r="AT1295" s="13">
        <f t="shared" si="1713"/>
        <v>8.2622393463220806E-4</v>
      </c>
      <c r="AU1295" s="13">
        <f t="shared" si="1714"/>
        <v>4.9419407446163455E-4</v>
      </c>
      <c r="AV1295" s="13">
        <f t="shared" si="1715"/>
        <v>2.2169635827154035E-4</v>
      </c>
      <c r="AW1295" s="13">
        <f t="shared" si="1716"/>
        <v>3.9727744970439301E-6</v>
      </c>
      <c r="AX1295" s="13">
        <f t="shared" si="1717"/>
        <v>2.83029334402281E-3</v>
      </c>
      <c r="AY1295" s="13">
        <f t="shared" si="1718"/>
        <v>2.8352886334665293E-3</v>
      </c>
      <c r="AZ1295" s="13">
        <f t="shared" si="1719"/>
        <v>1.4201463696407069E-3</v>
      </c>
      <c r="BA1295" s="13">
        <f t="shared" si="1720"/>
        <v>4.742176128379672E-4</v>
      </c>
      <c r="BB1295" s="13">
        <f t="shared" si="1721"/>
        <v>1.1876364426222911E-4</v>
      </c>
      <c r="BC1295" s="13">
        <f t="shared" si="1722"/>
        <v>2.3794650922448479E-5</v>
      </c>
      <c r="BD1295" s="13">
        <f t="shared" si="1723"/>
        <v>8.5684114005790446E-5</v>
      </c>
      <c r="BE1295" s="13">
        <f t="shared" si="1724"/>
        <v>1.5375219589592158E-4</v>
      </c>
      <c r="BF1295" s="13">
        <f t="shared" si="1725"/>
        <v>1.3794702797078758E-4</v>
      </c>
      <c r="BG1295" s="13">
        <f t="shared" si="1726"/>
        <v>8.2511049311472057E-5</v>
      </c>
      <c r="BH1295" s="13">
        <f t="shared" si="1727"/>
        <v>3.7014606396169818E-5</v>
      </c>
      <c r="BI1295" s="13">
        <f t="shared" si="1728"/>
        <v>1.3283855659054226E-5</v>
      </c>
      <c r="BJ1295" s="14">
        <f t="shared" si="1729"/>
        <v>0.55724192286292107</v>
      </c>
      <c r="BK1295" s="14">
        <f t="shared" si="1730"/>
        <v>0.23395544652414141</v>
      </c>
      <c r="BL1295" s="14">
        <f t="shared" si="1731"/>
        <v>0.19879610623582453</v>
      </c>
      <c r="BM1295" s="14">
        <f t="shared" si="1732"/>
        <v>0.5270233660748761</v>
      </c>
      <c r="BN1295" s="14">
        <f t="shared" si="1733"/>
        <v>0.47036663723571048</v>
      </c>
    </row>
    <row r="1296" spans="1:66" x14ac:dyDescent="0.25">
      <c r="A1296" t="s">
        <v>349</v>
      </c>
      <c r="B1296" t="s">
        <v>285</v>
      </c>
      <c r="C1296" t="s">
        <v>281</v>
      </c>
      <c r="D1296" s="7" t="s">
        <v>381</v>
      </c>
      <c r="E1296" s="10">
        <f>VLOOKUP(A1296,home!$A$2:$E$405,3,FALSE)</f>
        <v>1.53</v>
      </c>
      <c r="F1296" s="10">
        <f>VLOOKUP(B1296,home!$B$2:$E$405,3,FALSE)</f>
        <v>1.2526999999999999</v>
      </c>
      <c r="G1296" s="10">
        <f>VLOOKUP(C1296,away!$B$2:$E$405,4,FALSE)</f>
        <v>1.0348999999999999</v>
      </c>
      <c r="H1296" s="10">
        <f>VLOOKUP(A1296,away!$A$2:$E$405,3,FALSE)</f>
        <v>1.075</v>
      </c>
      <c r="I1296" s="10">
        <f>VLOOKUP(C1296,away!$B$2:$E$405,3,FALSE)</f>
        <v>1.1628000000000001</v>
      </c>
      <c r="J1296" s="10">
        <f>VLOOKUP(B1296,home!$B$2:$E$405,4,FALSE)</f>
        <v>0.93020000000000003</v>
      </c>
      <c r="K1296" s="12">
        <f t="shared" si="1678"/>
        <v>1.9835214218999999</v>
      </c>
      <c r="L1296" s="12">
        <f t="shared" si="1679"/>
        <v>1.162759302</v>
      </c>
      <c r="M1296" s="13">
        <f t="shared" si="1680"/>
        <v>4.3011802513171882E-2</v>
      </c>
      <c r="N1296" s="13">
        <f t="shared" si="1681"/>
        <v>8.5314831679408676E-2</v>
      </c>
      <c r="O1296" s="13">
        <f t="shared" si="1682"/>
        <v>5.0012373467977586E-2</v>
      </c>
      <c r="P1296" s="13">
        <f t="shared" si="1683"/>
        <v>9.9200614133796716E-2</v>
      </c>
      <c r="Q1296" s="13">
        <f t="shared" si="1684"/>
        <v>8.4611898120949963E-2</v>
      </c>
      <c r="R1296" s="13">
        <f t="shared" si="1685"/>
        <v>2.9076176232494474E-2</v>
      </c>
      <c r="S1296" s="13">
        <f t="shared" si="1686"/>
        <v>5.719803210705255E-2</v>
      </c>
      <c r="T1296" s="13">
        <f t="shared" si="1687"/>
        <v>9.8383271600010883E-2</v>
      </c>
      <c r="U1296" s="13">
        <f t="shared" si="1688"/>
        <v>5.7673218424092419E-2</v>
      </c>
      <c r="V1296" s="13">
        <f t="shared" si="1689"/>
        <v>1.4657682002325891E-2</v>
      </c>
      <c r="W1296" s="13">
        <f t="shared" si="1690"/>
        <v>5.5943170823508186E-2</v>
      </c>
      <c r="X1296" s="13">
        <f t="shared" si="1691"/>
        <v>6.5048442258409153E-2</v>
      </c>
      <c r="Y1296" s="13">
        <f t="shared" si="1692"/>
        <v>3.7817840658287569E-2</v>
      </c>
      <c r="Z1296" s="13">
        <f t="shared" si="1693"/>
        <v>1.1269531460308088E-2</v>
      </c>
      <c r="AA1296" s="13">
        <f t="shared" si="1694"/>
        <v>2.235335706629708E-2</v>
      </c>
      <c r="AB1296" s="13">
        <f t="shared" si="1695"/>
        <v>2.2169181296190003E-2</v>
      </c>
      <c r="AC1296" s="13">
        <f t="shared" si="1696"/>
        <v>2.112866369590273E-3</v>
      </c>
      <c r="AD1296" s="13">
        <f t="shared" si="1697"/>
        <v>2.77411194343599E-2</v>
      </c>
      <c r="AE1296" s="13">
        <f t="shared" si="1698"/>
        <v>3.2256244670194958E-2</v>
      </c>
      <c r="AF1296" s="13">
        <f t="shared" si="1699"/>
        <v>1.8753124268928556E-2</v>
      </c>
      <c r="AG1296" s="13">
        <f t="shared" si="1700"/>
        <v>7.2684565617528764E-3</v>
      </c>
      <c r="AH1296" s="13">
        <f t="shared" si="1701"/>
        <v>3.2759381336637172E-3</v>
      </c>
      <c r="AI1296" s="13">
        <f t="shared" si="1702"/>
        <v>6.4978934649410885E-3</v>
      </c>
      <c r="AJ1296" s="13">
        <f t="shared" si="1703"/>
        <v>6.444355442467335E-3</v>
      </c>
      <c r="AK1296" s="13">
        <f t="shared" si="1704"/>
        <v>4.2608390234906025E-3</v>
      </c>
      <c r="AL1296" s="13">
        <f t="shared" si="1705"/>
        <v>1.9492104882776158E-4</v>
      </c>
      <c r="AM1296" s="13">
        <f t="shared" si="1706"/>
        <v>1.1005020933107845E-2</v>
      </c>
      <c r="AN1296" s="13">
        <f t="shared" si="1707"/>
        <v>1.2796190458675867E-2</v>
      </c>
      <c r="AO1296" s="13">
        <f t="shared" si="1708"/>
        <v>7.439444742994507E-3</v>
      </c>
      <c r="AP1296" s="13">
        <f t="shared" si="1709"/>
        <v>2.883427858877287E-3</v>
      </c>
      <c r="AQ1296" s="13">
        <f t="shared" si="1710"/>
        <v>8.38183141138877E-4</v>
      </c>
      <c r="AR1296" s="13">
        <f t="shared" si="1711"/>
        <v>7.6182550753880107E-4</v>
      </c>
      <c r="AS1296" s="13">
        <f t="shared" si="1712"/>
        <v>1.5110972139530518E-3</v>
      </c>
      <c r="AT1296" s="13">
        <f t="shared" si="1713"/>
        <v>1.4986468472246433E-3</v>
      </c>
      <c r="AU1296" s="13">
        <f t="shared" si="1714"/>
        <v>9.9086604177765878E-4</v>
      </c>
      <c r="AV1296" s="13">
        <f t="shared" si="1715"/>
        <v>4.9135100502481184E-4</v>
      </c>
      <c r="AW1296" s="13">
        <f t="shared" si="1716"/>
        <v>1.2487714367208482E-5</v>
      </c>
      <c r="AX1296" s="13">
        <f t="shared" si="1717"/>
        <v>3.6381157948795566E-3</v>
      </c>
      <c r="AY1296" s="13">
        <f t="shared" si="1718"/>
        <v>4.2302529822493282E-3</v>
      </c>
      <c r="AZ1296" s="13">
        <f t="shared" si="1719"/>
        <v>2.4593830024618245E-3</v>
      </c>
      <c r="BA1296" s="13">
        <f t="shared" si="1720"/>
        <v>9.532234877643916E-4</v>
      </c>
      <c r="BB1296" s="13">
        <f t="shared" si="1721"/>
        <v>2.770923693207323E-4</v>
      </c>
      <c r="BC1296" s="13">
        <f t="shared" si="1722"/>
        <v>6.4438345988180172E-5</v>
      </c>
      <c r="BD1296" s="13">
        <f t="shared" si="1723"/>
        <v>1.4763661589860206E-4</v>
      </c>
      <c r="BE1296" s="13">
        <f t="shared" si="1724"/>
        <v>2.9284039029169929E-4</v>
      </c>
      <c r="BF1296" s="13">
        <f t="shared" si="1725"/>
        <v>2.9042759367057126E-4</v>
      </c>
      <c r="BG1296" s="13">
        <f t="shared" si="1726"/>
        <v>1.9202311785214893E-4</v>
      </c>
      <c r="BH1296" s="13">
        <f t="shared" si="1727"/>
        <v>9.5220491939941473E-5</v>
      </c>
      <c r="BI1296" s="13">
        <f t="shared" si="1728"/>
        <v>3.7774377113346004E-5</v>
      </c>
      <c r="BJ1296" s="14">
        <f t="shared" si="1729"/>
        <v>0.55972317319326925</v>
      </c>
      <c r="BK1296" s="14">
        <f t="shared" si="1730"/>
        <v>0.22060617115701439</v>
      </c>
      <c r="BL1296" s="14">
        <f t="shared" si="1731"/>
        <v>0.2080730417538996</v>
      </c>
      <c r="BM1296" s="14">
        <f t="shared" si="1732"/>
        <v>0.6042264561488101</v>
      </c>
      <c r="BN1296" s="14">
        <f t="shared" si="1733"/>
        <v>0.39122769614779929</v>
      </c>
    </row>
    <row r="1297" spans="1:66" x14ac:dyDescent="0.25">
      <c r="A1297" t="s">
        <v>357</v>
      </c>
      <c r="B1297" t="s">
        <v>333</v>
      </c>
      <c r="C1297" t="s">
        <v>336</v>
      </c>
      <c r="D1297" s="7" t="s">
        <v>381</v>
      </c>
      <c r="E1297" s="10">
        <f>VLOOKUP(A1297,home!$A$2:$E$405,3,FALSE)</f>
        <v>1.9630000000000001</v>
      </c>
      <c r="F1297" s="10">
        <f>VLOOKUP(B1297,home!$B$2:$E$405,3,FALSE)</f>
        <v>1.4263999999999999</v>
      </c>
      <c r="G1297" s="10">
        <f>VLOOKUP(C1297,away!$B$2:$E$405,4,FALSE)</f>
        <v>1.5283</v>
      </c>
      <c r="H1297" s="10">
        <f>VLOOKUP(A1297,away!$A$2:$E$405,3,FALSE)</f>
        <v>1.5185</v>
      </c>
      <c r="I1297" s="10">
        <f>VLOOKUP(C1297,away!$B$2:$E$405,3,FALSE)</f>
        <v>0.87809999999999999</v>
      </c>
      <c r="J1297" s="10">
        <f>VLOOKUP(B1297,home!$B$2:$E$405,4,FALSE)</f>
        <v>0.7903</v>
      </c>
      <c r="K1297" s="12">
        <f t="shared" si="1678"/>
        <v>4.2792754565599997</v>
      </c>
      <c r="L1297" s="12">
        <f t="shared" si="1679"/>
        <v>1.0537819499549999</v>
      </c>
      <c r="M1297" s="13">
        <f t="shared" si="1680"/>
        <v>4.8292823385186739E-3</v>
      </c>
      <c r="N1297" s="13">
        <f t="shared" si="1681"/>
        <v>2.0665829384021641E-2</v>
      </c>
      <c r="O1297" s="13">
        <f t="shared" si="1682"/>
        <v>5.0890105595674502E-3</v>
      </c>
      <c r="P1297" s="13">
        <f t="shared" si="1683"/>
        <v>2.1777277985731661E-2</v>
      </c>
      <c r="Q1297" s="13">
        <f t="shared" si="1684"/>
        <v>4.4217388236250155E-2</v>
      </c>
      <c r="R1297" s="13">
        <f t="shared" si="1685"/>
        <v>2.6813537354012863E-3</v>
      </c>
      <c r="S1297" s="13">
        <f t="shared" si="1686"/>
        <v>2.4550740836023658E-2</v>
      </c>
      <c r="T1297" s="13">
        <f t="shared" si="1687"/>
        <v>4.6595485597512962E-2</v>
      </c>
      <c r="U1297" s="13">
        <f t="shared" si="1688"/>
        <v>1.1474251230258201E-2</v>
      </c>
      <c r="V1297" s="13">
        <f t="shared" si="1689"/>
        <v>1.2301075684737097E-2</v>
      </c>
      <c r="W1297" s="13">
        <f t="shared" si="1690"/>
        <v>6.3072794744190031E-2</v>
      </c>
      <c r="X1297" s="13">
        <f t="shared" si="1691"/>
        <v>6.6464972634644043E-2</v>
      </c>
      <c r="Y1297" s="13">
        <f t="shared" si="1692"/>
        <v>3.5019794233320453E-2</v>
      </c>
      <c r="Z1297" s="13">
        <f t="shared" si="1693"/>
        <v>9.4185405593676347E-4</v>
      </c>
      <c r="AA1297" s="13">
        <f t="shared" si="1694"/>
        <v>4.0304529452316806E-3</v>
      </c>
      <c r="AB1297" s="13">
        <f t="shared" si="1695"/>
        <v>8.6237091836749522E-3</v>
      </c>
      <c r="AC1297" s="13">
        <f t="shared" si="1696"/>
        <v>3.4669222817718709E-3</v>
      </c>
      <c r="AD1297" s="13">
        <f t="shared" si="1697"/>
        <v>6.7476465631364738E-2</v>
      </c>
      <c r="AE1297" s="13">
        <f t="shared" si="1698"/>
        <v>7.1105481529091075E-2</v>
      </c>
      <c r="AF1297" s="13">
        <f t="shared" si="1699"/>
        <v>3.7464836489107402E-2</v>
      </c>
      <c r="AG1297" s="13">
        <f t="shared" si="1700"/>
        <v>1.3159922816745611E-2</v>
      </c>
      <c r="AH1297" s="13">
        <f t="shared" si="1701"/>
        <v>2.48127200909517E-4</v>
      </c>
      <c r="AI1297" s="13">
        <f t="shared" si="1702"/>
        <v>1.0618046409570283E-3</v>
      </c>
      <c r="AJ1297" s="13">
        <f t="shared" si="1703"/>
        <v>2.2718772698544576E-3</v>
      </c>
      <c r="AK1297" s="13">
        <f t="shared" si="1704"/>
        <v>3.2406628804015729E-3</v>
      </c>
      <c r="AL1297" s="13">
        <f t="shared" si="1705"/>
        <v>6.2535279565561217E-4</v>
      </c>
      <c r="AM1297" s="13">
        <f t="shared" si="1706"/>
        <v>5.7750076654342682E-2</v>
      </c>
      <c r="AN1297" s="13">
        <f t="shared" si="1707"/>
        <v>6.085598838686395E-2</v>
      </c>
      <c r="AO1297" s="13">
        <f t="shared" si="1708"/>
        <v>3.2064471054374162E-2</v>
      </c>
      <c r="AP1297" s="13">
        <f t="shared" si="1709"/>
        <v>1.1262986943984685E-2</v>
      </c>
      <c r="AQ1297" s="13">
        <f t="shared" si="1710"/>
        <v>2.9671830860374714E-3</v>
      </c>
      <c r="AR1297" s="13">
        <f t="shared" si="1711"/>
        <v>5.2294393122261372E-5</v>
      </c>
      <c r="AS1297" s="13">
        <f t="shared" si="1712"/>
        <v>2.2378211300379315E-4</v>
      </c>
      <c r="AT1297" s="13">
        <f t="shared" si="1713"/>
        <v>4.7881265189713437E-4</v>
      </c>
      <c r="AU1297" s="13">
        <f t="shared" si="1714"/>
        <v>6.8299040985127127E-4</v>
      </c>
      <c r="AV1297" s="13">
        <f t="shared" si="1715"/>
        <v>7.3067602448559994E-4</v>
      </c>
      <c r="AW1297" s="13">
        <f t="shared" si="1716"/>
        <v>7.8332789633523805E-5</v>
      </c>
      <c r="AX1297" s="13">
        <f t="shared" si="1717"/>
        <v>4.1188080940231207E-2</v>
      </c>
      <c r="AY1297" s="13">
        <f t="shared" si="1718"/>
        <v>4.3403256248101207E-2</v>
      </c>
      <c r="AZ1297" s="13">
        <f t="shared" si="1719"/>
        <v>2.286878400176031E-2</v>
      </c>
      <c r="BA1297" s="13">
        <f t="shared" si="1720"/>
        <v>8.0329039328248947E-3</v>
      </c>
      <c r="BB1297" s="13">
        <f t="shared" si="1721"/>
        <v>2.1162322925333513E-3</v>
      </c>
      <c r="BC1297" s="13">
        <f t="shared" si="1722"/>
        <v>4.4600947835670693E-4</v>
      </c>
      <c r="BD1297" s="13">
        <f t="shared" si="1723"/>
        <v>9.1844812593483184E-6</v>
      </c>
      <c r="BE1297" s="13">
        <f t="shared" si="1724"/>
        <v>3.9302925234364538E-5</v>
      </c>
      <c r="BF1297" s="13">
        <f t="shared" si="1725"/>
        <v>8.4094021663214447E-5</v>
      </c>
      <c r="BG1297" s="13">
        <f t="shared" si="1726"/>
        <v>1.1995382764893949E-4</v>
      </c>
      <c r="BH1297" s="13">
        <f t="shared" si="1727"/>
        <v>1.2832886764463375E-4</v>
      </c>
      <c r="BI1297" s="13">
        <f t="shared" si="1728"/>
        <v>1.0983091473596355E-4</v>
      </c>
      <c r="BJ1297" s="14">
        <f t="shared" si="1729"/>
        <v>0.74819894431565859</v>
      </c>
      <c r="BK1297" s="14">
        <f t="shared" si="1730"/>
        <v>0.11095390817053977</v>
      </c>
      <c r="BL1297" s="14">
        <f t="shared" si="1731"/>
        <v>4.1380500276802672E-2</v>
      </c>
      <c r="BM1297" s="14">
        <f t="shared" si="1732"/>
        <v>0.7588901411209793</v>
      </c>
      <c r="BN1297" s="14">
        <f t="shared" si="1733"/>
        <v>9.9260142239490867E-2</v>
      </c>
    </row>
    <row r="1298" spans="1:66" x14ac:dyDescent="0.25">
      <c r="A1298" t="s">
        <v>357</v>
      </c>
      <c r="B1298" t="s">
        <v>335</v>
      </c>
      <c r="C1298" t="s">
        <v>328</v>
      </c>
      <c r="D1298" s="7" t="s">
        <v>381</v>
      </c>
      <c r="E1298" s="10">
        <f>VLOOKUP(A1298,home!$A$2:$E$405,3,FALSE)</f>
        <v>1.9630000000000001</v>
      </c>
      <c r="F1298" s="10">
        <f>VLOOKUP(B1298,home!$B$2:$E$405,3,FALSE)</f>
        <v>1.5283</v>
      </c>
      <c r="G1298" s="10">
        <f>VLOOKUP(C1298,away!$B$2:$E$405,4,FALSE)</f>
        <v>0.91700000000000004</v>
      </c>
      <c r="H1298" s="10">
        <f>VLOOKUP(A1298,away!$A$2:$E$405,3,FALSE)</f>
        <v>1.5185</v>
      </c>
      <c r="I1298" s="10">
        <f>VLOOKUP(C1298,away!$B$2:$E$405,3,FALSE)</f>
        <v>0.7903</v>
      </c>
      <c r="J1298" s="10">
        <f>VLOOKUP(B1298,home!$B$2:$E$405,4,FALSE)</f>
        <v>0.54879999999999995</v>
      </c>
      <c r="K1298" s="12">
        <f t="shared" si="1678"/>
        <v>2.7510485093000003</v>
      </c>
      <c r="L1298" s="12">
        <f t="shared" si="1679"/>
        <v>0.6585987178399999</v>
      </c>
      <c r="M1298" s="13">
        <f t="shared" si="1680"/>
        <v>3.3052858470850217E-2</v>
      </c>
      <c r="N1298" s="13">
        <f t="shared" si="1681"/>
        <v>9.0930017024336354E-2</v>
      </c>
      <c r="O1298" s="13">
        <f t="shared" si="1682"/>
        <v>2.1768570209848934E-2</v>
      </c>
      <c r="P1298" s="13">
        <f t="shared" si="1683"/>
        <v>5.9886392625397293E-2</v>
      </c>
      <c r="Q1298" s="13">
        <f t="shared" si="1684"/>
        <v>0.12507644389271211</v>
      </c>
      <c r="R1298" s="13">
        <f t="shared" si="1685"/>
        <v>7.1683762147082613E-3</v>
      </c>
      <c r="S1298" s="13">
        <f t="shared" si="1686"/>
        <v>2.7126095802320088E-2</v>
      </c>
      <c r="T1298" s="13">
        <f t="shared" si="1687"/>
        <v>8.2375185579726895E-2</v>
      </c>
      <c r="U1298" s="13">
        <f t="shared" si="1688"/>
        <v>1.9720550699574738E-2</v>
      </c>
      <c r="V1298" s="13">
        <f t="shared" si="1689"/>
        <v>5.4608960675806189E-3</v>
      </c>
      <c r="W1298" s="13">
        <f t="shared" si="1690"/>
        <v>0.11469712150653026</v>
      </c>
      <c r="X1298" s="13">
        <f t="shared" si="1691"/>
        <v>7.5539377164139512E-2</v>
      </c>
      <c r="Y1298" s="13">
        <f t="shared" si="1692"/>
        <v>2.4875068473367221E-2</v>
      </c>
      <c r="Z1298" s="13">
        <f t="shared" si="1693"/>
        <v>1.5736944613338709E-3</v>
      </c>
      <c r="AA1298" s="13">
        <f t="shared" si="1694"/>
        <v>4.3293098019462116E-3</v>
      </c>
      <c r="AB1298" s="13">
        <f t="shared" si="1695"/>
        <v>5.9550706384710042E-3</v>
      </c>
      <c r="AC1298" s="13">
        <f t="shared" si="1696"/>
        <v>6.1839085392197731E-4</v>
      </c>
      <c r="AD1298" s="13">
        <f t="shared" si="1697"/>
        <v>7.8884336285385298E-2</v>
      </c>
      <c r="AE1298" s="13">
        <f t="shared" si="1698"/>
        <v>5.1953122735214144E-2</v>
      </c>
      <c r="AF1298" s="13">
        <f t="shared" si="1699"/>
        <v>1.7108130010598088E-2</v>
      </c>
      <c r="AG1298" s="13">
        <f t="shared" si="1700"/>
        <v>3.7557974965399749E-3</v>
      </c>
      <c r="AH1298" s="13">
        <f t="shared" si="1701"/>
        <v>2.5910828862659916E-4</v>
      </c>
      <c r="AI1298" s="13">
        <f t="shared" si="1702"/>
        <v>7.1281947117347985E-4</v>
      </c>
      <c r="AJ1298" s="13">
        <f t="shared" si="1703"/>
        <v>9.8050047178590834E-4</v>
      </c>
      <c r="AK1298" s="13">
        <f t="shared" si="1704"/>
        <v>8.9913478709152325E-4</v>
      </c>
      <c r="AL1298" s="13">
        <f t="shared" si="1705"/>
        <v>4.4816937701876954E-5</v>
      </c>
      <c r="AM1298" s="13">
        <f t="shared" si="1706"/>
        <v>4.3402927149005836E-2</v>
      </c>
      <c r="AN1298" s="13">
        <f t="shared" si="1707"/>
        <v>2.8585112170838173E-2</v>
      </c>
      <c r="AO1298" s="13">
        <f t="shared" si="1708"/>
        <v>9.413059112513297E-3</v>
      </c>
      <c r="AP1298" s="13">
        <f t="shared" si="1709"/>
        <v>2.0664762208177949E-3</v>
      </c>
      <c r="AQ1298" s="13">
        <f t="shared" si="1710"/>
        <v>3.4024464736936202E-4</v>
      </c>
      <c r="AR1298" s="13">
        <f t="shared" si="1711"/>
        <v>3.4129677334238974E-5</v>
      </c>
      <c r="AS1298" s="13">
        <f t="shared" si="1712"/>
        <v>9.3892397953248129E-5</v>
      </c>
      <c r="AT1298" s="13">
        <f t="shared" si="1713"/>
        <v>1.2915127071194286E-4</v>
      </c>
      <c r="AU1298" s="13">
        <f t="shared" si="1714"/>
        <v>1.1843380358876372E-4</v>
      </c>
      <c r="AV1298" s="13">
        <f t="shared" si="1715"/>
        <v>8.1454284703399388E-5</v>
      </c>
      <c r="AW1298" s="13">
        <f t="shared" si="1716"/>
        <v>2.2555829692625057E-6</v>
      </c>
      <c r="AX1298" s="13">
        <f t="shared" si="1717"/>
        <v>1.9900593005421501E-2</v>
      </c>
      <c r="AY1298" s="13">
        <f t="shared" si="1718"/>
        <v>1.3106505037626273E-2</v>
      </c>
      <c r="AZ1298" s="13">
        <f t="shared" si="1719"/>
        <v>4.3159637065720803E-3</v>
      </c>
      <c r="BA1298" s="13">
        <f t="shared" si="1720"/>
        <v>9.4749605446411533E-4</v>
      </c>
      <c r="BB1298" s="13">
        <f t="shared" si="1721"/>
        <v>1.5600492165713126E-4</v>
      </c>
      <c r="BC1298" s="13">
        <f t="shared" si="1722"/>
        <v>2.0548928276023259E-5</v>
      </c>
      <c r="BD1298" s="13">
        <f t="shared" si="1723"/>
        <v>3.746293622103781E-6</v>
      </c>
      <c r="BE1298" s="13">
        <f t="shared" si="1724"/>
        <v>1.0306235484488704E-5</v>
      </c>
      <c r="BF1298" s="13">
        <f t="shared" si="1725"/>
        <v>1.417647688304871E-5</v>
      </c>
      <c r="BG1298" s="13">
        <f t="shared" si="1726"/>
        <v>1.3000058532079022E-5</v>
      </c>
      <c r="BH1298" s="13">
        <f t="shared" si="1727"/>
        <v>8.9409479113721889E-6</v>
      </c>
      <c r="BI1298" s="13">
        <f t="shared" si="1728"/>
        <v>4.9193962846618838E-6</v>
      </c>
      <c r="BJ1298" s="14">
        <f t="shared" si="1729"/>
        <v>0.78744953112311133</v>
      </c>
      <c r="BK1298" s="14">
        <f t="shared" si="1730"/>
        <v>0.13929595579539836</v>
      </c>
      <c r="BL1298" s="14">
        <f t="shared" si="1731"/>
        <v>6.2305591426236019E-2</v>
      </c>
      <c r="BM1298" s="14">
        <f t="shared" si="1732"/>
        <v>0.63963786491356944</v>
      </c>
      <c r="BN1298" s="14">
        <f t="shared" si="1733"/>
        <v>0.3378826584378532</v>
      </c>
    </row>
    <row r="1299" spans="1:66" x14ac:dyDescent="0.25">
      <c r="A1299" t="s">
        <v>357</v>
      </c>
      <c r="B1299" t="s">
        <v>337</v>
      </c>
      <c r="C1299" t="s">
        <v>329</v>
      </c>
      <c r="D1299" s="7" t="s">
        <v>381</v>
      </c>
      <c r="E1299" s="10">
        <f>VLOOKUP(A1299,home!$A$2:$E$405,3,FALSE)</f>
        <v>1.9630000000000001</v>
      </c>
      <c r="F1299" s="10">
        <f>VLOOKUP(B1299,home!$B$2:$E$405,3,FALSE)</f>
        <v>0.93389999999999995</v>
      </c>
      <c r="G1299" s="10">
        <f>VLOOKUP(C1299,away!$B$2:$E$405,4,FALSE)</f>
        <v>0.61129999999999995</v>
      </c>
      <c r="H1299" s="10">
        <f>VLOOKUP(A1299,away!$A$2:$E$405,3,FALSE)</f>
        <v>1.5185</v>
      </c>
      <c r="I1299" s="10">
        <f>VLOOKUP(C1299,away!$B$2:$E$405,3,FALSE)</f>
        <v>2.2391000000000001</v>
      </c>
      <c r="J1299" s="10">
        <f>VLOOKUP(B1299,home!$B$2:$E$405,4,FALSE)</f>
        <v>1.4268000000000001</v>
      </c>
      <c r="K1299" s="12">
        <f t="shared" si="1678"/>
        <v>1.1206630964099999</v>
      </c>
      <c r="L1299" s="12">
        <f t="shared" si="1679"/>
        <v>4.8512246557800003</v>
      </c>
      <c r="M1299" s="13">
        <f t="shared" si="1680"/>
        <v>2.5494241924560357E-3</v>
      </c>
      <c r="N1299" s="13">
        <f t="shared" si="1681"/>
        <v>2.857045609580344E-3</v>
      </c>
      <c r="O1299" s="13">
        <f t="shared" si="1682"/>
        <v>1.2367829500484739E-2</v>
      </c>
      <c r="P1299" s="13">
        <f t="shared" si="1683"/>
        <v>1.3860170103884168E-2</v>
      </c>
      <c r="Q1299" s="13">
        <f t="shared" si="1684"/>
        <v>1.6008927897084523E-3</v>
      </c>
      <c r="R1299" s="13">
        <f t="shared" si="1685"/>
        <v>2.9999559705617407E-2</v>
      </c>
      <c r="S1299" s="13">
        <f t="shared" si="1686"/>
        <v>1.8838010155102631E-2</v>
      </c>
      <c r="T1299" s="13">
        <f t="shared" si="1687"/>
        <v>7.7662905726940731E-3</v>
      </c>
      <c r="U1299" s="13">
        <f t="shared" si="1688"/>
        <v>3.3619399470633866E-2</v>
      </c>
      <c r="V1299" s="13">
        <f t="shared" si="1689"/>
        <v>1.1379389813286355E-2</v>
      </c>
      <c r="W1299" s="13">
        <f t="shared" si="1690"/>
        <v>5.9802049024503933E-4</v>
      </c>
      <c r="X1299" s="13">
        <f t="shared" si="1691"/>
        <v>2.9011317469383783E-3</v>
      </c>
      <c r="Y1299" s="13">
        <f t="shared" si="1692"/>
        <v>7.0370209302067829E-3</v>
      </c>
      <c r="Z1299" s="13">
        <f t="shared" si="1693"/>
        <v>4.8511534568811798E-2</v>
      </c>
      <c r="AA1299" s="13">
        <f t="shared" si="1694"/>
        <v>5.4365086541485377E-2</v>
      </c>
      <c r="AB1299" s="13">
        <f t="shared" si="1695"/>
        <v>3.0462473110089313E-2</v>
      </c>
      <c r="AC1299" s="13">
        <f t="shared" si="1696"/>
        <v>3.8665661975080322E-3</v>
      </c>
      <c r="AD1299" s="13">
        <f t="shared" si="1697"/>
        <v>1.6754487357865792E-4</v>
      </c>
      <c r="AE1299" s="13">
        <f t="shared" si="1698"/>
        <v>8.1279782165432865E-4</v>
      </c>
      <c r="AF1299" s="13">
        <f t="shared" si="1699"/>
        <v>1.9715324162868772E-3</v>
      </c>
      <c r="AG1299" s="13">
        <f t="shared" si="1700"/>
        <v>3.1881155558534735E-3</v>
      </c>
      <c r="AH1299" s="13">
        <f t="shared" si="1701"/>
        <v>5.8835088147485892E-2</v>
      </c>
      <c r="AI1299" s="13">
        <f t="shared" si="1702"/>
        <v>6.5934312060916822E-2</v>
      </c>
      <c r="AJ1299" s="13">
        <f t="shared" si="1703"/>
        <v>3.6945075156925133E-2</v>
      </c>
      <c r="AK1299" s="13">
        <f t="shared" si="1704"/>
        <v>1.3800994107486633E-2</v>
      </c>
      <c r="AL1299" s="13">
        <f t="shared" si="1705"/>
        <v>8.4083716431296199E-4</v>
      </c>
      <c r="AM1299" s="13">
        <f t="shared" si="1706"/>
        <v>3.7552271362456149E-5</v>
      </c>
      <c r="AN1299" s="13">
        <f t="shared" si="1707"/>
        <v>1.8217450471408854E-4</v>
      </c>
      <c r="AO1299" s="13">
        <f t="shared" si="1708"/>
        <v>4.4188472446174811E-4</v>
      </c>
      <c r="AP1299" s="13">
        <f t="shared" si="1709"/>
        <v>7.1456069010712828E-4</v>
      </c>
      <c r="AQ1299" s="13">
        <f t="shared" si="1710"/>
        <v>8.6662360947471805E-4</v>
      </c>
      <c r="AR1299" s="13">
        <f t="shared" si="1711"/>
        <v>5.7084446049214636E-2</v>
      </c>
      <c r="AS1299" s="13">
        <f t="shared" si="1712"/>
        <v>6.3972432066362453E-2</v>
      </c>
      <c r="AT1299" s="13">
        <f t="shared" si="1713"/>
        <v>3.5845771902184069E-2</v>
      </c>
      <c r="AU1299" s="13">
        <f t="shared" si="1714"/>
        <v>1.339034457770273E-2</v>
      </c>
      <c r="AV1299" s="13">
        <f t="shared" si="1715"/>
        <v>3.751516254111297E-3</v>
      </c>
      <c r="AW1299" s="13">
        <f t="shared" si="1716"/>
        <v>1.2698015585823114E-4</v>
      </c>
      <c r="AX1299" s="13">
        <f t="shared" si="1717"/>
        <v>7.0139074503797753E-6</v>
      </c>
      <c r="AY1299" s="13">
        <f t="shared" si="1718"/>
        <v>3.4026040756641411E-5</v>
      </c>
      <c r="AZ1299" s="13">
        <f t="shared" si="1719"/>
        <v>8.2533983928596995E-5</v>
      </c>
      <c r="BA1299" s="13">
        <f t="shared" si="1720"/>
        <v>1.3346363259138672E-4</v>
      </c>
      <c r="BB1299" s="13">
        <f t="shared" si="1721"/>
        <v>1.618655162693246E-4</v>
      </c>
      <c r="BC1299" s="13">
        <f t="shared" si="1722"/>
        <v>1.5704919668926121E-4</v>
      </c>
      <c r="BD1299" s="13">
        <f t="shared" si="1723"/>
        <v>4.6154912022582213E-2</v>
      </c>
      <c r="BE1299" s="13">
        <f t="shared" si="1724"/>
        <v>5.1724106621758109E-2</v>
      </c>
      <c r="BF1299" s="13">
        <f t="shared" si="1725"/>
        <v>2.8982648742890218E-2</v>
      </c>
      <c r="BG1299" s="13">
        <f t="shared" si="1726"/>
        <v>1.0826594960790251E-2</v>
      </c>
      <c r="BH1299" s="13">
        <f t="shared" si="1727"/>
        <v>3.0332413580840254E-3</v>
      </c>
      <c r="BI1299" s="13">
        <f t="shared" si="1728"/>
        <v>6.7984833050186333E-4</v>
      </c>
      <c r="BJ1299" s="14">
        <f t="shared" si="1729"/>
        <v>3.1719140884552133E-2</v>
      </c>
      <c r="BK1299" s="14">
        <f t="shared" si="1730"/>
        <v>5.1368423667306824E-2</v>
      </c>
      <c r="BL1299" s="14">
        <f t="shared" si="1731"/>
        <v>0.65177568068730718</v>
      </c>
      <c r="BM1299" s="14">
        <f t="shared" si="1732"/>
        <v>0.72023281202134815</v>
      </c>
      <c r="BN1299" s="14">
        <f t="shared" si="1733"/>
        <v>6.3234921901731148E-2</v>
      </c>
    </row>
    <row r="1300" spans="1:66" x14ac:dyDescent="0.25">
      <c r="A1300" t="s">
        <v>290</v>
      </c>
      <c r="B1300" t="s">
        <v>294</v>
      </c>
      <c r="C1300" t="s">
        <v>291</v>
      </c>
      <c r="D1300" s="7" t="s">
        <v>381</v>
      </c>
      <c r="E1300" s="10">
        <f>VLOOKUP(A1300,home!$A$2:$E$405,3,FALSE)</f>
        <v>1.6512</v>
      </c>
      <c r="F1300" s="10">
        <f>VLOOKUP(B1300,home!$B$2:$E$405,3,FALSE)</f>
        <v>1.0901000000000001</v>
      </c>
      <c r="G1300" s="10">
        <f>VLOOKUP(C1300,away!$B$2:$E$405,4,FALSE)</f>
        <v>0.88819999999999999</v>
      </c>
      <c r="H1300" s="10">
        <f>VLOOKUP(A1300,away!$A$2:$E$405,3,FALSE)</f>
        <v>1.1418999999999999</v>
      </c>
      <c r="I1300" s="10">
        <f>VLOOKUP(C1300,away!$B$2:$E$405,3,FALSE)</f>
        <v>1.0508999999999999</v>
      </c>
      <c r="J1300" s="10">
        <f>VLOOKUP(B1300,home!$B$2:$E$405,4,FALSE)</f>
        <v>1.226</v>
      </c>
      <c r="K1300" s="12">
        <f t="shared" si="1678"/>
        <v>1.5987361251840002</v>
      </c>
      <c r="L1300" s="12">
        <f t="shared" si="1679"/>
        <v>1.4712278424599998</v>
      </c>
      <c r="M1300" s="13">
        <f t="shared" si="1680"/>
        <v>4.642282755114438E-2</v>
      </c>
      <c r="N1300" s="13">
        <f t="shared" si="1681"/>
        <v>7.4217851439201607E-2</v>
      </c>
      <c r="O1300" s="13">
        <f t="shared" si="1682"/>
        <v>6.8298556418962791E-2</v>
      </c>
      <c r="P1300" s="13">
        <f t="shared" si="1683"/>
        <v>0.10919136944491338</v>
      </c>
      <c r="Q1300" s="13">
        <f t="shared" si="1684"/>
        <v>5.9327380114695502E-2</v>
      </c>
      <c r="R1300" s="13">
        <f t="shared" si="1685"/>
        <v>5.0241368901701604E-2</v>
      </c>
      <c r="S1300" s="13">
        <f t="shared" si="1686"/>
        <v>6.4207394240043764E-2</v>
      </c>
      <c r="T1300" s="13">
        <f t="shared" si="1687"/>
        <v>8.7284093444947766E-2</v>
      </c>
      <c r="U1300" s="13">
        <f t="shared" si="1688"/>
        <v>8.0322691441846339E-2</v>
      </c>
      <c r="V1300" s="13">
        <f t="shared" si="1689"/>
        <v>1.6780282161916692E-2</v>
      </c>
      <c r="W1300" s="13">
        <f t="shared" si="1690"/>
        <v>3.1616275267295525E-2</v>
      </c>
      <c r="X1300" s="13">
        <f t="shared" si="1691"/>
        <v>4.6514744448124659E-2</v>
      </c>
      <c r="Y1300" s="13">
        <f t="shared" si="1692"/>
        <v>3.4216893558496352E-2</v>
      </c>
      <c r="Z1300" s="13">
        <f t="shared" si="1693"/>
        <v>2.4638833590495804E-2</v>
      </c>
      <c r="AA1300" s="13">
        <f t="shared" si="1694"/>
        <v>3.9390993343522647E-2</v>
      </c>
      <c r="AB1300" s="13">
        <f t="shared" si="1695"/>
        <v>3.1487902032586085E-2</v>
      </c>
      <c r="AC1300" s="13">
        <f t="shared" si="1696"/>
        <v>2.4668117034032421E-3</v>
      </c>
      <c r="AD1300" s="13">
        <f t="shared" si="1697"/>
        <v>1.2636520353396701E-2</v>
      </c>
      <c r="AE1300" s="13">
        <f t="shared" si="1698"/>
        <v>1.8591200575729702E-2</v>
      </c>
      <c r="AF1300" s="13">
        <f t="shared" si="1699"/>
        <v>1.3675945955885961E-2</v>
      </c>
      <c r="AG1300" s="13">
        <f t="shared" si="1700"/>
        <v>6.7068108207592242E-3</v>
      </c>
      <c r="AH1300" s="13">
        <f t="shared" si="1701"/>
        <v>9.0623344960190245E-3</v>
      </c>
      <c r="AI1300" s="13">
        <f t="shared" si="1702"/>
        <v>1.4488281537286754E-2</v>
      </c>
      <c r="AJ1300" s="13">
        <f t="shared" si="1703"/>
        <v>1.1581469542748361E-2</v>
      </c>
      <c r="AK1300" s="13">
        <f t="shared" si="1704"/>
        <v>6.1719045802366762E-3</v>
      </c>
      <c r="AL1300" s="13">
        <f t="shared" si="1705"/>
        <v>2.3208801554415394E-4</v>
      </c>
      <c r="AM1300" s="13">
        <f t="shared" si="1706"/>
        <v>4.0404923171196367E-3</v>
      </c>
      <c r="AN1300" s="13">
        <f t="shared" si="1707"/>
        <v>5.9444847941921286E-3</v>
      </c>
      <c r="AO1300" s="13">
        <f t="shared" si="1708"/>
        <v>4.3728457691477813E-3</v>
      </c>
      <c r="AP1300" s="13">
        <f t="shared" si="1709"/>
        <v>2.144484148784544E-3</v>
      </c>
      <c r="AQ1300" s="13">
        <f t="shared" si="1710"/>
        <v>7.8875619685148807E-4</v>
      </c>
      <c r="AR1300" s="13">
        <f t="shared" si="1711"/>
        <v>2.6665517656457799E-3</v>
      </c>
      <c r="AS1300" s="13">
        <f t="shared" si="1712"/>
        <v>4.2631126374110878E-3</v>
      </c>
      <c r="AT1300" s="13">
        <f t="shared" si="1713"/>
        <v>3.4077960895787743E-3</v>
      </c>
      <c r="AU1300" s="13">
        <f t="shared" si="1714"/>
        <v>1.8160555718901193E-3</v>
      </c>
      <c r="AV1300" s="13">
        <f t="shared" si="1715"/>
        <v>7.2584841203060578E-4</v>
      </c>
      <c r="AW1300" s="13">
        <f t="shared" si="1716"/>
        <v>1.5163761251041999E-5</v>
      </c>
      <c r="AX1300" s="13">
        <f t="shared" si="1717"/>
        <v>1.0766135051512617E-3</v>
      </c>
      <c r="AY1300" s="13">
        <f t="shared" si="1718"/>
        <v>1.5839437643469887E-3</v>
      </c>
      <c r="AZ1300" s="13">
        <f t="shared" si="1719"/>
        <v>1.1651710834990954E-3</v>
      </c>
      <c r="BA1300" s="13">
        <f t="shared" si="1720"/>
        <v>5.7141071309105176E-4</v>
      </c>
      <c r="BB1300" s="13">
        <f t="shared" si="1721"/>
        <v>2.101688376448694E-4</v>
      </c>
      <c r="BC1300" s="13">
        <f t="shared" si="1722"/>
        <v>6.1841249112117442E-5</v>
      </c>
      <c r="BD1300" s="13">
        <f t="shared" si="1723"/>
        <v>6.5385086682982448E-4</v>
      </c>
      <c r="BE1300" s="13">
        <f t="shared" si="1724"/>
        <v>1.0453350012837133E-3</v>
      </c>
      <c r="BF1300" s="13">
        <f t="shared" si="1725"/>
        <v>8.3560741473576801E-4</v>
      </c>
      <c r="BG1300" s="13">
        <f t="shared" si="1726"/>
        <v>4.4530525346989384E-4</v>
      </c>
      <c r="BH1300" s="13">
        <f t="shared" si="1727"/>
        <v>1.7798139886413434E-4</v>
      </c>
      <c r="BI1300" s="13">
        <f t="shared" si="1728"/>
        <v>5.6909058394974796E-5</v>
      </c>
      <c r="BJ1300" s="14">
        <f t="shared" si="1729"/>
        <v>0.40674792835747392</v>
      </c>
      <c r="BK1300" s="14">
        <f t="shared" si="1730"/>
        <v>0.24088471688131258</v>
      </c>
      <c r="BL1300" s="14">
        <f t="shared" si="1731"/>
        <v>0.32713985576504501</v>
      </c>
      <c r="BM1300" s="14">
        <f t="shared" si="1732"/>
        <v>0.59014320072061199</v>
      </c>
      <c r="BN1300" s="14">
        <f t="shared" si="1733"/>
        <v>0.40769935387061929</v>
      </c>
    </row>
    <row r="1301" spans="1:66" x14ac:dyDescent="0.25">
      <c r="A1301" t="s">
        <v>290</v>
      </c>
      <c r="B1301" t="s">
        <v>298</v>
      </c>
      <c r="C1301" t="s">
        <v>308</v>
      </c>
      <c r="D1301" s="7" t="s">
        <v>381</v>
      </c>
      <c r="E1301" s="10">
        <f>VLOOKUP(A1301,home!$A$2:$E$405,3,FALSE)</f>
        <v>1.6512</v>
      </c>
      <c r="F1301" s="10">
        <f>VLOOKUP(B1301,home!$B$2:$E$405,3,FALSE)</f>
        <v>0.60560000000000003</v>
      </c>
      <c r="G1301" s="10">
        <f>VLOOKUP(C1301,away!$B$2:$E$405,4,FALSE)</f>
        <v>0.79490000000000005</v>
      </c>
      <c r="H1301" s="10">
        <f>VLOOKUP(A1301,away!$A$2:$E$405,3,FALSE)</f>
        <v>1.1418999999999999</v>
      </c>
      <c r="I1301" s="10">
        <f>VLOOKUP(C1301,away!$B$2:$E$405,3,FALSE)</f>
        <v>1.0399</v>
      </c>
      <c r="J1301" s="10">
        <f>VLOOKUP(B1301,home!$B$2:$E$405,4,FALSE)</f>
        <v>1.4778</v>
      </c>
      <c r="K1301" s="12">
        <f t="shared" si="1678"/>
        <v>0.79487354572800017</v>
      </c>
      <c r="L1301" s="12">
        <f t="shared" si="1679"/>
        <v>1.7548310628180002</v>
      </c>
      <c r="M1301" s="13">
        <f t="shared" si="1680"/>
        <v>7.8104734064890657E-2</v>
      </c>
      <c r="N1301" s="13">
        <f t="shared" si="1681"/>
        <v>6.2083386904302151E-2</v>
      </c>
      <c r="O1301" s="13">
        <f t="shared" si="1682"/>
        <v>0.13706061349020932</v>
      </c>
      <c r="P1301" s="13">
        <f t="shared" si="1683"/>
        <v>0.10894585582461765</v>
      </c>
      <c r="Q1301" s="13">
        <f t="shared" si="1684"/>
        <v>2.4674220939712971E-2</v>
      </c>
      <c r="R1301" s="13">
        <f t="shared" si="1685"/>
        <v>0.12025911102075562</v>
      </c>
      <c r="S1301" s="13">
        <f t="shared" si="1686"/>
        <v>3.7991293496682482E-2</v>
      </c>
      <c r="T1301" s="13">
        <f t="shared" si="1687"/>
        <v>4.3299089355842667E-2</v>
      </c>
      <c r="U1301" s="13">
        <f t="shared" si="1688"/>
        <v>9.5590785983165227E-2</v>
      </c>
      <c r="V1301" s="13">
        <f t="shared" si="1689"/>
        <v>5.8880966171533542E-3</v>
      </c>
      <c r="W1301" s="13">
        <f t="shared" si="1690"/>
        <v>6.5376284954752392E-3</v>
      </c>
      <c r="X1301" s="13">
        <f t="shared" si="1691"/>
        <v>1.1472433561024056E-2</v>
      </c>
      <c r="Y1301" s="13">
        <f t="shared" si="1692"/>
        <v>1.0066091389500372E-2</v>
      </c>
      <c r="Z1301" s="13">
        <f t="shared" si="1693"/>
        <v>7.0344807868700163E-2</v>
      </c>
      <c r="AA1301" s="13">
        <f t="shared" si="1694"/>
        <v>5.5915226854148625E-2</v>
      </c>
      <c r="AB1301" s="13">
        <f t="shared" si="1695"/>
        <v>2.2222767314871304E-2</v>
      </c>
      <c r="AC1301" s="13">
        <f t="shared" si="1696"/>
        <v>5.1332013738825794E-4</v>
      </c>
      <c r="AD1301" s="13">
        <f t="shared" si="1697"/>
        <v>1.2991469857127035E-3</v>
      </c>
      <c r="AE1301" s="13">
        <f t="shared" si="1698"/>
        <v>2.2797834856950246E-3</v>
      </c>
      <c r="AF1301" s="13">
        <f t="shared" si="1699"/>
        <v>2.000317438598563E-3</v>
      </c>
      <c r="AG1301" s="13">
        <f t="shared" si="1700"/>
        <v>1.1700730589164325E-3</v>
      </c>
      <c r="AH1301" s="13">
        <f t="shared" si="1701"/>
        <v>3.0860813488989784E-2</v>
      </c>
      <c r="AI1301" s="13">
        <f t="shared" si="1702"/>
        <v>2.4530444242043804E-2</v>
      </c>
      <c r="AJ1301" s="13">
        <f t="shared" si="1703"/>
        <v>9.7493005964781818E-3</v>
      </c>
      <c r="AK1301" s="13">
        <f t="shared" si="1704"/>
        <v>2.5831537111635728E-3</v>
      </c>
      <c r="AL1301" s="13">
        <f t="shared" si="1705"/>
        <v>2.8640569537468212E-5</v>
      </c>
      <c r="AM1301" s="13">
        <f t="shared" si="1706"/>
        <v>2.0653151419106012E-4</v>
      </c>
      <c r="AN1301" s="13">
        <f t="shared" si="1707"/>
        <v>3.6242791655330891E-4</v>
      </c>
      <c r="AO1301" s="13">
        <f t="shared" si="1708"/>
        <v>3.1799988300007834E-4</v>
      </c>
      <c r="AP1301" s="13">
        <f t="shared" si="1709"/>
        <v>1.8601202422034244E-4</v>
      </c>
      <c r="AQ1301" s="13">
        <f t="shared" si="1710"/>
        <v>8.1604919539877781E-5</v>
      </c>
      <c r="AR1301" s="13">
        <f t="shared" si="1711"/>
        <v>1.0831102826862398E-2</v>
      </c>
      <c r="AS1301" s="13">
        <f t="shared" si="1712"/>
        <v>8.6093571081326797E-3</v>
      </c>
      <c r="AT1301" s="13">
        <f t="shared" si="1713"/>
        <v>3.4216751054899925E-3</v>
      </c>
      <c r="AU1301" s="13">
        <f t="shared" si="1714"/>
        <v>9.0659967447668643E-4</v>
      </c>
      <c r="AV1301" s="13">
        <f t="shared" si="1715"/>
        <v>1.8015802445178362E-4</v>
      </c>
      <c r="AW1301" s="13">
        <f t="shared" si="1716"/>
        <v>1.1097176819054471E-6</v>
      </c>
      <c r="AX1301" s="13">
        <f t="shared" si="1717"/>
        <v>2.7361072831603441E-5</v>
      </c>
      <c r="AY1301" s="13">
        <f t="shared" si="1718"/>
        <v>4.8014060516923373E-5</v>
      </c>
      <c r="AZ1301" s="13">
        <f t="shared" si="1719"/>
        <v>4.212828242356022E-5</v>
      </c>
      <c r="BA1301" s="13">
        <f t="shared" si="1720"/>
        <v>2.4642672873344359E-5</v>
      </c>
      <c r="BB1301" s="13">
        <f t="shared" si="1721"/>
        <v>1.0810931957251797E-5</v>
      </c>
      <c r="BC1301" s="13">
        <f t="shared" si="1722"/>
        <v>3.7942718433194486E-6</v>
      </c>
      <c r="BD1301" s="13">
        <f t="shared" si="1723"/>
        <v>3.1677926141923324E-3</v>
      </c>
      <c r="BE1301" s="13">
        <f t="shared" si="1724"/>
        <v>2.5179945473740297E-3</v>
      </c>
      <c r="BF1301" s="13">
        <f t="shared" si="1725"/>
        <v>1.0007436269974829E-3</v>
      </c>
      <c r="BG1301" s="13">
        <f t="shared" si="1726"/>
        <v>2.6515487838539619E-4</v>
      </c>
      <c r="BH1301" s="13">
        <f t="shared" si="1727"/>
        <v>5.2691149587319129E-5</v>
      </c>
      <c r="BI1301" s="13">
        <f t="shared" si="1728"/>
        <v>8.3765601801913646E-6</v>
      </c>
      <c r="BJ1301" s="14">
        <f t="shared" si="1729"/>
        <v>0.16619349916473083</v>
      </c>
      <c r="BK1301" s="14">
        <f t="shared" si="1730"/>
        <v>0.23151995477078677</v>
      </c>
      <c r="BL1301" s="14">
        <f t="shared" si="1731"/>
        <v>0.52973386281795576</v>
      </c>
      <c r="BM1301" s="14">
        <f t="shared" si="1732"/>
        <v>0.46661729803485014</v>
      </c>
      <c r="BN1301" s="14">
        <f t="shared" si="1733"/>
        <v>0.53112792224448835</v>
      </c>
    </row>
    <row r="1302" spans="1:66" x14ac:dyDescent="0.25">
      <c r="A1302" t="s">
        <v>290</v>
      </c>
      <c r="B1302" t="s">
        <v>309</v>
      </c>
      <c r="C1302" t="s">
        <v>297</v>
      </c>
      <c r="D1302" s="7" t="s">
        <v>381</v>
      </c>
      <c r="E1302" s="10">
        <f>VLOOKUP(A1302,home!$A$2:$E$405,3,FALSE)</f>
        <v>1.6512</v>
      </c>
      <c r="F1302" s="10">
        <f>VLOOKUP(B1302,home!$B$2:$E$405,3,FALSE)</f>
        <v>1.0598000000000001</v>
      </c>
      <c r="G1302" s="10">
        <f>VLOOKUP(C1302,away!$B$2:$E$405,4,FALSE)</f>
        <v>1.3626</v>
      </c>
      <c r="H1302" s="10">
        <f>VLOOKUP(A1302,away!$A$2:$E$405,3,FALSE)</f>
        <v>1.1418999999999999</v>
      </c>
      <c r="I1302" s="10">
        <f>VLOOKUP(C1302,away!$B$2:$E$405,3,FALSE)</f>
        <v>1.1494</v>
      </c>
      <c r="J1302" s="10">
        <f>VLOOKUP(B1302,home!$B$2:$E$405,4,FALSE)</f>
        <v>0.93049999999999999</v>
      </c>
      <c r="K1302" s="12">
        <f t="shared" si="1678"/>
        <v>2.3844706421760002</v>
      </c>
      <c r="L1302" s="12">
        <f t="shared" si="1679"/>
        <v>1.22128111973</v>
      </c>
      <c r="M1302" s="13">
        <f t="shared" si="1680"/>
        <v>2.7167014008233962E-2</v>
      </c>
      <c r="N1302" s="13">
        <f t="shared" si="1681"/>
        <v>6.4778947338218013E-2</v>
      </c>
      <c r="O1302" s="13">
        <f t="shared" si="1682"/>
        <v>3.317856128769657E-2</v>
      </c>
      <c r="P1302" s="13">
        <f t="shared" si="1683"/>
        <v>7.9113305340149612E-2</v>
      </c>
      <c r="Q1302" s="13">
        <f t="shared" si="1684"/>
        <v>7.7231749079523029E-2</v>
      </c>
      <c r="R1302" s="13">
        <f t="shared" si="1685"/>
        <v>2.0260175240234251E-2</v>
      </c>
      <c r="S1302" s="13">
        <f t="shared" si="1686"/>
        <v>5.7596641647355451E-2</v>
      </c>
      <c r="T1302" s="13">
        <f t="shared" si="1687"/>
        <v>9.43216769945463E-2</v>
      </c>
      <c r="U1302" s="13">
        <f t="shared" si="1688"/>
        <v>4.830979306567966E-2</v>
      </c>
      <c r="V1302" s="13">
        <f t="shared" si="1689"/>
        <v>1.8636410791056084E-2</v>
      </c>
      <c r="W1302" s="13">
        <f t="shared" si="1690"/>
        <v>6.138561277467533E-2</v>
      </c>
      <c r="X1302" s="13">
        <f t="shared" si="1691"/>
        <v>7.496908990476768E-2</v>
      </c>
      <c r="Y1302" s="13">
        <f t="shared" si="1692"/>
        <v>4.5779167032016864E-2</v>
      </c>
      <c r="Z1302" s="13">
        <f t="shared" si="1693"/>
        <v>8.2477898344397692E-3</v>
      </c>
      <c r="AA1302" s="13">
        <f t="shared" si="1694"/>
        <v>1.9666612723059279E-2</v>
      </c>
      <c r="AB1302" s="13">
        <f t="shared" si="1695"/>
        <v>2.3447230334589935E-2</v>
      </c>
      <c r="AC1302" s="13">
        <f t="shared" si="1696"/>
        <v>3.3919536963797621E-3</v>
      </c>
      <c r="AD1302" s="13">
        <f t="shared" si="1697"/>
        <v>3.6593047878299353E-2</v>
      </c>
      <c r="AE1302" s="13">
        <f t="shared" si="1698"/>
        <v>4.4690398487142936E-2</v>
      </c>
      <c r="AF1302" s="13">
        <f t="shared" si="1699"/>
        <v>2.7289769952778917E-2</v>
      </c>
      <c r="AG1302" s="13">
        <f t="shared" si="1700"/>
        <v>1.1109493601701314E-2</v>
      </c>
      <c r="AH1302" s="13">
        <f t="shared" si="1701"/>
        <v>2.5182175010755774E-3</v>
      </c>
      <c r="AI1302" s="13">
        <f t="shared" si="1702"/>
        <v>6.0046157019285245E-3</v>
      </c>
      <c r="AJ1302" s="13">
        <f t="shared" si="1703"/>
        <v>7.1589149293988033E-3</v>
      </c>
      <c r="AK1302" s="13">
        <f t="shared" si="1704"/>
        <v>5.6900741596623066E-3</v>
      </c>
      <c r="AL1302" s="13">
        <f t="shared" si="1705"/>
        <v>3.9510955219444917E-4</v>
      </c>
      <c r="AM1302" s="13">
        <f t="shared" si="1706"/>
        <v>1.7451009674709122E-2</v>
      </c>
      <c r="AN1302" s="13">
        <f t="shared" si="1707"/>
        <v>2.1312588635947819E-2</v>
      </c>
      <c r="AO1302" s="13">
        <f t="shared" si="1708"/>
        <v>1.3014331056827616E-2</v>
      </c>
      <c r="AP1302" s="13">
        <f t="shared" si="1709"/>
        <v>5.2980522685397808E-3</v>
      </c>
      <c r="AQ1302" s="13">
        <f t="shared" si="1710"/>
        <v>1.6176028017275822E-3</v>
      </c>
      <c r="AR1302" s="13">
        <f t="shared" si="1711"/>
        <v>6.1509029788745244E-4</v>
      </c>
      <c r="AS1302" s="13">
        <f t="shared" si="1712"/>
        <v>1.4666647575999209E-3</v>
      </c>
      <c r="AT1302" s="13">
        <f t="shared" si="1713"/>
        <v>1.7486095282055962E-3</v>
      </c>
      <c r="AU1302" s="13">
        <f t="shared" si="1714"/>
        <v>1.3898360282118235E-3</v>
      </c>
      <c r="AV1302" s="13">
        <f t="shared" si="1715"/>
        <v>8.2850580167739731E-4</v>
      </c>
      <c r="AW1302" s="13">
        <f t="shared" si="1716"/>
        <v>3.1961168705155173E-5</v>
      </c>
      <c r="AX1302" s="13">
        <f t="shared" si="1717"/>
        <v>6.9352367076122067E-3</v>
      </c>
      <c r="AY1302" s="13">
        <f t="shared" si="1718"/>
        <v>8.4698736518652347E-3</v>
      </c>
      <c r="AZ1302" s="13">
        <f t="shared" si="1719"/>
        <v>5.1720483887607999E-3</v>
      </c>
      <c r="BA1302" s="13">
        <f t="shared" si="1720"/>
        <v>2.1055083491745103E-3</v>
      </c>
      <c r="BB1302" s="13">
        <f t="shared" si="1721"/>
        <v>6.428543985701774E-4</v>
      </c>
      <c r="BC1302" s="13">
        <f t="shared" si="1722"/>
        <v>1.5702118794182831E-4</v>
      </c>
      <c r="BD1302" s="13">
        <f t="shared" si="1723"/>
        <v>1.2519969462317465E-4</v>
      </c>
      <c r="BE1302" s="13">
        <f t="shared" si="1724"/>
        <v>2.9853499623836035E-4</v>
      </c>
      <c r="BF1302" s="13">
        <f t="shared" si="1725"/>
        <v>3.5592396709624658E-4</v>
      </c>
      <c r="BG1302" s="13">
        <f t="shared" si="1726"/>
        <v>2.8289675012927221E-4</v>
      </c>
      <c r="BH1302" s="13">
        <f t="shared" si="1727"/>
        <v>1.6863974886256234E-4</v>
      </c>
      <c r="BI1302" s="13">
        <f t="shared" si="1728"/>
        <v>8.0423306053342702E-5</v>
      </c>
      <c r="BJ1302" s="14">
        <f t="shared" si="1729"/>
        <v>0.62032508016534649</v>
      </c>
      <c r="BK1302" s="14">
        <f t="shared" si="1730"/>
        <v>0.19477030868723455</v>
      </c>
      <c r="BL1302" s="14">
        <f t="shared" si="1731"/>
        <v>0.17359451981991009</v>
      </c>
      <c r="BM1302" s="14">
        <f t="shared" si="1732"/>
        <v>0.68677003372971535</v>
      </c>
      <c r="BN1302" s="14">
        <f t="shared" si="1733"/>
        <v>0.30172975229405541</v>
      </c>
    </row>
    <row r="1303" spans="1:66" x14ac:dyDescent="0.25">
      <c r="A1303" t="s">
        <v>290</v>
      </c>
      <c r="B1303" t="s">
        <v>299</v>
      </c>
      <c r="C1303" t="s">
        <v>304</v>
      </c>
      <c r="D1303" s="7" t="s">
        <v>381</v>
      </c>
      <c r="E1303" s="10">
        <f>VLOOKUP(A1303,home!$A$2:$E$405,3,FALSE)</f>
        <v>1.6512</v>
      </c>
      <c r="F1303" s="10">
        <f>VLOOKUP(B1303,home!$B$2:$E$405,3,FALSE)</f>
        <v>0.87060000000000004</v>
      </c>
      <c r="G1303" s="10">
        <f>VLOOKUP(C1303,away!$B$2:$E$405,4,FALSE)</f>
        <v>1.022</v>
      </c>
      <c r="H1303" s="10">
        <f>VLOOKUP(A1303,away!$A$2:$E$405,3,FALSE)</f>
        <v>1.1418999999999999</v>
      </c>
      <c r="I1303" s="10">
        <f>VLOOKUP(C1303,away!$B$2:$E$405,3,FALSE)</f>
        <v>0.82099999999999995</v>
      </c>
      <c r="J1303" s="10">
        <f>VLOOKUP(B1303,home!$B$2:$E$405,4,FALSE)</f>
        <v>1.0947</v>
      </c>
      <c r="K1303" s="12">
        <f t="shared" si="1678"/>
        <v>1.4691604838400001</v>
      </c>
      <c r="L1303" s="12">
        <f t="shared" si="1679"/>
        <v>1.0262811405299999</v>
      </c>
      <c r="M1303" s="13">
        <f t="shared" si="1680"/>
        <v>8.2460026991915195E-2</v>
      </c>
      <c r="N1303" s="13">
        <f t="shared" si="1681"/>
        <v>0.12114701315290159</v>
      </c>
      <c r="O1303" s="13">
        <f t="shared" si="1682"/>
        <v>8.4627170549397307E-2</v>
      </c>
      <c r="P1303" s="13">
        <f t="shared" si="1683"/>
        <v>0.12433089483036275</v>
      </c>
      <c r="Q1303" s="13">
        <f t="shared" si="1684"/>
        <v>8.8992202229743897E-2</v>
      </c>
      <c r="R1303" s="13">
        <f t="shared" si="1685"/>
        <v>4.3425634555631129E-2</v>
      </c>
      <c r="S1303" s="13">
        <f t="shared" si="1686"/>
        <v>4.6865651071258806E-2</v>
      </c>
      <c r="T1303" s="13">
        <f t="shared" si="1687"/>
        <v>9.1331018802617972E-2</v>
      </c>
      <c r="U1303" s="13">
        <f t="shared" si="1688"/>
        <v>6.379922627481005E-2</v>
      </c>
      <c r="V1303" s="13">
        <f t="shared" si="1689"/>
        <v>7.8514113606266891E-3</v>
      </c>
      <c r="W1303" s="13">
        <f t="shared" si="1690"/>
        <v>4.3581275628612567E-2</v>
      </c>
      <c r="X1303" s="13">
        <f t="shared" si="1691"/>
        <v>4.4726641257884794E-2</v>
      </c>
      <c r="Y1303" s="13">
        <f t="shared" si="1692"/>
        <v>2.2951054201109072E-2</v>
      </c>
      <c r="Z1303" s="13">
        <f t="shared" si="1693"/>
        <v>1.4855636586664032E-2</v>
      </c>
      <c r="AA1303" s="13">
        <f t="shared" si="1694"/>
        <v>2.1825314235414537E-2</v>
      </c>
      <c r="AB1303" s="13">
        <f t="shared" si="1695"/>
        <v>1.6032444611030833E-2</v>
      </c>
      <c r="AC1303" s="13">
        <f t="shared" si="1696"/>
        <v>7.39883489429749E-4</v>
      </c>
      <c r="AD1303" s="13">
        <f t="shared" si="1697"/>
        <v>1.6006971997224211E-2</v>
      </c>
      <c r="AE1303" s="13">
        <f t="shared" si="1698"/>
        <v>1.6427653477743036E-2</v>
      </c>
      <c r="AF1303" s="13">
        <f t="shared" si="1699"/>
        <v>8.4296954736848683E-3</v>
      </c>
      <c r="AG1303" s="13">
        <f t="shared" si="1700"/>
        <v>2.8837458283512952E-3</v>
      </c>
      <c r="AH1303" s="13">
        <f t="shared" si="1701"/>
        <v>3.811514914865189E-3</v>
      </c>
      <c r="AI1303" s="13">
        <f t="shared" si="1702"/>
        <v>5.5997270964867176E-3</v>
      </c>
      <c r="AJ1303" s="13">
        <f t="shared" si="1703"/>
        <v>4.1134488852231929E-3</v>
      </c>
      <c r="AK1303" s="13">
        <f t="shared" si="1704"/>
        <v>2.0144388514885389E-3</v>
      </c>
      <c r="AL1303" s="13">
        <f t="shared" si="1705"/>
        <v>4.4623015376907968E-5</v>
      </c>
      <c r="AM1303" s="13">
        <f t="shared" si="1706"/>
        <v>4.7033621448510504E-3</v>
      </c>
      <c r="AN1303" s="13">
        <f t="shared" si="1707"/>
        <v>4.8269718663433627E-3</v>
      </c>
      <c r="AO1303" s="13">
        <f t="shared" si="1708"/>
        <v>2.4769150961485437E-3</v>
      </c>
      <c r="AP1303" s="13">
        <f t="shared" si="1709"/>
        <v>8.4733708329043399E-4</v>
      </c>
      <c r="AQ1303" s="13">
        <f t="shared" si="1710"/>
        <v>2.174015170631675E-4</v>
      </c>
      <c r="AR1303" s="13">
        <f t="shared" si="1711"/>
        <v>7.8233717479499047E-4</v>
      </c>
      <c r="AS1303" s="13">
        <f t="shared" si="1712"/>
        <v>1.1493788622478269E-3</v>
      </c>
      <c r="AT1303" s="13">
        <f t="shared" si="1713"/>
        <v>8.443110026877433E-4</v>
      </c>
      <c r="AU1303" s="13">
        <f t="shared" si="1714"/>
        <v>4.1347612040672026E-4</v>
      </c>
      <c r="AV1303" s="13">
        <f t="shared" si="1715"/>
        <v>1.5186569427825584E-4</v>
      </c>
      <c r="AW1303" s="13">
        <f t="shared" si="1716"/>
        <v>1.8689255449741069E-6</v>
      </c>
      <c r="AX1303" s="13">
        <f t="shared" si="1717"/>
        <v>1.1516656340673527E-3</v>
      </c>
      <c r="AY1303" s="13">
        <f t="shared" si="1718"/>
        <v>1.1819327204398483E-3</v>
      </c>
      <c r="AZ1303" s="13">
        <f t="shared" si="1719"/>
        <v>6.064976301813663E-4</v>
      </c>
      <c r="BA1303" s="13">
        <f t="shared" si="1720"/>
        <v>2.0747902654375826E-4</v>
      </c>
      <c r="BB1303" s="13">
        <f t="shared" si="1721"/>
        <v>5.3232952999345584E-5</v>
      </c>
      <c r="BC1303" s="13">
        <f t="shared" si="1722"/>
        <v>1.0926395143589656E-5</v>
      </c>
      <c r="BD1303" s="13">
        <f t="shared" si="1723"/>
        <v>1.3381631467127009E-4</v>
      </c>
      <c r="BE1303" s="13">
        <f t="shared" si="1724"/>
        <v>1.9659764160812886E-4</v>
      </c>
      <c r="BF1303" s="13">
        <f t="shared" si="1725"/>
        <v>1.4441674313340078E-4</v>
      </c>
      <c r="BG1303" s="13">
        <f t="shared" si="1726"/>
        <v>7.0723790738821379E-5</v>
      </c>
      <c r="BH1303" s="13">
        <f t="shared" si="1727"/>
        <v>2.5976149655211438E-5</v>
      </c>
      <c r="BI1303" s="13">
        <f t="shared" si="1728"/>
        <v>7.6326265191501355E-6</v>
      </c>
      <c r="BJ1303" s="14">
        <f t="shared" si="1729"/>
        <v>0.47276099411694533</v>
      </c>
      <c r="BK1303" s="14">
        <f t="shared" si="1730"/>
        <v>0.26347442347940991</v>
      </c>
      <c r="BL1303" s="14">
        <f t="shared" si="1731"/>
        <v>0.24916945209508898</v>
      </c>
      <c r="BM1303" s="14">
        <f t="shared" si="1732"/>
        <v>0.45409750017326161</v>
      </c>
      <c r="BN1303" s="14">
        <f t="shared" si="1733"/>
        <v>0.54498294230995181</v>
      </c>
    </row>
    <row r="1304" spans="1:66" x14ac:dyDescent="0.25">
      <c r="A1304" t="s">
        <v>290</v>
      </c>
      <c r="B1304" t="s">
        <v>317</v>
      </c>
      <c r="C1304" t="s">
        <v>313</v>
      </c>
      <c r="D1304" s="7" t="s">
        <v>381</v>
      </c>
      <c r="E1304" s="10">
        <f>VLOOKUP(A1304,home!$A$2:$E$405,3,FALSE)</f>
        <v>1.6512</v>
      </c>
      <c r="F1304" s="10">
        <f>VLOOKUP(B1304,home!$B$2:$E$405,3,FALSE)</f>
        <v>0.90839999999999999</v>
      </c>
      <c r="G1304" s="10">
        <f>VLOOKUP(C1304,away!$B$2:$E$405,4,FALSE)</f>
        <v>1.022</v>
      </c>
      <c r="H1304" s="10">
        <f>VLOOKUP(A1304,away!$A$2:$E$405,3,FALSE)</f>
        <v>1.1418999999999999</v>
      </c>
      <c r="I1304" s="10">
        <f>VLOOKUP(C1304,away!$B$2:$E$405,3,FALSE)</f>
        <v>0.93049999999999999</v>
      </c>
      <c r="J1304" s="10">
        <f>VLOOKUP(B1304,home!$B$2:$E$405,4,FALSE)</f>
        <v>0.87570000000000003</v>
      </c>
      <c r="K1304" s="12">
        <f t="shared" si="1678"/>
        <v>1.5329489817600002</v>
      </c>
      <c r="L1304" s="12">
        <f t="shared" si="1679"/>
        <v>0.93046448281499994</v>
      </c>
      <c r="M1304" s="13">
        <f t="shared" si="1680"/>
        <v>8.5143818955814202E-2</v>
      </c>
      <c r="N1304" s="13">
        <f t="shared" si="1681"/>
        <v>0.13052113057147316</v>
      </c>
      <c r="O1304" s="13">
        <f t="shared" si="1682"/>
        <v>7.9223299469615649E-2</v>
      </c>
      <c r="P1304" s="13">
        <f t="shared" si="1683"/>
        <v>0.12144527625361487</v>
      </c>
      <c r="Q1304" s="13">
        <f t="shared" si="1684"/>
        <v>0.10004111710385193</v>
      </c>
      <c r="R1304" s="13">
        <f t="shared" si="1685"/>
        <v>3.6857233183946889E-2</v>
      </c>
      <c r="S1304" s="13">
        <f t="shared" si="1686"/>
        <v>4.3306006546320393E-2</v>
      </c>
      <c r="T1304" s="13">
        <f t="shared" si="1687"/>
        <v>9.3084706286270427E-2</v>
      </c>
      <c r="U1304" s="13">
        <f t="shared" si="1688"/>
        <v>5.6500258079822271E-2</v>
      </c>
      <c r="V1304" s="13">
        <f t="shared" si="1689"/>
        <v>6.8633023159556505E-3</v>
      </c>
      <c r="W1304" s="13">
        <f t="shared" si="1690"/>
        <v>5.1119309532827575E-2</v>
      </c>
      <c r="X1304" s="13">
        <f t="shared" si="1691"/>
        <v>4.756470190632231E-2</v>
      </c>
      <c r="Y1304" s="13">
        <f t="shared" si="1692"/>
        <v>2.2128632879757911E-2</v>
      </c>
      <c r="Z1304" s="13">
        <f t="shared" si="1693"/>
        <v>1.1431448804164334E-2</v>
      </c>
      <c r="AA1304" s="13">
        <f t="shared" si="1694"/>
        <v>1.7523827804385286E-2</v>
      </c>
      <c r="AB1304" s="13">
        <f t="shared" si="1695"/>
        <v>1.3431566994635004E-2</v>
      </c>
      <c r="AC1304" s="13">
        <f t="shared" si="1696"/>
        <v>6.1184391890932931E-4</v>
      </c>
      <c r="AD1304" s="13">
        <f t="shared" si="1697"/>
        <v>1.9590823374155582E-2</v>
      </c>
      <c r="AE1304" s="13">
        <f t="shared" si="1698"/>
        <v>1.8228565338753687E-2</v>
      </c>
      <c r="AF1304" s="13">
        <f t="shared" si="1699"/>
        <v>8.4805163101914407E-3</v>
      </c>
      <c r="AG1304" s="13">
        <f t="shared" si="1700"/>
        <v>2.6302730741888172E-3</v>
      </c>
      <c r="AH1304" s="13">
        <f t="shared" si="1701"/>
        <v>2.6591392748482284E-3</v>
      </c>
      <c r="AI1304" s="13">
        <f t="shared" si="1702"/>
        <v>4.0763248437366171E-3</v>
      </c>
      <c r="AJ1304" s="13">
        <f t="shared" si="1703"/>
        <v>3.1243990092645196E-3</v>
      </c>
      <c r="AK1304" s="13">
        <f t="shared" si="1704"/>
        <v>1.5965147599546661E-3</v>
      </c>
      <c r="AL1304" s="13">
        <f t="shared" si="1705"/>
        <v>3.4908255075849486E-5</v>
      </c>
      <c r="AM1304" s="13">
        <f t="shared" si="1706"/>
        <v>6.0063465486503544E-3</v>
      </c>
      <c r="AN1304" s="13">
        <f t="shared" si="1707"/>
        <v>5.5886921349976122E-3</v>
      </c>
      <c r="AO1304" s="13">
        <f t="shared" si="1708"/>
        <v>2.6000397685014055E-3</v>
      </c>
      <c r="AP1304" s="13">
        <f t="shared" si="1709"/>
        <v>8.0641488616569755E-4</v>
      </c>
      <c r="AQ1304" s="13">
        <f t="shared" si="1710"/>
        <v>1.8758510249762068E-4</v>
      </c>
      <c r="AR1304" s="13">
        <f t="shared" si="1711"/>
        <v>4.9484693002094238E-4</v>
      </c>
      <c r="AS1304" s="13">
        <f t="shared" si="1712"/>
        <v>7.585750975026656E-4</v>
      </c>
      <c r="AT1304" s="13">
        <f t="shared" si="1713"/>
        <v>5.8142846165260215E-4</v>
      </c>
      <c r="AU1304" s="13">
        <f t="shared" si="1714"/>
        <v>2.9710005608554654E-4</v>
      </c>
      <c r="AV1304" s="13">
        <f t="shared" si="1715"/>
        <v>1.1385980711429442E-4</v>
      </c>
      <c r="AW1304" s="13">
        <f t="shared" si="1716"/>
        <v>1.3830985988732644E-6</v>
      </c>
      <c r="AX1304" s="13">
        <f t="shared" si="1717"/>
        <v>1.5345704709752112E-3</v>
      </c>
      <c r="AY1304" s="13">
        <f t="shared" si="1718"/>
        <v>1.4278633196191208E-3</v>
      </c>
      <c r="AZ1304" s="13">
        <f t="shared" si="1719"/>
        <v>6.6428805260995705E-4</v>
      </c>
      <c r="BA1304" s="13">
        <f t="shared" si="1720"/>
        <v>2.0603214643730242E-4</v>
      </c>
      <c r="BB1304" s="13">
        <f t="shared" si="1721"/>
        <v>4.7926398644512225E-5</v>
      </c>
      <c r="BC1304" s="13">
        <f t="shared" si="1722"/>
        <v>8.9187623455903194E-6</v>
      </c>
      <c r="BD1304" s="13">
        <f t="shared" si="1723"/>
        <v>7.6739582135754381E-5</v>
      </c>
      <c r="BE1304" s="13">
        <f t="shared" si="1724"/>
        <v>1.1763786429569259E-4</v>
      </c>
      <c r="BF1304" s="13">
        <f t="shared" si="1725"/>
        <v>9.0166422144251525E-5</v>
      </c>
      <c r="BG1304" s="13">
        <f t="shared" si="1726"/>
        <v>4.6073508338324225E-5</v>
      </c>
      <c r="BH1304" s="13">
        <f t="shared" si="1727"/>
        <v>1.7657084423336256E-5</v>
      </c>
      <c r="BI1304" s="13">
        <f t="shared" si="1728"/>
        <v>5.4134819175207282E-6</v>
      </c>
      <c r="BJ1304" s="14">
        <f t="shared" si="1729"/>
        <v>0.51246845396923701</v>
      </c>
      <c r="BK1304" s="14">
        <f t="shared" si="1730"/>
        <v>0.25883301956530946</v>
      </c>
      <c r="BL1304" s="14">
        <f t="shared" si="1731"/>
        <v>0.21759206171584003</v>
      </c>
      <c r="BM1304" s="14">
        <f t="shared" si="1732"/>
        <v>0.4456666282952142</v>
      </c>
      <c r="BN1304" s="14">
        <f t="shared" si="1733"/>
        <v>0.55323187553831665</v>
      </c>
    </row>
    <row r="1305" spans="1:66" x14ac:dyDescent="0.25">
      <c r="A1305" t="s">
        <v>290</v>
      </c>
      <c r="B1305" t="s">
        <v>307</v>
      </c>
      <c r="C1305" t="s">
        <v>305</v>
      </c>
      <c r="D1305" s="7" t="s">
        <v>381</v>
      </c>
      <c r="E1305" s="10">
        <f>VLOOKUP(A1305,home!$A$2:$E$405,3,FALSE)</f>
        <v>1.6512</v>
      </c>
      <c r="F1305" s="10">
        <f>VLOOKUP(B1305,home!$B$2:$E$405,3,FALSE)</f>
        <v>1.3626</v>
      </c>
      <c r="G1305" s="10">
        <f>VLOOKUP(C1305,away!$B$2:$E$405,4,FALSE)</f>
        <v>0.52990000000000004</v>
      </c>
      <c r="H1305" s="10">
        <f>VLOOKUP(A1305,away!$A$2:$E$405,3,FALSE)</f>
        <v>1.1418999999999999</v>
      </c>
      <c r="I1305" s="10">
        <f>VLOOKUP(C1305,away!$B$2:$E$405,3,FALSE)</f>
        <v>1.0399</v>
      </c>
      <c r="J1305" s="10">
        <f>VLOOKUP(B1305,home!$B$2:$E$405,4,FALSE)</f>
        <v>0.65680000000000005</v>
      </c>
      <c r="K1305" s="12">
        <f t="shared" si="1678"/>
        <v>1.1922353210880001</v>
      </c>
      <c r="L1305" s="12">
        <f t="shared" si="1679"/>
        <v>0.77992491680800013</v>
      </c>
      <c r="M1305" s="13">
        <f t="shared" si="1680"/>
        <v>0.13915592139183203</v>
      </c>
      <c r="N1305" s="13">
        <f t="shared" si="1681"/>
        <v>0.16590660462188736</v>
      </c>
      <c r="O1305" s="13">
        <f t="shared" si="1682"/>
        <v>0.10853117041486519</v>
      </c>
      <c r="P1305" s="13">
        <f t="shared" si="1683"/>
        <v>0.12939469480762325</v>
      </c>
      <c r="Q1305" s="13">
        <f t="shared" si="1684"/>
        <v>9.8899857015997919E-2</v>
      </c>
      <c r="R1305" s="13">
        <f t="shared" si="1685"/>
        <v>4.2323082028444314E-2</v>
      </c>
      <c r="S1305" s="13">
        <f t="shared" si="1686"/>
        <v>3.007954472381642E-2</v>
      </c>
      <c r="T1305" s="13">
        <f t="shared" si="1687"/>
        <v>7.7134462755525282E-2</v>
      </c>
      <c r="U1305" s="13">
        <f t="shared" si="1688"/>
        <v>5.0459073291616072E-2</v>
      </c>
      <c r="V1305" s="13">
        <f t="shared" si="1689"/>
        <v>3.1077317767496705E-3</v>
      </c>
      <c r="W1305" s="13">
        <f t="shared" si="1690"/>
        <v>3.9303967595008524E-2</v>
      </c>
      <c r="X1305" s="13">
        <f t="shared" si="1691"/>
        <v>3.0654143656761352E-2</v>
      </c>
      <c r="Y1305" s="13">
        <f t="shared" si="1692"/>
        <v>1.1953965220660043E-2</v>
      </c>
      <c r="Z1305" s="13">
        <f t="shared" si="1693"/>
        <v>1.1002942076697532E-2</v>
      </c>
      <c r="AA1305" s="13">
        <f t="shared" si="1694"/>
        <v>1.311809617972415E-2</v>
      </c>
      <c r="AB1305" s="13">
        <f t="shared" si="1695"/>
        <v>7.8199288054483472E-3</v>
      </c>
      <c r="AC1305" s="13">
        <f t="shared" si="1696"/>
        <v>1.8060855800028488E-4</v>
      </c>
      <c r="AD1305" s="13">
        <f t="shared" si="1697"/>
        <v>1.1714894606416837E-2</v>
      </c>
      <c r="AE1305" s="13">
        <f t="shared" si="1698"/>
        <v>9.1367382013241415E-3</v>
      </c>
      <c r="AF1305" s="13">
        <f t="shared" si="1699"/>
        <v>3.5629848907821038E-3</v>
      </c>
      <c r="AG1305" s="13">
        <f t="shared" si="1700"/>
        <v>9.2628689817713132E-4</v>
      </c>
      <c r="AH1305" s="13">
        <f t="shared" si="1701"/>
        <v>2.1453671709528912E-3</v>
      </c>
      <c r="AI1305" s="13">
        <f t="shared" si="1702"/>
        <v>2.5577825179126748E-3</v>
      </c>
      <c r="AJ1305" s="13">
        <f t="shared" si="1703"/>
        <v>1.5247393307584462E-3</v>
      </c>
      <c r="AK1305" s="13">
        <f t="shared" si="1704"/>
        <v>6.0594936186076612E-4</v>
      </c>
      <c r="AL1305" s="13">
        <f t="shared" si="1705"/>
        <v>6.717583846478992E-6</v>
      </c>
      <c r="AM1305" s="13">
        <f t="shared" si="1706"/>
        <v>2.7933822265186906E-3</v>
      </c>
      <c r="AN1305" s="13">
        <f t="shared" si="1707"/>
        <v>2.1786284006305359E-3</v>
      </c>
      <c r="AO1305" s="13">
        <f t="shared" si="1708"/>
        <v>8.4958328705865853E-4</v>
      </c>
      <c r="AP1305" s="13">
        <f t="shared" si="1709"/>
        <v>2.2087039149356388E-4</v>
      </c>
      <c r="AQ1305" s="13">
        <f t="shared" si="1710"/>
        <v>4.3065580427742045E-5</v>
      </c>
      <c r="AR1305" s="13">
        <f t="shared" si="1711"/>
        <v>3.3464506246560973E-4</v>
      </c>
      <c r="AS1305" s="13">
        <f t="shared" si="1712"/>
        <v>3.9897566349920012E-4</v>
      </c>
      <c r="AT1305" s="13">
        <f t="shared" si="1713"/>
        <v>2.3783643913913345E-4</v>
      </c>
      <c r="AU1305" s="13">
        <f t="shared" si="1714"/>
        <v>9.4519001127823781E-5</v>
      </c>
      <c r="AV1305" s="13">
        <f t="shared" si="1715"/>
        <v>2.8172222914637016E-5</v>
      </c>
      <c r="AW1305" s="13">
        <f t="shared" si="1716"/>
        <v>1.7351034543878459E-7</v>
      </c>
      <c r="AX1305" s="13">
        <f t="shared" si="1717"/>
        <v>5.5506149262583707E-4</v>
      </c>
      <c r="AY1305" s="13">
        <f t="shared" si="1718"/>
        <v>4.3290628845953029E-4</v>
      </c>
      <c r="AZ1305" s="13">
        <f t="shared" si="1719"/>
        <v>1.6881720050622965E-4</v>
      </c>
      <c r="BA1305" s="13">
        <f t="shared" si="1720"/>
        <v>4.388824702019355E-5</v>
      </c>
      <c r="BB1305" s="13">
        <f t="shared" si="1721"/>
        <v>8.5573843515183512E-6</v>
      </c>
      <c r="BC1305" s="13">
        <f t="shared" si="1722"/>
        <v>1.3348234556904068E-6</v>
      </c>
      <c r="BD1305" s="13">
        <f t="shared" si="1723"/>
        <v>4.3499670417283101E-5</v>
      </c>
      <c r="BE1305" s="13">
        <f t="shared" si="1724"/>
        <v>5.18618435271717E-5</v>
      </c>
      <c r="BF1305" s="13">
        <f t="shared" si="1725"/>
        <v>3.0915760834916599E-5</v>
      </c>
      <c r="BG1305" s="13">
        <f t="shared" si="1726"/>
        <v>1.2286287348565536E-5</v>
      </c>
      <c r="BH1305" s="13">
        <f t="shared" si="1727"/>
        <v>3.6620364354991175E-6</v>
      </c>
      <c r="BI1305" s="13">
        <f t="shared" si="1728"/>
        <v>8.732018371026487E-7</v>
      </c>
      <c r="BJ1305" s="14">
        <f t="shared" si="1729"/>
        <v>0.45649000078508889</v>
      </c>
      <c r="BK1305" s="14">
        <f t="shared" si="1730"/>
        <v>0.30235812513032767</v>
      </c>
      <c r="BL1305" s="14">
        <f t="shared" si="1731"/>
        <v>0.23032243629112983</v>
      </c>
      <c r="BM1305" s="14">
        <f t="shared" si="1732"/>
        <v>0.31552944122447973</v>
      </c>
      <c r="BN1305" s="14">
        <f t="shared" si="1733"/>
        <v>0.68421133028065007</v>
      </c>
    </row>
    <row r="1306" spans="1:66" x14ac:dyDescent="0.25">
      <c r="A1306" t="s">
        <v>290</v>
      </c>
      <c r="B1306" t="s">
        <v>310</v>
      </c>
      <c r="C1306" t="s">
        <v>296</v>
      </c>
      <c r="D1306" s="7" t="s">
        <v>381</v>
      </c>
      <c r="E1306" s="10">
        <f>VLOOKUP(A1306,home!$A$2:$E$405,3,FALSE)</f>
        <v>1.6512</v>
      </c>
      <c r="F1306" s="10">
        <f>VLOOKUP(B1306,home!$B$2:$E$405,3,FALSE)</f>
        <v>0.87060000000000004</v>
      </c>
      <c r="G1306" s="10">
        <f>VLOOKUP(C1306,away!$B$2:$E$405,4,FALSE)</f>
        <v>0.8327</v>
      </c>
      <c r="H1306" s="10">
        <f>VLOOKUP(A1306,away!$A$2:$E$405,3,FALSE)</f>
        <v>1.1418999999999999</v>
      </c>
      <c r="I1306" s="10">
        <f>VLOOKUP(C1306,away!$B$2:$E$405,3,FALSE)</f>
        <v>0.54730000000000001</v>
      </c>
      <c r="J1306" s="10">
        <f>VLOOKUP(B1306,home!$B$2:$E$405,4,FALSE)</f>
        <v>0.54730000000000001</v>
      </c>
      <c r="K1306" s="12">
        <f t="shared" si="1678"/>
        <v>1.1970351613440002</v>
      </c>
      <c r="L1306" s="12">
        <f t="shared" si="1679"/>
        <v>0.34204163145099997</v>
      </c>
      <c r="M1306" s="13">
        <f t="shared" si="1680"/>
        <v>0.21457911099229601</v>
      </c>
      <c r="N1306" s="13">
        <f t="shared" si="1681"/>
        <v>0.2568587407477152</v>
      </c>
      <c r="O1306" s="13">
        <f t="shared" si="1682"/>
        <v>7.3394989199110125E-2</v>
      </c>
      <c r="P1306" s="13">
        <f t="shared" si="1683"/>
        <v>8.7856382737797944E-2</v>
      </c>
      <c r="Q1306" s="13">
        <f t="shared" si="1684"/>
        <v>0.15373447208677901</v>
      </c>
      <c r="R1306" s="13">
        <f t="shared" si="1685"/>
        <v>1.2552070922996074E-2</v>
      </c>
      <c r="S1306" s="13">
        <f t="shared" si="1686"/>
        <v>8.9928883944900458E-3</v>
      </c>
      <c r="T1306" s="13">
        <f t="shared" si="1687"/>
        <v>5.2583589642820103E-2</v>
      </c>
      <c r="U1306" s="13">
        <f t="shared" si="1688"/>
        <v>1.5025270242509938E-2</v>
      </c>
      <c r="V1306" s="13">
        <f t="shared" si="1689"/>
        <v>4.0911233212205452E-4</v>
      </c>
      <c r="W1306" s="13">
        <f t="shared" si="1690"/>
        <v>6.1341856199510721E-2</v>
      </c>
      <c r="X1306" s="13">
        <f t="shared" si="1691"/>
        <v>2.0981468570713282E-2</v>
      </c>
      <c r="Y1306" s="13">
        <f t="shared" si="1692"/>
        <v>3.5882678700823257E-3</v>
      </c>
      <c r="Z1306" s="13">
        <f t="shared" si="1693"/>
        <v>1.4311102721967454E-3</v>
      </c>
      <c r="AA1306" s="13">
        <f t="shared" si="1694"/>
        <v>1.7130893155800873E-3</v>
      </c>
      <c r="AB1306" s="13">
        <f t="shared" si="1695"/>
        <v>1.0253140726360465E-3</v>
      </c>
      <c r="AC1306" s="13">
        <f t="shared" si="1696"/>
        <v>1.0469078708154983E-5</v>
      </c>
      <c r="AD1306" s="13">
        <f t="shared" si="1697"/>
        <v>1.8357089683230448E-2</v>
      </c>
      <c r="AE1306" s="13">
        <f t="shared" si="1698"/>
        <v>6.2788889039444625E-3</v>
      </c>
      <c r="AF1306" s="13">
        <f t="shared" si="1699"/>
        <v>1.0738207022023725E-3</v>
      </c>
      <c r="AG1306" s="13">
        <f t="shared" si="1700"/>
        <v>1.2243046162238597E-4</v>
      </c>
      <c r="AH1306" s="13">
        <f t="shared" si="1701"/>
        <v>1.2237482307211485E-4</v>
      </c>
      <c r="AI1306" s="13">
        <f t="shared" si="1702"/>
        <v>1.4648696608057248E-4</v>
      </c>
      <c r="AJ1306" s="13">
        <f t="shared" si="1703"/>
        <v>8.7675024538525593E-5</v>
      </c>
      <c r="AK1306" s="13">
        <f t="shared" si="1704"/>
        <v>3.498336238143771E-5</v>
      </c>
      <c r="AL1306" s="13">
        <f t="shared" si="1705"/>
        <v>1.7145664955780677E-7</v>
      </c>
      <c r="AM1306" s="13">
        <f t="shared" si="1706"/>
        <v>4.3948163621544056E-3</v>
      </c>
      <c r="AN1306" s="13">
        <f t="shared" si="1707"/>
        <v>1.5032101584388415E-3</v>
      </c>
      <c r="AO1306" s="13">
        <f t="shared" si="1708"/>
        <v>2.5708022750306876E-4</v>
      </c>
      <c r="AP1306" s="13">
        <f t="shared" si="1709"/>
        <v>2.9310713476314625E-5</v>
      </c>
      <c r="AQ1306" s="13">
        <f t="shared" si="1710"/>
        <v>2.5063710641078657E-6</v>
      </c>
      <c r="AR1306" s="13">
        <f t="shared" si="1711"/>
        <v>8.3714568264227322E-6</v>
      </c>
      <c r="AS1306" s="13">
        <f t="shared" si="1712"/>
        <v>1.0020928172901267E-5</v>
      </c>
      <c r="AT1306" s="13">
        <f t="shared" si="1713"/>
        <v>5.9977016861327544E-6</v>
      </c>
      <c r="AU1306" s="13">
        <f t="shared" si="1714"/>
        <v>2.3931532685177003E-6</v>
      </c>
      <c r="AV1306" s="13">
        <f t="shared" si="1715"/>
        <v>7.1617215222525191E-7</v>
      </c>
      <c r="AW1306" s="13">
        <f t="shared" si="1716"/>
        <v>1.950013907695274E-9</v>
      </c>
      <c r="AX1306" s="13">
        <f t="shared" si="1717"/>
        <v>8.7679161885812471E-4</v>
      </c>
      <c r="AY1306" s="13">
        <f t="shared" si="1718"/>
        <v>2.9989923575679631E-4</v>
      </c>
      <c r="AZ1306" s="13">
        <f t="shared" si="1719"/>
        <v>5.1289011934581331E-5</v>
      </c>
      <c r="BA1306" s="13">
        <f t="shared" si="1720"/>
        <v>5.8476591058713362E-6</v>
      </c>
      <c r="BB1306" s="13">
        <f t="shared" si="1721"/>
        <v>5.0003571518538178E-7</v>
      </c>
      <c r="BC1306" s="13">
        <f t="shared" si="1722"/>
        <v>3.4206606361155132E-8</v>
      </c>
      <c r="BD1306" s="13">
        <f t="shared" si="1723"/>
        <v>4.7723112508853982E-7</v>
      </c>
      <c r="BE1306" s="13">
        <f t="shared" si="1724"/>
        <v>5.7126243681873902E-7</v>
      </c>
      <c r="BF1306" s="13">
        <f t="shared" si="1725"/>
        <v>3.4191061161354304E-7</v>
      </c>
      <c r="BG1306" s="13">
        <f t="shared" si="1726"/>
        <v>1.3642634137934773E-7</v>
      </c>
      <c r="BH1306" s="13">
        <f t="shared" si="1727"/>
        <v>4.0826781891149803E-8</v>
      </c>
      <c r="BI1306" s="13">
        <f t="shared" si="1728"/>
        <v>9.7742186896457557E-9</v>
      </c>
      <c r="BJ1306" s="14">
        <f t="shared" si="1729"/>
        <v>0.58234191046923411</v>
      </c>
      <c r="BK1306" s="14">
        <f t="shared" si="1730"/>
        <v>0.3121480342278205</v>
      </c>
      <c r="BL1306" s="14">
        <f t="shared" si="1731"/>
        <v>0.10413133077252658</v>
      </c>
      <c r="BM1306" s="14">
        <f t="shared" si="1732"/>
        <v>0.20077672176934064</v>
      </c>
      <c r="BN1306" s="14">
        <f t="shared" si="1733"/>
        <v>0.79897576668669434</v>
      </c>
    </row>
    <row r="1307" spans="1:66" x14ac:dyDescent="0.25">
      <c r="A1307" t="s">
        <v>290</v>
      </c>
      <c r="B1307" t="s">
        <v>315</v>
      </c>
      <c r="C1307" t="s">
        <v>300</v>
      </c>
      <c r="D1307" s="7" t="s">
        <v>381</v>
      </c>
      <c r="E1307" s="10">
        <f>VLOOKUP(A1307,home!$A$2:$E$405,3,FALSE)</f>
        <v>1.6512</v>
      </c>
      <c r="F1307" s="10">
        <f>VLOOKUP(B1307,home!$B$2:$E$405,3,FALSE)</f>
        <v>1.2112000000000001</v>
      </c>
      <c r="G1307" s="10">
        <f>VLOOKUP(C1307,away!$B$2:$E$405,4,FALSE)</f>
        <v>1.1355</v>
      </c>
      <c r="H1307" s="10">
        <f>VLOOKUP(A1307,away!$A$2:$E$405,3,FALSE)</f>
        <v>1.1418999999999999</v>
      </c>
      <c r="I1307" s="10">
        <f>VLOOKUP(C1307,away!$B$2:$E$405,3,FALSE)</f>
        <v>0.82099999999999995</v>
      </c>
      <c r="J1307" s="10">
        <f>VLOOKUP(B1307,home!$B$2:$E$405,4,FALSE)</f>
        <v>0.87570000000000003</v>
      </c>
      <c r="K1307" s="12">
        <f t="shared" si="1678"/>
        <v>2.2709244211200001</v>
      </c>
      <c r="L1307" s="12">
        <f t="shared" si="1679"/>
        <v>0.82096866242999988</v>
      </c>
      <c r="M1307" s="13">
        <f t="shared" si="1680"/>
        <v>4.5415896885982597E-2</v>
      </c>
      <c r="N1307" s="13">
        <f t="shared" si="1681"/>
        <v>0.10313606934544564</v>
      </c>
      <c r="O1307" s="13">
        <f t="shared" si="1682"/>
        <v>3.7285028119543935E-2</v>
      </c>
      <c r="P1307" s="13">
        <f t="shared" si="1683"/>
        <v>8.4671480898818235E-2</v>
      </c>
      <c r="Q1307" s="13">
        <f t="shared" si="1684"/>
        <v>0.11710710928744919</v>
      </c>
      <c r="R1307" s="13">
        <f t="shared" si="1685"/>
        <v>1.5304919831983456E-2</v>
      </c>
      <c r="S1307" s="13">
        <f t="shared" si="1686"/>
        <v>3.9464483634428116E-2</v>
      </c>
      <c r="T1307" s="13">
        <f t="shared" si="1687"/>
        <v>9.6141266872760991E-2</v>
      </c>
      <c r="U1307" s="13">
        <f t="shared" si="1688"/>
        <v>3.4756316209735037E-2</v>
      </c>
      <c r="V1307" s="13">
        <f t="shared" si="1689"/>
        <v>8.1751019193984972E-3</v>
      </c>
      <c r="W1307" s="13">
        <f t="shared" si="1690"/>
        <v>8.8647131455879047E-2</v>
      </c>
      <c r="X1307" s="13">
        <f t="shared" si="1691"/>
        <v>7.2776516939589406E-2</v>
      </c>
      <c r="Y1307" s="13">
        <f t="shared" si="1692"/>
        <v>2.9873619884104464E-2</v>
      </c>
      <c r="Z1307" s="13">
        <f t="shared" si="1693"/>
        <v>4.1882865210206132E-3</v>
      </c>
      <c r="AA1307" s="13">
        <f t="shared" si="1694"/>
        <v>9.5112821432334349E-3</v>
      </c>
      <c r="AB1307" s="13">
        <f t="shared" si="1695"/>
        <v>1.0799701447615693E-2</v>
      </c>
      <c r="AC1307" s="13">
        <f t="shared" si="1696"/>
        <v>9.5258218140007399E-4</v>
      </c>
      <c r="AD1307" s="13">
        <f t="shared" si="1697"/>
        <v>5.0327733921347678E-2</v>
      </c>
      <c r="AE1307" s="13">
        <f t="shared" si="1698"/>
        <v>4.1317492400541736E-2</v>
      </c>
      <c r="AF1307" s="13">
        <f t="shared" si="1699"/>
        <v>1.6960183235517214E-2</v>
      </c>
      <c r="AG1307" s="13">
        <f t="shared" si="1700"/>
        <v>4.6412596484767593E-3</v>
      </c>
      <c r="AH1307" s="13">
        <f t="shared" si="1701"/>
        <v>8.596129957589724E-4</v>
      </c>
      <c r="AI1307" s="13">
        <f t="shared" si="1702"/>
        <v>1.9521161447811734E-3</v>
      </c>
      <c r="AJ1307" s="13">
        <f t="shared" si="1703"/>
        <v>2.2165541130230964E-3</v>
      </c>
      <c r="AK1307" s="13">
        <f t="shared" si="1704"/>
        <v>1.677875621999377E-3</v>
      </c>
      <c r="AL1307" s="13">
        <f t="shared" si="1705"/>
        <v>7.1038160210254697E-5</v>
      </c>
      <c r="AM1307" s="13">
        <f t="shared" si="1706"/>
        <v>2.2858096004323571E-2</v>
      </c>
      <c r="AN1307" s="13">
        <f t="shared" si="1707"/>
        <v>1.8765780502366047E-2</v>
      </c>
      <c r="AO1307" s="13">
        <f t="shared" si="1708"/>
        <v>7.7030588592412116E-3</v>
      </c>
      <c r="AP1307" s="13">
        <f t="shared" si="1709"/>
        <v>2.1079899760969396E-3</v>
      </c>
      <c r="AQ1307" s="13">
        <f t="shared" si="1710"/>
        <v>4.3264842777303791E-4</v>
      </c>
      <c r="AR1307" s="13">
        <f t="shared" si="1711"/>
        <v>1.4114306626713781E-4</v>
      </c>
      <c r="AS1307" s="13">
        <f t="shared" si="1712"/>
        <v>3.2052523605780172E-4</v>
      </c>
      <c r="AT1307" s="13">
        <f t="shared" si="1713"/>
        <v>3.6394429307445744E-4</v>
      </c>
      <c r="AU1307" s="13">
        <f t="shared" si="1714"/>
        <v>2.7549666102334665E-4</v>
      </c>
      <c r="AV1307" s="13">
        <f t="shared" si="1715"/>
        <v>1.5640802386373412E-4</v>
      </c>
      <c r="AW1307" s="13">
        <f t="shared" si="1716"/>
        <v>3.6789040828774434E-6</v>
      </c>
      <c r="AX1307" s="13">
        <f t="shared" si="1717"/>
        <v>8.651501406087312E-3</v>
      </c>
      <c r="AY1307" s="13">
        <f t="shared" si="1718"/>
        <v>7.1026115373667639E-3</v>
      </c>
      <c r="AZ1307" s="13">
        <f t="shared" si="1719"/>
        <v>2.9155107467959381E-3</v>
      </c>
      <c r="BA1307" s="13">
        <f t="shared" si="1720"/>
        <v>7.9784765269911727E-4</v>
      </c>
      <c r="BB1307" s="13">
        <f t="shared" si="1721"/>
        <v>1.6375198006482732E-4</v>
      </c>
      <c r="BC1307" s="13">
        <f t="shared" si="1722"/>
        <v>2.688704880881707E-5</v>
      </c>
      <c r="BD1307" s="13">
        <f t="shared" si="1723"/>
        <v>1.9312339054100148E-5</v>
      </c>
      <c r="BE1307" s="13">
        <f t="shared" si="1724"/>
        <v>4.3856862386905548E-5</v>
      </c>
      <c r="BF1307" s="13">
        <f t="shared" si="1725"/>
        <v>4.9797809914061508E-5</v>
      </c>
      <c r="BG1307" s="13">
        <f t="shared" si="1726"/>
        <v>3.7695687550711308E-5</v>
      </c>
      <c r="BH1307" s="13">
        <f t="shared" si="1727"/>
        <v>2.1401014357454872E-5</v>
      </c>
      <c r="BI1307" s="13">
        <f t="shared" si="1728"/>
        <v>9.7200172282168018E-6</v>
      </c>
      <c r="BJ1307" s="14">
        <f t="shared" si="1729"/>
        <v>0.69245406713273561</v>
      </c>
      <c r="BK1307" s="14">
        <f t="shared" si="1730"/>
        <v>0.18585319521760454</v>
      </c>
      <c r="BL1307" s="14">
        <f t="shared" si="1731"/>
        <v>0.1158027076384521</v>
      </c>
      <c r="BM1307" s="14">
        <f t="shared" si="1732"/>
        <v>0.58827881950730609</v>
      </c>
      <c r="BN1307" s="14">
        <f t="shared" si="1733"/>
        <v>0.402920504369223</v>
      </c>
    </row>
    <row r="1308" spans="1:66" x14ac:dyDescent="0.25">
      <c r="A1308" t="s">
        <v>290</v>
      </c>
      <c r="B1308" t="s">
        <v>316</v>
      </c>
      <c r="C1308" t="s">
        <v>293</v>
      </c>
      <c r="D1308" s="7" t="s">
        <v>381</v>
      </c>
      <c r="E1308" s="10">
        <f>VLOOKUP(A1308,home!$A$2:$E$405,3,FALSE)</f>
        <v>1.6512</v>
      </c>
      <c r="F1308" s="10">
        <f>VLOOKUP(B1308,home!$B$2:$E$405,3,FALSE)</f>
        <v>0.87060000000000004</v>
      </c>
      <c r="G1308" s="10">
        <f>VLOOKUP(C1308,away!$B$2:$E$405,4,FALSE)</f>
        <v>1.2868999999999999</v>
      </c>
      <c r="H1308" s="10">
        <f>VLOOKUP(A1308,away!$A$2:$E$405,3,FALSE)</f>
        <v>1.1418999999999999</v>
      </c>
      <c r="I1308" s="10">
        <f>VLOOKUP(C1308,away!$B$2:$E$405,3,FALSE)</f>
        <v>0.71150000000000002</v>
      </c>
      <c r="J1308" s="10">
        <f>VLOOKUP(B1308,home!$B$2:$E$405,4,FALSE)</f>
        <v>1.3136000000000001</v>
      </c>
      <c r="K1308" s="12">
        <f t="shared" si="1678"/>
        <v>1.849963431168</v>
      </c>
      <c r="L1308" s="12">
        <f t="shared" si="1679"/>
        <v>1.0672498861599999</v>
      </c>
      <c r="M1308" s="13">
        <f t="shared" si="1680"/>
        <v>5.4084192980581321E-2</v>
      </c>
      <c r="N1308" s="13">
        <f t="shared" si="1681"/>
        <v>0.10005377921830848</v>
      </c>
      <c r="O1308" s="13">
        <f t="shared" si="1682"/>
        <v>5.7721348801580877E-2</v>
      </c>
      <c r="P1308" s="13">
        <f t="shared" si="1683"/>
        <v>0.10678238448061748</v>
      </c>
      <c r="Q1308" s="13">
        <f t="shared" si="1684"/>
        <v>9.2547916352013745E-2</v>
      </c>
      <c r="R1308" s="13">
        <f t="shared" si="1685"/>
        <v>3.0801551468744418E-2</v>
      </c>
      <c r="S1308" s="13">
        <f t="shared" si="1686"/>
        <v>5.2707071174476178E-2</v>
      </c>
      <c r="T1308" s="13">
        <f t="shared" si="1687"/>
        <v>9.8771753191031861E-2</v>
      </c>
      <c r="U1308" s="13">
        <f t="shared" si="1688"/>
        <v>5.6981743840416169E-2</v>
      </c>
      <c r="V1308" s="13">
        <f t="shared" si="1689"/>
        <v>1.156260355656342E-2</v>
      </c>
      <c r="W1308" s="13">
        <f t="shared" si="1690"/>
        <v>5.7070086960673477E-2</v>
      </c>
      <c r="X1308" s="13">
        <f t="shared" si="1691"/>
        <v>6.0908043811920061E-2</v>
      </c>
      <c r="Y1308" s="13">
        <f t="shared" si="1692"/>
        <v>3.2502051412249981E-2</v>
      </c>
      <c r="Z1308" s="13">
        <f t="shared" si="1693"/>
        <v>1.0957650766189618E-2</v>
      </c>
      <c r="AA1308" s="13">
        <f t="shared" si="1694"/>
        <v>2.027125320896081E-2</v>
      </c>
      <c r="AB1308" s="13">
        <f t="shared" si="1695"/>
        <v>1.8750538570262237E-2</v>
      </c>
      <c r="AC1308" s="13">
        <f t="shared" si="1696"/>
        <v>1.4268059558284636E-3</v>
      </c>
      <c r="AD1308" s="13">
        <f t="shared" si="1697"/>
        <v>2.6394393472705922E-2</v>
      </c>
      <c r="AE1308" s="13">
        <f t="shared" si="1698"/>
        <v>2.8169413429007639E-2</v>
      </c>
      <c r="AF1308" s="13">
        <f t="shared" si="1699"/>
        <v>1.5031901637651187E-2</v>
      </c>
      <c r="AG1308" s="13">
        <f t="shared" si="1700"/>
        <v>5.3475984371838484E-3</v>
      </c>
      <c r="AH1308" s="13">
        <f t="shared" si="1701"/>
        <v>2.9236378831992262E-3</v>
      </c>
      <c r="AI1308" s="13">
        <f t="shared" si="1702"/>
        <v>5.4086231698959892E-3</v>
      </c>
      <c r="AJ1308" s="13">
        <f t="shared" si="1703"/>
        <v>5.0028775386377639E-3</v>
      </c>
      <c r="AK1308" s="13">
        <f t="shared" si="1704"/>
        <v>3.0850468323638794E-3</v>
      </c>
      <c r="AL1308" s="13">
        <f t="shared" si="1705"/>
        <v>1.1268190113086329E-4</v>
      </c>
      <c r="AM1308" s="13">
        <f t="shared" si="1706"/>
        <v>9.7657325424730518E-3</v>
      </c>
      <c r="AN1308" s="13">
        <f t="shared" si="1707"/>
        <v>1.0422476944223371E-2</v>
      </c>
      <c r="AO1308" s="13">
        <f t="shared" si="1708"/>
        <v>5.5616936661138077E-3</v>
      </c>
      <c r="AP1308" s="13">
        <f t="shared" si="1709"/>
        <v>1.9785723106722514E-3</v>
      </c>
      <c r="AQ1308" s="13">
        <f t="shared" si="1710"/>
        <v>5.2790776833107204E-4</v>
      </c>
      <c r="AR1308" s="13">
        <f t="shared" si="1711"/>
        <v>6.2405043960348774E-4</v>
      </c>
      <c r="AS1308" s="13">
        <f t="shared" si="1712"/>
        <v>1.154470492470767E-3</v>
      </c>
      <c r="AT1308" s="13">
        <f t="shared" si="1713"/>
        <v>1.0678640967167155E-3</v>
      </c>
      <c r="AU1308" s="13">
        <f t="shared" si="1714"/>
        <v>6.5850317612772412E-4</v>
      </c>
      <c r="AV1308" s="13">
        <f t="shared" si="1715"/>
        <v>3.0455169878606771E-4</v>
      </c>
      <c r="AW1308" s="13">
        <f t="shared" si="1716"/>
        <v>6.1798925729674451E-6</v>
      </c>
      <c r="AX1308" s="13">
        <f t="shared" si="1717"/>
        <v>3.0110413470237421E-3</v>
      </c>
      <c r="AY1308" s="13">
        <f t="shared" si="1718"/>
        <v>3.2135335348341416E-3</v>
      </c>
      <c r="AZ1308" s="13">
        <f t="shared" si="1719"/>
        <v>1.7148216496115397E-3</v>
      </c>
      <c r="BA1308" s="13">
        <f t="shared" si="1720"/>
        <v>6.1004773677753965E-4</v>
      </c>
      <c r="BB1308" s="13">
        <f t="shared" si="1721"/>
        <v>1.6276834440699867E-4</v>
      </c>
      <c r="BC1308" s="13">
        <f t="shared" si="1722"/>
        <v>3.4742899407764215E-5</v>
      </c>
      <c r="BD1308" s="13">
        <f t="shared" si="1723"/>
        <v>1.1100296010415332E-4</v>
      </c>
      <c r="BE1308" s="13">
        <f t="shared" si="1724"/>
        <v>2.053514169440841E-4</v>
      </c>
      <c r="BF1308" s="13">
        <f t="shared" si="1725"/>
        <v>1.8994630594254419E-4</v>
      </c>
      <c r="BG1308" s="13">
        <f t="shared" si="1726"/>
        <v>1.171312399597186E-4</v>
      </c>
      <c r="BH1308" s="13">
        <f t="shared" si="1727"/>
        <v>5.4172127643210863E-5</v>
      </c>
      <c r="BI1308" s="13">
        <f t="shared" si="1728"/>
        <v>2.0043291025701026E-5</v>
      </c>
      <c r="BJ1308" s="14">
        <f t="shared" si="1729"/>
        <v>0.55380027666662146</v>
      </c>
      <c r="BK1308" s="14">
        <f t="shared" si="1730"/>
        <v>0.22988927358403188</v>
      </c>
      <c r="BL1308" s="14">
        <f t="shared" si="1731"/>
        <v>0.20545370855938555</v>
      </c>
      <c r="BM1308" s="14">
        <f t="shared" si="1732"/>
        <v>0.55490238263212088</v>
      </c>
      <c r="BN1308" s="14">
        <f t="shared" si="1733"/>
        <v>0.44199117330184634</v>
      </c>
    </row>
    <row r="1309" spans="1:66" x14ac:dyDescent="0.25">
      <c r="A1309" t="s">
        <v>290</v>
      </c>
      <c r="B1309" t="s">
        <v>311</v>
      </c>
      <c r="C1309" t="s">
        <v>301</v>
      </c>
      <c r="D1309" s="7" t="s">
        <v>381</v>
      </c>
      <c r="E1309" s="10">
        <f>VLOOKUP(A1309,home!$A$2:$E$405,3,FALSE)</f>
        <v>1.6512</v>
      </c>
      <c r="F1309" s="10">
        <f>VLOOKUP(B1309,home!$B$2:$E$405,3,FALSE)</f>
        <v>1.2112000000000001</v>
      </c>
      <c r="G1309" s="10">
        <f>VLOOKUP(C1309,away!$B$2:$E$405,4,FALSE)</f>
        <v>0.68130000000000002</v>
      </c>
      <c r="H1309" s="10">
        <f>VLOOKUP(A1309,away!$A$2:$E$405,3,FALSE)</f>
        <v>1.1418999999999999</v>
      </c>
      <c r="I1309" s="10">
        <f>VLOOKUP(C1309,away!$B$2:$E$405,3,FALSE)</f>
        <v>0.49259999999999998</v>
      </c>
      <c r="J1309" s="10">
        <f>VLOOKUP(B1309,home!$B$2:$E$405,4,FALSE)</f>
        <v>1.2040999999999999</v>
      </c>
      <c r="K1309" s="12">
        <f t="shared" si="1678"/>
        <v>1.362554652672</v>
      </c>
      <c r="L1309" s="12">
        <f t="shared" si="1679"/>
        <v>0.67730617775399993</v>
      </c>
      <c r="M1309" s="13">
        <f t="shared" si="1680"/>
        <v>0.13004680817799416</v>
      </c>
      <c r="N1309" s="13">
        <f t="shared" si="1681"/>
        <v>0.17719588354806906</v>
      </c>
      <c r="O1309" s="13">
        <f t="shared" si="1682"/>
        <v>8.8081506576144844E-2</v>
      </c>
      <c r="P1309" s="13">
        <f t="shared" si="1683"/>
        <v>0.12001586659968552</v>
      </c>
      <c r="Q1309" s="13">
        <f t="shared" si="1684"/>
        <v>0.12071953778137373</v>
      </c>
      <c r="R1309" s="13">
        <f t="shared" si="1685"/>
        <v>2.9829074274951232E-2</v>
      </c>
      <c r="S1309" s="13">
        <f t="shared" si="1686"/>
        <v>2.7689661202524717E-2</v>
      </c>
      <c r="T1309" s="13">
        <f t="shared" si="1687"/>
        <v>8.1764088714931821E-2</v>
      </c>
      <c r="U1309" s="13">
        <f t="shared" si="1688"/>
        <v>4.0643743938233473E-2</v>
      </c>
      <c r="V1309" s="13">
        <f t="shared" si="1689"/>
        <v>2.8393184232251845E-3</v>
      </c>
      <c r="W1309" s="13">
        <f t="shared" si="1690"/>
        <v>5.4828989290808011E-2</v>
      </c>
      <c r="X1309" s="13">
        <f t="shared" si="1691"/>
        <v>3.7136013166672165E-2</v>
      </c>
      <c r="Y1309" s="13">
        <f t="shared" si="1692"/>
        <v>1.257622556747047E-2</v>
      </c>
      <c r="Z1309" s="13">
        <f t="shared" si="1693"/>
        <v>6.7344720943691297E-3</v>
      </c>
      <c r="AA1309" s="13">
        <f t="shared" si="1694"/>
        <v>9.1760862854724061E-3</v>
      </c>
      <c r="AB1309" s="13">
        <f t="shared" si="1695"/>
        <v>6.2514595307950806E-3</v>
      </c>
      <c r="AC1309" s="13">
        <f t="shared" si="1696"/>
        <v>1.6376952359022087E-4</v>
      </c>
      <c r="AD1309" s="13">
        <f t="shared" si="1697"/>
        <v>1.867687361487343E-2</v>
      </c>
      <c r="AE1309" s="13">
        <f t="shared" si="1698"/>
        <v>1.2649961880484454E-2</v>
      </c>
      <c r="AF1309" s="13">
        <f t="shared" si="1699"/>
        <v>4.2839486650023632E-3</v>
      </c>
      <c r="AG1309" s="13">
        <f t="shared" si="1700"/>
        <v>9.6718163199570057E-4</v>
      </c>
      <c r="AH1309" s="13">
        <f t="shared" si="1701"/>
        <v>1.1403248883570321E-3</v>
      </c>
      <c r="AI1309" s="13">
        <f t="shared" si="1702"/>
        <v>1.5537549821885532E-3</v>
      </c>
      <c r="AJ1309" s="13">
        <f t="shared" si="1703"/>
        <v>1.0585380400466571E-3</v>
      </c>
      <c r="AK1309" s="13">
        <f t="shared" si="1704"/>
        <v>4.8077197716529075E-4</v>
      </c>
      <c r="AL1309" s="13">
        <f t="shared" si="1705"/>
        <v>6.0454974856119246E-6</v>
      </c>
      <c r="AM1309" s="13">
        <f t="shared" si="1706"/>
        <v>5.0896522082625401E-3</v>
      </c>
      <c r="AN1309" s="13">
        <f t="shared" si="1707"/>
        <v>3.4472528832755062E-3</v>
      </c>
      <c r="AO1309" s="13">
        <f t="shared" si="1708"/>
        <v>1.1674228370613941E-3</v>
      </c>
      <c r="AP1309" s="13">
        <f t="shared" si="1709"/>
        <v>2.6356756653092789E-4</v>
      </c>
      <c r="AQ1309" s="13">
        <f t="shared" si="1710"/>
        <v>4.4628985266746445E-5</v>
      </c>
      <c r="AR1309" s="13">
        <f t="shared" si="1711"/>
        <v>1.5446981830617167E-4</v>
      </c>
      <c r="AS1309" s="13">
        <f t="shared" si="1712"/>
        <v>2.104735696304727E-4</v>
      </c>
      <c r="AT1309" s="13">
        <f t="shared" si="1713"/>
        <v>1.4339087078224242E-4</v>
      </c>
      <c r="AU1309" s="13">
        <f t="shared" si="1714"/>
        <v>6.5125966045011304E-5</v>
      </c>
      <c r="AV1309" s="13">
        <f t="shared" si="1715"/>
        <v>2.2184422011097213E-5</v>
      </c>
      <c r="AW1309" s="13">
        <f t="shared" si="1716"/>
        <v>1.5497745045445323E-7</v>
      </c>
      <c r="AX1309" s="13">
        <f t="shared" si="1717"/>
        <v>1.1558215494750746E-3</v>
      </c>
      <c r="AY1309" s="13">
        <f t="shared" si="1718"/>
        <v>7.8284507584066849E-4</v>
      </c>
      <c r="AZ1309" s="13">
        <f t="shared" si="1719"/>
        <v>2.6511290304559167E-4</v>
      </c>
      <c r="BA1309" s="13">
        <f t="shared" si="1720"/>
        <v>5.9854202345025494E-5</v>
      </c>
      <c r="BB1309" s="13">
        <f t="shared" si="1721"/>
        <v>1.0134905253205926E-5</v>
      </c>
      <c r="BC1309" s="13">
        <f t="shared" si="1722"/>
        <v>1.3728867877895686E-6</v>
      </c>
      <c r="BD1309" s="13">
        <f t="shared" si="1723"/>
        <v>1.7437227035884659E-5</v>
      </c>
      <c r="BE1309" s="13">
        <f t="shared" si="1724"/>
        <v>2.3759174827442634E-5</v>
      </c>
      <c r="BF1309" s="13">
        <f t="shared" si="1725"/>
        <v>1.6186587102389718E-5</v>
      </c>
      <c r="BG1309" s="13">
        <f t="shared" si="1726"/>
        <v>7.3517031890805629E-6</v>
      </c>
      <c r="BH1309" s="13">
        <f t="shared" si="1727"/>
        <v>2.5042743463363257E-6</v>
      </c>
      <c r="BI1309" s="13">
        <f t="shared" si="1728"/>
        <v>6.8244213243353822E-7</v>
      </c>
      <c r="BJ1309" s="14">
        <f t="shared" si="1729"/>
        <v>0.5330863698648256</v>
      </c>
      <c r="BK1309" s="14">
        <f t="shared" si="1730"/>
        <v>0.28154431450034606</v>
      </c>
      <c r="BL1309" s="14">
        <f t="shared" si="1731"/>
        <v>0.17887882654876311</v>
      </c>
      <c r="BM1309" s="14">
        <f t="shared" si="1732"/>
        <v>0.33357261595169524</v>
      </c>
      <c r="BN1309" s="14">
        <f t="shared" si="1733"/>
        <v>0.66588867695821841</v>
      </c>
    </row>
    <row r="1310" spans="1:66" x14ac:dyDescent="0.25">
      <c r="A1310" t="s">
        <v>338</v>
      </c>
      <c r="B1310" t="s">
        <v>89</v>
      </c>
      <c r="C1310" t="s">
        <v>80</v>
      </c>
      <c r="D1310" s="7" t="s">
        <v>382</v>
      </c>
      <c r="E1310" s="10">
        <f>VLOOKUP(A1310,home!$A$2:$E$405,3,FALSE)</f>
        <v>1.3033999999999999</v>
      </c>
      <c r="F1310" s="10">
        <f>VLOOKUP(B1310,home!$B$2:$E$405,3,FALSE)</f>
        <v>0.47949999999999998</v>
      </c>
      <c r="G1310" s="10">
        <f>VLOOKUP(C1310,away!$B$2:$E$405,4,FALSE)</f>
        <v>1.0741000000000001</v>
      </c>
      <c r="H1310" s="10">
        <f>VLOOKUP(A1310,away!$A$2:$E$405,3,FALSE)</f>
        <v>1.0085</v>
      </c>
      <c r="I1310" s="10">
        <f>VLOOKUP(C1310,away!$B$2:$E$405,3,FALSE)</f>
        <v>1.4874000000000001</v>
      </c>
      <c r="J1310" s="10">
        <f>VLOOKUP(B1310,home!$B$2:$E$405,4,FALSE)</f>
        <v>0.49580000000000002</v>
      </c>
      <c r="K1310" s="12">
        <f t="shared" si="1678"/>
        <v>0.67129134022999992</v>
      </c>
      <c r="L1310" s="12">
        <f t="shared" si="1679"/>
        <v>0.74372126981999997</v>
      </c>
      <c r="M1310" s="13">
        <f t="shared" si="1680"/>
        <v>0.24292255016392475</v>
      </c>
      <c r="N1310" s="13">
        <f t="shared" si="1681"/>
        <v>0.1630718042716304</v>
      </c>
      <c r="O1310" s="13">
        <f t="shared" si="1682"/>
        <v>0.18066666747582674</v>
      </c>
      <c r="P1310" s="13">
        <f t="shared" si="1683"/>
        <v>0.12127996934473545</v>
      </c>
      <c r="Q1310" s="13">
        <f t="shared" si="1684"/>
        <v>5.4734345021613499E-2</v>
      </c>
      <c r="R1310" s="13">
        <f t="shared" si="1685"/>
        <v>6.7182821674634782E-2</v>
      </c>
      <c r="S1310" s="13">
        <f t="shared" si="1686"/>
        <v>1.5137366780414599E-2</v>
      </c>
      <c r="T1310" s="13">
        <f t="shared" si="1687"/>
        <v>4.0707096582240386E-2</v>
      </c>
      <c r="U1310" s="13">
        <f t="shared" si="1688"/>
        <v>4.5099246402398659E-2</v>
      </c>
      <c r="V1310" s="13">
        <f t="shared" si="1689"/>
        <v>8.3970950953977247E-4</v>
      </c>
      <c r="W1310" s="13">
        <f t="shared" si="1690"/>
        <v>1.2247563942056717E-2</v>
      </c>
      <c r="X1310" s="13">
        <f t="shared" si="1691"/>
        <v>9.1087738071880652E-3</v>
      </c>
      <c r="Y1310" s="13">
        <f t="shared" si="1692"/>
        <v>3.3871944111925319E-3</v>
      </c>
      <c r="Z1310" s="13">
        <f t="shared" si="1693"/>
        <v>1.6655097815316666E-2</v>
      </c>
      <c r="AA1310" s="13">
        <f t="shared" si="1694"/>
        <v>1.1180422934105667E-2</v>
      </c>
      <c r="AB1310" s="13">
        <f t="shared" si="1695"/>
        <v>3.7526605478870106E-3</v>
      </c>
      <c r="AC1310" s="13">
        <f t="shared" si="1696"/>
        <v>2.6201752242315654E-5</v>
      </c>
      <c r="AD1310" s="13">
        <f t="shared" si="1697"/>
        <v>2.0554209033039682E-3</v>
      </c>
      <c r="AE1310" s="13">
        <f t="shared" si="1698"/>
        <v>1.5286602442197987E-3</v>
      </c>
      <c r="AF1310" s="13">
        <f t="shared" si="1699"/>
        <v>5.6844856897724991E-4</v>
      </c>
      <c r="AG1310" s="13">
        <f t="shared" si="1700"/>
        <v>1.409224305157074E-4</v>
      </c>
      <c r="AH1310" s="13">
        <f t="shared" si="1701"/>
        <v>3.0966876240459042E-3</v>
      </c>
      <c r="AI1310" s="13">
        <f t="shared" si="1702"/>
        <v>2.0787795854194289E-3</v>
      </c>
      <c r="AJ1310" s="13">
        <f t="shared" si="1703"/>
        <v>6.9773336696948602E-4</v>
      </c>
      <c r="AK1310" s="13">
        <f t="shared" si="1704"/>
        <v>1.561274556787122E-4</v>
      </c>
      <c r="AL1310" s="13">
        <f t="shared" si="1705"/>
        <v>5.2325281561255578E-7</v>
      </c>
      <c r="AM1310" s="13">
        <f t="shared" si="1706"/>
        <v>2.7595725058313564E-4</v>
      </c>
      <c r="AN1310" s="13">
        <f t="shared" si="1707"/>
        <v>2.0523527681972557E-4</v>
      </c>
      <c r="AO1310" s="13">
        <f t="shared" si="1708"/>
        <v>7.6318920344112752E-5</v>
      </c>
      <c r="AP1310" s="13">
        <f t="shared" si="1709"/>
        <v>1.8920001449871658E-5</v>
      </c>
      <c r="AQ1310" s="13">
        <f t="shared" si="1710"/>
        <v>3.5178018758236969E-6</v>
      </c>
      <c r="AR1310" s="13">
        <f t="shared" si="1711"/>
        <v>4.606144903982599E-4</v>
      </c>
      <c r="AS1310" s="13">
        <f t="shared" si="1712"/>
        <v>3.0920651858880625E-4</v>
      </c>
      <c r="AT1310" s="13">
        <f t="shared" si="1713"/>
        <v>1.0378382913566607E-4</v>
      </c>
      <c r="AU1310" s="13">
        <f t="shared" si="1714"/>
        <v>2.3223061918227531E-5</v>
      </c>
      <c r="AV1310" s="13">
        <f t="shared" si="1715"/>
        <v>3.8973600898328076E-6</v>
      </c>
      <c r="AW1310" s="13">
        <f t="shared" si="1716"/>
        <v>7.2565521391047628E-9</v>
      </c>
      <c r="AX1310" s="13">
        <f t="shared" si="1717"/>
        <v>3.0874618765023163E-5</v>
      </c>
      <c r="AY1310" s="13">
        <f t="shared" si="1718"/>
        <v>2.2962110673131427E-5</v>
      </c>
      <c r="AZ1310" s="13">
        <f t="shared" si="1719"/>
        <v>8.5387050537843395E-6</v>
      </c>
      <c r="BA1310" s="13">
        <f t="shared" si="1720"/>
        <v>2.1168055217396472E-6</v>
      </c>
      <c r="BB1310" s="13">
        <f t="shared" si="1721"/>
        <v>3.9357832264754939E-7</v>
      </c>
      <c r="BC1310" s="13">
        <f t="shared" si="1722"/>
        <v>5.854251397861224E-8</v>
      </c>
      <c r="BD1310" s="13">
        <f t="shared" si="1723"/>
        <v>5.709479894941431E-5</v>
      </c>
      <c r="BE1310" s="13">
        <f t="shared" si="1724"/>
        <v>3.8327244106914716E-5</v>
      </c>
      <c r="BF1310" s="13">
        <f t="shared" si="1725"/>
        <v>1.2864373531926573E-5</v>
      </c>
      <c r="BG1310" s="13">
        <f t="shared" si="1726"/>
        <v>2.8785808498221092E-6</v>
      </c>
      <c r="BH1310" s="13">
        <f t="shared" si="1727"/>
        <v>4.830915991593739E-7</v>
      </c>
      <c r="BI1310" s="13">
        <f t="shared" si="1728"/>
        <v>6.4859041410710012E-8</v>
      </c>
      <c r="BJ1310" s="14">
        <f t="shared" si="1729"/>
        <v>0.28819512379486134</v>
      </c>
      <c r="BK1310" s="14">
        <f t="shared" si="1730"/>
        <v>0.38022928291434571</v>
      </c>
      <c r="BL1310" s="14">
        <f t="shared" si="1731"/>
        <v>0.31492358527517578</v>
      </c>
      <c r="BM1310" s="14">
        <f t="shared" si="1732"/>
        <v>0.17012197699321285</v>
      </c>
      <c r="BN1310" s="14">
        <f t="shared" si="1733"/>
        <v>0.82985815795236562</v>
      </c>
    </row>
    <row r="1311" spans="1:66" x14ac:dyDescent="0.25">
      <c r="A1311" t="s">
        <v>338</v>
      </c>
      <c r="B1311" t="s">
        <v>79</v>
      </c>
      <c r="C1311" t="s">
        <v>94</v>
      </c>
      <c r="D1311" s="7" t="s">
        <v>382</v>
      </c>
      <c r="E1311" s="10">
        <f>VLOOKUP(A1311,home!$A$2:$E$405,3,FALSE)</f>
        <v>1.3033999999999999</v>
      </c>
      <c r="F1311" s="10">
        <f>VLOOKUP(B1311,home!$B$2:$E$405,3,FALSE)</f>
        <v>1.5344</v>
      </c>
      <c r="G1311" s="10">
        <f>VLOOKUP(C1311,away!$B$2:$E$405,4,FALSE)</f>
        <v>1.1508</v>
      </c>
      <c r="H1311" s="10">
        <f>VLOOKUP(A1311,away!$A$2:$E$405,3,FALSE)</f>
        <v>1.0085</v>
      </c>
      <c r="I1311" s="10">
        <f>VLOOKUP(C1311,away!$B$2:$E$405,3,FALSE)</f>
        <v>1.2889999999999999</v>
      </c>
      <c r="J1311" s="10">
        <f>VLOOKUP(B1311,home!$B$2:$E$405,4,FALSE)</f>
        <v>0.99160000000000004</v>
      </c>
      <c r="K1311" s="12">
        <f t="shared" si="1678"/>
        <v>2.3015274535680001</v>
      </c>
      <c r="L1311" s="12">
        <f t="shared" si="1679"/>
        <v>1.2890368654</v>
      </c>
      <c r="M1311" s="13">
        <f t="shared" si="1680"/>
        <v>2.7582760555505351E-2</v>
      </c>
      <c r="N1311" s="13">
        <f t="shared" si="1681"/>
        <v>6.3482480663688112E-2</v>
      </c>
      <c r="O1311" s="13">
        <f t="shared" si="1682"/>
        <v>3.5555195205547376E-2</v>
      </c>
      <c r="P1311" s="13">
        <f t="shared" si="1683"/>
        <v>8.1831257882536618E-2</v>
      </c>
      <c r="Q1311" s="13">
        <f t="shared" si="1684"/>
        <v>7.3053336034038963E-2</v>
      </c>
      <c r="R1311" s="13">
        <f t="shared" si="1685"/>
        <v>2.2915978688221955E-2</v>
      </c>
      <c r="S1311" s="13">
        <f t="shared" si="1686"/>
        <v>6.0693297477993589E-2</v>
      </c>
      <c r="T1311" s="13">
        <f t="shared" si="1687"/>
        <v>9.4168443288330447E-2</v>
      </c>
      <c r="U1311" s="13">
        <f t="shared" si="1688"/>
        <v>5.2741754076322041E-2</v>
      </c>
      <c r="V1311" s="13">
        <f t="shared" si="1689"/>
        <v>2.0006896327181518E-2</v>
      </c>
      <c r="W1311" s="13">
        <f t="shared" si="1690"/>
        <v>5.6044752819023047E-2</v>
      </c>
      <c r="X1311" s="13">
        <f t="shared" si="1691"/>
        <v>7.2243752495951274E-2</v>
      </c>
      <c r="Y1311" s="13">
        <f t="shared" si="1692"/>
        <v>4.6562430131057236E-2</v>
      </c>
      <c r="Z1311" s="13">
        <f t="shared" si="1693"/>
        <v>9.8465137786129479E-3</v>
      </c>
      <c r="AA1311" s="13">
        <f t="shared" si="1694"/>
        <v>2.2662021783413283E-2</v>
      </c>
      <c r="AB1311" s="13">
        <f t="shared" si="1695"/>
        <v>2.6078632643940867E-2</v>
      </c>
      <c r="AC1311" s="13">
        <f t="shared" si="1696"/>
        <v>3.7097208995003771E-3</v>
      </c>
      <c r="AD1311" s="13">
        <f t="shared" si="1697"/>
        <v>3.2247134310353524E-2</v>
      </c>
      <c r="AE1311" s="13">
        <f t="shared" si="1698"/>
        <v>4.1567744929550891E-2</v>
      </c>
      <c r="AF1311" s="13">
        <f t="shared" si="1699"/>
        <v>2.6791177812867519E-2</v>
      </c>
      <c r="AG1311" s="13">
        <f t="shared" si="1700"/>
        <v>1.1511605289424262E-2</v>
      </c>
      <c r="AH1311" s="13">
        <f t="shared" si="1701"/>
        <v>3.1731298140752853E-3</v>
      </c>
      <c r="AI1311" s="13">
        <f t="shared" si="1702"/>
        <v>7.3030453808293925E-3</v>
      </c>
      <c r="AJ1311" s="13">
        <f t="shared" si="1703"/>
        <v>8.4040797193159107E-3</v>
      </c>
      <c r="AK1311" s="13">
        <f t="shared" si="1704"/>
        <v>6.4474067319932075E-3</v>
      </c>
      <c r="AL1311" s="13">
        <f t="shared" si="1705"/>
        <v>4.4023313328391271E-4</v>
      </c>
      <c r="AM1311" s="13">
        <f t="shared" si="1706"/>
        <v>1.4843532982834645E-2</v>
      </c>
      <c r="AN1311" s="13">
        <f t="shared" si="1707"/>
        <v>1.9133861227654678E-2</v>
      </c>
      <c r="AO1311" s="13">
        <f t="shared" si="1708"/>
        <v>1.2332126249947296E-2</v>
      </c>
      <c r="AP1311" s="13">
        <f t="shared" si="1709"/>
        <v>5.2988551216497076E-3</v>
      </c>
      <c r="AQ1311" s="13">
        <f t="shared" si="1710"/>
        <v>1.7076048990550183E-3</v>
      </c>
      <c r="AR1311" s="13">
        <f t="shared" si="1711"/>
        <v>8.180562618085778E-4</v>
      </c>
      <c r="AS1311" s="13">
        <f t="shared" si="1712"/>
        <v>1.8827789451156534E-3</v>
      </c>
      <c r="AT1311" s="13">
        <f t="shared" si="1713"/>
        <v>2.166633715591738E-3</v>
      </c>
      <c r="AU1311" s="13">
        <f t="shared" si="1714"/>
        <v>1.662188992753476E-3</v>
      </c>
      <c r="AV1311" s="13">
        <f t="shared" si="1715"/>
        <v>9.5639339996016659E-4</v>
      </c>
      <c r="AW1311" s="13">
        <f t="shared" si="1716"/>
        <v>3.6279535893543519E-5</v>
      </c>
      <c r="AX1311" s="13">
        <f t="shared" si="1717"/>
        <v>5.6937997779893433E-3</v>
      </c>
      <c r="AY1311" s="13">
        <f t="shared" si="1718"/>
        <v>7.3395178180345978E-3</v>
      </c>
      <c r="AZ1311" s="13">
        <f t="shared" si="1719"/>
        <v>4.7304545208533841E-3</v>
      </c>
      <c r="BA1311" s="13">
        <f t="shared" si="1720"/>
        <v>2.0325767558260358E-3</v>
      </c>
      <c r="BB1311" s="13">
        <f t="shared" si="1721"/>
        <v>6.550165925037234E-4</v>
      </c>
      <c r="BC1311" s="13">
        <f t="shared" si="1722"/>
        <v>1.6886810703719771E-4</v>
      </c>
      <c r="BD1311" s="13">
        <f t="shared" si="1723"/>
        <v>1.7575077990709525E-4</v>
      </c>
      <c r="BE1311" s="13">
        <f t="shared" si="1724"/>
        <v>4.0449524494216697E-4</v>
      </c>
      <c r="BF1311" s="13">
        <f t="shared" si="1725"/>
        <v>4.6547845553605513E-4</v>
      </c>
      <c r="BG1311" s="13">
        <f t="shared" si="1726"/>
        <v>3.5710381482022084E-4</v>
      </c>
      <c r="BH1311" s="13">
        <f t="shared" si="1727"/>
        <v>2.0547105839565039E-4</v>
      </c>
      <c r="BI1311" s="13">
        <f t="shared" si="1728"/>
        <v>9.4579456362252598E-5</v>
      </c>
      <c r="BJ1311" s="14">
        <f t="shared" si="1729"/>
        <v>0.59160907182767097</v>
      </c>
      <c r="BK1311" s="14">
        <f t="shared" si="1730"/>
        <v>0.20160368409403601</v>
      </c>
      <c r="BL1311" s="14">
        <f t="shared" si="1731"/>
        <v>0.19447017416885237</v>
      </c>
      <c r="BM1311" s="14">
        <f t="shared" si="1732"/>
        <v>0.68580519655749272</v>
      </c>
      <c r="BN1311" s="14">
        <f t="shared" si="1733"/>
        <v>0.30442100902953839</v>
      </c>
    </row>
    <row r="1312" spans="1:66" x14ac:dyDescent="0.25">
      <c r="A1312" t="s">
        <v>339</v>
      </c>
      <c r="B1312" t="s">
        <v>122</v>
      </c>
      <c r="C1312" t="s">
        <v>128</v>
      </c>
      <c r="D1312" s="7" t="s">
        <v>382</v>
      </c>
      <c r="E1312" s="10">
        <f>VLOOKUP(A1312,home!$A$2:$E$405,3,FALSE)</f>
        <v>1.2199</v>
      </c>
      <c r="F1312" s="10">
        <f>VLOOKUP(B1312,home!$B$2:$E$405,3,FALSE)</f>
        <v>0.94589999999999996</v>
      </c>
      <c r="G1312" s="10">
        <f>VLOOKUP(C1312,away!$B$2:$E$405,4,FALSE)</f>
        <v>1.0383</v>
      </c>
      <c r="H1312" s="10">
        <f>VLOOKUP(A1312,away!$A$2:$E$405,3,FALSE)</f>
        <v>1.0142</v>
      </c>
      <c r="I1312" s="10">
        <f>VLOOKUP(C1312,away!$B$2:$E$405,3,FALSE)</f>
        <v>0.59160000000000001</v>
      </c>
      <c r="J1312" s="10">
        <f>VLOOKUP(B1312,home!$B$2:$E$405,4,FALSE)</f>
        <v>0.98599999999999999</v>
      </c>
      <c r="K1312" s="12">
        <f t="shared" si="1678"/>
        <v>1.1980979106029999</v>
      </c>
      <c r="L1312" s="12">
        <f t="shared" si="1679"/>
        <v>0.59160070992000002</v>
      </c>
      <c r="M1312" s="13">
        <f t="shared" si="1680"/>
        <v>0.16701049561887837</v>
      </c>
      <c r="N1312" s="13">
        <f t="shared" si="1681"/>
        <v>0.20009492584974967</v>
      </c>
      <c r="O1312" s="13">
        <f t="shared" si="1682"/>
        <v>9.8803527772219499E-2</v>
      </c>
      <c r="P1312" s="13">
        <f t="shared" si="1683"/>
        <v>0.11837630018410165</v>
      </c>
      <c r="Q1312" s="13">
        <f t="shared" si="1684"/>
        <v>0.11986665629142366</v>
      </c>
      <c r="R1312" s="13">
        <f t="shared" si="1685"/>
        <v>2.922611858632275E-2</v>
      </c>
      <c r="S1312" s="13">
        <f t="shared" si="1686"/>
        <v>2.0976149423049446E-2</v>
      </c>
      <c r="T1312" s="13">
        <f t="shared" si="1687"/>
        <v>7.0913198957742868E-2</v>
      </c>
      <c r="U1312" s="13">
        <f t="shared" si="1688"/>
        <v>3.501575161330879E-2</v>
      </c>
      <c r="V1312" s="13">
        <f t="shared" si="1689"/>
        <v>1.6519779867114933E-3</v>
      </c>
      <c r="W1312" s="13">
        <f t="shared" si="1690"/>
        <v>4.7870663484574187E-2</v>
      </c>
      <c r="X1312" s="13">
        <f t="shared" si="1691"/>
        <v>2.8320318501815506E-2</v>
      </c>
      <c r="Y1312" s="13">
        <f t="shared" si="1692"/>
        <v>8.3771602654172835E-3</v>
      </c>
      <c r="Z1312" s="13">
        <f t="shared" si="1693"/>
        <v>5.7633975012915482E-3</v>
      </c>
      <c r="AA1312" s="13">
        <f t="shared" si="1694"/>
        <v>6.9051145042719544E-3</v>
      </c>
      <c r="AB1312" s="13">
        <f t="shared" si="1695"/>
        <v>4.1365016300213492E-3</v>
      </c>
      <c r="AC1312" s="13">
        <f t="shared" si="1696"/>
        <v>7.3182167881064131E-5</v>
      </c>
      <c r="AD1312" s="13">
        <f t="shared" si="1697"/>
        <v>1.4338435475011922E-2</v>
      </c>
      <c r="AE1312" s="13">
        <f t="shared" si="1698"/>
        <v>8.4826286061591653E-3</v>
      </c>
      <c r="AF1312" s="13">
        <f t="shared" si="1699"/>
        <v>2.5091645526957311E-3</v>
      </c>
      <c r="AG1312" s="13">
        <f t="shared" si="1700"/>
        <v>4.9480784356029789E-4</v>
      </c>
      <c r="AH1312" s="13">
        <f t="shared" si="1701"/>
        <v>8.524075133288084E-4</v>
      </c>
      <c r="AI1312" s="13">
        <f t="shared" si="1702"/>
        <v>1.0212676607015442E-3</v>
      </c>
      <c r="AJ1312" s="13">
        <f t="shared" si="1703"/>
        <v>6.1178932522646691E-4</v>
      </c>
      <c r="AK1312" s="13">
        <f t="shared" si="1704"/>
        <v>2.4432783742768294E-4</v>
      </c>
      <c r="AL1312" s="13">
        <f t="shared" si="1705"/>
        <v>2.0748478689582243E-6</v>
      </c>
      <c r="AM1312" s="13">
        <f t="shared" si="1706"/>
        <v>3.4357699167855411E-3</v>
      </c>
      <c r="AN1312" s="13">
        <f t="shared" si="1707"/>
        <v>2.0326039218921052E-3</v>
      </c>
      <c r="AO1312" s="13">
        <f t="shared" si="1708"/>
        <v>6.0124496158877293E-4</v>
      </c>
      <c r="AP1312" s="13">
        <f t="shared" si="1709"/>
        <v>1.1856564870391372E-4</v>
      </c>
      <c r="AQ1312" s="13">
        <f t="shared" si="1710"/>
        <v>1.753588048634017E-5</v>
      </c>
      <c r="AR1312" s="13">
        <f t="shared" si="1711"/>
        <v>1.00856978005293E-4</v>
      </c>
      <c r="AS1312" s="13">
        <f t="shared" si="1712"/>
        <v>1.2083653461787426E-4</v>
      </c>
      <c r="AT1312" s="13">
        <f t="shared" si="1713"/>
        <v>7.2386999825091122E-5</v>
      </c>
      <c r="AU1312" s="13">
        <f t="shared" si="1714"/>
        <v>2.8908904415087118E-5</v>
      </c>
      <c r="AV1312" s="13">
        <f t="shared" si="1715"/>
        <v>8.6589244943844339E-6</v>
      </c>
      <c r="AW1312" s="13">
        <f t="shared" si="1716"/>
        <v>4.0851194089128786E-8</v>
      </c>
      <c r="AX1312" s="13">
        <f t="shared" si="1717"/>
        <v>6.8606479310223288E-4</v>
      </c>
      <c r="AY1312" s="13">
        <f t="shared" si="1718"/>
        <v>4.0587641865039885E-4</v>
      </c>
      <c r="AZ1312" s="13">
        <f t="shared" si="1719"/>
        <v>1.2005838870668156E-4</v>
      </c>
      <c r="BA1312" s="13">
        <f t="shared" si="1720"/>
        <v>2.3675542663574707E-5</v>
      </c>
      <c r="BB1312" s="13">
        <f t="shared" si="1721"/>
        <v>3.5016169618780107E-6</v>
      </c>
      <c r="BC1312" s="13">
        <f t="shared" si="1722"/>
        <v>4.1431181610298897E-7</v>
      </c>
      <c r="BD1312" s="13">
        <f t="shared" si="1723"/>
        <v>9.9445099647195244E-6</v>
      </c>
      <c r="BE1312" s="13">
        <f t="shared" si="1724"/>
        <v>1.1914496610701175E-5</v>
      </c>
      <c r="BF1312" s="13">
        <f t="shared" si="1725"/>
        <v>7.1373667475838016E-6</v>
      </c>
      <c r="BG1312" s="13">
        <f t="shared" si="1726"/>
        <v>2.8504213958291593E-6</v>
      </c>
      <c r="BH1312" s="13">
        <f t="shared" si="1727"/>
        <v>8.5377097967025109E-7</v>
      </c>
      <c r="BI1312" s="13">
        <f t="shared" si="1728"/>
        <v>2.0458024537528069E-7</v>
      </c>
      <c r="BJ1312" s="14">
        <f t="shared" si="1729"/>
        <v>0.5087132712295076</v>
      </c>
      <c r="BK1312" s="14">
        <f t="shared" si="1730"/>
        <v>0.30849605664714141</v>
      </c>
      <c r="BL1312" s="14">
        <f t="shared" si="1731"/>
        <v>0.17718135993013043</v>
      </c>
      <c r="BM1312" s="14">
        <f t="shared" si="1732"/>
        <v>0.26637022543791927</v>
      </c>
      <c r="BN1312" s="14">
        <f t="shared" si="1733"/>
        <v>0.73337802430269561</v>
      </c>
    </row>
    <row r="1313" spans="1:66" x14ac:dyDescent="0.25">
      <c r="A1313" t="s">
        <v>344</v>
      </c>
      <c r="B1313" t="s">
        <v>213</v>
      </c>
      <c r="C1313" t="s">
        <v>207</v>
      </c>
      <c r="D1313" s="7" t="s">
        <v>382</v>
      </c>
      <c r="E1313" s="10">
        <f>VLOOKUP(A1313,home!$A$2:$E$405,3,FALSE)</f>
        <v>1.3976999999999999</v>
      </c>
      <c r="F1313" s="10">
        <f>VLOOKUP(B1313,home!$B$2:$E$405,3,FALSE)</f>
        <v>1.0544</v>
      </c>
      <c r="G1313" s="10">
        <f>VLOOKUP(C1313,away!$B$2:$E$405,4,FALSE)</f>
        <v>1.0731999999999999</v>
      </c>
      <c r="H1313" s="10">
        <f>VLOOKUP(A1313,away!$A$2:$E$405,3,FALSE)</f>
        <v>1.0585</v>
      </c>
      <c r="I1313" s="10">
        <f>VLOOKUP(C1313,away!$B$2:$E$405,3,FALSE)</f>
        <v>0.73480000000000001</v>
      </c>
      <c r="J1313" s="10">
        <f>VLOOKUP(B1313,home!$B$2:$E$405,4,FALSE)</f>
        <v>1.1933</v>
      </c>
      <c r="K1313" s="12">
        <f t="shared" si="1678"/>
        <v>1.5816122732159998</v>
      </c>
      <c r="L1313" s="12">
        <f t="shared" si="1679"/>
        <v>0.92813179513999999</v>
      </c>
      <c r="M1313" s="13">
        <f t="shared" si="1680"/>
        <v>8.1289041016768412E-2</v>
      </c>
      <c r="N1313" s="13">
        <f t="shared" si="1681"/>
        <v>0.12856774495007972</v>
      </c>
      <c r="O1313" s="13">
        <f t="shared" si="1682"/>
        <v>7.5446943564102351E-2</v>
      </c>
      <c r="P1313" s="13">
        <f t="shared" si="1683"/>
        <v>0.11932781191761915</v>
      </c>
      <c r="Q1313" s="13">
        <f t="shared" si="1684"/>
        <v>0.10167216167637527</v>
      </c>
      <c r="R1313" s="13">
        <f t="shared" si="1685"/>
        <v>3.5012353583988291E-2</v>
      </c>
      <c r="S1313" s="13">
        <f t="shared" si="1686"/>
        <v>4.3791655427788331E-2</v>
      </c>
      <c r="T1313" s="13">
        <f t="shared" si="1687"/>
        <v>9.4365165932458486E-2</v>
      </c>
      <c r="U1313" s="13">
        <f t="shared" si="1688"/>
        <v>5.5375968142614071E-2</v>
      </c>
      <c r="V1313" s="13">
        <f t="shared" si="1689"/>
        <v>7.1426361988811103E-3</v>
      </c>
      <c r="W1313" s="13">
        <f t="shared" si="1690"/>
        <v>5.3601979583918838E-2</v>
      </c>
      <c r="X1313" s="13">
        <f t="shared" si="1691"/>
        <v>4.9749701534280218E-2</v>
      </c>
      <c r="Y1313" s="13">
        <f t="shared" si="1692"/>
        <v>2.3087139896345355E-2</v>
      </c>
      <c r="Z1313" s="13">
        <f t="shared" si="1693"/>
        <v>1.0832026194661157E-2</v>
      </c>
      <c r="AA1313" s="13">
        <f t="shared" si="1694"/>
        <v>1.7132065573273288E-2</v>
      </c>
      <c r="AB1313" s="13">
        <f t="shared" si="1695"/>
        <v>1.3548142588115172E-2</v>
      </c>
      <c r="AC1313" s="13">
        <f t="shared" si="1696"/>
        <v>6.5531215699193E-4</v>
      </c>
      <c r="AD1313" s="13">
        <f t="shared" si="1697"/>
        <v>2.1194387194649878E-2</v>
      </c>
      <c r="AE1313" s="13">
        <f t="shared" si="1698"/>
        <v>1.967118463386262E-2</v>
      </c>
      <c r="AF1313" s="13">
        <f t="shared" si="1699"/>
        <v>9.1287259533786476E-3</v>
      </c>
      <c r="AG1313" s="13">
        <f t="shared" si="1700"/>
        <v>2.8242202688168109E-3</v>
      </c>
      <c r="AH1313" s="13">
        <f t="shared" si="1701"/>
        <v>2.5133869792635906E-3</v>
      </c>
      <c r="AI1313" s="13">
        <f t="shared" si="1702"/>
        <v>3.9752036937445818E-3</v>
      </c>
      <c r="AJ1313" s="13">
        <f t="shared" si="1703"/>
        <v>3.1436154752800048E-3</v>
      </c>
      <c r="AK1313" s="13">
        <f t="shared" si="1704"/>
        <v>1.6573269393248677E-3</v>
      </c>
      <c r="AL1313" s="13">
        <f t="shared" si="1705"/>
        <v>3.8478478692217199E-5</v>
      </c>
      <c r="AM1313" s="13">
        <f t="shared" si="1706"/>
        <v>6.7042605820700511E-3</v>
      </c>
      <c r="AN1313" s="13">
        <f t="shared" si="1707"/>
        <v>6.2224374091230175E-3</v>
      </c>
      <c r="AO1313" s="13">
        <f t="shared" si="1708"/>
        <v>2.8876210013378182E-3</v>
      </c>
      <c r="AP1313" s="13">
        <f t="shared" si="1709"/>
        <v>8.9336428788521134E-4</v>
      </c>
      <c r="AQ1313" s="13">
        <f t="shared" si="1710"/>
        <v>2.0728995005721724E-4</v>
      </c>
      <c r="AR1313" s="13">
        <f t="shared" si="1711"/>
        <v>4.6655087378908366E-4</v>
      </c>
      <c r="AS1313" s="13">
        <f t="shared" si="1712"/>
        <v>7.3790258806446358E-4</v>
      </c>
      <c r="AT1313" s="13">
        <f t="shared" si="1713"/>
        <v>5.8353789486030301E-4</v>
      </c>
      <c r="AU1313" s="13">
        <f t="shared" si="1714"/>
        <v>3.0764356546589424E-4</v>
      </c>
      <c r="AV1313" s="13">
        <f t="shared" si="1715"/>
        <v>1.216432097291971E-4</v>
      </c>
      <c r="AW1313" s="13">
        <f t="shared" si="1716"/>
        <v>1.569007680230933E-6</v>
      </c>
      <c r="AX1313" s="13">
        <f t="shared" si="1717"/>
        <v>1.7672568032400398E-3</v>
      </c>
      <c r="AY1313" s="13">
        <f t="shared" si="1718"/>
        <v>1.640247229264556E-3</v>
      </c>
      <c r="AZ1313" s="13">
        <f t="shared" si="1719"/>
        <v>7.6118280268536165E-4</v>
      </c>
      <c r="BA1313" s="13">
        <f t="shared" si="1720"/>
        <v>2.3549265369535375E-4</v>
      </c>
      <c r="BB1313" s="13">
        <f t="shared" si="1721"/>
        <v>5.4642054854137749E-5</v>
      </c>
      <c r="BC1313" s="13">
        <f t="shared" si="1722"/>
        <v>1.0143005692381844E-5</v>
      </c>
      <c r="BD1313" s="13">
        <f t="shared" si="1723"/>
        <v>7.2170116668999611E-5</v>
      </c>
      <c r="BE1313" s="13">
        <f t="shared" si="1724"/>
        <v>1.1414514228312038E-4</v>
      </c>
      <c r="BF1313" s="13">
        <f t="shared" si="1725"/>
        <v>9.026667898148492E-5</v>
      </c>
      <c r="BG1313" s="13">
        <f t="shared" si="1726"/>
        <v>4.7588962446521743E-5</v>
      </c>
      <c r="BH1313" s="13">
        <f t="shared" si="1727"/>
        <v>1.8816821768758531E-5</v>
      </c>
      <c r="BI1313" s="13">
        <f t="shared" si="1728"/>
        <v>5.9521832504772958E-6</v>
      </c>
      <c r="BJ1313" s="14">
        <f t="shared" si="1729"/>
        <v>0.525246349404071</v>
      </c>
      <c r="BK1313" s="14">
        <f t="shared" si="1730"/>
        <v>0.25388518242600572</v>
      </c>
      <c r="BL1313" s="14">
        <f t="shared" si="1731"/>
        <v>0.21037122457701449</v>
      </c>
      <c r="BM1313" s="14">
        <f t="shared" si="1732"/>
        <v>0.45738004767123491</v>
      </c>
      <c r="BN1313" s="14">
        <f t="shared" si="1733"/>
        <v>0.54131605670893312</v>
      </c>
    </row>
    <row r="1314" spans="1:66" x14ac:dyDescent="0.25">
      <c r="A1314" t="s">
        <v>344</v>
      </c>
      <c r="B1314" t="s">
        <v>201</v>
      </c>
      <c r="C1314" t="s">
        <v>202</v>
      </c>
      <c r="D1314" s="7" t="s">
        <v>382</v>
      </c>
      <c r="E1314" s="10">
        <f>VLOOKUP(A1314,home!$A$2:$E$405,3,FALSE)</f>
        <v>1.3976999999999999</v>
      </c>
      <c r="F1314" s="10">
        <f>VLOOKUP(B1314,home!$B$2:$E$405,3,FALSE)</f>
        <v>0.8417</v>
      </c>
      <c r="G1314" s="10">
        <f>VLOOKUP(C1314,away!$B$2:$E$405,4,FALSE)</f>
        <v>0.6179</v>
      </c>
      <c r="H1314" s="10">
        <f>VLOOKUP(A1314,away!$A$2:$E$405,3,FALSE)</f>
        <v>1.0585</v>
      </c>
      <c r="I1314" s="10">
        <f>VLOOKUP(C1314,away!$B$2:$E$405,3,FALSE)</f>
        <v>1.0736000000000001</v>
      </c>
      <c r="J1314" s="10">
        <f>VLOOKUP(B1314,home!$B$2:$E$405,4,FALSE)</f>
        <v>1.0003</v>
      </c>
      <c r="K1314" s="12">
        <f t="shared" si="1678"/>
        <v>0.72692480321099995</v>
      </c>
      <c r="L1314" s="12">
        <f t="shared" si="1679"/>
        <v>1.1367465216799999</v>
      </c>
      <c r="M1314" s="13">
        <f t="shared" si="1680"/>
        <v>0.15510215340917954</v>
      </c>
      <c r="N1314" s="13">
        <f t="shared" si="1681"/>
        <v>0.11274760234457017</v>
      </c>
      <c r="O1314" s="13">
        <f t="shared" si="1682"/>
        <v>0.17631183339296258</v>
      </c>
      <c r="P1314" s="13">
        <f t="shared" si="1683"/>
        <v>0.12816544479294995</v>
      </c>
      <c r="Q1314" s="13">
        <f t="shared" si="1684"/>
        <v>4.0979514323419362E-2</v>
      </c>
      <c r="R1314" s="13">
        <f t="shared" si="1685"/>
        <v>0.10021093167023694</v>
      </c>
      <c r="S1314" s="13">
        <f t="shared" si="1686"/>
        <v>2.6476713697906849E-2</v>
      </c>
      <c r="T1314" s="13">
        <f t="shared" si="1687"/>
        <v>4.6583320367282695E-2</v>
      </c>
      <c r="U1314" s="13">
        <f t="shared" si="1688"/>
        <v>7.2845811783977948E-2</v>
      </c>
      <c r="V1314" s="13">
        <f t="shared" si="1689"/>
        <v>2.4309425277041588E-3</v>
      </c>
      <c r="W1314" s="13">
        <f t="shared" si="1690"/>
        <v>9.9296751284113274E-3</v>
      </c>
      <c r="X1314" s="13">
        <f t="shared" si="1691"/>
        <v>1.1287523663633984E-2</v>
      </c>
      <c r="Y1314" s="13">
        <f t="shared" si="1692"/>
        <v>6.4155266315083096E-3</v>
      </c>
      <c r="Z1314" s="13">
        <f t="shared" si="1693"/>
        <v>3.7971476003484654E-2</v>
      </c>
      <c r="AA1314" s="13">
        <f t="shared" si="1694"/>
        <v>2.760240772146429E-2</v>
      </c>
      <c r="AB1314" s="13">
        <f t="shared" si="1695"/>
        <v>1.0032437400537605E-2</v>
      </c>
      <c r="AC1314" s="13">
        <f t="shared" si="1696"/>
        <v>1.255474309515864E-4</v>
      </c>
      <c r="AD1314" s="13">
        <f t="shared" si="1697"/>
        <v>1.8045317846673906E-3</v>
      </c>
      <c r="AE1314" s="13">
        <f t="shared" si="1698"/>
        <v>2.0512952294816588E-3</v>
      </c>
      <c r="AF1314" s="13">
        <f t="shared" si="1699"/>
        <v>1.1659013585260264E-3</v>
      </c>
      <c r="AG1314" s="13">
        <f t="shared" si="1700"/>
        <v>4.4177810464214893E-4</v>
      </c>
      <c r="AH1314" s="13">
        <f t="shared" si="1701"/>
        <v>1.0790985817504187E-2</v>
      </c>
      <c r="AI1314" s="13">
        <f t="shared" si="1702"/>
        <v>7.844235241841923E-3</v>
      </c>
      <c r="AJ1314" s="13">
        <f t="shared" si="1703"/>
        <v>2.8510845797583644E-3</v>
      </c>
      <c r="AK1314" s="13">
        <f t="shared" si="1704"/>
        <v>6.9084136569292211E-4</v>
      </c>
      <c r="AL1314" s="13">
        <f t="shared" si="1705"/>
        <v>4.1497405359866363E-6</v>
      </c>
      <c r="AM1314" s="13">
        <f t="shared" si="1706"/>
        <v>2.6235178249146759E-4</v>
      </c>
      <c r="AN1314" s="13">
        <f t="shared" si="1707"/>
        <v>2.9822747620372373E-4</v>
      </c>
      <c r="AO1314" s="13">
        <f t="shared" si="1708"/>
        <v>1.6950452312199392E-4</v>
      </c>
      <c r="AP1314" s="13">
        <f t="shared" si="1709"/>
        <v>6.4227892355984563E-5</v>
      </c>
      <c r="AQ1314" s="13">
        <f t="shared" si="1710"/>
        <v>1.8252708307625718E-5</v>
      </c>
      <c r="AR1314" s="13">
        <f t="shared" si="1711"/>
        <v>2.4533231187092198E-3</v>
      </c>
      <c r="AS1314" s="13">
        <f t="shared" si="1712"/>
        <v>1.7833814252806964E-3</v>
      </c>
      <c r="AT1314" s="13">
        <f t="shared" si="1713"/>
        <v>6.4819209581116132E-4</v>
      </c>
      <c r="AU1314" s="13">
        <f t="shared" si="1714"/>
        <v>1.5706230389681808E-4</v>
      </c>
      <c r="AV1314" s="13">
        <f t="shared" si="1715"/>
        <v>2.8543121088015175E-5</v>
      </c>
      <c r="AW1314" s="13">
        <f t="shared" si="1716"/>
        <v>9.5251443050740545E-8</v>
      </c>
      <c r="AX1314" s="13">
        <f t="shared" si="1717"/>
        <v>3.1785002976610855E-5</v>
      </c>
      <c r="AY1314" s="13">
        <f t="shared" si="1718"/>
        <v>3.6131491575250832E-5</v>
      </c>
      <c r="AZ1314" s="13">
        <f t="shared" si="1719"/>
        <v>2.0536173685638301E-5</v>
      </c>
      <c r="BA1314" s="13">
        <f t="shared" si="1720"/>
        <v>7.7814746685885591E-6</v>
      </c>
      <c r="BB1314" s="13">
        <f t="shared" si="1721"/>
        <v>2.2113910657647681E-6</v>
      </c>
      <c r="BC1314" s="13">
        <f t="shared" si="1722"/>
        <v>5.0275822041646581E-7</v>
      </c>
      <c r="BD1314" s="13">
        <f t="shared" si="1723"/>
        <v>4.6480108695830512E-4</v>
      </c>
      <c r="BE1314" s="13">
        <f t="shared" si="1724"/>
        <v>3.3787543866942485E-4</v>
      </c>
      <c r="BF1314" s="13">
        <f t="shared" si="1725"/>
        <v>1.2280501838230094E-4</v>
      </c>
      <c r="BG1314" s="13">
        <f t="shared" si="1726"/>
        <v>2.9756671273625791E-5</v>
      </c>
      <c r="BH1314" s="13">
        <f t="shared" si="1727"/>
        <v>5.4077156024487085E-6</v>
      </c>
      <c r="BI1314" s="13">
        <f t="shared" si="1728"/>
        <v>7.8620052002621659E-7</v>
      </c>
      <c r="BJ1314" s="14">
        <f t="shared" si="1729"/>
        <v>0.23431818161081616</v>
      </c>
      <c r="BK1314" s="14">
        <f t="shared" si="1730"/>
        <v>0.31234108309080333</v>
      </c>
      <c r="BL1314" s="14">
        <f t="shared" si="1731"/>
        <v>0.41521250317016878</v>
      </c>
      <c r="BM1314" s="14">
        <f t="shared" si="1732"/>
        <v>0.28628972770182215</v>
      </c>
      <c r="BN1314" s="14">
        <f t="shared" si="1733"/>
        <v>0.7135174799333186</v>
      </c>
    </row>
    <row r="1315" spans="1:66" x14ac:dyDescent="0.25">
      <c r="A1315" t="s">
        <v>290</v>
      </c>
      <c r="B1315" t="s">
        <v>303</v>
      </c>
      <c r="C1315" t="s">
        <v>302</v>
      </c>
      <c r="D1315" s="7" t="s">
        <v>382</v>
      </c>
      <c r="E1315" s="10">
        <f>VLOOKUP(A1315,home!$A$2:$E$405,3,FALSE)</f>
        <v>1.6512</v>
      </c>
      <c r="F1315" s="10">
        <f>VLOOKUP(B1315,home!$B$2:$E$405,3,FALSE)</f>
        <v>0.98409999999999997</v>
      </c>
      <c r="G1315" s="10">
        <f>VLOOKUP(C1315,away!$B$2:$E$405,4,FALSE)</f>
        <v>0.87060000000000004</v>
      </c>
      <c r="H1315" s="10">
        <f>VLOOKUP(A1315,away!$A$2:$E$405,3,FALSE)</f>
        <v>1.1418999999999999</v>
      </c>
      <c r="I1315" s="10">
        <f>VLOOKUP(C1315,away!$B$2:$E$405,3,FALSE)</f>
        <v>0.93049999999999999</v>
      </c>
      <c r="J1315" s="10">
        <f>VLOOKUP(B1315,home!$B$2:$E$405,4,FALSE)</f>
        <v>1.0399</v>
      </c>
      <c r="K1315" s="12">
        <f t="shared" si="1678"/>
        <v>1.4146779179520002</v>
      </c>
      <c r="L1315" s="12">
        <f t="shared" si="1679"/>
        <v>1.1049332142049999</v>
      </c>
      <c r="M1315" s="13">
        <f t="shared" si="1680"/>
        <v>8.0490900987524802E-2</v>
      </c>
      <c r="N1315" s="13">
        <f t="shared" si="1681"/>
        <v>0.11386870022311218</v>
      </c>
      <c r="O1315" s="13">
        <f t="shared" si="1682"/>
        <v>8.8937069942402178E-2</v>
      </c>
      <c r="P1315" s="13">
        <f t="shared" si="1683"/>
        <v>0.12581730893486892</v>
      </c>
      <c r="Q1315" s="13">
        <f t="shared" si="1684"/>
        <v>8.054376787576642E-2</v>
      </c>
      <c r="R1315" s="13">
        <f t="shared" si="1685"/>
        <v>4.9134761276716676E-2</v>
      </c>
      <c r="S1315" s="13">
        <f t="shared" si="1686"/>
        <v>4.9167033271455524E-2</v>
      </c>
      <c r="T1315" s="13">
        <f t="shared" si="1687"/>
        <v>8.8995484323151991E-2</v>
      </c>
      <c r="U1315" s="13">
        <f t="shared" si="1688"/>
        <v>6.9509861782014112E-2</v>
      </c>
      <c r="V1315" s="13">
        <f t="shared" si="1689"/>
        <v>8.5393555719138828E-3</v>
      </c>
      <c r="W1315" s="13">
        <f t="shared" si="1690"/>
        <v>3.7981163280832807E-2</v>
      </c>
      <c r="X1315" s="13">
        <f t="shared" si="1691"/>
        <v>4.1966648823135513E-2</v>
      </c>
      <c r="Y1315" s="13">
        <f t="shared" si="1692"/>
        <v>2.3185172086779809E-2</v>
      </c>
      <c r="Z1315" s="13">
        <f t="shared" si="1693"/>
        <v>1.8096876568892636E-2</v>
      </c>
      <c r="AA1315" s="13">
        <f t="shared" si="1694"/>
        <v>2.560125166591537E-2</v>
      </c>
      <c r="AB1315" s="13">
        <f t="shared" si="1695"/>
        <v>1.8108762701851168E-2</v>
      </c>
      <c r="AC1315" s="13">
        <f t="shared" si="1696"/>
        <v>8.3425480777534085E-4</v>
      </c>
      <c r="AD1315" s="13">
        <f t="shared" si="1697"/>
        <v>1.3432778247880877E-2</v>
      </c>
      <c r="AE1315" s="13">
        <f t="shared" si="1698"/>
        <v>1.4842322845134023E-2</v>
      </c>
      <c r="AF1315" s="13">
        <f t="shared" si="1699"/>
        <v>8.1998877437711205E-3</v>
      </c>
      <c r="AG1315" s="13">
        <f t="shared" si="1700"/>
        <v>3.0201094402817355E-3</v>
      </c>
      <c r="AH1315" s="13">
        <f t="shared" si="1701"/>
        <v>4.998959998584426E-3</v>
      </c>
      <c r="AI1315" s="13">
        <f t="shared" si="1702"/>
        <v>7.0719183227227495E-3</v>
      </c>
      <c r="AJ1315" s="13">
        <f t="shared" si="1703"/>
        <v>5.0022433443580108E-3</v>
      </c>
      <c r="AK1315" s="13">
        <f t="shared" si="1704"/>
        <v>2.3588543998285471E-3</v>
      </c>
      <c r="AL1315" s="13">
        <f t="shared" si="1705"/>
        <v>5.216176914035931E-5</v>
      </c>
      <c r="AM1315" s="13">
        <f t="shared" si="1706"/>
        <v>3.8006109528046063E-3</v>
      </c>
      <c r="AN1315" s="13">
        <f t="shared" si="1707"/>
        <v>4.1994212760251204E-3</v>
      </c>
      <c r="AO1315" s="13">
        <f t="shared" si="1708"/>
        <v>2.3200400241596502E-3</v>
      </c>
      <c r="AP1315" s="13">
        <f t="shared" si="1709"/>
        <v>8.5449642699298898E-4</v>
      </c>
      <c r="AQ1315" s="13">
        <f t="shared" si="1710"/>
        <v>2.36040370901013E-4</v>
      </c>
      <c r="AR1315" s="13">
        <f t="shared" si="1711"/>
        <v>1.1047033877836219E-3</v>
      </c>
      <c r="AS1315" s="13">
        <f t="shared" si="1712"/>
        <v>1.5627994885842554E-3</v>
      </c>
      <c r="AT1315" s="13">
        <f t="shared" si="1713"/>
        <v>1.1054289633434127E-3</v>
      </c>
      <c r="AU1315" s="13">
        <f t="shared" si="1714"/>
        <v>5.2127531476883228E-4</v>
      </c>
      <c r="AV1315" s="13">
        <f t="shared" si="1715"/>
        <v>1.8435916924423626E-4</v>
      </c>
      <c r="AW1315" s="13">
        <f t="shared" si="1716"/>
        <v>2.2648707086431569E-6</v>
      </c>
      <c r="AX1315" s="13">
        <f t="shared" si="1717"/>
        <v>8.9610673160986441E-4</v>
      </c>
      <c r="AY1315" s="13">
        <f t="shared" si="1718"/>
        <v>9.9013809122842455E-4</v>
      </c>
      <c r="AZ1315" s="13">
        <f t="shared" si="1719"/>
        <v>5.470182318239135E-4</v>
      </c>
      <c r="BA1315" s="13">
        <f t="shared" si="1720"/>
        <v>2.0147287103931079E-4</v>
      </c>
      <c r="BB1315" s="13">
        <f t="shared" si="1721"/>
        <v>5.565351674314381E-5</v>
      </c>
      <c r="BC1315" s="13">
        <f t="shared" si="1722"/>
        <v>1.229868382736273E-5</v>
      </c>
      <c r="BD1315" s="13">
        <f t="shared" si="1723"/>
        <v>2.0343724416781815E-4</v>
      </c>
      <c r="BE1315" s="13">
        <f t="shared" si="1724"/>
        <v>2.8779817701322171E-4</v>
      </c>
      <c r="BF1315" s="13">
        <f t="shared" si="1725"/>
        <v>2.0357086292372285E-4</v>
      </c>
      <c r="BG1315" s="13">
        <f t="shared" si="1726"/>
        <v>9.5995734838874759E-5</v>
      </c>
      <c r="BH1315" s="13">
        <f t="shared" si="1727"/>
        <v>3.39507615735329E-5</v>
      </c>
      <c r="BI1315" s="13">
        <f t="shared" si="1728"/>
        <v>9.6058785391460581E-6</v>
      </c>
      <c r="BJ1315" s="14">
        <f t="shared" si="1729"/>
        <v>0.44014933206700185</v>
      </c>
      <c r="BK1315" s="14">
        <f t="shared" si="1730"/>
        <v>0.26589115343390729</v>
      </c>
      <c r="BL1315" s="14">
        <f t="shared" si="1731"/>
        <v>0.27603660841717392</v>
      </c>
      <c r="BM1315" s="14">
        <f t="shared" si="1732"/>
        <v>0.46039358802606473</v>
      </c>
      <c r="BN1315" s="14">
        <f t="shared" si="1733"/>
        <v>0.53879250924039124</v>
      </c>
    </row>
    <row r="1316" spans="1:66" x14ac:dyDescent="0.25">
      <c r="A1316" t="s">
        <v>290</v>
      </c>
      <c r="B1316" t="s">
        <v>314</v>
      </c>
      <c r="C1316" t="s">
        <v>295</v>
      </c>
      <c r="D1316" s="7" t="s">
        <v>382</v>
      </c>
      <c r="E1316" s="10">
        <f>VLOOKUP(A1316,home!$A$2:$E$405,3,FALSE)</f>
        <v>1.6512</v>
      </c>
      <c r="F1316" s="10">
        <f>VLOOKUP(B1316,home!$B$2:$E$405,3,FALSE)</f>
        <v>1.022</v>
      </c>
      <c r="G1316" s="10">
        <f>VLOOKUP(C1316,away!$B$2:$E$405,4,FALSE)</f>
        <v>0.79490000000000005</v>
      </c>
      <c r="H1316" s="10">
        <f>VLOOKUP(A1316,away!$A$2:$E$405,3,FALSE)</f>
        <v>1.1418999999999999</v>
      </c>
      <c r="I1316" s="10">
        <f>VLOOKUP(C1316,away!$B$2:$E$405,3,FALSE)</f>
        <v>1.0399</v>
      </c>
      <c r="J1316" s="10">
        <f>VLOOKUP(B1316,home!$B$2:$E$405,4,FALSE)</f>
        <v>0.76629999999999998</v>
      </c>
      <c r="K1316" s="12">
        <f t="shared" si="1678"/>
        <v>1.3414147353600001</v>
      </c>
      <c r="L1316" s="12">
        <f t="shared" si="1679"/>
        <v>0.90995198500300001</v>
      </c>
      <c r="M1316" s="13">
        <f t="shared" si="1680"/>
        <v>0.10525527168947997</v>
      </c>
      <c r="N1316" s="13">
        <f t="shared" si="1681"/>
        <v>0.14119097241858869</v>
      </c>
      <c r="O1316" s="13">
        <f t="shared" si="1682"/>
        <v>9.5777243405872362E-2</v>
      </c>
      <c r="P1316" s="13">
        <f t="shared" si="1683"/>
        <v>0.12847700561679859</v>
      </c>
      <c r="Q1316" s="13">
        <f t="shared" si="1684"/>
        <v>9.469782545105114E-2</v>
      </c>
      <c r="R1316" s="13">
        <f t="shared" si="1685"/>
        <v>4.3576346377644522E-2</v>
      </c>
      <c r="S1316" s="13">
        <f t="shared" si="1686"/>
        <v>3.9205497043785294E-2</v>
      </c>
      <c r="T1316" s="13">
        <f t="shared" si="1687"/>
        <v>8.6170474244651588E-2</v>
      </c>
      <c r="U1316" s="13">
        <f t="shared" si="1688"/>
        <v>5.845395314412373E-2</v>
      </c>
      <c r="V1316" s="13">
        <f t="shared" si="1689"/>
        <v>5.3172368292538266E-3</v>
      </c>
      <c r="W1316" s="13">
        <f t="shared" si="1690"/>
        <v>4.2343019488863071E-2</v>
      </c>
      <c r="X1316" s="13">
        <f t="shared" si="1691"/>
        <v>3.8530114634911669E-2</v>
      </c>
      <c r="Y1316" s="13">
        <f t="shared" si="1692"/>
        <v>1.7530277147215504E-2</v>
      </c>
      <c r="Z1316" s="13">
        <f t="shared" si="1693"/>
        <v>1.3217460961838642E-2</v>
      </c>
      <c r="AA1316" s="13">
        <f t="shared" si="1694"/>
        <v>1.7730096898255915E-2</v>
      </c>
      <c r="AB1316" s="13">
        <f t="shared" si="1695"/>
        <v>1.1891706619340562E-2</v>
      </c>
      <c r="AC1316" s="13">
        <f t="shared" si="1696"/>
        <v>4.0564634852285192E-4</v>
      </c>
      <c r="AD1316" s="13">
        <f t="shared" si="1697"/>
        <v>1.4199887570499148E-2</v>
      </c>
      <c r="AE1316" s="13">
        <f t="shared" si="1698"/>
        <v>1.2921215881595127E-2</v>
      </c>
      <c r="AF1316" s="13">
        <f t="shared" si="1699"/>
        <v>5.8788430200548865E-3</v>
      </c>
      <c r="AG1316" s="13">
        <f t="shared" si="1700"/>
        <v>1.7831549585399921E-3</v>
      </c>
      <c r="AH1316" s="13">
        <f t="shared" si="1701"/>
        <v>3.0068137097311828E-3</v>
      </c>
      <c r="AI1316" s="13">
        <f t="shared" si="1702"/>
        <v>4.0333842167158754E-3</v>
      </c>
      <c r="AJ1316" s="13">
        <f t="shared" si="1703"/>
        <v>2.7052205108355643E-3</v>
      </c>
      <c r="AK1316" s="13">
        <f t="shared" si="1704"/>
        <v>1.209607551877644E-3</v>
      </c>
      <c r="AL1316" s="13">
        <f t="shared" si="1705"/>
        <v>1.9805650533630495E-5</v>
      </c>
      <c r="AM1316" s="13">
        <f t="shared" si="1706"/>
        <v>3.8095876855045729E-3</v>
      </c>
      <c r="AN1316" s="13">
        <f t="shared" si="1707"/>
        <v>3.4665418764678706E-3</v>
      </c>
      <c r="AO1316" s="13">
        <f t="shared" si="1708"/>
        <v>1.5771933307939816E-3</v>
      </c>
      <c r="AP1316" s="13">
        <f t="shared" si="1709"/>
        <v>4.7839006736315897E-4</v>
      </c>
      <c r="AQ1316" s="13">
        <f t="shared" si="1710"/>
        <v>1.0882799785070633E-4</v>
      </c>
      <c r="AR1316" s="13">
        <f t="shared" si="1711"/>
        <v>5.4721122074082506E-4</v>
      </c>
      <c r="AS1316" s="13">
        <f t="shared" si="1712"/>
        <v>7.3403719485607647E-4</v>
      </c>
      <c r="AT1316" s="13">
        <f t="shared" si="1713"/>
        <v>4.9232415474113043E-4</v>
      </c>
      <c r="AU1316" s="13">
        <f t="shared" si="1714"/>
        <v>2.2013695858113638E-4</v>
      </c>
      <c r="AV1316" s="13">
        <f t="shared" si="1715"/>
        <v>7.38237400095176E-5</v>
      </c>
      <c r="AW1316" s="13">
        <f t="shared" si="1716"/>
        <v>6.7153423872637898E-7</v>
      </c>
      <c r="AX1316" s="13">
        <f t="shared" si="1717"/>
        <v>8.5170617616363807E-4</v>
      </c>
      <c r="AY1316" s="13">
        <f t="shared" si="1718"/>
        <v>7.750117256394173E-4</v>
      </c>
      <c r="AZ1316" s="13">
        <f t="shared" si="1719"/>
        <v>3.5261172907309401E-4</v>
      </c>
      <c r="BA1316" s="13">
        <f t="shared" si="1720"/>
        <v>1.0695324760180068E-4</v>
      </c>
      <c r="BB1316" s="13">
        <f t="shared" si="1721"/>
        <v>2.4330579989443963E-5</v>
      </c>
      <c r="BC1316" s="13">
        <f t="shared" si="1722"/>
        <v>4.4279319115337627E-6</v>
      </c>
      <c r="BD1316" s="13">
        <f t="shared" si="1723"/>
        <v>8.2989322754838048E-5</v>
      </c>
      <c r="BE1316" s="13">
        <f t="shared" si="1724"/>
        <v>1.1132310042088674E-4</v>
      </c>
      <c r="BF1316" s="13">
        <f t="shared" si="1725"/>
        <v>7.466522364526926E-5</v>
      </c>
      <c r="BG1316" s="13">
        <f t="shared" si="1726"/>
        <v>3.3385677072238024E-5</v>
      </c>
      <c r="BH1316" s="13">
        <f t="shared" si="1727"/>
        <v>1.1196009793667649E-5</v>
      </c>
      <c r="BI1316" s="13">
        <f t="shared" si="1728"/>
        <v>3.0036985028921311E-6</v>
      </c>
      <c r="BJ1316" s="14">
        <f t="shared" si="1729"/>
        <v>0.46680136716433013</v>
      </c>
      <c r="BK1316" s="14">
        <f t="shared" si="1730"/>
        <v>0.27945547490401357</v>
      </c>
      <c r="BL1316" s="14">
        <f t="shared" si="1731"/>
        <v>0.24076846873551586</v>
      </c>
      <c r="BM1316" s="14">
        <f t="shared" si="1732"/>
        <v>0.39049376661486213</v>
      </c>
      <c r="BN1316" s="14">
        <f t="shared" si="1733"/>
        <v>0.6089746649594352</v>
      </c>
    </row>
    <row r="1317" spans="1:66" s="15" customFormat="1" x14ac:dyDescent="0.25">
      <c r="A1317" s="15" t="s">
        <v>338</v>
      </c>
      <c r="B1317" s="15" t="s">
        <v>78</v>
      </c>
      <c r="C1317" s="15" t="s">
        <v>75</v>
      </c>
      <c r="D1317" s="21" t="s">
        <v>383</v>
      </c>
      <c r="E1317" s="15">
        <f>VLOOKUP(A1317,home!$A$2:$E$405,3,FALSE)</f>
        <v>1.3033999999999999</v>
      </c>
      <c r="F1317" s="15">
        <f>VLOOKUP(B1317,home!$B$2:$E$405,3,FALSE)</f>
        <v>0.76719999999999999</v>
      </c>
      <c r="G1317" s="15">
        <f>VLOOKUP(C1317,away!$B$2:$E$405,4,FALSE)</f>
        <v>0.61380000000000001</v>
      </c>
      <c r="H1317" s="15">
        <f>VLOOKUP(A1317,away!$A$2:$E$405,3,FALSE)</f>
        <v>1.0085</v>
      </c>
      <c r="I1317" s="15">
        <f>VLOOKUP(C1317,away!$B$2:$E$405,3,FALSE)</f>
        <v>0.59489999999999998</v>
      </c>
      <c r="J1317" s="15">
        <f>VLOOKUP(B1317,home!$B$2:$E$405,4,FALSE)</f>
        <v>0.7712</v>
      </c>
      <c r="K1317" s="16">
        <f t="shared" si="1678"/>
        <v>0.61378065302399998</v>
      </c>
      <c r="L1317" s="16">
        <f t="shared" si="1679"/>
        <v>0.46268656848</v>
      </c>
      <c r="M1317" s="17">
        <f t="shared" si="1680"/>
        <v>0.34079736307803193</v>
      </c>
      <c r="N1317" s="17">
        <f t="shared" si="1681"/>
        <v>0.20917482805889165</v>
      </c>
      <c r="O1317" s="17">
        <f t="shared" si="1682"/>
        <v>0.15768236246960723</v>
      </c>
      <c r="P1317" s="17">
        <f t="shared" si="1683"/>
        <v>9.6782383406962588E-2</v>
      </c>
      <c r="Q1317" s="17">
        <f t="shared" si="1684"/>
        <v>6.4193731281084715E-2</v>
      </c>
      <c r="R1317" s="17">
        <f t="shared" si="1685"/>
        <v>3.6478755600441046E-2</v>
      </c>
      <c r="S1317" s="17">
        <f t="shared" si="1686"/>
        <v>6.8712604268211398E-3</v>
      </c>
      <c r="T1317" s="17">
        <f t="shared" si="1687"/>
        <v>2.9701577244372321E-2</v>
      </c>
      <c r="U1317" s="17">
        <f t="shared" si="1688"/>
        <v>2.2389954433941602E-2</v>
      </c>
      <c r="V1317" s="17">
        <f t="shared" si="1689"/>
        <v>2.1681732742927001E-4</v>
      </c>
      <c r="W1317" s="17">
        <f t="shared" si="1690"/>
        <v>1.3133623435250449E-2</v>
      </c>
      <c r="X1317" s="17">
        <f t="shared" si="1691"/>
        <v>6.0767511589645395E-3</v>
      </c>
      <c r="Y1317" s="17">
        <f t="shared" si="1692"/>
        <v>1.4058155706240826E-3</v>
      </c>
      <c r="Z1317" s="17">
        <f t="shared" si="1693"/>
        <v>5.6260767503962181E-3</v>
      </c>
      <c r="AA1317" s="17">
        <f t="shared" si="1694"/>
        <v>3.4531770618213345E-3</v>
      </c>
      <c r="AB1317" s="17">
        <f t="shared" si="1695"/>
        <v>1.0597466360060981E-3</v>
      </c>
      <c r="AC1317" s="17">
        <f t="shared" si="1696"/>
        <v>3.8483458181364808E-6</v>
      </c>
      <c r="AD1317" s="17">
        <f t="shared" si="1697"/>
        <v>2.0152909921648324E-3</v>
      </c>
      <c r="AE1317" s="17">
        <f t="shared" si="1698"/>
        <v>9.3244807365340087E-4</v>
      </c>
      <c r="AF1317" s="17">
        <f t="shared" si="1699"/>
        <v>2.1571559974223914E-4</v>
      </c>
      <c r="AG1317" s="17">
        <f t="shared" si="1700"/>
        <v>3.3269570204113943E-5</v>
      </c>
      <c r="AH1317" s="17">
        <f t="shared" si="1701"/>
        <v>6.5077753641148365E-4</v>
      </c>
      <c r="AI1317" s="17">
        <f t="shared" si="1702"/>
        <v>3.9943466127199029E-4</v>
      </c>
      <c r="AJ1317" s="17">
        <f t="shared" si="1703"/>
        <v>1.2258263361797123E-4</v>
      </c>
      <c r="AK1317" s="17">
        <f t="shared" si="1704"/>
        <v>2.5079616303813368E-5</v>
      </c>
      <c r="AL1317" s="17">
        <f t="shared" si="1705"/>
        <v>4.3715371162444886E-8</v>
      </c>
      <c r="AM1317" s="17">
        <f t="shared" si="1706"/>
        <v>2.4738932424086326E-4</v>
      </c>
      <c r="AN1317" s="17">
        <f t="shared" si="1707"/>
        <v>1.1446371751159109E-4</v>
      </c>
      <c r="AO1317" s="17">
        <f t="shared" si="1708"/>
        <v>2.6480412335451079E-5</v>
      </c>
      <c r="AP1317" s="17">
        <f t="shared" si="1709"/>
        <v>4.0840437051417753E-6</v>
      </c>
      <c r="AQ1317" s="17">
        <f t="shared" si="1710"/>
        <v>4.7240804186359802E-7</v>
      </c>
      <c r="AR1317" s="17">
        <f t="shared" si="1711"/>
        <v>6.0221205033219547E-5</v>
      </c>
      <c r="AS1317" s="17">
        <f t="shared" si="1712"/>
        <v>3.6962610551181684E-5</v>
      </c>
      <c r="AT1317" s="17">
        <f t="shared" si="1713"/>
        <v>1.1343467620788044E-5</v>
      </c>
      <c r="AU1317" s="17">
        <f t="shared" si="1714"/>
        <v>2.3208003212812946E-6</v>
      </c>
      <c r="AV1317" s="17">
        <f t="shared" si="1715"/>
        <v>3.5611558418358545E-7</v>
      </c>
      <c r="AW1317" s="17">
        <f t="shared" si="1716"/>
        <v>3.4485121194150427E-10</v>
      </c>
      <c r="AX1317" s="17">
        <f t="shared" si="1717"/>
        <v>2.5307130163953834E-5</v>
      </c>
      <c r="AY1317" s="17">
        <f t="shared" si="1718"/>
        <v>1.1709269213636499E-5</v>
      </c>
      <c r="AZ1317" s="17">
        <f t="shared" si="1719"/>
        <v>2.7088607959329892E-6</v>
      </c>
      <c r="BA1317" s="17">
        <f t="shared" si="1720"/>
        <v>4.177845020534122E-7</v>
      </c>
      <c r="BB1317" s="17">
        <f t="shared" si="1721"/>
        <v>4.8325819404804679E-8</v>
      </c>
      <c r="BC1317" s="17">
        <f t="shared" si="1722"/>
        <v>4.4719415098786564E-9</v>
      </c>
      <c r="BD1317" s="17">
        <f t="shared" si="1723"/>
        <v>4.6439237844251424E-6</v>
      </c>
      <c r="BE1317" s="17">
        <f t="shared" si="1724"/>
        <v>2.8503505729981493E-6</v>
      </c>
      <c r="BF1317" s="17">
        <f t="shared" si="1725"/>
        <v>8.7474501802106825E-7</v>
      </c>
      <c r="BG1317" s="17">
        <f t="shared" si="1726"/>
        <v>1.7896718946348728E-7</v>
      </c>
      <c r="BH1317" s="17">
        <f t="shared" si="1727"/>
        <v>2.7461649604692287E-8</v>
      </c>
      <c r="BI1317" s="17">
        <f t="shared" si="1728"/>
        <v>3.3710858454968624E-9</v>
      </c>
      <c r="BJ1317" s="18">
        <f t="shared" si="1729"/>
        <v>0.32731613673322379</v>
      </c>
      <c r="BK1317" s="18">
        <f t="shared" si="1730"/>
        <v>0.44468342556964785</v>
      </c>
      <c r="BL1317" s="18">
        <f t="shared" si="1731"/>
        <v>0.22238165366783361</v>
      </c>
      <c r="BM1317" s="18">
        <f t="shared" si="1732"/>
        <v>9.4886159901719794E-2</v>
      </c>
      <c r="BN1317" s="18">
        <f t="shared" si="1733"/>
        <v>0.90510942389501903</v>
      </c>
    </row>
    <row r="1318" spans="1:66" x14ac:dyDescent="0.25">
      <c r="A1318" t="s">
        <v>339</v>
      </c>
      <c r="B1318" t="s">
        <v>117</v>
      </c>
      <c r="C1318" t="s">
        <v>113</v>
      </c>
      <c r="D1318" s="7" t="s">
        <v>384</v>
      </c>
      <c r="E1318" s="10">
        <f>VLOOKUP(A1318,home!$A$2:$E$405,3,FALSE)</f>
        <v>1.2199</v>
      </c>
      <c r="F1318" s="10">
        <f>VLOOKUP(B1318,home!$B$2:$E$405,3,FALSE)</f>
        <v>1.0720000000000001</v>
      </c>
      <c r="G1318" s="10">
        <f>VLOOKUP(C1318,away!$B$2:$E$405,4,FALSE)</f>
        <v>1.2296</v>
      </c>
      <c r="H1318" s="10">
        <f>VLOOKUP(A1318,away!$A$2:$E$405,3,FALSE)</f>
        <v>1.0142</v>
      </c>
      <c r="I1318" s="10">
        <f>VLOOKUP(C1318,away!$B$2:$E$405,3,FALSE)</f>
        <v>0.91559999999999997</v>
      </c>
      <c r="J1318" s="10">
        <f>VLOOKUP(B1318,home!$B$2:$E$405,4,FALSE)</f>
        <v>1.1376999999999999</v>
      </c>
      <c r="K1318" s="12">
        <f t="shared" ref="K1318:K1327" si="1734">E1318*F1318*G1318</f>
        <v>1.6079882508800003</v>
      </c>
      <c r="L1318" s="12">
        <f t="shared" ref="L1318:L1327" si="1735">H1318*I1318*J1318</f>
        <v>1.056469949304</v>
      </c>
      <c r="M1318" s="13">
        <f t="shared" ref="M1318:M1327" si="1736">_xlfn.POISSON.DIST(0,K1318,FALSE) * _xlfn.POISSON.DIST(0,L1318,FALSE)</f>
        <v>6.9637072667394315E-2</v>
      </c>
      <c r="N1318" s="13">
        <f t="shared" ref="N1318:N1327" si="1737">_xlfn.POISSON.DIST(1,K1318,FALSE) * _xlfn.POISSON.DIST(0,L1318,FALSE)</f>
        <v>0.11197559467484686</v>
      </c>
      <c r="O1318" s="13">
        <f t="shared" ref="O1318:O1327" si="1738">_xlfn.POISSON.DIST(0,K1318,FALSE) * _xlfn.POISSON.DIST(1,L1318,FALSE)</f>
        <v>7.3569474630601026E-2</v>
      </c>
      <c r="P1318" s="13">
        <f t="shared" ref="P1318:P1327" si="1739">_xlfn.POISSON.DIST(1,K1318,FALSE) * _xlfn.POISSON.DIST(1,L1318,FALSE)</f>
        <v>0.1182988508294207</v>
      </c>
      <c r="Q1318" s="13">
        <f t="shared" ref="Q1318:Q1327" si="1740">_xlfn.POISSON.DIST(2,K1318,FALSE) * _xlfn.POISSON.DIST(0,L1318,FALSE)</f>
        <v>9.0027720311227466E-2</v>
      </c>
      <c r="R1318" s="13">
        <f t="shared" ref="R1318:R1327" si="1741">_xlfn.POISSON.DIST(0,K1318,FALSE) * _xlfn.POISSON.DIST(2,L1318,FALSE)</f>
        <v>3.8861969566656489E-2</v>
      </c>
      <c r="S1318" s="13">
        <f t="shared" ref="S1318:S1327" si="1742">_xlfn.POISSON.DIST(2,K1318,FALSE) * _xlfn.POISSON.DIST(2,L1318,FALSE)</f>
        <v>5.0241263638420207E-2</v>
      </c>
      <c r="T1318" s="13">
        <f t="shared" ref="T1318:T1327" si="1743">_xlfn.POISSON.DIST(2,K1318,FALSE) * _xlfn.POISSON.DIST(1,L1318,FALSE)</f>
        <v>9.5111581113157151E-2</v>
      </c>
      <c r="U1318" s="13">
        <f t="shared" ref="U1318:U1327" si="1744">_xlfn.POISSON.DIST(1,K1318,FALSE) * _xlfn.POISSON.DIST(2,L1318,FALSE)</f>
        <v>6.2489590469239763E-2</v>
      </c>
      <c r="V1318" s="13">
        <f t="shared" ref="V1318:V1327" si="1745">_xlfn.POISSON.DIST(3,K1318,FALSE) * _xlfn.POISSON.DIST(3,L1318,FALSE)</f>
        <v>9.4832688729062069E-3</v>
      </c>
      <c r="W1318" s="13">
        <f t="shared" ref="W1318:W1327" si="1746">_xlfn.POISSON.DIST(3,K1318,FALSE) * _xlfn.POISSON.DIST(0,L1318,FALSE)</f>
        <v>4.8254505504654849E-2</v>
      </c>
      <c r="X1318" s="13">
        <f t="shared" ref="X1318:X1327" si="1747">_xlfn.POISSON.DIST(3,K1318,FALSE) * _xlfn.POISSON.DIST(1,L1318,FALSE)</f>
        <v>5.0979434984192287E-2</v>
      </c>
      <c r="Y1318" s="13">
        <f t="shared" ref="Y1318:Y1327" si="1748">_xlfn.POISSON.DIST(3,K1318,FALSE) * _xlfn.POISSON.DIST(2,L1318,FALSE)</f>
        <v>2.6929120546648092E-2</v>
      </c>
      <c r="Z1318" s="13">
        <f t="shared" ref="Z1318:Z1327" si="1749">_xlfn.POISSON.DIST(0,K1318,FALSE) * _xlfn.POISSON.DIST(3,L1318,FALSE)</f>
        <v>1.3685501005979726E-2</v>
      </c>
      <c r="AA1318" s="13">
        <f t="shared" ref="AA1318:AA1327" si="1750">_xlfn.POISSON.DIST(1,K1318,FALSE) * _xlfn.POISSON.DIST(3,L1318,FALSE)</f>
        <v>2.2006124825021824E-2</v>
      </c>
      <c r="AB1318" s="13">
        <f t="shared" ref="AB1318:AB1327" si="1751">_xlfn.POISSON.DIST(2,K1318,FALSE) * _xlfn.POISSON.DIST(3,L1318,FALSE)</f>
        <v>1.7692795083016903E-2</v>
      </c>
      <c r="AC1318" s="13">
        <f t="shared" ref="AC1318:AC1327" si="1752">_xlfn.POISSON.DIST(4,K1318,FALSE) * _xlfn.POISSON.DIST(4,L1318,FALSE)</f>
        <v>1.0068808958354062E-3</v>
      </c>
      <c r="AD1318" s="13">
        <f t="shared" ref="AD1318:AD1327" si="1753">_xlfn.POISSON.DIST(4,K1318,FALSE) * _xlfn.POISSON.DIST(0,L1318,FALSE)</f>
        <v>1.9398169475877327E-2</v>
      </c>
      <c r="AE1318" s="13">
        <f t="shared" ref="AE1318:AE1327" si="1754">_xlfn.POISSON.DIST(4,K1318,FALSE) * _xlfn.POISSON.DIST(1,L1318,FALSE)</f>
        <v>2.0493583122770519E-2</v>
      </c>
      <c r="AF1318" s="13">
        <f t="shared" ref="AF1318:AF1327" si="1755">_xlfn.POISSON.DIST(4,K1318,FALSE) * _xlfn.POISSON.DIST(2,L1318,FALSE)</f>
        <v>1.0825427361385339E-2</v>
      </c>
      <c r="AG1318" s="13">
        <f t="shared" ref="AG1318:AG1327" si="1756">_xlfn.POISSON.DIST(4,K1318,FALSE) * _xlfn.POISSON.DIST(3,L1318,FALSE)</f>
        <v>3.8122462318923014E-3</v>
      </c>
      <c r="AH1318" s="13">
        <f t="shared" ref="AH1318:AH1327" si="1757">_xlfn.POISSON.DIST(0,K1318,FALSE) * _xlfn.POISSON.DIST(4,L1318,FALSE)</f>
        <v>3.6145801384968104E-3</v>
      </c>
      <c r="AI1318" s="13">
        <f t="shared" ref="AI1318:AI1327" si="1758">_xlfn.POISSON.DIST(1,K1318,FALSE) * _xlfn.POISSON.DIST(4,L1318,FALSE)</f>
        <v>5.812202394567075E-3</v>
      </c>
      <c r="AJ1318" s="13">
        <f t="shared" ref="AJ1318:AJ1327" si="1759">_xlfn.POISSON.DIST(2,K1318,FALSE) * _xlfn.POISSON.DIST(4,L1318,FALSE)</f>
        <v>4.672976581100231E-3</v>
      </c>
      <c r="AK1318" s="13">
        <f t="shared" ref="AK1318:AK1327" si="1760">_xlfn.POISSON.DIST(3,K1318,FALSE) * _xlfn.POISSON.DIST(4,L1318,FALSE)</f>
        <v>2.5046971463488551E-3</v>
      </c>
      <c r="AL1318" s="13">
        <f t="shared" ref="AL1318:AL1327" si="1761">_xlfn.POISSON.DIST(5,K1318,FALSE) * _xlfn.POISSON.DIST(5,L1318,FALSE)</f>
        <v>6.8419218865411875E-5</v>
      </c>
      <c r="AM1318" s="13">
        <f t="shared" ref="AM1318:AM1327" si="1762">_xlfn.POISSON.DIST(5,K1318,FALSE) * _xlfn.POISSON.DIST(0,L1318,FALSE)</f>
        <v>6.2384057211579526E-3</v>
      </c>
      <c r="AN1318" s="13">
        <f t="shared" ref="AN1318:AN1327" si="1763">_xlfn.POISSON.DIST(5,K1318,FALSE) * _xlfn.POISSON.DIST(1,L1318,FALSE)</f>
        <v>6.5906881759695245E-3</v>
      </c>
      <c r="AO1318" s="13">
        <f t="shared" ref="AO1318:AO1327" si="1764">_xlfn.POISSON.DIST(5,K1318,FALSE) * _xlfn.POISSON.DIST(2,L1318,FALSE)</f>
        <v>3.4814320015724978E-3</v>
      </c>
      <c r="AP1318" s="13">
        <f t="shared" ref="AP1318:AP1327" si="1765">_xlfn.POISSON.DIST(5,K1318,FALSE) * _xlfn.POISSON.DIST(3,L1318,FALSE)</f>
        <v>1.2260094300688734E-3</v>
      </c>
      <c r="AQ1318" s="13">
        <f t="shared" ref="AQ1318:AQ1327" si="1766">_xlfn.POISSON.DIST(5,K1318,FALSE) * _xlfn.POISSON.DIST(4,L1318,FALSE)</f>
        <v>3.2381053010777214E-4</v>
      </c>
      <c r="AR1318" s="13">
        <f t="shared" ref="AR1318:AR1327" si="1767">_xlfn.POISSON.DIST(0,K1318,FALSE) * _xlfn.POISSON.DIST(5,L1318,FALSE)</f>
        <v>7.6373905913459407E-4</v>
      </c>
      <c r="AS1318" s="13">
        <f t="shared" ref="AS1318:AS1327" si="1768">_xlfn.POISSON.DIST(1,K1318,FALSE) * _xlfn.POISSON.DIST(5,L1318,FALSE)</f>
        <v>1.228083433826573E-3</v>
      </c>
      <c r="AT1318" s="13">
        <f t="shared" ref="AT1318:AT1327" si="1769">_xlfn.POISSON.DIST(2,K1318,FALSE) * _xlfn.POISSON.DIST(5,L1318,FALSE)</f>
        <v>9.8737186634674816E-4</v>
      </c>
      <c r="AU1318" s="13">
        <f t="shared" ref="AU1318:AU1327" si="1770">_xlfn.POISSON.DIST(3,K1318,FALSE) * _xlfn.POISSON.DIST(5,L1318,FALSE)</f>
        <v>5.2922745344500968E-4</v>
      </c>
      <c r="AV1318" s="13">
        <f t="shared" ref="AV1318:AV1327" si="1771">_xlfn.POISSON.DIST(4,K1318,FALSE) * _xlfn.POISSON.DIST(5,L1318,FALSE)</f>
        <v>2.1274788179567953E-4</v>
      </c>
      <c r="AW1318" s="13">
        <f t="shared" ref="AW1318:AW1327" si="1772">_xlfn.POISSON.DIST(6,K1318,FALSE) * _xlfn.POISSON.DIST(6,L1318,FALSE)</f>
        <v>3.2286103174301063E-6</v>
      </c>
      <c r="AX1318" s="13">
        <f t="shared" ref="AX1318:AX1327" si="1773">_xlfn.POISSON.DIST(6,K1318,FALSE) * _xlfn.POISSON.DIST(0,L1318,FALSE)</f>
        <v>1.6718805173074295E-3</v>
      </c>
      <c r="AY1318" s="13">
        <f t="shared" ref="AY1318:AY1327" si="1774">_xlfn.POISSON.DIST(6,K1318,FALSE) * _xlfn.POISSON.DIST(1,L1318,FALSE)</f>
        <v>1.766291525362125E-3</v>
      </c>
      <c r="AZ1318" s="13">
        <f t="shared" ref="AZ1318:AZ1327" si="1775">_xlfn.POISSON.DIST(6,K1318,FALSE) * _xlfn.POISSON.DIST(2,L1318,FALSE)</f>
        <v>9.330169591277045E-4</v>
      </c>
      <c r="BA1318" s="13">
        <f t="shared" ref="BA1318:BA1327" si="1776">_xlfn.POISSON.DIST(6,K1318,FALSE) * _xlfn.POISSON.DIST(3,L1318,FALSE)</f>
        <v>3.2856812650313945E-4</v>
      </c>
      <c r="BB1318" s="13">
        <f t="shared" ref="BB1318:BB1327" si="1777">_xlfn.POISSON.DIST(6,K1318,FALSE) * _xlfn.POISSON.DIST(4,L1318,FALSE)</f>
        <v>8.6780587987420491E-5</v>
      </c>
      <c r="BC1318" s="13">
        <f t="shared" ref="BC1318:BC1327" si="1778">_xlfn.POISSON.DIST(6,K1318,FALSE) * _xlfn.POISSON.DIST(5,L1318,FALSE)</f>
        <v>1.8336216678328287E-5</v>
      </c>
      <c r="BD1318" s="13">
        <f t="shared" ref="BD1318:BD1327" si="1779">_xlfn.POISSON.DIST(0,K1318,FALSE) * _xlfn.POISSON.DIST(6,L1318,FALSE)</f>
        <v>1.344778941809015E-4</v>
      </c>
      <c r="BE1318" s="13">
        <f t="shared" ref="BE1318:BE1327" si="1780">_xlfn.POISSON.DIST(1,K1318,FALSE) * _xlfn.POISSON.DIST(6,L1318,FALSE)</f>
        <v>2.1623887384597355E-4</v>
      </c>
      <c r="BF1318" s="13">
        <f t="shared" ref="BF1318:BF1327" si="1781">_xlfn.POISSON.DIST(2,K1318,FALSE) * _xlfn.POISSON.DIST(6,L1318,FALSE)</f>
        <v>1.7385478426392407E-4</v>
      </c>
      <c r="BG1318" s="13">
        <f t="shared" ref="BG1318:BG1327" si="1782">_xlfn.POISSON.DIST(3,K1318,FALSE) * _xlfn.POISSON.DIST(6,L1318,FALSE)</f>
        <v>9.3185483485222367E-5</v>
      </c>
      <c r="BH1318" s="13">
        <f t="shared" ref="BH1318:BH1327" si="1783">_xlfn.POISSON.DIST(4,K1318,FALSE) * _xlfn.POISSON.DIST(6,L1318,FALSE)</f>
        <v>3.7460290649202477E-5</v>
      </c>
      <c r="BI1318" s="13">
        <f t="shared" ref="BI1318:BI1327" si="1784">_xlfn.POISSON.DIST(5,K1318,FALSE) * _xlfn.POISSON.DIST(6,L1318,FALSE)</f>
        <v>1.2047141447693492E-5</v>
      </c>
      <c r="BJ1318" s="14">
        <f t="shared" ref="BJ1318:BJ1327" si="1785">SUM(N1318,Q1318,T1318,W1318,X1318,Y1318,AD1318,AE1318,AF1318,AG1318,AM1318,AN1318,AO1318,AP1318,AQ1318,AX1318,AY1318,AZ1318,BA1318,BB1318,BC1318)</f>
        <v>0.50047260311849495</v>
      </c>
      <c r="BK1318" s="14">
        <f t="shared" ref="BK1318:BK1327" si="1786">SUM(M1318,P1318,S1318,V1318,AC1318,AL1318,AY1318)</f>
        <v>0.25050204764820438</v>
      </c>
      <c r="BL1318" s="14">
        <f t="shared" ref="BL1318:BL1327" si="1787">SUM(O1318,R1318,U1318,AA1318,AB1318,AH1318,AI1318,AJ1318,AK1318,AR1318,AS1318,AT1318,AU1318,AV1318,BD1318,BE1318,BF1318,BG1318,BH1318,BI1318)</f>
        <v>0.23561284499747048</v>
      </c>
      <c r="BM1318" s="14">
        <f t="shared" ref="BM1318:BM1327" si="1788">SUM(S1318:BI1318)</f>
        <v>0.49613925117495811</v>
      </c>
      <c r="BN1318" s="14">
        <f t="shared" ref="BN1318:BN1327" si="1789">SUM(M1318:R1318)</f>
        <v>0.50237068268014684</v>
      </c>
    </row>
    <row r="1319" spans="1:66" x14ac:dyDescent="0.25">
      <c r="A1319" t="s">
        <v>339</v>
      </c>
      <c r="B1319" t="s">
        <v>112</v>
      </c>
      <c r="C1319" t="s">
        <v>110</v>
      </c>
      <c r="D1319" s="7" t="s">
        <v>384</v>
      </c>
      <c r="E1319" s="10">
        <f>VLOOKUP(A1319,home!$A$2:$E$405,3,FALSE)</f>
        <v>1.2199</v>
      </c>
      <c r="F1319" s="10">
        <f>VLOOKUP(B1319,home!$B$2:$E$405,3,FALSE)</f>
        <v>0.71040000000000003</v>
      </c>
      <c r="G1319" s="10">
        <f>VLOOKUP(C1319,away!$B$2:$E$405,4,FALSE)</f>
        <v>1.093</v>
      </c>
      <c r="H1319" s="10">
        <f>VLOOKUP(A1319,away!$A$2:$E$405,3,FALSE)</f>
        <v>1.0142</v>
      </c>
      <c r="I1319" s="10">
        <f>VLOOKUP(C1319,away!$B$2:$E$405,3,FALSE)</f>
        <v>1.0517000000000001</v>
      </c>
      <c r="J1319" s="10">
        <f>VLOOKUP(B1319,home!$B$2:$E$405,4,FALSE)</f>
        <v>0.78879999999999995</v>
      </c>
      <c r="K1319" s="12">
        <f t="shared" si="1734"/>
        <v>0.94721233727999998</v>
      </c>
      <c r="L1319" s="12">
        <f t="shared" si="1735"/>
        <v>0.841361009632</v>
      </c>
      <c r="M1319" s="13">
        <f t="shared" si="1736"/>
        <v>0.16719853389977418</v>
      </c>
      <c r="N1319" s="13">
        <f t="shared" si="1737"/>
        <v>0.15837251408499442</v>
      </c>
      <c r="O1319" s="13">
        <f t="shared" si="1738"/>
        <v>0.14067432729090418</v>
      </c>
      <c r="P1319" s="13">
        <f t="shared" si="1739"/>
        <v>0.13324845834850904</v>
      </c>
      <c r="Q1319" s="13">
        <f t="shared" si="1740"/>
        <v>7.5006199613678645E-2</v>
      </c>
      <c r="R1319" s="13">
        <f t="shared" si="1741"/>
        <v>5.9178947019388785E-2</v>
      </c>
      <c r="S1319" s="13">
        <f t="shared" si="1742"/>
        <v>2.6548007386980935E-2</v>
      </c>
      <c r="T1319" s="13">
        <f t="shared" si="1743"/>
        <v>6.3107291835623983E-2</v>
      </c>
      <c r="U1319" s="13">
        <f t="shared" si="1744"/>
        <v>5.6055028724004537E-2</v>
      </c>
      <c r="V1319" s="13">
        <f t="shared" si="1745"/>
        <v>2.3508187635322433E-3</v>
      </c>
      <c r="W1319" s="13">
        <f t="shared" si="1746"/>
        <v>2.3682265882187591E-2</v>
      </c>
      <c r="X1319" s="13">
        <f t="shared" si="1747"/>
        <v>1.9925335133010817E-2</v>
      </c>
      <c r="Y1319" s="13">
        <f t="shared" si="1748"/>
        <v>8.3822000423829715E-3</v>
      </c>
      <c r="Z1319" s="13">
        <f t="shared" si="1749"/>
        <v>1.6596952871063862E-2</v>
      </c>
      <c r="AA1319" s="13">
        <f t="shared" si="1750"/>
        <v>1.5720838520726404E-2</v>
      </c>
      <c r="AB1319" s="13">
        <f t="shared" si="1751"/>
        <v>7.4454860996093575E-3</v>
      </c>
      <c r="AC1319" s="13">
        <f t="shared" si="1752"/>
        <v>1.1709245021146184E-4</v>
      </c>
      <c r="AD1319" s="13">
        <f t="shared" si="1753"/>
        <v>5.6080336045883274E-3</v>
      </c>
      <c r="AE1319" s="13">
        <f t="shared" si="1754"/>
        <v>4.718380815606619E-3</v>
      </c>
      <c r="AF1319" s="13">
        <f t="shared" si="1755"/>
        <v>1.9849308234235223E-3</v>
      </c>
      <c r="AG1319" s="13">
        <f t="shared" si="1756"/>
        <v>5.5668113388176392E-4</v>
      </c>
      <c r="AH1319" s="13">
        <f t="shared" si="1757"/>
        <v>3.4910072561032519E-3</v>
      </c>
      <c r="AI1319" s="13">
        <f t="shared" si="1758"/>
        <v>3.3067251425150006E-3</v>
      </c>
      <c r="AJ1319" s="13">
        <f t="shared" si="1759"/>
        <v>1.5660854254920874E-3</v>
      </c>
      <c r="AK1319" s="13">
        <f t="shared" si="1760"/>
        <v>4.9447181208683443E-4</v>
      </c>
      <c r="AL1319" s="13">
        <f t="shared" si="1761"/>
        <v>3.7326615517525009E-6</v>
      </c>
      <c r="AM1319" s="13">
        <f t="shared" si="1762"/>
        <v>1.062399723629379E-3</v>
      </c>
      <c r="AN1319" s="13">
        <f t="shared" si="1763"/>
        <v>8.9386170410557194E-4</v>
      </c>
      <c r="AO1319" s="13">
        <f t="shared" si="1764"/>
        <v>3.7603019291882205E-4</v>
      </c>
      <c r="AP1319" s="13">
        <f t="shared" si="1765"/>
        <v>1.0545904758876528E-4</v>
      </c>
      <c r="AQ1319" s="13">
        <f t="shared" si="1766"/>
        <v>2.2182282688528167E-5</v>
      </c>
      <c r="AR1319" s="13">
        <f t="shared" si="1767"/>
        <v>5.8743947792553426E-4</v>
      </c>
      <c r="AS1319" s="13">
        <f t="shared" si="1768"/>
        <v>5.5642992089638822E-4</v>
      </c>
      <c r="AT1319" s="13">
        <f t="shared" si="1769"/>
        <v>2.6352864295239674E-4</v>
      </c>
      <c r="AU1319" s="13">
        <f t="shared" si="1770"/>
        <v>8.3205860610388767E-5</v>
      </c>
      <c r="AV1319" s="13">
        <f t="shared" si="1771"/>
        <v>1.9703404426040055E-5</v>
      </c>
      <c r="AW1319" s="13">
        <f t="shared" si="1772"/>
        <v>8.2631538837056858E-8</v>
      </c>
      <c r="AX1319" s="13">
        <f t="shared" si="1773"/>
        <v>1.6771968755743491E-4</v>
      </c>
      <c r="AY1319" s="13">
        <f t="shared" si="1774"/>
        <v>1.4111280565848701E-4</v>
      </c>
      <c r="AZ1319" s="13">
        <f t="shared" si="1775"/>
        <v>5.9363406320414429E-5</v>
      </c>
      <c r="BA1319" s="13">
        <f t="shared" si="1776"/>
        <v>1.664868515897951E-5</v>
      </c>
      <c r="BB1319" s="13">
        <f t="shared" si="1777"/>
        <v>3.5018886386010727E-6</v>
      </c>
      <c r="BC1319" s="13">
        <f t="shared" si="1778"/>
        <v>5.89270512118446E-7</v>
      </c>
      <c r="BD1319" s="13">
        <f t="shared" si="1779"/>
        <v>8.2374778707520362E-5</v>
      </c>
      <c r="BE1319" s="13">
        <f t="shared" si="1780"/>
        <v>7.8026406672473137E-5</v>
      </c>
      <c r="BF1319" s="13">
        <f t="shared" si="1781"/>
        <v>3.6953787516896533E-5</v>
      </c>
      <c r="BG1319" s="13">
        <f t="shared" si="1782"/>
        <v>1.1667694481742684E-5</v>
      </c>
      <c r="BH1319" s="13">
        <f t="shared" si="1783"/>
        <v>2.7629460401801114E-6</v>
      </c>
      <c r="BI1319" s="13">
        <f t="shared" si="1784"/>
        <v>5.2341931529950504E-7</v>
      </c>
      <c r="BJ1319" s="14">
        <f t="shared" si="1785"/>
        <v>0.36419270166415568</v>
      </c>
      <c r="BK1319" s="14">
        <f t="shared" si="1786"/>
        <v>0.32960775631621808</v>
      </c>
      <c r="BL1319" s="14">
        <f t="shared" si="1787"/>
        <v>0.28965553363037533</v>
      </c>
      <c r="BM1319" s="14">
        <f t="shared" si="1788"/>
        <v>0.26623293405044396</v>
      </c>
      <c r="BN1319" s="14">
        <f t="shared" si="1789"/>
        <v>0.7336789802572492</v>
      </c>
    </row>
    <row r="1320" spans="1:66" x14ac:dyDescent="0.25">
      <c r="A1320" t="s">
        <v>339</v>
      </c>
      <c r="B1320" t="s">
        <v>115</v>
      </c>
      <c r="C1320" t="s">
        <v>123</v>
      </c>
      <c r="D1320" s="7" t="s">
        <v>384</v>
      </c>
      <c r="E1320" s="10">
        <f>VLOOKUP(A1320,home!$A$2:$E$405,3,FALSE)</f>
        <v>1.2199</v>
      </c>
      <c r="F1320" s="10">
        <f>VLOOKUP(B1320,home!$B$2:$E$405,3,FALSE)</f>
        <v>0.98370000000000002</v>
      </c>
      <c r="G1320" s="10">
        <f>VLOOKUP(C1320,away!$B$2:$E$405,4,FALSE)</f>
        <v>0.81969999999999998</v>
      </c>
      <c r="H1320" s="10">
        <f>VLOOKUP(A1320,away!$A$2:$E$405,3,FALSE)</f>
        <v>1.0142</v>
      </c>
      <c r="I1320" s="10">
        <f>VLOOKUP(C1320,away!$B$2:$E$405,3,FALSE)</f>
        <v>0.98599999999999999</v>
      </c>
      <c r="J1320" s="10">
        <f>VLOOKUP(B1320,home!$B$2:$E$405,4,FALSE)</f>
        <v>0.92030000000000001</v>
      </c>
      <c r="K1320" s="12">
        <f t="shared" si="1734"/>
        <v>0.98365281191099996</v>
      </c>
      <c r="L1320" s="12">
        <f t="shared" si="1735"/>
        <v>0.92030110436000001</v>
      </c>
      <c r="M1320" s="13">
        <f t="shared" si="1736"/>
        <v>0.14897840502314671</v>
      </c>
      <c r="N1320" s="13">
        <f t="shared" si="1737"/>
        <v>0.14654302701503411</v>
      </c>
      <c r="O1320" s="13">
        <f t="shared" si="1738"/>
        <v>0.13710499066859327</v>
      </c>
      <c r="P1320" s="13">
        <f t="shared" si="1739"/>
        <v>0.13486370959819319</v>
      </c>
      <c r="Q1320" s="13">
        <f t="shared" si="1740"/>
        <v>7.2073730294643951E-2</v>
      </c>
      <c r="R1320" s="13">
        <f t="shared" si="1741"/>
        <v>6.3088937162786962E-2</v>
      </c>
      <c r="S1320" s="13">
        <f t="shared" si="1742"/>
        <v>3.0521571505212265E-2</v>
      </c>
      <c r="T1320" s="13">
        <f t="shared" si="1743"/>
        <v>6.6329533585505612E-2</v>
      </c>
      <c r="U1320" s="13">
        <f t="shared" si="1744"/>
        <v>6.2057610440651771E-2</v>
      </c>
      <c r="V1320" s="13">
        <f t="shared" si="1745"/>
        <v>3.0699843565469894E-3</v>
      </c>
      <c r="W1320" s="13">
        <f t="shared" si="1746"/>
        <v>2.3631842489747187E-2</v>
      </c>
      <c r="X1320" s="13">
        <f t="shared" si="1747"/>
        <v>2.1748410741375904E-2</v>
      </c>
      <c r="Y1320" s="13">
        <f t="shared" si="1748"/>
        <v>1.0007543211681569E-2</v>
      </c>
      <c r="Z1320" s="13">
        <f t="shared" si="1749"/>
        <v>1.9353606181270494E-2</v>
      </c>
      <c r="AA1320" s="13">
        <f t="shared" si="1750"/>
        <v>1.903722914082483E-2</v>
      </c>
      <c r="AB1320" s="13">
        <f t="shared" si="1751"/>
        <v>9.3630119876831862E-3</v>
      </c>
      <c r="AC1320" s="13">
        <f t="shared" si="1752"/>
        <v>1.7369525748883765E-4</v>
      </c>
      <c r="AD1320" s="13">
        <f t="shared" si="1753"/>
        <v>5.8113820789194156E-3</v>
      </c>
      <c r="AE1320" s="13">
        <f t="shared" si="1754"/>
        <v>5.3482213450874502E-3</v>
      </c>
      <c r="AF1320" s="13">
        <f t="shared" si="1755"/>
        <v>2.4609870051228531E-3</v>
      </c>
      <c r="AG1320" s="13">
        <f t="shared" si="1756"/>
        <v>7.5494968621005686E-4</v>
      </c>
      <c r="AH1320" s="13">
        <f t="shared" si="1757"/>
        <v>4.4527862854929386E-3</v>
      </c>
      <c r="AI1320" s="13">
        <f t="shared" si="1758"/>
        <v>4.3799957505638656E-3</v>
      </c>
      <c r="AJ1320" s="13">
        <f t="shared" si="1759"/>
        <v>2.154197568100188E-3</v>
      </c>
      <c r="AK1320" s="13">
        <f t="shared" si="1760"/>
        <v>7.0632749842452949E-4</v>
      </c>
      <c r="AL1320" s="13">
        <f t="shared" si="1761"/>
        <v>6.2895523041526579E-6</v>
      </c>
      <c r="AM1320" s="13">
        <f t="shared" si="1762"/>
        <v>1.1432764646036554E-3</v>
      </c>
      <c r="AN1320" s="13">
        <f t="shared" si="1763"/>
        <v>1.0521585929635403E-3</v>
      </c>
      <c r="AO1320" s="13">
        <f t="shared" si="1764"/>
        <v>4.8415135753310506E-4</v>
      </c>
      <c r="AP1320" s="13">
        <f t="shared" si="1765"/>
        <v>1.4852167633836992E-4</v>
      </c>
      <c r="AQ1320" s="13">
        <f t="shared" si="1766"/>
        <v>3.4171165688900075E-5</v>
      </c>
      <c r="AR1320" s="13">
        <f t="shared" si="1767"/>
        <v>8.1958082720364302E-4</v>
      </c>
      <c r="AS1320" s="13">
        <f t="shared" si="1768"/>
        <v>8.0618298526720681E-4</v>
      </c>
      <c r="AT1320" s="13">
        <f t="shared" si="1769"/>
        <v>3.9650208018644604E-4</v>
      </c>
      <c r="AU1320" s="13">
        <f t="shared" si="1770"/>
        <v>1.3000679536798618E-4</v>
      </c>
      <c r="AV1320" s="13">
        <f t="shared" si="1771"/>
        <v>3.1970387457814382E-5</v>
      </c>
      <c r="AW1320" s="13">
        <f t="shared" si="1772"/>
        <v>1.5815721661100644E-7</v>
      </c>
      <c r="AX1320" s="13">
        <f t="shared" si="1773"/>
        <v>1.8743118486650869E-4</v>
      </c>
      <c r="AY1320" s="13">
        <f t="shared" si="1774"/>
        <v>1.7249312642415122E-4</v>
      </c>
      <c r="AZ1320" s="13">
        <f t="shared" si="1775"/>
        <v>7.9372807371327751E-5</v>
      </c>
      <c r="BA1320" s="13">
        <f t="shared" si="1776"/>
        <v>2.4348960759995495E-5</v>
      </c>
      <c r="BB1320" s="13">
        <f t="shared" si="1777"/>
        <v>5.6020938693605385E-6</v>
      </c>
      <c r="BC1320" s="13">
        <f t="shared" si="1778"/>
        <v>1.0311226349401781E-6</v>
      </c>
      <c r="BD1320" s="13">
        <f t="shared" si="1779"/>
        <v>1.2571019006463245E-4</v>
      </c>
      <c r="BE1320" s="13">
        <f t="shared" si="1780"/>
        <v>1.2365518194294196E-4</v>
      </c>
      <c r="BF1320" s="13">
        <f t="shared" si="1781"/>
        <v>6.0816883712770572E-5</v>
      </c>
      <c r="BG1320" s="13">
        <f t="shared" si="1782"/>
        <v>1.9940899558577027E-5</v>
      </c>
      <c r="BH1320" s="13">
        <f t="shared" si="1783"/>
        <v>4.9037304807072765E-6</v>
      </c>
      <c r="BI1320" s="13">
        <f t="shared" si="1784"/>
        <v>9.6471365524027861E-7</v>
      </c>
      <c r="BJ1320" s="14">
        <f t="shared" si="1785"/>
        <v>0.35804218600638188</v>
      </c>
      <c r="BK1320" s="14">
        <f t="shared" si="1786"/>
        <v>0.31778614841931629</v>
      </c>
      <c r="BL1320" s="14">
        <f t="shared" si="1787"/>
        <v>0.30486532117801962</v>
      </c>
      <c r="BM1320" s="14">
        <f t="shared" si="1788"/>
        <v>0.29722212705338252</v>
      </c>
      <c r="BN1320" s="14">
        <f t="shared" si="1789"/>
        <v>0.70265279976239814</v>
      </c>
    </row>
    <row r="1321" spans="1:66" x14ac:dyDescent="0.25">
      <c r="A1321" t="s">
        <v>339</v>
      </c>
      <c r="B1321" t="s">
        <v>116</v>
      </c>
      <c r="C1321" t="s">
        <v>111</v>
      </c>
      <c r="D1321" s="7" t="s">
        <v>384</v>
      </c>
      <c r="E1321" s="10">
        <f>VLOOKUP(A1321,home!$A$2:$E$405,3,FALSE)</f>
        <v>1.2199</v>
      </c>
      <c r="F1321" s="10">
        <f>VLOOKUP(B1321,home!$B$2:$E$405,3,FALSE)</f>
        <v>0.58550000000000002</v>
      </c>
      <c r="G1321" s="10">
        <f>VLOOKUP(C1321,away!$B$2:$E$405,4,FALSE)</f>
        <v>0.7026</v>
      </c>
      <c r="H1321" s="10">
        <f>VLOOKUP(A1321,away!$A$2:$E$405,3,FALSE)</f>
        <v>1.0142</v>
      </c>
      <c r="I1321" s="10">
        <f>VLOOKUP(C1321,away!$B$2:$E$405,3,FALSE)</f>
        <v>1.1269</v>
      </c>
      <c r="J1321" s="10">
        <f>VLOOKUP(B1321,home!$B$2:$E$405,4,FALSE)</f>
        <v>1.6198999999999999</v>
      </c>
      <c r="K1321" s="12">
        <f t="shared" si="1734"/>
        <v>0.50183306877</v>
      </c>
      <c r="L1321" s="12">
        <f t="shared" si="1735"/>
        <v>1.8513869174019999</v>
      </c>
      <c r="M1321" s="13">
        <f t="shared" si="1736"/>
        <v>9.5062568710308673E-2</v>
      </c>
      <c r="N1321" s="13">
        <f t="shared" si="1737"/>
        <v>4.7705540581053182E-2</v>
      </c>
      <c r="O1321" s="13">
        <f t="shared" si="1738"/>
        <v>0.17599759604489415</v>
      </c>
      <c r="P1321" s="13">
        <f t="shared" si="1739"/>
        <v>8.8321413719352038E-2</v>
      </c>
      <c r="Q1321" s="13">
        <f t="shared" si="1740"/>
        <v>1.197010891356084E-2</v>
      </c>
      <c r="R1321" s="13">
        <f t="shared" si="1741"/>
        <v>0.16291982340585953</v>
      </c>
      <c r="S1321" s="13">
        <f t="shared" si="1742"/>
        <v>2.0514573262680618E-2</v>
      </c>
      <c r="T1321" s="13">
        <f t="shared" si="1743"/>
        <v>2.2161303042443601E-2</v>
      </c>
      <c r="U1321" s="13">
        <f t="shared" si="1744"/>
        <v>8.1758554943228964E-2</v>
      </c>
      <c r="V1321" s="13">
        <f t="shared" si="1745"/>
        <v>2.1177585539368287E-3</v>
      </c>
      <c r="W1321" s="13">
        <f t="shared" si="1746"/>
        <v>2.0023321632011231E-3</v>
      </c>
      <c r="X1321" s="13">
        <f t="shared" si="1747"/>
        <v>3.7070915712438049E-3</v>
      </c>
      <c r="Y1321" s="13">
        <f t="shared" si="1748"/>
        <v>3.4316304183060029E-3</v>
      </c>
      <c r="Z1321" s="13">
        <f t="shared" si="1749"/>
        <v>0.1005425432130175</v>
      </c>
      <c r="AA1321" s="13">
        <f t="shared" si="1750"/>
        <v>5.0455573002528904E-2</v>
      </c>
      <c r="AB1321" s="13">
        <f t="shared" si="1751"/>
        <v>1.2660137518203919E-2</v>
      </c>
      <c r="AC1321" s="13">
        <f t="shared" si="1752"/>
        <v>1.2297389494198745E-4</v>
      </c>
      <c r="AD1321" s="13">
        <f t="shared" si="1753"/>
        <v>2.5120912353902294E-4</v>
      </c>
      <c r="AE1321" s="13">
        <f t="shared" si="1754"/>
        <v>4.650852848521698E-4</v>
      </c>
      <c r="AF1321" s="13">
        <f t="shared" si="1755"/>
        <v>4.3052640592574498E-4</v>
      </c>
      <c r="AG1321" s="13">
        <f t="shared" si="1756"/>
        <v>2.65690318509009E-4</v>
      </c>
      <c r="AH1321" s="13">
        <f t="shared" si="1757"/>
        <v>4.6535787286726464E-2</v>
      </c>
      <c r="AI1321" s="13">
        <f t="shared" si="1758"/>
        <v>2.3353196941725891E-2</v>
      </c>
      <c r="AJ1321" s="13">
        <f t="shared" si="1759"/>
        <v>5.8597032434282402E-3</v>
      </c>
      <c r="AK1321" s="13">
        <f t="shared" si="1760"/>
        <v>9.8019762024370571E-4</v>
      </c>
      <c r="AL1321" s="13">
        <f t="shared" si="1761"/>
        <v>4.5701387619556785E-6</v>
      </c>
      <c r="AM1321" s="13">
        <f t="shared" si="1762"/>
        <v>2.5213009073721989E-5</v>
      </c>
      <c r="AN1321" s="13">
        <f t="shared" si="1763"/>
        <v>4.6679035147426797E-5</v>
      </c>
      <c r="AO1321" s="13">
        <f t="shared" si="1764"/>
        <v>4.3210477494447066E-5</v>
      </c>
      <c r="AP1321" s="13">
        <f t="shared" si="1765"/>
        <v>2.6666437575970949E-5</v>
      </c>
      <c r="AQ1321" s="13">
        <f t="shared" si="1766"/>
        <v>1.234247341546743E-5</v>
      </c>
      <c r="AR1321" s="13">
        <f t="shared" si="1767"/>
        <v>1.7231149554729548E-2</v>
      </c>
      <c r="AS1321" s="13">
        <f t="shared" si="1768"/>
        <v>8.6471606594847473E-3</v>
      </c>
      <c r="AT1321" s="13">
        <f t="shared" si="1769"/>
        <v>2.1697155849482236E-3</v>
      </c>
      <c r="AU1321" s="13">
        <f t="shared" si="1770"/>
        <v>3.6294501011755435E-4</v>
      </c>
      <c r="AV1321" s="13">
        <f t="shared" si="1771"/>
        <v>4.5534452055512735E-5</v>
      </c>
      <c r="AW1321" s="13">
        <f t="shared" si="1772"/>
        <v>1.1794603684757841E-7</v>
      </c>
      <c r="AX1321" s="13">
        <f t="shared" si="1773"/>
        <v>2.1087869527319603E-6</v>
      </c>
      <c r="AY1321" s="13">
        <f t="shared" si="1774"/>
        <v>3.9041805758759805E-6</v>
      </c>
      <c r="AZ1321" s="13">
        <f t="shared" si="1775"/>
        <v>3.6140744206758986E-6</v>
      </c>
      <c r="BA1321" s="13">
        <f t="shared" si="1776"/>
        <v>2.2303500336521901E-6</v>
      </c>
      <c r="BB1321" s="13">
        <f t="shared" si="1777"/>
        <v>1.032310218382694E-6</v>
      </c>
      <c r="BC1321" s="13">
        <f t="shared" si="1778"/>
        <v>3.8224112660282448E-7</v>
      </c>
      <c r="BD1321" s="13">
        <f t="shared" si="1779"/>
        <v>5.3169208095705947E-3</v>
      </c>
      <c r="BE1321" s="13">
        <f t="shared" si="1780"/>
        <v>2.6682066862738839E-3</v>
      </c>
      <c r="BF1321" s="13">
        <f t="shared" si="1781"/>
        <v>6.6949717474272779E-4</v>
      </c>
      <c r="BG1321" s="13">
        <f t="shared" si="1782"/>
        <v>1.1199194057799604E-4</v>
      </c>
      <c r="BH1321" s="13">
        <f t="shared" si="1783"/>
        <v>1.4050314804440809E-5</v>
      </c>
      <c r="BI1321" s="13">
        <f t="shared" si="1784"/>
        <v>1.4101825190994187E-6</v>
      </c>
      <c r="BJ1321" s="14">
        <f t="shared" si="1785"/>
        <v>9.2557901198669454E-2</v>
      </c>
      <c r="BK1321" s="14">
        <f t="shared" si="1786"/>
        <v>0.20614776246055797</v>
      </c>
      <c r="BL1321" s="14">
        <f t="shared" si="1787"/>
        <v>0.5977591523766641</v>
      </c>
      <c r="BM1321" s="14">
        <f t="shared" si="1788"/>
        <v>0.41502652163934145</v>
      </c>
      <c r="BN1321" s="14">
        <f t="shared" si="1789"/>
        <v>0.58197705137502842</v>
      </c>
    </row>
    <row r="1322" spans="1:66" x14ac:dyDescent="0.25">
      <c r="A1322" t="s">
        <v>339</v>
      </c>
      <c r="B1322" t="s">
        <v>128</v>
      </c>
      <c r="C1322" t="s">
        <v>124</v>
      </c>
      <c r="D1322" s="7" t="s">
        <v>384</v>
      </c>
      <c r="E1322" s="10">
        <f>VLOOKUP(A1322,home!$A$2:$E$405,3,FALSE)</f>
        <v>1.2199</v>
      </c>
      <c r="F1322" s="10">
        <f>VLOOKUP(B1322,home!$B$2:$E$405,3,FALSE)</f>
        <v>0.32790000000000002</v>
      </c>
      <c r="G1322" s="10">
        <f>VLOOKUP(C1322,away!$B$2:$E$405,4,FALSE)</f>
        <v>1.2882</v>
      </c>
      <c r="H1322" s="10">
        <f>VLOOKUP(A1322,away!$A$2:$E$405,3,FALSE)</f>
        <v>1.0142</v>
      </c>
      <c r="I1322" s="10">
        <f>VLOOKUP(C1322,away!$B$2:$E$405,3,FALSE)</f>
        <v>0.91559999999999997</v>
      </c>
      <c r="J1322" s="10">
        <f>VLOOKUP(B1322,home!$B$2:$E$405,4,FALSE)</f>
        <v>0.72309999999999997</v>
      </c>
      <c r="K1322" s="12">
        <f t="shared" si="1734"/>
        <v>0.51528671152200001</v>
      </c>
      <c r="L1322" s="12">
        <f t="shared" si="1735"/>
        <v>0.67147175911199997</v>
      </c>
      <c r="M1322" s="13">
        <f t="shared" si="1736"/>
        <v>0.30520900626070918</v>
      </c>
      <c r="N1322" s="13">
        <f t="shared" si="1737"/>
        <v>0.15727014516297835</v>
      </c>
      <c r="O1322" s="13">
        <f t="shared" si="1738"/>
        <v>0.2049392283307038</v>
      </c>
      <c r="P1322" s="13">
        <f t="shared" si="1739"/>
        <v>0.10560246102838465</v>
      </c>
      <c r="Q1322" s="13">
        <f t="shared" si="1740"/>
        <v>4.0519607960809341E-2</v>
      </c>
      <c r="R1322" s="13">
        <f t="shared" si="1741"/>
        <v>6.8805452079136756E-2</v>
      </c>
      <c r="S1322" s="13">
        <f t="shared" si="1742"/>
        <v>9.1346254095509699E-3</v>
      </c>
      <c r="T1322" s="13">
        <f t="shared" si="1743"/>
        <v>2.7207772435973242E-2</v>
      </c>
      <c r="U1322" s="13">
        <f t="shared" si="1744"/>
        <v>3.5454535136642935E-2</v>
      </c>
      <c r="V1322" s="13">
        <f t="shared" si="1745"/>
        <v>3.5117608081074381E-4</v>
      </c>
      <c r="W1322" s="13">
        <f t="shared" si="1746"/>
        <v>6.9597385127620334E-3</v>
      </c>
      <c r="X1322" s="13">
        <f t="shared" si="1747"/>
        <v>4.6732678621238567E-3</v>
      </c>
      <c r="Y1322" s="13">
        <f t="shared" si="1748"/>
        <v>1.5689836960909409E-3</v>
      </c>
      <c r="Z1322" s="13">
        <f t="shared" si="1749"/>
        <v>1.5400305981358125E-2</v>
      </c>
      <c r="AA1322" s="13">
        <f t="shared" si="1750"/>
        <v>7.9355730255666144E-3</v>
      </c>
      <c r="AB1322" s="13">
        <f t="shared" si="1751"/>
        <v>2.044547664193454E-3</v>
      </c>
      <c r="AC1322" s="13">
        <f t="shared" si="1752"/>
        <v>7.5941931650108748E-6</v>
      </c>
      <c r="AD1322" s="13">
        <f t="shared" si="1753"/>
        <v>8.9656519282354055E-4</v>
      </c>
      <c r="AE1322" s="13">
        <f t="shared" si="1754"/>
        <v>6.0201820718381216E-4</v>
      </c>
      <c r="AF1322" s="13">
        <f t="shared" si="1755"/>
        <v>2.0211911229758343E-4</v>
      </c>
      <c r="AG1322" s="13">
        <f t="shared" si="1756"/>
        <v>4.5239091961538067E-5</v>
      </c>
      <c r="AH1322" s="13">
        <f t="shared" si="1757"/>
        <v>2.5852176370413983E-3</v>
      </c>
      <c r="AI1322" s="13">
        <f t="shared" si="1758"/>
        <v>1.3321282947597374E-3</v>
      </c>
      <c r="AJ1322" s="13">
        <f t="shared" si="1759"/>
        <v>3.4321400416607726E-4</v>
      </c>
      <c r="AK1322" s="13">
        <f t="shared" si="1760"/>
        <v>5.8951205185011999E-5</v>
      </c>
      <c r="AL1322" s="13">
        <f t="shared" si="1761"/>
        <v>1.0510377758185136E-7</v>
      </c>
      <c r="AM1322" s="13">
        <f t="shared" si="1762"/>
        <v>9.2397625975026022E-5</v>
      </c>
      <c r="AN1322" s="13">
        <f t="shared" si="1763"/>
        <v>6.2042396451223331E-5</v>
      </c>
      <c r="AO1322" s="13">
        <f t="shared" si="1764"/>
        <v>2.0829858542313519E-5</v>
      </c>
      <c r="AP1322" s="13">
        <f t="shared" si="1765"/>
        <v>4.6622205858204595E-6</v>
      </c>
      <c r="AQ1322" s="13">
        <f t="shared" si="1766"/>
        <v>7.8263736453226062E-7</v>
      </c>
      <c r="AR1322" s="13">
        <f t="shared" si="1767"/>
        <v>3.4718012688631124E-4</v>
      </c>
      <c r="AS1322" s="13">
        <f t="shared" si="1768"/>
        <v>1.7889730588903799E-4</v>
      </c>
      <c r="AT1322" s="13">
        <f t="shared" si="1769"/>
        <v>4.6091702225853851E-5</v>
      </c>
      <c r="AU1322" s="13">
        <f t="shared" si="1770"/>
        <v>7.9168138894704947E-6</v>
      </c>
      <c r="AV1322" s="13">
        <f t="shared" si="1771"/>
        <v>1.019857248709236E-6</v>
      </c>
      <c r="AW1322" s="13">
        <f t="shared" si="1772"/>
        <v>1.0101654702503294E-9</v>
      </c>
      <c r="AX1322" s="13">
        <f t="shared" si="1773"/>
        <v>7.9352114735184802E-6</v>
      </c>
      <c r="AY1322" s="13">
        <f t="shared" si="1774"/>
        <v>5.3282704070491789E-6</v>
      </c>
      <c r="AZ1322" s="13">
        <f t="shared" si="1775"/>
        <v>1.7888915516228624E-6</v>
      </c>
      <c r="BA1322" s="13">
        <f t="shared" si="1776"/>
        <v>4.003967190095995E-7</v>
      </c>
      <c r="BB1322" s="13">
        <f t="shared" si="1777"/>
        <v>6.7213772314012229E-8</v>
      </c>
      <c r="BC1322" s="13">
        <f t="shared" si="1778"/>
        <v>9.0264299864486481E-9</v>
      </c>
      <c r="BD1322" s="13">
        <f t="shared" si="1779"/>
        <v>3.8853608421513104E-5</v>
      </c>
      <c r="BE1322" s="13">
        <f t="shared" si="1780"/>
        <v>2.0020748114284973E-5</v>
      </c>
      <c r="BF1322" s="13">
        <f t="shared" si="1781"/>
        <v>5.1582127290100923E-6</v>
      </c>
      <c r="BG1322" s="13">
        <f t="shared" si="1782"/>
        <v>8.8598615815417741E-7</v>
      </c>
      <c r="BH1322" s="13">
        <f t="shared" si="1783"/>
        <v>1.1413422347231915E-7</v>
      </c>
      <c r="BI1322" s="13">
        <f t="shared" si="1784"/>
        <v>1.176236973703368E-8</v>
      </c>
      <c r="BJ1322" s="14">
        <f t="shared" si="1785"/>
        <v>0.24014170098427662</v>
      </c>
      <c r="BK1322" s="14">
        <f t="shared" si="1786"/>
        <v>0.42031029634680517</v>
      </c>
      <c r="BL1322" s="14">
        <f t="shared" si="1787"/>
        <v>0.32414499763555144</v>
      </c>
      <c r="BM1322" s="14">
        <f t="shared" si="1788"/>
        <v>0.11764607286502761</v>
      </c>
      <c r="BN1322" s="14">
        <f t="shared" si="1789"/>
        <v>0.88234590082272213</v>
      </c>
    </row>
    <row r="1323" spans="1:66" x14ac:dyDescent="0.25">
      <c r="A1323" t="s">
        <v>339</v>
      </c>
      <c r="B1323" t="s">
        <v>114</v>
      </c>
      <c r="C1323" t="s">
        <v>119</v>
      </c>
      <c r="D1323" s="7" t="s">
        <v>385</v>
      </c>
      <c r="E1323" s="10">
        <f>VLOOKUP(A1323,home!$A$2:$E$405,3,FALSE)</f>
        <v>1.2199</v>
      </c>
      <c r="F1323" s="10">
        <f>VLOOKUP(B1323,home!$B$2:$E$405,3,FALSE)</f>
        <v>1.2568999999999999</v>
      </c>
      <c r="G1323" s="10">
        <f>VLOOKUP(C1323,away!$B$2:$E$405,4,FALSE)</f>
        <v>0.69359999999999999</v>
      </c>
      <c r="H1323" s="10">
        <f>VLOOKUP(A1323,away!$A$2:$E$405,3,FALSE)</f>
        <v>1.0142</v>
      </c>
      <c r="I1323" s="10">
        <f>VLOOKUP(C1323,away!$B$2:$E$405,3,FALSE)</f>
        <v>2.1236999999999999</v>
      </c>
      <c r="J1323" s="10">
        <f>VLOOKUP(B1323,home!$B$2:$E$405,4,FALSE)</f>
        <v>1.1174999999999999</v>
      </c>
      <c r="K1323" s="12">
        <f t="shared" si="1734"/>
        <v>1.0634915462159997</v>
      </c>
      <c r="L1323" s="12">
        <f t="shared" si="1735"/>
        <v>2.4069346834499998</v>
      </c>
      <c r="M1323" s="13">
        <f t="shared" si="1736"/>
        <v>3.110377048561613E-2</v>
      </c>
      <c r="N1323" s="13">
        <f t="shared" si="1737"/>
        <v>3.3078596966895468E-2</v>
      </c>
      <c r="O1323" s="13">
        <f t="shared" si="1738"/>
        <v>7.4864743967897912E-2</v>
      </c>
      <c r="P1323" s="13">
        <f t="shared" si="1739"/>
        <v>7.9618022319484685E-2</v>
      </c>
      <c r="Q1323" s="13">
        <f t="shared" si="1740"/>
        <v>1.7589404117489771E-2</v>
      </c>
      <c r="R1323" s="13">
        <f t="shared" si="1741"/>
        <v>9.0097274411968825E-2</v>
      </c>
      <c r="S1323" s="13">
        <f t="shared" si="1742"/>
        <v>5.0950651473246879E-2</v>
      </c>
      <c r="T1323" s="13">
        <f t="shared" si="1743"/>
        <v>4.2336546831604364E-2</v>
      </c>
      <c r="U1323" s="13">
        <f t="shared" si="1744"/>
        <v>9.5817689674231946E-2</v>
      </c>
      <c r="V1323" s="13">
        <f t="shared" si="1745"/>
        <v>1.4491240996954646E-2</v>
      </c>
      <c r="W1323" s="13">
        <f t="shared" si="1746"/>
        <v>6.2353941939757565E-3</v>
      </c>
      <c r="X1323" s="13">
        <f t="shared" si="1747"/>
        <v>1.5008186550463007E-2</v>
      </c>
      <c r="Y1323" s="13">
        <f t="shared" si="1748"/>
        <v>1.806186237199861E-2</v>
      </c>
      <c r="Z1323" s="13">
        <f t="shared" si="1749"/>
        <v>7.2286084888826652E-2</v>
      </c>
      <c r="AA1323" s="13">
        <f t="shared" si="1750"/>
        <v>7.6875640188319258E-2</v>
      </c>
      <c r="AB1323" s="13">
        <f t="shared" si="1751"/>
        <v>4.0878296725110244E-2</v>
      </c>
      <c r="AC1323" s="13">
        <f t="shared" si="1752"/>
        <v>2.3183763799354364E-3</v>
      </c>
      <c r="AD1323" s="13">
        <f t="shared" si="1753"/>
        <v>1.6578222531543861E-3</v>
      </c>
      <c r="AE1323" s="13">
        <f t="shared" si="1754"/>
        <v>3.9902698801125179E-3</v>
      </c>
      <c r="AF1323" s="13">
        <f t="shared" si="1755"/>
        <v>4.8021594853843467E-3</v>
      </c>
      <c r="AG1323" s="13">
        <f t="shared" si="1756"/>
        <v>3.8528280736099953E-3</v>
      </c>
      <c r="AH1323" s="13">
        <f t="shared" si="1757"/>
        <v>4.3496971212431949E-2</v>
      </c>
      <c r="AI1323" s="13">
        <f t="shared" si="1758"/>
        <v>4.6258661170422079E-2</v>
      </c>
      <c r="AJ1323" s="13">
        <f t="shared" si="1759"/>
        <v>2.4597847547007098E-2</v>
      </c>
      <c r="AK1323" s="13">
        <f t="shared" si="1760"/>
        <v>8.7198676404506726E-3</v>
      </c>
      <c r="AL1323" s="13">
        <f t="shared" si="1761"/>
        <v>2.3737899229680411E-4</v>
      </c>
      <c r="AM1323" s="13">
        <f t="shared" si="1762"/>
        <v>3.526159902716903E-4</v>
      </c>
      <c r="AN1323" s="13">
        <f t="shared" si="1763"/>
        <v>8.4872365692399926E-4</v>
      </c>
      <c r="AO1323" s="13">
        <f t="shared" si="1764"/>
        <v>1.0214112032574461E-3</v>
      </c>
      <c r="AP1323" s="13">
        <f t="shared" si="1765"/>
        <v>8.1949001706158162E-4</v>
      </c>
      <c r="AQ1323" s="13">
        <f t="shared" si="1766"/>
        <v>4.9311473620163818E-4</v>
      </c>
      <c r="AR1323" s="13">
        <f t="shared" si="1767"/>
        <v>2.0938873727245736E-2</v>
      </c>
      <c r="AS1323" s="13">
        <f t="shared" si="1768"/>
        <v>2.2268315196210139E-2</v>
      </c>
      <c r="AT1323" s="13">
        <f t="shared" si="1769"/>
        <v>1.184108247982138E-2</v>
      </c>
      <c r="AU1323" s="13">
        <f t="shared" si="1770"/>
        <v>4.1976303717788091E-3</v>
      </c>
      <c r="AV1323" s="13">
        <f t="shared" si="1771"/>
        <v>1.1160361036315716E-3</v>
      </c>
      <c r="AW1323" s="13">
        <f t="shared" si="1772"/>
        <v>1.6878666344401196E-5</v>
      </c>
      <c r="AX1323" s="13">
        <f t="shared" si="1773"/>
        <v>6.2500687452420945E-5</v>
      </c>
      <c r="AY1323" s="13">
        <f t="shared" si="1774"/>
        <v>1.504350723687002E-4</v>
      </c>
      <c r="AZ1323" s="13">
        <f t="shared" si="1775"/>
        <v>1.8104369664576761E-4</v>
      </c>
      <c r="BA1323" s="13">
        <f t="shared" si="1776"/>
        <v>1.4525345089223284E-4</v>
      </c>
      <c r="BB1323" s="13">
        <f t="shared" si="1777"/>
        <v>8.7403892210829133E-5</v>
      </c>
      <c r="BC1323" s="13">
        <f t="shared" si="1778"/>
        <v>4.2075091926153992E-5</v>
      </c>
      <c r="BD1323" s="13">
        <f t="shared" si="1779"/>
        <v>8.3997502344146276E-3</v>
      </c>
      <c r="BE1323" s="13">
        <f t="shared" si="1780"/>
        <v>8.9330633646258172E-3</v>
      </c>
      <c r="BF1323" s="13">
        <f t="shared" si="1781"/>
        <v>4.7501186850457053E-3</v>
      </c>
      <c r="BG1323" s="13">
        <f t="shared" si="1782"/>
        <v>1.6839036883562564E-3</v>
      </c>
      <c r="BH1323" s="13">
        <f t="shared" si="1783"/>
        <v>4.4770433430220495E-4</v>
      </c>
      <c r="BI1323" s="13">
        <f t="shared" si="1784"/>
        <v>9.522595494693141E-5</v>
      </c>
      <c r="BJ1323" s="14">
        <f t="shared" si="1785"/>
        <v>0.15081713821990067</v>
      </c>
      <c r="BK1323" s="14">
        <f t="shared" si="1786"/>
        <v>0.17886987571990329</v>
      </c>
      <c r="BL1323" s="14">
        <f t="shared" si="1787"/>
        <v>0.58627869667821919</v>
      </c>
      <c r="BM1323" s="14">
        <f t="shared" si="1788"/>
        <v>0.66176642683147258</v>
      </c>
      <c r="BN1323" s="14">
        <f t="shared" si="1789"/>
        <v>0.32635181226935284</v>
      </c>
    </row>
    <row r="1324" spans="1:66" x14ac:dyDescent="0.25">
      <c r="A1324" t="s">
        <v>339</v>
      </c>
      <c r="B1324" t="s">
        <v>109</v>
      </c>
      <c r="C1324" t="s">
        <v>125</v>
      </c>
      <c r="D1324" s="7" t="s">
        <v>385</v>
      </c>
      <c r="E1324" s="10">
        <f>VLOOKUP(A1324,home!$A$2:$E$405,3,FALSE)</f>
        <v>1.2199</v>
      </c>
      <c r="F1324" s="10">
        <f>VLOOKUP(B1324,home!$B$2:$E$405,3,FALSE)</f>
        <v>0.7026</v>
      </c>
      <c r="G1324" s="10">
        <f>VLOOKUP(C1324,away!$B$2:$E$405,4,FALSE)</f>
        <v>0.75670000000000004</v>
      </c>
      <c r="H1324" s="10">
        <f>VLOOKUP(A1324,away!$A$2:$E$405,3,FALSE)</f>
        <v>1.0142</v>
      </c>
      <c r="I1324" s="10">
        <f>VLOOKUP(C1324,away!$B$2:$E$405,3,FALSE)</f>
        <v>1.2135</v>
      </c>
      <c r="J1324" s="10">
        <f>VLOOKUP(B1324,home!$B$2:$E$405,4,FALSE)</f>
        <v>0.63390000000000002</v>
      </c>
      <c r="K1324" s="12">
        <f t="shared" si="1734"/>
        <v>0.64856888665799994</v>
      </c>
      <c r="L1324" s="12">
        <f t="shared" si="1735"/>
        <v>0.78016082463000003</v>
      </c>
      <c r="M1324" s="13">
        <f t="shared" si="1736"/>
        <v>0.23961310682657908</v>
      </c>
      <c r="N1324" s="13">
        <f t="shared" si="1737"/>
        <v>0.15540560592317879</v>
      </c>
      <c r="O1324" s="13">
        <f t="shared" si="1738"/>
        <v>0.18693675901398021</v>
      </c>
      <c r="P1324" s="13">
        <f t="shared" si="1739"/>
        <v>0.12124136566915197</v>
      </c>
      <c r="Q1324" s="13">
        <f t="shared" si="1740"/>
        <v>5.0395620407003967E-2</v>
      </c>
      <c r="R1324" s="13">
        <f t="shared" si="1741"/>
        <v>7.2920368033003211E-2</v>
      </c>
      <c r="S1324" s="13">
        <f t="shared" si="1742"/>
        <v>1.5336670168005275E-2</v>
      </c>
      <c r="T1324" s="13">
        <f t="shared" si="1743"/>
        <v>3.9316688774468672E-2</v>
      </c>
      <c r="U1324" s="13">
        <f t="shared" si="1744"/>
        <v>4.7293881909856499E-2</v>
      </c>
      <c r="V1324" s="13">
        <f t="shared" si="1745"/>
        <v>8.6224129324912044E-4</v>
      </c>
      <c r="W1324" s="13">
        <f t="shared" si="1746"/>
        <v>1.089501047326992E-2</v>
      </c>
      <c r="X1324" s="13">
        <f t="shared" si="1747"/>
        <v>8.4998603551787472E-3</v>
      </c>
      <c r="Y1324" s="13">
        <f t="shared" si="1748"/>
        <v>3.3156290319680485E-3</v>
      </c>
      <c r="Z1324" s="13">
        <f t="shared" si="1749"/>
        <v>1.8963204818983621E-2</v>
      </c>
      <c r="AA1324" s="13">
        <f t="shared" si="1750"/>
        <v>1.2298944636915828E-2</v>
      </c>
      <c r="AB1324" s="13">
        <f t="shared" si="1751"/>
        <v>3.9883564151164388E-3</v>
      </c>
      <c r="AC1324" s="13">
        <f t="shared" si="1752"/>
        <v>2.7267736235918796E-5</v>
      </c>
      <c r="AD1324" s="13">
        <f t="shared" si="1753"/>
        <v>1.7665412031939796E-3</v>
      </c>
      <c r="AE1324" s="13">
        <f t="shared" si="1754"/>
        <v>1.3781862418266876E-3</v>
      </c>
      <c r="AF1324" s="13">
        <f t="shared" si="1755"/>
        <v>5.3760345745861471E-4</v>
      </c>
      <c r="AG1324" s="13">
        <f t="shared" si="1756"/>
        <v>1.3980571889828398E-4</v>
      </c>
      <c r="AH1324" s="13">
        <f t="shared" si="1757"/>
        <v>3.6985873773014624E-3</v>
      </c>
      <c r="AI1324" s="13">
        <f t="shared" si="1758"/>
        <v>2.3987886975037416E-3</v>
      </c>
      <c r="AJ1324" s="13">
        <f t="shared" si="1759"/>
        <v>7.7788985743389768E-4</v>
      </c>
      <c r="AK1324" s="13">
        <f t="shared" si="1760"/>
        <v>1.6817171959281784E-4</v>
      </c>
      <c r="AL1324" s="13">
        <f t="shared" si="1761"/>
        <v>5.5188593374263695E-7</v>
      </c>
      <c r="AM1324" s="13">
        <f t="shared" si="1762"/>
        <v>2.2914473227820072E-4</v>
      </c>
      <c r="AN1324" s="13">
        <f t="shared" si="1763"/>
        <v>1.7876974329378165E-4</v>
      </c>
      <c r="AO1324" s="13">
        <f t="shared" si="1764"/>
        <v>6.973457517348506E-5</v>
      </c>
      <c r="AP1324" s="13">
        <f t="shared" si="1765"/>
        <v>1.8134727890856275E-5</v>
      </c>
      <c r="AQ1324" s="13">
        <f t="shared" si="1766"/>
        <v>3.537001066442773E-6</v>
      </c>
      <c r="AR1324" s="13">
        <f t="shared" si="1767"/>
        <v>5.7709859564832391E-4</v>
      </c>
      <c r="AS1324" s="13">
        <f t="shared" si="1768"/>
        <v>3.7428819367152876E-4</v>
      </c>
      <c r="AT1324" s="13">
        <f t="shared" si="1769"/>
        <v>1.2137583852938861E-4</v>
      </c>
      <c r="AU1324" s="13">
        <f t="shared" si="1770"/>
        <v>2.624019748739559E-5</v>
      </c>
      <c r="AV1324" s="13">
        <f t="shared" si="1771"/>
        <v>4.2546439175215502E-6</v>
      </c>
      <c r="AW1324" s="13">
        <f t="shared" si="1772"/>
        <v>7.7568800141012037E-9</v>
      </c>
      <c r="AX1324" s="13">
        <f t="shared" si="1773"/>
        <v>2.4769357316203006E-5</v>
      </c>
      <c r="AY1324" s="13">
        <f t="shared" si="1774"/>
        <v>1.9324082229364062E-5</v>
      </c>
      <c r="AZ1324" s="13">
        <f t="shared" si="1775"/>
        <v>7.5379459636392984E-6</v>
      </c>
      <c r="BA1324" s="13">
        <f t="shared" si="1776"/>
        <v>1.9602700463364051E-6</v>
      </c>
      <c r="BB1324" s="13">
        <f t="shared" si="1777"/>
        <v>3.8233147396182445E-7</v>
      </c>
      <c r="BC1324" s="13">
        <f t="shared" si="1778"/>
        <v>5.96560076016121E-8</v>
      </c>
      <c r="BD1324" s="13">
        <f t="shared" si="1779"/>
        <v>7.5038286045635185E-5</v>
      </c>
      <c r="BE1324" s="13">
        <f t="shared" si="1780"/>
        <v>4.8667497637342141E-5</v>
      </c>
      <c r="BF1324" s="13">
        <f t="shared" si="1781"/>
        <v>1.5782112379540917E-5</v>
      </c>
      <c r="BG1324" s="13">
        <f t="shared" si="1782"/>
        <v>3.4119290183700983E-6</v>
      </c>
      <c r="BH1324" s="13">
        <f t="shared" si="1783"/>
        <v>5.5321775120010409E-7</v>
      </c>
      <c r="BI1324" s="13">
        <f t="shared" si="1784"/>
        <v>7.1759964195058827E-8</v>
      </c>
      <c r="BJ1324" s="14">
        <f t="shared" si="1785"/>
        <v>0.27220390600918554</v>
      </c>
      <c r="BK1324" s="14">
        <f t="shared" si="1786"/>
        <v>0.37710052766138447</v>
      </c>
      <c r="BL1324" s="14">
        <f t="shared" si="1787"/>
        <v>0.33172852993275448</v>
      </c>
      <c r="BM1324" s="14">
        <f t="shared" si="1788"/>
        <v>0.17346402622406173</v>
      </c>
      <c r="BN1324" s="14">
        <f t="shared" si="1789"/>
        <v>0.82651282587289721</v>
      </c>
    </row>
    <row r="1325" spans="1:66" x14ac:dyDescent="0.25">
      <c r="A1325" t="s">
        <v>339</v>
      </c>
      <c r="B1325" t="s">
        <v>120</v>
      </c>
      <c r="C1325" t="s">
        <v>121</v>
      </c>
      <c r="D1325" s="7" t="s">
        <v>385</v>
      </c>
      <c r="E1325" s="10">
        <f>VLOOKUP(A1325,home!$A$2:$E$405,3,FALSE)</f>
        <v>1.2199</v>
      </c>
      <c r="F1325" s="10">
        <f>VLOOKUP(B1325,home!$B$2:$E$405,3,FALSE)</f>
        <v>0.87829999999999997</v>
      </c>
      <c r="G1325" s="10">
        <f>VLOOKUP(C1325,away!$B$2:$E$405,4,FALSE)</f>
        <v>1.0383</v>
      </c>
      <c r="H1325" s="10">
        <f>VLOOKUP(A1325,away!$A$2:$E$405,3,FALSE)</f>
        <v>1.0142</v>
      </c>
      <c r="I1325" s="10">
        <f>VLOOKUP(C1325,away!$B$2:$E$405,3,FALSE)</f>
        <v>1.1174999999999999</v>
      </c>
      <c r="J1325" s="10">
        <f>VLOOKUP(B1325,home!$B$2:$E$405,4,FALSE)</f>
        <v>0.91559999999999997</v>
      </c>
      <c r="K1325" s="12">
        <f t="shared" si="1734"/>
        <v>1.112474251911</v>
      </c>
      <c r="L1325" s="12">
        <f t="shared" si="1735"/>
        <v>1.0377121986</v>
      </c>
      <c r="M1325" s="13">
        <f t="shared" si="1736"/>
        <v>0.11646244126734642</v>
      </c>
      <c r="N1325" s="13">
        <f t="shared" si="1737"/>
        <v>0.12956146722461998</v>
      </c>
      <c r="O1325" s="13">
        <f t="shared" si="1738"/>
        <v>0.12085449598186143</v>
      </c>
      <c r="P1325" s="13">
        <f t="shared" si="1739"/>
        <v>0.13444751500750224</v>
      </c>
      <c r="Q1325" s="13">
        <f t="shared" si="1740"/>
        <v>7.2066898163600346E-2</v>
      </c>
      <c r="R1325" s="13">
        <f t="shared" si="1741"/>
        <v>6.2706092368016136E-2</v>
      </c>
      <c r="S1325" s="13">
        <f t="shared" si="1742"/>
        <v>3.8802497386684752E-2</v>
      </c>
      <c r="T1325" s="13">
        <f t="shared" si="1743"/>
        <v>7.4784699339632027E-2</v>
      </c>
      <c r="U1325" s="13">
        <f t="shared" si="1744"/>
        <v>6.9758913197370806E-2</v>
      </c>
      <c r="V1325" s="13">
        <f t="shared" si="1745"/>
        <v>4.9771881560693818E-3</v>
      </c>
      <c r="W1325" s="13">
        <f t="shared" si="1746"/>
        <v>2.6724189540699165E-2</v>
      </c>
      <c r="X1325" s="13">
        <f t="shared" si="1747"/>
        <v>2.7732017484082057E-2</v>
      </c>
      <c r="Y1325" s="13">
        <f t="shared" si="1748"/>
        <v>1.4388926417510212E-2</v>
      </c>
      <c r="Z1325" s="13">
        <f t="shared" si="1749"/>
        <v>2.1690292325609567E-2</v>
      </c>
      <c r="AA1325" s="13">
        <f t="shared" si="1750"/>
        <v>2.4129891728663408E-2</v>
      </c>
      <c r="AB1325" s="13">
        <f t="shared" si="1751"/>
        <v>1.342194162476913E-2</v>
      </c>
      <c r="AC1325" s="13">
        <f t="shared" si="1752"/>
        <v>3.5911286721837868E-4</v>
      </c>
      <c r="AD1325" s="13">
        <f t="shared" si="1753"/>
        <v>7.4324931918042722E-3</v>
      </c>
      <c r="AE1325" s="13">
        <f t="shared" si="1754"/>
        <v>7.7127888511467442E-3</v>
      </c>
      <c r="AF1325" s="13">
        <f t="shared" si="1755"/>
        <v>4.0018275380305267E-3</v>
      </c>
      <c r="AG1325" s="13">
        <f t="shared" si="1756"/>
        <v>1.3842484176358944E-3</v>
      </c>
      <c r="AH1325" s="13">
        <f t="shared" si="1757"/>
        <v>5.6270702343712521E-3</v>
      </c>
      <c r="AI1325" s="13">
        <f t="shared" si="1758"/>
        <v>6.2599707494328137E-3</v>
      </c>
      <c r="AJ1325" s="13">
        <f t="shared" si="1759"/>
        <v>3.4820281382300067E-3</v>
      </c>
      <c r="AK1325" s="13">
        <f t="shared" si="1760"/>
        <v>1.2912222160701592E-3</v>
      </c>
      <c r="AL1325" s="13">
        <f t="shared" si="1761"/>
        <v>1.6582799425918392E-5</v>
      </c>
      <c r="AM1325" s="13">
        <f t="shared" si="1762"/>
        <v>1.6536914606772124E-3</v>
      </c>
      <c r="AN1325" s="13">
        <f t="shared" si="1763"/>
        <v>1.7160558014653958E-3</v>
      </c>
      <c r="AO1325" s="13">
        <f t="shared" si="1764"/>
        <v>8.9038601932947027E-4</v>
      </c>
      <c r="AP1325" s="13">
        <f t="shared" si="1765"/>
        <v>3.0798814457369555E-4</v>
      </c>
      <c r="AQ1325" s="13">
        <f t="shared" si="1766"/>
        <v>7.9900763662076057E-5</v>
      </c>
      <c r="AR1325" s="13">
        <f t="shared" si="1767"/>
        <v>1.1678558849172022E-3</v>
      </c>
      <c r="AS1325" s="13">
        <f t="shared" si="1768"/>
        <v>1.2992096019131235E-3</v>
      </c>
      <c r="AT1325" s="13">
        <f t="shared" si="1769"/>
        <v>7.2266861498194524E-4</v>
      </c>
      <c r="AU1325" s="13">
        <f t="shared" si="1770"/>
        <v>2.6798340894386592E-4</v>
      </c>
      <c r="AV1325" s="13">
        <f t="shared" si="1771"/>
        <v>7.453116059734675E-5</v>
      </c>
      <c r="AW1325" s="13">
        <f t="shared" si="1772"/>
        <v>5.3176804623326542E-7</v>
      </c>
      <c r="AX1325" s="13">
        <f t="shared" si="1773"/>
        <v>3.0661486176808108E-4</v>
      </c>
      <c r="AY1325" s="13">
        <f t="shared" si="1774"/>
        <v>3.1817798232879052E-4</v>
      </c>
      <c r="AZ1325" s="13">
        <f t="shared" si="1775"/>
        <v>1.6508858679426054E-4</v>
      </c>
      <c r="BA1325" s="13">
        <f t="shared" si="1776"/>
        <v>5.710481345534635E-5</v>
      </c>
      <c r="BB1325" s="13">
        <f t="shared" si="1777"/>
        <v>1.4814590380347578E-5</v>
      </c>
      <c r="BC1325" s="13">
        <f t="shared" si="1778"/>
        <v>3.0746562309897802E-6</v>
      </c>
      <c r="BD1325" s="13">
        <f t="shared" si="1779"/>
        <v>2.0198304966422966E-4</v>
      </c>
      <c r="BE1325" s="13">
        <f t="shared" si="1780"/>
        <v>2.2470094207391623E-4</v>
      </c>
      <c r="BF1325" s="13">
        <f t="shared" si="1781"/>
        <v>1.249870062186885E-4</v>
      </c>
      <c r="BG1325" s="13">
        <f t="shared" si="1782"/>
        <v>4.6348275413910317E-5</v>
      </c>
      <c r="BH1325" s="13">
        <f t="shared" si="1783"/>
        <v>1.2890315754613725E-5</v>
      </c>
      <c r="BI1325" s="13">
        <f t="shared" si="1784"/>
        <v>2.8680288752020975E-6</v>
      </c>
      <c r="BJ1325" s="14">
        <f t="shared" si="1785"/>
        <v>0.37130245384942689</v>
      </c>
      <c r="BK1325" s="14">
        <f t="shared" si="1786"/>
        <v>0.29538351546657593</v>
      </c>
      <c r="BL1325" s="14">
        <f t="shared" si="1787"/>
        <v>0.31167765252813917</v>
      </c>
      <c r="BM1325" s="14">
        <f t="shared" si="1788"/>
        <v>0.36363735794252244</v>
      </c>
      <c r="BN1325" s="14">
        <f t="shared" si="1789"/>
        <v>0.63609891001294649</v>
      </c>
    </row>
    <row r="1326" spans="1:66" x14ac:dyDescent="0.25">
      <c r="A1326" t="s">
        <v>339</v>
      </c>
      <c r="B1326" t="s">
        <v>122</v>
      </c>
      <c r="C1326" t="s">
        <v>118</v>
      </c>
      <c r="D1326" s="7" t="s">
        <v>385</v>
      </c>
      <c r="E1326" s="10">
        <f>VLOOKUP(A1326,home!$A$2:$E$405,3,FALSE)</f>
        <v>1.2199</v>
      </c>
      <c r="F1326" s="10">
        <f>VLOOKUP(B1326,home!$B$2:$E$405,3,FALSE)</f>
        <v>0.94589999999999996</v>
      </c>
      <c r="G1326" s="10">
        <f>VLOOKUP(C1326,away!$B$2:$E$405,4,FALSE)</f>
        <v>0.64410000000000001</v>
      </c>
      <c r="H1326" s="10">
        <f>VLOOKUP(A1326,away!$A$2:$E$405,3,FALSE)</f>
        <v>1.0142</v>
      </c>
      <c r="I1326" s="10">
        <f>VLOOKUP(C1326,away!$B$2:$E$405,3,FALSE)</f>
        <v>0.91559999999999997</v>
      </c>
      <c r="J1326" s="10">
        <f>VLOOKUP(B1326,home!$B$2:$E$405,4,FALSE)</f>
        <v>0.98599999999999999</v>
      </c>
      <c r="K1326" s="12">
        <f t="shared" si="1734"/>
        <v>0.74322918638099988</v>
      </c>
      <c r="L1326" s="12">
        <f t="shared" si="1735"/>
        <v>0.91560109871999995</v>
      </c>
      <c r="M1326" s="13">
        <f t="shared" si="1736"/>
        <v>0.19036151862736692</v>
      </c>
      <c r="N1326" s="13">
        <f t="shared" si="1737"/>
        <v>0.14148223660766945</v>
      </c>
      <c r="O1326" s="13">
        <f t="shared" si="1738"/>
        <v>0.17429521560922487</v>
      </c>
      <c r="P1326" s="13">
        <f t="shared" si="1739"/>
        <v>0.12954129128734515</v>
      </c>
      <c r="Q1326" s="13">
        <f t="shared" si="1740"/>
        <v>5.2576863800641138E-2</v>
      </c>
      <c r="R1326" s="13">
        <f t="shared" si="1741"/>
        <v>7.9792445456722788E-2</v>
      </c>
      <c r="S1326" s="13">
        <f t="shared" si="1742"/>
        <v>2.20382594515354E-2</v>
      </c>
      <c r="T1326" s="13">
        <f t="shared" si="1743"/>
        <v>4.813943426311882E-2</v>
      </c>
      <c r="U1326" s="13">
        <f t="shared" si="1744"/>
        <v>5.9304074316150389E-2</v>
      </c>
      <c r="V1326" s="13">
        <f t="shared" si="1745"/>
        <v>1.6663408583268923E-3</v>
      </c>
      <c r="W1326" s="13">
        <f t="shared" si="1746"/>
        <v>1.3025553235005056E-2</v>
      </c>
      <c r="X1326" s="13">
        <f t="shared" si="1747"/>
        <v>1.1926210853406479E-2</v>
      </c>
      <c r="Y1326" s="13">
        <f t="shared" si="1748"/>
        <v>5.4598258804726798E-3</v>
      </c>
      <c r="Z1326" s="13">
        <f t="shared" si="1749"/>
        <v>2.4352683576577019E-2</v>
      </c>
      <c r="AA1326" s="13">
        <f t="shared" si="1750"/>
        <v>1.8099625200813277E-2</v>
      </c>
      <c r="AB1326" s="13">
        <f t="shared" si="1751"/>
        <v>6.7260848559007455E-3</v>
      </c>
      <c r="AC1326" s="13">
        <f t="shared" si="1752"/>
        <v>7.0871711647994284E-5</v>
      </c>
      <c r="AD1326" s="13">
        <f t="shared" si="1753"/>
        <v>2.4202428332538014E-3</v>
      </c>
      <c r="AE1326" s="13">
        <f t="shared" si="1754"/>
        <v>2.2159769972963862E-3</v>
      </c>
      <c r="AF1326" s="13">
        <f t="shared" si="1755"/>
        <v>1.0144754867314088E-3</v>
      </c>
      <c r="AG1326" s="13">
        <f t="shared" si="1756"/>
        <v>3.0961829009192824E-4</v>
      </c>
      <c r="AH1326" s="13">
        <f t="shared" si="1757"/>
        <v>5.5743359598736031E-3</v>
      </c>
      <c r="AI1326" s="13">
        <f t="shared" si="1758"/>
        <v>4.1430091800712084E-3</v>
      </c>
      <c r="AJ1326" s="13">
        <f t="shared" si="1759"/>
        <v>1.5396026710366687E-3</v>
      </c>
      <c r="AK1326" s="13">
        <f t="shared" si="1760"/>
        <v>3.8142588018153255E-4</v>
      </c>
      <c r="AL1326" s="13">
        <f t="shared" si="1761"/>
        <v>1.9291321289776064E-6</v>
      </c>
      <c r="AM1326" s="13">
        <f t="shared" si="1762"/>
        <v>3.5975902236073389E-4</v>
      </c>
      <c r="AN1326" s="13">
        <f t="shared" si="1763"/>
        <v>3.2939575614792098E-4</v>
      </c>
      <c r="AO1326" s="13">
        <f t="shared" si="1764"/>
        <v>1.5079755812137083E-4</v>
      </c>
      <c r="AP1326" s="13">
        <f t="shared" si="1765"/>
        <v>4.6023469966740061E-5</v>
      </c>
      <c r="AQ1326" s="13">
        <f t="shared" si="1766"/>
        <v>1.0534784917113528E-5</v>
      </c>
      <c r="AR1326" s="13">
        <f t="shared" si="1767"/>
        <v>1.0207736258989355E-3</v>
      </c>
      <c r="AS1326" s="13">
        <f t="shared" si="1768"/>
        <v>7.5866875145604896E-4</v>
      </c>
      <c r="AT1326" s="13">
        <f t="shared" si="1769"/>
        <v>2.8193237943868412E-4</v>
      </c>
      <c r="AU1326" s="13">
        <f t="shared" si="1770"/>
        <v>6.9846790994890866E-5</v>
      </c>
      <c r="AV1326" s="13">
        <f t="shared" si="1771"/>
        <v>1.2978043410614118E-5</v>
      </c>
      <c r="AW1326" s="13">
        <f t="shared" si="1772"/>
        <v>3.64660341563699E-8</v>
      </c>
      <c r="AX1326" s="13">
        <f t="shared" si="1773"/>
        <v>4.4563900913732023E-5</v>
      </c>
      <c r="AY1326" s="13">
        <f t="shared" si="1774"/>
        <v>4.0802756639862249E-5</v>
      </c>
      <c r="AZ1326" s="13">
        <f t="shared" si="1775"/>
        <v>1.8679524405131324E-5</v>
      </c>
      <c r="BA1326" s="13">
        <f t="shared" si="1776"/>
        <v>5.7009976896350982E-6</v>
      </c>
      <c r="BB1326" s="13">
        <f t="shared" si="1777"/>
        <v>1.3049599371075192E-6</v>
      </c>
      <c r="BC1326" s="13">
        <f t="shared" si="1778"/>
        <v>2.3896455044024538E-7</v>
      </c>
      <c r="BD1326" s="13">
        <f t="shared" si="1779"/>
        <v>1.5577024223624388E-4</v>
      </c>
      <c r="BE1326" s="13">
        <f t="shared" si="1780"/>
        <v>1.1577299039961479E-4</v>
      </c>
      <c r="BF1326" s="13">
        <f t="shared" si="1781"/>
        <v>4.3022932729800503E-5</v>
      </c>
      <c r="BG1326" s="13">
        <f t="shared" si="1782"/>
        <v>1.0658633096164708E-5</v>
      </c>
      <c r="BH1326" s="13">
        <f t="shared" si="1783"/>
        <v>1.9804518009990228E-6</v>
      </c>
      <c r="BI1326" s="13">
        <f t="shared" si="1784"/>
        <v>2.9438591614465807E-7</v>
      </c>
      <c r="BJ1326" s="14">
        <f t="shared" si="1785"/>
        <v>0.27957823994333697</v>
      </c>
      <c r="BK1326" s="14">
        <f t="shared" si="1786"/>
        <v>0.34372101382499126</v>
      </c>
      <c r="BL1326" s="14">
        <f t="shared" si="1787"/>
        <v>0.3523275183573531</v>
      </c>
      <c r="BM1326" s="14">
        <f t="shared" si="1788"/>
        <v>0.23188911802268236</v>
      </c>
      <c r="BN1326" s="14">
        <f t="shared" si="1789"/>
        <v>0.76804957138897045</v>
      </c>
    </row>
    <row r="1327" spans="1:66" s="15" customFormat="1" x14ac:dyDescent="0.25">
      <c r="A1327" s="15" t="s">
        <v>339</v>
      </c>
      <c r="B1327" s="15" t="s">
        <v>127</v>
      </c>
      <c r="C1327" s="15" t="s">
        <v>126</v>
      </c>
      <c r="D1327" s="21" t="s">
        <v>385</v>
      </c>
      <c r="E1327" s="15">
        <f>VLOOKUP(A1327,home!$A$2:$E$405,3,FALSE)</f>
        <v>1.2199</v>
      </c>
      <c r="F1327" s="15">
        <f>VLOOKUP(B1327,home!$B$2:$E$405,3,FALSE)</f>
        <v>0.7026</v>
      </c>
      <c r="G1327" s="15">
        <f>VLOOKUP(C1327,away!$B$2:$E$405,4,FALSE)</f>
        <v>1.3467</v>
      </c>
      <c r="H1327" s="15">
        <f>VLOOKUP(A1327,away!$A$2:$E$405,3,FALSE)</f>
        <v>1.0142</v>
      </c>
      <c r="I1327" s="15">
        <f>VLOOKUP(C1327,away!$B$2:$E$405,3,FALSE)</f>
        <v>0.77470000000000006</v>
      </c>
      <c r="J1327" s="15">
        <f>VLOOKUP(B1327,home!$B$2:$E$405,4,FALSE)</f>
        <v>0.70430000000000004</v>
      </c>
      <c r="K1327" s="16">
        <f t="shared" si="1734"/>
        <v>1.1542589132579999</v>
      </c>
      <c r="L1327" s="16">
        <f t="shared" si="1735"/>
        <v>0.55336903118199998</v>
      </c>
      <c r="M1327" s="17">
        <f t="shared" si="1736"/>
        <v>0.18129532556271674</v>
      </c>
      <c r="N1327" s="17">
        <f t="shared" si="1737"/>
        <v>0.20926174546277673</v>
      </c>
      <c r="O1327" s="17">
        <f t="shared" si="1738"/>
        <v>0.10032321866446582</v>
      </c>
      <c r="P1327" s="17">
        <f t="shared" si="1739"/>
        <v>0.11579896935019102</v>
      </c>
      <c r="Q1327" s="17">
        <f t="shared" si="1740"/>
        <v>0.12077111745216847</v>
      </c>
      <c r="R1327" s="17">
        <f t="shared" si="1741"/>
        <v>2.7757881158707687E-2</v>
      </c>
      <c r="S1327" s="17">
        <f t="shared" si="1742"/>
        <v>1.8491101826461149E-2</v>
      </c>
      <c r="T1327" s="17">
        <f t="shared" si="1743"/>
        <v>6.6830996259273981E-2</v>
      </c>
      <c r="U1327" s="17">
        <f t="shared" si="1744"/>
        <v>3.2039781740594651E-2</v>
      </c>
      <c r="V1327" s="17">
        <f t="shared" si="1745"/>
        <v>1.3123158317681551E-3</v>
      </c>
      <c r="W1327" s="17">
        <f t="shared" si="1746"/>
        <v>4.6467046261098072E-2</v>
      </c>
      <c r="X1327" s="17">
        <f t="shared" si="1747"/>
        <v>2.5713424371393009E-2</v>
      </c>
      <c r="Y1327" s="17">
        <f t="shared" si="1748"/>
        <v>7.114506366384687E-3</v>
      </c>
      <c r="Z1327" s="17">
        <f t="shared" si="1749"/>
        <v>5.1201172681530549E-3</v>
      </c>
      <c r="AA1327" s="17">
        <f t="shared" si="1750"/>
        <v>5.9099409936918656E-3</v>
      </c>
      <c r="AB1327" s="17">
        <f t="shared" si="1751"/>
        <v>3.4108010343988394E-3</v>
      </c>
      <c r="AC1327" s="17">
        <f t="shared" si="1752"/>
        <v>5.2388561422161738E-5</v>
      </c>
      <c r="AD1327" s="17">
        <f t="shared" si="1753"/>
        <v>1.3408750579911075E-2</v>
      </c>
      <c r="AE1327" s="17">
        <f t="shared" si="1754"/>
        <v>7.4199873177664697E-3</v>
      </c>
      <c r="AF1327" s="17">
        <f t="shared" si="1755"/>
        <v>2.0529955967075789E-3</v>
      </c>
      <c r="AG1327" s="17">
        <f t="shared" si="1756"/>
        <v>3.7868806145699495E-4</v>
      </c>
      <c r="AH1327" s="17">
        <f t="shared" si="1757"/>
        <v>7.0832858305402112E-4</v>
      </c>
      <c r="AI1327" s="17">
        <f t="shared" si="1758"/>
        <v>8.1759458050551339E-4</v>
      </c>
      <c r="AJ1327" s="17">
        <f t="shared" si="1759"/>
        <v>4.7185791598996222E-4</v>
      </c>
      <c r="AK1327" s="17">
        <f t="shared" si="1760"/>
        <v>1.8154873510758612E-4</v>
      </c>
      <c r="AL1327" s="17">
        <f t="shared" si="1761"/>
        <v>1.3384882152026284E-6</v>
      </c>
      <c r="AM1327" s="17">
        <f t="shared" si="1762"/>
        <v>3.0954339745031443E-3</v>
      </c>
      <c r="AN1327" s="17">
        <f t="shared" si="1763"/>
        <v>1.7129172995586522E-3</v>
      </c>
      <c r="AO1327" s="17">
        <f t="shared" si="1764"/>
        <v>4.7393769327582944E-4</v>
      </c>
      <c r="AP1327" s="17">
        <f t="shared" si="1765"/>
        <v>8.7420814056225871E-5</v>
      </c>
      <c r="AQ1327" s="17">
        <f t="shared" si="1766"/>
        <v>1.2093992794858868E-5</v>
      </c>
      <c r="AR1327" s="17">
        <f t="shared" si="1767"/>
        <v>7.8393420352624514E-5</v>
      </c>
      <c r="AS1327" s="17">
        <f t="shared" si="1768"/>
        <v>9.0486304182797956E-5</v>
      </c>
      <c r="AT1327" s="17">
        <f t="shared" si="1769"/>
        <v>5.2222311565384606E-5</v>
      </c>
      <c r="AU1327" s="17">
        <f t="shared" si="1770"/>
        <v>2.0092689531760499E-5</v>
      </c>
      <c r="AV1327" s="17">
        <f t="shared" si="1771"/>
        <v>5.79804149584007E-6</v>
      </c>
      <c r="AW1327" s="17">
        <f t="shared" si="1772"/>
        <v>2.3748169415895701E-8</v>
      </c>
      <c r="AX1327" s="17">
        <f t="shared" si="1773"/>
        <v>5.954887092453155E-4</v>
      </c>
      <c r="AY1327" s="17">
        <f t="shared" si="1774"/>
        <v>3.2952501011489986E-4</v>
      </c>
      <c r="AZ1327" s="17">
        <f t="shared" si="1775"/>
        <v>9.1174467798760427E-5</v>
      </c>
      <c r="BA1327" s="17">
        <f t="shared" si="1776"/>
        <v>1.6817708971444837E-5</v>
      </c>
      <c r="BB1327" s="17">
        <f t="shared" si="1777"/>
        <v>2.3265998300573148E-6</v>
      </c>
      <c r="BC1327" s="17">
        <f t="shared" si="1778"/>
        <v>2.5749365878140446E-7</v>
      </c>
      <c r="BD1327" s="17">
        <f t="shared" si="1779"/>
        <v>7.2300818452625147E-6</v>
      </c>
      <c r="BE1327" s="17">
        <f t="shared" si="1780"/>
        <v>8.3453864134791059E-6</v>
      </c>
      <c r="BF1327" s="17">
        <f t="shared" si="1781"/>
        <v>4.8163683261702365E-6</v>
      </c>
      <c r="BG1327" s="17">
        <f t="shared" si="1782"/>
        <v>1.8531120233385025E-6</v>
      </c>
      <c r="BH1327" s="17">
        <f t="shared" si="1783"/>
        <v>5.3474276755100866E-7</v>
      </c>
      <c r="BI1327" s="17">
        <f t="shared" si="1784"/>
        <v>1.2344632114920041E-7</v>
      </c>
      <c r="BJ1327" s="18">
        <f t="shared" si="1785"/>
        <v>0.50583665149274504</v>
      </c>
      <c r="BK1327" s="18">
        <f t="shared" si="1786"/>
        <v>0.31728096463088928</v>
      </c>
      <c r="BL1327" s="18">
        <f t="shared" si="1787"/>
        <v>0.17189084931134124</v>
      </c>
      <c r="BM1327" s="18">
        <f t="shared" si="1788"/>
        <v>0.2445908237901567</v>
      </c>
      <c r="BN1327" s="18">
        <f t="shared" si="1789"/>
        <v>0.7552082576510265</v>
      </c>
    </row>
    <row r="1328" spans="1:66" x14ac:dyDescent="0.25">
      <c r="A1328" t="s">
        <v>338</v>
      </c>
      <c r="B1328" t="s">
        <v>95</v>
      </c>
      <c r="C1328" t="s">
        <v>88</v>
      </c>
      <c r="D1328" s="7" t="s">
        <v>386</v>
      </c>
      <c r="E1328" s="10">
        <f>VLOOKUP(A1328,home!$A$2:$E$405,3,FALSE)</f>
        <v>1.3033999999999999</v>
      </c>
      <c r="F1328" s="10">
        <f>VLOOKUP(B1328,home!$B$2:$E$405,3,FALSE)</f>
        <v>0.93769999999999998</v>
      </c>
      <c r="G1328" s="10">
        <f>VLOOKUP(C1328,away!$B$2:$E$405,4,FALSE)</f>
        <v>1.0741000000000001</v>
      </c>
      <c r="H1328" s="10">
        <f>VLOOKUP(A1328,away!$A$2:$E$405,3,FALSE)</f>
        <v>1.0085</v>
      </c>
      <c r="I1328" s="10">
        <f>VLOOKUP(C1328,away!$B$2:$E$405,3,FALSE)</f>
        <v>1.3882000000000001</v>
      </c>
      <c r="J1328" s="10">
        <f>VLOOKUP(B1328,home!$B$2:$E$405,4,FALSE)</f>
        <v>0.99160000000000004</v>
      </c>
      <c r="K1328" s="12">
        <f t="shared" ref="K1328:K1356" si="1790">E1328*F1328*G1328</f>
        <v>1.312763065138</v>
      </c>
      <c r="L1328" s="12">
        <f t="shared" ref="L1328:L1356" si="1791">H1328*I1328*J1328</f>
        <v>1.38823970252</v>
      </c>
      <c r="M1328" s="13">
        <f t="shared" ref="M1328:M1356" si="1792">_xlfn.POISSON.DIST(0,K1328,FALSE) * _xlfn.POISSON.DIST(0,L1328,FALSE)</f>
        <v>6.7138155002859329E-2</v>
      </c>
      <c r="N1328" s="13">
        <f t="shared" ref="N1328:N1356" si="1793">_xlfn.POISSON.DIST(1,K1328,FALSE) * _xlfn.POISSON.DIST(0,L1328,FALSE)</f>
        <v>8.8136490149263766E-2</v>
      </c>
      <c r="O1328" s="13">
        <f t="shared" ref="O1328:O1356" si="1794">_xlfn.POISSON.DIST(0,K1328,FALSE) * _xlfn.POISSON.DIST(1,L1328,FALSE)</f>
        <v>9.3203852328911083E-2</v>
      </c>
      <c r="P1328" s="13">
        <f t="shared" ref="P1328:P1356" si="1795">_xlfn.POISSON.DIST(1,K1328,FALSE) * _xlfn.POISSON.DIST(1,L1328,FALSE)</f>
        <v>0.12235457486597083</v>
      </c>
      <c r="Q1328" s="13">
        <f t="shared" ref="Q1328:Q1356" si="1796">_xlfn.POISSON.DIST(2,K1328,FALSE) * _xlfn.POISSON.DIST(0,L1328,FALSE)</f>
        <v>5.7851164479426329E-2</v>
      </c>
      <c r="R1328" s="13">
        <f t="shared" ref="R1328:R1356" si="1797">_xlfn.POISSON.DIST(0,K1328,FALSE) * _xlfn.POISSON.DIST(2,L1328,FALSE)</f>
        <v>6.4694644115402766E-2</v>
      </c>
      <c r="S1328" s="13">
        <f t="shared" ref="S1328:S1356" si="1798">_xlfn.POISSON.DIST(2,K1328,FALSE) * _xlfn.POISSON.DIST(2,L1328,FALSE)</f>
        <v>5.5745656065447749E-2</v>
      </c>
      <c r="T1328" s="13">
        <f t="shared" ref="T1328:T1356" si="1799">_xlfn.POISSON.DIST(2,K1328,FALSE) * _xlfn.POISSON.DIST(1,L1328,FALSE)</f>
        <v>8.0311283367354394E-2</v>
      </c>
      <c r="U1328" s="13">
        <f t="shared" ref="U1328:U1356" si="1800">_xlfn.POISSON.DIST(1,K1328,FALSE) * _xlfn.POISSON.DIST(2,L1328,FALSE)</f>
        <v>8.492873930694822E-2</v>
      </c>
      <c r="V1328" s="13">
        <f t="shared" ref="V1328:V1356" si="1801">_xlfn.POISSON.DIST(3,K1328,FALSE) * _xlfn.POISSON.DIST(3,L1328,FALSE)</f>
        <v>1.1288060580657238E-2</v>
      </c>
      <c r="W1328" s="13">
        <f t="shared" ref="W1328:W1356" si="1802">_xlfn.POISSON.DIST(3,K1328,FALSE) * _xlfn.POISSON.DIST(0,L1328,FALSE)</f>
        <v>2.531495733460476E-2</v>
      </c>
      <c r="X1328" s="13">
        <f t="shared" ref="X1328:X1356" si="1803">_xlfn.POISSON.DIST(3,K1328,FALSE) * _xlfn.POISSON.DIST(1,L1328,FALSE)</f>
        <v>3.5143228839498199E-2</v>
      </c>
      <c r="Y1328" s="13">
        <f t="shared" ref="Y1328:Y1356" si="1804">_xlfn.POISSON.DIST(3,K1328,FALSE) * _xlfn.POISSON.DIST(2,L1328,FALSE)</f>
        <v>2.4393612774868637E-2</v>
      </c>
      <c r="Z1328" s="13">
        <f t="shared" ref="Z1328:Z1356" si="1805">_xlfn.POISSON.DIST(0,K1328,FALSE) * _xlfn.POISSON.DIST(3,L1328,FALSE)</f>
        <v>2.9937224500468006E-2</v>
      </c>
      <c r="AA1328" s="13">
        <f t="shared" ref="AA1328:AA1356" si="1806">_xlfn.POISSON.DIST(1,K1328,FALSE) * _xlfn.POISSON.DIST(3,L1328,FALSE)</f>
        <v>3.9300482596958813E-2</v>
      </c>
      <c r="AB1328" s="13">
        <f t="shared" ref="AB1328:AB1356" si="1807">_xlfn.POISSON.DIST(2,K1328,FALSE) * _xlfn.POISSON.DIST(3,L1328,FALSE)</f>
        <v>2.5796110997693144E-2</v>
      </c>
      <c r="AC1328" s="13">
        <f t="shared" ref="AC1328:AC1356" si="1808">_xlfn.POISSON.DIST(4,K1328,FALSE) * _xlfn.POISSON.DIST(4,L1328,FALSE)</f>
        <v>1.285731129106857E-3</v>
      </c>
      <c r="AD1328" s="13">
        <f t="shared" ref="AD1328:AD1356" si="1809">_xlfn.POISSON.DIST(4,K1328,FALSE) * _xlfn.POISSON.DIST(0,L1328,FALSE)</f>
        <v>8.3081352461033611E-3</v>
      </c>
      <c r="AE1328" s="13">
        <f t="shared" ref="AE1328:AE1356" si="1810">_xlfn.POISSON.DIST(4,K1328,FALSE) * _xlfn.POISSON.DIST(1,L1328,FALSE)</f>
        <v>1.1533683202546456E-2</v>
      </c>
      <c r="AF1328" s="13">
        <f t="shared" ref="AF1328:AF1356" si="1811">_xlfn.POISSON.DIST(4,K1328,FALSE) * _xlfn.POISSON.DIST(2,L1328,FALSE)</f>
        <v>8.005758469031508E-3</v>
      </c>
      <c r="AG1328" s="13">
        <f t="shared" ref="AG1328:AG1356" si="1812">_xlfn.POISSON.DIST(4,K1328,FALSE) * _xlfn.POISSON.DIST(3,L1328,FALSE)</f>
        <v>3.7046372518317575E-3</v>
      </c>
      <c r="AH1328" s="13">
        <f t="shared" ref="AH1328:AH1356" si="1813">_xlfn.POISSON.DIST(0,K1328,FALSE) * _xlfn.POISSON.DIST(4,L1328,FALSE)</f>
        <v>1.0390010908701038E-2</v>
      </c>
      <c r="AI1328" s="13">
        <f t="shared" ref="AI1328:AI1356" si="1814">_xlfn.POISSON.DIST(1,K1328,FALSE) * _xlfn.POISSON.DIST(4,L1328,FALSE)</f>
        <v>1.3639622567323633E-2</v>
      </c>
      <c r="AJ1328" s="13">
        <f t="shared" ref="AJ1328:AJ1356" si="1815">_xlfn.POISSON.DIST(2,K1328,FALSE) * _xlfn.POISSON.DIST(4,L1328,FALSE)</f>
        <v>8.952796364402606E-3</v>
      </c>
      <c r="AK1328" s="13">
        <f t="shared" ref="AK1328:AK1356" si="1816">_xlfn.POISSON.DIST(3,K1328,FALSE) * _xlfn.POISSON.DIST(4,L1328,FALSE)</f>
        <v>3.9176334656298344E-3</v>
      </c>
      <c r="AL1328" s="13">
        <f t="shared" ref="AL1328:AL1356" si="1817">_xlfn.POISSON.DIST(5,K1328,FALSE) * _xlfn.POISSON.DIST(5,L1328,FALSE)</f>
        <v>9.3726189340242761E-5</v>
      </c>
      <c r="AM1328" s="13">
        <f t="shared" ref="AM1328:AM1356" si="1818">_xlfn.POISSON.DIST(5,K1328,FALSE) * _xlfn.POISSON.DIST(0,L1328,FALSE)</f>
        <v>2.1813226182511389E-3</v>
      </c>
      <c r="AN1328" s="13">
        <f t="shared" ref="AN1328:AN1356" si="1819">_xlfn.POISSON.DIST(5,K1328,FALSE) * _xlfn.POISSON.DIST(1,L1328,FALSE)</f>
        <v>3.0281986626611085E-3</v>
      </c>
      <c r="AO1328" s="13">
        <f t="shared" ref="AO1328:AO1356" si="1820">_xlfn.POISSON.DIST(5,K1328,FALSE) * _xlfn.POISSON.DIST(2,L1328,FALSE)</f>
        <v>2.10193280531206E-3</v>
      </c>
      <c r="AP1328" s="13">
        <f t="shared" ref="AP1328:AP1356" si="1821">_xlfn.POISSON.DIST(5,K1328,FALSE) * _xlfn.POISSON.DIST(3,L1328,FALSE)</f>
        <v>9.7266219078781448E-4</v>
      </c>
      <c r="AQ1328" s="13">
        <f t="shared" ref="AQ1328:AQ1356" si="1822">_xlfn.POISSON.DIST(5,K1328,FALSE) * _xlfn.POISSON.DIST(4,L1328,FALSE)</f>
        <v>3.3757206759793171E-4</v>
      </c>
      <c r="AR1328" s="13">
        <f t="shared" ref="AR1328:AR1356" si="1823">_xlfn.POISSON.DIST(0,K1328,FALSE) * _xlfn.POISSON.DIST(5,L1328,FALSE)</f>
        <v>2.8847651306149352E-3</v>
      </c>
      <c r="AS1328" s="13">
        <f t="shared" ref="AS1328:AS1356" si="1824">_xlfn.POISSON.DIST(1,K1328,FALSE) * _xlfn.POISSON.DIST(5,L1328,FALSE)</f>
        <v>3.7870131150692858E-3</v>
      </c>
      <c r="AT1328" s="13">
        <f t="shared" ref="AT1328:AT1356" si="1825">_xlfn.POISSON.DIST(2,K1328,FALSE) * _xlfn.POISSON.DIST(5,L1328,FALSE)</f>
        <v>2.4857254723280806E-3</v>
      </c>
      <c r="AU1328" s="13">
        <f t="shared" ref="AU1328:AU1356" si="1826">_xlfn.POISSON.DIST(3,K1328,FALSE) * _xlfn.POISSON.DIST(5,L1328,FALSE)</f>
        <v>1.087722863381671E-3</v>
      </c>
      <c r="AV1328" s="13">
        <f t="shared" ref="AV1328:AV1356" si="1827">_xlfn.POISSON.DIST(4,K1328,FALSE) * _xlfn.POISSON.DIST(5,L1328,FALSE)</f>
        <v>3.569806000384012E-4</v>
      </c>
      <c r="AW1328" s="13">
        <f t="shared" ref="AW1328:AW1356" si="1828">_xlfn.POISSON.DIST(6,K1328,FALSE) * _xlfn.POISSON.DIST(6,L1328,FALSE)</f>
        <v>4.7447055875739043E-6</v>
      </c>
      <c r="AX1328" s="13">
        <f t="shared" ref="AX1328:AX1356" si="1829">_xlfn.POISSON.DIST(6,K1328,FALSE) * _xlfn.POISSON.DIST(0,L1328,FALSE)</f>
        <v>4.7725996106503572E-4</v>
      </c>
      <c r="AY1328" s="13">
        <f t="shared" ref="AY1328:AY1356" si="1830">_xlfn.POISSON.DIST(6,K1328,FALSE) * _xlfn.POISSON.DIST(1,L1328,FALSE)</f>
        <v>6.6255122637363191E-4</v>
      </c>
      <c r="AZ1328" s="13">
        <f t="shared" ref="AZ1328:AZ1356" si="1831">_xlfn.POISSON.DIST(6,K1328,FALSE) * _xlfn.POISSON.DIST(2,L1328,FALSE)</f>
        <v>4.5988995870259604E-4</v>
      </c>
      <c r="BA1328" s="13">
        <f t="shared" ref="BA1328:BA1356" si="1832">_xlfn.POISSON.DIST(6,K1328,FALSE) * _xlfn.POISSON.DIST(3,L1328,FALSE)</f>
        <v>2.1281249982040904E-4</v>
      </c>
      <c r="BB1328" s="13">
        <f t="shared" ref="BB1328:BB1356" si="1833">_xlfn.POISSON.DIST(6,K1328,FALSE) * _xlfn.POISSON.DIST(4,L1328,FALSE)</f>
        <v>7.3858690360805533E-5</v>
      </c>
      <c r="BC1328" s="13">
        <f t="shared" ref="BC1328:BC1356" si="1834">_xlfn.POISSON.DIST(6,K1328,FALSE) * _xlfn.POISSON.DIST(5,L1328,FALSE)</f>
        <v>2.0506713267000283E-5</v>
      </c>
      <c r="BD1328" s="13">
        <f t="shared" ref="BD1328:BD1356" si="1835">_xlfn.POISSON.DIST(0,K1328,FALSE) * _xlfn.POISSON.DIST(6,L1328,FALSE)</f>
        <v>6.674575811274916E-4</v>
      </c>
      <c r="BE1328" s="13">
        <f t="shared" ref="BE1328:BE1356" si="1836">_xlfn.POISSON.DIST(1,K1328,FALSE) * _xlfn.POISSON.DIST(6,L1328,FALSE)</f>
        <v>8.7621366005052111E-4</v>
      </c>
      <c r="BF1328" s="13">
        <f t="shared" ref="BF1328:BF1356" si="1837">_xlfn.POISSON.DIST(2,K1328,FALSE) * _xlfn.POISSON.DIST(6,L1328,FALSE)</f>
        <v>5.7513046504185396E-4</v>
      </c>
      <c r="BG1328" s="13">
        <f t="shared" ref="BG1328:BG1356" si="1838">_xlfn.POISSON.DIST(3,K1328,FALSE) * _xlfn.POISSON.DIST(6,L1328,FALSE)</f>
        <v>2.5167001071419576E-4</v>
      </c>
      <c r="BH1328" s="13">
        <f t="shared" ref="BH1328:BH1356" si="1839">_xlfn.POISSON.DIST(4,K1328,FALSE) * _xlfn.POISSON.DIST(6,L1328,FALSE)</f>
        <v>8.2595773667120255E-5</v>
      </c>
      <c r="BI1328" s="13">
        <f t="shared" ref="BI1328:BI1356" si="1840">_xlfn.POISSON.DIST(5,K1328,FALSE) * _xlfn.POISSON.DIST(6,L1328,FALSE)</f>
        <v>2.1685736201338647E-5</v>
      </c>
      <c r="BJ1328" s="14">
        <f t="shared" ref="BJ1328:BJ1356" si="1841">SUM(N1328,Q1328,T1328,W1328,X1328,Y1328,AD1328,AE1328,AF1328,AG1328,AM1328,AN1328,AO1328,AP1328,AQ1328,AX1328,AY1328,AZ1328,BA1328,BB1328,BC1328)</f>
        <v>0.35323151850872869</v>
      </c>
      <c r="BK1328" s="14">
        <f t="shared" ref="BK1328:BK1356" si="1842">SUM(M1328,P1328,S1328,V1328,AC1328,AL1328,AY1328)</f>
        <v>0.25856845505975584</v>
      </c>
      <c r="BL1328" s="14">
        <f t="shared" ref="BL1328:BL1356" si="1843">SUM(O1328,R1328,U1328,AA1328,AB1328,AH1328,AI1328,AJ1328,AK1328,AR1328,AS1328,AT1328,AU1328,AV1328,BD1328,BE1328,BF1328,BG1328,BH1328,BI1328)</f>
        <v>0.35790085306020608</v>
      </c>
      <c r="BM1328" s="14">
        <f t="shared" ref="BM1328:BM1356" si="1844">SUM(S1328:BI1328)</f>
        <v>0.50560136366653852</v>
      </c>
      <c r="BN1328" s="14">
        <f t="shared" ref="BN1328:BN1356" si="1845">SUM(M1328:R1328)</f>
        <v>0.49337888094183413</v>
      </c>
    </row>
    <row r="1329" spans="1:66" x14ac:dyDescent="0.25">
      <c r="A1329" t="s">
        <v>338</v>
      </c>
      <c r="B1329" t="s">
        <v>77</v>
      </c>
      <c r="C1329" t="s">
        <v>83</v>
      </c>
      <c r="D1329" s="7" t="s">
        <v>386</v>
      </c>
      <c r="E1329" s="10">
        <f>VLOOKUP(A1329,home!$A$2:$E$405,3,FALSE)</f>
        <v>1.3033999999999999</v>
      </c>
      <c r="F1329" s="10">
        <f>VLOOKUP(B1329,home!$B$2:$E$405,3,FALSE)</f>
        <v>1.1082000000000001</v>
      </c>
      <c r="G1329" s="10">
        <f>VLOOKUP(C1329,away!$B$2:$E$405,4,FALSE)</f>
        <v>0.47949999999999998</v>
      </c>
      <c r="H1329" s="10">
        <f>VLOOKUP(A1329,away!$A$2:$E$405,3,FALSE)</f>
        <v>1.0085</v>
      </c>
      <c r="I1329" s="10">
        <f>VLOOKUP(C1329,away!$B$2:$E$405,3,FALSE)</f>
        <v>1.1154999999999999</v>
      </c>
      <c r="J1329" s="10">
        <f>VLOOKUP(B1329,home!$B$2:$E$405,4,FALSE)</f>
        <v>1.873</v>
      </c>
      <c r="K1329" s="12">
        <f t="shared" si="1790"/>
        <v>0.69260316845999992</v>
      </c>
      <c r="L1329" s="12">
        <f t="shared" si="1791"/>
        <v>2.1070908177499996</v>
      </c>
      <c r="M1329" s="13">
        <f t="shared" si="1792"/>
        <v>6.0828674190504646E-2</v>
      </c>
      <c r="N1329" s="13">
        <f t="shared" si="1793"/>
        <v>4.2130132477564544E-2</v>
      </c>
      <c r="O1329" s="13">
        <f t="shared" si="1794"/>
        <v>0.1281715408427187</v>
      </c>
      <c r="P1329" s="13">
        <f t="shared" si="1795"/>
        <v>8.8772015294067266E-2</v>
      </c>
      <c r="Q1329" s="13">
        <f t="shared" si="1796"/>
        <v>1.4589731620800371E-2</v>
      </c>
      <c r="R1329" s="13">
        <f t="shared" si="1797"/>
        <v>0.13503453840328086</v>
      </c>
      <c r="S1329" s="13">
        <f t="shared" si="1798"/>
        <v>3.2387976576186236E-2</v>
      </c>
      <c r="T1329" s="13">
        <f t="shared" si="1799"/>
        <v>3.0741889531625276E-2</v>
      </c>
      <c r="U1329" s="13">
        <f t="shared" si="1800"/>
        <v>9.3525349149645873E-2</v>
      </c>
      <c r="V1329" s="13">
        <f t="shared" si="1801"/>
        <v>5.2518103605046712E-3</v>
      </c>
      <c r="W1329" s="13">
        <f t="shared" si="1802"/>
        <v>3.3682981158491302E-3</v>
      </c>
      <c r="X1329" s="13">
        <f t="shared" si="1803"/>
        <v>7.097310031350325E-3</v>
      </c>
      <c r="Y1329" s="13">
        <f t="shared" si="1804"/>
        <v>7.4773383988916177E-3</v>
      </c>
      <c r="Z1329" s="13">
        <f t="shared" si="1805"/>
        <v>9.4843345316220934E-2</v>
      </c>
      <c r="AA1329" s="13">
        <f t="shared" si="1806"/>
        <v>6.5688801473360509E-2</v>
      </c>
      <c r="AB1329" s="13">
        <f t="shared" si="1807"/>
        <v>2.2748136016394697E-2</v>
      </c>
      <c r="AC1329" s="13">
        <f t="shared" si="1808"/>
        <v>4.7902345794205778E-4</v>
      </c>
      <c r="AD1329" s="13">
        <f t="shared" si="1809"/>
        <v>5.832234868387386E-4</v>
      </c>
      <c r="AE1329" s="13">
        <f t="shared" si="1810"/>
        <v>1.2289048538140436E-3</v>
      </c>
      <c r="AF1329" s="13">
        <f t="shared" si="1811"/>
        <v>1.2947070666799888E-3</v>
      </c>
      <c r="AG1329" s="13">
        <f t="shared" si="1812"/>
        <v>9.0935512395914691E-4</v>
      </c>
      <c r="AH1329" s="13">
        <f t="shared" si="1813"/>
        <v>4.996088551012539E-2</v>
      </c>
      <c r="AI1329" s="13">
        <f t="shared" si="1814"/>
        <v>3.4603067603380146E-2</v>
      </c>
      <c r="AJ1329" s="13">
        <f t="shared" si="1815"/>
        <v>1.1983097130268331E-2</v>
      </c>
      <c r="AK1329" s="13">
        <f t="shared" si="1816"/>
        <v>2.7665103467959268E-3</v>
      </c>
      <c r="AL1329" s="13">
        <f t="shared" si="1817"/>
        <v>2.796304755975585E-5</v>
      </c>
      <c r="AM1329" s="13">
        <f t="shared" si="1818"/>
        <v>8.0788486980959897E-5</v>
      </c>
      <c r="AN1329" s="13">
        <f t="shared" si="1819"/>
        <v>1.7022867909749595E-4</v>
      </c>
      <c r="AO1329" s="13">
        <f t="shared" si="1820"/>
        <v>1.7934364332202255E-4</v>
      </c>
      <c r="AP1329" s="13">
        <f t="shared" si="1821"/>
        <v>1.2596444802188825E-4</v>
      </c>
      <c r="AQ1329" s="13">
        <f t="shared" si="1822"/>
        <v>6.6354632947466963E-5</v>
      </c>
      <c r="AR1329" s="13">
        <f t="shared" si="1823"/>
        <v>2.1054424621008844E-2</v>
      </c>
      <c r="AS1329" s="13">
        <f t="shared" si="1824"/>
        <v>1.458236120261296E-2</v>
      </c>
      <c r="AT1329" s="13">
        <f t="shared" si="1825"/>
        <v>5.0498947862789544E-3</v>
      </c>
      <c r="AU1329" s="13">
        <f t="shared" si="1826"/>
        <v>1.165857709788813E-3</v>
      </c>
      <c r="AV1329" s="13">
        <f t="shared" si="1827"/>
        <v>2.0186918594331264E-4</v>
      </c>
      <c r="AW1329" s="13">
        <f t="shared" si="1828"/>
        <v>1.1335736159694914E-6</v>
      </c>
      <c r="AX1329" s="13">
        <f t="shared" si="1829"/>
        <v>9.3257270096837127E-6</v>
      </c>
      <c r="AY1329" s="13">
        <f t="shared" si="1830"/>
        <v>1.965015375094771E-5</v>
      </c>
      <c r="AZ1329" s="13">
        <f t="shared" si="1831"/>
        <v>2.0702329267998822E-5</v>
      </c>
      <c r="BA1329" s="13">
        <f t="shared" si="1832"/>
        <v>1.4540562635545797E-5</v>
      </c>
      <c r="BB1329" s="13">
        <f t="shared" si="1833"/>
        <v>7.6595715035693196E-6</v>
      </c>
      <c r="BC1329" s="13">
        <f t="shared" si="1834"/>
        <v>3.2278825566140949E-6</v>
      </c>
      <c r="BD1329" s="13">
        <f t="shared" si="1835"/>
        <v>7.3939307986562045E-3</v>
      </c>
      <c r="BE1329" s="13">
        <f t="shared" si="1836"/>
        <v>5.1210598985232652E-3</v>
      </c>
      <c r="BF1329" s="13">
        <f t="shared" si="1837"/>
        <v>1.7734311557953293E-3</v>
      </c>
      <c r="BG1329" s="13">
        <f t="shared" si="1838"/>
        <v>4.0942801251650838E-4</v>
      </c>
      <c r="BH1329" s="13">
        <f t="shared" si="1839"/>
        <v>7.089278468130352E-5</v>
      </c>
      <c r="BI1329" s="13">
        <f t="shared" si="1840"/>
        <v>9.8201134582446753E-6</v>
      </c>
      <c r="BJ1329" s="14">
        <f t="shared" si="1841"/>
        <v>0.11011867682446737</v>
      </c>
      <c r="BK1329" s="14">
        <f t="shared" si="1842"/>
        <v>0.18776711308051558</v>
      </c>
      <c r="BL1329" s="14">
        <f t="shared" si="1843"/>
        <v>0.60131489674523431</v>
      </c>
      <c r="BM1329" s="14">
        <f t="shared" si="1844"/>
        <v>0.52449888255736676</v>
      </c>
      <c r="BN1329" s="14">
        <f t="shared" si="1845"/>
        <v>0.46952663282893636</v>
      </c>
    </row>
    <row r="1330" spans="1:66" x14ac:dyDescent="0.25">
      <c r="A1330" t="s">
        <v>338</v>
      </c>
      <c r="B1330" t="s">
        <v>80</v>
      </c>
      <c r="C1330" t="s">
        <v>91</v>
      </c>
      <c r="D1330" s="7" t="s">
        <v>386</v>
      </c>
      <c r="E1330" s="10">
        <f>VLOOKUP(A1330,home!$A$2:$E$405,3,FALSE)</f>
        <v>1.3033999999999999</v>
      </c>
      <c r="F1330" s="10">
        <f>VLOOKUP(B1330,home!$B$2:$E$405,3,FALSE)</f>
        <v>1.1508</v>
      </c>
      <c r="G1330" s="10">
        <f>VLOOKUP(C1330,away!$B$2:$E$405,4,FALSE)</f>
        <v>1.2786999999999999</v>
      </c>
      <c r="H1330" s="10">
        <f>VLOOKUP(A1330,away!$A$2:$E$405,3,FALSE)</f>
        <v>1.0085</v>
      </c>
      <c r="I1330" s="10">
        <f>VLOOKUP(C1330,away!$B$2:$E$405,3,FALSE)</f>
        <v>1.3221000000000001</v>
      </c>
      <c r="J1330" s="10">
        <f>VLOOKUP(B1330,home!$B$2:$E$405,4,FALSE)</f>
        <v>0.74370000000000003</v>
      </c>
      <c r="K1330" s="12">
        <f t="shared" si="1790"/>
        <v>1.9179895430639999</v>
      </c>
      <c r="L1330" s="12">
        <f t="shared" si="1791"/>
        <v>0.99160335904499997</v>
      </c>
      <c r="M1330" s="13">
        <f t="shared" si="1792"/>
        <v>5.4497911338638676E-2</v>
      </c>
      <c r="N1330" s="13">
        <f t="shared" si="1793"/>
        <v>0.10452642406633796</v>
      </c>
      <c r="O1330" s="13">
        <f t="shared" si="1794"/>
        <v>5.4040311944330705E-2</v>
      </c>
      <c r="P1330" s="13">
        <f t="shared" si="1795"/>
        <v>0.10364875321314286</v>
      </c>
      <c r="Q1330" s="13">
        <f t="shared" si="1796"/>
        <v>0.10024029416655474</v>
      </c>
      <c r="R1330" s="13">
        <f t="shared" si="1797"/>
        <v>2.6793277423918977E-2</v>
      </c>
      <c r="S1330" s="13">
        <f t="shared" si="1798"/>
        <v>4.9281998973703001E-2</v>
      </c>
      <c r="T1330" s="13">
        <f t="shared" si="1799"/>
        <v>9.9398612407214607E-2</v>
      </c>
      <c r="U1330" s="13">
        <f t="shared" si="1800"/>
        <v>5.1389225923489337E-2</v>
      </c>
      <c r="V1330" s="13">
        <f t="shared" si="1801"/>
        <v>1.0414298709409948E-2</v>
      </c>
      <c r="W1330" s="13">
        <f t="shared" si="1802"/>
        <v>6.4086612001703763E-2</v>
      </c>
      <c r="X1330" s="13">
        <f t="shared" si="1803"/>
        <v>6.3548499730703062E-2</v>
      </c>
      <c r="Y1330" s="13">
        <f t="shared" si="1804"/>
        <v>3.1507452897617715E-2</v>
      </c>
      <c r="Z1330" s="13">
        <f t="shared" si="1805"/>
        <v>8.8561012977942076E-3</v>
      </c>
      <c r="AA1330" s="13">
        <f t="shared" si="1806"/>
        <v>1.698590968148481E-2</v>
      </c>
      <c r="AB1330" s="13">
        <f t="shared" si="1807"/>
        <v>1.6289398574258714E-2</v>
      </c>
      <c r="AC1330" s="13">
        <f t="shared" si="1808"/>
        <v>1.2379248239811386E-3</v>
      </c>
      <c r="AD1330" s="13">
        <f t="shared" si="1809"/>
        <v>3.0729362917416913E-2</v>
      </c>
      <c r="AE1330" s="13">
        <f t="shared" si="1810"/>
        <v>3.0471339490223473E-2</v>
      </c>
      <c r="AF1330" s="13">
        <f t="shared" si="1811"/>
        <v>1.5107741296553075E-2</v>
      </c>
      <c r="AG1330" s="13">
        <f t="shared" si="1812"/>
        <v>4.993629005748298E-3</v>
      </c>
      <c r="AH1330" s="13">
        <f t="shared" si="1813"/>
        <v>2.1954349487338797E-3</v>
      </c>
      <c r="AI1330" s="13">
        <f t="shared" si="1814"/>
        <v>4.2108212741488295E-3</v>
      </c>
      <c r="AJ1330" s="13">
        <f t="shared" si="1815"/>
        <v>4.0381555857644429E-3</v>
      </c>
      <c r="AK1330" s="13">
        <f t="shared" si="1816"/>
        <v>2.5817133955872273E-3</v>
      </c>
      <c r="AL1330" s="13">
        <f t="shared" si="1817"/>
        <v>9.4175619891160035E-5</v>
      </c>
      <c r="AM1330" s="13">
        <f t="shared" si="1818"/>
        <v>1.1787719348124859E-2</v>
      </c>
      <c r="AN1330" s="13">
        <f t="shared" si="1819"/>
        <v>1.1688742101080349E-2</v>
      </c>
      <c r="AO1330" s="13">
        <f t="shared" si="1820"/>
        <v>5.7952979652209913E-3</v>
      </c>
      <c r="AP1330" s="13">
        <f t="shared" si="1821"/>
        <v>1.9155456429932631E-3</v>
      </c>
      <c r="AQ1330" s="13">
        <f t="shared" si="1822"/>
        <v>4.7486537349903339E-4</v>
      </c>
      <c r="AR1330" s="13">
        <f t="shared" si="1823"/>
        <v>4.354001339458606E-4</v>
      </c>
      <c r="AS1330" s="13">
        <f t="shared" si="1824"/>
        <v>8.3509290395682547E-4</v>
      </c>
      <c r="AT1330" s="13">
        <f t="shared" si="1825"/>
        <v>8.0084972863807041E-4</v>
      </c>
      <c r="AU1330" s="13">
        <f t="shared" si="1826"/>
        <v>5.1200713503115366E-4</v>
      </c>
      <c r="AV1330" s="13">
        <f t="shared" si="1827"/>
        <v>2.4550608274097753E-4</v>
      </c>
      <c r="AW1330" s="13">
        <f t="shared" si="1828"/>
        <v>4.9753107479149368E-6</v>
      </c>
      <c r="AX1330" s="13">
        <f t="shared" si="1829"/>
        <v>3.7681204077127804E-3</v>
      </c>
      <c r="AY1330" s="13">
        <f t="shared" si="1830"/>
        <v>3.7364808535740083E-3</v>
      </c>
      <c r="AZ1330" s="13">
        <f t="shared" si="1831"/>
        <v>1.8525534827056574E-3</v>
      </c>
      <c r="BA1330" s="13">
        <f t="shared" si="1832"/>
        <v>6.1233275208714781E-4</v>
      </c>
      <c r="BB1330" s="13">
        <f t="shared" si="1833"/>
        <v>1.5179780345572121E-4</v>
      </c>
      <c r="BC1330" s="13">
        <f t="shared" si="1834"/>
        <v>3.010464236046918E-5</v>
      </c>
      <c r="BD1330" s="13">
        <f t="shared" si="1835"/>
        <v>7.1957372558226337E-5</v>
      </c>
      <c r="BE1330" s="13">
        <f t="shared" si="1836"/>
        <v>1.3801348811303855E-4</v>
      </c>
      <c r="BF1330" s="13">
        <f t="shared" si="1837"/>
        <v>1.3235421350129783E-4</v>
      </c>
      <c r="BG1330" s="13">
        <f t="shared" si="1838"/>
        <v>8.4617999158649772E-5</v>
      </c>
      <c r="BH1330" s="13">
        <f t="shared" si="1839"/>
        <v>4.0574109385322152E-5</v>
      </c>
      <c r="BI1330" s="13">
        <f t="shared" si="1840"/>
        <v>1.5564143504036561E-5</v>
      </c>
      <c r="BJ1330" s="14">
        <f t="shared" si="1841"/>
        <v>0.58642352835288791</v>
      </c>
      <c r="BK1330" s="14">
        <f t="shared" si="1842"/>
        <v>0.22291154353234077</v>
      </c>
      <c r="BL1330" s="14">
        <f t="shared" si="1843"/>
        <v>0.18183618606225038</v>
      </c>
      <c r="BM1330" s="14">
        <f t="shared" si="1844"/>
        <v>0.55254888154952309</v>
      </c>
      <c r="BN1330" s="14">
        <f t="shared" si="1845"/>
        <v>0.44374697215292386</v>
      </c>
    </row>
    <row r="1331" spans="1:66" x14ac:dyDescent="0.25">
      <c r="A1331" t="s">
        <v>342</v>
      </c>
      <c r="B1331" t="s">
        <v>170</v>
      </c>
      <c r="C1331" t="s">
        <v>173</v>
      </c>
      <c r="D1331" s="7" t="s">
        <v>386</v>
      </c>
      <c r="E1331" s="10">
        <f>VLOOKUP(A1331,home!$A$2:$E$405,3,FALSE)</f>
        <v>1.3717999999999999</v>
      </c>
      <c r="F1331" s="10">
        <f>VLOOKUP(B1331,home!$B$2:$E$405,3,FALSE)</f>
        <v>0.97199999999999998</v>
      </c>
      <c r="G1331" s="10">
        <f>VLOOKUP(C1331,away!$B$2:$E$405,4,FALSE)</f>
        <v>0.50119999999999998</v>
      </c>
      <c r="H1331" s="10">
        <f>VLOOKUP(A1331,away!$A$2:$E$405,3,FALSE)</f>
        <v>1.1667000000000001</v>
      </c>
      <c r="I1331" s="10">
        <f>VLOOKUP(C1331,away!$B$2:$E$405,3,FALSE)</f>
        <v>1.2321</v>
      </c>
      <c r="J1331" s="10">
        <f>VLOOKUP(B1331,home!$B$2:$E$405,4,FALSE)</f>
        <v>1.1428</v>
      </c>
      <c r="K1331" s="12">
        <f t="shared" si="1790"/>
        <v>0.66829486751999989</v>
      </c>
      <c r="L1331" s="12">
        <f t="shared" si="1791"/>
        <v>1.6427647947960002</v>
      </c>
      <c r="M1331" s="13">
        <f t="shared" si="1792"/>
        <v>9.9156123861696019E-2</v>
      </c>
      <c r="N1331" s="13">
        <f t="shared" si="1793"/>
        <v>6.626552865994885E-2</v>
      </c>
      <c r="O1331" s="13">
        <f t="shared" si="1794"/>
        <v>0.16289018946842584</v>
      </c>
      <c r="P1331" s="13">
        <f t="shared" si="1795"/>
        <v>0.10885867759110934</v>
      </c>
      <c r="Q1331" s="13">
        <f t="shared" si="1796"/>
        <v>2.2142456348471628E-2</v>
      </c>
      <c r="R1331" s="13">
        <f t="shared" si="1797"/>
        <v>0.1337951343381901</v>
      </c>
      <c r="S1331" s="13">
        <f t="shared" si="1798"/>
        <v>2.9877659657748128E-2</v>
      </c>
      <c r="T1331" s="13">
        <f t="shared" si="1799"/>
        <v>3.637484775957639E-2</v>
      </c>
      <c r="U1331" s="13">
        <f t="shared" si="1800"/>
        <v>8.941460157736135E-2</v>
      </c>
      <c r="V1331" s="13">
        <f t="shared" si="1801"/>
        <v>3.6445807695215399E-3</v>
      </c>
      <c r="W1331" s="13">
        <f t="shared" si="1802"/>
        <v>4.9325633106564104E-3</v>
      </c>
      <c r="X1331" s="13">
        <f t="shared" si="1803"/>
        <v>8.1030413548487581E-3</v>
      </c>
      <c r="Y1331" s="13">
        <f t="shared" si="1804"/>
        <v>6.6556955342608115E-3</v>
      </c>
      <c r="Z1331" s="13">
        <f t="shared" si="1805"/>
        <v>7.326464546859339E-2</v>
      </c>
      <c r="AA1331" s="13">
        <f t="shared" si="1806"/>
        <v>4.896238653733339E-2</v>
      </c>
      <c r="AB1331" s="13">
        <f t="shared" si="1807"/>
        <v>1.6360655812215116E-2</v>
      </c>
      <c r="AC1331" s="13">
        <f t="shared" si="1808"/>
        <v>2.5007547913624402E-4</v>
      </c>
      <c r="AD1331" s="13">
        <f t="shared" si="1809"/>
        <v>8.2410168605728416E-4</v>
      </c>
      <c r="AE1331" s="13">
        <f t="shared" si="1810"/>
        <v>1.3538052371869322E-3</v>
      </c>
      <c r="AF1331" s="13">
        <f t="shared" si="1811"/>
        <v>1.1119917913305706E-3</v>
      </c>
      <c r="AG1331" s="13">
        <f t="shared" si="1812"/>
        <v>6.0891365563333407E-4</v>
      </c>
      <c r="AH1331" s="13">
        <f t="shared" si="1813"/>
        <v>3.0089145069753877E-2</v>
      </c>
      <c r="AI1331" s="13">
        <f t="shared" si="1814"/>
        <v>2.0108421218181228E-2</v>
      </c>
      <c r="AJ1331" s="13">
        <f t="shared" si="1815"/>
        <v>6.7191773470203879E-3</v>
      </c>
      <c r="AK1331" s="13">
        <f t="shared" si="1816"/>
        <v>1.496797244990125E-3</v>
      </c>
      <c r="AL1331" s="13">
        <f t="shared" si="1817"/>
        <v>1.0981827403703417E-5</v>
      </c>
      <c r="AM1331" s="13">
        <f t="shared" si="1818"/>
        <v>1.101485854213323E-4</v>
      </c>
      <c r="AN1331" s="13">
        <f t="shared" si="1819"/>
        <v>1.8094821832674465E-4</v>
      </c>
      <c r="AO1331" s="13">
        <f t="shared" si="1820"/>
        <v>1.4862768137411829E-4</v>
      </c>
      <c r="AP1331" s="13">
        <f t="shared" si="1821"/>
        <v>8.1386774164519596E-5</v>
      </c>
      <c r="AQ1331" s="13">
        <f t="shared" si="1822"/>
        <v>3.3424831839871355E-5</v>
      </c>
      <c r="AR1331" s="13">
        <f t="shared" si="1823"/>
        <v>9.8858776452202639E-3</v>
      </c>
      <c r="AS1331" s="13">
        <f t="shared" si="1824"/>
        <v>6.606681291231405E-3</v>
      </c>
      <c r="AT1331" s="13">
        <f t="shared" si="1825"/>
        <v>2.2076055991351764E-3</v>
      </c>
      <c r="AU1331" s="13">
        <f t="shared" si="1826"/>
        <v>4.9177716380348433E-4</v>
      </c>
      <c r="AV1331" s="13">
        <f t="shared" si="1827"/>
        <v>8.2163038633352681E-5</v>
      </c>
      <c r="AW1331" s="13">
        <f t="shared" si="1828"/>
        <v>3.3490036893972961E-7</v>
      </c>
      <c r="AX1331" s="13">
        <f t="shared" si="1829"/>
        <v>1.2268622383610773E-5</v>
      </c>
      <c r="AY1331" s="13">
        <f t="shared" si="1830"/>
        <v>2.0154460932441968E-5</v>
      </c>
      <c r="AZ1331" s="13">
        <f t="shared" si="1831"/>
        <v>1.6554519438953518E-5</v>
      </c>
      <c r="BA1331" s="13">
        <f t="shared" si="1832"/>
        <v>9.0650605763596264E-6</v>
      </c>
      <c r="BB1331" s="13">
        <f t="shared" si="1833"/>
        <v>3.7229405943841824E-6</v>
      </c>
      <c r="BC1331" s="13">
        <f t="shared" si="1834"/>
        <v>1.2231831483142461E-6</v>
      </c>
      <c r="BD1331" s="13">
        <f t="shared" si="1835"/>
        <v>2.7066952935381043E-3</v>
      </c>
      <c r="BE1331" s="13">
        <f t="shared" si="1836"/>
        <v>1.808870572612055E-3</v>
      </c>
      <c r="BF1331" s="13">
        <f t="shared" si="1837"/>
        <v>6.0442945984229962E-4</v>
      </c>
      <c r="BG1331" s="13">
        <f t="shared" si="1838"/>
        <v>1.3464570193016492E-4</v>
      </c>
      <c r="BH1331" s="13">
        <f t="shared" si="1839"/>
        <v>2.2495757883389236E-5</v>
      </c>
      <c r="BI1331" s="13">
        <f t="shared" si="1840"/>
        <v>3.0067599068883218E-6</v>
      </c>
      <c r="BJ1331" s="14">
        <f t="shared" si="1841"/>
        <v>0.14899047021617165</v>
      </c>
      <c r="BK1331" s="14">
        <f t="shared" si="1842"/>
        <v>0.24181825364754744</v>
      </c>
      <c r="BL1331" s="14">
        <f t="shared" si="1843"/>
        <v>0.53439075689720794</v>
      </c>
      <c r="BM1331" s="14">
        <f t="shared" si="1844"/>
        <v>0.40533619640111523</v>
      </c>
      <c r="BN1331" s="14">
        <f t="shared" si="1845"/>
        <v>0.59310811026784171</v>
      </c>
    </row>
    <row r="1332" spans="1:66" x14ac:dyDescent="0.25">
      <c r="A1332" t="s">
        <v>338</v>
      </c>
      <c r="B1332" t="s">
        <v>86</v>
      </c>
      <c r="C1332" t="s">
        <v>96</v>
      </c>
      <c r="D1332" s="7" t="s">
        <v>387</v>
      </c>
      <c r="E1332" s="10">
        <f>VLOOKUP(A1332,home!$A$2:$E$405,3,FALSE)</f>
        <v>1.3033999999999999</v>
      </c>
      <c r="F1332" s="10">
        <f>VLOOKUP(B1332,home!$B$2:$E$405,3,FALSE)</f>
        <v>1.0229999999999999</v>
      </c>
      <c r="G1332" s="10">
        <f>VLOOKUP(C1332,away!$B$2:$E$405,4,FALSE)</f>
        <v>0.57540000000000002</v>
      </c>
      <c r="H1332" s="10">
        <f>VLOOKUP(A1332,away!$A$2:$E$405,3,FALSE)</f>
        <v>1.0085</v>
      </c>
      <c r="I1332" s="10">
        <f>VLOOKUP(C1332,away!$B$2:$E$405,3,FALSE)</f>
        <v>0.74370000000000003</v>
      </c>
      <c r="J1332" s="10">
        <f>VLOOKUP(B1332,home!$B$2:$E$405,4,FALSE)</f>
        <v>1.5424</v>
      </c>
      <c r="K1332" s="12">
        <f t="shared" si="1790"/>
        <v>0.76722581627999997</v>
      </c>
      <c r="L1332" s="12">
        <f t="shared" si="1791"/>
        <v>1.1568330844799999</v>
      </c>
      <c r="M1332" s="13">
        <f t="shared" si="1792"/>
        <v>0.14601310503913742</v>
      </c>
      <c r="N1332" s="13">
        <f t="shared" si="1793"/>
        <v>0.11202502370122959</v>
      </c>
      <c r="O1332" s="13">
        <f t="shared" si="1794"/>
        <v>0.16891279067692755</v>
      </c>
      <c r="P1332" s="13">
        <f t="shared" si="1795"/>
        <v>0.12959425370723851</v>
      </c>
      <c r="Q1332" s="13">
        <f t="shared" si="1796"/>
        <v>4.2974245126481112E-2</v>
      </c>
      <c r="R1332" s="13">
        <f t="shared" si="1797"/>
        <v>9.7701952323457339E-2</v>
      </c>
      <c r="S1332" s="13">
        <f t="shared" si="1798"/>
        <v>2.8755416490585644E-2</v>
      </c>
      <c r="T1332" s="13">
        <f t="shared" si="1799"/>
        <v>4.9714028542866745E-2</v>
      </c>
      <c r="U1332" s="13">
        <f t="shared" si="1800"/>
        <v>7.4959460123514204E-2</v>
      </c>
      <c r="V1332" s="13">
        <f t="shared" si="1801"/>
        <v>2.8357703761053227E-3</v>
      </c>
      <c r="W1332" s="13">
        <f t="shared" si="1802"/>
        <v>1.0990316765393759E-2</v>
      </c>
      <c r="X1332" s="13">
        <f t="shared" si="1803"/>
        <v>1.2713962043122718E-2</v>
      </c>
      <c r="Y1332" s="13">
        <f t="shared" si="1804"/>
        <v>7.3539659631536476E-3</v>
      </c>
      <c r="Z1332" s="13">
        <f t="shared" si="1805"/>
        <v>3.7674950288687684E-2</v>
      </c>
      <c r="AA1332" s="13">
        <f t="shared" si="1806"/>
        <v>2.890519448854683E-2</v>
      </c>
      <c r="AB1332" s="13">
        <f t="shared" si="1807"/>
        <v>1.1088405718103749E-2</v>
      </c>
      <c r="AC1332" s="13">
        <f t="shared" si="1808"/>
        <v>1.5730589108677937E-4</v>
      </c>
      <c r="AD1332" s="13">
        <f t="shared" si="1809"/>
        <v>2.1080136878762487E-3</v>
      </c>
      <c r="AE1332" s="13">
        <f t="shared" si="1810"/>
        <v>2.4386199766719403E-3</v>
      </c>
      <c r="AF1332" s="13">
        <f t="shared" si="1811"/>
        <v>1.4105381347439732E-3</v>
      </c>
      <c r="AG1332" s="13">
        <f t="shared" si="1812"/>
        <v>5.439190603975121E-4</v>
      </c>
      <c r="AH1332" s="13">
        <f t="shared" si="1813"/>
        <v>1.0895907237523313E-2</v>
      </c>
      <c r="AI1332" s="13">
        <f t="shared" si="1814"/>
        <v>8.3596213244199833E-3</v>
      </c>
      <c r="AJ1332" s="13">
        <f t="shared" si="1815"/>
        <v>3.206858647209908E-3</v>
      </c>
      <c r="AK1332" s="13">
        <f t="shared" si="1816"/>
        <v>8.2012824776673274E-4</v>
      </c>
      <c r="AL1332" s="13">
        <f t="shared" si="1817"/>
        <v>5.5846876357239449E-6</v>
      </c>
      <c r="AM1332" s="13">
        <f t="shared" si="1818"/>
        <v>3.2346450448205366E-4</v>
      </c>
      <c r="AN1332" s="13">
        <f t="shared" si="1819"/>
        <v>3.7419444043976886E-4</v>
      </c>
      <c r="AO1332" s="13">
        <f t="shared" si="1820"/>
        <v>2.1644025436460271E-4</v>
      </c>
      <c r="AP1332" s="13">
        <f t="shared" si="1821"/>
        <v>8.346174902074638E-5</v>
      </c>
      <c r="AQ1332" s="13">
        <f t="shared" si="1822"/>
        <v>2.4137828138941418E-5</v>
      </c>
      <c r="AR1332" s="13">
        <f t="shared" si="1823"/>
        <v>2.5209491955584086E-3</v>
      </c>
      <c r="AS1332" s="13">
        <f t="shared" si="1824"/>
        <v>1.9341373043627094E-3</v>
      </c>
      <c r="AT1332" s="13">
        <f t="shared" si="1825"/>
        <v>7.4196003606863924E-4</v>
      </c>
      <c r="AU1332" s="13">
        <f t="shared" si="1826"/>
        <v>1.897502981066333E-4</v>
      </c>
      <c r="AV1332" s="13">
        <f t="shared" si="1827"/>
        <v>3.6395331838558761E-5</v>
      </c>
      <c r="AW1332" s="13">
        <f t="shared" si="1828"/>
        <v>1.3768616220854013E-7</v>
      </c>
      <c r="AX1332" s="13">
        <f t="shared" si="1829"/>
        <v>4.1361719748141532E-5</v>
      </c>
      <c r="AY1332" s="13">
        <f t="shared" si="1830"/>
        <v>4.7848605835639895E-5</v>
      </c>
      <c r="AZ1332" s="13">
        <f t="shared" si="1831"/>
        <v>2.7676425138455511E-5</v>
      </c>
      <c r="BA1332" s="13">
        <f t="shared" si="1832"/>
        <v>1.06723347534331E-5</v>
      </c>
      <c r="BB1332" s="13">
        <f t="shared" si="1833"/>
        <v>3.0865274828542789E-6</v>
      </c>
      <c r="BC1332" s="13">
        <f t="shared" si="1834"/>
        <v>7.1411942166452076E-7</v>
      </c>
      <c r="BD1332" s="13">
        <f t="shared" si="1835"/>
        <v>4.860529056192011E-4</v>
      </c>
      <c r="BE1332" s="13">
        <f t="shared" si="1836"/>
        <v>3.7291233726895737E-4</v>
      </c>
      <c r="BF1332" s="13">
        <f t="shared" si="1837"/>
        <v>1.4305398618102923E-4</v>
      </c>
      <c r="BG1332" s="13">
        <f t="shared" si="1838"/>
        <v>3.658490377328266E-5</v>
      </c>
      <c r="BH1332" s="13">
        <f t="shared" si="1839"/>
        <v>7.0172206652455085E-6</v>
      </c>
      <c r="BI1332" s="13">
        <f t="shared" si="1840"/>
        <v>1.0767585705819742E-6</v>
      </c>
      <c r="BJ1332" s="14">
        <f t="shared" si="1841"/>
        <v>0.24342569151076357</v>
      </c>
      <c r="BK1332" s="14">
        <f t="shared" si="1842"/>
        <v>0.30740928479762503</v>
      </c>
      <c r="BL1332" s="14">
        <f t="shared" si="1843"/>
        <v>0.41132020906548289</v>
      </c>
      <c r="BM1332" s="14">
        <f t="shared" si="1844"/>
        <v>0.30256105416841428</v>
      </c>
      <c r="BN1332" s="14">
        <f t="shared" si="1845"/>
        <v>0.69722137057447153</v>
      </c>
    </row>
    <row r="1333" spans="1:66" x14ac:dyDescent="0.25">
      <c r="A1333" t="s">
        <v>338</v>
      </c>
      <c r="B1333" t="s">
        <v>72</v>
      </c>
      <c r="C1333" t="s">
        <v>79</v>
      </c>
      <c r="D1333" s="7" t="s">
        <v>387</v>
      </c>
      <c r="E1333" s="10">
        <f>VLOOKUP(A1333,home!$A$2:$E$405,3,FALSE)</f>
        <v>1.3033999999999999</v>
      </c>
      <c r="F1333" s="10">
        <f>VLOOKUP(B1333,home!$B$2:$E$405,3,FALSE)</f>
        <v>1.0548999999999999</v>
      </c>
      <c r="G1333" s="10">
        <f>VLOOKUP(C1333,away!$B$2:$E$405,4,FALSE)</f>
        <v>0.68200000000000005</v>
      </c>
      <c r="H1333" s="10">
        <f>VLOOKUP(A1333,away!$A$2:$E$405,3,FALSE)</f>
        <v>1.0085</v>
      </c>
      <c r="I1333" s="10">
        <f>VLOOKUP(C1333,away!$B$2:$E$405,3,FALSE)</f>
        <v>0.7712</v>
      </c>
      <c r="J1333" s="10">
        <f>VLOOKUP(B1333,home!$B$2:$E$405,4,FALSE)</f>
        <v>0.86760000000000004</v>
      </c>
      <c r="K1333" s="12">
        <f t="shared" si="1790"/>
        <v>0.93772044211999994</v>
      </c>
      <c r="L1333" s="12">
        <f t="shared" si="1791"/>
        <v>0.67478041152000001</v>
      </c>
      <c r="M1333" s="13">
        <f t="shared" si="1792"/>
        <v>0.1993883489625923</v>
      </c>
      <c r="N1333" s="13">
        <f t="shared" si="1793"/>
        <v>0.18697053074277889</v>
      </c>
      <c r="O1333" s="13">
        <f t="shared" si="1794"/>
        <v>0.13454335216527141</v>
      </c>
      <c r="P1333" s="13">
        <f t="shared" si="1795"/>
        <v>0.12616405167672515</v>
      </c>
      <c r="Q1333" s="13">
        <f t="shared" si="1796"/>
        <v>8.7663044375764818E-2</v>
      </c>
      <c r="R1333" s="13">
        <f t="shared" si="1797"/>
        <v>4.5393609270681055E-2</v>
      </c>
      <c r="S1333" s="13">
        <f t="shared" si="1798"/>
        <v>1.9957745798970507E-2</v>
      </c>
      <c r="T1333" s="13">
        <f t="shared" si="1799"/>
        <v>5.9153305158974601E-2</v>
      </c>
      <c r="U1333" s="13">
        <f t="shared" si="1800"/>
        <v>4.2566515354725568E-2</v>
      </c>
      <c r="V1333" s="13">
        <f t="shared" si="1801"/>
        <v>1.4031523492459869E-3</v>
      </c>
      <c r="W1333" s="13">
        <f t="shared" si="1802"/>
        <v>2.7401142909875789E-2</v>
      </c>
      <c r="X1333" s="13">
        <f t="shared" si="1803"/>
        <v>1.8489754488844316E-2</v>
      </c>
      <c r="Y1333" s="13">
        <f t="shared" si="1804"/>
        <v>6.2382620714430664E-3</v>
      </c>
      <c r="Z1333" s="13">
        <f t="shared" si="1805"/>
        <v>1.0210239448016085E-2</v>
      </c>
      <c r="AA1333" s="13">
        <f t="shared" si="1806"/>
        <v>9.5743502493447069E-3</v>
      </c>
      <c r="AB1333" s="13">
        <f t="shared" si="1807"/>
        <v>4.4890319744136245E-3</v>
      </c>
      <c r="AC1333" s="13">
        <f t="shared" si="1808"/>
        <v>5.5490762882351724E-5</v>
      </c>
      <c r="AD1333" s="13">
        <f t="shared" si="1809"/>
        <v>6.4236529610105066E-3</v>
      </c>
      <c r="AE1333" s="13">
        <f t="shared" si="1810"/>
        <v>4.3345551884923358E-3</v>
      </c>
      <c r="AF1333" s="13">
        <f t="shared" si="1811"/>
        <v>1.4624364669235048E-3</v>
      </c>
      <c r="AG1333" s="13">
        <f t="shared" si="1812"/>
        <v>3.2894116032416586E-4</v>
      </c>
      <c r="AH1333" s="13">
        <f t="shared" si="1813"/>
        <v>1.7224173941125078E-3</v>
      </c>
      <c r="AI1333" s="13">
        <f t="shared" si="1814"/>
        <v>1.6151460003223589E-3</v>
      </c>
      <c r="AJ1333" s="13">
        <f t="shared" si="1815"/>
        <v>7.5727771075531582E-4</v>
      </c>
      <c r="AK1333" s="13">
        <f t="shared" si="1816"/>
        <v>2.3670492991236544E-4</v>
      </c>
      <c r="AL1333" s="13">
        <f t="shared" si="1817"/>
        <v>1.4044831630926219E-6</v>
      </c>
      <c r="AM1333" s="13">
        <f t="shared" si="1818"/>
        <v>1.2047181389248439E-3</v>
      </c>
      <c r="AN1333" s="13">
        <f t="shared" si="1819"/>
        <v>8.1292020154931474E-4</v>
      </c>
      <c r="AO1333" s="13">
        <f t="shared" si="1820"/>
        <v>2.7427131406718397E-4</v>
      </c>
      <c r="AP1333" s="13">
        <f t="shared" si="1821"/>
        <v>6.1690970058128524E-5</v>
      </c>
      <c r="AQ1333" s="13">
        <f t="shared" si="1822"/>
        <v>1.0406964540722991E-5</v>
      </c>
      <c r="AR1333" s="13">
        <f t="shared" si="1823"/>
        <v>2.3245070360168886E-4</v>
      </c>
      <c r="AS1333" s="13">
        <f t="shared" si="1824"/>
        <v>2.1797377655248073E-4</v>
      </c>
      <c r="AT1333" s="13">
        <f t="shared" si="1825"/>
        <v>1.0219923305967914E-4</v>
      </c>
      <c r="AU1333" s="13">
        <f t="shared" si="1826"/>
        <v>3.1944770003015746E-5</v>
      </c>
      <c r="AV1333" s="13">
        <f t="shared" si="1827"/>
        <v>7.4888159626624097E-6</v>
      </c>
      <c r="AW1333" s="13">
        <f t="shared" si="1828"/>
        <v>2.4685952381850418E-8</v>
      </c>
      <c r="AX1333" s="13">
        <f t="shared" si="1829"/>
        <v>1.8828147097709795E-4</v>
      </c>
      <c r="AY1333" s="13">
        <f t="shared" si="1830"/>
        <v>1.2704864846751709E-4</v>
      </c>
      <c r="AZ1333" s="13">
        <f t="shared" si="1831"/>
        <v>4.2864969647985496E-5</v>
      </c>
      <c r="BA1333" s="13">
        <f t="shared" si="1832"/>
        <v>9.6414806196199892E-6</v>
      </c>
      <c r="BB1333" s="13">
        <f t="shared" si="1833"/>
        <v>1.6264705650423202E-6</v>
      </c>
      <c r="BC1333" s="13">
        <f t="shared" si="1834"/>
        <v>2.1950209544088481E-7</v>
      </c>
      <c r="BD1333" s="13">
        <f t="shared" si="1835"/>
        <v>2.6142196905743516E-5</v>
      </c>
      <c r="BE1333" s="13">
        <f t="shared" si="1836"/>
        <v>2.4514072440441903E-5</v>
      </c>
      <c r="BF1333" s="13">
        <f t="shared" si="1837"/>
        <v>1.1493673423506442E-5</v>
      </c>
      <c r="BG1333" s="13">
        <f t="shared" si="1838"/>
        <v>3.5926175080911184E-6</v>
      </c>
      <c r="BH1333" s="13">
        <f t="shared" si="1839"/>
        <v>8.4221771951381396E-7</v>
      </c>
      <c r="BI1333" s="13">
        <f t="shared" si="1840"/>
        <v>1.5795295446075837E-7</v>
      </c>
      <c r="BJ1333" s="14">
        <f t="shared" si="1841"/>
        <v>0.40119931565594502</v>
      </c>
      <c r="BK1333" s="14">
        <f t="shared" si="1842"/>
        <v>0.34709724268204695</v>
      </c>
      <c r="BL1333" s="14">
        <f t="shared" si="1843"/>
        <v>0.24155720507967027</v>
      </c>
      <c r="BM1333" s="14">
        <f t="shared" si="1844"/>
        <v>0.21981404170934937</v>
      </c>
      <c r="BN1333" s="14">
        <f t="shared" si="1845"/>
        <v>0.78012293719381365</v>
      </c>
    </row>
    <row r="1334" spans="1:66" x14ac:dyDescent="0.25">
      <c r="A1334" t="s">
        <v>338</v>
      </c>
      <c r="B1334" t="s">
        <v>93</v>
      </c>
      <c r="C1334" t="s">
        <v>71</v>
      </c>
      <c r="D1334" s="7" t="s">
        <v>387</v>
      </c>
      <c r="E1334" s="10">
        <f>VLOOKUP(A1334,home!$A$2:$E$405,3,FALSE)</f>
        <v>1.3033999999999999</v>
      </c>
      <c r="F1334" s="10">
        <f>VLOOKUP(B1334,home!$B$2:$E$405,3,FALSE)</f>
        <v>1.0741000000000001</v>
      </c>
      <c r="G1334" s="10">
        <f>VLOOKUP(C1334,away!$B$2:$E$405,4,FALSE)</f>
        <v>1.2466999999999999</v>
      </c>
      <c r="H1334" s="10">
        <f>VLOOKUP(A1334,away!$A$2:$E$405,3,FALSE)</f>
        <v>1.0085</v>
      </c>
      <c r="I1334" s="10">
        <f>VLOOKUP(C1334,away!$B$2:$E$405,3,FALSE)</f>
        <v>0.86760000000000004</v>
      </c>
      <c r="J1334" s="10">
        <f>VLOOKUP(B1334,home!$B$2:$E$405,4,FALSE)</f>
        <v>1.0907</v>
      </c>
      <c r="K1334" s="12">
        <f t="shared" si="1790"/>
        <v>1.7453574845979998</v>
      </c>
      <c r="L1334" s="12">
        <f t="shared" si="1791"/>
        <v>0.95433479622000006</v>
      </c>
      <c r="M1334" s="13">
        <f t="shared" si="1792"/>
        <v>6.7226196347364139E-2</v>
      </c>
      <c r="N1334" s="13">
        <f t="shared" si="1793"/>
        <v>0.1173337449559267</v>
      </c>
      <c r="O1334" s="13">
        <f t="shared" si="1794"/>
        <v>6.4156298391807476E-2</v>
      </c>
      <c r="P1334" s="13">
        <f t="shared" si="1795"/>
        <v>0.11197567558224378</v>
      </c>
      <c r="Q1334" s="13">
        <f t="shared" si="1796"/>
        <v>0.10239466497736976</v>
      </c>
      <c r="R1334" s="13">
        <f t="shared" si="1797"/>
        <v>3.0613293975987541E-2</v>
      </c>
      <c r="S1334" s="13">
        <f t="shared" si="1798"/>
        <v>4.6628221598735177E-2</v>
      </c>
      <c r="T1334" s="13">
        <f t="shared" si="1799"/>
        <v>9.771879173519335E-2</v>
      </c>
      <c r="U1334" s="13">
        <f t="shared" si="1800"/>
        <v>5.3431141769188714E-2</v>
      </c>
      <c r="V1334" s="13">
        <f t="shared" si="1801"/>
        <v>8.6296164597277746E-3</v>
      </c>
      <c r="W1334" s="13">
        <f t="shared" si="1802"/>
        <v>5.9571764967052313E-2</v>
      </c>
      <c r="X1334" s="13">
        <f t="shared" si="1803"/>
        <v>5.6851408180297609E-2</v>
      </c>
      <c r="Y1334" s="13">
        <f t="shared" si="1804"/>
        <v>2.7127638520282178E-2</v>
      </c>
      <c r="Z1334" s="13">
        <f t="shared" si="1805"/>
        <v>9.7384438893990122E-3</v>
      </c>
      <c r="AA1334" s="13">
        <f t="shared" si="1806"/>
        <v>1.699706593070022E-2</v>
      </c>
      <c r="AB1334" s="13">
        <f t="shared" si="1807"/>
        <v>1.4832978119176651E-2</v>
      </c>
      <c r="AC1334" s="13">
        <f t="shared" si="1808"/>
        <v>8.9837294239126294E-4</v>
      </c>
      <c r="AD1334" s="13">
        <f t="shared" si="1809"/>
        <v>2.5993506463989433E-2</v>
      </c>
      <c r="AE1334" s="13">
        <f t="shared" si="1810"/>
        <v>2.480650769435461E-2</v>
      </c>
      <c r="AF1334" s="13">
        <f t="shared" si="1811"/>
        <v>1.1836856732710883E-2</v>
      </c>
      <c r="AG1334" s="13">
        <f t="shared" si="1812"/>
        <v>3.7654414192989931E-3</v>
      </c>
      <c r="AH1334" s="13">
        <f t="shared" si="1813"/>
        <v>2.3234339661723771E-3</v>
      </c>
      <c r="AI1334" s="13">
        <f t="shared" si="1814"/>
        <v>4.0552228628281742E-3</v>
      </c>
      <c r="AJ1334" s="13">
        <f t="shared" si="1815"/>
        <v>3.5389067876750416E-3</v>
      </c>
      <c r="AK1334" s="13">
        <f t="shared" si="1816"/>
        <v>2.0588858163877654E-3</v>
      </c>
      <c r="AL1334" s="13">
        <f t="shared" si="1817"/>
        <v>5.9855188967872642E-5</v>
      </c>
      <c r="AM1334" s="13">
        <f t="shared" si="1818"/>
        <v>9.0735922115740778E-3</v>
      </c>
      <c r="AN1334" s="13">
        <f t="shared" si="1819"/>
        <v>8.6592447742159274E-3</v>
      </c>
      <c r="AO1334" s="13">
        <f t="shared" si="1820"/>
        <v>4.1319092985102283E-3</v>
      </c>
      <c r="AP1334" s="13">
        <f t="shared" si="1821"/>
        <v>1.3144082727977611E-3</v>
      </c>
      <c r="AQ1334" s="13">
        <f t="shared" si="1822"/>
        <v>3.1359638779258333E-4</v>
      </c>
      <c r="AR1334" s="13">
        <f t="shared" si="1823"/>
        <v>4.4346677612754857E-4</v>
      </c>
      <c r="AS1334" s="13">
        <f t="shared" si="1824"/>
        <v>7.7400805688476238E-4</v>
      </c>
      <c r="AT1334" s="13">
        <f t="shared" si="1825"/>
        <v>6.7546037761148734E-4</v>
      </c>
      <c r="AU1334" s="13">
        <f t="shared" si="1826"/>
        <v>3.9297327520453344E-4</v>
      </c>
      <c r="AV1334" s="13">
        <f t="shared" si="1827"/>
        <v>1.714697117813056E-4</v>
      </c>
      <c r="AW1334" s="13">
        <f t="shared" si="1828"/>
        <v>2.7693921524731772E-6</v>
      </c>
      <c r="AX1334" s="13">
        <f t="shared" si="1829"/>
        <v>2.6394436797768234E-3</v>
      </c>
      <c r="AY1334" s="13">
        <f t="shared" si="1830"/>
        <v>2.5189129462739822E-3</v>
      </c>
      <c r="AZ1334" s="13">
        <f t="shared" si="1831"/>
        <v>1.2019431366391501E-3</v>
      </c>
      <c r="BA1334" s="13">
        <f t="shared" si="1832"/>
        <v>3.8235205279085044E-4</v>
      </c>
      <c r="BB1334" s="13">
        <f t="shared" si="1833"/>
        <v>9.122296709611371E-5</v>
      </c>
      <c r="BC1334" s="13">
        <f t="shared" si="1834"/>
        <v>1.7411450342850694E-5</v>
      </c>
      <c r="BD1334" s="13">
        <f t="shared" si="1835"/>
        <v>7.0535962571004039E-5</v>
      </c>
      <c r="BE1334" s="13">
        <f t="shared" si="1836"/>
        <v>1.2311047020662627E-4</v>
      </c>
      <c r="BF1334" s="13">
        <f t="shared" si="1837"/>
        <v>1.0743589030375713E-4</v>
      </c>
      <c r="BG1334" s="13">
        <f t="shared" si="1838"/>
        <v>6.250467841870405E-5</v>
      </c>
      <c r="BH1334" s="13">
        <f t="shared" si="1839"/>
        <v>2.727325207511906E-5</v>
      </c>
      <c r="BI1334" s="13">
        <f t="shared" si="1840"/>
        <v>9.5203149277273851E-6</v>
      </c>
      <c r="BJ1334" s="14">
        <f t="shared" si="1841"/>
        <v>0.55774436282428619</v>
      </c>
      <c r="BK1334" s="14">
        <f t="shared" si="1842"/>
        <v>0.23793685106570395</v>
      </c>
      <c r="BL1334" s="14">
        <f t="shared" si="1843"/>
        <v>0.19486498638603658</v>
      </c>
      <c r="BM1334" s="14">
        <f t="shared" si="1844"/>
        <v>0.50406862638060457</v>
      </c>
      <c r="BN1334" s="14">
        <f t="shared" si="1845"/>
        <v>0.49369987423069944</v>
      </c>
    </row>
    <row r="1335" spans="1:66" x14ac:dyDescent="0.25">
      <c r="A1335" t="s">
        <v>338</v>
      </c>
      <c r="B1335" t="s">
        <v>87</v>
      </c>
      <c r="C1335" t="s">
        <v>89</v>
      </c>
      <c r="D1335" s="7" t="s">
        <v>387</v>
      </c>
      <c r="E1335" s="10">
        <f>VLOOKUP(A1335,home!$A$2:$E$405,3,FALSE)</f>
        <v>1.3033999999999999</v>
      </c>
      <c r="F1335" s="10">
        <f>VLOOKUP(B1335,home!$B$2:$E$405,3,FALSE)</f>
        <v>0.86309999999999998</v>
      </c>
      <c r="G1335" s="10">
        <f>VLOOKUP(C1335,away!$B$2:$E$405,4,FALSE)</f>
        <v>0.61380000000000001</v>
      </c>
      <c r="H1335" s="10">
        <f>VLOOKUP(A1335,away!$A$2:$E$405,3,FALSE)</f>
        <v>1.0085</v>
      </c>
      <c r="I1335" s="10">
        <f>VLOOKUP(C1335,away!$B$2:$E$405,3,FALSE)</f>
        <v>0.99160000000000004</v>
      </c>
      <c r="J1335" s="10">
        <f>VLOOKUP(B1335,home!$B$2:$E$405,4,FALSE)</f>
        <v>0.99160000000000004</v>
      </c>
      <c r="K1335" s="12">
        <f t="shared" si="1790"/>
        <v>0.69050323465199992</v>
      </c>
      <c r="L1335" s="12">
        <f t="shared" si="1791"/>
        <v>0.99162835976000008</v>
      </c>
      <c r="M1335" s="13">
        <f t="shared" si="1792"/>
        <v>0.185977125426081</v>
      </c>
      <c r="N1335" s="13">
        <f t="shared" si="1793"/>
        <v>0.12841780667798963</v>
      </c>
      <c r="O1335" s="13">
        <f t="shared" si="1794"/>
        <v>0.18442019183914451</v>
      </c>
      <c r="P1335" s="13">
        <f t="shared" si="1795"/>
        <v>0.12734273900007165</v>
      </c>
      <c r="Q1335" s="13">
        <f t="shared" si="1796"/>
        <v>4.4336455449033516E-2</v>
      </c>
      <c r="R1335" s="13">
        <f t="shared" si="1797"/>
        <v>9.1438146170037718E-2</v>
      </c>
      <c r="S1335" s="13">
        <f t="shared" si="1798"/>
        <v>2.17986125160399E-2</v>
      </c>
      <c r="T1335" s="13">
        <f t="shared" si="1799"/>
        <v>4.3965286594497423E-2</v>
      </c>
      <c r="U1335" s="13">
        <f t="shared" si="1800"/>
        <v>6.3138335700993406E-2</v>
      </c>
      <c r="V1335" s="13">
        <f t="shared" si="1801"/>
        <v>1.658444713344945E-3</v>
      </c>
      <c r="W1335" s="13">
        <f t="shared" si="1802"/>
        <v>1.0204821966853976E-2</v>
      </c>
      <c r="X1335" s="13">
        <f t="shared" si="1803"/>
        <v>1.0119390868634228E-2</v>
      </c>
      <c r="Y1335" s="13">
        <f t="shared" si="1804"/>
        <v>5.0173374844170405E-3</v>
      </c>
      <c r="Z1335" s="13">
        <f t="shared" si="1805"/>
        <v>3.0224219635363214E-2</v>
      </c>
      <c r="AA1335" s="13">
        <f t="shared" si="1806"/>
        <v>2.0869921423050785E-2</v>
      </c>
      <c r="AB1335" s="13">
        <f t="shared" si="1807"/>
        <v>7.2053741247748186E-3</v>
      </c>
      <c r="AC1335" s="13">
        <f t="shared" si="1808"/>
        <v>7.0973409966980882E-5</v>
      </c>
      <c r="AD1335" s="13">
        <f t="shared" si="1809"/>
        <v>1.7616156442901137E-3</v>
      </c>
      <c r="AE1335" s="13">
        <f t="shared" si="1810"/>
        <v>1.7468680318749612E-3</v>
      </c>
      <c r="AF1335" s="13">
        <f t="shared" si="1811"/>
        <v>8.6612194058267367E-4</v>
      </c>
      <c r="AG1335" s="13">
        <f t="shared" si="1812"/>
        <v>2.8629035976404833E-4</v>
      </c>
      <c r="AH1335" s="13">
        <f t="shared" si="1813"/>
        <v>7.4927983355103011E-3</v>
      </c>
      <c r="AI1335" s="13">
        <f t="shared" si="1814"/>
        <v>5.1738014872649831E-3</v>
      </c>
      <c r="AJ1335" s="13">
        <f t="shared" si="1815"/>
        <v>1.7862633312018996E-3</v>
      </c>
      <c r="AK1335" s="13">
        <f t="shared" si="1816"/>
        <v>4.1114020271172278E-4</v>
      </c>
      <c r="AL1335" s="13">
        <f t="shared" si="1817"/>
        <v>1.9438838837118349E-6</v>
      </c>
      <c r="AM1335" s="13">
        <f t="shared" si="1818"/>
        <v>2.4328026011917817E-4</v>
      </c>
      <c r="AN1335" s="13">
        <f t="shared" si="1819"/>
        <v>2.4124360530396682E-4</v>
      </c>
      <c r="AO1335" s="13">
        <f t="shared" si="1820"/>
        <v>1.1961200031508073E-4</v>
      </c>
      <c r="AP1335" s="13">
        <f t="shared" si="1821"/>
        <v>3.953688389335204E-5</v>
      </c>
      <c r="AQ1335" s="13">
        <f t="shared" si="1822"/>
        <v>9.8014738312965612E-6</v>
      </c>
      <c r="AR1335" s="13">
        <f t="shared" si="1823"/>
        <v>1.486014264690908E-3</v>
      </c>
      <c r="AS1335" s="13">
        <f t="shared" si="1824"/>
        <v>1.026097656508085E-3</v>
      </c>
      <c r="AT1335" s="13">
        <f t="shared" si="1825"/>
        <v>3.5426187544383475E-4</v>
      </c>
      <c r="AU1335" s="13">
        <f t="shared" si="1826"/>
        <v>8.1539656969283926E-5</v>
      </c>
      <c r="AV1335" s="13">
        <f t="shared" si="1827"/>
        <v>1.407584922242626E-5</v>
      </c>
      <c r="AW1335" s="13">
        <f t="shared" si="1828"/>
        <v>3.6972811319139779E-8</v>
      </c>
      <c r="AX1335" s="13">
        <f t="shared" si="1829"/>
        <v>2.7997634423212054E-5</v>
      </c>
      <c r="AY1335" s="13">
        <f t="shared" si="1830"/>
        <v>2.7763248300249886E-5</v>
      </c>
      <c r="AZ1335" s="13">
        <f t="shared" si="1831"/>
        <v>1.3765412186793201E-5</v>
      </c>
      <c r="BA1335" s="13">
        <f t="shared" si="1832"/>
        <v>4.5500577027366865E-6</v>
      </c>
      <c r="BB1335" s="13">
        <f t="shared" si="1833"/>
        <v>1.1279915641445334E-6</v>
      </c>
      <c r="BC1335" s="13">
        <f t="shared" si="1834"/>
        <v>2.2370968491515216E-7</v>
      </c>
      <c r="BD1335" s="13">
        <f t="shared" si="1835"/>
        <v>2.4559564797923454E-4</v>
      </c>
      <c r="BE1335" s="13">
        <f t="shared" si="1836"/>
        <v>1.6958458934611533E-4</v>
      </c>
      <c r="BF1335" s="13">
        <f t="shared" si="1837"/>
        <v>5.8549353745311863E-5</v>
      </c>
      <c r="BG1335" s="13">
        <f t="shared" si="1838"/>
        <v>1.3476172715974009E-5</v>
      </c>
      <c r="BH1335" s="13">
        <f t="shared" si="1839"/>
        <v>2.3263352127772699E-6</v>
      </c>
      <c r="BI1335" s="13">
        <f t="shared" si="1840"/>
        <v>3.2126839786151078E-7</v>
      </c>
      <c r="BJ1335" s="14">
        <f t="shared" si="1841"/>
        <v>0.24745089729526254</v>
      </c>
      <c r="BK1335" s="14">
        <f t="shared" si="1842"/>
        <v>0.33687760219768836</v>
      </c>
      <c r="BL1335" s="14">
        <f t="shared" si="1843"/>
        <v>0.38538781528492205</v>
      </c>
      <c r="BM1335" s="14">
        <f t="shared" si="1844"/>
        <v>0.23798034357538914</v>
      </c>
      <c r="BN1335" s="14">
        <f t="shared" si="1845"/>
        <v>0.76193246456235808</v>
      </c>
    </row>
    <row r="1336" spans="1:66" x14ac:dyDescent="0.25">
      <c r="A1336" t="s">
        <v>338</v>
      </c>
      <c r="B1336" t="s">
        <v>75</v>
      </c>
      <c r="C1336" t="s">
        <v>90</v>
      </c>
      <c r="D1336" s="7" t="s">
        <v>387</v>
      </c>
      <c r="E1336" s="10">
        <f>VLOOKUP(A1336,home!$A$2:$E$405,3,FALSE)</f>
        <v>1.3033999999999999</v>
      </c>
      <c r="F1336" s="10">
        <f>VLOOKUP(B1336,home!$B$2:$E$405,3,FALSE)</f>
        <v>0.67130000000000001</v>
      </c>
      <c r="G1336" s="10">
        <f>VLOOKUP(C1336,away!$B$2:$E$405,4,FALSE)</f>
        <v>0.57540000000000002</v>
      </c>
      <c r="H1336" s="10">
        <f>VLOOKUP(A1336,away!$A$2:$E$405,3,FALSE)</f>
        <v>1.0085</v>
      </c>
      <c r="I1336" s="10">
        <f>VLOOKUP(C1336,away!$B$2:$E$405,3,FALSE)</f>
        <v>2.1071</v>
      </c>
      <c r="J1336" s="10">
        <f>VLOOKUP(B1336,home!$B$2:$E$405,4,FALSE)</f>
        <v>1.6113</v>
      </c>
      <c r="K1336" s="12">
        <f t="shared" si="1790"/>
        <v>0.50345913046799995</v>
      </c>
      <c r="L1336" s="12">
        <f t="shared" si="1791"/>
        <v>3.4240291769549995</v>
      </c>
      <c r="M1336" s="13">
        <f t="shared" si="1792"/>
        <v>1.9693073433543394E-2</v>
      </c>
      <c r="N1336" s="13">
        <f t="shared" si="1793"/>
        <v>9.9146576270942258E-3</v>
      </c>
      <c r="O1336" s="13">
        <f t="shared" si="1794"/>
        <v>6.7429658020369959E-2</v>
      </c>
      <c r="P1336" s="13">
        <f t="shared" si="1795"/>
        <v>3.3948076994690053E-2</v>
      </c>
      <c r="Q1336" s="13">
        <f t="shared" si="1796"/>
        <v>2.4958124539123912E-3</v>
      </c>
      <c r="R1336" s="13">
        <f t="shared" si="1797"/>
        <v>0.11544055822692222</v>
      </c>
      <c r="S1336" s="13">
        <f t="shared" si="1798"/>
        <v>1.4630422411292945E-2</v>
      </c>
      <c r="T1336" s="13">
        <f t="shared" si="1799"/>
        <v>8.5457346624036833E-3</v>
      </c>
      <c r="U1336" s="13">
        <f t="shared" si="1800"/>
        <v>5.8119603065666763E-2</v>
      </c>
      <c r="V1336" s="13">
        <f t="shared" si="1801"/>
        <v>2.802309080113312E-3</v>
      </c>
      <c r="W1336" s="13">
        <f t="shared" si="1802"/>
        <v>4.1884652261931269E-4</v>
      </c>
      <c r="X1336" s="13">
        <f t="shared" si="1803"/>
        <v>1.4341427141146689E-3</v>
      </c>
      <c r="Y1336" s="13">
        <f t="shared" si="1804"/>
        <v>2.455273248523029E-3</v>
      </c>
      <c r="Z1336" s="13">
        <f t="shared" si="1805"/>
        <v>0.1317572798576514</v>
      </c>
      <c r="AA1336" s="13">
        <f t="shared" si="1806"/>
        <v>6.6334405549962089E-2</v>
      </c>
      <c r="AB1336" s="13">
        <f t="shared" si="1807"/>
        <v>1.6698331069147788E-2</v>
      </c>
      <c r="AC1336" s="13">
        <f t="shared" si="1808"/>
        <v>3.0192406461986286E-4</v>
      </c>
      <c r="AD1336" s="13">
        <f t="shared" si="1809"/>
        <v>5.2718026519366136E-5</v>
      </c>
      <c r="AE1336" s="13">
        <f t="shared" si="1810"/>
        <v>1.8050806095379709E-4</v>
      </c>
      <c r="AF1336" s="13">
        <f t="shared" si="1811"/>
        <v>3.0903243369068633E-4</v>
      </c>
      <c r="AG1336" s="13">
        <f t="shared" si="1812"/>
        <v>3.527120231941071E-4</v>
      </c>
      <c r="AH1336" s="13">
        <f t="shared" si="1813"/>
        <v>0.11278519262720593</v>
      </c>
      <c r="AI1336" s="13">
        <f t="shared" si="1814"/>
        <v>5.6782735009758972E-2</v>
      </c>
      <c r="AJ1336" s="13">
        <f t="shared" si="1815"/>
        <v>1.4293893196804052E-2</v>
      </c>
      <c r="AK1336" s="13">
        <f t="shared" si="1816"/>
        <v>2.3987970132884769E-3</v>
      </c>
      <c r="AL1336" s="13">
        <f t="shared" si="1817"/>
        <v>2.0818977650906231E-5</v>
      </c>
      <c r="AM1336" s="13">
        <f t="shared" si="1818"/>
        <v>5.3082743582858093E-6</v>
      </c>
      <c r="AN1336" s="13">
        <f t="shared" si="1819"/>
        <v>1.8175686282052689E-5</v>
      </c>
      <c r="AO1336" s="13">
        <f t="shared" si="1820"/>
        <v>3.1117040070464566E-5</v>
      </c>
      <c r="AP1336" s="13">
        <f t="shared" si="1821"/>
        <v>3.551521770058285E-5</v>
      </c>
      <c r="AQ1336" s="13">
        <f t="shared" si="1822"/>
        <v>3.0401285408176086E-5</v>
      </c>
      <c r="AR1336" s="13">
        <f t="shared" si="1823"/>
        <v>7.7235958056808579E-2</v>
      </c>
      <c r="AS1336" s="13">
        <f t="shared" si="1824"/>
        <v>3.8885148284143752E-2</v>
      </c>
      <c r="AT1336" s="13">
        <f t="shared" si="1825"/>
        <v>9.7885414716271258E-3</v>
      </c>
      <c r="AU1336" s="13">
        <f t="shared" si="1826"/>
        <v>1.6427101926184502E-3</v>
      </c>
      <c r="AV1336" s="13">
        <f t="shared" si="1827"/>
        <v>2.0675936129665136E-4</v>
      </c>
      <c r="AW1336" s="13">
        <f t="shared" si="1828"/>
        <v>9.9691602316243078E-7</v>
      </c>
      <c r="AX1336" s="13">
        <f t="shared" si="1829"/>
        <v>4.4541653211802572E-7</v>
      </c>
      <c r="AY1336" s="13">
        <f t="shared" si="1830"/>
        <v>1.5251192018702339E-6</v>
      </c>
      <c r="AZ1336" s="13">
        <f t="shared" si="1831"/>
        <v>2.6110263227690009E-6</v>
      </c>
      <c r="BA1336" s="13">
        <f t="shared" si="1832"/>
        <v>2.9800767703195274E-6</v>
      </c>
      <c r="BB1336" s="13">
        <f t="shared" si="1833"/>
        <v>2.5509674527849716E-6</v>
      </c>
      <c r="BC1336" s="13">
        <f t="shared" si="1834"/>
        <v>1.7469173975596629E-6</v>
      </c>
      <c r="BD1336" s="13">
        <f t="shared" si="1835"/>
        <v>4.4076362316097531E-2</v>
      </c>
      <c r="BE1336" s="13">
        <f t="shared" si="1836"/>
        <v>2.219064704585498E-2</v>
      </c>
      <c r="BF1336" s="13">
        <f t="shared" si="1837"/>
        <v>5.5860419331142195E-3</v>
      </c>
      <c r="BG1336" s="13">
        <f t="shared" si="1838"/>
        <v>9.3744793813449045E-4</v>
      </c>
      <c r="BH1336" s="13">
        <f t="shared" si="1839"/>
        <v>1.1799168094805245E-4</v>
      </c>
      <c r="BI1336" s="13">
        <f t="shared" si="1840"/>
        <v>1.1880797818512836E-5</v>
      </c>
      <c r="BJ1336" s="14">
        <f t="shared" si="1841"/>
        <v>2.6291814800522256E-2</v>
      </c>
      <c r="BK1336" s="14">
        <f t="shared" si="1842"/>
        <v>7.1398150081112347E-2</v>
      </c>
      <c r="BL1336" s="14">
        <f t="shared" si="1843"/>
        <v>0.71096266285758858</v>
      </c>
      <c r="BM1336" s="14">
        <f t="shared" si="1844"/>
        <v>0.69148754263716372</v>
      </c>
      <c r="BN1336" s="14">
        <f t="shared" si="1845"/>
        <v>0.24892183675653223</v>
      </c>
    </row>
    <row r="1337" spans="1:66" x14ac:dyDescent="0.25">
      <c r="A1337" t="s">
        <v>339</v>
      </c>
      <c r="B1337" t="s">
        <v>111</v>
      </c>
      <c r="C1337" t="s">
        <v>115</v>
      </c>
      <c r="D1337" s="7" t="s">
        <v>387</v>
      </c>
      <c r="E1337" s="10">
        <f>VLOOKUP(A1337,home!$A$2:$E$405,3,FALSE)</f>
        <v>1.2199</v>
      </c>
      <c r="F1337" s="10">
        <f>VLOOKUP(B1337,home!$B$2:$E$405,3,FALSE)</f>
        <v>1.7565999999999999</v>
      </c>
      <c r="G1337" s="10">
        <f>VLOOKUP(C1337,away!$B$2:$E$405,4,FALSE)</f>
        <v>1.054</v>
      </c>
      <c r="H1337" s="10">
        <f>VLOOKUP(A1337,away!$A$2:$E$405,3,FALSE)</f>
        <v>1.0142</v>
      </c>
      <c r="I1337" s="10">
        <f>VLOOKUP(C1337,away!$B$2:$E$405,3,FALSE)</f>
        <v>0.56340000000000001</v>
      </c>
      <c r="J1337" s="10">
        <f>VLOOKUP(B1337,home!$B$2:$E$405,4,FALSE)</f>
        <v>0.56340000000000001</v>
      </c>
      <c r="K1337" s="12">
        <f t="shared" si="1790"/>
        <v>2.2585916623600002</v>
      </c>
      <c r="L1337" s="12">
        <f t="shared" si="1791"/>
        <v>0.321926917752</v>
      </c>
      <c r="M1337" s="13">
        <f t="shared" si="1792"/>
        <v>7.5734719318366228E-2</v>
      </c>
      <c r="N1337" s="13">
        <f t="shared" si="1793"/>
        <v>0.17105380560363678</v>
      </c>
      <c r="O1337" s="13">
        <f t="shared" si="1794"/>
        <v>2.4381044756974484E-2</v>
      </c>
      <c r="P1337" s="13">
        <f t="shared" si="1795"/>
        <v>5.5066824407728567E-2</v>
      </c>
      <c r="Q1337" s="13">
        <f t="shared" si="1796"/>
        <v>0.1931703495756612</v>
      </c>
      <c r="R1337" s="13">
        <f t="shared" si="1797"/>
        <v>3.9244572950931766E-3</v>
      </c>
      <c r="S1337" s="13">
        <f t="shared" si="1798"/>
        <v>1.0009792000431441E-2</v>
      </c>
      <c r="T1337" s="13">
        <f t="shared" si="1799"/>
        <v>6.2186735239968954E-2</v>
      </c>
      <c r="U1337" s="13">
        <f t="shared" si="1800"/>
        <v>8.8637465259853287E-3</v>
      </c>
      <c r="V1337" s="13">
        <f t="shared" si="1801"/>
        <v>8.0868158899711823E-4</v>
      </c>
      <c r="W1337" s="13">
        <f t="shared" si="1802"/>
        <v>0.14543098032225166</v>
      </c>
      <c r="X1337" s="13">
        <f t="shared" si="1803"/>
        <v>4.6818147240794229E-2</v>
      </c>
      <c r="Y1337" s="13">
        <f t="shared" si="1804"/>
        <v>7.5360109180440931E-3</v>
      </c>
      <c r="Z1337" s="13">
        <f t="shared" si="1805"/>
        <v>4.2112948028623251E-4</v>
      </c>
      <c r="AA1337" s="13">
        <f t="shared" si="1806"/>
        <v>9.5115953294848486E-4</v>
      </c>
      <c r="AB1337" s="13">
        <f t="shared" si="1807"/>
        <v>1.07414049534584E-3</v>
      </c>
      <c r="AC1337" s="13">
        <f t="shared" si="1808"/>
        <v>3.6749597364213789E-5</v>
      </c>
      <c r="AD1337" s="13">
        <f t="shared" si="1809"/>
        <v>8.2117299901169727E-2</v>
      </c>
      <c r="AE1337" s="13">
        <f t="shared" si="1810"/>
        <v>2.643576925130018E-2</v>
      </c>
      <c r="AF1337" s="13">
        <f t="shared" si="1811"/>
        <v>4.2551928567370811E-3</v>
      </c>
      <c r="AG1337" s="13">
        <f t="shared" si="1812"/>
        <v>4.5662037360323209E-4</v>
      </c>
      <c r="AH1337" s="13">
        <f t="shared" si="1813"/>
        <v>3.3893228890762113E-5</v>
      </c>
      <c r="AI1337" s="13">
        <f t="shared" si="1814"/>
        <v>7.6550964183134379E-5</v>
      </c>
      <c r="AJ1337" s="13">
        <f t="shared" si="1815"/>
        <v>8.644868472482317E-5</v>
      </c>
      <c r="AK1337" s="13">
        <f t="shared" si="1816"/>
        <v>6.508409284715797E-5</v>
      </c>
      <c r="AL1337" s="13">
        <f t="shared" si="1817"/>
        <v>1.0688274246335665E-6</v>
      </c>
      <c r="AM1337" s="13">
        <f t="shared" si="1818"/>
        <v>3.7093889778459517E-2</v>
      </c>
      <c r="AN1337" s="13">
        <f t="shared" si="1819"/>
        <v>1.1941521603811889E-2</v>
      </c>
      <c r="AO1337" s="13">
        <f t="shared" si="1820"/>
        <v>1.92214862159204E-3</v>
      </c>
      <c r="AP1337" s="13">
        <f t="shared" si="1821"/>
        <v>2.0626379373679364E-4</v>
      </c>
      <c r="AQ1337" s="13">
        <f t="shared" si="1822"/>
        <v>1.6600466840380061E-5</v>
      </c>
      <c r="AR1337" s="13">
        <f t="shared" si="1823"/>
        <v>2.1822285418932163E-6</v>
      </c>
      <c r="AS1337" s="13">
        <f t="shared" si="1824"/>
        <v>4.9287631900840382E-6</v>
      </c>
      <c r="AT1337" s="13">
        <f t="shared" si="1825"/>
        <v>5.5660317234353433E-6</v>
      </c>
      <c r="AU1337" s="13">
        <f t="shared" si="1826"/>
        <v>4.19046428099411E-6</v>
      </c>
      <c r="AV1337" s="13">
        <f t="shared" si="1827"/>
        <v>2.366136921617673E-6</v>
      </c>
      <c r="AW1337" s="13">
        <f t="shared" si="1828"/>
        <v>2.1587388131519499E-8</v>
      </c>
      <c r="AX1337" s="13">
        <f t="shared" si="1829"/>
        <v>1.3963325029688247E-2</v>
      </c>
      <c r="AY1337" s="13">
        <f t="shared" si="1830"/>
        <v>4.4951701883768902E-3</v>
      </c>
      <c r="AZ1337" s="13">
        <f t="shared" si="1831"/>
        <v>7.2355814175742461E-4</v>
      </c>
      <c r="BA1337" s="13">
        <f t="shared" si="1832"/>
        <v>7.7644280796777463E-5</v>
      </c>
      <c r="BB1337" s="13">
        <f t="shared" si="1833"/>
        <v>6.2489459994943412E-6</v>
      </c>
      <c r="BC1337" s="13">
        <f t="shared" si="1834"/>
        <v>4.0234078496318073E-7</v>
      </c>
      <c r="BD1337" s="13">
        <f t="shared" si="1835"/>
        <v>1.1708635138702072E-7</v>
      </c>
      <c r="BE1337" s="13">
        <f t="shared" si="1836"/>
        <v>2.6445025701887824E-7</v>
      </c>
      <c r="BF1337" s="13">
        <f t="shared" si="1837"/>
        <v>2.986425728058988E-7</v>
      </c>
      <c r="BG1337" s="13">
        <f t="shared" si="1838"/>
        <v>2.248372083217141E-7</v>
      </c>
      <c r="BH1337" s="13">
        <f t="shared" si="1839"/>
        <v>1.269538610259305E-7</v>
      </c>
      <c r="BI1337" s="13">
        <f t="shared" si="1840"/>
        <v>5.734738640351536E-8</v>
      </c>
      <c r="BJ1337" s="14">
        <f t="shared" si="1841"/>
        <v>0.80990768447501149</v>
      </c>
      <c r="BK1337" s="14">
        <f t="shared" si="1842"/>
        <v>0.14615300592868907</v>
      </c>
      <c r="BL1337" s="14">
        <f t="shared" si="1843"/>
        <v>3.9476848519288177E-2</v>
      </c>
      <c r="BM1337" s="14">
        <f t="shared" si="1844"/>
        <v>0.46813231884482581</v>
      </c>
      <c r="BN1337" s="14">
        <f t="shared" si="1845"/>
        <v>0.52333120095746044</v>
      </c>
    </row>
    <row r="1338" spans="1:66" x14ac:dyDescent="0.25">
      <c r="A1338" t="s">
        <v>339</v>
      </c>
      <c r="B1338" t="s">
        <v>120</v>
      </c>
      <c r="C1338" t="s">
        <v>112</v>
      </c>
      <c r="D1338" s="7" t="s">
        <v>387</v>
      </c>
      <c r="E1338" s="10">
        <f>VLOOKUP(A1338,home!$A$2:$E$405,3,FALSE)</f>
        <v>1.2199</v>
      </c>
      <c r="F1338" s="10">
        <f>VLOOKUP(B1338,home!$B$2:$E$405,3,FALSE)</f>
        <v>0.87829999999999997</v>
      </c>
      <c r="G1338" s="10">
        <f>VLOOKUP(C1338,away!$B$2:$E$405,4,FALSE)</f>
        <v>0.81969999999999998</v>
      </c>
      <c r="H1338" s="10">
        <f>VLOOKUP(A1338,away!$A$2:$E$405,3,FALSE)</f>
        <v>1.0142</v>
      </c>
      <c r="I1338" s="10">
        <f>VLOOKUP(C1338,away!$B$2:$E$405,3,FALSE)</f>
        <v>0.98599999999999999</v>
      </c>
      <c r="J1338" s="10">
        <f>VLOOKUP(B1338,home!$B$2:$E$405,4,FALSE)</f>
        <v>0.91559999999999997</v>
      </c>
      <c r="K1338" s="12">
        <f t="shared" si="1790"/>
        <v>0.87825786794899996</v>
      </c>
      <c r="L1338" s="12">
        <f t="shared" si="1791"/>
        <v>0.91560109871999995</v>
      </c>
      <c r="M1338" s="13">
        <f t="shared" si="1792"/>
        <v>0.16631711749370406</v>
      </c>
      <c r="N1338" s="13">
        <f t="shared" si="1793"/>
        <v>0.14606931701344386</v>
      </c>
      <c r="O1338" s="13">
        <f t="shared" si="1794"/>
        <v>0.15228013551317876</v>
      </c>
      <c r="P1338" s="13">
        <f t="shared" si="1795"/>
        <v>0.13374122714678918</v>
      </c>
      <c r="Q1338" s="13">
        <f t="shared" si="1796"/>
        <v>6.4143263466496889E-2</v>
      </c>
      <c r="R1338" s="13">
        <f t="shared" si="1797"/>
        <v>6.9713929694548482E-2</v>
      </c>
      <c r="S1338" s="13">
        <f t="shared" si="1798"/>
        <v>2.6886462602693555E-2</v>
      </c>
      <c r="T1338" s="13">
        <f t="shared" si="1799"/>
        <v>5.8729642505410989E-2</v>
      </c>
      <c r="U1338" s="13">
        <f t="shared" si="1800"/>
        <v>6.1226807259880632E-2</v>
      </c>
      <c r="V1338" s="13">
        <f t="shared" si="1801"/>
        <v>2.4022572436101452E-3</v>
      </c>
      <c r="W1338" s="13">
        <f t="shared" si="1802"/>
        <v>1.8778108605125517E-2</v>
      </c>
      <c r="X1338" s="13">
        <f t="shared" si="1803"/>
        <v>1.7193256870736407E-2</v>
      </c>
      <c r="Y1338" s="13">
        <f t="shared" si="1804"/>
        <v>7.8710824407107211E-3</v>
      </c>
      <c r="Z1338" s="13">
        <f t="shared" si="1805"/>
        <v>2.1276716874805805E-2</v>
      </c>
      <c r="AA1338" s="13">
        <f t="shared" si="1806"/>
        <v>1.8686443999421459E-2</v>
      </c>
      <c r="AB1338" s="13">
        <f t="shared" si="1807"/>
        <v>8.205758233240136E-3</v>
      </c>
      <c r="AC1338" s="13">
        <f t="shared" si="1808"/>
        <v>1.2073352570536151E-4</v>
      </c>
      <c r="AD1338" s="13">
        <f t="shared" si="1809"/>
        <v>4.1230054069130752E-3</v>
      </c>
      <c r="AE1338" s="13">
        <f t="shared" si="1810"/>
        <v>3.7750282805981122E-3</v>
      </c>
      <c r="AF1338" s="13">
        <f t="shared" si="1811"/>
        <v>1.7282100207073521E-3</v>
      </c>
      <c r="AG1338" s="13">
        <f t="shared" si="1812"/>
        <v>5.2745033125952182E-4</v>
      </c>
      <c r="AH1338" s="13">
        <f t="shared" si="1813"/>
        <v>4.8702463369316397E-3</v>
      </c>
      <c r="AI1338" s="13">
        <f t="shared" si="1814"/>
        <v>4.2773321642600084E-3</v>
      </c>
      <c r="AJ1338" s="13">
        <f t="shared" si="1815"/>
        <v>1.8783003135463385E-3</v>
      </c>
      <c r="AK1338" s="13">
        <f t="shared" si="1816"/>
        <v>5.4987734291438183E-4</v>
      </c>
      <c r="AL1338" s="13">
        <f t="shared" si="1817"/>
        <v>3.8834366850314655E-6</v>
      </c>
      <c r="AM1338" s="13">
        <f t="shared" si="1818"/>
        <v>7.2421238764353555E-4</v>
      </c>
      <c r="AN1338" s="13">
        <f t="shared" si="1819"/>
        <v>6.6308965783305567E-4</v>
      </c>
      <c r="AO1338" s="13">
        <f t="shared" si="1820"/>
        <v>3.035628096309073E-4</v>
      </c>
      <c r="AP1338" s="13">
        <f t="shared" si="1821"/>
        <v>9.2647480676196311E-5</v>
      </c>
      <c r="AQ1338" s="13">
        <f t="shared" si="1822"/>
        <v>2.1207033775191322E-5</v>
      </c>
      <c r="AR1338" s="13">
        <f t="shared" si="1823"/>
        <v>8.9184057942633295E-4</v>
      </c>
      <c r="AS1338" s="13">
        <f t="shared" si="1824"/>
        <v>7.8326600583737195E-4</v>
      </c>
      <c r="AT1338" s="13">
        <f t="shared" si="1825"/>
        <v>3.4395476616182961E-4</v>
      </c>
      <c r="AU1338" s="13">
        <f t="shared" si="1826"/>
        <v>1.0069365986672846E-4</v>
      </c>
      <c r="AV1338" s="13">
        <f t="shared" si="1827"/>
        <v>2.2108749757633673E-5</v>
      </c>
      <c r="AW1338" s="13">
        <f t="shared" si="1828"/>
        <v>8.6744526832841825E-8</v>
      </c>
      <c r="AX1338" s="13">
        <f t="shared" si="1829"/>
        <v>1.0600753791901099E-4</v>
      </c>
      <c r="AY1338" s="13">
        <f t="shared" si="1830"/>
        <v>9.7060618191248513E-5</v>
      </c>
      <c r="AZ1338" s="13">
        <f t="shared" si="1831"/>
        <v>4.4434404329174778E-5</v>
      </c>
      <c r="BA1338" s="13">
        <f t="shared" si="1832"/>
        <v>1.3561396474920383E-5</v>
      </c>
      <c r="BB1338" s="13">
        <f t="shared" si="1833"/>
        <v>3.1042073781536587E-6</v>
      </c>
      <c r="BC1338" s="13">
        <f t="shared" si="1834"/>
        <v>5.6844313721844421E-7</v>
      </c>
      <c r="BD1338" s="13">
        <f t="shared" si="1835"/>
        <v>1.3609503573430525E-4</v>
      </c>
      <c r="BE1338" s="13">
        <f t="shared" si="1836"/>
        <v>1.195265359224539E-4</v>
      </c>
      <c r="BF1338" s="13">
        <f t="shared" si="1837"/>
        <v>5.2487560301291956E-5</v>
      </c>
      <c r="BG1338" s="13">
        <f t="shared" si="1838"/>
        <v>1.5365870934685749E-5</v>
      </c>
      <c r="BH1338" s="13">
        <f t="shared" si="1839"/>
        <v>3.3737992615691527E-6</v>
      </c>
      <c r="BI1338" s="13">
        <f t="shared" si="1840"/>
        <v>5.9261314927072708E-7</v>
      </c>
      <c r="BJ1338" s="14">
        <f t="shared" si="1841"/>
        <v>0.32500782091839103</v>
      </c>
      <c r="BK1338" s="14">
        <f t="shared" si="1842"/>
        <v>0.32956874206737857</v>
      </c>
      <c r="BL1338" s="14">
        <f t="shared" si="1843"/>
        <v>0.32415813603427529</v>
      </c>
      <c r="BM1338" s="14">
        <f t="shared" si="1844"/>
        <v>0.26764945169302506</v>
      </c>
      <c r="BN1338" s="14">
        <f t="shared" si="1845"/>
        <v>0.73226499032816128</v>
      </c>
    </row>
    <row r="1339" spans="1:66" x14ac:dyDescent="0.25">
      <c r="A1339" t="s">
        <v>339</v>
      </c>
      <c r="B1339" t="s">
        <v>128</v>
      </c>
      <c r="C1339" t="s">
        <v>117</v>
      </c>
      <c r="D1339" s="7" t="s">
        <v>387</v>
      </c>
      <c r="E1339" s="10">
        <f>VLOOKUP(A1339,home!$A$2:$E$405,3,FALSE)</f>
        <v>1.2199</v>
      </c>
      <c r="F1339" s="10">
        <f>VLOOKUP(B1339,home!$B$2:$E$405,3,FALSE)</f>
        <v>0.32790000000000002</v>
      </c>
      <c r="G1339" s="10">
        <f>VLOOKUP(C1339,away!$B$2:$E$405,4,FALSE)</f>
        <v>0.60109999999999997</v>
      </c>
      <c r="H1339" s="10">
        <f>VLOOKUP(A1339,away!$A$2:$E$405,3,FALSE)</f>
        <v>1.0142</v>
      </c>
      <c r="I1339" s="10">
        <f>VLOOKUP(C1339,away!$B$2:$E$405,3,FALSE)</f>
        <v>0.85450000000000004</v>
      </c>
      <c r="J1339" s="10">
        <f>VLOOKUP(B1339,home!$B$2:$E$405,4,FALSE)</f>
        <v>0.72309999999999997</v>
      </c>
      <c r="K1339" s="12">
        <f t="shared" si="1790"/>
        <v>0.24044313173099999</v>
      </c>
      <c r="L1339" s="12">
        <f t="shared" si="1791"/>
        <v>0.62666297308999996</v>
      </c>
      <c r="M1339" s="13">
        <f t="shared" si="1792"/>
        <v>0.42016570709166368</v>
      </c>
      <c r="N1339" s="13">
        <f t="shared" si="1793"/>
        <v>0.10102595845908964</v>
      </c>
      <c r="O1339" s="13">
        <f t="shared" si="1794"/>
        <v>0.26330229119652404</v>
      </c>
      <c r="P1339" s="13">
        <f t="shared" si="1795"/>
        <v>6.3309227487239952E-2</v>
      </c>
      <c r="Q1339" s="13">
        <f t="shared" si="1796"/>
        <v>1.2145498919014707E-2</v>
      </c>
      <c r="R1339" s="13">
        <f t="shared" si="1797"/>
        <v>8.2500898311311327E-2</v>
      </c>
      <c r="S1339" s="13">
        <f t="shared" si="1798"/>
        <v>2.3848080753510275E-3</v>
      </c>
      <c r="T1339" s="13">
        <f t="shared" si="1799"/>
        <v>7.6111344622511378E-3</v>
      </c>
      <c r="U1339" s="13">
        <f t="shared" si="1800"/>
        <v>1.983677436059246E-2</v>
      </c>
      <c r="V1339" s="13">
        <f t="shared" si="1801"/>
        <v>3.9926140887199792E-5</v>
      </c>
      <c r="W1339" s="13">
        <f t="shared" si="1802"/>
        <v>9.7343393217445763E-4</v>
      </c>
      <c r="X1339" s="13">
        <f t="shared" si="1803"/>
        <v>6.1001500204313508E-4</v>
      </c>
      <c r="Y1339" s="13">
        <f t="shared" si="1804"/>
        <v>1.9113690740492665E-4</v>
      </c>
      <c r="Z1339" s="13">
        <f t="shared" si="1805"/>
        <v>1.7233419406120706E-2</v>
      </c>
      <c r="AA1339" s="13">
        <f t="shared" si="1806"/>
        <v>4.1436573324414522E-3</v>
      </c>
      <c r="AB1339" s="13">
        <f t="shared" si="1807"/>
        <v>4.9815697291617192E-4</v>
      </c>
      <c r="AC1339" s="13">
        <f t="shared" si="1808"/>
        <v>3.7599646601511533E-7</v>
      </c>
      <c r="AD1339" s="13">
        <f t="shared" si="1809"/>
        <v>5.8513875796312066E-5</v>
      </c>
      <c r="AE1339" s="13">
        <f t="shared" si="1810"/>
        <v>3.6668479373535911E-5</v>
      </c>
      <c r="AF1339" s="13">
        <f t="shared" si="1811"/>
        <v>1.1489389151454674E-5</v>
      </c>
      <c r="AG1339" s="13">
        <f t="shared" si="1812"/>
        <v>2.3999915882128592E-6</v>
      </c>
      <c r="AH1339" s="13">
        <f t="shared" si="1813"/>
        <v>2.6998864603866258E-3</v>
      </c>
      <c r="AI1339" s="13">
        <f t="shared" si="1814"/>
        <v>6.4916915585348464E-4</v>
      </c>
      <c r="AJ1339" s="13">
        <f t="shared" si="1815"/>
        <v>7.8044132428290719E-5</v>
      </c>
      <c r="AK1339" s="13">
        <f t="shared" si="1816"/>
        <v>6.2550585380957077E-6</v>
      </c>
      <c r="AL1339" s="13">
        <f t="shared" si="1817"/>
        <v>2.2661578895734212E-9</v>
      </c>
      <c r="AM1339" s="13">
        <f t="shared" si="1818"/>
        <v>2.8138519092368065E-6</v>
      </c>
      <c r="AN1339" s="13">
        <f t="shared" si="1819"/>
        <v>1.76333680327731E-6</v>
      </c>
      <c r="AO1339" s="13">
        <f t="shared" si="1820"/>
        <v>5.5250894185038755E-7</v>
      </c>
      <c r="AP1339" s="13">
        <f t="shared" si="1821"/>
        <v>1.1541229871959128E-7</v>
      </c>
      <c r="AQ1339" s="13">
        <f t="shared" si="1822"/>
        <v>1.8081153561692565E-8</v>
      </c>
      <c r="AR1339" s="13">
        <f t="shared" si="1823"/>
        <v>3.3838377525426388E-4</v>
      </c>
      <c r="AS1339" s="13">
        <f t="shared" si="1824"/>
        <v>8.1362054649094059E-5</v>
      </c>
      <c r="AT1339" s="13">
        <f t="shared" si="1825"/>
        <v>9.7814736119484689E-6</v>
      </c>
      <c r="AU1339" s="13">
        <f t="shared" si="1826"/>
        <v>7.8396271606700898E-7</v>
      </c>
      <c r="AV1339" s="13">
        <f t="shared" si="1827"/>
        <v>4.7124612652873066E-8</v>
      </c>
      <c r="AW1339" s="13">
        <f t="shared" si="1828"/>
        <v>9.4849287985606421E-12</v>
      </c>
      <c r="AX1339" s="13">
        <f t="shared" si="1829"/>
        <v>1.1276189421402529E-7</v>
      </c>
      <c r="AY1339" s="13">
        <f t="shared" si="1830"/>
        <v>7.0663703879421156E-8</v>
      </c>
      <c r="AZ1339" s="13">
        <f t="shared" si="1831"/>
        <v>2.2141163381314707E-8</v>
      </c>
      <c r="BA1339" s="13">
        <f t="shared" si="1832"/>
        <v>4.6250157574020374E-9</v>
      </c>
      <c r="BB1339" s="13">
        <f t="shared" si="1833"/>
        <v>7.2458153128041478E-10</v>
      </c>
      <c r="BC1339" s="13">
        <f t="shared" si="1834"/>
        <v>9.0813683327657906E-11</v>
      </c>
      <c r="BD1339" s="13">
        <f t="shared" si="1835"/>
        <v>3.5342097107709218E-5</v>
      </c>
      <c r="BE1339" s="13">
        <f t="shared" si="1836"/>
        <v>8.4977645105187208E-6</v>
      </c>
      <c r="BF1339" s="13">
        <f t="shared" si="1837"/>
        <v>1.0216145558108344E-6</v>
      </c>
      <c r="BG1339" s="13">
        <f t="shared" si="1838"/>
        <v>8.1880067740377213E-8</v>
      </c>
      <c r="BH1339" s="13">
        <f t="shared" si="1839"/>
        <v>4.9218749784606768E-9</v>
      </c>
      <c r="BI1339" s="13">
        <f t="shared" si="1840"/>
        <v>2.3668620676190663E-10</v>
      </c>
      <c r="BJ1339" s="14">
        <f t="shared" si="1841"/>
        <v>0.12267172361616659</v>
      </c>
      <c r="BK1339" s="14">
        <f t="shared" si="1842"/>
        <v>0.48590011772146963</v>
      </c>
      <c r="BL1339" s="14">
        <f t="shared" si="1843"/>
        <v>0.37419043988663886</v>
      </c>
      <c r="BM1339" s="14">
        <f t="shared" si="1844"/>
        <v>5.7546048511333589E-2</v>
      </c>
      <c r="BN1339" s="14">
        <f t="shared" si="1845"/>
        <v>0.94244958146484348</v>
      </c>
    </row>
    <row r="1340" spans="1:66" x14ac:dyDescent="0.25">
      <c r="A1340" t="s">
        <v>339</v>
      </c>
      <c r="B1340" t="s">
        <v>110</v>
      </c>
      <c r="C1340" t="s">
        <v>113</v>
      </c>
      <c r="D1340" s="7" t="s">
        <v>387</v>
      </c>
      <c r="E1340" s="10">
        <f>VLOOKUP(A1340,home!$A$2:$E$405,3,FALSE)</f>
        <v>1.2199</v>
      </c>
      <c r="F1340" s="10">
        <f>VLOOKUP(B1340,home!$B$2:$E$405,3,FALSE)</f>
        <v>1.135</v>
      </c>
      <c r="G1340" s="10">
        <f>VLOOKUP(C1340,away!$B$2:$E$405,4,FALSE)</f>
        <v>1.2296</v>
      </c>
      <c r="H1340" s="10">
        <f>VLOOKUP(A1340,away!$A$2:$E$405,3,FALSE)</f>
        <v>1.0142</v>
      </c>
      <c r="I1340" s="10">
        <f>VLOOKUP(C1340,away!$B$2:$E$405,3,FALSE)</f>
        <v>0.91559999999999997</v>
      </c>
      <c r="J1340" s="10">
        <f>VLOOKUP(B1340,home!$B$2:$E$405,4,FALSE)</f>
        <v>1.2135</v>
      </c>
      <c r="K1340" s="12">
        <f t="shared" si="1790"/>
        <v>1.7024875604</v>
      </c>
      <c r="L1340" s="12">
        <f t="shared" si="1791"/>
        <v>1.12685794452</v>
      </c>
      <c r="M1340" s="13">
        <f t="shared" si="1792"/>
        <v>5.9051489934074608E-2</v>
      </c>
      <c r="N1340" s="13">
        <f t="shared" si="1793"/>
        <v>0.10053442703584782</v>
      </c>
      <c r="O1340" s="13">
        <f t="shared" si="1794"/>
        <v>6.6542640567954781E-2</v>
      </c>
      <c r="P1340" s="13">
        <f t="shared" si="1795"/>
        <v>0.11328801780311139</v>
      </c>
      <c r="Q1340" s="13">
        <f t="shared" si="1796"/>
        <v>8.5579305710236211E-2</v>
      </c>
      <c r="R1340" s="13">
        <f t="shared" si="1797"/>
        <v>3.7492051586669344E-2</v>
      </c>
      <c r="S1340" s="13">
        <f t="shared" si="1798"/>
        <v>5.4334678905164926E-2</v>
      </c>
      <c r="T1340" s="13">
        <f t="shared" si="1799"/>
        <v>9.6435720526085469E-2</v>
      </c>
      <c r="U1340" s="13">
        <f t="shared" si="1800"/>
        <v>6.3829751440179633E-2</v>
      </c>
      <c r="V1340" s="13">
        <f t="shared" si="1801"/>
        <v>1.1582110757176417E-2</v>
      </c>
      <c r="W1340" s="13">
        <f t="shared" si="1802"/>
        <v>4.856590113311527E-2</v>
      </c>
      <c r="X1340" s="13">
        <f t="shared" si="1803"/>
        <v>5.4726871524623813E-2</v>
      </c>
      <c r="Y1340" s="13">
        <f t="shared" si="1804"/>
        <v>3.0834704978123857E-2</v>
      </c>
      <c r="Z1340" s="13">
        <f t="shared" si="1805"/>
        <v>1.4082738728930668E-2</v>
      </c>
      <c r="AA1340" s="13">
        <f t="shared" si="1806"/>
        <v>2.3975687502367768E-2</v>
      </c>
      <c r="AB1340" s="13">
        <f t="shared" si="1807"/>
        <v>2.0409154862409445E-2</v>
      </c>
      <c r="AC1340" s="13">
        <f t="shared" si="1808"/>
        <v>1.3887396947154327E-3</v>
      </c>
      <c r="AD1340" s="13">
        <f t="shared" si="1809"/>
        <v>2.0670710634686274E-2</v>
      </c>
      <c r="AE1340" s="13">
        <f t="shared" si="1810"/>
        <v>2.3292954497570281E-2</v>
      </c>
      <c r="AF1340" s="13">
        <f t="shared" si="1811"/>
        <v>1.3123925413464969E-2</v>
      </c>
      <c r="AG1340" s="13">
        <f t="shared" si="1812"/>
        <v>4.9295998718169734E-3</v>
      </c>
      <c r="AH1340" s="13">
        <f t="shared" si="1813"/>
        <v>3.9673115043237532E-3</v>
      </c>
      <c r="AI1340" s="13">
        <f t="shared" si="1814"/>
        <v>6.7542984843430003E-3</v>
      </c>
      <c r="AJ1340" s="13">
        <f t="shared" si="1815"/>
        <v>5.7495545744112682E-3</v>
      </c>
      <c r="AK1340" s="13">
        <f t="shared" si="1816"/>
        <v>3.2628483802586996E-3</v>
      </c>
      <c r="AL1340" s="13">
        <f t="shared" si="1817"/>
        <v>1.0656975289493998E-4</v>
      </c>
      <c r="AM1340" s="13">
        <f t="shared" si="1818"/>
        <v>7.0383255440362655E-3</v>
      </c>
      <c r="AN1340" s="13">
        <f t="shared" si="1819"/>
        <v>7.931193055415316E-3</v>
      </c>
      <c r="AO1340" s="13">
        <f t="shared" si="1820"/>
        <v>4.4686639520083015E-3</v>
      </c>
      <c r="AP1340" s="13">
        <f t="shared" si="1821"/>
        <v>1.678516491903564E-3</v>
      </c>
      <c r="AQ1340" s="13">
        <f t="shared" si="1822"/>
        <v>4.7286241097734292E-4</v>
      </c>
      <c r="AR1340" s="13">
        <f t="shared" si="1823"/>
        <v>8.9411929740656245E-4</v>
      </c>
      <c r="AS1340" s="13">
        <f t="shared" si="1824"/>
        <v>1.5222269813482603E-3</v>
      </c>
      <c r="AT1340" s="13">
        <f t="shared" si="1825"/>
        <v>1.2957862499253284E-3</v>
      </c>
      <c r="AU1340" s="13">
        <f t="shared" si="1826"/>
        <v>7.3535332381174565E-4</v>
      </c>
      <c r="AV1340" s="13">
        <f t="shared" si="1827"/>
        <v>3.1298247157207285E-4</v>
      </c>
      <c r="AW1340" s="13">
        <f t="shared" si="1828"/>
        <v>5.6791661709663067E-6</v>
      </c>
      <c r="AX1340" s="13">
        <f t="shared" si="1829"/>
        <v>1.9971102807945524E-3</v>
      </c>
      <c r="AY1340" s="13">
        <f t="shared" si="1830"/>
        <v>2.2504595859959096E-3</v>
      </c>
      <c r="AZ1340" s="13">
        <f t="shared" si="1831"/>
        <v>1.2679741316503404E-3</v>
      </c>
      <c r="BA1340" s="13">
        <f t="shared" si="1832"/>
        <v>4.7627557456534465E-4</v>
      </c>
      <c r="BB1340" s="13">
        <f t="shared" si="1833"/>
        <v>1.3417372874494657E-4</v>
      </c>
      <c r="BC1340" s="13">
        <f t="shared" si="1834"/>
        <v>3.0238946436422896E-5</v>
      </c>
      <c r="BD1340" s="13">
        <f t="shared" si="1835"/>
        <v>1.6792423893853737E-4</v>
      </c>
      <c r="BE1340" s="13">
        <f t="shared" si="1836"/>
        <v>2.8588892788249711E-4</v>
      </c>
      <c r="BF1340" s="13">
        <f t="shared" si="1837"/>
        <v>2.4336117168802213E-4</v>
      </c>
      <c r="BG1340" s="13">
        <f t="shared" si="1838"/>
        <v>1.381064558277421E-4</v>
      </c>
      <c r="BH1340" s="13">
        <f t="shared" si="1839"/>
        <v>5.8781130764415807E-5</v>
      </c>
      <c r="BI1340" s="13">
        <f t="shared" si="1840"/>
        <v>2.0014828782532706E-5</v>
      </c>
      <c r="BJ1340" s="14">
        <f t="shared" si="1841"/>
        <v>0.50643991502809915</v>
      </c>
      <c r="BK1340" s="14">
        <f t="shared" si="1842"/>
        <v>0.24200206643313357</v>
      </c>
      <c r="BL1340" s="14">
        <f t="shared" si="1843"/>
        <v>0.2376578439808654</v>
      </c>
      <c r="BM1340" s="14">
        <f t="shared" si="1844"/>
        <v>0.53544985111330978</v>
      </c>
      <c r="BN1340" s="14">
        <f t="shared" si="1845"/>
        <v>0.46248793263789412</v>
      </c>
    </row>
    <row r="1341" spans="1:66" x14ac:dyDescent="0.25">
      <c r="A1341" t="s">
        <v>339</v>
      </c>
      <c r="B1341" t="s">
        <v>121</v>
      </c>
      <c r="C1341" t="s">
        <v>119</v>
      </c>
      <c r="D1341" s="7" t="s">
        <v>387</v>
      </c>
      <c r="E1341" s="10">
        <f>VLOOKUP(A1341,home!$A$2:$E$405,3,FALSE)</f>
        <v>1.2199</v>
      </c>
      <c r="F1341" s="10">
        <f>VLOOKUP(B1341,home!$B$2:$E$405,3,FALSE)</f>
        <v>1.2296</v>
      </c>
      <c r="G1341" s="10">
        <f>VLOOKUP(C1341,away!$B$2:$E$405,4,FALSE)</f>
        <v>0.69359999999999999</v>
      </c>
      <c r="H1341" s="10">
        <f>VLOOKUP(A1341,away!$A$2:$E$405,3,FALSE)</f>
        <v>1.0142</v>
      </c>
      <c r="I1341" s="10">
        <f>VLOOKUP(C1341,away!$B$2:$E$405,3,FALSE)</f>
        <v>2.1236999999999999</v>
      </c>
      <c r="J1341" s="10">
        <f>VLOOKUP(B1341,home!$B$2:$E$405,4,FALSE)</f>
        <v>0.91559999999999997</v>
      </c>
      <c r="K1341" s="12">
        <f t="shared" si="1790"/>
        <v>1.040392398144</v>
      </c>
      <c r="L1341" s="12">
        <f t="shared" si="1791"/>
        <v>1.972071048024</v>
      </c>
      <c r="M1341" s="13">
        <f t="shared" si="1792"/>
        <v>4.9170400805494077E-2</v>
      </c>
      <c r="N1341" s="13">
        <f t="shared" si="1793"/>
        <v>5.1156511211729649E-2</v>
      </c>
      <c r="O1341" s="13">
        <f t="shared" si="1794"/>
        <v>9.6967523848250831E-2</v>
      </c>
      <c r="P1341" s="13">
        <f t="shared" si="1795"/>
        <v>0.10088427467856718</v>
      </c>
      <c r="Q1341" s="13">
        <f t="shared" si="1796"/>
        <v>2.6611422690125907E-2</v>
      </c>
      <c r="R1341" s="13">
        <f t="shared" si="1797"/>
        <v>9.5613423189856134E-2</v>
      </c>
      <c r="S1341" s="13">
        <f t="shared" si="1798"/>
        <v>5.1746765893168144E-2</v>
      </c>
      <c r="T1341" s="13">
        <f t="shared" si="1799"/>
        <v>5.2479616233926246E-2</v>
      </c>
      <c r="U1341" s="13">
        <f t="shared" si="1800"/>
        <v>9.9475478647251564E-2</v>
      </c>
      <c r="V1341" s="13">
        <f t="shared" si="1801"/>
        <v>1.1796697151525586E-2</v>
      </c>
      <c r="W1341" s="13">
        <f t="shared" si="1802"/>
        <v>9.2287739568679191E-3</v>
      </c>
      <c r="X1341" s="13">
        <f t="shared" si="1803"/>
        <v>1.8199797929097112E-2</v>
      </c>
      <c r="Y1341" s="13">
        <f t="shared" si="1804"/>
        <v>1.7945647287929786E-2</v>
      </c>
      <c r="Z1341" s="13">
        <f t="shared" si="1805"/>
        <v>6.2852154558393949E-2</v>
      </c>
      <c r="AA1341" s="13">
        <f t="shared" si="1806"/>
        <v>6.5390903809524809E-2</v>
      </c>
      <c r="AB1341" s="13">
        <f t="shared" si="1807"/>
        <v>3.4016099615597567E-2</v>
      </c>
      <c r="AC1341" s="13">
        <f t="shared" si="1808"/>
        <v>1.5127256645239221E-3</v>
      </c>
      <c r="AD1341" s="13">
        <f t="shared" si="1809"/>
        <v>2.4003865672286759E-3</v>
      </c>
      <c r="AE1341" s="13">
        <f t="shared" si="1810"/>
        <v>4.7337328532973859E-3</v>
      </c>
      <c r="AF1341" s="13">
        <f t="shared" si="1811"/>
        <v>4.6676287545339094E-3</v>
      </c>
      <c r="AG1341" s="13">
        <f t="shared" si="1812"/>
        <v>3.0682985099135486E-3</v>
      </c>
      <c r="AH1341" s="13">
        <f t="shared" si="1813"/>
        <v>3.0987228577634592E-2</v>
      </c>
      <c r="AI1341" s="13">
        <f t="shared" si="1814"/>
        <v>3.2238877051721543E-2</v>
      </c>
      <c r="AJ1341" s="13">
        <f t="shared" si="1815"/>
        <v>1.6770541304655065E-2</v>
      </c>
      <c r="AK1341" s="13">
        <f t="shared" si="1816"/>
        <v>5.8159812287076982E-3</v>
      </c>
      <c r="AL1341" s="13">
        <f t="shared" si="1817"/>
        <v>1.241480475677534E-4</v>
      </c>
      <c r="AM1341" s="13">
        <f t="shared" si="1818"/>
        <v>4.9946878743033739E-4</v>
      </c>
      <c r="AN1341" s="13">
        <f t="shared" si="1819"/>
        <v>9.8498793508302175E-4</v>
      </c>
      <c r="AO1341" s="13">
        <f t="shared" si="1820"/>
        <v>9.7123309471508544E-4</v>
      </c>
      <c r="AP1341" s="13">
        <f t="shared" si="1821"/>
        <v>6.384468889901239E-4</v>
      </c>
      <c r="AQ1341" s="13">
        <f t="shared" si="1822"/>
        <v>3.1476565636960396E-4</v>
      </c>
      <c r="AR1341" s="13">
        <f t="shared" si="1823"/>
        <v>1.2221803267291016E-2</v>
      </c>
      <c r="AS1341" s="13">
        <f t="shared" si="1824"/>
        <v>1.2715471210901073E-2</v>
      </c>
      <c r="AT1341" s="13">
        <f t="shared" si="1825"/>
        <v>6.6145397933201778E-3</v>
      </c>
      <c r="AU1341" s="13">
        <f t="shared" si="1826"/>
        <v>2.2939056393970997E-3</v>
      </c>
      <c r="AV1341" s="13">
        <f t="shared" si="1827"/>
        <v>5.9664049732209849E-4</v>
      </c>
      <c r="AW1341" s="13">
        <f t="shared" si="1828"/>
        <v>7.0754997623113922E-6</v>
      </c>
      <c r="AX1341" s="13">
        <f t="shared" si="1829"/>
        <v>8.6607254925454043E-5</v>
      </c>
      <c r="AY1341" s="13">
        <f t="shared" si="1830"/>
        <v>1.7079565998732188E-4</v>
      </c>
      <c r="AZ1341" s="13">
        <f t="shared" si="1831"/>
        <v>1.6841058809457434E-4</v>
      </c>
      <c r="BA1341" s="13">
        <f t="shared" si="1832"/>
        <v>1.1070588165400182E-4</v>
      </c>
      <c r="BB1341" s="13">
        <f t="shared" si="1833"/>
        <v>5.4579966013957066E-5</v>
      </c>
      <c r="BC1341" s="13">
        <f t="shared" si="1834"/>
        <v>2.1527114155651717E-5</v>
      </c>
      <c r="BD1341" s="13">
        <f t="shared" si="1835"/>
        <v>4.017044063011622E-3</v>
      </c>
      <c r="BE1341" s="13">
        <f t="shared" si="1836"/>
        <v>4.1793021061667787E-3</v>
      </c>
      <c r="BF1341" s="13">
        <f t="shared" si="1837"/>
        <v>2.1740570704015618E-3</v>
      </c>
      <c r="BG1341" s="13">
        <f t="shared" si="1838"/>
        <v>7.5395748305900022E-4</v>
      </c>
      <c r="BH1341" s="13">
        <f t="shared" si="1839"/>
        <v>1.9610290847459181E-4</v>
      </c>
      <c r="BI1341" s="13">
        <f t="shared" si="1840"/>
        <v>4.0804795046178799E-5</v>
      </c>
      <c r="BJ1341" s="14">
        <f t="shared" si="1841"/>
        <v>0.19451334482206933</v>
      </c>
      <c r="BK1341" s="14">
        <f t="shared" si="1842"/>
        <v>0.215405807900834</v>
      </c>
      <c r="BL1341" s="14">
        <f t="shared" si="1843"/>
        <v>0.52307968610759104</v>
      </c>
      <c r="BM1341" s="14">
        <f t="shared" si="1844"/>
        <v>0.57528371680463974</v>
      </c>
      <c r="BN1341" s="14">
        <f t="shared" si="1845"/>
        <v>0.42040355642402383</v>
      </c>
    </row>
    <row r="1342" spans="1:66" x14ac:dyDescent="0.25">
      <c r="A1342" t="s">
        <v>344</v>
      </c>
      <c r="B1342" t="s">
        <v>204</v>
      </c>
      <c r="C1342" t="s">
        <v>210</v>
      </c>
      <c r="D1342" s="7" t="s">
        <v>387</v>
      </c>
      <c r="E1342" s="10">
        <f>VLOOKUP(A1342,home!$A$2:$E$405,3,FALSE)</f>
        <v>1.3976999999999999</v>
      </c>
      <c r="F1342" s="10">
        <f>VLOOKUP(B1342,home!$B$2:$E$405,3,FALSE)</f>
        <v>0.58919999999999995</v>
      </c>
      <c r="G1342" s="10">
        <f>VLOOKUP(C1342,away!$B$2:$E$405,4,FALSE)</f>
        <v>1.6296999999999999</v>
      </c>
      <c r="H1342" s="10">
        <f>VLOOKUP(A1342,away!$A$2:$E$405,3,FALSE)</f>
        <v>1.0585</v>
      </c>
      <c r="I1342" s="10">
        <f>VLOOKUP(C1342,away!$B$2:$E$405,3,FALSE)</f>
        <v>0.73480000000000001</v>
      </c>
      <c r="J1342" s="10">
        <f>VLOOKUP(B1342,home!$B$2:$E$405,4,FALSE)</f>
        <v>1.0003</v>
      </c>
      <c r="K1342" s="12">
        <f t="shared" si="1790"/>
        <v>1.3420984317479998</v>
      </c>
      <c r="L1342" s="12">
        <f t="shared" si="1791"/>
        <v>0.77801913573999992</v>
      </c>
      <c r="M1342" s="13">
        <f t="shared" si="1792"/>
        <v>0.12001751752392506</v>
      </c>
      <c r="N1342" s="13">
        <f t="shared" si="1793"/>
        <v>0.16107532205114791</v>
      </c>
      <c r="O1342" s="13">
        <f t="shared" si="1794"/>
        <v>9.3375925257624462E-2</v>
      </c>
      <c r="P1342" s="13">
        <f t="shared" si="1795"/>
        <v>0.12531968285127623</v>
      </c>
      <c r="Q1342" s="13">
        <f t="shared" si="1796"/>
        <v>0.10808946855907484</v>
      </c>
      <c r="R1342" s="13">
        <f t="shared" si="1797"/>
        <v>3.6324128333929909E-2</v>
      </c>
      <c r="S1342" s="13">
        <f t="shared" si="1798"/>
        <v>3.2714022156835817E-2</v>
      </c>
      <c r="T1342" s="13">
        <f t="shared" si="1799"/>
        <v>8.4095674910927273E-2</v>
      </c>
      <c r="U1342" s="13">
        <f t="shared" si="1800"/>
        <v>4.8750555671580403E-2</v>
      </c>
      <c r="V1342" s="13">
        <f t="shared" si="1801"/>
        <v>3.795474533000779E-3</v>
      </c>
      <c r="W1342" s="13">
        <f t="shared" si="1802"/>
        <v>4.835556874720303E-2</v>
      </c>
      <c r="X1342" s="13">
        <f t="shared" si="1803"/>
        <v>3.7621557804915044E-2</v>
      </c>
      <c r="Y1342" s="13">
        <f t="shared" si="1804"/>
        <v>1.4635145944286226E-2</v>
      </c>
      <c r="Z1342" s="13">
        <f t="shared" si="1805"/>
        <v>9.4202889776243311E-3</v>
      </c>
      <c r="AA1342" s="13">
        <f t="shared" si="1806"/>
        <v>1.2642955063482581E-2</v>
      </c>
      <c r="AB1342" s="13">
        <f t="shared" si="1807"/>
        <v>8.4840450816802051E-3</v>
      </c>
      <c r="AC1342" s="13">
        <f t="shared" si="1808"/>
        <v>2.476970000707056E-4</v>
      </c>
      <c r="AD1342" s="13">
        <f t="shared" si="1809"/>
        <v>1.622448324547594E-2</v>
      </c>
      <c r="AE1342" s="13">
        <f t="shared" si="1810"/>
        <v>1.2622958432473297E-2</v>
      </c>
      <c r="AF1342" s="13">
        <f t="shared" si="1811"/>
        <v>4.9104516050574093E-3</v>
      </c>
      <c r="AG1342" s="13">
        <f t="shared" si="1812"/>
        <v>1.2734751046199538E-3</v>
      </c>
      <c r="AH1342" s="13">
        <f t="shared" si="1813"/>
        <v>1.8322912721980822E-3</v>
      </c>
      <c r="AI1342" s="13">
        <f t="shared" si="1814"/>
        <v>2.4591152429225935E-3</v>
      </c>
      <c r="AJ1342" s="13">
        <f t="shared" si="1815"/>
        <v>1.6501873555070075E-3</v>
      </c>
      <c r="AK1342" s="13">
        <f t="shared" si="1816"/>
        <v>7.3823795397211147E-4</v>
      </c>
      <c r="AL1342" s="13">
        <f t="shared" si="1817"/>
        <v>1.0345592920928535E-5</v>
      </c>
      <c r="AM1342" s="13">
        <f t="shared" si="1818"/>
        <v>4.3549707039349916E-3</v>
      </c>
      <c r="AN1342" s="13">
        <f t="shared" si="1819"/>
        <v>3.3882505432485206E-3</v>
      </c>
      <c r="AO1342" s="13">
        <f t="shared" si="1820"/>
        <v>1.3180618796643996E-3</v>
      </c>
      <c r="AP1342" s="13">
        <f t="shared" si="1821"/>
        <v>3.4182578815611202E-4</v>
      </c>
      <c r="AQ1342" s="13">
        <f t="shared" si="1822"/>
        <v>6.6486751068715644E-5</v>
      </c>
      <c r="AR1342" s="13">
        <f t="shared" si="1823"/>
        <v>2.851115344038995E-4</v>
      </c>
      <c r="AS1342" s="13">
        <f t="shared" si="1824"/>
        <v>3.8264774319673935E-4</v>
      </c>
      <c r="AT1342" s="13">
        <f t="shared" si="1825"/>
        <v>2.5677546802812769E-4</v>
      </c>
      <c r="AU1342" s="13">
        <f t="shared" si="1826"/>
        <v>1.1487265098396963E-4</v>
      </c>
      <c r="AV1342" s="13">
        <f t="shared" si="1827"/>
        <v>3.8542601184080231E-5</v>
      </c>
      <c r="AW1342" s="13">
        <f t="shared" si="1828"/>
        <v>3.0007342319394639E-7</v>
      </c>
      <c r="AX1342" s="13">
        <f t="shared" si="1829"/>
        <v>9.7413322534327168E-4</v>
      </c>
      <c r="AY1342" s="13">
        <f t="shared" si="1830"/>
        <v>7.5789429007719063E-4</v>
      </c>
      <c r="AZ1342" s="13">
        <f t="shared" si="1831"/>
        <v>2.9482813027406835E-4</v>
      </c>
      <c r="BA1342" s="13">
        <f t="shared" si="1832"/>
        <v>7.6460642369223592E-5</v>
      </c>
      <c r="BB1342" s="13">
        <f t="shared" si="1833"/>
        <v>1.4871960723557141E-5</v>
      </c>
      <c r="BC1342" s="13">
        <f t="shared" si="1834"/>
        <v>2.3141340057802309E-6</v>
      </c>
      <c r="BD1342" s="13">
        <f t="shared" si="1835"/>
        <v>3.6970371597737837E-5</v>
      </c>
      <c r="BE1342" s="13">
        <f t="shared" si="1836"/>
        <v>4.961787774246474E-5</v>
      </c>
      <c r="BF1342" s="13">
        <f t="shared" si="1837"/>
        <v>3.3296037952412969E-5</v>
      </c>
      <c r="BG1342" s="13">
        <f t="shared" si="1838"/>
        <v>1.4895520106451778E-5</v>
      </c>
      <c r="BH1342" s="13">
        <f t="shared" si="1839"/>
        <v>4.9978135437349302E-6</v>
      </c>
      <c r="BI1342" s="13">
        <f t="shared" si="1840"/>
        <v>1.3415115438431129E-6</v>
      </c>
      <c r="BJ1342" s="14">
        <f t="shared" si="1841"/>
        <v>0.5004942044540468</v>
      </c>
      <c r="BK1342" s="14">
        <f t="shared" si="1842"/>
        <v>0.28286263394810668</v>
      </c>
      <c r="BL1342" s="14">
        <f t="shared" si="1843"/>
        <v>0.20747651036318082</v>
      </c>
      <c r="BM1342" s="14">
        <f t="shared" si="1844"/>
        <v>0.35529399894932623</v>
      </c>
      <c r="BN1342" s="14">
        <f t="shared" si="1845"/>
        <v>0.64420204457697849</v>
      </c>
    </row>
    <row r="1343" spans="1:66" x14ac:dyDescent="0.25">
      <c r="A1343" t="s">
        <v>290</v>
      </c>
      <c r="B1343" t="s">
        <v>308</v>
      </c>
      <c r="C1343" t="s">
        <v>301</v>
      </c>
      <c r="D1343" s="7" t="s">
        <v>387</v>
      </c>
      <c r="E1343" s="10">
        <f>VLOOKUP(A1343,home!$A$2:$E$405,3,FALSE)</f>
        <v>1.6512</v>
      </c>
      <c r="F1343" s="10">
        <f>VLOOKUP(B1343,home!$B$2:$E$405,3,FALSE)</f>
        <v>0.72670000000000001</v>
      </c>
      <c r="G1343" s="10">
        <f>VLOOKUP(C1343,away!$B$2:$E$405,4,FALSE)</f>
        <v>0.68130000000000002</v>
      </c>
      <c r="H1343" s="10">
        <f>VLOOKUP(A1343,away!$A$2:$E$405,3,FALSE)</f>
        <v>1.1418999999999999</v>
      </c>
      <c r="I1343" s="10">
        <f>VLOOKUP(C1343,away!$B$2:$E$405,3,FALSE)</f>
        <v>0.49259999999999998</v>
      </c>
      <c r="J1343" s="10">
        <f>VLOOKUP(B1343,home!$B$2:$E$405,4,FALSE)</f>
        <v>0.64219999999999999</v>
      </c>
      <c r="K1343" s="12">
        <f t="shared" si="1790"/>
        <v>0.81751029235200001</v>
      </c>
      <c r="L1343" s="12">
        <f t="shared" si="1791"/>
        <v>0.36123746146799995</v>
      </c>
      <c r="M1343" s="13">
        <f t="shared" si="1792"/>
        <v>0.30766376825338099</v>
      </c>
      <c r="N1343" s="13">
        <f t="shared" si="1793"/>
        <v>0.25151829713093943</v>
      </c>
      <c r="O1343" s="13">
        <f t="shared" si="1794"/>
        <v>0.11113967862953035</v>
      </c>
      <c r="P1343" s="13">
        <f t="shared" si="1795"/>
        <v>9.085783116833468E-2</v>
      </c>
      <c r="Q1343" s="13">
        <f t="shared" si="1796"/>
        <v>0.10280939830969572</v>
      </c>
      <c r="R1343" s="13">
        <f t="shared" si="1797"/>
        <v>2.0073907688250438E-2</v>
      </c>
      <c r="S1343" s="13">
        <f t="shared" si="1798"/>
        <v>6.7079278878679708E-3</v>
      </c>
      <c r="T1343" s="13">
        <f t="shared" si="1799"/>
        <v>3.7138606060446964E-2</v>
      </c>
      <c r="U1343" s="13">
        <f t="shared" si="1800"/>
        <v>1.6410626142868673E-2</v>
      </c>
      <c r="V1343" s="13">
        <f t="shared" si="1801"/>
        <v>2.2010600258170167E-4</v>
      </c>
      <c r="W1343" s="13">
        <f t="shared" si="1802"/>
        <v>2.8015913756230866E-2</v>
      </c>
      <c r="X1343" s="13">
        <f t="shared" si="1803"/>
        <v>1.0120397566007255E-2</v>
      </c>
      <c r="Y1343" s="13">
        <f t="shared" si="1804"/>
        <v>1.8279333628956934E-3</v>
      </c>
      <c r="Z1343" s="13">
        <f t="shared" si="1805"/>
        <v>2.4171491516821863E-3</v>
      </c>
      <c r="AA1343" s="13">
        <f t="shared" si="1806"/>
        <v>1.9760443096500926E-3</v>
      </c>
      <c r="AB1343" s="13">
        <f t="shared" si="1807"/>
        <v>8.0771828064127651E-4</v>
      </c>
      <c r="AC1343" s="13">
        <f t="shared" si="1808"/>
        <v>4.0625424743780971E-6</v>
      </c>
      <c r="AD1343" s="13">
        <f t="shared" si="1809"/>
        <v>5.7258244613411771E-3</v>
      </c>
      <c r="AE1343" s="13">
        <f t="shared" si="1810"/>
        <v>2.0683822932262646E-3</v>
      </c>
      <c r="AF1343" s="13">
        <f t="shared" si="1811"/>
        <v>3.7358858447520809E-4</v>
      </c>
      <c r="AG1343" s="13">
        <f t="shared" si="1812"/>
        <v>4.4984730629749235E-5</v>
      </c>
      <c r="AH1343" s="13">
        <f t="shared" si="1813"/>
        <v>2.1829120588580053E-4</v>
      </c>
      <c r="AI1343" s="13">
        <f t="shared" si="1814"/>
        <v>1.7845530754157139E-4</v>
      </c>
      <c r="AJ1343" s="13">
        <f t="shared" si="1815"/>
        <v>7.2944525320038037E-5</v>
      </c>
      <c r="AK1343" s="13">
        <f t="shared" si="1816"/>
        <v>1.9877633406620729E-5</v>
      </c>
      <c r="AL1343" s="13">
        <f t="shared" si="1817"/>
        <v>4.7989244927565861E-8</v>
      </c>
      <c r="AM1343" s="13">
        <f t="shared" si="1818"/>
        <v>9.3618408586945191E-4</v>
      </c>
      <c r="AN1343" s="13">
        <f t="shared" si="1819"/>
        <v>3.3818476264622081E-4</v>
      </c>
      <c r="AO1343" s="13">
        <f t="shared" si="1820"/>
        <v>6.1082502582739459E-5</v>
      </c>
      <c r="AP1343" s="13">
        <f t="shared" si="1821"/>
        <v>7.3550960577004553E-6</v>
      </c>
      <c r="AQ1343" s="13">
        <f t="shared" si="1822"/>
        <v>6.6423405718425128E-7</v>
      </c>
      <c r="AR1343" s="13">
        <f t="shared" si="1823"/>
        <v>1.5770992214995028E-5</v>
      </c>
      <c r="AS1343" s="13">
        <f t="shared" si="1824"/>
        <v>1.28929484563617E-5</v>
      </c>
      <c r="AT1343" s="13">
        <f t="shared" si="1825"/>
        <v>5.2700590309197588E-6</v>
      </c>
      <c r="AU1343" s="13">
        <f t="shared" si="1826"/>
        <v>1.4361091663598371E-6</v>
      </c>
      <c r="AV1343" s="13">
        <f t="shared" si="1827"/>
        <v>2.9350850611005427E-7</v>
      </c>
      <c r="AW1343" s="13">
        <f t="shared" si="1828"/>
        <v>3.9366556425809839E-10</v>
      </c>
      <c r="AX1343" s="13">
        <f t="shared" si="1829"/>
        <v>1.2755668762240422E-4</v>
      </c>
      <c r="AY1343" s="13">
        <f t="shared" si="1830"/>
        <v>4.607825402998394E-5</v>
      </c>
      <c r="AZ1343" s="13">
        <f t="shared" si="1831"/>
        <v>8.3225957573345199E-6</v>
      </c>
      <c r="BA1343" s="13">
        <f t="shared" si="1832"/>
        <v>1.0021444547346234E-6</v>
      </c>
      <c r="BB1343" s="13">
        <f t="shared" si="1833"/>
        <v>9.0503029713142038E-8</v>
      </c>
      <c r="BC1343" s="13">
        <f t="shared" si="1834"/>
        <v>6.5386169417476816E-9</v>
      </c>
      <c r="BD1343" s="13">
        <f t="shared" si="1835"/>
        <v>9.4951219876273238E-7</v>
      </c>
      <c r="BE1343" s="13">
        <f t="shared" si="1836"/>
        <v>7.7623599520231159E-7</v>
      </c>
      <c r="BF1343" s="13">
        <f t="shared" si="1837"/>
        <v>3.1729045768599363E-7</v>
      </c>
      <c r="BG1343" s="13">
        <f t="shared" si="1838"/>
        <v>8.6462738274458872E-8</v>
      </c>
      <c r="BH1343" s="13">
        <f t="shared" si="1839"/>
        <v>1.7671044611076829E-8</v>
      </c>
      <c r="BI1343" s="13">
        <f t="shared" si="1840"/>
        <v>2.8892521692333314E-9</v>
      </c>
      <c r="BJ1343" s="14">
        <f t="shared" si="1841"/>
        <v>0.44116985366061273</v>
      </c>
      <c r="BK1343" s="14">
        <f t="shared" si="1842"/>
        <v>0.40549982209791458</v>
      </c>
      <c r="BL1343" s="14">
        <f t="shared" si="1843"/>
        <v>0.1509353574021563</v>
      </c>
      <c r="BM1343" s="14">
        <f t="shared" si="1844"/>
        <v>0.11591322327186987</v>
      </c>
      <c r="BN1343" s="14">
        <f t="shared" si="1845"/>
        <v>0.88406288118013165</v>
      </c>
    </row>
    <row r="1344" spans="1:66" x14ac:dyDescent="0.25">
      <c r="A1344" t="s">
        <v>338</v>
      </c>
      <c r="B1344" t="s">
        <v>76</v>
      </c>
      <c r="C1344" t="s">
        <v>85</v>
      </c>
      <c r="D1344" s="7" t="s">
        <v>388</v>
      </c>
      <c r="E1344" s="10">
        <f>VLOOKUP(A1344,home!$A$2:$E$405,3,FALSE)</f>
        <v>1.3033999999999999</v>
      </c>
      <c r="F1344" s="10">
        <f>VLOOKUP(B1344,home!$B$2:$E$405,3,FALSE)</f>
        <v>0.86309999999999998</v>
      </c>
      <c r="G1344" s="10">
        <f>VLOOKUP(C1344,away!$B$2:$E$405,4,FALSE)</f>
        <v>1.3426</v>
      </c>
      <c r="H1344" s="10">
        <f>VLOOKUP(A1344,away!$A$2:$E$405,3,FALSE)</f>
        <v>1.0085</v>
      </c>
      <c r="I1344" s="10">
        <f>VLOOKUP(C1344,away!$B$2:$E$405,3,FALSE)</f>
        <v>1.8592</v>
      </c>
      <c r="J1344" s="10">
        <f>VLOOKUP(B1344,home!$B$2:$E$405,4,FALSE)</f>
        <v>0.74370000000000003</v>
      </c>
      <c r="K1344" s="12">
        <f t="shared" si="1790"/>
        <v>1.510377391404</v>
      </c>
      <c r="L1344" s="12">
        <f t="shared" si="1791"/>
        <v>1.39443987984</v>
      </c>
      <c r="M1344" s="13">
        <f t="shared" si="1792"/>
        <v>5.4758795693970609E-2</v>
      </c>
      <c r="N1344" s="13">
        <f t="shared" si="1793"/>
        <v>8.2706446996683905E-2</v>
      </c>
      <c r="O1344" s="13">
        <f t="shared" si="1794"/>
        <v>7.6357848487683483E-2</v>
      </c>
      <c r="P1344" s="13">
        <f t="shared" si="1795"/>
        <v>0.11532916801204925</v>
      </c>
      <c r="Q1344" s="13">
        <f t="shared" si="1796"/>
        <v>6.2458973833572337E-2</v>
      </c>
      <c r="R1344" s="13">
        <f t="shared" si="1797"/>
        <v>5.3238214535003145E-2</v>
      </c>
      <c r="S1344" s="13">
        <f t="shared" si="1798"/>
        <v>6.0724568655077346E-2</v>
      </c>
      <c r="T1344" s="13">
        <f t="shared" si="1799"/>
        <v>8.7095283967416323E-2</v>
      </c>
      <c r="U1344" s="13">
        <f t="shared" si="1800"/>
        <v>8.0409795592384564E-2</v>
      </c>
      <c r="V1344" s="13">
        <f t="shared" si="1801"/>
        <v>1.421042935685502E-2</v>
      </c>
      <c r="W1344" s="13">
        <f t="shared" si="1802"/>
        <v>3.1445540656173901E-2</v>
      </c>
      <c r="X1344" s="13">
        <f t="shared" si="1803"/>
        <v>4.3848915934098967E-2</v>
      </c>
      <c r="Y1344" s="13">
        <f t="shared" si="1804"/>
        <v>3.0572338533129611E-2</v>
      </c>
      <c r="Z1344" s="13">
        <f t="shared" si="1805"/>
        <v>2.4745829826361976E-2</v>
      </c>
      <c r="AA1344" s="13">
        <f t="shared" si="1806"/>
        <v>3.7375541901267899E-2</v>
      </c>
      <c r="AB1344" s="13">
        <f t="shared" si="1807"/>
        <v>2.8225586739573962E-2</v>
      </c>
      <c r="AC1344" s="13">
        <f t="shared" si="1808"/>
        <v>1.8705636396516658E-3</v>
      </c>
      <c r="AD1344" s="13">
        <f t="shared" si="1809"/>
        <v>1.1873658416890091E-2</v>
      </c>
      <c r="AE1344" s="13">
        <f t="shared" si="1810"/>
        <v>1.6557102816109424E-2</v>
      </c>
      <c r="AF1344" s="13">
        <f t="shared" si="1811"/>
        <v>1.1543942230697076E-2</v>
      </c>
      <c r="AG1344" s="13">
        <f t="shared" si="1812"/>
        <v>5.3657778056843772E-3</v>
      </c>
      <c r="AH1344" s="13">
        <f t="shared" si="1813"/>
        <v>8.6266429924033231E-3</v>
      </c>
      <c r="AI1344" s="13">
        <f t="shared" si="1814"/>
        <v>1.3029486539439727E-2</v>
      </c>
      <c r="AJ1344" s="13">
        <f t="shared" si="1815"/>
        <v>9.8397209453862568E-3</v>
      </c>
      <c r="AK1344" s="13">
        <f t="shared" si="1816"/>
        <v>4.9538973512119316E-3</v>
      </c>
      <c r="AL1344" s="13">
        <f t="shared" si="1817"/>
        <v>1.5758604296578472E-4</v>
      </c>
      <c r="AM1344" s="13">
        <f t="shared" si="1818"/>
        <v>3.5867410452249185E-3</v>
      </c>
      <c r="AN1344" s="13">
        <f t="shared" si="1819"/>
        <v>5.0014947521206318E-3</v>
      </c>
      <c r="AO1344" s="13">
        <f t="shared" si="1820"/>
        <v>3.4871418705837423E-3</v>
      </c>
      <c r="AP1344" s="13">
        <f t="shared" si="1821"/>
        <v>1.6208698970006086E-3</v>
      </c>
      <c r="AQ1344" s="13">
        <f t="shared" si="1822"/>
        <v>5.6505140610245061E-4</v>
      </c>
      <c r="AR1344" s="13">
        <f t="shared" si="1823"/>
        <v>2.4058670035498912E-3</v>
      </c>
      <c r="AS1344" s="13">
        <f t="shared" si="1824"/>
        <v>3.6337671288866422E-3</v>
      </c>
      <c r="AT1344" s="13">
        <f t="shared" si="1825"/>
        <v>2.7441798585487059E-3</v>
      </c>
      <c r="AU1344" s="13">
        <f t="shared" si="1826"/>
        <v>1.3815824054327307E-3</v>
      </c>
      <c r="AV1344" s="13">
        <f t="shared" si="1827"/>
        <v>5.2167770738178792E-4</v>
      </c>
      <c r="AW1344" s="13">
        <f t="shared" si="1828"/>
        <v>9.2193546236263076E-6</v>
      </c>
      <c r="AX1344" s="13">
        <f t="shared" si="1829"/>
        <v>9.0288876392141172E-4</v>
      </c>
      <c r="AY1344" s="13">
        <f t="shared" si="1830"/>
        <v>1.2590240994714594E-3</v>
      </c>
      <c r="AZ1344" s="13">
        <f t="shared" si="1831"/>
        <v>8.7781670699132314E-4</v>
      </c>
      <c r="BA1344" s="13">
        <f t="shared" si="1832"/>
        <v>4.0802087447284167E-4</v>
      </c>
      <c r="BB1344" s="13">
        <f t="shared" si="1833"/>
        <v>1.4224014479303032E-4</v>
      </c>
      <c r="BC1344" s="13">
        <f t="shared" si="1834"/>
        <v>3.9669066082723443E-5</v>
      </c>
      <c r="BD1344" s="13">
        <f t="shared" si="1835"/>
        <v>5.5913948255685477E-4</v>
      </c>
      <c r="BE1344" s="13">
        <f t="shared" si="1836"/>
        <v>8.4451163309520456E-4</v>
      </c>
      <c r="BF1344" s="13">
        <f t="shared" si="1837"/>
        <v>6.3776563870233374E-4</v>
      </c>
      <c r="BG1344" s="13">
        <f t="shared" si="1838"/>
        <v>3.210889339034456E-4</v>
      </c>
      <c r="BH1344" s="13">
        <f t="shared" si="1839"/>
        <v>1.212413665994444E-4</v>
      </c>
      <c r="BI1344" s="13">
        <f t="shared" si="1840"/>
        <v>3.6624043802944955E-5</v>
      </c>
      <c r="BJ1344" s="14">
        <f t="shared" si="1841"/>
        <v>0.40135893981722126</v>
      </c>
      <c r="BK1344" s="14">
        <f t="shared" si="1842"/>
        <v>0.24831013550004113</v>
      </c>
      <c r="BL1344" s="14">
        <f t="shared" si="1843"/>
        <v>0.32526418028681425</v>
      </c>
      <c r="BM1344" s="14">
        <f t="shared" si="1844"/>
        <v>0.55357983312662784</v>
      </c>
      <c r="BN1344" s="14">
        <f t="shared" si="1845"/>
        <v>0.44484944755896277</v>
      </c>
    </row>
    <row r="1345" spans="1:66" x14ac:dyDescent="0.25">
      <c r="A1345" t="s">
        <v>339</v>
      </c>
      <c r="B1345" t="s">
        <v>124</v>
      </c>
      <c r="C1345" t="s">
        <v>109</v>
      </c>
      <c r="D1345" s="7" t="s">
        <v>388</v>
      </c>
      <c r="E1345" s="10">
        <f>VLOOKUP(A1345,home!$A$2:$E$405,3,FALSE)</f>
        <v>1.2199</v>
      </c>
      <c r="F1345" s="10">
        <f>VLOOKUP(B1345,home!$B$2:$E$405,3,FALSE)</f>
        <v>0.81969999999999998</v>
      </c>
      <c r="G1345" s="10">
        <f>VLOOKUP(C1345,away!$B$2:$E$405,4,FALSE)</f>
        <v>1.1711</v>
      </c>
      <c r="H1345" s="10">
        <f>VLOOKUP(A1345,away!$A$2:$E$405,3,FALSE)</f>
        <v>1.0142</v>
      </c>
      <c r="I1345" s="10">
        <f>VLOOKUP(C1345,away!$B$2:$E$405,3,FALSE)</f>
        <v>1.0564</v>
      </c>
      <c r="J1345" s="10">
        <f>VLOOKUP(B1345,home!$B$2:$E$405,4,FALSE)</f>
        <v>0.98599999999999999</v>
      </c>
      <c r="K1345" s="12">
        <f t="shared" si="1790"/>
        <v>1.171043822333</v>
      </c>
      <c r="L1345" s="12">
        <f t="shared" si="1791"/>
        <v>1.0564012676799999</v>
      </c>
      <c r="M1345" s="13">
        <f t="shared" si="1792"/>
        <v>0.1078035068443185</v>
      </c>
      <c r="N1345" s="13">
        <f t="shared" si="1793"/>
        <v>0.12624263071587247</v>
      </c>
      <c r="O1345" s="13">
        <f t="shared" si="1794"/>
        <v>0.11388376129068761</v>
      </c>
      <c r="P1345" s="13">
        <f t="shared" si="1795"/>
        <v>0.13336287512350575</v>
      </c>
      <c r="Q1345" s="13">
        <f t="shared" si="1796"/>
        <v>7.3917826407444348E-2</v>
      </c>
      <c r="R1345" s="13">
        <f t="shared" si="1797"/>
        <v>6.0153474897824438E-2</v>
      </c>
      <c r="S1345" s="13">
        <f t="shared" si="1798"/>
        <v>4.1245542426770178E-2</v>
      </c>
      <c r="T1345" s="13">
        <f t="shared" si="1799"/>
        <v>7.8086885520974383E-2</v>
      </c>
      <c r="U1345" s="13">
        <f t="shared" si="1800"/>
        <v>7.0442355170960494E-2</v>
      </c>
      <c r="V1345" s="13">
        <f t="shared" si="1801"/>
        <v>5.6693931034339957E-3</v>
      </c>
      <c r="W1345" s="13">
        <f t="shared" si="1802"/>
        <v>2.8853671324906925E-2</v>
      </c>
      <c r="X1345" s="13">
        <f t="shared" si="1803"/>
        <v>3.0481054964853743E-2</v>
      </c>
      <c r="Y1345" s="13">
        <f t="shared" si="1804"/>
        <v>1.6100112552547622E-2</v>
      </c>
      <c r="Z1345" s="13">
        <f t="shared" si="1805"/>
        <v>2.1182069045806266E-2</v>
      </c>
      <c r="AA1345" s="13">
        <f t="shared" si="1806"/>
        <v>2.4805131100322491E-2</v>
      </c>
      <c r="AB1345" s="13">
        <f t="shared" si="1807"/>
        <v>1.4523947768596415E-2</v>
      </c>
      <c r="AC1345" s="13">
        <f t="shared" si="1808"/>
        <v>4.3834761654090617E-4</v>
      </c>
      <c r="AD1345" s="13">
        <f t="shared" si="1809"/>
        <v>8.4472283891647709E-3</v>
      </c>
      <c r="AE1345" s="13">
        <f t="shared" si="1810"/>
        <v>8.9236627786961481E-3</v>
      </c>
      <c r="AF1345" s="13">
        <f t="shared" si="1811"/>
        <v>4.7134843358817196E-3</v>
      </c>
      <c r="AG1345" s="13">
        <f t="shared" si="1812"/>
        <v>1.6597769425384238E-3</v>
      </c>
      <c r="AH1345" s="13">
        <f t="shared" si="1813"/>
        <v>5.5941911480187545E-3</v>
      </c>
      <c r="AI1345" s="13">
        <f t="shared" si="1814"/>
        <v>6.551042984837315E-3</v>
      </c>
      <c r="AJ1345" s="13">
        <f t="shared" si="1815"/>
        <v>3.8357792086158378E-3</v>
      </c>
      <c r="AK1345" s="13">
        <f t="shared" si="1816"/>
        <v>1.4972885153609799E-3</v>
      </c>
      <c r="AL1345" s="13">
        <f t="shared" si="1817"/>
        <v>2.1691056314096974E-5</v>
      </c>
      <c r="AM1345" s="13">
        <f t="shared" si="1818"/>
        <v>1.9784149241934682E-3</v>
      </c>
      <c r="AN1345" s="13">
        <f t="shared" si="1819"/>
        <v>2.0900000339150108E-3</v>
      </c>
      <c r="AO1345" s="13">
        <f t="shared" si="1820"/>
        <v>1.10393934263953E-3</v>
      </c>
      <c r="AP1345" s="13">
        <f t="shared" si="1821"/>
        <v>3.8873430700207514E-4</v>
      </c>
      <c r="AQ1345" s="13">
        <f t="shared" si="1822"/>
        <v>1.0266485367692457E-4</v>
      </c>
      <c r="AR1345" s="13">
        <f t="shared" si="1823"/>
        <v>1.1819421240822497E-3</v>
      </c>
      <c r="AS1345" s="13">
        <f t="shared" si="1824"/>
        <v>1.3841060227616625E-3</v>
      </c>
      <c r="AT1345" s="13">
        <f t="shared" si="1825"/>
        <v>8.1042440370447189E-4</v>
      </c>
      <c r="AU1345" s="13">
        <f t="shared" si="1826"/>
        <v>3.1634749714200895E-4</v>
      </c>
      <c r="AV1345" s="13">
        <f t="shared" si="1827"/>
        <v>9.2614195559663994E-5</v>
      </c>
      <c r="AW1345" s="13">
        <f t="shared" si="1828"/>
        <v>7.4538433632965985E-7</v>
      </c>
      <c r="AX1345" s="13">
        <f t="shared" si="1829"/>
        <v>3.8613509583136163E-4</v>
      </c>
      <c r="AY1345" s="13">
        <f t="shared" si="1830"/>
        <v>4.079136047319887E-4</v>
      </c>
      <c r="AZ1345" s="13">
        <f t="shared" si="1831"/>
        <v>2.1546022457139558E-4</v>
      </c>
      <c r="BA1345" s="13">
        <f t="shared" si="1832"/>
        <v>7.5870818123946604E-5</v>
      </c>
      <c r="BB1345" s="13">
        <f t="shared" si="1833"/>
        <v>2.0037507111513966E-5</v>
      </c>
      <c r="BC1345" s="13">
        <f t="shared" si="1834"/>
        <v>4.2335295827500749E-6</v>
      </c>
      <c r="BD1345" s="13">
        <f t="shared" si="1835"/>
        <v>2.0810085970081332E-4</v>
      </c>
      <c r="BE1345" s="13">
        <f t="shared" si="1836"/>
        <v>2.4369522617482376E-4</v>
      </c>
      <c r="BF1345" s="13">
        <f t="shared" si="1837"/>
        <v>1.4268889457203532E-4</v>
      </c>
      <c r="BG1345" s="13">
        <f t="shared" si="1838"/>
        <v>5.5698316168035554E-5</v>
      </c>
      <c r="BH1345" s="13">
        <f t="shared" si="1839"/>
        <v>1.6306292265732072E-5</v>
      </c>
      <c r="BI1345" s="13">
        <f t="shared" si="1840"/>
        <v>3.8190765645883835E-6</v>
      </c>
      <c r="BJ1345" s="14">
        <f t="shared" si="1841"/>
        <v>0.38419973817426051</v>
      </c>
      <c r="BK1345" s="14">
        <f t="shared" si="1842"/>
        <v>0.28894926977561541</v>
      </c>
      <c r="BL1345" s="14">
        <f t="shared" si="1843"/>
        <v>0.30574271499392042</v>
      </c>
      <c r="BM1345" s="14">
        <f t="shared" si="1844"/>
        <v>0.38430254848955381</v>
      </c>
      <c r="BN1345" s="14">
        <f t="shared" si="1845"/>
        <v>0.61536407527965309</v>
      </c>
    </row>
    <row r="1346" spans="1:66" x14ac:dyDescent="0.25">
      <c r="A1346" t="s">
        <v>339</v>
      </c>
      <c r="B1346" t="s">
        <v>125</v>
      </c>
      <c r="C1346" t="s">
        <v>114</v>
      </c>
      <c r="D1346" s="7" t="s">
        <v>388</v>
      </c>
      <c r="E1346" s="10">
        <f>VLOOKUP(A1346,home!$A$2:$E$405,3,FALSE)</f>
        <v>1.2199</v>
      </c>
      <c r="F1346" s="10">
        <f>VLOOKUP(B1346,home!$B$2:$E$405,3,FALSE)</f>
        <v>1.4209000000000001</v>
      </c>
      <c r="G1346" s="10">
        <f>VLOOKUP(C1346,away!$B$2:$E$405,4,FALSE)</f>
        <v>0.92900000000000005</v>
      </c>
      <c r="H1346" s="10">
        <f>VLOOKUP(A1346,away!$A$2:$E$405,3,FALSE)</f>
        <v>1.0142</v>
      </c>
      <c r="I1346" s="10">
        <f>VLOOKUP(C1346,away!$B$2:$E$405,3,FALSE)</f>
        <v>1.6433</v>
      </c>
      <c r="J1346" s="10">
        <f>VLOOKUP(B1346,home!$B$2:$E$405,4,FALSE)</f>
        <v>1.4460999999999999</v>
      </c>
      <c r="K1346" s="12">
        <f t="shared" si="1790"/>
        <v>1.6102876403900002</v>
      </c>
      <c r="L1346" s="12">
        <f t="shared" si="1791"/>
        <v>2.4101206710460001</v>
      </c>
      <c r="M1346" s="13">
        <f t="shared" si="1792"/>
        <v>1.7945636034947539E-2</v>
      </c>
      <c r="N1346" s="13">
        <f t="shared" si="1793"/>
        <v>2.8897635906013432E-2</v>
      </c>
      <c r="O1346" s="13">
        <f t="shared" si="1794"/>
        <v>4.325114836289505E-2</v>
      </c>
      <c r="P1346" s="13">
        <f t="shared" si="1795"/>
        <v>6.9646789641444079E-2</v>
      </c>
      <c r="Q1346" s="13">
        <f t="shared" si="1796"/>
        <v>2.3266752967971857E-2</v>
      </c>
      <c r="R1346" s="13">
        <f t="shared" si="1797"/>
        <v>5.2120243357945371E-2</v>
      </c>
      <c r="S1346" s="13">
        <f t="shared" si="1798"/>
        <v>6.7574580498474701E-2</v>
      </c>
      <c r="T1346" s="13">
        <f t="shared" si="1799"/>
        <v>5.6075682276229853E-2</v>
      </c>
      <c r="U1346" s="13">
        <f t="shared" si="1800"/>
        <v>8.3928583693418435E-2</v>
      </c>
      <c r="V1346" s="13">
        <f t="shared" si="1801"/>
        <v>2.9139567128192014E-2</v>
      </c>
      <c r="W1346" s="13">
        <f t="shared" si="1802"/>
        <v>1.2488721578777482E-2</v>
      </c>
      <c r="X1346" s="13">
        <f t="shared" si="1803"/>
        <v>3.0099326031949848E-2</v>
      </c>
      <c r="Y1346" s="13">
        <f t="shared" si="1804"/>
        <v>3.6271503927077661E-2</v>
      </c>
      <c r="Z1346" s="13">
        <f t="shared" si="1805"/>
        <v>4.1872025298977378E-2</v>
      </c>
      <c r="AA1346" s="13">
        <f t="shared" si="1806"/>
        <v>6.7426004817040669E-2</v>
      </c>
      <c r="AB1346" s="13">
        <f t="shared" si="1807"/>
        <v>5.4287631098878603E-2</v>
      </c>
      <c r="AC1346" s="13">
        <f t="shared" si="1808"/>
        <v>7.0681435380295981E-3</v>
      </c>
      <c r="AD1346" s="13">
        <f t="shared" si="1809"/>
        <v>5.0276085006443171E-3</v>
      </c>
      <c r="AE1346" s="13">
        <f t="shared" si="1810"/>
        <v>1.2117143173329457E-2</v>
      </c>
      <c r="AF1346" s="13">
        <f t="shared" si="1811"/>
        <v>1.4601888618032627E-2</v>
      </c>
      <c r="AG1346" s="13">
        <f t="shared" si="1812"/>
        <v>1.1730771198210583E-2</v>
      </c>
      <c r="AH1346" s="13">
        <f t="shared" si="1813"/>
        <v>2.5229158427906621E-2</v>
      </c>
      <c r="AI1346" s="13">
        <f t="shared" si="1814"/>
        <v>4.0626201993899241E-2</v>
      </c>
      <c r="AJ1346" s="13">
        <f t="shared" si="1815"/>
        <v>3.270993547338176E-2</v>
      </c>
      <c r="AK1346" s="13">
        <f t="shared" si="1816"/>
        <v>1.7557468270247033E-2</v>
      </c>
      <c r="AL1346" s="13">
        <f t="shared" si="1817"/>
        <v>1.0972550768109201E-3</v>
      </c>
      <c r="AM1346" s="13">
        <f t="shared" si="1818"/>
        <v>1.6191791658614486E-3</v>
      </c>
      <c r="AN1346" s="13">
        <f t="shared" si="1819"/>
        <v>3.9024171777696974E-3</v>
      </c>
      <c r="AO1346" s="13">
        <f t="shared" si="1820"/>
        <v>4.7026481535938714E-3</v>
      </c>
      <c r="AP1346" s="13">
        <f t="shared" si="1821"/>
        <v>3.7779831745442982E-3</v>
      </c>
      <c r="AQ1346" s="13">
        <f t="shared" si="1822"/>
        <v>2.2763488359583014E-3</v>
      </c>
      <c r="AR1346" s="13">
        <f t="shared" si="1823"/>
        <v>1.2161063248038426E-2</v>
      </c>
      <c r="AS1346" s="13">
        <f t="shared" si="1824"/>
        <v>1.9582809842317347E-2</v>
      </c>
      <c r="AT1346" s="13">
        <f t="shared" si="1825"/>
        <v>1.5766978326595637E-2</v>
      </c>
      <c r="AU1346" s="13">
        <f t="shared" si="1826"/>
        <v>8.4631234418713237E-3</v>
      </c>
      <c r="AV1346" s="13">
        <f t="shared" si="1827"/>
        <v>3.4070157693850676E-3</v>
      </c>
      <c r="AW1346" s="13">
        <f t="shared" si="1828"/>
        <v>1.1828981301705237E-4</v>
      </c>
      <c r="AX1346" s="13">
        <f t="shared" si="1829"/>
        <v>4.34557366393947E-4</v>
      </c>
      <c r="AY1346" s="13">
        <f t="shared" si="1830"/>
        <v>1.0473356915013622E-3</v>
      </c>
      <c r="AZ1346" s="13">
        <f t="shared" si="1831"/>
        <v>1.262102699805845E-3</v>
      </c>
      <c r="BA1346" s="13">
        <f t="shared" si="1832"/>
        <v>1.0139399352616773E-3</v>
      </c>
      <c r="BB1346" s="13">
        <f t="shared" si="1833"/>
        <v>6.1092939929330314E-4</v>
      </c>
      <c r="BC1346" s="13">
        <f t="shared" si="1834"/>
        <v>2.9448271475730097E-4</v>
      </c>
      <c r="BD1346" s="13">
        <f t="shared" si="1835"/>
        <v>4.884938319332538E-3</v>
      </c>
      <c r="BE1346" s="13">
        <f t="shared" si="1836"/>
        <v>7.8661557996886865E-3</v>
      </c>
      <c r="BF1346" s="13">
        <f t="shared" si="1837"/>
        <v>6.3333867308104043E-3</v>
      </c>
      <c r="BG1346" s="13">
        <f t="shared" si="1838"/>
        <v>3.3995247914780087E-3</v>
      </c>
      <c r="BH1346" s="13">
        <f t="shared" si="1839"/>
        <v>1.3685531887291074E-3</v>
      </c>
      <c r="BI1346" s="13">
        <f t="shared" si="1840"/>
        <v>4.4075285700536098E-4</v>
      </c>
      <c r="BJ1346" s="14">
        <f t="shared" si="1841"/>
        <v>0.25151895849297817</v>
      </c>
      <c r="BK1346" s="14">
        <f t="shared" si="1842"/>
        <v>0.1935193076094002</v>
      </c>
      <c r="BL1346" s="14">
        <f t="shared" si="1843"/>
        <v>0.50081067781086475</v>
      </c>
      <c r="BM1346" s="14">
        <f t="shared" si="1844"/>
        <v>0.75166371706251867</v>
      </c>
      <c r="BN1346" s="14">
        <f t="shared" si="1845"/>
        <v>0.23512820627121736</v>
      </c>
    </row>
    <row r="1347" spans="1:66" x14ac:dyDescent="0.25">
      <c r="A1347" t="s">
        <v>339</v>
      </c>
      <c r="B1347" t="s">
        <v>123</v>
      </c>
      <c r="C1347" t="s">
        <v>116</v>
      </c>
      <c r="D1347" s="7" t="s">
        <v>388</v>
      </c>
      <c r="E1347" s="10">
        <f>VLOOKUP(A1347,home!$A$2:$E$405,3,FALSE)</f>
        <v>1.2199</v>
      </c>
      <c r="F1347" s="10">
        <f>VLOOKUP(B1347,home!$B$2:$E$405,3,FALSE)</f>
        <v>1.3662000000000001</v>
      </c>
      <c r="G1347" s="10">
        <f>VLOOKUP(C1347,away!$B$2:$E$405,4,FALSE)</f>
        <v>1.5224</v>
      </c>
      <c r="H1347" s="10">
        <f>VLOOKUP(A1347,away!$A$2:$E$405,3,FALSE)</f>
        <v>1.0142</v>
      </c>
      <c r="I1347" s="10">
        <f>VLOOKUP(C1347,away!$B$2:$E$405,3,FALSE)</f>
        <v>0.98599999999999999</v>
      </c>
      <c r="J1347" s="10">
        <f>VLOOKUP(B1347,home!$B$2:$E$405,4,FALSE)</f>
        <v>1.1174999999999999</v>
      </c>
      <c r="K1347" s="12">
        <f t="shared" si="1790"/>
        <v>2.5372735233119998</v>
      </c>
      <c r="L1347" s="12">
        <f t="shared" si="1791"/>
        <v>1.1175013409999999</v>
      </c>
      <c r="M1347" s="13">
        <f t="shared" si="1792"/>
        <v>2.5867320484652345E-2</v>
      </c>
      <c r="N1347" s="13">
        <f t="shared" si="1793"/>
        <v>6.5632467384734522E-2</v>
      </c>
      <c r="O1347" s="13">
        <f t="shared" si="1794"/>
        <v>2.8906765329675767E-2</v>
      </c>
      <c r="P1347" s="13">
        <f t="shared" si="1795"/>
        <v>7.3344370315579582E-2</v>
      </c>
      <c r="Q1347" s="13">
        <f t="shared" si="1796"/>
        <v>8.3263760882462665E-2</v>
      </c>
      <c r="R1347" s="13">
        <f t="shared" si="1797"/>
        <v>1.6151674509942492E-2</v>
      </c>
      <c r="S1347" s="13">
        <f t="shared" si="1798"/>
        <v>5.1990277270703308E-2</v>
      </c>
      <c r="T1347" s="13">
        <f t="shared" si="1799"/>
        <v>9.3047364442855371E-2</v>
      </c>
      <c r="U1347" s="13">
        <f t="shared" si="1800"/>
        <v>4.0981216091230399E-2</v>
      </c>
      <c r="V1347" s="13">
        <f t="shared" si="1801"/>
        <v>1.6379285942038014E-2</v>
      </c>
      <c r="W1347" s="13">
        <f t="shared" si="1802"/>
        <v>7.0420978646151294E-2</v>
      </c>
      <c r="X1347" s="13">
        <f t="shared" si="1803"/>
        <v>7.8695538071606438E-2</v>
      </c>
      <c r="Y1347" s="13">
        <f t="shared" si="1804"/>
        <v>4.3971184662868382E-2</v>
      </c>
      <c r="Z1347" s="13">
        <f t="shared" si="1805"/>
        <v>6.0165059747520821E-3</v>
      </c>
      <c r="AA1347" s="13">
        <f t="shared" si="1806"/>
        <v>1.5265521312586914E-2</v>
      </c>
      <c r="AB1347" s="13">
        <f t="shared" si="1807"/>
        <v>1.9366401522990916E-2</v>
      </c>
      <c r="AC1347" s="13">
        <f t="shared" si="1808"/>
        <v>2.9026209304090322E-3</v>
      </c>
      <c r="AD1347" s="13">
        <f t="shared" si="1809"/>
        <v>4.4669321151149848E-2</v>
      </c>
      <c r="AE1347" s="13">
        <f t="shared" si="1810"/>
        <v>4.9918026287969618E-2</v>
      </c>
      <c r="AF1347" s="13">
        <f t="shared" si="1811"/>
        <v>2.7891730658439657E-2</v>
      </c>
      <c r="AG1347" s="13">
        <f t="shared" si="1812"/>
        <v>1.0389682137872374E-2</v>
      </c>
      <c r="AH1347" s="13">
        <f t="shared" si="1813"/>
        <v>1.6808633737299917E-3</v>
      </c>
      <c r="AI1347" s="13">
        <f t="shared" si="1814"/>
        <v>4.2648101344699907E-3</v>
      </c>
      <c r="AJ1347" s="13">
        <f t="shared" si="1815"/>
        <v>5.4104949180717003E-3</v>
      </c>
      <c r="AK1347" s="13">
        <f t="shared" si="1816"/>
        <v>4.5759685012124835E-3</v>
      </c>
      <c r="AL1347" s="13">
        <f t="shared" si="1817"/>
        <v>3.2920441764655893E-4</v>
      </c>
      <c r="AM1347" s="13">
        <f t="shared" si="1818"/>
        <v>2.266765717222664E-2</v>
      </c>
      <c r="AN1347" s="13">
        <f t="shared" si="1819"/>
        <v>2.5331137287291538E-2</v>
      </c>
      <c r="AO1347" s="13">
        <f t="shared" si="1820"/>
        <v>1.4153789943801702E-2</v>
      </c>
      <c r="AP1347" s="13">
        <f t="shared" si="1821"/>
        <v>5.2722930808102378E-3</v>
      </c>
      <c r="AQ1347" s="13">
        <f t="shared" si="1822"/>
        <v>1.472948646987616E-3</v>
      </c>
      <c r="AR1347" s="13">
        <f t="shared" si="1823"/>
        <v>3.7567341483620958E-4</v>
      </c>
      <c r="AS1347" s="13">
        <f t="shared" si="1824"/>
        <v>9.5318620887611992E-4</v>
      </c>
      <c r="AT1347" s="13">
        <f t="shared" si="1825"/>
        <v>1.2092470652837607E-3</v>
      </c>
      <c r="AU1347" s="13">
        <f t="shared" si="1826"/>
        <v>1.0227301872957411E-3</v>
      </c>
      <c r="AV1347" s="13">
        <f t="shared" si="1827"/>
        <v>6.4873655642935151E-4</v>
      </c>
      <c r="AW1347" s="13">
        <f t="shared" si="1828"/>
        <v>2.5928565748646163E-5</v>
      </c>
      <c r="AX1347" s="13">
        <f t="shared" si="1829"/>
        <v>9.5856743964340008E-3</v>
      </c>
      <c r="AY1347" s="13">
        <f t="shared" si="1830"/>
        <v>1.0712003992404361E-2</v>
      </c>
      <c r="AZ1347" s="13">
        <f t="shared" si="1831"/>
        <v>5.9853394131546157E-3</v>
      </c>
      <c r="BA1347" s="13">
        <f t="shared" si="1832"/>
        <v>2.2295416068468113E-3</v>
      </c>
      <c r="BB1347" s="13">
        <f t="shared" si="1833"/>
        <v>6.2287893386665186E-4</v>
      </c>
      <c r="BC1347" s="13">
        <f t="shared" si="1834"/>
        <v>1.392136087753266E-4</v>
      </c>
      <c r="BD1347" s="13">
        <f t="shared" si="1835"/>
        <v>6.9969257476252308E-5</v>
      </c>
      <c r="BE1347" s="13">
        <f t="shared" si="1836"/>
        <v>1.7753114444029515E-4</v>
      </c>
      <c r="BF1347" s="13">
        <f t="shared" si="1837"/>
        <v>2.2522253617581969E-4</v>
      </c>
      <c r="BG1347" s="13">
        <f t="shared" si="1838"/>
        <v>1.9048372596402877E-4</v>
      </c>
      <c r="BH1347" s="13">
        <f t="shared" si="1839"/>
        <v>1.2082732862758718E-4</v>
      </c>
      <c r="BI1347" s="13">
        <f t="shared" si="1840"/>
        <v>6.1314396363859001E-5</v>
      </c>
      <c r="BJ1347" s="14">
        <f t="shared" si="1841"/>
        <v>0.66607253240870978</v>
      </c>
      <c r="BK1347" s="14">
        <f t="shared" si="1842"/>
        <v>0.18152508335343318</v>
      </c>
      <c r="BL1347" s="14">
        <f t="shared" si="1843"/>
        <v>0.1416586375156797</v>
      </c>
      <c r="BM1347" s="14">
        <f t="shared" si="1844"/>
        <v>0.69142032491887162</v>
      </c>
      <c r="BN1347" s="14">
        <f t="shared" si="1845"/>
        <v>0.29316635890704734</v>
      </c>
    </row>
    <row r="1348" spans="1:66" x14ac:dyDescent="0.25">
      <c r="A1348" t="s">
        <v>339</v>
      </c>
      <c r="B1348" t="s">
        <v>126</v>
      </c>
      <c r="C1348" t="s">
        <v>122</v>
      </c>
      <c r="D1348" s="7" t="s">
        <v>388</v>
      </c>
      <c r="E1348" s="10">
        <f>VLOOKUP(A1348,home!$A$2:$E$405,3,FALSE)</f>
        <v>1.2199</v>
      </c>
      <c r="F1348" s="10">
        <f>VLOOKUP(B1348,home!$B$2:$E$405,3,FALSE)</f>
        <v>0.81969999999999998</v>
      </c>
      <c r="G1348" s="10">
        <f>VLOOKUP(C1348,away!$B$2:$E$405,4,FALSE)</f>
        <v>1.1980999999999999</v>
      </c>
      <c r="H1348" s="10">
        <f>VLOOKUP(A1348,away!$A$2:$E$405,3,FALSE)</f>
        <v>1.0142</v>
      </c>
      <c r="I1348" s="10">
        <f>VLOOKUP(C1348,away!$B$2:$E$405,3,FALSE)</f>
        <v>0.60680000000000001</v>
      </c>
      <c r="J1348" s="10">
        <f>VLOOKUP(B1348,home!$B$2:$E$405,4,FALSE)</f>
        <v>0.77470000000000006</v>
      </c>
      <c r="K1348" s="12">
        <f t="shared" si="1790"/>
        <v>1.198042527143</v>
      </c>
      <c r="L1348" s="12">
        <f t="shared" si="1791"/>
        <v>0.47676320903200003</v>
      </c>
      <c r="M1348" s="13">
        <f t="shared" si="1792"/>
        <v>0.18734457021994452</v>
      </c>
      <c r="N1348" s="13">
        <f t="shared" si="1793"/>
        <v>0.22444676235282152</v>
      </c>
      <c r="O1348" s="13">
        <f t="shared" si="1794"/>
        <v>8.9318998492781604E-2</v>
      </c>
      <c r="P1348" s="13">
        <f t="shared" si="1795"/>
        <v>0.10700795867617387</v>
      </c>
      <c r="Q1348" s="13">
        <f t="shared" si="1796"/>
        <v>0.13444838318911936</v>
      </c>
      <c r="R1348" s="13">
        <f t="shared" si="1797"/>
        <v>2.1292006174471467E-2</v>
      </c>
      <c r="S1348" s="13">
        <f t="shared" si="1798"/>
        <v>1.5280271008920213E-2</v>
      </c>
      <c r="T1348" s="13">
        <f t="shared" si="1799"/>
        <v>6.4100042618408543E-2</v>
      </c>
      <c r="U1348" s="13">
        <f t="shared" si="1800"/>
        <v>2.5508728885208151E-2</v>
      </c>
      <c r="V1348" s="13">
        <f t="shared" si="1801"/>
        <v>9.6975832449838523E-4</v>
      </c>
      <c r="W1348" s="13">
        <f t="shared" si="1802"/>
        <v>5.3691626922060982E-2</v>
      </c>
      <c r="X1348" s="13">
        <f t="shared" si="1803"/>
        <v>2.5598192349510714E-2</v>
      </c>
      <c r="Y1348" s="13">
        <f t="shared" si="1804"/>
        <v>6.1021381649855617E-3</v>
      </c>
      <c r="Z1348" s="13">
        <f t="shared" si="1805"/>
        <v>3.3837483968233912E-3</v>
      </c>
      <c r="AA1348" s="13">
        <f t="shared" si="1806"/>
        <v>4.0538744805463699E-3</v>
      </c>
      <c r="AB1348" s="13">
        <f t="shared" si="1807"/>
        <v>2.4283570136971453E-3</v>
      </c>
      <c r="AC1348" s="13">
        <f t="shared" si="1808"/>
        <v>3.4619317560141183E-5</v>
      </c>
      <c r="AD1348" s="13">
        <f t="shared" si="1809"/>
        <v>1.6081213101031271E-2</v>
      </c>
      <c r="AE1348" s="13">
        <f t="shared" si="1810"/>
        <v>7.6669307631751071E-3</v>
      </c>
      <c r="AF1348" s="13">
        <f t="shared" si="1811"/>
        <v>1.8276552570387627E-3</v>
      </c>
      <c r="AG1348" s="13">
        <f t="shared" si="1812"/>
        <v>2.9045292845000174E-4</v>
      </c>
      <c r="AH1348" s="13">
        <f t="shared" si="1813"/>
        <v>4.0331168605660134E-4</v>
      </c>
      <c r="AI1348" s="13">
        <f t="shared" si="1814"/>
        <v>4.8318455158955485E-4</v>
      </c>
      <c r="AJ1348" s="13">
        <f t="shared" si="1815"/>
        <v>2.894378206314039E-4</v>
      </c>
      <c r="AK1348" s="13">
        <f t="shared" si="1816"/>
        <v>1.1558627269333643E-4</v>
      </c>
      <c r="AL1348" s="13">
        <f t="shared" si="1817"/>
        <v>7.9095807228867294E-7</v>
      </c>
      <c r="AM1348" s="13">
        <f t="shared" si="1818"/>
        <v>3.8531954366169243E-3</v>
      </c>
      <c r="AN1348" s="13">
        <f t="shared" si="1819"/>
        <v>1.8370618213889428E-3</v>
      </c>
      <c r="AO1348" s="13">
        <f t="shared" si="1820"/>
        <v>4.3792174457778167E-4</v>
      </c>
      <c r="AP1348" s="13">
        <f t="shared" si="1821"/>
        <v>6.9594992083265011E-5</v>
      </c>
      <c r="AQ1348" s="13">
        <f t="shared" si="1822"/>
        <v>8.2950829395435144E-6</v>
      </c>
      <c r="AR1348" s="13">
        <f t="shared" si="1823"/>
        <v>3.845683473689038E-5</v>
      </c>
      <c r="AS1348" s="13">
        <f t="shared" si="1824"/>
        <v>4.6072923474104853E-5</v>
      </c>
      <c r="AT1348" s="13">
        <f t="shared" si="1825"/>
        <v>2.7598660835891324E-5</v>
      </c>
      <c r="AU1348" s="13">
        <f t="shared" si="1826"/>
        <v>1.102145645786459E-5</v>
      </c>
      <c r="AV1348" s="13">
        <f t="shared" si="1827"/>
        <v>3.3010433868941579E-6</v>
      </c>
      <c r="AW1348" s="13">
        <f t="shared" si="1828"/>
        <v>1.2549485779462928E-8</v>
      </c>
      <c r="AX1348" s="13">
        <f t="shared" si="1829"/>
        <v>7.6938199974340208E-4</v>
      </c>
      <c r="AY1348" s="13">
        <f t="shared" si="1830"/>
        <v>3.6681303116912171E-4</v>
      </c>
      <c r="AZ1348" s="13">
        <f t="shared" si="1831"/>
        <v>8.7441478927472772E-5</v>
      </c>
      <c r="BA1348" s="13">
        <f t="shared" si="1832"/>
        <v>1.3896293365321971E-5</v>
      </c>
      <c r="BB1348" s="13">
        <f t="shared" si="1833"/>
        <v>1.6563103546252486E-6</v>
      </c>
      <c r="BC1348" s="13">
        <f t="shared" si="1834"/>
        <v>1.5793356796481278E-7</v>
      </c>
      <c r="BD1348" s="13">
        <f t="shared" si="1835"/>
        <v>3.0558006563955228E-6</v>
      </c>
      <c r="BE1348" s="13">
        <f t="shared" si="1836"/>
        <v>3.6609791408333295E-6</v>
      </c>
      <c r="BF1348" s="13">
        <f t="shared" si="1837"/>
        <v>2.1930043508508864E-6</v>
      </c>
      <c r="BG1348" s="13">
        <f t="shared" si="1838"/>
        <v>8.757708248429964E-7</v>
      </c>
      <c r="BH1348" s="13">
        <f t="shared" si="1839"/>
        <v>2.6230267304825326E-7</v>
      </c>
      <c r="BI1348" s="13">
        <f t="shared" si="1840"/>
        <v>6.2849951459018673E-8</v>
      </c>
      <c r="BJ1348" s="14">
        <f t="shared" si="1841"/>
        <v>0.54169881377133633</v>
      </c>
      <c r="BK1348" s="14">
        <f t="shared" si="1842"/>
        <v>0.31100478153633859</v>
      </c>
      <c r="BL1348" s="14">
        <f t="shared" si="1843"/>
        <v>0.14403004700416472</v>
      </c>
      <c r="BM1348" s="14">
        <f t="shared" si="1844"/>
        <v>0.23589191112166713</v>
      </c>
      <c r="BN1348" s="14">
        <f t="shared" si="1845"/>
        <v>0.76385867910531224</v>
      </c>
    </row>
    <row r="1349" spans="1:66" x14ac:dyDescent="0.25">
      <c r="A1349" t="s">
        <v>290</v>
      </c>
      <c r="B1349" t="s">
        <v>298</v>
      </c>
      <c r="C1349" t="s">
        <v>310</v>
      </c>
      <c r="D1349" s="7" t="s">
        <v>388</v>
      </c>
      <c r="E1349" s="10">
        <f>VLOOKUP(A1349,home!$A$2:$E$405,3,FALSE)</f>
        <v>1.6512</v>
      </c>
      <c r="F1349" s="10">
        <f>VLOOKUP(B1349,home!$B$2:$E$405,3,FALSE)</f>
        <v>0.60560000000000003</v>
      </c>
      <c r="G1349" s="10">
        <f>VLOOKUP(C1349,away!$B$2:$E$405,4,FALSE)</f>
        <v>0.90839999999999999</v>
      </c>
      <c r="H1349" s="10">
        <f>VLOOKUP(A1349,away!$A$2:$E$405,3,FALSE)</f>
        <v>1.1418999999999999</v>
      </c>
      <c r="I1349" s="10">
        <f>VLOOKUP(C1349,away!$B$2:$E$405,3,FALSE)</f>
        <v>1.2040999999999999</v>
      </c>
      <c r="J1349" s="10">
        <f>VLOOKUP(B1349,home!$B$2:$E$405,4,FALSE)</f>
        <v>1.4778</v>
      </c>
      <c r="K1349" s="12">
        <f t="shared" si="1790"/>
        <v>0.9083697684480001</v>
      </c>
      <c r="L1349" s="12">
        <f t="shared" si="1791"/>
        <v>2.0319185332619996</v>
      </c>
      <c r="M1349" s="13">
        <f t="shared" si="1792"/>
        <v>5.2850489655187141E-2</v>
      </c>
      <c r="N1349" s="13">
        <f t="shared" si="1793"/>
        <v>4.8007787050445769E-2</v>
      </c>
      <c r="O1349" s="13">
        <f t="shared" si="1794"/>
        <v>0.10738788942234631</v>
      </c>
      <c r="P1349" s="13">
        <f t="shared" si="1795"/>
        <v>9.7547912248696161E-2</v>
      </c>
      <c r="Q1349" s="13">
        <f t="shared" si="1796"/>
        <v>2.1804411203357157E-2</v>
      </c>
      <c r="R1349" s="13">
        <f t="shared" si="1797"/>
        <v>0.10910172138257788</v>
      </c>
      <c r="S1349" s="13">
        <f t="shared" si="1798"/>
        <v>4.5011859143415704E-2</v>
      </c>
      <c r="T1349" s="13">
        <f t="shared" si="1799"/>
        <v>4.4304787230966973E-2</v>
      </c>
      <c r="U1349" s="13">
        <f t="shared" si="1800"/>
        <v>9.9104705389570488E-2</v>
      </c>
      <c r="V1349" s="13">
        <f t="shared" si="1801"/>
        <v>9.2310989285679136E-3</v>
      </c>
      <c r="W1349" s="13">
        <f t="shared" si="1802"/>
        <v>6.6021559853128419E-3</v>
      </c>
      <c r="X1349" s="13">
        <f t="shared" si="1803"/>
        <v>1.3415043106043797E-2</v>
      </c>
      <c r="Y1349" s="13">
        <f t="shared" si="1804"/>
        <v>1.3629137355839508E-2</v>
      </c>
      <c r="Z1349" s="13">
        <f t="shared" si="1805"/>
        <v>7.389526989601565E-2</v>
      </c>
      <c r="AA1349" s="13">
        <f t="shared" si="1806"/>
        <v>6.7124229204846203E-2</v>
      </c>
      <c r="AB1349" s="13">
        <f t="shared" si="1807"/>
        <v>3.0486810270028315E-2</v>
      </c>
      <c r="AC1349" s="13">
        <f t="shared" si="1808"/>
        <v>1.0648842069841127E-3</v>
      </c>
      <c r="AD1349" s="13">
        <f t="shared" si="1809"/>
        <v>1.4992997259090507E-3</v>
      </c>
      <c r="AE1349" s="13">
        <f t="shared" si="1810"/>
        <v>3.0464548999892356E-3</v>
      </c>
      <c r="AF1349" s="13">
        <f t="shared" si="1811"/>
        <v>3.0950740860174802E-3</v>
      </c>
      <c r="AG1349" s="13">
        <f t="shared" si="1812"/>
        <v>2.0963127990659539E-3</v>
      </c>
      <c r="AH1349" s="13">
        <f t="shared" si="1813"/>
        <v>3.7537292105527933E-2</v>
      </c>
      <c r="AI1349" s="13">
        <f t="shared" si="1814"/>
        <v>3.4097741338063349E-2</v>
      </c>
      <c r="AJ1349" s="13">
        <f t="shared" si="1815"/>
        <v>1.5486678701928202E-2</v>
      </c>
      <c r="AK1349" s="13">
        <f t="shared" si="1816"/>
        <v>4.6892102488330333E-3</v>
      </c>
      <c r="AL1349" s="13">
        <f t="shared" si="1817"/>
        <v>7.8619692536917407E-5</v>
      </c>
      <c r="AM1349" s="13">
        <f t="shared" si="1818"/>
        <v>2.7238370897163098E-4</v>
      </c>
      <c r="AN1349" s="13">
        <f t="shared" si="1819"/>
        <v>5.5346150641809961E-4</v>
      </c>
      <c r="AO1349" s="13">
        <f t="shared" si="1820"/>
        <v>5.6229434616902104E-4</v>
      </c>
      <c r="AP1349" s="13">
        <f t="shared" si="1821"/>
        <v>3.8084543437642403E-4</v>
      </c>
      <c r="AQ1349" s="13">
        <f t="shared" si="1822"/>
        <v>1.9346172410441819E-4</v>
      </c>
      <c r="AR1349" s="13">
        <f t="shared" si="1823"/>
        <v>1.5254543903538311E-2</v>
      </c>
      <c r="AS1349" s="13">
        <f t="shared" si="1824"/>
        <v>1.3856766513436947E-2</v>
      </c>
      <c r="AT1349" s="13">
        <f t="shared" si="1825"/>
        <v>6.2935338946243603E-3</v>
      </c>
      <c r="AU1349" s="13">
        <f t="shared" si="1826"/>
        <v>1.9056186421931905E-3</v>
      </c>
      <c r="AV1349" s="13">
        <f t="shared" si="1827"/>
        <v>4.3275159118980516E-4</v>
      </c>
      <c r="AW1349" s="13">
        <f t="shared" si="1828"/>
        <v>4.0308608295289559E-6</v>
      </c>
      <c r="AX1349" s="13">
        <f t="shared" si="1829"/>
        <v>4.1237521107927952E-5</v>
      </c>
      <c r="AY1349" s="13">
        <f t="shared" si="1830"/>
        <v>8.3791283404981704E-5</v>
      </c>
      <c r="AZ1349" s="13">
        <f t="shared" si="1831"/>
        <v>8.5128530838195492E-5</v>
      </c>
      <c r="BA1349" s="13">
        <f t="shared" si="1832"/>
        <v>5.7658079839831689E-5</v>
      </c>
      <c r="BB1349" s="13">
        <f t="shared" si="1833"/>
        <v>2.928913025471352E-5</v>
      </c>
      <c r="BC1349" s="13">
        <f t="shared" si="1834"/>
        <v>1.190262531753543E-5</v>
      </c>
      <c r="BD1349" s="13">
        <f t="shared" si="1835"/>
        <v>5.165998412343057E-3</v>
      </c>
      <c r="BE1349" s="13">
        <f t="shared" si="1836"/>
        <v>4.6926367816227995E-3</v>
      </c>
      <c r="BF1349" s="13">
        <f t="shared" si="1837"/>
        <v>2.1313246933666349E-3</v>
      </c>
      <c r="BG1349" s="13">
        <f t="shared" si="1838"/>
        <v>6.4534363940031854E-4</v>
      </c>
      <c r="BH1349" s="13">
        <f t="shared" si="1839"/>
        <v>1.4655266307286424E-4</v>
      </c>
      <c r="BI1349" s="13">
        <f t="shared" si="1840"/>
        <v>2.6624801724187101E-5</v>
      </c>
      <c r="BJ1349" s="14">
        <f t="shared" si="1841"/>
        <v>0.15977191733375051</v>
      </c>
      <c r="BK1349" s="14">
        <f t="shared" si="1842"/>
        <v>0.20586865515879296</v>
      </c>
      <c r="BL1349" s="14">
        <f t="shared" si="1843"/>
        <v>0.55556797360023424</v>
      </c>
      <c r="BM1349" s="14">
        <f t="shared" si="1844"/>
        <v>0.55832384460360762</v>
      </c>
      <c r="BN1349" s="14">
        <f t="shared" si="1845"/>
        <v>0.43670021096261041</v>
      </c>
    </row>
    <row r="1350" spans="1:66" x14ac:dyDescent="0.25">
      <c r="A1350" t="s">
        <v>290</v>
      </c>
      <c r="B1350" t="s">
        <v>314</v>
      </c>
      <c r="C1350" t="s">
        <v>317</v>
      </c>
      <c r="D1350" s="7" t="s">
        <v>388</v>
      </c>
      <c r="E1350" s="10">
        <f>VLOOKUP(A1350,home!$A$2:$E$405,3,FALSE)</f>
        <v>1.6512</v>
      </c>
      <c r="F1350" s="10">
        <f>VLOOKUP(B1350,home!$B$2:$E$405,3,FALSE)</f>
        <v>1.022</v>
      </c>
      <c r="G1350" s="10">
        <f>VLOOKUP(C1350,away!$B$2:$E$405,4,FALSE)</f>
        <v>1.022</v>
      </c>
      <c r="H1350" s="10">
        <f>VLOOKUP(A1350,away!$A$2:$E$405,3,FALSE)</f>
        <v>1.1418999999999999</v>
      </c>
      <c r="I1350" s="10">
        <f>VLOOKUP(C1350,away!$B$2:$E$405,3,FALSE)</f>
        <v>1.0399</v>
      </c>
      <c r="J1350" s="10">
        <f>VLOOKUP(B1350,home!$B$2:$E$405,4,FALSE)</f>
        <v>0.76629999999999998</v>
      </c>
      <c r="K1350" s="12">
        <f t="shared" si="1790"/>
        <v>1.7246519808</v>
      </c>
      <c r="L1350" s="12">
        <f t="shared" si="1791"/>
        <v>0.90995198500300001</v>
      </c>
      <c r="M1350" s="13">
        <f t="shared" si="1792"/>
        <v>7.174737819810495E-2</v>
      </c>
      <c r="N1350" s="13">
        <f t="shared" si="1793"/>
        <v>0.12373925792656842</v>
      </c>
      <c r="O1350" s="13">
        <f t="shared" si="1794"/>
        <v>6.5286669210126561E-2</v>
      </c>
      <c r="P1350" s="13">
        <f t="shared" si="1795"/>
        <v>0.11259678337307913</v>
      </c>
      <c r="Q1350" s="13">
        <f t="shared" si="1796"/>
        <v>0.10670357814288919</v>
      </c>
      <c r="R1350" s="13">
        <f t="shared" si="1797"/>
        <v>2.9703867120994449E-2</v>
      </c>
      <c r="S1350" s="13">
        <f t="shared" si="1798"/>
        <v>4.4175954384556786E-2</v>
      </c>
      <c r="T1350" s="13">
        <f t="shared" si="1799"/>
        <v>9.7095132738044751E-2</v>
      </c>
      <c r="U1350" s="13">
        <f t="shared" si="1800"/>
        <v>5.1228833267643069E-2</v>
      </c>
      <c r="V1350" s="13">
        <f t="shared" si="1801"/>
        <v>7.7030617564911585E-3</v>
      </c>
      <c r="W1350" s="13">
        <f t="shared" si="1802"/>
        <v>6.1342179134193819E-2</v>
      </c>
      <c r="X1350" s="13">
        <f t="shared" si="1803"/>
        <v>5.5818437667569269E-2</v>
      </c>
      <c r="Y1350" s="13">
        <f t="shared" si="1804"/>
        <v>2.5396049077685438E-2</v>
      </c>
      <c r="Z1350" s="13">
        <f t="shared" si="1805"/>
        <v>9.0096976163380835E-3</v>
      </c>
      <c r="AA1350" s="13">
        <f t="shared" si="1806"/>
        <v>1.5538592840426513E-2</v>
      </c>
      <c r="AB1350" s="13">
        <f t="shared" si="1807"/>
        <v>1.3399332460543145E-2</v>
      </c>
      <c r="AC1350" s="13">
        <f t="shared" si="1808"/>
        <v>7.5555023549975014E-4</v>
      </c>
      <c r="AD1350" s="13">
        <f t="shared" si="1809"/>
        <v>2.6448477687593945E-2</v>
      </c>
      <c r="AE1350" s="13">
        <f t="shared" si="1810"/>
        <v>2.4066844772133666E-2</v>
      </c>
      <c r="AF1350" s="13">
        <f t="shared" si="1811"/>
        <v>1.094983658658105E-2</v>
      </c>
      <c r="AG1350" s="13">
        <f t="shared" si="1812"/>
        <v>3.3212751791393005E-3</v>
      </c>
      <c r="AH1350" s="13">
        <f t="shared" si="1813"/>
        <v>2.0495980575659088E-3</v>
      </c>
      <c r="AI1350" s="13">
        <f t="shared" si="1814"/>
        <v>3.5348433498248767E-3</v>
      </c>
      <c r="AJ1350" s="13">
        <f t="shared" si="1815"/>
        <v>3.0481872925465915E-3</v>
      </c>
      <c r="AK1350" s="13">
        <f t="shared" si="1816"/>
        <v>1.752354083979956E-3</v>
      </c>
      <c r="AL1350" s="13">
        <f t="shared" si="1817"/>
        <v>4.742892539384322E-5</v>
      </c>
      <c r="AM1350" s="13">
        <f t="shared" si="1818"/>
        <v>9.1228838866106998E-3</v>
      </c>
      <c r="AN1350" s="13">
        <f t="shared" si="1819"/>
        <v>8.3013863015732898E-3</v>
      </c>
      <c r="AO1350" s="13">
        <f t="shared" si="1820"/>
        <v>3.7769314716966634E-3</v>
      </c>
      <c r="AP1350" s="13">
        <f t="shared" si="1821"/>
        <v>1.1456087632968938E-3</v>
      </c>
      <c r="AQ1350" s="13">
        <f t="shared" si="1822"/>
        <v>2.606122420497101E-4</v>
      </c>
      <c r="AR1350" s="13">
        <f t="shared" si="1823"/>
        <v>3.7300716418807846E-4</v>
      </c>
      <c r="AS1350" s="13">
        <f t="shared" si="1824"/>
        <v>6.4330754456956032E-4</v>
      </c>
      <c r="AT1350" s="13">
        <f t="shared" si="1825"/>
        <v>5.5474081550273844E-4</v>
      </c>
      <c r="AU1350" s="13">
        <f t="shared" si="1826"/>
        <v>3.1891161542913507E-4</v>
      </c>
      <c r="AV1350" s="13">
        <f t="shared" si="1827"/>
        <v>1.3750288731249639E-4</v>
      </c>
      <c r="AW1350" s="13">
        <f t="shared" si="1828"/>
        <v>2.0675724296321362E-6</v>
      </c>
      <c r="AX1350" s="13">
        <f t="shared" si="1829"/>
        <v>2.6222999609419257E-3</v>
      </c>
      <c r="AY1350" s="13">
        <f t="shared" si="1830"/>
        <v>2.3861670547323942E-3</v>
      </c>
      <c r="AZ1350" s="13">
        <f t="shared" si="1831"/>
        <v>1.085648724001252E-3</v>
      </c>
      <c r="BA1350" s="13">
        <f t="shared" si="1832"/>
        <v>3.2929607047363786E-4</v>
      </c>
      <c r="BB1350" s="13">
        <f t="shared" si="1833"/>
        <v>7.4910903245293623E-5</v>
      </c>
      <c r="BC1350" s="13">
        <f t="shared" si="1834"/>
        <v>1.3633065021284526E-5</v>
      </c>
      <c r="BD1350" s="13">
        <f t="shared" si="1835"/>
        <v>5.6569768245546965E-5</v>
      </c>
      <c r="BE1350" s="13">
        <f t="shared" si="1836"/>
        <v>9.7563162858079508E-5</v>
      </c>
      <c r="BF1350" s="13">
        <f t="shared" si="1837"/>
        <v>8.4131251038149942E-5</v>
      </c>
      <c r="BG1350" s="13">
        <f t="shared" si="1838"/>
        <v>4.8365709583375783E-5</v>
      </c>
      <c r="BH1350" s="13">
        <f t="shared" si="1839"/>
        <v>2.0853504208941643E-5</v>
      </c>
      <c r="BI1350" s="13">
        <f t="shared" si="1840"/>
        <v>7.1930074681144689E-6</v>
      </c>
      <c r="BJ1350" s="14">
        <f t="shared" si="1841"/>
        <v>0.56400044735604193</v>
      </c>
      <c r="BK1350" s="14">
        <f t="shared" si="1842"/>
        <v>0.23941232392785802</v>
      </c>
      <c r="BL1350" s="14">
        <f t="shared" si="1843"/>
        <v>0.18788442411405532</v>
      </c>
      <c r="BM1350" s="14">
        <f t="shared" si="1844"/>
        <v>0.48814525956022781</v>
      </c>
      <c r="BN1350" s="14">
        <f t="shared" si="1845"/>
        <v>0.50977753397176273</v>
      </c>
    </row>
    <row r="1351" spans="1:66" x14ac:dyDescent="0.25">
      <c r="A1351" t="s">
        <v>290</v>
      </c>
      <c r="B1351" t="s">
        <v>304</v>
      </c>
      <c r="C1351" t="s">
        <v>295</v>
      </c>
      <c r="D1351" s="7" t="s">
        <v>388</v>
      </c>
      <c r="E1351" s="10">
        <f>VLOOKUP(A1351,home!$A$2:$E$405,3,FALSE)</f>
        <v>1.6512</v>
      </c>
      <c r="F1351" s="10">
        <f>VLOOKUP(B1351,home!$B$2:$E$405,3,FALSE)</f>
        <v>0.8327</v>
      </c>
      <c r="G1351" s="10">
        <f>VLOOKUP(C1351,away!$B$2:$E$405,4,FALSE)</f>
        <v>0.79490000000000005</v>
      </c>
      <c r="H1351" s="10">
        <f>VLOOKUP(A1351,away!$A$2:$E$405,3,FALSE)</f>
        <v>1.1418999999999999</v>
      </c>
      <c r="I1351" s="10">
        <f>VLOOKUP(C1351,away!$B$2:$E$405,3,FALSE)</f>
        <v>1.0399</v>
      </c>
      <c r="J1351" s="10">
        <f>VLOOKUP(B1351,home!$B$2:$E$405,4,FALSE)</f>
        <v>0.71150000000000002</v>
      </c>
      <c r="K1351" s="12">
        <f t="shared" si="1790"/>
        <v>1.092951125376</v>
      </c>
      <c r="L1351" s="12">
        <f t="shared" si="1791"/>
        <v>0.84487907781500005</v>
      </c>
      <c r="M1351" s="13">
        <f t="shared" si="1792"/>
        <v>0.14401609667457557</v>
      </c>
      <c r="N1351" s="13">
        <f t="shared" si="1793"/>
        <v>0.15740255493273617</v>
      </c>
      <c r="O1351" s="13">
        <f t="shared" si="1794"/>
        <v>0.12167618694893129</v>
      </c>
      <c r="P1351" s="13">
        <f t="shared" si="1795"/>
        <v>0.13298612545729502</v>
      </c>
      <c r="Q1351" s="13">
        <f t="shared" si="1796"/>
        <v>8.6016649775395831E-2</v>
      </c>
      <c r="R1351" s="13">
        <f t="shared" si="1797"/>
        <v>5.1400832310729304E-2</v>
      </c>
      <c r="S1351" s="13">
        <f t="shared" si="1798"/>
        <v>3.0700230690368299E-2</v>
      </c>
      <c r="T1351" s="13">
        <f t="shared" si="1799"/>
        <v>7.2673667738972256E-2</v>
      </c>
      <c r="U1351" s="13">
        <f t="shared" si="1800"/>
        <v>5.6178597519274648E-2</v>
      </c>
      <c r="V1351" s="13">
        <f t="shared" si="1801"/>
        <v>3.1498830296130473E-3</v>
      </c>
      <c r="W1351" s="13">
        <f t="shared" si="1802"/>
        <v>3.1337331391030711E-2</v>
      </c>
      <c r="X1351" s="13">
        <f t="shared" si="1803"/>
        <v>2.6476255646837081E-2</v>
      </c>
      <c r="Y1351" s="13">
        <f t="shared" si="1804"/>
        <v>1.1184617227446948E-2</v>
      </c>
      <c r="Z1351" s="13">
        <f t="shared" si="1805"/>
        <v>1.4475829267204145E-2</v>
      </c>
      <c r="AA1351" s="13">
        <f t="shared" si="1806"/>
        <v>1.5821373888341605E-2</v>
      </c>
      <c r="AB1351" s="13">
        <f t="shared" si="1807"/>
        <v>8.6459941981287102E-3</v>
      </c>
      <c r="AC1351" s="13">
        <f t="shared" si="1808"/>
        <v>1.8178989598401766E-4</v>
      </c>
      <c r="AD1351" s="13">
        <f t="shared" si="1809"/>
        <v>8.5625429025269172E-3</v>
      </c>
      <c r="AE1351" s="13">
        <f t="shared" si="1810"/>
        <v>7.2343133512383154E-3</v>
      </c>
      <c r="AF1351" s="13">
        <f t="shared" si="1811"/>
        <v>3.0560599964094847E-3</v>
      </c>
      <c r="AG1351" s="13">
        <f t="shared" si="1812"/>
        <v>8.6066705050458605E-4</v>
      </c>
      <c r="AH1351" s="13">
        <f t="shared" si="1813"/>
        <v>3.0575813204707057E-3</v>
      </c>
      <c r="AI1351" s="13">
        <f t="shared" si="1814"/>
        <v>3.3417869451370938E-3</v>
      </c>
      <c r="AJ1351" s="13">
        <f t="shared" si="1815"/>
        <v>1.8262049012272063E-3</v>
      </c>
      <c r="AK1351" s="13">
        <f t="shared" si="1816"/>
        <v>6.6531756732114732E-4</v>
      </c>
      <c r="AL1351" s="13">
        <f t="shared" si="1817"/>
        <v>6.7146755043159335E-6</v>
      </c>
      <c r="AM1351" s="13">
        <f t="shared" si="1818"/>
        <v>1.8716881802794156E-3</v>
      </c>
      <c r="AN1351" s="13">
        <f t="shared" si="1819"/>
        <v>1.5813501837117082E-3</v>
      </c>
      <c r="AO1351" s="13">
        <f t="shared" si="1820"/>
        <v>6.6802484245846434E-4</v>
      </c>
      <c r="AP1351" s="13">
        <f t="shared" si="1821"/>
        <v>1.8813340428460603E-4</v>
      </c>
      <c r="AQ1351" s="13">
        <f t="shared" si="1822"/>
        <v>3.9737494279543628E-5</v>
      </c>
      <c r="AR1351" s="13">
        <f t="shared" si="1823"/>
        <v>5.1665729727673221E-4</v>
      </c>
      <c r="AS1351" s="13">
        <f t="shared" si="1824"/>
        <v>5.6468117449232698E-4</v>
      </c>
      <c r="AT1351" s="13">
        <f t="shared" si="1825"/>
        <v>3.085844625700151E-4</v>
      </c>
      <c r="AU1351" s="13">
        <f t="shared" si="1826"/>
        <v>1.1242257854648206E-4</v>
      </c>
      <c r="AV1351" s="13">
        <f t="shared" si="1827"/>
        <v>3.0718095935012335E-5</v>
      </c>
      <c r="AW1351" s="13">
        <f t="shared" si="1828"/>
        <v>1.7223357890791657E-7</v>
      </c>
      <c r="AX1351" s="13">
        <f t="shared" si="1829"/>
        <v>3.4094395049822398E-4</v>
      </c>
      <c r="AY1351" s="13">
        <f t="shared" si="1830"/>
        <v>2.8805641048354247E-4</v>
      </c>
      <c r="AZ1351" s="13">
        <f t="shared" si="1831"/>
        <v>1.2168641722401723E-4</v>
      </c>
      <c r="BA1351" s="13">
        <f t="shared" si="1832"/>
        <v>3.427010265561301E-5</v>
      </c>
      <c r="BB1351" s="13">
        <f t="shared" si="1833"/>
        <v>7.2385231820749241E-6</v>
      </c>
      <c r="BC1351" s="13">
        <f t="shared" si="1834"/>
        <v>1.2231353581627927E-6</v>
      </c>
      <c r="BD1351" s="13">
        <f t="shared" si="1835"/>
        <v>7.2752156811592598E-5</v>
      </c>
      <c r="BE1351" s="13">
        <f t="shared" si="1836"/>
        <v>7.9514551660761341E-5</v>
      </c>
      <c r="BF1351" s="13">
        <f t="shared" si="1837"/>
        <v>4.3452759360698606E-5</v>
      </c>
      <c r="BG1351" s="13">
        <f t="shared" si="1838"/>
        <v>1.5830580747989353E-5</v>
      </c>
      <c r="BH1351" s="13">
        <f t="shared" si="1839"/>
        <v>4.3255127609676513E-6</v>
      </c>
      <c r="BI1351" s="13">
        <f t="shared" si="1840"/>
        <v>9.4551480798556881E-7</v>
      </c>
      <c r="BJ1351" s="14">
        <f t="shared" si="1841"/>
        <v>0.40994701265751371</v>
      </c>
      <c r="BK1351" s="14">
        <f t="shared" si="1842"/>
        <v>0.31132889683382381</v>
      </c>
      <c r="BL1351" s="14">
        <f t="shared" si="1843"/>
        <v>0.26436376028453229</v>
      </c>
      <c r="BM1351" s="14">
        <f t="shared" si="1844"/>
        <v>0.30632916876650612</v>
      </c>
      <c r="BN1351" s="14">
        <f t="shared" si="1845"/>
        <v>0.69349844609966316</v>
      </c>
    </row>
    <row r="1352" spans="1:66" x14ac:dyDescent="0.25">
      <c r="A1352" t="s">
        <v>338</v>
      </c>
      <c r="B1352" t="s">
        <v>73</v>
      </c>
      <c r="C1352" t="s">
        <v>82</v>
      </c>
      <c r="D1352" s="7" t="s">
        <v>389</v>
      </c>
      <c r="E1352" s="10">
        <f>VLOOKUP(A1352,home!$A$2:$E$405,3,FALSE)</f>
        <v>1.3033999999999999</v>
      </c>
      <c r="F1352" s="10">
        <f>VLOOKUP(B1352,home!$B$2:$E$405,3,FALSE)</f>
        <v>0.42620000000000002</v>
      </c>
      <c r="G1352" s="10">
        <f>VLOOKUP(C1352,away!$B$2:$E$405,4,FALSE)</f>
        <v>1.1508</v>
      </c>
      <c r="H1352" s="10">
        <f>VLOOKUP(A1352,away!$A$2:$E$405,3,FALSE)</f>
        <v>1.0085</v>
      </c>
      <c r="I1352" s="10">
        <f>VLOOKUP(C1352,away!$B$2:$E$405,3,FALSE)</f>
        <v>1.4874000000000001</v>
      </c>
      <c r="J1352" s="10">
        <f>VLOOKUP(B1352,home!$B$2:$E$405,4,FALSE)</f>
        <v>0.7712</v>
      </c>
      <c r="K1352" s="12">
        <f t="shared" si="1790"/>
        <v>0.63927984926400006</v>
      </c>
      <c r="L1352" s="12">
        <f t="shared" si="1791"/>
        <v>1.1568330844799999</v>
      </c>
      <c r="M1352" s="13">
        <f t="shared" si="1792"/>
        <v>0.16594266634567292</v>
      </c>
      <c r="N1352" s="13">
        <f t="shared" si="1793"/>
        <v>0.10608380272792801</v>
      </c>
      <c r="O1352" s="13">
        <f t="shared" si="1794"/>
        <v>0.19196796655550025</v>
      </c>
      <c r="P1352" s="13">
        <f t="shared" si="1795"/>
        <v>0.12272125272311679</v>
      </c>
      <c r="Q1352" s="13">
        <f t="shared" si="1796"/>
        <v>3.3908618708630871E-2</v>
      </c>
      <c r="R1352" s="13">
        <f t="shared" si="1797"/>
        <v>0.11103744743587642</v>
      </c>
      <c r="S1352" s="13">
        <f t="shared" si="1798"/>
        <v>2.2689321260149529E-2</v>
      </c>
      <c r="T1352" s="13">
        <f t="shared" si="1799"/>
        <v>3.922661197116168E-2</v>
      </c>
      <c r="U1352" s="13">
        <f t="shared" si="1800"/>
        <v>7.0984002659466389E-2</v>
      </c>
      <c r="V1352" s="13">
        <f t="shared" si="1801"/>
        <v>1.8644069396585195E-3</v>
      </c>
      <c r="W1352" s="13">
        <f t="shared" si="1802"/>
        <v>7.225698885601331E-3</v>
      </c>
      <c r="X1352" s="13">
        <f t="shared" si="1803"/>
        <v>8.3589275293538857E-3</v>
      </c>
      <c r="Y1352" s="13">
        <f t="shared" si="1804"/>
        <v>4.8349419583636208E-3</v>
      </c>
      <c r="Z1352" s="13">
        <f t="shared" si="1805"/>
        <v>4.2817264270010258E-2</v>
      </c>
      <c r="AA1352" s="13">
        <f t="shared" si="1806"/>
        <v>2.7372214248429009E-2</v>
      </c>
      <c r="AB1352" s="13">
        <f t="shared" si="1807"/>
        <v>8.7492524993788064E-3</v>
      </c>
      <c r="AC1352" s="13">
        <f t="shared" si="1808"/>
        <v>8.6175228566575735E-5</v>
      </c>
      <c r="AD1352" s="13">
        <f t="shared" si="1809"/>
        <v>1.154810923603568E-3</v>
      </c>
      <c r="AE1352" s="13">
        <f t="shared" si="1810"/>
        <v>1.3359234827435131E-3</v>
      </c>
      <c r="AF1352" s="13">
        <f t="shared" si="1811"/>
        <v>7.7272024158572112E-4</v>
      </c>
      <c r="AG1352" s="13">
        <f t="shared" si="1812"/>
        <v>2.9796944683791349E-4</v>
      </c>
      <c r="AH1352" s="13">
        <f t="shared" si="1813"/>
        <v>1.2383106973617818E-2</v>
      </c>
      <c r="AI1352" s="13">
        <f t="shared" si="1814"/>
        <v>7.916270759514385E-3</v>
      </c>
      <c r="AJ1352" s="13">
        <f t="shared" si="1815"/>
        <v>2.5303561889376837E-3</v>
      </c>
      <c r="AK1352" s="13">
        <f t="shared" si="1816"/>
        <v>5.3920190768277075E-4</v>
      </c>
      <c r="AL1352" s="13">
        <f t="shared" si="1817"/>
        <v>2.5492014166775761E-6</v>
      </c>
      <c r="AM1352" s="13">
        <f t="shared" si="1818"/>
        <v>1.4764947063394197E-4</v>
      </c>
      <c r="AN1352" s="13">
        <f t="shared" si="1819"/>
        <v>1.7080579253530225E-4</v>
      </c>
      <c r="AO1352" s="13">
        <f t="shared" si="1820"/>
        <v>9.8796895912832319E-5</v>
      </c>
      <c r="AP1352" s="13">
        <f t="shared" si="1821"/>
        <v>3.8097172611963776E-5</v>
      </c>
      <c r="AQ1352" s="13">
        <f t="shared" si="1822"/>
        <v>1.101801742566626E-5</v>
      </c>
      <c r="AR1352" s="13">
        <f t="shared" si="1823"/>
        <v>2.865037567147218E-3</v>
      </c>
      <c r="AS1352" s="13">
        <f t="shared" si="1824"/>
        <v>1.8315607840615707E-3</v>
      </c>
      <c r="AT1352" s="13">
        <f t="shared" si="1825"/>
        <v>5.854399509763673E-4</v>
      </c>
      <c r="AU1352" s="13">
        <f t="shared" si="1826"/>
        <v>1.2475332120443188E-4</v>
      </c>
      <c r="AV1352" s="13">
        <f t="shared" si="1827"/>
        <v>1.9938071093688151E-5</v>
      </c>
      <c r="AW1352" s="13">
        <f t="shared" si="1828"/>
        <v>5.2367683869289033E-8</v>
      </c>
      <c r="AX1352" s="13">
        <f t="shared" si="1829"/>
        <v>1.5731555221795961E-5</v>
      </c>
      <c r="AY1352" s="13">
        <f t="shared" si="1830"/>
        <v>1.8198783550897672E-5</v>
      </c>
      <c r="AZ1352" s="13">
        <f t="shared" si="1831"/>
        <v>1.0526477454484419E-5</v>
      </c>
      <c r="BA1352" s="13">
        <f t="shared" si="1832"/>
        <v>4.0591257941267966E-6</v>
      </c>
      <c r="BB1352" s="13">
        <f t="shared" si="1833"/>
        <v>1.173932753178008E-6</v>
      </c>
      <c r="BC1352" s="13">
        <f t="shared" si="1834"/>
        <v>2.7160884956620255E-7</v>
      </c>
      <c r="BD1352" s="13">
        <f t="shared" si="1835"/>
        <v>5.523950409923315E-4</v>
      </c>
      <c r="BE1352" s="13">
        <f t="shared" si="1836"/>
        <v>3.5313501853975878E-4</v>
      </c>
      <c r="BF1352" s="13">
        <f t="shared" si="1837"/>
        <v>1.1287605071096843E-4</v>
      </c>
      <c r="BG1352" s="13">
        <f t="shared" si="1838"/>
        <v>2.4053128228007841E-5</v>
      </c>
      <c r="BH1352" s="13">
        <f t="shared" si="1839"/>
        <v>3.8441700469821291E-6</v>
      </c>
      <c r="BI1352" s="13">
        <f t="shared" si="1840"/>
        <v>4.9150008963598408E-7</v>
      </c>
      <c r="BJ1352" s="14">
        <f t="shared" si="1841"/>
        <v>0.20371635470855384</v>
      </c>
      <c r="BK1352" s="14">
        <f t="shared" si="1842"/>
        <v>0.31332457048213197</v>
      </c>
      <c r="BL1352" s="14">
        <f t="shared" si="1843"/>
        <v>0.43995334383149454</v>
      </c>
      <c r="BM1352" s="14">
        <f t="shared" si="1844"/>
        <v>0.26813163237959825</v>
      </c>
      <c r="BN1352" s="14">
        <f t="shared" si="1845"/>
        <v>0.73166175449672521</v>
      </c>
    </row>
    <row r="1353" spans="1:66" x14ac:dyDescent="0.25">
      <c r="A1353" t="s">
        <v>338</v>
      </c>
      <c r="B1353" t="s">
        <v>92</v>
      </c>
      <c r="C1353" t="s">
        <v>78</v>
      </c>
      <c r="D1353" s="7" t="s">
        <v>389</v>
      </c>
      <c r="E1353" s="10">
        <f>VLOOKUP(A1353,home!$A$2:$E$405,3,FALSE)</f>
        <v>1.3033999999999999</v>
      </c>
      <c r="F1353" s="10">
        <f>VLOOKUP(B1353,home!$B$2:$E$405,3,FALSE)</f>
        <v>0.95899999999999996</v>
      </c>
      <c r="G1353" s="10">
        <f>VLOOKUP(C1353,away!$B$2:$E$405,4,FALSE)</f>
        <v>1.1082000000000001</v>
      </c>
      <c r="H1353" s="10">
        <f>VLOOKUP(A1353,away!$A$2:$E$405,3,FALSE)</f>
        <v>1.0085</v>
      </c>
      <c r="I1353" s="10">
        <f>VLOOKUP(C1353,away!$B$2:$E$405,3,FALSE)</f>
        <v>0.7712</v>
      </c>
      <c r="J1353" s="10">
        <f>VLOOKUP(B1353,home!$B$2:$E$405,4,FALSE)</f>
        <v>1.1154999999999999</v>
      </c>
      <c r="K1353" s="12">
        <f t="shared" si="1790"/>
        <v>1.3852063369199998</v>
      </c>
      <c r="L1353" s="12">
        <f t="shared" si="1791"/>
        <v>0.86758592559999992</v>
      </c>
      <c r="M1353" s="13">
        <f t="shared" si="1792"/>
        <v>0.10510533275996446</v>
      </c>
      <c r="N1353" s="13">
        <f t="shared" si="1793"/>
        <v>0.14559257298318801</v>
      </c>
      <c r="O1353" s="13">
        <f t="shared" si="1794"/>
        <v>9.1187907408049759E-2</v>
      </c>
      <c r="P1353" s="13">
        <f t="shared" si="1795"/>
        <v>0.1263140671921047</v>
      </c>
      <c r="Q1353" s="13">
        <f t="shared" si="1796"/>
        <v>0.10083787735239981</v>
      </c>
      <c r="R1353" s="13">
        <f t="shared" si="1797"/>
        <v>3.9556672526069973E-2</v>
      </c>
      <c r="S1353" s="13">
        <f t="shared" si="1798"/>
        <v>3.7950604292956103E-2</v>
      </c>
      <c r="T1353" s="13">
        <f t="shared" si="1799"/>
        <v>8.748552315832106E-2</v>
      </c>
      <c r="U1353" s="13">
        <f t="shared" si="1800"/>
        <v>5.4794153450581376E-2</v>
      </c>
      <c r="V1353" s="13">
        <f t="shared" si="1801"/>
        <v>5.0676096432276637E-3</v>
      </c>
      <c r="W1353" s="13">
        <f t="shared" si="1802"/>
        <v>4.6560422236701982E-2</v>
      </c>
      <c r="X1353" s="13">
        <f t="shared" si="1803"/>
        <v>4.0395167022555911E-2</v>
      </c>
      <c r="Y1353" s="13">
        <f t="shared" si="1804"/>
        <v>1.7523139185515381E-2</v>
      </c>
      <c r="Z1353" s="13">
        <f t="shared" si="1805"/>
        <v>1.1439604115728834E-2</v>
      </c>
      <c r="AA1353" s="13">
        <f t="shared" si="1806"/>
        <v>1.5846212112963689E-2</v>
      </c>
      <c r="AB1353" s="13">
        <f t="shared" si="1807"/>
        <v>1.0975136717527884E-2</v>
      </c>
      <c r="AC1353" s="13">
        <f t="shared" si="1808"/>
        <v>3.8063624376217245E-4</v>
      </c>
      <c r="AD1353" s="13">
        <f t="shared" si="1809"/>
        <v>1.6123947982987621E-2</v>
      </c>
      <c r="AE1353" s="13">
        <f t="shared" si="1810"/>
        <v>1.3988910335146569E-2</v>
      </c>
      <c r="AF1353" s="13">
        <f t="shared" si="1811"/>
        <v>6.0682908606267709E-3</v>
      </c>
      <c r="AG1353" s="13">
        <f t="shared" si="1812"/>
        <v>1.7549212477089655E-3</v>
      </c>
      <c r="AH1353" s="13">
        <f t="shared" si="1813"/>
        <v>2.4812098813105426E-3</v>
      </c>
      <c r="AI1353" s="13">
        <f t="shared" si="1814"/>
        <v>3.4369876508198835E-3</v>
      </c>
      <c r="AJ1353" s="13">
        <f t="shared" si="1815"/>
        <v>2.3804685369157434E-3</v>
      </c>
      <c r="AK1353" s="13">
        <f t="shared" si="1816"/>
        <v>1.0991467007247895E-3</v>
      </c>
      <c r="AL1353" s="13">
        <f t="shared" si="1817"/>
        <v>1.8297725075521337E-5</v>
      </c>
      <c r="AM1353" s="13">
        <f t="shared" si="1818"/>
        <v>4.4669989844405809E-3</v>
      </c>
      <c r="AN1353" s="13">
        <f t="shared" si="1819"/>
        <v>3.8755054485701411E-3</v>
      </c>
      <c r="AO1353" s="13">
        <f t="shared" si="1820"/>
        <v>1.6811669908827845E-3</v>
      </c>
      <c r="AP1353" s="13">
        <f t="shared" si="1821"/>
        <v>4.8618560662440238E-4</v>
      </c>
      <c r="AQ1353" s="13">
        <f t="shared" si="1822"/>
        <v>1.054519473841574E-4</v>
      </c>
      <c r="AR1353" s="13">
        <f t="shared" si="1823"/>
        <v>4.3053255429693454E-4</v>
      </c>
      <c r="AS1353" s="13">
        <f t="shared" si="1824"/>
        <v>5.9637642246246759E-4</v>
      </c>
      <c r="AT1353" s="13">
        <f t="shared" si="1825"/>
        <v>4.1305219979234458E-4</v>
      </c>
      <c r="AU1353" s="13">
        <f t="shared" si="1826"/>
        <v>1.9072084154370052E-4</v>
      </c>
      <c r="AV1353" s="13">
        <f t="shared" si="1827"/>
        <v>6.6046929572262316E-5</v>
      </c>
      <c r="AW1353" s="13">
        <f t="shared" si="1828"/>
        <v>6.1083169668428058E-7</v>
      </c>
      <c r="AX1353" s="13">
        <f t="shared" si="1829"/>
        <v>1.0312858833770487E-3</v>
      </c>
      <c r="AY1353" s="13">
        <f t="shared" si="1830"/>
        <v>8.9472911768789039E-4</v>
      </c>
      <c r="AZ1353" s="13">
        <f t="shared" si="1831"/>
        <v>3.8812719486525983E-4</v>
      </c>
      <c r="BA1353" s="13">
        <f t="shared" si="1832"/>
        <v>1.12244563869236E-4</v>
      </c>
      <c r="BB1353" s="13">
        <f t="shared" si="1833"/>
        <v>2.4345450959514856E-5</v>
      </c>
      <c r="BC1353" s="13">
        <f t="shared" si="1834"/>
        <v>4.2243541209720205E-6</v>
      </c>
      <c r="BD1353" s="13">
        <f t="shared" si="1835"/>
        <v>6.2253997436773016E-5</v>
      </c>
      <c r="BE1353" s="13">
        <f t="shared" si="1836"/>
        <v>8.6234631748019391E-5</v>
      </c>
      <c r="BF1353" s="13">
        <f t="shared" si="1837"/>
        <v>5.9726379179659544E-5</v>
      </c>
      <c r="BG1353" s="13">
        <f t="shared" si="1838"/>
        <v>2.7577786306983711E-5</v>
      </c>
      <c r="BH1353" s="13">
        <f t="shared" si="1839"/>
        <v>9.5502310876648644E-6</v>
      </c>
      <c r="BI1353" s="13">
        <f t="shared" si="1840"/>
        <v>2.6458081243367506E-6</v>
      </c>
      <c r="BJ1353" s="14">
        <f t="shared" si="1841"/>
        <v>0.48940103790793399</v>
      </c>
      <c r="BK1353" s="14">
        <f t="shared" si="1842"/>
        <v>0.27573127697477851</v>
      </c>
      <c r="BL1353" s="14">
        <f t="shared" si="1843"/>
        <v>0.22370261276651479</v>
      </c>
      <c r="BM1353" s="14">
        <f t="shared" si="1844"/>
        <v>0.39078598325718805</v>
      </c>
      <c r="BN1353" s="14">
        <f t="shared" si="1845"/>
        <v>0.60859443022177673</v>
      </c>
    </row>
    <row r="1354" spans="1:66" x14ac:dyDescent="0.25">
      <c r="A1354" t="s">
        <v>338</v>
      </c>
      <c r="B1354" t="s">
        <v>84</v>
      </c>
      <c r="C1354" t="s">
        <v>81</v>
      </c>
      <c r="D1354" s="7" t="s">
        <v>389</v>
      </c>
      <c r="E1354" s="10">
        <f>VLOOKUP(A1354,home!$A$2:$E$405,3,FALSE)</f>
        <v>1.3033999999999999</v>
      </c>
      <c r="F1354" s="10">
        <f>VLOOKUP(B1354,home!$B$2:$E$405,3,FALSE)</f>
        <v>0.76719999999999999</v>
      </c>
      <c r="G1354" s="10">
        <f>VLOOKUP(C1354,away!$B$2:$E$405,4,FALSE)</f>
        <v>1.1508</v>
      </c>
      <c r="H1354" s="10">
        <f>VLOOKUP(A1354,away!$A$2:$E$405,3,FALSE)</f>
        <v>1.0085</v>
      </c>
      <c r="I1354" s="10">
        <f>VLOOKUP(C1354,away!$B$2:$E$405,3,FALSE)</f>
        <v>0.86760000000000004</v>
      </c>
      <c r="J1354" s="10">
        <f>VLOOKUP(B1354,home!$B$2:$E$405,4,FALSE)</f>
        <v>0.69410000000000005</v>
      </c>
      <c r="K1354" s="12">
        <f t="shared" si="1790"/>
        <v>1.1507637267840001</v>
      </c>
      <c r="L1354" s="12">
        <f t="shared" si="1791"/>
        <v>0.60731986986000008</v>
      </c>
      <c r="M1354" s="13">
        <f t="shared" si="1792"/>
        <v>0.17237488730551451</v>
      </c>
      <c r="N1354" s="13">
        <f t="shared" si="1793"/>
        <v>0.19836276771966588</v>
      </c>
      <c r="O1354" s="13">
        <f t="shared" si="1794"/>
        <v>0.10468669412551723</v>
      </c>
      <c r="P1354" s="13">
        <f t="shared" si="1795"/>
        <v>0.12046965027657688</v>
      </c>
      <c r="Q1354" s="13">
        <f t="shared" si="1796"/>
        <v>0.11413433891813585</v>
      </c>
      <c r="R1354" s="13">
        <f t="shared" si="1797"/>
        <v>3.1789154726191378E-2</v>
      </c>
      <c r="S1354" s="13">
        <f t="shared" si="1798"/>
        <v>2.1048507796901775E-2</v>
      </c>
      <c r="T1354" s="13">
        <f t="shared" si="1799"/>
        <v>6.9316051858319391E-2</v>
      </c>
      <c r="U1354" s="13">
        <f t="shared" si="1800"/>
        <v>3.6581806164025198E-2</v>
      </c>
      <c r="V1354" s="13">
        <f t="shared" si="1801"/>
        <v>1.6344907136697253E-3</v>
      </c>
      <c r="W1354" s="13">
        <f t="shared" si="1802"/>
        <v>4.3780552402487391E-2</v>
      </c>
      <c r="X1354" s="13">
        <f t="shared" si="1803"/>
        <v>2.658879938747755E-2</v>
      </c>
      <c r="Y1354" s="13">
        <f t="shared" si="1804"/>
        <v>8.0739530918682578E-3</v>
      </c>
      <c r="Z1354" s="13">
        <f t="shared" si="1805"/>
        <v>6.4353951037566517E-3</v>
      </c>
      <c r="AA1354" s="13">
        <f t="shared" si="1806"/>
        <v>7.4056192529265109E-3</v>
      </c>
      <c r="AB1354" s="13">
        <f t="shared" si="1807"/>
        <v>4.2610590053205272E-3</v>
      </c>
      <c r="AC1354" s="13">
        <f t="shared" si="1808"/>
        <v>7.1394725666705722E-5</v>
      </c>
      <c r="AD1354" s="13">
        <f t="shared" si="1809"/>
        <v>1.2595267910837149E-2</v>
      </c>
      <c r="AE1354" s="13">
        <f t="shared" si="1810"/>
        <v>7.6493564684614514E-3</v>
      </c>
      <c r="AF1354" s="13">
        <f t="shared" si="1811"/>
        <v>2.3228030874693794E-3</v>
      </c>
      <c r="AG1354" s="13">
        <f t="shared" si="1812"/>
        <v>4.7022815626410322E-4</v>
      </c>
      <c r="AH1354" s="13">
        <f t="shared" si="1813"/>
        <v>9.770858292277927E-4</v>
      </c>
      <c r="AI1354" s="13">
        <f t="shared" si="1814"/>
        <v>1.1243949302300097E-3</v>
      </c>
      <c r="AJ1354" s="13">
        <f t="shared" si="1815"/>
        <v>6.4695645014426091E-4</v>
      </c>
      <c r="AK1354" s="13">
        <f t="shared" si="1816"/>
        <v>2.4816467187831898E-4</v>
      </c>
      <c r="AL1354" s="13">
        <f t="shared" si="1817"/>
        <v>1.9958586235165666E-6</v>
      </c>
      <c r="AM1354" s="13">
        <f t="shared" si="1818"/>
        <v>2.8988354881835754E-3</v>
      </c>
      <c r="AN1354" s="13">
        <f t="shared" si="1819"/>
        <v>1.7605203914291985E-3</v>
      </c>
      <c r="AO1354" s="13">
        <f t="shared" si="1820"/>
        <v>5.3459950750432868E-4</v>
      </c>
      <c r="AP1354" s="13">
        <f t="shared" si="1821"/>
        <v>1.0822430110824966E-4</v>
      </c>
      <c r="AQ1354" s="13">
        <f t="shared" si="1822"/>
        <v>1.6431692116187908E-5</v>
      </c>
      <c r="AR1354" s="13">
        <f t="shared" si="1823"/>
        <v>1.1868072772973469E-4</v>
      </c>
      <c r="AS1354" s="13">
        <f t="shared" si="1824"/>
        <v>1.365734765397067E-4</v>
      </c>
      <c r="AT1354" s="13">
        <f t="shared" si="1825"/>
        <v>7.8581901421340063E-5</v>
      </c>
      <c r="AU1354" s="13">
        <f t="shared" si="1826"/>
        <v>3.0143067245798074E-5</v>
      </c>
      <c r="AV1354" s="13">
        <f t="shared" si="1827"/>
        <v>8.6718871001188287E-6</v>
      </c>
      <c r="AW1354" s="13">
        <f t="shared" si="1828"/>
        <v>3.8746361706643689E-8</v>
      </c>
      <c r="AX1354" s="13">
        <f t="shared" si="1829"/>
        <v>5.5597912161930757E-4</v>
      </c>
      <c r="AY1354" s="13">
        <f t="shared" si="1830"/>
        <v>3.3765716778671497E-4</v>
      </c>
      <c r="AZ1354" s="13">
        <f t="shared" si="1831"/>
        <v>1.0253295359876198E-4</v>
      </c>
      <c r="BA1354" s="13">
        <f t="shared" si="1832"/>
        <v>2.0756766678653847E-5</v>
      </c>
      <c r="BB1354" s="13">
        <f t="shared" si="1833"/>
        <v>3.1514992094986096E-6</v>
      </c>
      <c r="BC1354" s="13">
        <f t="shared" si="1834"/>
        <v>3.827936179553179E-7</v>
      </c>
      <c r="BD1354" s="13">
        <f t="shared" si="1835"/>
        <v>1.2012860686618758E-5</v>
      </c>
      <c r="BE1354" s="13">
        <f t="shared" si="1836"/>
        <v>1.3823964333070402E-5</v>
      </c>
      <c r="BF1354" s="13">
        <f t="shared" si="1837"/>
        <v>7.9540583574265965E-6</v>
      </c>
      <c r="BG1354" s="13">
        <f t="shared" si="1838"/>
        <v>3.0510806128165515E-6</v>
      </c>
      <c r="BH1354" s="13">
        <f t="shared" si="1839"/>
        <v>8.7776822418079634E-7</v>
      </c>
      <c r="BI1354" s="13">
        <f t="shared" si="1840"/>
        <v>2.0202076658217327E-7</v>
      </c>
      <c r="BJ1354" s="14">
        <f t="shared" si="1841"/>
        <v>0.48963319068383893</v>
      </c>
      <c r="BK1354" s="14">
        <f t="shared" si="1842"/>
        <v>0.31593858384473983</v>
      </c>
      <c r="BL1354" s="14">
        <f t="shared" si="1843"/>
        <v>0.18813150796847869</v>
      </c>
      <c r="BM1354" s="14">
        <f t="shared" si="1844"/>
        <v>0.25798356610778733</v>
      </c>
      <c r="BN1354" s="14">
        <f t="shared" si="1845"/>
        <v>0.74181749307160172</v>
      </c>
    </row>
    <row r="1355" spans="1:66" x14ac:dyDescent="0.25">
      <c r="A1355" t="s">
        <v>338</v>
      </c>
      <c r="B1355" t="s">
        <v>94</v>
      </c>
      <c r="C1355" t="s">
        <v>74</v>
      </c>
      <c r="D1355" s="7" t="s">
        <v>390</v>
      </c>
      <c r="E1355" s="10">
        <f>VLOOKUP(A1355,home!$A$2:$E$405,3,FALSE)</f>
        <v>1.3033999999999999</v>
      </c>
      <c r="F1355" s="10">
        <f>VLOOKUP(B1355,home!$B$2:$E$405,3,FALSE)</f>
        <v>1.3426</v>
      </c>
      <c r="G1355" s="10">
        <f>VLOOKUP(C1355,away!$B$2:$E$405,4,FALSE)</f>
        <v>1.4492</v>
      </c>
      <c r="H1355" s="10">
        <f>VLOOKUP(A1355,away!$A$2:$E$405,3,FALSE)</f>
        <v>1.0085</v>
      </c>
      <c r="I1355" s="10">
        <f>VLOOKUP(C1355,away!$B$2:$E$405,3,FALSE)</f>
        <v>0.7712</v>
      </c>
      <c r="J1355" s="10">
        <f>VLOOKUP(B1355,home!$B$2:$E$405,4,FALSE)</f>
        <v>0.49580000000000002</v>
      </c>
      <c r="K1355" s="12">
        <f t="shared" si="1790"/>
        <v>2.5360200621279998</v>
      </c>
      <c r="L1355" s="12">
        <f t="shared" si="1791"/>
        <v>0.38561102815999998</v>
      </c>
      <c r="M1355" s="13">
        <f t="shared" si="1792"/>
        <v>5.3845788291901509E-2</v>
      </c>
      <c r="N1355" s="13">
        <f t="shared" si="1793"/>
        <v>0.13655399936935919</v>
      </c>
      <c r="O1355" s="13">
        <f t="shared" si="1794"/>
        <v>2.0763529785325828E-2</v>
      </c>
      <c r="P1355" s="13">
        <f t="shared" si="1795"/>
        <v>5.2656728096178586E-2</v>
      </c>
      <c r="Q1355" s="13">
        <f t="shared" si="1796"/>
        <v>0.17315184098225461</v>
      </c>
      <c r="R1355" s="13">
        <f t="shared" si="1797"/>
        <v>4.0033230343751378E-3</v>
      </c>
      <c r="S1355" s="13">
        <f t="shared" si="1798"/>
        <v>1.2873481388942294E-2</v>
      </c>
      <c r="T1355" s="13">
        <f t="shared" si="1799"/>
        <v>6.6769259428964015E-2</v>
      </c>
      <c r="U1355" s="13">
        <f t="shared" si="1800"/>
        <v>1.0152507530354491E-2</v>
      </c>
      <c r="V1355" s="13">
        <f t="shared" si="1801"/>
        <v>1.3988000230789604E-3</v>
      </c>
      <c r="W1355" s="13">
        <f t="shared" si="1802"/>
        <v>0.14637218084179829</v>
      </c>
      <c r="X1355" s="13">
        <f t="shared" si="1803"/>
        <v>5.6442727148427289E-2</v>
      </c>
      <c r="Y1355" s="13">
        <f t="shared" si="1804"/>
        <v>1.0882469023929694E-2</v>
      </c>
      <c r="Z1355" s="13">
        <f t="shared" si="1805"/>
        <v>5.1457517044733601E-4</v>
      </c>
      <c r="AA1355" s="13">
        <f t="shared" si="1806"/>
        <v>1.3049729557273791E-3</v>
      </c>
      <c r="AB1355" s="13">
        <f t="shared" si="1807"/>
        <v>1.6547187981295541E-3</v>
      </c>
      <c r="AC1355" s="13">
        <f t="shared" si="1808"/>
        <v>8.5494421677074733E-5</v>
      </c>
      <c r="AD1355" s="13">
        <f t="shared" si="1809"/>
        <v>9.2800696788057011E-2</v>
      </c>
      <c r="AE1355" s="13">
        <f t="shared" si="1810"/>
        <v>3.5784972102407074E-2</v>
      </c>
      <c r="AF1355" s="13">
        <f t="shared" si="1811"/>
        <v>6.8995399425430528E-3</v>
      </c>
      <c r="AG1355" s="13">
        <f t="shared" si="1812"/>
        <v>8.8684623035833793E-4</v>
      </c>
      <c r="AH1355" s="13">
        <f t="shared" si="1813"/>
        <v>4.9606465135451123E-5</v>
      </c>
      <c r="AI1355" s="13">
        <f t="shared" si="1814"/>
        <v>1.2580299079475722E-4</v>
      </c>
      <c r="AJ1355" s="13">
        <f t="shared" si="1815"/>
        <v>1.5951945426560422E-4</v>
      </c>
      <c r="AK1355" s="13">
        <f t="shared" si="1816"/>
        <v>1.3484817877242741E-4</v>
      </c>
      <c r="AL1355" s="13">
        <f t="shared" si="1817"/>
        <v>3.3442589727426075E-6</v>
      </c>
      <c r="AM1355" s="13">
        <f t="shared" si="1818"/>
        <v>4.7068885766793987E-2</v>
      </c>
      <c r="AN1355" s="13">
        <f t="shared" si="1819"/>
        <v>1.8150281434879015E-2</v>
      </c>
      <c r="AO1355" s="13">
        <f t="shared" si="1820"/>
        <v>3.4994743427485286E-3</v>
      </c>
      <c r="AP1355" s="13">
        <f t="shared" si="1821"/>
        <v>4.4981196644226676E-4</v>
      </c>
      <c r="AQ1355" s="13">
        <f t="shared" si="1822"/>
        <v>4.3363113714618476E-5</v>
      </c>
      <c r="AR1355" s="13">
        <f t="shared" si="1823"/>
        <v>3.8257600048529021E-6</v>
      </c>
      <c r="AS1355" s="13">
        <f t="shared" si="1824"/>
        <v>9.7022041251938745E-6</v>
      </c>
      <c r="AT1355" s="13">
        <f t="shared" si="1825"/>
        <v>1.2302492154176355E-5</v>
      </c>
      <c r="AU1355" s="13">
        <f t="shared" si="1826"/>
        <v>1.0399788972387851E-5</v>
      </c>
      <c r="AV1355" s="13">
        <f t="shared" si="1827"/>
        <v>6.59351836896828E-6</v>
      </c>
      <c r="AW1355" s="13">
        <f t="shared" si="1828"/>
        <v>9.0844686587120679E-8</v>
      </c>
      <c r="AX1355" s="13">
        <f t="shared" si="1829"/>
        <v>1.9894606434433436E-2</v>
      </c>
      <c r="AY1355" s="13">
        <f t="shared" si="1830"/>
        <v>7.6715796420204277E-3</v>
      </c>
      <c r="AZ1355" s="13">
        <f t="shared" si="1831"/>
        <v>1.4791228566854108E-3</v>
      </c>
      <c r="BA1355" s="13">
        <f t="shared" si="1832"/>
        <v>1.9012202851380585E-4</v>
      </c>
      <c r="BB1355" s="13">
        <f t="shared" si="1833"/>
        <v>1.8328287722768379E-5</v>
      </c>
      <c r="BC1355" s="13">
        <f t="shared" si="1834"/>
        <v>1.4135179746378047E-6</v>
      </c>
      <c r="BD1355" s="13">
        <f t="shared" si="1835"/>
        <v>2.4587587482745547E-7</v>
      </c>
      <c r="BE1355" s="13">
        <f t="shared" si="1836"/>
        <v>6.235461513556999E-7</v>
      </c>
      <c r="BF1355" s="13">
        <f t="shared" si="1837"/>
        <v>7.9066277475037872E-7</v>
      </c>
      <c r="BG1355" s="13">
        <f t="shared" si="1838"/>
        <v>6.683788863815841E-7</v>
      </c>
      <c r="BH1355" s="13">
        <f t="shared" si="1839"/>
        <v>4.2375556624161698E-7</v>
      </c>
      <c r="BI1355" s="13">
        <f t="shared" si="1840"/>
        <v>2.1493052348543013E-7</v>
      </c>
      <c r="BJ1355" s="14">
        <f t="shared" si="1841"/>
        <v>0.8250115212500273</v>
      </c>
      <c r="BK1355" s="14">
        <f t="shared" si="1842"/>
        <v>0.12853521612277158</v>
      </c>
      <c r="BL1355" s="14">
        <f t="shared" si="1843"/>
        <v>3.839462010628325E-2</v>
      </c>
      <c r="BM1355" s="14">
        <f t="shared" si="1844"/>
        <v>0.54380923429280104</v>
      </c>
      <c r="BN1355" s="14">
        <f t="shared" si="1845"/>
        <v>0.44097520955939484</v>
      </c>
    </row>
    <row r="1356" spans="1:66" s="15" customFormat="1" x14ac:dyDescent="0.25">
      <c r="A1356" s="15" t="s">
        <v>339</v>
      </c>
      <c r="B1356" s="15" t="s">
        <v>118</v>
      </c>
      <c r="C1356" s="15" t="s">
        <v>127</v>
      </c>
      <c r="D1356" s="21" t="s">
        <v>390</v>
      </c>
      <c r="E1356" s="15">
        <f>VLOOKUP(A1356,home!$A$2:$E$405,3,FALSE)</f>
        <v>1.2199</v>
      </c>
      <c r="F1356" s="15">
        <f>VLOOKUP(B1356,home!$B$2:$E$405,3,FALSE)</f>
        <v>0.81969999999999998</v>
      </c>
      <c r="G1356" s="15">
        <f>VLOOKUP(C1356,away!$B$2:$E$405,4,FALSE)</f>
        <v>1.0383</v>
      </c>
      <c r="H1356" s="15">
        <f>VLOOKUP(A1356,away!$A$2:$E$405,3,FALSE)</f>
        <v>1.0142</v>
      </c>
      <c r="I1356" s="15">
        <f>VLOOKUP(C1356,away!$B$2:$E$405,3,FALSE)</f>
        <v>0.72309999999999997</v>
      </c>
      <c r="J1356" s="15">
        <f>VLOOKUP(B1356,home!$B$2:$E$405,4,FALSE)</f>
        <v>1.1973</v>
      </c>
      <c r="K1356" s="16">
        <f t="shared" si="1790"/>
        <v>1.038250192749</v>
      </c>
      <c r="L1356" s="16">
        <f t="shared" si="1791"/>
        <v>0.87806153034599999</v>
      </c>
      <c r="M1356" s="17">
        <f t="shared" si="1792"/>
        <v>0.14714868760555896</v>
      </c>
      <c r="N1356" s="17">
        <f t="shared" si="1793"/>
        <v>0.15277715326923397</v>
      </c>
      <c r="O1356" s="17">
        <f t="shared" si="1794"/>
        <v>0.12920560182734259</v>
      </c>
      <c r="P1356" s="17">
        <f t="shared" si="1795"/>
        <v>0.13414774100148896</v>
      </c>
      <c r="Q1356" s="17">
        <f t="shared" si="1796"/>
        <v>7.9310454414712836E-2</v>
      </c>
      <c r="R1356" s="17">
        <f t="shared" si="1797"/>
        <v>5.6725234234896185E-2</v>
      </c>
      <c r="S1356" s="17">
        <f t="shared" si="1798"/>
        <v>3.0573864960387744E-2</v>
      </c>
      <c r="T1356" s="17">
        <f t="shared" si="1799"/>
        <v>6.9639458975819413E-2</v>
      </c>
      <c r="U1356" s="17">
        <f t="shared" si="1800"/>
        <v>5.8894985378113128E-2</v>
      </c>
      <c r="V1356" s="17">
        <f t="shared" si="1801"/>
        <v>3.0969543534199368E-3</v>
      </c>
      <c r="W1356" s="17">
        <f t="shared" si="1802"/>
        <v>2.7448031527695465E-2</v>
      </c>
      <c r="X1356" s="17">
        <f t="shared" si="1803"/>
        <v>2.4101060568193531E-2</v>
      </c>
      <c r="Y1356" s="17">
        <f t="shared" si="1804"/>
        <v>1.0581107062734825E-2</v>
      </c>
      <c r="Z1356" s="17">
        <f t="shared" si="1805"/>
        <v>1.6602748660509418E-2</v>
      </c>
      <c r="AA1356" s="17">
        <f t="shared" si="1806"/>
        <v>1.72378069969371E-2</v>
      </c>
      <c r="AB1356" s="17">
        <f t="shared" si="1807"/>
        <v>8.9485782185700028E-3</v>
      </c>
      <c r="AC1356" s="17">
        <f t="shared" si="1808"/>
        <v>1.7645817865262283E-4</v>
      </c>
      <c r="AD1356" s="17">
        <f t="shared" si="1809"/>
        <v>7.12448100605261E-3</v>
      </c>
      <c r="AE1356" s="17">
        <f t="shared" si="1810"/>
        <v>6.2557326950955635E-3</v>
      </c>
      <c r="AF1356" s="17">
        <f t="shared" si="1811"/>
        <v>2.746459111845559E-3</v>
      </c>
      <c r="AG1356" s="17">
        <f t="shared" si="1812"/>
        <v>8.0385336359327581E-4</v>
      </c>
      <c r="AH1356" s="17">
        <f t="shared" si="1813"/>
        <v>3.6445587241992249E-3</v>
      </c>
      <c r="AI1356" s="17">
        <f t="shared" si="1814"/>
        <v>3.783963797884894E-3</v>
      </c>
      <c r="AJ1356" s="17">
        <f t="shared" si="1815"/>
        <v>1.9643505712546145E-3</v>
      </c>
      <c r="AK1356" s="17">
        <f t="shared" si="1816"/>
        <v>6.7982911974390399E-4</v>
      </c>
      <c r="AL1356" s="17">
        <f t="shared" si="1817"/>
        <v>6.4347066719179547E-6</v>
      </c>
      <c r="AM1356" s="17">
        <f t="shared" si="1818"/>
        <v>1.4793987555541429E-3</v>
      </c>
      <c r="AN1356" s="17">
        <f t="shared" si="1819"/>
        <v>1.2990031352938384E-3</v>
      </c>
      <c r="AO1356" s="17">
        <f t="shared" si="1820"/>
        <v>5.7030234045018005E-4</v>
      </c>
      <c r="AP1356" s="17">
        <f t="shared" si="1821"/>
        <v>1.6692018193853017E-4</v>
      </c>
      <c r="AQ1356" s="17">
        <f t="shared" si="1822"/>
        <v>3.6641547599644635E-5</v>
      </c>
      <c r="AR1356" s="17">
        <f t="shared" si="1823"/>
        <v>6.4002936216124746E-4</v>
      </c>
      <c r="AS1356" s="17">
        <f t="shared" si="1824"/>
        <v>6.6451060862893457E-4</v>
      </c>
      <c r="AT1356" s="17">
        <f t="shared" si="1825"/>
        <v>3.4496413374637326E-4</v>
      </c>
      <c r="AU1356" s="17">
        <f t="shared" si="1826"/>
        <v>1.1938635945122131E-4</v>
      </c>
      <c r="AV1356" s="17">
        <f t="shared" si="1827"/>
        <v>3.0988227677957978E-5</v>
      </c>
      <c r="AW1356" s="17">
        <f t="shared" si="1828"/>
        <v>1.6294957201514926E-7</v>
      </c>
      <c r="AX1356" s="17">
        <f t="shared" si="1829"/>
        <v>2.5599767385111981E-4</v>
      </c>
      <c r="AY1356" s="17">
        <f t="shared" si="1830"/>
        <v>2.2478170926673041E-4</v>
      </c>
      <c r="AZ1356" s="17">
        <f t="shared" si="1831"/>
        <v>9.8686085816267487E-5</v>
      </c>
      <c r="BA1356" s="17">
        <f t="shared" si="1832"/>
        <v>2.8884151845229502E-5</v>
      </c>
      <c r="BB1356" s="17">
        <f t="shared" si="1833"/>
        <v>6.3405156429921131E-6</v>
      </c>
      <c r="BC1356" s="17">
        <f t="shared" si="1834"/>
        <v>1.1134725737336817E-6</v>
      </c>
      <c r="BD1356" s="17">
        <f t="shared" si="1835"/>
        <v>9.3664193534279846E-5</v>
      </c>
      <c r="BE1356" s="17">
        <f t="shared" si="1836"/>
        <v>9.7246866990645668E-5</v>
      </c>
      <c r="BF1356" s="17">
        <f t="shared" si="1837"/>
        <v>5.0483289198637115E-5</v>
      </c>
      <c r="BG1356" s="17">
        <f t="shared" si="1838"/>
        <v>1.7471428247029499E-5</v>
      </c>
      <c r="BH1356" s="17">
        <f t="shared" si="1839"/>
        <v>4.5349284362696748E-6</v>
      </c>
      <c r="BI1356" s="17">
        <f t="shared" si="1840"/>
        <v>9.4167806461198254E-7</v>
      </c>
      <c r="BJ1356" s="18">
        <f t="shared" si="1841"/>
        <v>0.38495586156480949</v>
      </c>
      <c r="BK1356" s="18">
        <f t="shared" si="1842"/>
        <v>0.31537492251544691</v>
      </c>
      <c r="BL1356" s="18">
        <f t="shared" si="1843"/>
        <v>0.28314912994507879</v>
      </c>
      <c r="BM1356" s="18">
        <f t="shared" si="1844"/>
        <v>0.30054317157291632</v>
      </c>
      <c r="BN1356" s="18">
        <f t="shared" si="1845"/>
        <v>0.69931487235323342</v>
      </c>
    </row>
    <row r="1357" spans="1:66" x14ac:dyDescent="0.25">
      <c r="A1357" t="s">
        <v>339</v>
      </c>
      <c r="B1357" t="s">
        <v>114</v>
      </c>
      <c r="C1357" t="s">
        <v>112</v>
      </c>
      <c r="D1357" s="23" t="s">
        <v>390</v>
      </c>
      <c r="E1357" s="10">
        <f>VLOOKUP(A1357,home!$A$2:$E$405,3,FALSE)</f>
        <v>1.2199</v>
      </c>
      <c r="F1357" s="10">
        <f>VLOOKUP(B1357,home!$B$2:$E$405,3,FALSE)</f>
        <v>1.2568999999999999</v>
      </c>
      <c r="G1357" s="10">
        <f>VLOOKUP(C1357,away!$B$2:$E$405,4,FALSE)</f>
        <v>0.81969999999999998</v>
      </c>
      <c r="H1357" s="10">
        <f>VLOOKUP(A1357,away!$A$2:$E$405,3,FALSE)</f>
        <v>1.0142</v>
      </c>
      <c r="I1357" s="10">
        <f>VLOOKUP(C1357,away!$B$2:$E$405,3,FALSE)</f>
        <v>0.98599999999999999</v>
      </c>
      <c r="J1357" s="10">
        <f>VLOOKUP(B1357,home!$B$2:$E$405,4,FALSE)</f>
        <v>1.1174999999999999</v>
      </c>
      <c r="K1357" s="12">
        <f t="shared" ref="K1357:K1367" si="1846">E1357*F1357*G1357</f>
        <v>1.2568397065069998</v>
      </c>
      <c r="L1357" s="12">
        <f t="shared" ref="L1357:L1367" si="1847">H1357*I1357*J1357</f>
        <v>1.1175013409999999</v>
      </c>
      <c r="M1357" s="13">
        <f t="shared" ref="M1357:M1367" si="1848">_xlfn.POISSON.DIST(0,K1357,FALSE) * _xlfn.POISSON.DIST(0,L1357,FALSE)</f>
        <v>9.3075801538951203E-2</v>
      </c>
      <c r="N1357" s="13">
        <f t="shared" ref="N1357:N1367" si="1849">_xlfn.POISSON.DIST(1,K1357,FALSE) * _xlfn.POISSON.DIST(0,L1357,FALSE)</f>
        <v>0.11698136308911919</v>
      </c>
      <c r="O1357" s="13">
        <f t="shared" ref="O1357:O1367" si="1850">_xlfn.POISSON.DIST(0,K1357,FALSE) * _xlfn.POISSON.DIST(1,L1357,FALSE)</f>
        <v>0.10401233303442783</v>
      </c>
      <c r="P1357" s="13">
        <f t="shared" ref="P1357:P1367" si="1851">_xlfn.POISSON.DIST(1,K1357,FALSE) * _xlfn.POISSON.DIST(1,L1357,FALSE)</f>
        <v>0.13072683012409861</v>
      </c>
      <c r="Q1357" s="13">
        <f t="shared" ref="Q1357:Q1367" si="1852">_xlfn.POISSON.DIST(2,K1357,FALSE) * _xlfn.POISSON.DIST(0,L1357,FALSE)</f>
        <v>7.3513411025858691E-2</v>
      </c>
      <c r="R1357" s="13">
        <f t="shared" ref="R1357:R1367" si="1853">_xlfn.POISSON.DIST(0,K1357,FALSE) * _xlfn.POISSON.DIST(2,L1357,FALSE)</f>
        <v>5.8116960823255862E-2</v>
      </c>
      <c r="S1357" s="13">
        <f t="shared" ref="S1357:S1367" si="1854">_xlfn.POISSON.DIST(2,K1357,FALSE) * _xlfn.POISSON.DIST(2,L1357,FALSE)</f>
        <v>4.5902113738830311E-2</v>
      </c>
      <c r="T1357" s="13">
        <f t="shared" ref="T1357:T1367" si="1855">_xlfn.POISSON.DIST(2,K1357,FALSE) * _xlfn.POISSON.DIST(1,L1357,FALSE)</f>
        <v>8.2151335402881276E-2</v>
      </c>
      <c r="U1357" s="13">
        <f t="shared" ref="U1357:U1367" si="1856">_xlfn.POISSON.DIST(1,K1357,FALSE) * _xlfn.POISSON.DIST(2,L1357,FALSE)</f>
        <v>7.3043703984179711E-2</v>
      </c>
      <c r="V1357" s="13">
        <f t="shared" ref="V1357:V1367" si="1857">_xlfn.POISSON.DIST(3,K1357,FALSE) * _xlfn.POISSON.DIST(3,L1357,FALSE)</f>
        <v>7.163382158360607E-3</v>
      </c>
      <c r="W1357" s="13">
        <f t="shared" ref="W1357:W1367" si="1858">_xlfn.POISSON.DIST(3,K1357,FALSE) * _xlfn.POISSON.DIST(0,L1357,FALSE)</f>
        <v>3.0798191312689568E-2</v>
      </c>
      <c r="X1357" s="13">
        <f t="shared" ref="X1357:X1367" si="1859">_xlfn.POISSON.DIST(3,K1357,FALSE) * _xlfn.POISSON.DIST(1,L1357,FALSE)</f>
        <v>3.4417020092305142E-2</v>
      </c>
      <c r="Y1357" s="13">
        <f t="shared" ref="Y1357:Y1367" si="1860">_xlfn.POISSON.DIST(3,K1357,FALSE) * _xlfn.POISSON.DIST(2,L1357,FALSE)</f>
        <v>1.9230533053187473E-2</v>
      </c>
      <c r="Z1357" s="13">
        <f t="shared" ref="Z1357:Z1367" si="1861">_xlfn.POISSON.DIST(0,K1357,FALSE) * _xlfn.POISSON.DIST(3,L1357,FALSE)</f>
        <v>2.1648593884944292E-2</v>
      </c>
      <c r="AA1357" s="13">
        <f t="shared" ref="AA1357:AA1367" si="1862">_xlfn.POISSON.DIST(1,K1357,FALSE) * _xlfn.POISSON.DIST(3,L1357,FALSE)</f>
        <v>2.7208812384642615E-2</v>
      </c>
      <c r="AB1357" s="13">
        <f t="shared" ref="AB1357:AB1367" si="1863">_xlfn.POISSON.DIST(2,K1357,FALSE) * _xlfn.POISSON.DIST(3,L1357,FALSE)</f>
        <v>1.7098557885959129E-2</v>
      </c>
      <c r="AC1357" s="13">
        <f t="shared" ref="AC1357:AC1367" si="1864">_xlfn.POISSON.DIST(4,K1357,FALSE) * _xlfn.POISSON.DIST(4,L1357,FALSE)</f>
        <v>6.2881962003445225E-4</v>
      </c>
      <c r="AD1357" s="13">
        <f t="shared" ref="AD1357:AD1367" si="1865">_xlfn.POISSON.DIST(4,K1357,FALSE) * _xlfn.POISSON.DIST(0,L1357,FALSE)</f>
        <v>9.6770974325967943E-3</v>
      </c>
      <c r="AE1357" s="13">
        <f t="shared" ref="AE1357:AE1367" si="1866">_xlfn.POISSON.DIST(4,K1357,FALSE) * _xlfn.POISSON.DIST(1,L1357,FALSE)</f>
        <v>1.0814169357914575E-2</v>
      </c>
      <c r="AF1357" s="13">
        <f t="shared" ref="AF1357:AF1367" si="1867">_xlfn.POISSON.DIST(4,K1357,FALSE) * _xlfn.POISSON.DIST(2,L1357,FALSE)</f>
        <v>6.0424243796353251E-3</v>
      </c>
      <c r="AG1357" s="13">
        <f t="shared" ref="AG1357:AG1367" si="1868">_xlfn.POISSON.DIST(4,K1357,FALSE) * _xlfn.POISSON.DIST(3,L1357,FALSE)</f>
        <v>2.2508057823778559E-3</v>
      </c>
      <c r="AH1357" s="13">
        <f t="shared" ref="AH1357:AH1367" si="1869">_xlfn.POISSON.DIST(0,K1357,FALSE) * _xlfn.POISSON.DIST(4,L1357,FALSE)</f>
        <v>6.0480831742974134E-3</v>
      </c>
      <c r="AI1357" s="13">
        <f t="shared" ref="AI1357:AI1367" si="1870">_xlfn.POISSON.DIST(1,K1357,FALSE) * _xlfn.POISSON.DIST(4,L1357,FALSE)</f>
        <v>7.6014710817138859E-3</v>
      </c>
      <c r="AJ1357" s="13">
        <f t="shared" ref="AJ1357:AJ1367" si="1871">_xlfn.POISSON.DIST(2,K1357,FALSE) * _xlfn.POISSON.DIST(4,L1357,FALSE)</f>
        <v>4.7769153416813643E-3</v>
      </c>
      <c r="AK1357" s="13">
        <f t="shared" ref="AK1357:AK1367" si="1872">_xlfn.POISSON.DIST(3,K1357,FALSE) * _xlfn.POISSON.DIST(4,L1357,FALSE)</f>
        <v>2.0012722920158639E-3</v>
      </c>
      <c r="AL1357" s="13">
        <f t="shared" ref="AL1357:AL1367" si="1873">_xlfn.POISSON.DIST(5,K1357,FALSE) * _xlfn.POISSON.DIST(5,L1357,FALSE)</f>
        <v>3.5327590754098481E-5</v>
      </c>
      <c r="AM1357" s="13">
        <f t="shared" ref="AM1357:AM1367" si="1874">_xlfn.POISSON.DIST(5,K1357,FALSE) * _xlfn.POISSON.DIST(0,L1357,FALSE)</f>
        <v>2.4325120594049184E-3</v>
      </c>
      <c r="AN1357" s="13">
        <f t="shared" ref="AN1357:AN1367" si="1875">_xlfn.POISSON.DIST(5,K1357,FALSE) * _xlfn.POISSON.DIST(1,L1357,FALSE)</f>
        <v>2.7183354883836678E-3</v>
      </c>
      <c r="AO1357" s="13">
        <f t="shared" ref="AO1357:AO1367" si="1876">_xlfn.POISSON.DIST(5,K1357,FALSE) * _xlfn.POISSON.DIST(2,L1357,FALSE)</f>
        <v>1.5188717767783198E-3</v>
      </c>
      <c r="AP1357" s="13">
        <f t="shared" ref="AP1357:AP1367" si="1877">_xlfn.POISSON.DIST(5,K1357,FALSE) * _xlfn.POISSON.DIST(3,L1357,FALSE)</f>
        <v>5.6578041578560819E-4</v>
      </c>
      <c r="AQ1357" s="13">
        <f t="shared" ref="AQ1357:AQ1367" si="1878">_xlfn.POISSON.DIST(5,K1357,FALSE) * _xlfn.POISSON.DIST(4,L1357,FALSE)</f>
        <v>1.5806509333798874E-4</v>
      </c>
      <c r="AR1357" s="13">
        <f t="shared" ref="AR1357:AR1367" si="1879">_xlfn.POISSON.DIST(0,K1357,FALSE) * _xlfn.POISSON.DIST(5,L1357,FALSE)</f>
        <v>1.3517482115513778E-3</v>
      </c>
      <c r="AS1357" s="13">
        <f t="shared" ref="AS1357:AS1367" si="1880">_xlfn.POISSON.DIST(1,K1357,FALSE) * _xlfn.POISSON.DIST(5,L1357,FALSE)</f>
        <v>1.6989308254775958E-3</v>
      </c>
      <c r="AT1357" s="13">
        <f t="shared" ref="AT1357:AT1367" si="1881">_xlfn.POISSON.DIST(2,K1357,FALSE) * _xlfn.POISSON.DIST(5,L1357,FALSE)</f>
        <v>1.0676418600344783E-3</v>
      </c>
      <c r="AU1357" s="13">
        <f t="shared" ref="AU1357:AU1367" si="1882">_xlfn.POISSON.DIST(3,K1357,FALSE) * _xlfn.POISSON.DIST(5,L1357,FALSE)</f>
        <v>4.4728489400677383E-4</v>
      </c>
      <c r="AV1357" s="13">
        <f t="shared" ref="AV1357:AV1367" si="1883">_xlfn.POISSON.DIST(4,K1357,FALSE) * _xlfn.POISSON.DIST(5,L1357,FALSE)</f>
        <v>1.4054135372712202E-4</v>
      </c>
      <c r="AW1357" s="13">
        <f t="shared" ref="AW1357:AW1367" si="1884">_xlfn.POISSON.DIST(6,K1357,FALSE) * _xlfn.POISSON.DIST(6,L1357,FALSE)</f>
        <v>1.3782863832025297E-6</v>
      </c>
      <c r="AX1357" s="13">
        <f t="shared" ref="AX1357:AX1367" si="1885">_xlfn.POISSON.DIST(6,K1357,FALSE) * _xlfn.POISSON.DIST(0,L1357,FALSE)</f>
        <v>5.0954629046953562E-4</v>
      </c>
      <c r="AY1357" s="13">
        <f t="shared" ref="AY1357:AY1367" si="1886">_xlfn.POISSON.DIST(6,K1357,FALSE) * _xlfn.POISSON.DIST(1,L1357,FALSE)</f>
        <v>5.6941866290128164E-4</v>
      </c>
      <c r="AZ1357" s="13">
        <f t="shared" ref="AZ1357:AZ1367" si="1887">_xlfn.POISSON.DIST(6,K1357,FALSE) * _xlfn.POISSON.DIST(2,L1357,FALSE)</f>
        <v>3.1816305969130463E-4</v>
      </c>
      <c r="BA1357" s="13">
        <f t="shared" ref="BA1357:BA1367" si="1888">_xlfn.POISSON.DIST(6,K1357,FALSE) * _xlfn.POISSON.DIST(3,L1357,FALSE)</f>
        <v>1.1851588195389864E-4</v>
      </c>
      <c r="BB1357" s="13">
        <f t="shared" ref="BB1357:BB1367" si="1889">_xlfn.POISSON.DIST(6,K1357,FALSE) * _xlfn.POISSON.DIST(4,L1357,FALSE)</f>
        <v>3.3110414253319866E-5</v>
      </c>
      <c r="BC1357" s="13">
        <f t="shared" ref="BC1357:BC1367" si="1890">_xlfn.POISSON.DIST(6,K1357,FALSE) * _xlfn.POISSON.DIST(5,L1357,FALSE)</f>
        <v>7.4001864658300858E-6</v>
      </c>
      <c r="BD1357" s="13">
        <f t="shared" ref="BD1357:BD1367" si="1891">_xlfn.POISSON.DIST(0,K1357,FALSE) * _xlfn.POISSON.DIST(6,L1357,FALSE)</f>
        <v>2.517634065171696E-4</v>
      </c>
      <c r="BE1357" s="13">
        <f t="shared" ref="BE1357:BE1367" si="1892">_xlfn.POISSON.DIST(1,K1357,FALSE) * _xlfn.POISSON.DIST(6,L1357,FALSE)</f>
        <v>3.1642624595624194E-4</v>
      </c>
      <c r="BF1357" s="13">
        <f t="shared" ref="BF1357:BF1367" si="1893">_xlfn.POISSON.DIST(2,K1357,FALSE) * _xlfn.POISSON.DIST(6,L1357,FALSE)</f>
        <v>1.9884853504937748E-4</v>
      </c>
      <c r="BG1357" s="13">
        <f t="shared" ref="BG1357:BG1367" si="1894">_xlfn.POISSON.DIST(3,K1357,FALSE) * _xlfn.POISSON.DIST(6,L1357,FALSE)</f>
        <v>8.3306911476935505E-5</v>
      </c>
      <c r="BH1357" s="13">
        <f t="shared" ref="BH1357:BH1367" si="1895">_xlfn.POISSON.DIST(4,K1357,FALSE) * _xlfn.POISSON.DIST(6,L1357,FALSE)</f>
        <v>2.6175858542669055E-5</v>
      </c>
      <c r="BI1357" s="13">
        <f t="shared" ref="BI1357:BI1367" si="1896">_xlfn.POISSON.DIST(5,K1357,FALSE) * _xlfn.POISSON.DIST(6,L1357,FALSE)</f>
        <v>6.5797716736673808E-6</v>
      </c>
      <c r="BJ1357" s="14">
        <f t="shared" ref="BJ1357:BJ1367" si="1897">SUM(N1357,Q1357,T1357,W1357,X1357,Y1357,AD1357,AE1357,AF1357,AG1357,AM1357,AN1357,AO1357,AP1357,AQ1357,AX1357,AY1357,AZ1357,BA1357,BB1357,BC1357)</f>
        <v>0.39482607025799149</v>
      </c>
      <c r="BK1357" s="14">
        <f t="shared" ref="BK1357:BK1367" si="1898">SUM(M1357,P1357,S1357,V1357,AC1357,AL1357,AY1357)</f>
        <v>0.27810169343393054</v>
      </c>
      <c r="BL1357" s="14">
        <f t="shared" ref="BL1357:BL1367" si="1899">SUM(O1357,R1357,U1357,AA1357,AB1357,AH1357,AI1357,AJ1357,AK1357,AR1357,AS1357,AT1357,AU1357,AV1357,BD1357,BE1357,BF1357,BG1357,BH1357,BI1357)</f>
        <v>0.30549735787618704</v>
      </c>
      <c r="BM1357" s="14">
        <f t="shared" ref="BM1357:BM1367" si="1900">SUM(S1357:BI1357)</f>
        <v>0.42307897544082385</v>
      </c>
      <c r="BN1357" s="14">
        <f t="shared" ref="BN1357:BN1367" si="1901">SUM(M1357:R1357)</f>
        <v>0.57642669963571147</v>
      </c>
    </row>
    <row r="1358" spans="1:66" x14ac:dyDescent="0.25">
      <c r="A1358" t="s">
        <v>339</v>
      </c>
      <c r="B1358" t="s">
        <v>113</v>
      </c>
      <c r="C1358" t="s">
        <v>125</v>
      </c>
      <c r="D1358" s="7" t="s">
        <v>391</v>
      </c>
      <c r="E1358" s="10">
        <f>VLOOKUP(A1358,home!$A$2:$E$405,3,FALSE)</f>
        <v>1.2199</v>
      </c>
      <c r="F1358" s="10">
        <f>VLOOKUP(B1358,home!$B$2:$E$405,3,FALSE)</f>
        <v>1.1125</v>
      </c>
      <c r="G1358" s="10">
        <f>VLOOKUP(C1358,away!$B$2:$E$405,4,FALSE)</f>
        <v>0.75670000000000004</v>
      </c>
      <c r="H1358" s="10">
        <f>VLOOKUP(A1358,away!$A$2:$E$405,3,FALSE)</f>
        <v>1.0142</v>
      </c>
      <c r="I1358" s="10">
        <f>VLOOKUP(C1358,away!$B$2:$E$405,3,FALSE)</f>
        <v>1.2135</v>
      </c>
      <c r="J1358" s="10">
        <f>VLOOKUP(B1358,home!$B$2:$E$405,4,FALSE)</f>
        <v>1.2677</v>
      </c>
      <c r="K1358" s="12">
        <f t="shared" si="1846"/>
        <v>1.026946892125</v>
      </c>
      <c r="L1358" s="12">
        <f t="shared" si="1847"/>
        <v>1.5601985760900001</v>
      </c>
      <c r="M1358" s="13">
        <f t="shared" si="1848"/>
        <v>7.5234493110130474E-2</v>
      </c>
      <c r="N1358" s="13">
        <f t="shared" si="1849"/>
        <v>7.7261828880048219E-2</v>
      </c>
      <c r="O1358" s="13">
        <f t="shared" si="1850"/>
        <v>0.11738074902327847</v>
      </c>
      <c r="P1358" s="13">
        <f t="shared" si="1851"/>
        <v>0.12054379540476046</v>
      </c>
      <c r="Q1358" s="13">
        <f t="shared" si="1852"/>
        <v>3.9671897524129543E-2</v>
      </c>
      <c r="R1358" s="13">
        <f t="shared" si="1853"/>
        <v>9.1568638743248387E-2</v>
      </c>
      <c r="S1358" s="13">
        <f t="shared" si="1854"/>
        <v>4.828505519839859E-2</v>
      </c>
      <c r="T1358" s="13">
        <f t="shared" si="1855"/>
        <v>6.18960380279353E-2</v>
      </c>
      <c r="U1358" s="13">
        <f t="shared" si="1856"/>
        <v>9.4036128973495808E-2</v>
      </c>
      <c r="V1358" s="13">
        <f t="shared" si="1857"/>
        <v>8.5960332146278202E-3</v>
      </c>
      <c r="W1358" s="13">
        <f t="shared" si="1858"/>
        <v>1.3580310622368771E-2</v>
      </c>
      <c r="X1358" s="13">
        <f t="shared" si="1859"/>
        <v>2.1187981295879659E-2</v>
      </c>
      <c r="Y1358" s="13">
        <f t="shared" si="1860"/>
        <v>1.6528729124026503E-2</v>
      </c>
      <c r="Z1358" s="13">
        <f t="shared" si="1861"/>
        <v>4.7621753260571914E-2</v>
      </c>
      <c r="AA1358" s="13">
        <f t="shared" si="1862"/>
        <v>4.8905011508487917E-2</v>
      </c>
      <c r="AB1358" s="13">
        <f t="shared" si="1863"/>
        <v>2.5111424788989513E-2</v>
      </c>
      <c r="AC1358" s="13">
        <f t="shared" si="1864"/>
        <v>8.6080734570760924E-4</v>
      </c>
      <c r="AD1358" s="13">
        <f t="shared" si="1865"/>
        <v>3.4865644469334327E-3</v>
      </c>
      <c r="AE1358" s="13">
        <f t="shared" si="1866"/>
        <v>5.4397328855515601E-3</v>
      </c>
      <c r="AF1358" s="13">
        <f t="shared" si="1867"/>
        <v>4.2435317511737465E-3</v>
      </c>
      <c r="AG1358" s="13">
        <f t="shared" si="1868"/>
        <v>2.206917398591328E-3</v>
      </c>
      <c r="AH1358" s="13">
        <f t="shared" si="1869"/>
        <v>1.8574847907013407E-2</v>
      </c>
      <c r="AI1358" s="13">
        <f t="shared" si="1870"/>
        <v>1.9075382329801979E-2</v>
      </c>
      <c r="AJ1358" s="13">
        <f t="shared" si="1871"/>
        <v>9.7947022998431423E-3</v>
      </c>
      <c r="AK1358" s="13">
        <f t="shared" si="1872"/>
        <v>3.3528796953711682E-3</v>
      </c>
      <c r="AL1358" s="13">
        <f t="shared" si="1873"/>
        <v>5.5168835609485005E-5</v>
      </c>
      <c r="AM1358" s="13">
        <f t="shared" si="1874"/>
        <v>7.1610330459436205E-4</v>
      </c>
      <c r="AN1358" s="13">
        <f t="shared" si="1875"/>
        <v>1.1172633561614671E-3</v>
      </c>
      <c r="AO1358" s="13">
        <f t="shared" si="1876"/>
        <v>8.7157634870032804E-4</v>
      </c>
      <c r="AP1358" s="13">
        <f t="shared" si="1877"/>
        <v>4.5327739273199106E-4</v>
      </c>
      <c r="AQ1358" s="13">
        <f t="shared" si="1878"/>
        <v>1.7680068567856006E-4</v>
      </c>
      <c r="AR1358" s="13">
        <f t="shared" si="1879"/>
        <v>5.796090251122126E-3</v>
      </c>
      <c r="AS1358" s="13">
        <f t="shared" si="1880"/>
        <v>5.9522768698658784E-3</v>
      </c>
      <c r="AT1358" s="13">
        <f t="shared" si="1881"/>
        <v>3.0563361162881434E-3</v>
      </c>
      <c r="AU1358" s="13">
        <f t="shared" si="1882"/>
        <v>1.0462316253038338E-3</v>
      </c>
      <c r="AV1358" s="13">
        <f t="shared" si="1883"/>
        <v>2.6860607901216482E-4</v>
      </c>
      <c r="AW1358" s="13">
        <f t="shared" si="1884"/>
        <v>2.4553826301062375E-6</v>
      </c>
      <c r="AX1358" s="13">
        <f t="shared" si="1885"/>
        <v>1.2256667718227033E-4</v>
      </c>
      <c r="AY1358" s="13">
        <f t="shared" si="1886"/>
        <v>1.9122835521586087E-4</v>
      </c>
      <c r="AZ1358" s="13">
        <f t="shared" si="1887"/>
        <v>1.4917710375790948E-4</v>
      </c>
      <c r="BA1358" s="13">
        <f t="shared" si="1888"/>
        <v>7.758196828944018E-5</v>
      </c>
      <c r="BB1358" s="13">
        <f t="shared" si="1889"/>
        <v>3.0260819113861027E-5</v>
      </c>
      <c r="BC1358" s="13">
        <f t="shared" si="1890"/>
        <v>9.4425773785526042E-6</v>
      </c>
      <c r="BD1358" s="13">
        <f t="shared" si="1891"/>
        <v>1.5071752927816459E-3</v>
      </c>
      <c r="BE1358" s="13">
        <f t="shared" si="1892"/>
        <v>1.5477889828096982E-3</v>
      </c>
      <c r="BF1358" s="13">
        <f t="shared" si="1893"/>
        <v>7.947485427808673E-4</v>
      </c>
      <c r="BG1358" s="13">
        <f t="shared" si="1894"/>
        <v>2.7205484867656141E-4</v>
      </c>
      <c r="BH1358" s="13">
        <f t="shared" si="1895"/>
        <v>6.9846470333982964E-5</v>
      </c>
      <c r="BI1358" s="13">
        <f t="shared" si="1896"/>
        <v>1.4345723127076972E-5</v>
      </c>
      <c r="BJ1358" s="14">
        <f t="shared" si="1897"/>
        <v>0.24941881054544271</v>
      </c>
      <c r="BK1358" s="14">
        <f t="shared" si="1898"/>
        <v>0.25376658146445025</v>
      </c>
      <c r="BL1358" s="14">
        <f t="shared" si="1899"/>
        <v>0.44812526607163183</v>
      </c>
      <c r="BM1358" s="14">
        <f t="shared" si="1900"/>
        <v>0.47708223568391533</v>
      </c>
      <c r="BN1358" s="14">
        <f t="shared" si="1901"/>
        <v>0.52166140268559547</v>
      </c>
    </row>
    <row r="1359" spans="1:66" x14ac:dyDescent="0.25">
      <c r="A1359" t="s">
        <v>339</v>
      </c>
      <c r="B1359" t="s">
        <v>111</v>
      </c>
      <c r="C1359" t="s">
        <v>126</v>
      </c>
      <c r="D1359" s="7" t="s">
        <v>391</v>
      </c>
      <c r="E1359" s="10">
        <f>VLOOKUP(A1359,home!$A$2:$E$405,3,FALSE)</f>
        <v>1.2199</v>
      </c>
      <c r="F1359" s="10">
        <f>VLOOKUP(B1359,home!$B$2:$E$405,3,FALSE)</f>
        <v>1.7565999999999999</v>
      </c>
      <c r="G1359" s="10">
        <f>VLOOKUP(C1359,away!$B$2:$E$405,4,FALSE)</f>
        <v>1.3467</v>
      </c>
      <c r="H1359" s="10">
        <f>VLOOKUP(A1359,away!$A$2:$E$405,3,FALSE)</f>
        <v>1.0142</v>
      </c>
      <c r="I1359" s="10">
        <f>VLOOKUP(C1359,away!$B$2:$E$405,3,FALSE)</f>
        <v>0.77470000000000006</v>
      </c>
      <c r="J1359" s="10">
        <f>VLOOKUP(B1359,home!$B$2:$E$405,4,FALSE)</f>
        <v>0.56340000000000001</v>
      </c>
      <c r="K1359" s="12">
        <f t="shared" si="1846"/>
        <v>2.885811567078</v>
      </c>
      <c r="L1359" s="12">
        <f t="shared" si="1847"/>
        <v>0.442663796916</v>
      </c>
      <c r="M1359" s="13">
        <f t="shared" si="1848"/>
        <v>3.5847718146362006E-2</v>
      </c>
      <c r="N1359" s="13">
        <f t="shared" si="1849"/>
        <v>0.1034497596801234</v>
      </c>
      <c r="O1359" s="13">
        <f t="shared" si="1850"/>
        <v>1.5868487025443204E-2</v>
      </c>
      <c r="P1359" s="13">
        <f t="shared" si="1851"/>
        <v>4.5793463410051159E-2</v>
      </c>
      <c r="Q1359" s="13">
        <f t="shared" si="1852"/>
        <v>0.14926825654816972</v>
      </c>
      <c r="R1359" s="13">
        <f t="shared" si="1853"/>
        <v>3.5122023589974848E-3</v>
      </c>
      <c r="S1359" s="13">
        <f t="shared" si="1854"/>
        <v>1.462464976519371E-2</v>
      </c>
      <c r="T1359" s="13">
        <f t="shared" si="1855"/>
        <v>6.6075653202644399E-2</v>
      </c>
      <c r="U1359" s="13">
        <f t="shared" si="1856"/>
        <v>1.013555419351358E-2</v>
      </c>
      <c r="V1359" s="13">
        <f t="shared" si="1857"/>
        <v>2.0757972846659951E-3</v>
      </c>
      <c r="W1359" s="13">
        <f t="shared" si="1858"/>
        <v>0.14358668711475822</v>
      </c>
      <c r="X1359" s="13">
        <f t="shared" si="1859"/>
        <v>6.3560628104808573E-2</v>
      </c>
      <c r="Y1359" s="13">
        <f t="shared" si="1860"/>
        <v>1.4067994485620188E-2</v>
      </c>
      <c r="Z1359" s="13">
        <f t="shared" si="1861"/>
        <v>5.1824161059038632E-4</v>
      </c>
      <c r="AA1359" s="13">
        <f t="shared" si="1862"/>
        <v>1.4955476343828694E-3</v>
      </c>
      <c r="AB1359" s="13">
        <f t="shared" si="1863"/>
        <v>2.1579343312091125E-3</v>
      </c>
      <c r="AC1359" s="13">
        <f t="shared" si="1864"/>
        <v>1.6573221378750902E-4</v>
      </c>
      <c r="AD1359" s="13">
        <f t="shared" si="1865"/>
        <v>0.1035910306385447</v>
      </c>
      <c r="AE1359" s="13">
        <f t="shared" si="1866"/>
        <v>4.5855998948899898E-2</v>
      </c>
      <c r="AF1359" s="13">
        <f t="shared" si="1867"/>
        <v>1.0149395303048064E-2</v>
      </c>
      <c r="AG1359" s="13">
        <f t="shared" si="1868"/>
        <v>1.497589953749558E-3</v>
      </c>
      <c r="AH1359" s="13">
        <f t="shared" si="1869"/>
        <v>5.735169976595088E-5</v>
      </c>
      <c r="AI1359" s="13">
        <f t="shared" si="1870"/>
        <v>1.6550619857616565E-4</v>
      </c>
      <c r="AJ1359" s="13">
        <f t="shared" si="1871"/>
        <v>2.3880985113710368E-4</v>
      </c>
      <c r="AK1359" s="13">
        <f t="shared" si="1872"/>
        <v>2.2972007691454303E-4</v>
      </c>
      <c r="AL1359" s="13">
        <f t="shared" si="1873"/>
        <v>8.4685469094107874E-6</v>
      </c>
      <c r="AM1359" s="13">
        <f t="shared" si="1874"/>
        <v>5.9788838892448765E-2</v>
      </c>
      <c r="AN1359" s="13">
        <f t="shared" si="1875"/>
        <v>2.6466354437330388E-2</v>
      </c>
      <c r="AO1359" s="13">
        <f t="shared" si="1876"/>
        <v>5.8578484728766464E-3</v>
      </c>
      <c r="AP1359" s="13">
        <f t="shared" si="1877"/>
        <v>8.6435248225405633E-4</v>
      </c>
      <c r="AQ1359" s="13">
        <f t="shared" si="1878"/>
        <v>9.5654387917087506E-5</v>
      </c>
      <c r="AR1359" s="13">
        <f t="shared" si="1879"/>
        <v>5.0775042355964606E-6</v>
      </c>
      <c r="AS1359" s="13">
        <f t="shared" si="1880"/>
        <v>1.4652720454971804E-5</v>
      </c>
      <c r="AT1359" s="13">
        <f t="shared" si="1881"/>
        <v>2.1142495089059025E-5</v>
      </c>
      <c r="AU1359" s="13">
        <f t="shared" si="1882"/>
        <v>2.033775229496545E-5</v>
      </c>
      <c r="AV1359" s="13">
        <f t="shared" si="1883"/>
        <v>1.4672730205294608E-5</v>
      </c>
      <c r="AW1359" s="13">
        <f t="shared" si="1884"/>
        <v>3.0050269513904941E-7</v>
      </c>
      <c r="AX1359" s="13">
        <f t="shared" si="1885"/>
        <v>2.8756553809665276E-2</v>
      </c>
      <c r="AY1359" s="13">
        <f t="shared" si="1886"/>
        <v>1.2729485295605698E-2</v>
      </c>
      <c r="AZ1359" s="13">
        <f t="shared" si="1887"/>
        <v>2.8174411468696041E-3</v>
      </c>
      <c r="BA1359" s="13">
        <f t="shared" si="1888"/>
        <v>4.1572639855355626E-4</v>
      </c>
      <c r="BB1359" s="13">
        <f t="shared" si="1889"/>
        <v>4.6006756515482867E-5</v>
      </c>
      <c r="BC1359" s="13">
        <f t="shared" si="1890"/>
        <v>4.0731051045867167E-6</v>
      </c>
      <c r="BD1359" s="13">
        <f t="shared" si="1891"/>
        <v>3.7460455063103343E-7</v>
      </c>
      <c r="BE1359" s="13">
        <f t="shared" si="1892"/>
        <v>1.0810381452910925E-6</v>
      </c>
      <c r="BF1359" s="13">
        <f t="shared" si="1893"/>
        <v>1.5598361920667914E-6</v>
      </c>
      <c r="BG1359" s="13">
        <f t="shared" si="1894"/>
        <v>1.5004644419377493E-6</v>
      </c>
      <c r="BH1359" s="13">
        <f t="shared" si="1895"/>
        <v>1.0825144106332981E-6</v>
      </c>
      <c r="BI1359" s="13">
        <f t="shared" si="1896"/>
        <v>6.2478652154683913E-7</v>
      </c>
      <c r="BJ1359" s="14">
        <f t="shared" si="1897"/>
        <v>0.8389453291655079</v>
      </c>
      <c r="BK1359" s="14">
        <f t="shared" si="1898"/>
        <v>0.11124531466257548</v>
      </c>
      <c r="BL1359" s="14">
        <f t="shared" si="1899"/>
        <v>3.3943219816481997E-2</v>
      </c>
      <c r="BM1359" s="14">
        <f t="shared" si="1900"/>
        <v>0.61818303329309821</v>
      </c>
      <c r="BN1359" s="14">
        <f t="shared" si="1901"/>
        <v>0.353739887169147</v>
      </c>
    </row>
    <row r="1360" spans="1:66" x14ac:dyDescent="0.25">
      <c r="A1360" t="s">
        <v>339</v>
      </c>
      <c r="B1360" t="s">
        <v>116</v>
      </c>
      <c r="C1360" t="s">
        <v>110</v>
      </c>
      <c r="D1360" s="7" t="s">
        <v>391</v>
      </c>
      <c r="E1360" s="10">
        <f>VLOOKUP(A1360,home!$A$2:$E$405,3,FALSE)</f>
        <v>1.2199</v>
      </c>
      <c r="F1360" s="10">
        <f>VLOOKUP(B1360,home!$B$2:$E$405,3,FALSE)</f>
        <v>0.58550000000000002</v>
      </c>
      <c r="G1360" s="10">
        <f>VLOOKUP(C1360,away!$B$2:$E$405,4,FALSE)</f>
        <v>1.093</v>
      </c>
      <c r="H1360" s="10">
        <f>VLOOKUP(A1360,away!$A$2:$E$405,3,FALSE)</f>
        <v>1.0142</v>
      </c>
      <c r="I1360" s="10">
        <f>VLOOKUP(C1360,away!$B$2:$E$405,3,FALSE)</f>
        <v>1.0517000000000001</v>
      </c>
      <c r="J1360" s="10">
        <f>VLOOKUP(B1360,home!$B$2:$E$405,4,FALSE)</f>
        <v>1.6198999999999999</v>
      </c>
      <c r="K1360" s="12">
        <f t="shared" si="1846"/>
        <v>0.78067683484999995</v>
      </c>
      <c r="L1360" s="12">
        <f t="shared" si="1847"/>
        <v>1.7278406433860001</v>
      </c>
      <c r="M1360" s="13">
        <f t="shared" si="1848"/>
        <v>8.1388810526982797E-2</v>
      </c>
      <c r="N1360" s="13">
        <f t="shared" si="1849"/>
        <v>6.3538358994411293E-2</v>
      </c>
      <c r="O1360" s="13">
        <f t="shared" si="1850"/>
        <v>0.14062689474536325</v>
      </c>
      <c r="P1360" s="13">
        <f t="shared" si="1851"/>
        <v>0.10978415908459425</v>
      </c>
      <c r="Q1360" s="13">
        <f t="shared" si="1852"/>
        <v>2.4801462495660016E-2</v>
      </c>
      <c r="R1360" s="13">
        <f t="shared" si="1853"/>
        <v>0.12149043214710187</v>
      </c>
      <c r="S1360" s="13">
        <f t="shared" si="1854"/>
        <v>3.7021555874427355E-2</v>
      </c>
      <c r="T1360" s="13">
        <f t="shared" si="1855"/>
        <v>4.2852974915414954E-2</v>
      </c>
      <c r="U1360" s="13">
        <f t="shared" si="1856"/>
        <v>9.4844766033158168E-2</v>
      </c>
      <c r="V1360" s="13">
        <f t="shared" si="1857"/>
        <v>5.5486474988405126E-3</v>
      </c>
      <c r="W1360" s="13">
        <f t="shared" si="1858"/>
        <v>6.4539757469209459E-3</v>
      </c>
      <c r="X1360" s="13">
        <f t="shared" si="1859"/>
        <v>1.1151441606957529E-2</v>
      </c>
      <c r="Y1360" s="13">
        <f t="shared" si="1860"/>
        <v>9.6339570204234549E-3</v>
      </c>
      <c r="Z1360" s="13">
        <f t="shared" si="1861"/>
        <v>6.9972035482097239E-2</v>
      </c>
      <c r="AA1360" s="13">
        <f t="shared" si="1862"/>
        <v>5.4625547188175562E-2</v>
      </c>
      <c r="AB1360" s="13">
        <f t="shared" si="1863"/>
        <v>2.1322449640407106E-2</v>
      </c>
      <c r="AC1360" s="13">
        <f t="shared" si="1864"/>
        <v>4.6778051842511132E-4</v>
      </c>
      <c r="AD1360" s="13">
        <f t="shared" si="1865"/>
        <v>1.2596173395762271E-3</v>
      </c>
      <c r="AE1360" s="13">
        <f t="shared" si="1866"/>
        <v>2.17641803443355E-3</v>
      </c>
      <c r="AF1360" s="13">
        <f t="shared" si="1867"/>
        <v>1.8802517684462796E-3</v>
      </c>
      <c r="AG1360" s="13">
        <f t="shared" si="1868"/>
        <v>1.0829251417732949E-3</v>
      </c>
      <c r="AH1360" s="13">
        <f t="shared" si="1869"/>
        <v>3.0225131701603732E-2</v>
      </c>
      <c r="AI1360" s="13">
        <f t="shared" si="1870"/>
        <v>2.3596060149732392E-2</v>
      </c>
      <c r="AJ1360" s="13">
        <f t="shared" si="1871"/>
        <v>9.2104487763116499E-3</v>
      </c>
      <c r="AK1360" s="13">
        <f t="shared" si="1872"/>
        <v>2.3967946660796778E-3</v>
      </c>
      <c r="AL1360" s="13">
        <f t="shared" si="1873"/>
        <v>2.5239288063771696E-5</v>
      </c>
      <c r="AM1360" s="13">
        <f t="shared" si="1874"/>
        <v>1.9667081555650934E-4</v>
      </c>
      <c r="AN1360" s="13">
        <f t="shared" si="1875"/>
        <v>3.3981582848640848E-4</v>
      </c>
      <c r="AO1360" s="13">
        <f t="shared" si="1876"/>
        <v>2.9357379986235136E-4</v>
      </c>
      <c r="AP1360" s="13">
        <f t="shared" si="1877"/>
        <v>1.6908291441181271E-4</v>
      </c>
      <c r="AQ1360" s="13">
        <f t="shared" si="1878"/>
        <v>7.3037082905721607E-5</v>
      </c>
      <c r="AR1360" s="13">
        <f t="shared" si="1879"/>
        <v>1.0444842201145102E-2</v>
      </c>
      <c r="AS1360" s="13">
        <f t="shared" si="1880"/>
        <v>8.1540463500976643E-3</v>
      </c>
      <c r="AT1360" s="13">
        <f t="shared" si="1881"/>
        <v>3.1828375479072196E-3</v>
      </c>
      <c r="AU1360" s="13">
        <f t="shared" si="1882"/>
        <v>8.2825584758064756E-4</v>
      </c>
      <c r="AV1360" s="13">
        <f t="shared" si="1883"/>
        <v>1.6165003838381598E-4</v>
      </c>
      <c r="AW1360" s="13">
        <f t="shared" si="1884"/>
        <v>9.456917009550744E-7</v>
      </c>
      <c r="AX1360" s="13">
        <f t="shared" si="1885"/>
        <v>2.5589391632670634E-5</v>
      </c>
      <c r="AY1360" s="13">
        <f t="shared" si="1886"/>
        <v>4.4214390902449957E-5</v>
      </c>
      <c r="AZ1360" s="13">
        <f t="shared" si="1887"/>
        <v>3.8197710811904623E-5</v>
      </c>
      <c r="BA1360" s="13">
        <f t="shared" si="1888"/>
        <v>2.1999852408371224E-5</v>
      </c>
      <c r="BB1360" s="13">
        <f t="shared" si="1889"/>
        <v>9.5030597849192945E-6</v>
      </c>
      <c r="BC1360" s="13">
        <f t="shared" si="1890"/>
        <v>3.2839545865821111E-6</v>
      </c>
      <c r="BD1360" s="13">
        <f t="shared" si="1891"/>
        <v>3.0078371448153023E-3</v>
      </c>
      <c r="BE1360" s="13">
        <f t="shared" si="1892"/>
        <v>2.348148781958671E-3</v>
      </c>
      <c r="BF1360" s="13">
        <f t="shared" si="1893"/>
        <v>9.16572679428189E-4</v>
      </c>
      <c r="BG1360" s="13">
        <f t="shared" si="1894"/>
        <v>2.3851568609532738E-4</v>
      </c>
      <c r="BH1360" s="13">
        <f t="shared" si="1895"/>
        <v>4.6550917720744084E-5</v>
      </c>
      <c r="BI1360" s="13">
        <f t="shared" si="1896"/>
        <v>7.2682446211186542E-6</v>
      </c>
      <c r="BJ1360" s="14">
        <f t="shared" si="1897"/>
        <v>0.1660463518653672</v>
      </c>
      <c r="BK1360" s="14">
        <f t="shared" si="1898"/>
        <v>0.23428040718223622</v>
      </c>
      <c r="BL1360" s="14">
        <f t="shared" si="1899"/>
        <v>0.52767505048768737</v>
      </c>
      <c r="BM1360" s="14">
        <f t="shared" si="1900"/>
        <v>0.45630045832407296</v>
      </c>
      <c r="BN1360" s="14">
        <f t="shared" si="1901"/>
        <v>0.54163011799411342</v>
      </c>
    </row>
    <row r="1361" spans="1:66" x14ac:dyDescent="0.25">
      <c r="A1361" t="s">
        <v>339</v>
      </c>
      <c r="B1361" t="s">
        <v>119</v>
      </c>
      <c r="C1361" t="s">
        <v>124</v>
      </c>
      <c r="D1361" s="7" t="s">
        <v>391</v>
      </c>
      <c r="E1361" s="10">
        <f>VLOOKUP(A1361,home!$A$2:$E$405,3,FALSE)</f>
        <v>1.2199</v>
      </c>
      <c r="F1361" s="10">
        <f>VLOOKUP(B1361,home!$B$2:$E$405,3,FALSE)</f>
        <v>1.3873</v>
      </c>
      <c r="G1361" s="10">
        <f>VLOOKUP(C1361,away!$B$2:$E$405,4,FALSE)</f>
        <v>1.2882</v>
      </c>
      <c r="H1361" s="10">
        <f>VLOOKUP(A1361,away!$A$2:$E$405,3,FALSE)</f>
        <v>1.0142</v>
      </c>
      <c r="I1361" s="10">
        <f>VLOOKUP(C1361,away!$B$2:$E$405,3,FALSE)</f>
        <v>0.91559999999999997</v>
      </c>
      <c r="J1361" s="10">
        <f>VLOOKUP(B1361,home!$B$2:$E$405,4,FALSE)</f>
        <v>0.98599999999999999</v>
      </c>
      <c r="K1361" s="12">
        <f t="shared" si="1846"/>
        <v>2.1801075172139996</v>
      </c>
      <c r="L1361" s="12">
        <f t="shared" si="1847"/>
        <v>0.91560109871999995</v>
      </c>
      <c r="M1361" s="13">
        <f t="shared" si="1848"/>
        <v>4.5242941229448122E-2</v>
      </c>
      <c r="N1361" s="13">
        <f t="shared" si="1849"/>
        <v>9.8634476275191049E-2</v>
      </c>
      <c r="O1361" s="13">
        <f t="shared" si="1850"/>
        <v>4.1424486699007085E-2</v>
      </c>
      <c r="P1361" s="13">
        <f t="shared" si="1851"/>
        <v>9.0309834849236686E-2</v>
      </c>
      <c r="Q1361" s="13">
        <f t="shared" si="1852"/>
        <v>0.10751688159200497</v>
      </c>
      <c r="R1361" s="13">
        <f t="shared" si="1853"/>
        <v>1.8964152767761457E-2</v>
      </c>
      <c r="S1361" s="13">
        <f t="shared" si="1854"/>
        <v>4.5067064877226892E-2</v>
      </c>
      <c r="T1361" s="13">
        <f t="shared" si="1855"/>
        <v>9.844257491658788E-2</v>
      </c>
      <c r="U1361" s="13">
        <f t="shared" si="1856"/>
        <v>4.1343892006591429E-2</v>
      </c>
      <c r="V1361" s="13">
        <f t="shared" si="1857"/>
        <v>9.9954185009063379E-3</v>
      </c>
      <c r="W1361" s="13">
        <f t="shared" si="1858"/>
        <v>7.8132787262045839E-2</v>
      </c>
      <c r="X1361" s="13">
        <f t="shared" si="1859"/>
        <v>7.1538465863185186E-2</v>
      </c>
      <c r="Y1361" s="13">
        <f t="shared" si="1860"/>
        <v>3.2750348972537785E-2</v>
      </c>
      <c r="Z1361" s="13">
        <f t="shared" si="1861"/>
        <v>5.787866370152106E-3</v>
      </c>
      <c r="AA1361" s="13">
        <f t="shared" si="1862"/>
        <v>1.2618170982198711E-2</v>
      </c>
      <c r="AB1361" s="13">
        <f t="shared" si="1863"/>
        <v>1.3754484705891487E-2</v>
      </c>
      <c r="AC1361" s="13">
        <f t="shared" si="1864"/>
        <v>1.2469964506285085E-3</v>
      </c>
      <c r="AD1361" s="13">
        <f t="shared" si="1865"/>
        <v>4.2584469212717087E-2</v>
      </c>
      <c r="AE1361" s="13">
        <f t="shared" si="1866"/>
        <v>3.8990386799571772E-2</v>
      </c>
      <c r="AF1361" s="13">
        <f t="shared" si="1867"/>
        <v>1.7849820496602851E-2</v>
      </c>
      <c r="AG1361" s="13">
        <f t="shared" si="1868"/>
        <v>5.4477717528814487E-3</v>
      </c>
      <c r="AH1361" s="13">
        <f t="shared" si="1869"/>
        <v>1.3248442019389514E-3</v>
      </c>
      <c r="AI1361" s="13">
        <f t="shared" si="1870"/>
        <v>2.8883028037844896E-3</v>
      </c>
      <c r="AJ1361" s="13">
        <f t="shared" si="1871"/>
        <v>3.1484053272604197E-3</v>
      </c>
      <c r="AK1361" s="13">
        <f t="shared" si="1872"/>
        <v>2.2879540403990145E-3</v>
      </c>
      <c r="AL1361" s="13">
        <f t="shared" si="1873"/>
        <v>9.9565625446600679E-5</v>
      </c>
      <c r="AM1361" s="13">
        <f t="shared" si="1874"/>
        <v>1.8567744289442537E-2</v>
      </c>
      <c r="AN1361" s="13">
        <f t="shared" si="1875"/>
        <v>1.700064707216559E-2</v>
      </c>
      <c r="AO1361" s="13">
        <f t="shared" si="1876"/>
        <v>7.7829055691128824E-3</v>
      </c>
      <c r="AP1361" s="13">
        <f t="shared" si="1877"/>
        <v>2.3753456301045875E-3</v>
      </c>
      <c r="AQ1361" s="13">
        <f t="shared" si="1878"/>
        <v>5.4371726719087759E-4</v>
      </c>
      <c r="AR1361" s="13">
        <f t="shared" si="1879"/>
        <v>2.4260576138562511E-4</v>
      </c>
      <c r="AS1361" s="13">
        <f t="shared" si="1880"/>
        <v>5.2890664411622715E-4</v>
      </c>
      <c r="AT1361" s="13">
        <f t="shared" si="1881"/>
        <v>5.7653667537110832E-4</v>
      </c>
      <c r="AU1361" s="13">
        <f t="shared" si="1882"/>
        <v>4.1897064664204022E-4</v>
      </c>
      <c r="AV1361" s="13">
        <f t="shared" si="1883"/>
        <v>2.2835026405908053E-4</v>
      </c>
      <c r="AW1361" s="13">
        <f t="shared" si="1884"/>
        <v>5.5206618034390502E-6</v>
      </c>
      <c r="AX1361" s="13">
        <f t="shared" si="1885"/>
        <v>6.7466131505201721E-3</v>
      </c>
      <c r="AY1361" s="13">
        <f t="shared" si="1886"/>
        <v>6.1772064132550701E-3</v>
      </c>
      <c r="AZ1361" s="13">
        <f t="shared" si="1887"/>
        <v>2.8279284894982865E-3</v>
      </c>
      <c r="BA1361" s="13">
        <f t="shared" si="1888"/>
        <v>8.6308481069540693E-4</v>
      </c>
      <c r="BB1361" s="13">
        <f t="shared" si="1889"/>
        <v>1.975603502403144E-4</v>
      </c>
      <c r="BC1361" s="13">
        <f t="shared" si="1890"/>
        <v>3.6177294748707981E-5</v>
      </c>
      <c r="BD1361" s="13">
        <f t="shared" si="1891"/>
        <v>3.7021683613413398E-5</v>
      </c>
      <c r="BE1361" s="13">
        <f t="shared" si="1892"/>
        <v>8.0711250745520898E-5</v>
      </c>
      <c r="BF1361" s="13">
        <f t="shared" si="1893"/>
        <v>8.7979602237027086E-5</v>
      </c>
      <c r="BG1361" s="13">
        <f t="shared" si="1894"/>
        <v>6.393499739948012E-5</v>
      </c>
      <c r="BH1361" s="13">
        <f t="shared" si="1895"/>
        <v>3.4846292110916027E-5</v>
      </c>
      <c r="BI1361" s="13">
        <f t="shared" si="1896"/>
        <v>1.5193732675608589E-5</v>
      </c>
      <c r="BJ1361" s="14">
        <f t="shared" si="1897"/>
        <v>0.65500691348030027</v>
      </c>
      <c r="BK1361" s="14">
        <f t="shared" si="1898"/>
        <v>0.19813902794614824</v>
      </c>
      <c r="BL1361" s="14">
        <f t="shared" si="1899"/>
        <v>0.1400697510851891</v>
      </c>
      <c r="BM1361" s="14">
        <f t="shared" si="1900"/>
        <v>0.59073909971768856</v>
      </c>
      <c r="BN1361" s="14">
        <f t="shared" si="1901"/>
        <v>0.40209277341264937</v>
      </c>
    </row>
    <row r="1362" spans="1:66" x14ac:dyDescent="0.25">
      <c r="A1362" t="s">
        <v>339</v>
      </c>
      <c r="B1362" t="s">
        <v>121</v>
      </c>
      <c r="C1362" t="s">
        <v>122</v>
      </c>
      <c r="D1362" s="7" t="s">
        <v>392</v>
      </c>
      <c r="E1362" s="10">
        <f>VLOOKUP(A1362,home!$A$2:$E$405,3,FALSE)</f>
        <v>1.2199</v>
      </c>
      <c r="F1362" s="10">
        <f>VLOOKUP(B1362,home!$B$2:$E$405,3,FALSE)</f>
        <v>1.2296</v>
      </c>
      <c r="G1362" s="10">
        <f>VLOOKUP(C1362,away!$B$2:$E$405,4,FALSE)</f>
        <v>1.1980999999999999</v>
      </c>
      <c r="H1362" s="10">
        <f>VLOOKUP(A1362,away!$A$2:$E$405,3,FALSE)</f>
        <v>1.0142</v>
      </c>
      <c r="I1362" s="10">
        <f>VLOOKUP(C1362,away!$B$2:$E$405,3,FALSE)</f>
        <v>0.60680000000000001</v>
      </c>
      <c r="J1362" s="10">
        <f>VLOOKUP(B1362,home!$B$2:$E$405,4,FALSE)</f>
        <v>0.91559999999999997</v>
      </c>
      <c r="K1362" s="12">
        <f t="shared" si="1846"/>
        <v>1.7971368688239999</v>
      </c>
      <c r="L1362" s="12">
        <f t="shared" si="1847"/>
        <v>0.56347540233600002</v>
      </c>
      <c r="M1362" s="13">
        <f t="shared" si="1848"/>
        <v>9.4362430111043616E-2</v>
      </c>
      <c r="N1362" s="13">
        <f t="shared" si="1849"/>
        <v>0.16958220218438441</v>
      </c>
      <c r="O1362" s="13">
        <f t="shared" si="1850"/>
        <v>5.3170908272222983E-2</v>
      </c>
      <c r="P1362" s="13">
        <f t="shared" si="1851"/>
        <v>9.5555399604870916E-2</v>
      </c>
      <c r="Q1362" s="13">
        <f t="shared" si="1852"/>
        <v>0.15238121392096157</v>
      </c>
      <c r="R1362" s="13">
        <f t="shared" si="1853"/>
        <v>1.4980249465630695E-2</v>
      </c>
      <c r="S1362" s="13">
        <f t="shared" si="1854"/>
        <v>2.4190862780085257E-2</v>
      </c>
      <c r="T1362" s="13">
        <f t="shared" si="1855"/>
        <v>8.586306582256191E-2</v>
      </c>
      <c r="U1362" s="13">
        <f t="shared" si="1856"/>
        <v>2.6921558618865943E-2</v>
      </c>
      <c r="V1362" s="13">
        <f t="shared" si="1857"/>
        <v>2.72185487029748E-3</v>
      </c>
      <c r="W1362" s="13">
        <f t="shared" si="1858"/>
        <v>9.1283299217839009E-2</v>
      </c>
      <c r="X1362" s="13">
        <f t="shared" si="1859"/>
        <v>5.1435893753329312E-2</v>
      </c>
      <c r="Y1362" s="13">
        <f t="shared" si="1860"/>
        <v>1.449143046358449E-2</v>
      </c>
      <c r="Z1362" s="13">
        <f t="shared" si="1861"/>
        <v>2.8136673649133029E-3</v>
      </c>
      <c r="AA1362" s="13">
        <f t="shared" si="1862"/>
        <v>5.0565453580925668E-3</v>
      </c>
      <c r="AB1362" s="13">
        <f t="shared" si="1863"/>
        <v>4.5436520459545045E-3</v>
      </c>
      <c r="AC1362" s="13">
        <f t="shared" si="1864"/>
        <v>1.7226660645798997E-4</v>
      </c>
      <c r="AD1362" s="13">
        <f t="shared" si="1865"/>
        <v>4.1012145633067862E-2</v>
      </c>
      <c r="AE1362" s="13">
        <f t="shared" si="1866"/>
        <v>2.310933526125554E-2</v>
      </c>
      <c r="AF1362" s="13">
        <f t="shared" si="1867"/>
        <v>6.5107709920267376E-3</v>
      </c>
      <c r="AG1362" s="13">
        <f t="shared" si="1868"/>
        <v>1.2228864347499416E-3</v>
      </c>
      <c r="AH1362" s="13">
        <f t="shared" si="1869"/>
        <v>3.9635808762104895E-4</v>
      </c>
      <c r="AI1362" s="13">
        <f t="shared" si="1870"/>
        <v>7.123097325203604E-4</v>
      </c>
      <c r="AJ1362" s="13">
        <f t="shared" si="1871"/>
        <v>6.4005904116725082E-4</v>
      </c>
      <c r="AK1362" s="13">
        <f t="shared" si="1872"/>
        <v>3.8342456703526834E-4</v>
      </c>
      <c r="AL1362" s="13">
        <f t="shared" si="1873"/>
        <v>6.9777789314231661E-6</v>
      </c>
      <c r="AM1362" s="13">
        <f t="shared" si="1874"/>
        <v>1.4740887797353094E-2</v>
      </c>
      <c r="AN1362" s="13">
        <f t="shared" si="1875"/>
        <v>8.3061276824033681E-3</v>
      </c>
      <c r="AO1362" s="13">
        <f t="shared" si="1876"/>
        <v>2.3401493188482123E-3</v>
      </c>
      <c r="AP1362" s="13">
        <f t="shared" si="1877"/>
        <v>4.3953885965477104E-4</v>
      </c>
      <c r="AQ1362" s="13">
        <f t="shared" si="1878"/>
        <v>6.1917333946569681E-5</v>
      </c>
      <c r="AR1362" s="13">
        <f t="shared" si="1879"/>
        <v>4.4667606578279634E-5</v>
      </c>
      <c r="AS1362" s="13">
        <f t="shared" si="1880"/>
        <v>8.0273802623951753E-5</v>
      </c>
      <c r="AT1362" s="13">
        <f t="shared" si="1881"/>
        <v>7.213150514810224E-5</v>
      </c>
      <c r="AU1362" s="13">
        <f t="shared" si="1882"/>
        <v>4.3210062435140901E-5</v>
      </c>
      <c r="AV1362" s="13">
        <f t="shared" si="1883"/>
        <v>1.9413599076594659E-5</v>
      </c>
      <c r="AW1362" s="13">
        <f t="shared" si="1884"/>
        <v>1.9627763735641284E-7</v>
      </c>
      <c r="AX1362" s="13">
        <f t="shared" si="1885"/>
        <v>4.4152321566368414E-3</v>
      </c>
      <c r="AY1362" s="13">
        <f t="shared" si="1886"/>
        <v>2.4878747158677897E-3</v>
      </c>
      <c r="AZ1362" s="13">
        <f t="shared" si="1887"/>
        <v>7.0092810324258209E-4</v>
      </c>
      <c r="BA1362" s="13">
        <f t="shared" si="1888"/>
        <v>1.3165191499440781E-4</v>
      </c>
      <c r="BB1362" s="13">
        <f t="shared" si="1889"/>
        <v>1.8545653942444699E-5</v>
      </c>
      <c r="BC1362" s="13">
        <f t="shared" si="1890"/>
        <v>2.0900039633606509E-6</v>
      </c>
      <c r="BD1362" s="13">
        <f t="shared" si="1891"/>
        <v>4.1948495980137115E-6</v>
      </c>
      <c r="BE1362" s="13">
        <f t="shared" si="1892"/>
        <v>7.5387188717619763E-6</v>
      </c>
      <c r="BF1362" s="13">
        <f t="shared" si="1893"/>
        <v>6.774054814071359E-6</v>
      </c>
      <c r="BG1362" s="13">
        <f t="shared" si="1894"/>
        <v>4.0579678859341158E-6</v>
      </c>
      <c r="BH1362" s="13">
        <f t="shared" si="1895"/>
        <v>1.8231809250789953E-6</v>
      </c>
      <c r="BI1362" s="13">
        <f t="shared" si="1896"/>
        <v>6.5530113179922193E-7</v>
      </c>
      <c r="BJ1362" s="14">
        <f t="shared" si="1897"/>
        <v>0.6705371872246142</v>
      </c>
      <c r="BK1362" s="14">
        <f t="shared" si="1898"/>
        <v>0.21949766646755445</v>
      </c>
      <c r="BL1362" s="14">
        <f t="shared" si="1899"/>
        <v>0.10708980583819935</v>
      </c>
      <c r="BM1362" s="14">
        <f t="shared" si="1900"/>
        <v>0.41741824489793672</v>
      </c>
      <c r="BN1362" s="14">
        <f t="shared" si="1901"/>
        <v>0.58003240355911423</v>
      </c>
    </row>
    <row r="1363" spans="1:66" x14ac:dyDescent="0.25">
      <c r="A1363" t="s">
        <v>339</v>
      </c>
      <c r="B1363" t="s">
        <v>117</v>
      </c>
      <c r="C1363" t="s">
        <v>120</v>
      </c>
      <c r="D1363" s="7" t="s">
        <v>392</v>
      </c>
      <c r="E1363" s="10">
        <f>VLOOKUP(A1363,home!$A$2:$E$405,3,FALSE)</f>
        <v>1.2199</v>
      </c>
      <c r="F1363" s="10">
        <f>VLOOKUP(B1363,home!$B$2:$E$405,3,FALSE)</f>
        <v>1.0720000000000001</v>
      </c>
      <c r="G1363" s="10">
        <f>VLOOKUP(C1363,away!$B$2:$E$405,4,FALSE)</f>
        <v>0.99539999999999995</v>
      </c>
      <c r="H1363" s="10">
        <f>VLOOKUP(A1363,away!$A$2:$E$405,3,FALSE)</f>
        <v>1.0142</v>
      </c>
      <c r="I1363" s="10">
        <f>VLOOKUP(C1363,away!$B$2:$E$405,3,FALSE)</f>
        <v>0.91559999999999997</v>
      </c>
      <c r="J1363" s="10">
        <f>VLOOKUP(B1363,home!$B$2:$E$405,4,FALSE)</f>
        <v>1.1376999999999999</v>
      </c>
      <c r="K1363" s="12">
        <f t="shared" si="1846"/>
        <v>1.3017172291200001</v>
      </c>
      <c r="L1363" s="12">
        <f t="shared" si="1847"/>
        <v>1.056469949304</v>
      </c>
      <c r="M1363" s="13">
        <f t="shared" si="1848"/>
        <v>9.4591545455548987E-2</v>
      </c>
      <c r="N1363" s="13">
        <f t="shared" si="1849"/>
        <v>0.12313144444857577</v>
      </c>
      <c r="O1363" s="13">
        <f t="shared" si="1850"/>
        <v>9.9933125232010839E-2</v>
      </c>
      <c r="P1363" s="13">
        <f t="shared" si="1851"/>
        <v>0.13008467087431511</v>
      </c>
      <c r="Q1363" s="13">
        <f t="shared" si="1852"/>
        <v>8.0141161342571654E-2</v>
      </c>
      <c r="R1363" s="13">
        <f t="shared" si="1853"/>
        <v>5.2788171873826388E-2</v>
      </c>
      <c r="S1363" s="13">
        <f t="shared" si="1854"/>
        <v>4.4723927267979219E-2</v>
      </c>
      <c r="T1363" s="13">
        <f t="shared" si="1855"/>
        <v>8.4666728660750354E-2</v>
      </c>
      <c r="U1363" s="13">
        <f t="shared" si="1856"/>
        <v>6.8715272821907605E-2</v>
      </c>
      <c r="V1363" s="13">
        <f t="shared" si="1857"/>
        <v>6.83394099081845E-3</v>
      </c>
      <c r="W1363" s="13">
        <f t="shared" si="1858"/>
        <v>3.4773710160437087E-2</v>
      </c>
      <c r="X1363" s="13">
        <f t="shared" si="1859"/>
        <v>3.6737379810308952E-2</v>
      </c>
      <c r="Y1363" s="13">
        <f t="shared" si="1860"/>
        <v>1.9405968892879443E-2</v>
      </c>
      <c r="Z1363" s="13">
        <f t="shared" si="1861"/>
        <v>1.8589705754464069E-2</v>
      </c>
      <c r="AA1363" s="13">
        <f t="shared" si="1862"/>
        <v>2.4198540264857089E-2</v>
      </c>
      <c r="AB1363" s="13">
        <f t="shared" si="1863"/>
        <v>1.5749828391159265E-2</v>
      </c>
      <c r="AC1363" s="13">
        <f t="shared" si="1864"/>
        <v>5.8738796387917459E-4</v>
      </c>
      <c r="AD1363" s="13">
        <f t="shared" si="1865"/>
        <v>1.1316384409066538E-2</v>
      </c>
      <c r="AE1363" s="13">
        <f t="shared" si="1866"/>
        <v>1.1955420062951101E-2</v>
      </c>
      <c r="AF1363" s="13">
        <f t="shared" si="1867"/>
        <v>6.3152710139069857E-3</v>
      </c>
      <c r="AG1363" s="13">
        <f t="shared" si="1868"/>
        <v>2.2239646826344452E-3</v>
      </c>
      <c r="AH1363" s="13">
        <f t="shared" si="1869"/>
        <v>4.9098663739987327E-3</v>
      </c>
      <c r="AI1363" s="13">
        <f t="shared" si="1870"/>
        <v>6.3912576517110922E-3</v>
      </c>
      <c r="AJ1363" s="13">
        <f t="shared" si="1871"/>
        <v>4.1598051004886824E-3</v>
      </c>
      <c r="AK1363" s="13">
        <f t="shared" si="1872"/>
        <v>1.8049633230291238E-3</v>
      </c>
      <c r="AL1363" s="13">
        <f t="shared" si="1873"/>
        <v>3.2311627678253167E-5</v>
      </c>
      <c r="AM1363" s="13">
        <f t="shared" si="1874"/>
        <v>2.9461465113253707E-3</v>
      </c>
      <c r="AN1363" s="13">
        <f t="shared" si="1875"/>
        <v>3.1125152554620705E-3</v>
      </c>
      <c r="AO1363" s="13">
        <f t="shared" si="1876"/>
        <v>1.6441394170729699E-3</v>
      </c>
      <c r="AP1363" s="13">
        <f t="shared" si="1877"/>
        <v>5.7899462886792962E-4</v>
      </c>
      <c r="AQ1363" s="13">
        <f t="shared" si="1878"/>
        <v>1.5292260655184748E-4</v>
      </c>
      <c r="AR1363" s="13">
        <f t="shared" si="1879"/>
        <v>1.0374252558455711E-3</v>
      </c>
      <c r="AS1363" s="13">
        <f t="shared" si="1880"/>
        <v>1.3504343294584039E-3</v>
      </c>
      <c r="AT1363" s="13">
        <f t="shared" si="1881"/>
        <v>8.7894181672555974E-4</v>
      </c>
      <c r="AU1363" s="13">
        <f t="shared" si="1882"/>
        <v>3.8137790207523153E-4</v>
      </c>
      <c r="AV1363" s="13">
        <f t="shared" si="1883"/>
        <v>1.2411154648424226E-4</v>
      </c>
      <c r="AW1363" s="13">
        <f t="shared" si="1884"/>
        <v>1.2343267371589621E-6</v>
      </c>
      <c r="AX1363" s="13">
        <f t="shared" si="1885"/>
        <v>6.3917494555066918E-4</v>
      </c>
      <c r="AY1363" s="13">
        <f t="shared" si="1886"/>
        <v>6.752691223223024E-4</v>
      </c>
      <c r="AZ1363" s="13">
        <f t="shared" si="1887"/>
        <v>3.5670076771319965E-4</v>
      </c>
      <c r="BA1363" s="13">
        <f t="shared" si="1888"/>
        <v>1.2561454732755399E-4</v>
      </c>
      <c r="BB1363" s="13">
        <f t="shared" si="1889"/>
        <v>3.3176998611746465E-5</v>
      </c>
      <c r="BC1363" s="13">
        <f t="shared" si="1890"/>
        <v>7.0101004082821329E-6</v>
      </c>
      <c r="BD1363" s="13">
        <f t="shared" si="1891"/>
        <v>1.8266810124164322E-4</v>
      </c>
      <c r="BE1363" s="13">
        <f t="shared" si="1892"/>
        <v>2.3778221459688344E-4</v>
      </c>
      <c r="BF1363" s="13">
        <f t="shared" si="1893"/>
        <v>1.5476260275953623E-4</v>
      </c>
      <c r="BG1363" s="13">
        <f t="shared" si="1894"/>
        <v>6.7152382145180934E-5</v>
      </c>
      <c r="BH1363" s="13">
        <f t="shared" si="1895"/>
        <v>2.1853353203708071E-5</v>
      </c>
      <c r="BI1363" s="13">
        <f t="shared" si="1896"/>
        <v>5.6893772758623057E-6</v>
      </c>
      <c r="BJ1363" s="14">
        <f t="shared" si="1897"/>
        <v>0.42093909838529631</v>
      </c>
      <c r="BK1363" s="14">
        <f t="shared" si="1898"/>
        <v>0.27752905330254152</v>
      </c>
      <c r="BL1363" s="14">
        <f t="shared" si="1899"/>
        <v>0.28309302991480051</v>
      </c>
      <c r="BM1363" s="14">
        <f t="shared" si="1900"/>
        <v>0.41880673333466845</v>
      </c>
      <c r="BN1363" s="14">
        <f t="shared" si="1901"/>
        <v>0.58067011922684864</v>
      </c>
    </row>
    <row r="1364" spans="1:66" x14ac:dyDescent="0.25">
      <c r="A1364" t="s">
        <v>339</v>
      </c>
      <c r="B1364" t="s">
        <v>123</v>
      </c>
      <c r="C1364" t="s">
        <v>109</v>
      </c>
      <c r="D1364" s="7" t="s">
        <v>392</v>
      </c>
      <c r="E1364" s="10">
        <f>VLOOKUP(A1364,home!$A$2:$E$405,3,FALSE)</f>
        <v>1.2199</v>
      </c>
      <c r="F1364" s="10">
        <f>VLOOKUP(B1364,home!$B$2:$E$405,3,FALSE)</f>
        <v>1.3662000000000001</v>
      </c>
      <c r="G1364" s="10">
        <f>VLOOKUP(C1364,away!$B$2:$E$405,4,FALSE)</f>
        <v>1.1711</v>
      </c>
      <c r="H1364" s="10">
        <f>VLOOKUP(A1364,away!$A$2:$E$405,3,FALSE)</f>
        <v>1.0142</v>
      </c>
      <c r="I1364" s="10">
        <f>VLOOKUP(C1364,away!$B$2:$E$405,3,FALSE)</f>
        <v>1.0564</v>
      </c>
      <c r="J1364" s="10">
        <f>VLOOKUP(B1364,home!$B$2:$E$405,4,FALSE)</f>
        <v>1.1174999999999999</v>
      </c>
      <c r="K1364" s="12">
        <f t="shared" si="1846"/>
        <v>1.951787324718</v>
      </c>
      <c r="L1364" s="12">
        <f t="shared" si="1847"/>
        <v>1.1972904833999998</v>
      </c>
      <c r="M1364" s="13">
        <f t="shared" si="1848"/>
        <v>4.2891662977701646E-2</v>
      </c>
      <c r="N1364" s="13">
        <f t="shared" si="1849"/>
        <v>8.3715404135954366E-2</v>
      </c>
      <c r="O1364" s="13">
        <f t="shared" si="1850"/>
        <v>5.1353779900402276E-2</v>
      </c>
      <c r="P1364" s="13">
        <f t="shared" si="1851"/>
        <v>0.10023165668596314</v>
      </c>
      <c r="Q1364" s="13">
        <f t="shared" si="1852"/>
        <v>8.1697332338100295E-2</v>
      </c>
      <c r="R1364" s="13">
        <f t="shared" si="1853"/>
        <v>3.0742695980684919E-2</v>
      </c>
      <c r="S1364" s="13">
        <f t="shared" si="1854"/>
        <v>5.8556746839331347E-2</v>
      </c>
      <c r="T1364" s="13">
        <f t="shared" si="1855"/>
        <v>9.781543852757453E-2</v>
      </c>
      <c r="U1364" s="13">
        <f t="shared" si="1856"/>
        <v>6.0003204342759818E-2</v>
      </c>
      <c r="V1364" s="13">
        <f t="shared" si="1857"/>
        <v>1.5204300888905963E-2</v>
      </c>
      <c r="W1364" s="13">
        <f t="shared" si="1858"/>
        <v>5.3151939240259377E-2</v>
      </c>
      <c r="X1364" s="13">
        <f t="shared" si="1859"/>
        <v>6.3638311026617558E-2</v>
      </c>
      <c r="Y1364" s="13">
        <f t="shared" si="1860"/>
        <v>3.8096772085909246E-2</v>
      </c>
      <c r="Z1364" s="13">
        <f t="shared" si="1861"/>
        <v>1.2269312443911157E-2</v>
      </c>
      <c r="AA1364" s="13">
        <f t="shared" si="1862"/>
        <v>2.3947088511030619E-2</v>
      </c>
      <c r="AB1364" s="13">
        <f t="shared" si="1863"/>
        <v>2.3369811909864809E-2</v>
      </c>
      <c r="AC1364" s="13">
        <f t="shared" si="1864"/>
        <v>2.220641730012855E-3</v>
      </c>
      <c r="AD1364" s="13">
        <f t="shared" si="1865"/>
        <v>2.5935320323329882E-2</v>
      </c>
      <c r="AE1364" s="13">
        <f t="shared" si="1866"/>
        <v>3.1052112207053471E-2</v>
      </c>
      <c r="AF1364" s="13">
        <f t="shared" si="1867"/>
        <v>1.8589199217487043E-2</v>
      </c>
      <c r="AG1364" s="13">
        <f t="shared" si="1868"/>
        <v>7.418890439041319E-3</v>
      </c>
      <c r="AH1364" s="13">
        <f t="shared" si="1869"/>
        <v>3.6724827567390064E-3</v>
      </c>
      <c r="AI1364" s="13">
        <f t="shared" si="1870"/>
        <v>7.1679052948486095E-3</v>
      </c>
      <c r="AJ1364" s="13">
        <f t="shared" si="1871"/>
        <v>6.9951133496322796E-3</v>
      </c>
      <c r="AK1364" s="13">
        <f t="shared" si="1872"/>
        <v>4.5509911902593177E-3</v>
      </c>
      <c r="AL1364" s="13">
        <f t="shared" si="1873"/>
        <v>2.0757283262333302E-4</v>
      </c>
      <c r="AM1364" s="13">
        <f t="shared" si="1874"/>
        <v>1.0124045893915285E-2</v>
      </c>
      <c r="AN1364" s="13">
        <f t="shared" si="1875"/>
        <v>1.2121423802289614E-2</v>
      </c>
      <c r="AO1364" s="13">
        <f t="shared" si="1876"/>
        <v>7.2564326818697986E-3</v>
      </c>
      <c r="AP1364" s="13">
        <f t="shared" si="1877"/>
        <v>2.8960192644784822E-3</v>
      </c>
      <c r="AQ1364" s="13">
        <f t="shared" si="1878"/>
        <v>8.6684407627578871E-4</v>
      </c>
      <c r="AR1364" s="13">
        <f t="shared" si="1879"/>
        <v>8.7940573101884158E-4</v>
      </c>
      <c r="AS1364" s="13">
        <f t="shared" si="1880"/>
        <v>1.7164129590869417E-3</v>
      </c>
      <c r="AT1364" s="13">
        <f t="shared" si="1881"/>
        <v>1.6750365287638042E-3</v>
      </c>
      <c r="AU1364" s="13">
        <f t="shared" si="1882"/>
        <v>1.0897716884269437E-3</v>
      </c>
      <c r="AV1364" s="13">
        <f t="shared" si="1883"/>
        <v>5.3175064207706046E-4</v>
      </c>
      <c r="AW1364" s="13">
        <f t="shared" si="1884"/>
        <v>1.3474108338989262E-5</v>
      </c>
      <c r="AX1364" s="13">
        <f t="shared" si="1885"/>
        <v>3.2933307417678586E-3</v>
      </c>
      <c r="AY1364" s="13">
        <f t="shared" si="1886"/>
        <v>3.9430735558073195E-3</v>
      </c>
      <c r="AZ1364" s="13">
        <f t="shared" si="1887"/>
        <v>2.3605022218571511E-3</v>
      </c>
      <c r="BA1364" s="13">
        <f t="shared" si="1888"/>
        <v>9.4206894875804045E-4</v>
      </c>
      <c r="BB1364" s="13">
        <f t="shared" si="1889"/>
        <v>2.8198254676366105E-4</v>
      </c>
      <c r="BC1364" s="13">
        <f t="shared" si="1890"/>
        <v>6.7523003945005344E-5</v>
      </c>
      <c r="BD1364" s="13">
        <f t="shared" si="1891"/>
        <v>1.7548401879937992E-4</v>
      </c>
      <c r="BE1364" s="13">
        <f t="shared" si="1892"/>
        <v>3.4250748358320493E-4</v>
      </c>
      <c r="BF1364" s="13">
        <f t="shared" si="1893"/>
        <v>3.3425088253937895E-4</v>
      </c>
      <c r="BG1364" s="13">
        <f t="shared" si="1894"/>
        <v>2.1746221193872164E-4</v>
      </c>
      <c r="BH1364" s="13">
        <f t="shared" si="1895"/>
        <v>1.0610999721678405E-4</v>
      </c>
      <c r="BI1364" s="13">
        <f t="shared" si="1896"/>
        <v>4.142082951871629E-5</v>
      </c>
      <c r="BJ1364" s="14">
        <f t="shared" si="1897"/>
        <v>0.54526396627905516</v>
      </c>
      <c r="BK1364" s="14">
        <f t="shared" si="1898"/>
        <v>0.22325565551034557</v>
      </c>
      <c r="BL1364" s="14">
        <f t="shared" si="1899"/>
        <v>0.21891268620919141</v>
      </c>
      <c r="BM1364" s="14">
        <f t="shared" si="1900"/>
        <v>0.60513948897622849</v>
      </c>
      <c r="BN1364" s="14">
        <f t="shared" si="1901"/>
        <v>0.3906325320188066</v>
      </c>
    </row>
    <row r="1365" spans="1:66" x14ac:dyDescent="0.25">
      <c r="A1365" t="s">
        <v>339</v>
      </c>
      <c r="B1365" t="s">
        <v>118</v>
      </c>
      <c r="C1365" t="s">
        <v>128</v>
      </c>
      <c r="D1365" s="7" t="s">
        <v>392</v>
      </c>
      <c r="E1365" s="10">
        <f>VLOOKUP(A1365,home!$A$2:$E$405,3,FALSE)</f>
        <v>1.2199</v>
      </c>
      <c r="F1365" s="10">
        <f>VLOOKUP(B1365,home!$B$2:$E$405,3,FALSE)</f>
        <v>0.81969999999999998</v>
      </c>
      <c r="G1365" s="10">
        <f>VLOOKUP(C1365,away!$B$2:$E$405,4,FALSE)</f>
        <v>1.0383</v>
      </c>
      <c r="H1365" s="10">
        <f>VLOOKUP(A1365,away!$A$2:$E$405,3,FALSE)</f>
        <v>1.0142</v>
      </c>
      <c r="I1365" s="10">
        <f>VLOOKUP(C1365,away!$B$2:$E$405,3,FALSE)</f>
        <v>0.59160000000000001</v>
      </c>
      <c r="J1365" s="10">
        <f>VLOOKUP(B1365,home!$B$2:$E$405,4,FALSE)</f>
        <v>1.1973</v>
      </c>
      <c r="K1365" s="12">
        <f t="shared" si="1846"/>
        <v>1.038250192749</v>
      </c>
      <c r="L1365" s="12">
        <f t="shared" si="1847"/>
        <v>0.71838086205600005</v>
      </c>
      <c r="M1365" s="13">
        <f t="shared" si="1848"/>
        <v>0.17262545097436999</v>
      </c>
      <c r="N1365" s="13">
        <f t="shared" si="1849"/>
        <v>0.17922840774752266</v>
      </c>
      <c r="O1365" s="13">
        <f t="shared" si="1850"/>
        <v>0.12401082028377368</v>
      </c>
      <c r="P1365" s="13">
        <f t="shared" si="1851"/>
        <v>0.12875425806258958</v>
      </c>
      <c r="Q1365" s="13">
        <f t="shared" si="1852"/>
        <v>9.3041964444980876E-2</v>
      </c>
      <c r="R1365" s="13">
        <f t="shared" si="1853"/>
        <v>4.4543499989864517E-2</v>
      </c>
      <c r="S1365" s="13">
        <f t="shared" si="1854"/>
        <v>2.4008132745891041E-2</v>
      </c>
      <c r="T1365" s="13">
        <f t="shared" si="1855"/>
        <v>6.6839566625369065E-2</v>
      </c>
      <c r="U1365" s="13">
        <f t="shared" si="1856"/>
        <v>4.6247297450191904E-2</v>
      </c>
      <c r="V1365" s="13">
        <f t="shared" si="1857"/>
        <v>1.9896315029109615E-3</v>
      </c>
      <c r="W1365" s="13">
        <f t="shared" si="1858"/>
        <v>3.2200279172915673E-2</v>
      </c>
      <c r="X1365" s="13">
        <f t="shared" si="1859"/>
        <v>2.3132064310683022E-2</v>
      </c>
      <c r="Y1365" s="13">
        <f t="shared" si="1860"/>
        <v>8.3088161503216528E-3</v>
      </c>
      <c r="Z1365" s="13">
        <f t="shared" si="1861"/>
        <v>1.0666399307236769E-2</v>
      </c>
      <c r="AA1365" s="13">
        <f t="shared" si="1862"/>
        <v>1.1074391136676373E-2</v>
      </c>
      <c r="AB1365" s="13">
        <f t="shared" si="1863"/>
        <v>5.7489943661160302E-3</v>
      </c>
      <c r="AC1365" s="13">
        <f t="shared" si="1864"/>
        <v>9.2749043713320414E-5</v>
      </c>
      <c r="AD1365" s="13">
        <f t="shared" si="1865"/>
        <v>8.357986514462826E-3</v>
      </c>
      <c r="AE1365" s="13">
        <f t="shared" si="1866"/>
        <v>6.0042175573122277E-3</v>
      </c>
      <c r="AF1365" s="13">
        <f t="shared" si="1867"/>
        <v>2.1566574923968644E-3</v>
      </c>
      <c r="AG1365" s="13">
        <f t="shared" si="1868"/>
        <v>5.1643382284919704E-4</v>
      </c>
      <c r="AH1365" s="13">
        <f t="shared" si="1869"/>
        <v>1.9156342823415675E-3</v>
      </c>
      <c r="AI1365" s="13">
        <f t="shared" si="1870"/>
        <v>1.9889076628777243E-3</v>
      </c>
      <c r="AJ1365" s="13">
        <f t="shared" si="1871"/>
        <v>1.0324918821713802E-3</v>
      </c>
      <c r="AK1365" s="13">
        <f t="shared" si="1872"/>
        <v>3.5732829855873781E-4</v>
      </c>
      <c r="AL1365" s="13">
        <f t="shared" si="1873"/>
        <v>2.7671086139195775E-6</v>
      </c>
      <c r="AM1365" s="13">
        <f t="shared" si="1874"/>
        <v>1.7355362219269148E-3</v>
      </c>
      <c r="AN1365" s="13">
        <f t="shared" si="1875"/>
        <v>1.2467760072372705E-3</v>
      </c>
      <c r="AO1365" s="13">
        <f t="shared" si="1876"/>
        <v>4.4783001143492405E-4</v>
      </c>
      <c r="AP1365" s="13">
        <f t="shared" si="1877"/>
        <v>1.0723750322305638E-4</v>
      </c>
      <c r="AQ1365" s="13">
        <f t="shared" si="1878"/>
        <v>1.9259342502528078E-5</v>
      </c>
      <c r="AR1365" s="13">
        <f t="shared" si="1879"/>
        <v>2.7523100142651252E-4</v>
      </c>
      <c r="AS1365" s="13">
        <f t="shared" si="1880"/>
        <v>2.8575864028157689E-4</v>
      </c>
      <c r="AT1365" s="13">
        <f t="shared" si="1881"/>
        <v>1.4834448167601967E-4</v>
      </c>
      <c r="AU1365" s="13">
        <f t="shared" si="1882"/>
        <v>5.1339562231125986E-5</v>
      </c>
      <c r="AV1365" s="13">
        <f t="shared" si="1883"/>
        <v>1.3325827595528956E-5</v>
      </c>
      <c r="AW1365" s="13">
        <f t="shared" si="1884"/>
        <v>5.7329807033545038E-8</v>
      </c>
      <c r="AX1365" s="13">
        <f t="shared" si="1885"/>
        <v>3.0032013615641494E-4</v>
      </c>
      <c r="AY1365" s="13">
        <f t="shared" si="1886"/>
        <v>2.1574423830482065E-4</v>
      </c>
      <c r="AZ1365" s="13">
        <f t="shared" si="1887"/>
        <v>7.7493265948516097E-5</v>
      </c>
      <c r="BA1365" s="13">
        <f t="shared" si="1888"/>
        <v>1.8556559731876622E-5</v>
      </c>
      <c r="BB1365" s="13">
        <f t="shared" si="1889"/>
        <v>3.3326693442447955E-6</v>
      </c>
      <c r="BC1365" s="13">
        <f t="shared" si="1890"/>
        <v>4.7882517529323627E-7</v>
      </c>
      <c r="BD1365" s="13">
        <f t="shared" si="1891"/>
        <v>3.2953447344885691E-5</v>
      </c>
      <c r="BE1365" s="13">
        <f t="shared" si="1892"/>
        <v>3.4213923057571587E-5</v>
      </c>
      <c r="BF1365" s="13">
        <f t="shared" si="1893"/>
        <v>1.7761306104611576E-5</v>
      </c>
      <c r="BG1365" s="13">
        <f t="shared" si="1894"/>
        <v>6.1468931621956544E-6</v>
      </c>
      <c r="BH1365" s="13">
        <f t="shared" si="1895"/>
        <v>1.5955032526142869E-6</v>
      </c>
      <c r="BI1365" s="13">
        <f t="shared" si="1896"/>
        <v>3.3130631191168806E-7</v>
      </c>
      <c r="BJ1365" s="14">
        <f t="shared" si="1897"/>
        <v>0.42395895861980004</v>
      </c>
      <c r="BK1365" s="14">
        <f t="shared" si="1898"/>
        <v>0.32768873367639362</v>
      </c>
      <c r="BL1365" s="14">
        <f t="shared" si="1899"/>
        <v>0.23778636724501656</v>
      </c>
      <c r="BM1365" s="14">
        <f t="shared" si="1900"/>
        <v>0.25768037043684766</v>
      </c>
      <c r="BN1365" s="14">
        <f t="shared" si="1901"/>
        <v>0.74220440150310141</v>
      </c>
    </row>
    <row r="1366" spans="1:66" x14ac:dyDescent="0.25">
      <c r="A1366" t="s">
        <v>339</v>
      </c>
      <c r="B1366" t="s">
        <v>127</v>
      </c>
      <c r="C1366" t="s">
        <v>115</v>
      </c>
      <c r="D1366" s="7" t="s">
        <v>392</v>
      </c>
      <c r="E1366" s="10">
        <f>VLOOKUP(A1366,home!$A$2:$E$405,3,FALSE)</f>
        <v>1.2199</v>
      </c>
      <c r="F1366" s="10">
        <f>VLOOKUP(B1366,home!$B$2:$E$405,3,FALSE)</f>
        <v>0.7026</v>
      </c>
      <c r="G1366" s="10">
        <f>VLOOKUP(C1366,away!$B$2:$E$405,4,FALSE)</f>
        <v>1.054</v>
      </c>
      <c r="H1366" s="10">
        <f>VLOOKUP(A1366,away!$A$2:$E$405,3,FALSE)</f>
        <v>1.0142</v>
      </c>
      <c r="I1366" s="10">
        <f>VLOOKUP(C1366,away!$B$2:$E$405,3,FALSE)</f>
        <v>0.56340000000000001</v>
      </c>
      <c r="J1366" s="10">
        <f>VLOOKUP(B1366,home!$B$2:$E$405,4,FALSE)</f>
        <v>0.70430000000000004</v>
      </c>
      <c r="K1366" s="12">
        <f t="shared" si="1846"/>
        <v>0.90338523396000003</v>
      </c>
      <c r="L1366" s="12">
        <f t="shared" si="1847"/>
        <v>0.402437217204</v>
      </c>
      <c r="M1366" s="13">
        <f t="shared" si="1848"/>
        <v>0.27094960056743383</v>
      </c>
      <c r="N1366" s="13">
        <f t="shared" si="1849"/>
        <v>0.24477186829997974</v>
      </c>
      <c r="O1366" s="13">
        <f t="shared" si="1850"/>
        <v>0.10904020325489341</v>
      </c>
      <c r="P1366" s="13">
        <f t="shared" si="1851"/>
        <v>9.8505309528467838E-2</v>
      </c>
      <c r="Q1366" s="13">
        <f t="shared" si="1852"/>
        <v>0.11056164575550176</v>
      </c>
      <c r="R1366" s="13">
        <f t="shared" si="1853"/>
        <v>2.1940917980628919E-2</v>
      </c>
      <c r="S1366" s="13">
        <f t="shared" si="1854"/>
        <v>8.9530451281144285E-3</v>
      </c>
      <c r="T1366" s="13">
        <f t="shared" si="1855"/>
        <v>4.4494121047338568E-2</v>
      </c>
      <c r="U1366" s="13">
        <f t="shared" si="1856"/>
        <v>1.9821101323227626E-2</v>
      </c>
      <c r="V1366" s="13">
        <f t="shared" si="1857"/>
        <v>3.616590931877673E-4</v>
      </c>
      <c r="W1366" s="13">
        <f t="shared" si="1858"/>
        <v>3.329325273927887E-2</v>
      </c>
      <c r="X1366" s="13">
        <f t="shared" si="1859"/>
        <v>1.3398443984064839E-2</v>
      </c>
      <c r="Y1366" s="13">
        <f t="shared" si="1860"/>
        <v>2.696016255905364E-3</v>
      </c>
      <c r="Z1366" s="13">
        <f t="shared" si="1861"/>
        <v>2.9432806583418367E-3</v>
      </c>
      <c r="AA1366" s="13">
        <f t="shared" si="1862"/>
        <v>2.6589162861460828E-3</v>
      </c>
      <c r="AB1366" s="13">
        <f t="shared" si="1863"/>
        <v>1.2010128556200668E-3</v>
      </c>
      <c r="AC1366" s="13">
        <f t="shared" si="1864"/>
        <v>8.2177047049612598E-6</v>
      </c>
      <c r="AD1366" s="13">
        <f t="shared" si="1865"/>
        <v>7.5191582287907118E-3</v>
      </c>
      <c r="AE1366" s="13">
        <f t="shared" si="1866"/>
        <v>3.0259891133110916E-3</v>
      </c>
      <c r="AF1366" s="13">
        <f t="shared" si="1867"/>
        <v>6.0888531902525747E-4</v>
      </c>
      <c r="AG1366" s="13">
        <f t="shared" si="1868"/>
        <v>8.1679371128298139E-5</v>
      </c>
      <c r="AH1366" s="13">
        <f t="shared" si="1869"/>
        <v>2.9612141939836141E-4</v>
      </c>
      <c r="AI1366" s="13">
        <f t="shared" si="1870"/>
        <v>2.6751171774375598E-4</v>
      </c>
      <c r="AJ1366" s="13">
        <f t="shared" si="1871"/>
        <v>1.2083306786049226E-4</v>
      </c>
      <c r="AK1366" s="13">
        <f t="shared" si="1872"/>
        <v>3.6386269759751789E-5</v>
      </c>
      <c r="AL1366" s="13">
        <f t="shared" si="1873"/>
        <v>1.1950378134981472E-7</v>
      </c>
      <c r="AM1366" s="13">
        <f t="shared" si="1874"/>
        <v>1.3585393031396718E-3</v>
      </c>
      <c r="AN1366" s="13">
        <f t="shared" si="1875"/>
        <v>5.4672677661779089E-4</v>
      </c>
      <c r="AO1366" s="13">
        <f t="shared" si="1876"/>
        <v>1.1001160127648833E-4</v>
      </c>
      <c r="AP1366" s="13">
        <f t="shared" si="1877"/>
        <v>1.4757587559288661E-5</v>
      </c>
      <c r="AQ1366" s="13">
        <f t="shared" si="1878"/>
        <v>1.4847506175011247E-6</v>
      </c>
      <c r="AR1366" s="13">
        <f t="shared" si="1879"/>
        <v>2.3834055995435044E-5</v>
      </c>
      <c r="AS1366" s="13">
        <f t="shared" si="1880"/>
        <v>2.1531334251651826E-5</v>
      </c>
      <c r="AT1366" s="13">
        <f t="shared" si="1881"/>
        <v>9.7255447151997236E-6</v>
      </c>
      <c r="AU1366" s="13">
        <f t="shared" si="1882"/>
        <v>2.9286378293097152E-6</v>
      </c>
      <c r="AV1366" s="13">
        <f t="shared" si="1883"/>
        <v>6.6142204265376581E-7</v>
      </c>
      <c r="AW1366" s="13">
        <f t="shared" si="1884"/>
        <v>1.2068415990600925E-9</v>
      </c>
      <c r="AX1366" s="13">
        <f t="shared" si="1885"/>
        <v>2.0454739103511455E-4</v>
      </c>
      <c r="AY1366" s="13">
        <f t="shared" si="1886"/>
        <v>8.2317482834509928E-5</v>
      </c>
      <c r="AZ1366" s="13">
        <f t="shared" si="1887"/>
        <v>1.6563809359579103E-5</v>
      </c>
      <c r="BA1366" s="13">
        <f t="shared" si="1888"/>
        <v>2.2219644483221947E-6</v>
      </c>
      <c r="BB1366" s="13">
        <f t="shared" si="1889"/>
        <v>2.2355029732725124E-7</v>
      </c>
      <c r="BC1366" s="13">
        <f t="shared" si="1890"/>
        <v>1.7992991912301165E-8</v>
      </c>
      <c r="BD1366" s="13">
        <f t="shared" si="1891"/>
        <v>1.5986185282478642E-6</v>
      </c>
      <c r="BE1366" s="13">
        <f t="shared" si="1892"/>
        <v>1.4441683731539874E-6</v>
      </c>
      <c r="BF1366" s="13">
        <f t="shared" si="1893"/>
        <v>6.5232019182967381E-7</v>
      </c>
      <c r="BG1366" s="13">
        <f t="shared" si="1894"/>
        <v>1.9643214303762736E-7</v>
      </c>
      <c r="BH1366" s="13">
        <f t="shared" si="1895"/>
        <v>4.4363474373827784E-8</v>
      </c>
      <c r="BI1366" s="13">
        <f t="shared" si="1896"/>
        <v>8.0154615352957777E-9</v>
      </c>
      <c r="BJ1366" s="14">
        <f t="shared" si="1897"/>
        <v>0.46278847232450204</v>
      </c>
      <c r="BK1366" s="14">
        <f t="shared" si="1898"/>
        <v>0.37886026900852471</v>
      </c>
      <c r="BL1366" s="14">
        <f t="shared" si="1899"/>
        <v>0.15544562908828491</v>
      </c>
      <c r="BM1366" s="14">
        <f t="shared" si="1900"/>
        <v>0.14418578941675503</v>
      </c>
      <c r="BN1366" s="14">
        <f t="shared" si="1901"/>
        <v>0.85576954538690542</v>
      </c>
    </row>
    <row r="1367" spans="1:66" s="15" customFormat="1" x14ac:dyDescent="0.25">
      <c r="A1367" s="15" t="s">
        <v>344</v>
      </c>
      <c r="B1367" s="15" t="s">
        <v>210</v>
      </c>
      <c r="C1367" s="15" t="s">
        <v>201</v>
      </c>
      <c r="D1367" s="21" t="s">
        <v>393</v>
      </c>
      <c r="E1367" s="15">
        <f>VLOOKUP(A1367,home!$A$2:$E$405,3,FALSE)</f>
        <v>1.3976999999999999</v>
      </c>
      <c r="F1367" s="15">
        <f>VLOOKUP(B1367,home!$B$2:$E$405,3,FALSE)</f>
        <v>1.1783999999999999</v>
      </c>
      <c r="G1367" s="15">
        <f>VLOOKUP(C1367,away!$B$2:$E$405,4,FALSE)</f>
        <v>1.2625999999999999</v>
      </c>
      <c r="H1367" s="15">
        <f>VLOOKUP(A1367,away!$A$2:$E$405,3,FALSE)</f>
        <v>1.0585</v>
      </c>
      <c r="I1367" s="15">
        <f>VLOOKUP(C1367,away!$B$2:$E$405,3,FALSE)</f>
        <v>0.61129999999999995</v>
      </c>
      <c r="J1367" s="15">
        <f>VLOOKUP(B1367,home!$B$2:$E$405,4,FALSE)</f>
        <v>0.94469999999999998</v>
      </c>
      <c r="K1367" s="16">
        <f t="shared" si="1846"/>
        <v>2.0795649259679996</v>
      </c>
      <c r="L1367" s="16">
        <f t="shared" si="1847"/>
        <v>0.61127857393499996</v>
      </c>
      <c r="M1367" s="17">
        <f t="shared" si="1848"/>
        <v>6.7823705947573143E-2</v>
      </c>
      <c r="N1367" s="17">
        <f t="shared" si="1849"/>
        <v>0.14104380003774031</v>
      </c>
      <c r="O1367" s="17">
        <f t="shared" si="1850"/>
        <v>4.1459178250619282E-2</v>
      </c>
      <c r="P1367" s="17">
        <f t="shared" si="1851"/>
        <v>8.6217052949443179E-2</v>
      </c>
      <c r="Q1367" s="17">
        <f t="shared" si="1852"/>
        <v>0.14665486979186443</v>
      </c>
      <c r="R1367" s="17">
        <f t="shared" si="1853"/>
        <v>1.2671553678777762E-2</v>
      </c>
      <c r="S1367" s="17">
        <f t="shared" si="1854"/>
        <v>2.7399638944210009E-2</v>
      </c>
      <c r="T1367" s="17">
        <f t="shared" si="1855"/>
        <v>8.9646979666993989E-2</v>
      </c>
      <c r="U1367" s="17">
        <f t="shared" si="1856"/>
        <v>2.6351318587907006E-2</v>
      </c>
      <c r="V1367" s="17">
        <f t="shared" si="1857"/>
        <v>3.8700269382943753E-3</v>
      </c>
      <c r="W1367" s="17">
        <f t="shared" si="1858"/>
        <v>0.10165944114718838</v>
      </c>
      <c r="X1367" s="17">
        <f t="shared" si="1859"/>
        <v>6.2142238211482369E-2</v>
      </c>
      <c r="Y1367" s="17">
        <f t="shared" si="1860"/>
        <v>1.8993109377522001E-2</v>
      </c>
      <c r="Z1367" s="17">
        <f t="shared" si="1861"/>
        <v>2.5819497541013578E-3</v>
      </c>
      <c r="AA1367" s="17">
        <f t="shared" si="1862"/>
        <v>5.3693321492408845E-3</v>
      </c>
      <c r="AB1367" s="17">
        <f t="shared" si="1863"/>
        <v>5.5829374067168612E-3</v>
      </c>
      <c r="AC1367" s="17">
        <f t="shared" si="1864"/>
        <v>3.0747206378015367E-4</v>
      </c>
      <c r="AD1367" s="17">
        <f t="shared" si="1865"/>
        <v>5.2851852050800244E-2</v>
      </c>
      <c r="AE1367" s="17">
        <f t="shared" si="1866"/>
        <v>3.2307204751436773E-2</v>
      </c>
      <c r="AF1367" s="17">
        <f t="shared" si="1867"/>
        <v>9.8743510241421639E-3</v>
      </c>
      <c r="AG1367" s="17">
        <f t="shared" si="1868"/>
        <v>2.011993070857076E-3</v>
      </c>
      <c r="AH1367" s="17">
        <f t="shared" si="1869"/>
        <v>3.9457264091472536E-4</v>
      </c>
      <c r="AI1367" s="17">
        <f t="shared" si="1870"/>
        <v>8.2053942479282885E-4</v>
      </c>
      <c r="AJ1367" s="17">
        <f t="shared" si="1871"/>
        <v>8.5318250408656239E-4</v>
      </c>
      <c r="AK1367" s="17">
        <f t="shared" si="1872"/>
        <v>5.9141613698265481E-4</v>
      </c>
      <c r="AL1367" s="17">
        <f t="shared" si="1873"/>
        <v>1.5634259339293238E-5</v>
      </c>
      <c r="AM1367" s="17">
        <f t="shared" si="1874"/>
        <v>2.1981771559458813E-2</v>
      </c>
      <c r="AN1367" s="17">
        <f t="shared" si="1875"/>
        <v>1.3436985971430924E-2</v>
      </c>
      <c r="AO1367" s="17">
        <f t="shared" si="1876"/>
        <v>4.1068708113004473E-3</v>
      </c>
      <c r="AP1367" s="17">
        <f t="shared" si="1877"/>
        <v>8.3681404428900472E-4</v>
      </c>
      <c r="AQ1367" s="17">
        <f t="shared" si="1878"/>
        <v>1.2788162391044066E-4</v>
      </c>
      <c r="AR1367" s="17">
        <f t="shared" si="1879"/>
        <v>4.8238760250424051E-5</v>
      </c>
      <c r="AS1367" s="17">
        <f t="shared" si="1880"/>
        <v>1.0031563388896117E-4</v>
      </c>
      <c r="AT1367" s="17">
        <f t="shared" si="1881"/>
        <v>1.0430643688086528E-4</v>
      </c>
      <c r="AU1367" s="17">
        <f t="shared" si="1882"/>
        <v>7.23040025633808E-5</v>
      </c>
      <c r="AV1367" s="17">
        <f t="shared" si="1883"/>
        <v>3.7590216934476755E-5</v>
      </c>
      <c r="AW1367" s="17">
        <f t="shared" si="1884"/>
        <v>5.5206023815261739E-7</v>
      </c>
      <c r="AX1367" s="17">
        <f t="shared" si="1885"/>
        <v>7.6187535242819094E-3</v>
      </c>
      <c r="AY1367" s="17">
        <f t="shared" si="1886"/>
        <v>4.6571807894853004E-3</v>
      </c>
      <c r="AZ1367" s="17">
        <f t="shared" si="1887"/>
        <v>1.4234174157770258E-3</v>
      </c>
      <c r="BA1367" s="17">
        <f t="shared" si="1888"/>
        <v>2.9003485601014113E-4</v>
      </c>
      <c r="BB1367" s="17">
        <f t="shared" si="1889"/>
        <v>4.4323023293330524E-5</v>
      </c>
      <c r="BC1367" s="17">
        <f t="shared" si="1890"/>
        <v>5.4187428942469756E-6</v>
      </c>
      <c r="BD1367" s="17">
        <f t="shared" si="1891"/>
        <v>4.9145534290452602E-6</v>
      </c>
      <c r="BE1367" s="17">
        <f t="shared" si="1892"/>
        <v>1.0220132937838284E-5</v>
      </c>
      <c r="BF1367" s="17">
        <f t="shared" si="1893"/>
        <v>1.0626714998129396E-5</v>
      </c>
      <c r="BG1367" s="17">
        <f t="shared" si="1894"/>
        <v>7.3663145961226632E-6</v>
      </c>
      <c r="BH1367" s="17">
        <f t="shared" si="1895"/>
        <v>3.8296823669357043E-6</v>
      </c>
      <c r="BI1367" s="17">
        <f t="shared" si="1896"/>
        <v>1.5928146255755202E-6</v>
      </c>
      <c r="BJ1367" s="18">
        <f t="shared" si="1897"/>
        <v>0.71171529149215929</v>
      </c>
      <c r="BK1367" s="18">
        <f t="shared" si="1898"/>
        <v>0.19029071189212546</v>
      </c>
      <c r="BL1367" s="18">
        <f t="shared" si="1899"/>
        <v>9.449533604351032E-2</v>
      </c>
      <c r="BM1367" s="18">
        <f t="shared" si="1900"/>
        <v>0.49855649979663125</v>
      </c>
      <c r="BN1367" s="18">
        <f t="shared" si="1901"/>
        <v>0.49587016065601808</v>
      </c>
    </row>
    <row r="1368" spans="1:66" x14ac:dyDescent="0.25">
      <c r="A1368" t="s">
        <v>338</v>
      </c>
      <c r="B1368" t="s">
        <v>82</v>
      </c>
      <c r="C1368" t="s">
        <v>77</v>
      </c>
      <c r="D1368" t="s">
        <v>393</v>
      </c>
      <c r="E1368" s="10">
        <f>VLOOKUP(A1368,home!$A$2:$E$405,3,FALSE)</f>
        <v>1.3033999999999999</v>
      </c>
      <c r="F1368" s="10">
        <f>VLOOKUP(B1368,home!$B$2:$E$405,3,FALSE)</f>
        <v>1.2276</v>
      </c>
      <c r="G1368" s="10">
        <f>VLOOKUP(C1368,away!$B$2:$E$405,4,FALSE)</f>
        <v>0.76719999999999999</v>
      </c>
      <c r="H1368" s="10">
        <f>VLOOKUP(A1368,away!$A$2:$E$405,3,FALSE)</f>
        <v>1.0085</v>
      </c>
      <c r="I1368" s="10">
        <f>VLOOKUP(C1368,away!$B$2:$E$405,3,FALSE)</f>
        <v>0.55089999999999995</v>
      </c>
      <c r="J1368" s="10">
        <f>VLOOKUP(B1368,home!$B$2:$E$405,4,FALSE)</f>
        <v>1.0907</v>
      </c>
      <c r="K1368" s="12">
        <f t="shared" ref="K1368:K1431" si="1902">E1368*F1368*G1368</f>
        <v>1.227561306048</v>
      </c>
      <c r="L1368" s="12">
        <f t="shared" ref="L1368:L1431" si="1903">H1368*I1368*J1368</f>
        <v>0.60597399635499993</v>
      </c>
      <c r="M1368" s="13">
        <f t="shared" ref="M1368:M1431" si="1904">_xlfn.POISSON.DIST(0,K1368,FALSE) * _xlfn.POISSON.DIST(0,L1368,FALSE)</f>
        <v>0.15984745857676788</v>
      </c>
      <c r="N1368" s="13">
        <f t="shared" ref="N1368:N1431" si="1905">_xlfn.POISSON.DIST(1,K1368,FALSE) * _xlfn.POISSON.DIST(0,L1368,FALSE)</f>
        <v>0.19622255501895075</v>
      </c>
      <c r="O1368" s="13">
        <f t="shared" ref="O1368:O1431" si="1906">_xlfn.POISSON.DIST(0,K1368,FALSE) * _xlfn.POISSON.DIST(1,L1368,FALSE)</f>
        <v>9.6863403280954344E-2</v>
      </c>
      <c r="P1368" s="13">
        <f t="shared" ref="P1368:P1431" si="1907">_xlfn.POISSON.DIST(1,K1368,FALSE) * _xlfn.POISSON.DIST(1,L1368,FALSE)</f>
        <v>0.11890576583982244</v>
      </c>
      <c r="Q1368" s="13">
        <f t="shared" ref="Q1368:Q1431" si="1908">_xlfn.POISSON.DIST(2,K1368,FALSE) * _xlfn.POISSON.DIST(0,L1368,FALSE)</f>
        <v>0.12043760795756937</v>
      </c>
      <c r="R1368" s="13">
        <f t="shared" ref="R1368:R1431" si="1909">_xlfn.POISSON.DIST(0,K1368,FALSE) * _xlfn.POISSON.DIST(2,L1368,FALSE)</f>
        <v>2.9348351793352954E-2</v>
      </c>
      <c r="S1368" s="13">
        <f t="shared" ref="S1368:S1431" si="1910">_xlfn.POISSON.DIST(2,K1368,FALSE) * _xlfn.POISSON.DIST(2,L1368,FALSE)</f>
        <v>2.2112614857690293E-2</v>
      </c>
      <c r="T1368" s="13">
        <f t="shared" ref="T1368:T1431" si="1911">_xlfn.POISSON.DIST(2,K1368,FALSE) * _xlfn.POISSON.DIST(1,L1368,FALSE)</f>
        <v>7.2982058605485053E-2</v>
      </c>
      <c r="U1368" s="13">
        <f t="shared" ref="U1368:U1431" si="1912">_xlfn.POISSON.DIST(1,K1368,FALSE) * _xlfn.POISSON.DIST(2,L1368,FALSE)</f>
        <v>3.6026901057804518E-2</v>
      </c>
      <c r="V1368" s="13">
        <f t="shared" ref="V1368:V1431" si="1913">_xlfn.POISSON.DIST(3,K1368,FALSE) * _xlfn.POISSON.DIST(3,L1368,FALSE)</f>
        <v>1.8276573232069891E-3</v>
      </c>
      <c r="W1368" s="13">
        <f t="shared" ref="W1368:W1431" si="1914">_xlfn.POISSON.DIST(3,K1368,FALSE) * _xlfn.POISSON.DIST(0,L1368,FALSE)</f>
        <v>4.9281515773896951E-2</v>
      </c>
      <c r="X1368" s="13">
        <f t="shared" ref="X1368:X1431" si="1915">_xlfn.POISSON.DIST(3,K1368,FALSE) * _xlfn.POISSON.DIST(1,L1368,FALSE)</f>
        <v>2.9863317059940303E-2</v>
      </c>
      <c r="Y1368" s="13">
        <f t="shared" ref="Y1368:Y1431" si="1916">_xlfn.POISSON.DIST(3,K1368,FALSE) * _xlfn.POISSON.DIST(2,L1368,FALSE)</f>
        <v>9.0481967916142356E-3</v>
      </c>
      <c r="Z1368" s="13">
        <f t="shared" ref="Z1368:Z1431" si="1917">_xlfn.POISSON.DIST(0,K1368,FALSE) * _xlfn.POISSON.DIST(3,L1368,FALSE)</f>
        <v>5.9281126742168396E-3</v>
      </c>
      <c r="AA1368" s="13">
        <f t="shared" ref="AA1368:AA1431" si="1918">_xlfn.POISSON.DIST(1,K1368,FALSE) * _xlfn.POISSON.DIST(3,L1368,FALSE)</f>
        <v>7.2771217367613257E-3</v>
      </c>
      <c r="AB1368" s="13">
        <f t="shared" ref="AB1368:AB1431" si="1919">_xlfn.POISSON.DIST(2,K1368,FALSE) * _xlfn.POISSON.DIST(3,L1368,FALSE)</f>
        <v>4.4665565317245125E-3</v>
      </c>
      <c r="AC1368" s="13">
        <f t="shared" ref="AC1368:AC1431" si="1920">_xlfn.POISSON.DIST(4,K1368,FALSE) * _xlfn.POISSON.DIST(4,L1368,FALSE)</f>
        <v>8.4971242131258969E-5</v>
      </c>
      <c r="AD1368" s="13">
        <f t="shared" ref="AD1368:AD1431" si="1921">_xlfn.POISSON.DIST(4,K1368,FALSE) * _xlfn.POISSON.DIST(0,L1368,FALSE)</f>
        <v>1.5124020466857515E-2</v>
      </c>
      <c r="AE1368" s="13">
        <f t="shared" ref="AE1368:AE1431" si="1922">_xlfn.POISSON.DIST(4,K1368,FALSE) * _xlfn.POISSON.DIST(1,L1368,FALSE)</f>
        <v>9.16476312325646E-3</v>
      </c>
      <c r="AF1368" s="13">
        <f t="shared" ref="AF1368:AF1431" si="1923">_xlfn.POISSON.DIST(4,K1368,FALSE) * _xlfn.POISSON.DIST(2,L1368,FALSE)</f>
        <v>2.7768040677233238E-3</v>
      </c>
      <c r="AG1368" s="13">
        <f t="shared" ref="AG1368:AG1431" si="1924">_xlfn.POISSON.DIST(4,K1368,FALSE) * _xlfn.POISSON.DIST(3,L1368,FALSE)</f>
        <v>5.6089035267104079E-4</v>
      </c>
      <c r="AH1368" s="13">
        <f t="shared" ref="AH1368:AH1431" si="1925">_xlfn.POISSON.DIST(0,K1368,FALSE) * _xlfn.POISSON.DIST(4,L1368,FALSE)</f>
        <v>8.9807053200947591E-4</v>
      </c>
      <c r="AI1368" s="13">
        <f t="shared" ref="AI1368:AI1431" si="1926">_xlfn.POISSON.DIST(1,K1368,FALSE) * _xlfn.POISSON.DIST(4,L1368,FALSE)</f>
        <v>1.1024366351967746E-3</v>
      </c>
      <c r="AJ1368" s="13">
        <f t="shared" ref="AJ1368:AJ1431" si="1927">_xlfn.POISSON.DIST(2,K1368,FALSE) * _xlfn.POISSON.DIST(4,L1368,FALSE)</f>
        <v>6.766542778686575E-4</v>
      </c>
      <c r="AK1368" s="13">
        <f t="shared" ref="AK1368:AK1431" si="1928">_xlfn.POISSON.DIST(3,K1368,FALSE) * _xlfn.POISSON.DIST(4,L1368,FALSE)</f>
        <v>2.7687820302780517E-4</v>
      </c>
      <c r="AL1368" s="13">
        <f t="shared" ref="AL1368:AL1431" si="1929">_xlfn.POISSON.DIST(5,K1368,FALSE) * _xlfn.POISSON.DIST(5,L1368,FALSE)</f>
        <v>2.5283030984508333E-6</v>
      </c>
      <c r="AM1368" s="13">
        <f t="shared" ref="AM1368:AM1431" si="1930">_xlfn.POISSON.DIST(5,K1368,FALSE) * _xlfn.POISSON.DIST(0,L1368,FALSE)</f>
        <v>3.7131324633984577E-3</v>
      </c>
      <c r="AN1368" s="13">
        <f t="shared" ref="AN1368:AN1431" si="1931">_xlfn.POISSON.DIST(5,K1368,FALSE) * _xlfn.POISSON.DIST(1,L1368,FALSE)</f>
        <v>2.2500617178410494E-3</v>
      </c>
      <c r="AO1368" s="13">
        <f t="shared" ref="AO1368:AO1431" si="1932">_xlfn.POISSON.DIST(5,K1368,FALSE) * _xlfn.POISSON.DIST(2,L1368,FALSE)</f>
        <v>6.8173944560276833E-4</v>
      </c>
      <c r="AP1368" s="13">
        <f t="shared" ref="AP1368:AP1431" si="1933">_xlfn.POISSON.DIST(5,K1368,FALSE) * _xlfn.POISSON.DIST(3,L1368,FALSE)</f>
        <v>1.3770545877491721E-4</v>
      </c>
      <c r="AQ1368" s="13">
        <f t="shared" ref="AQ1368:AQ1431" si="1934">_xlfn.POISSON.DIST(5,K1368,FALSE) * _xlfn.POISSON.DIST(4,L1368,FALSE)</f>
        <v>2.0861481793433815E-5</v>
      </c>
      <c r="AR1368" s="13">
        <f t="shared" ref="AR1368:AR1431" si="1935">_xlfn.POISSON.DIST(0,K1368,FALSE) * _xlfn.POISSON.DIST(5,L1368,FALSE)</f>
        <v>1.0884147785808867E-4</v>
      </c>
      <c r="AS1368" s="13">
        <f t="shared" ref="AS1368:AS1431" si="1936">_xlfn.POISSON.DIST(1,K1368,FALSE) * _xlfn.POISSON.DIST(5,L1368,FALSE)</f>
        <v>1.3360958671166978E-4</v>
      </c>
      <c r="AT1368" s="13">
        <f t="shared" ref="AT1368:AT1431" si="1937">_xlfn.POISSON.DIST(2,K1368,FALSE) * _xlfn.POISSON.DIST(5,L1368,FALSE)</f>
        <v>8.200697938215544E-5</v>
      </c>
      <c r="AU1368" s="13">
        <f t="shared" ref="AU1368:AU1431" si="1938">_xlfn.POISSON.DIST(3,K1368,FALSE) * _xlfn.POISSON.DIST(5,L1368,FALSE)</f>
        <v>3.3556198238470048E-5</v>
      </c>
      <c r="AV1368" s="13">
        <f t="shared" ref="AV1368:AV1431" si="1939">_xlfn.POISSON.DIST(4,K1368,FALSE) * _xlfn.POISSON.DIST(5,L1368,FALSE)</f>
        <v>1.0298072633905474E-5</v>
      </c>
      <c r="AW1368" s="13">
        <f t="shared" ref="AW1368:AW1431" si="1940">_xlfn.POISSON.DIST(6,K1368,FALSE) * _xlfn.POISSON.DIST(6,L1368,FALSE)</f>
        <v>5.2242483565478736E-8</v>
      </c>
      <c r="AX1368" s="13">
        <f t="shared" ref="AX1368:AX1431" si="1941">_xlfn.POISSON.DIST(6,K1368,FALSE) * _xlfn.POISSON.DIST(0,L1368,FALSE)</f>
        <v>7.5968295604977312E-4</v>
      </c>
      <c r="AY1368" s="13">
        <f t="shared" ref="AY1368:AY1431" si="1942">_xlfn.POISSON.DIST(6,K1368,FALSE) * _xlfn.POISSON.DIST(1,L1368,FALSE)</f>
        <v>4.6034811684026079E-4</v>
      </c>
      <c r="AZ1368" s="13">
        <f t="shared" ref="AZ1368:AZ1431" si="1943">_xlfn.POISSON.DIST(6,K1368,FALSE) * _xlfn.POISSON.DIST(2,L1368,FALSE)</f>
        <v>1.3947949403809561E-4</v>
      </c>
      <c r="BA1368" s="13">
        <f t="shared" ref="BA1368:BA1431" si="1944">_xlfn.POISSON.DIST(6,K1368,FALSE) * _xlfn.POISSON.DIST(3,L1368,FALSE)</f>
        <v>2.8173648803946067E-5</v>
      </c>
      <c r="BB1368" s="13">
        <f t="shared" ref="BB1368:BB1431" si="1945">_xlfn.POISSON.DIST(6,K1368,FALSE) * _xlfn.POISSON.DIST(4,L1368,FALSE)</f>
        <v>4.2681246394073644E-6</v>
      </c>
      <c r="BC1368" s="13">
        <f t="shared" ref="BC1368:BC1431" si="1946">_xlfn.POISSON.DIST(6,K1368,FALSE) * _xlfn.POISSON.DIST(5,L1368,FALSE)</f>
        <v>5.1727450893658505E-7</v>
      </c>
      <c r="BD1368" s="13">
        <f t="shared" ref="BD1368:BD1431" si="1947">_xlfn.POISSON.DIST(0,K1368,FALSE) * _xlfn.POISSON.DIST(6,L1368,FALSE)</f>
        <v>1.0992517551141699E-5</v>
      </c>
      <c r="BE1368" s="13">
        <f t="shared" ref="BE1368:BE1431" si="1948">_xlfn.POISSON.DIST(1,K1368,FALSE) * _xlfn.POISSON.DIST(6,L1368,FALSE)</f>
        <v>1.3493989201835066E-5</v>
      </c>
      <c r="BF1368" s="13">
        <f t="shared" ref="BF1368:BF1431" si="1949">_xlfn.POISSON.DIST(2,K1368,FALSE) * _xlfn.POISSON.DIST(6,L1368,FALSE)</f>
        <v>8.2823495042011317E-6</v>
      </c>
      <c r="BG1368" s="13">
        <f t="shared" ref="BG1368:BG1431" si="1950">_xlfn.POISSON.DIST(3,K1368,FALSE) * _xlfn.POISSON.DIST(6,L1368,FALSE)</f>
        <v>3.3890305915077156E-6</v>
      </c>
      <c r="BH1368" s="13">
        <f t="shared" ref="BH1368:BH1431" si="1951">_xlfn.POISSON.DIST(4,K1368,FALSE) * _xlfn.POISSON.DIST(6,L1368,FALSE)</f>
        <v>1.0400607047869594E-6</v>
      </c>
      <c r="BI1368" s="13">
        <f t="shared" ref="BI1368:BI1431" si="1952">_xlfn.POISSON.DIST(5,K1368,FALSE) * _xlfn.POISSON.DIST(6,L1368,FALSE)</f>
        <v>2.5534765542749661E-7</v>
      </c>
      <c r="BJ1368" s="14">
        <f t="shared" ref="BJ1368:BJ1431" si="1953">SUM(N1368,Q1368,T1368,W1368,X1368,Y1368,AD1368,AE1368,AF1368,AG1368,AM1368,AN1368,AO1368,AP1368,AQ1368,AX1368,AY1368,AZ1368,BA1368,BB1368,BC1368)</f>
        <v>0.51365769940025596</v>
      </c>
      <c r="BK1368" s="14">
        <f t="shared" ref="BK1368:BK1431" si="1954">SUM(M1368,P1368,S1368,V1368,AC1368,AL1368,AY1368)</f>
        <v>0.30324134425955757</v>
      </c>
      <c r="BL1368" s="14">
        <f t="shared" ref="BL1368:BL1431" si="1955">SUM(O1368,R1368,U1368,AA1368,AB1368,AH1368,AI1368,AJ1368,AK1368,AR1368,AS1368,AT1368,AU1368,AV1368,BD1368,BE1368,BF1368,BG1368,BH1368,BI1368)</f>
        <v>0.17734213965873349</v>
      </c>
      <c r="BM1368" s="14">
        <f t="shared" ref="BM1368:BM1431" si="1956">SUM(S1368:BI1368)</f>
        <v>0.27808385765098947</v>
      </c>
      <c r="BN1368" s="14">
        <f t="shared" ref="BN1368:BN1431" si="1957">SUM(M1368:R1368)</f>
        <v>0.72162514246741782</v>
      </c>
    </row>
    <row r="1369" spans="1:66" x14ac:dyDescent="0.25">
      <c r="A1369" t="s">
        <v>338</v>
      </c>
      <c r="B1369" t="s">
        <v>91</v>
      </c>
      <c r="C1369" t="s">
        <v>87</v>
      </c>
      <c r="D1369" t="s">
        <v>393</v>
      </c>
      <c r="E1369" s="10">
        <f>VLOOKUP(A1369,home!$A$2:$E$405,3,FALSE)</f>
        <v>1.3033999999999999</v>
      </c>
      <c r="F1369" s="10">
        <f>VLOOKUP(B1369,home!$B$2:$E$405,3,FALSE)</f>
        <v>1.1935</v>
      </c>
      <c r="G1369" s="10">
        <f>VLOOKUP(C1369,away!$B$2:$E$405,4,FALSE)</f>
        <v>1.2276</v>
      </c>
      <c r="H1369" s="10">
        <f>VLOOKUP(A1369,away!$A$2:$E$405,3,FALSE)</f>
        <v>1.0085</v>
      </c>
      <c r="I1369" s="10">
        <f>VLOOKUP(C1369,away!$B$2:$E$405,3,FALSE)</f>
        <v>0.89239999999999997</v>
      </c>
      <c r="J1369" s="10">
        <f>VLOOKUP(B1369,home!$B$2:$E$405,4,FALSE)</f>
        <v>1.1016999999999999</v>
      </c>
      <c r="K1369" s="12">
        <f t="shared" si="1902"/>
        <v>1.9096642580399998</v>
      </c>
      <c r="L1369" s="12">
        <f t="shared" si="1903"/>
        <v>0.99151391517999987</v>
      </c>
      <c r="M1369" s="13">
        <f t="shared" si="1904"/>
        <v>5.4958431345714959E-2</v>
      </c>
      <c r="N1369" s="13">
        <f t="shared" si="1905"/>
        <v>0.10495215201885702</v>
      </c>
      <c r="O1369" s="13">
        <f t="shared" si="1906"/>
        <v>5.4492049435741062E-2</v>
      </c>
      <c r="P1369" s="13">
        <f t="shared" si="1907"/>
        <v>0.10406151915478344</v>
      </c>
      <c r="Q1369" s="13">
        <f t="shared" si="1908"/>
        <v>0.10021168675739596</v>
      </c>
      <c r="R1369" s="13">
        <f t="shared" si="1909"/>
        <v>2.7014812641106858E-2</v>
      </c>
      <c r="S1369" s="13">
        <f t="shared" si="1910"/>
        <v>4.9259046808864539E-2</v>
      </c>
      <c r="T1369" s="13">
        <f t="shared" si="1911"/>
        <v>9.9361281883617411E-2</v>
      </c>
      <c r="U1369" s="13">
        <f t="shared" si="1912"/>
        <v>5.1589222138368931E-2</v>
      </c>
      <c r="V1369" s="13">
        <f t="shared" si="1913"/>
        <v>1.0363330000374303E-2</v>
      </c>
      <c r="W1369" s="13">
        <f t="shared" si="1914"/>
        <v>6.3790225479499821E-2</v>
      </c>
      <c r="X1369" s="13">
        <f t="shared" si="1915"/>
        <v>6.3248896215393854E-2</v>
      </c>
      <c r="Y1369" s="13">
        <f t="shared" si="1916"/>
        <v>3.1356080358669311E-2</v>
      </c>
      <c r="Z1369" s="13">
        <f t="shared" si="1917"/>
        <v>8.9285208832126737E-3</v>
      </c>
      <c r="AA1369" s="13">
        <f t="shared" si="1918"/>
        <v>1.7050477207834973E-2</v>
      </c>
      <c r="AB1369" s="13">
        <f t="shared" si="1919"/>
        <v>1.6280343453164058E-2</v>
      </c>
      <c r="AC1369" s="13">
        <f t="shared" si="1920"/>
        <v>1.2264085747797813E-3</v>
      </c>
      <c r="AD1369" s="13">
        <f t="shared" si="1921"/>
        <v>3.0454478402628316E-2</v>
      </c>
      <c r="AE1369" s="13">
        <f t="shared" si="1922"/>
        <v>3.0196039115754747E-2</v>
      </c>
      <c r="AF1369" s="13">
        <f t="shared" si="1923"/>
        <v>1.4969896483295202E-2</v>
      </c>
      <c r="AG1369" s="13">
        <f t="shared" si="1924"/>
        <v>4.9476202239971141E-3</v>
      </c>
      <c r="AH1369" s="13">
        <f t="shared" si="1925"/>
        <v>2.2131881744201463E-3</v>
      </c>
      <c r="AI1369" s="13">
        <f t="shared" si="1926"/>
        <v>4.2264463530069509E-3</v>
      </c>
      <c r="AJ1369" s="13">
        <f t="shared" si="1927"/>
        <v>4.0355467694304422E-3</v>
      </c>
      <c r="AK1369" s="13">
        <f t="shared" si="1928"/>
        <v>2.5688464757433684E-3</v>
      </c>
      <c r="AL1369" s="13">
        <f t="shared" si="1929"/>
        <v>9.2886158699278414E-5</v>
      </c>
      <c r="AM1369" s="13">
        <f t="shared" si="1930"/>
        <v>1.1631565780550079E-2</v>
      </c>
      <c r="AN1369" s="13">
        <f t="shared" si="1931"/>
        <v>1.1532859326746921E-2</v>
      </c>
      <c r="AO1369" s="13">
        <f t="shared" si="1932"/>
        <v>5.7174952521415068E-3</v>
      </c>
      <c r="AP1369" s="13">
        <f t="shared" si="1933"/>
        <v>1.8896587008246292E-3</v>
      </c>
      <c r="AQ1369" s="13">
        <f t="shared" si="1934"/>
        <v>4.6840572420214495E-4</v>
      </c>
      <c r="AR1369" s="13">
        <f t="shared" si="1935"/>
        <v>4.388813743698793E-4</v>
      </c>
      <c r="AS1369" s="13">
        <f t="shared" si="1936"/>
        <v>8.381160741536309E-4</v>
      </c>
      <c r="AT1369" s="13">
        <f t="shared" si="1937"/>
        <v>8.0026015544999577E-4</v>
      </c>
      <c r="AU1369" s="13">
        <f t="shared" si="1938"/>
        <v>5.0940940533213044E-4</v>
      </c>
      <c r="AV1369" s="13">
        <f t="shared" si="1939"/>
        <v>2.4320023351804499E-4</v>
      </c>
      <c r="AW1369" s="13">
        <f t="shared" si="1940"/>
        <v>4.8854473311414779E-6</v>
      </c>
      <c r="AX1369" s="13">
        <f t="shared" si="1941"/>
        <v>3.7020642393596091E-3</v>
      </c>
      <c r="AY1369" s="13">
        <f t="shared" si="1942"/>
        <v>3.6706482082153142E-3</v>
      </c>
      <c r="AZ1369" s="13">
        <f t="shared" si="1943"/>
        <v>1.8197493880880084E-3</v>
      </c>
      <c r="BA1369" s="13">
        <f t="shared" si="1944"/>
        <v>6.0143561347651686E-4</v>
      </c>
      <c r="BB1369" s="13">
        <f t="shared" si="1945"/>
        <v>1.4908294496169655E-4</v>
      </c>
      <c r="BC1369" s="13">
        <f t="shared" si="1946"/>
        <v>2.9563562889107244E-5</v>
      </c>
      <c r="BD1369" s="13">
        <f t="shared" si="1947"/>
        <v>7.2526164966843032E-5</v>
      </c>
      <c r="BE1369" s="13">
        <f t="shared" si="1948"/>
        <v>1.3850062500989291E-4</v>
      </c>
      <c r="BF1369" s="13">
        <f t="shared" si="1949"/>
        <v>1.3224484664879673E-4</v>
      </c>
      <c r="BG1369" s="13">
        <f t="shared" si="1950"/>
        <v>8.4181085651729347E-5</v>
      </c>
      <c r="BH1369" s="13">
        <f t="shared" si="1951"/>
        <v>4.0189402618027829E-5</v>
      </c>
      <c r="BI1369" s="13">
        <f t="shared" si="1952"/>
        <v>1.5349653146325387E-5</v>
      </c>
      <c r="BJ1369" s="14">
        <f t="shared" si="1953"/>
        <v>0.58470088568056422</v>
      </c>
      <c r="BK1369" s="14">
        <f t="shared" si="1954"/>
        <v>0.22363227025143162</v>
      </c>
      <c r="BL1369" s="14">
        <f t="shared" si="1955"/>
        <v>0.18278379166968203</v>
      </c>
      <c r="BM1369" s="14">
        <f t="shared" si="1956"/>
        <v>0.55068905437040738</v>
      </c>
      <c r="BN1369" s="14">
        <f t="shared" si="1957"/>
        <v>0.44569065135359925</v>
      </c>
    </row>
    <row r="1370" spans="1:66" x14ac:dyDescent="0.25">
      <c r="A1370" t="s">
        <v>338</v>
      </c>
      <c r="B1370" t="s">
        <v>89</v>
      </c>
      <c r="C1370" t="s">
        <v>88</v>
      </c>
      <c r="D1370" t="s">
        <v>393</v>
      </c>
      <c r="E1370" s="10">
        <f>VLOOKUP(A1370,home!$A$2:$E$405,3,FALSE)</f>
        <v>1.3033999999999999</v>
      </c>
      <c r="F1370" s="10">
        <f>VLOOKUP(B1370,home!$B$2:$E$405,3,FALSE)</f>
        <v>0.47949999999999998</v>
      </c>
      <c r="G1370" s="10">
        <f>VLOOKUP(C1370,away!$B$2:$E$405,4,FALSE)</f>
        <v>1.0741000000000001</v>
      </c>
      <c r="H1370" s="10">
        <f>VLOOKUP(A1370,away!$A$2:$E$405,3,FALSE)</f>
        <v>1.0085</v>
      </c>
      <c r="I1370" s="10">
        <f>VLOOKUP(C1370,away!$B$2:$E$405,3,FALSE)</f>
        <v>1.3882000000000001</v>
      </c>
      <c r="J1370" s="10">
        <f>VLOOKUP(B1370,home!$B$2:$E$405,4,FALSE)</f>
        <v>0.49580000000000002</v>
      </c>
      <c r="K1370" s="12">
        <f t="shared" si="1902"/>
        <v>0.67129134022999992</v>
      </c>
      <c r="L1370" s="12">
        <f t="shared" si="1903"/>
        <v>0.69411985125999998</v>
      </c>
      <c r="M1370" s="13">
        <f t="shared" si="1904"/>
        <v>0.25527568721412547</v>
      </c>
      <c r="N1370" s="13">
        <f t="shared" si="1905"/>
        <v>0.1713643581981045</v>
      </c>
      <c r="O1370" s="13">
        <f t="shared" si="1906"/>
        <v>0.17719192203936304</v>
      </c>
      <c r="P1370" s="13">
        <f t="shared" si="1907"/>
        <v>0.11894740282373366</v>
      </c>
      <c r="Q1370" s="13">
        <f t="shared" si="1908"/>
        <v>5.7517704841229679E-2</v>
      </c>
      <c r="R1370" s="13">
        <f t="shared" si="1909"/>
        <v>6.1496215285218085E-2</v>
      </c>
      <c r="S1370" s="13">
        <f t="shared" si="1910"/>
        <v>1.385608319471862E-2</v>
      </c>
      <c r="T1370" s="13">
        <f t="shared" si="1911"/>
        <v>3.9924180729210924E-2</v>
      </c>
      <c r="U1370" s="13">
        <f t="shared" si="1912"/>
        <v>4.1281876777886646E-2</v>
      </c>
      <c r="V1370" s="13">
        <f t="shared" si="1913"/>
        <v>7.173704490527255E-4</v>
      </c>
      <c r="W1370" s="13">
        <f t="shared" si="1914"/>
        <v>1.2870379056607541E-2</v>
      </c>
      <c r="X1370" s="13">
        <f t="shared" si="1915"/>
        <v>8.9335855964322464E-3</v>
      </c>
      <c r="Y1370" s="13">
        <f t="shared" si="1916"/>
        <v>3.1004895527070139E-3</v>
      </c>
      <c r="Z1370" s="13">
        <f t="shared" si="1917"/>
        <v>1.4228581268942839E-2</v>
      </c>
      <c r="AA1370" s="13">
        <f t="shared" si="1918"/>
        <v>9.5515233896001101E-3</v>
      </c>
      <c r="AB1370" s="13">
        <f t="shared" si="1919"/>
        <v>3.2059274687214249E-3</v>
      </c>
      <c r="AC1370" s="13">
        <f t="shared" si="1920"/>
        <v>2.0891470489349544E-5</v>
      </c>
      <c r="AD1370" s="13">
        <f t="shared" si="1921"/>
        <v>2.1599435015445495E-3</v>
      </c>
      <c r="AE1370" s="13">
        <f t="shared" si="1922"/>
        <v>1.4992596620221062E-3</v>
      </c>
      <c r="AF1370" s="13">
        <f t="shared" si="1923"/>
        <v>5.2033294680145102E-4</v>
      </c>
      <c r="AG1370" s="13">
        <f t="shared" si="1924"/>
        <v>1.2039114254650022E-4</v>
      </c>
      <c r="AH1370" s="13">
        <f t="shared" si="1925"/>
        <v>2.469085178509856E-3</v>
      </c>
      <c r="AI1370" s="13">
        <f t="shared" si="1926"/>
        <v>1.6574754986239094E-3</v>
      </c>
      <c r="AJ1370" s="13">
        <f t="shared" si="1927"/>
        <v>5.5632447443481573E-4</v>
      </c>
      <c r="AK1370" s="13">
        <f t="shared" si="1928"/>
        <v>1.2448526734869928E-4</v>
      </c>
      <c r="AL1370" s="13">
        <f t="shared" si="1929"/>
        <v>3.8938078012770529E-7</v>
      </c>
      <c r="AM1370" s="13">
        <f t="shared" si="1930"/>
        <v>2.8999027359458395E-4</v>
      </c>
      <c r="AN1370" s="13">
        <f t="shared" si="1931"/>
        <v>2.0128800557431931E-4</v>
      </c>
      <c r="AO1370" s="13">
        <f t="shared" si="1932"/>
        <v>6.9859000244834273E-5</v>
      </c>
      <c r="AP1370" s="13">
        <f t="shared" si="1933"/>
        <v>1.6163506286372222E-5</v>
      </c>
      <c r="AQ1370" s="13">
        <f t="shared" si="1934"/>
        <v>2.80485264483419E-6</v>
      </c>
      <c r="AR1370" s="13">
        <f t="shared" si="1935"/>
        <v>3.4276820737110647E-4</v>
      </c>
      <c r="AS1370" s="13">
        <f t="shared" si="1936"/>
        <v>2.3009732931438456E-4</v>
      </c>
      <c r="AT1370" s="13">
        <f t="shared" si="1937"/>
        <v>7.7231172289398426E-5</v>
      </c>
      <c r="AU1370" s="13">
        <f t="shared" si="1938"/>
        <v>1.7281539051228103E-5</v>
      </c>
      <c r="AV1370" s="13">
        <f t="shared" si="1939"/>
        <v>2.9002368777339981E-6</v>
      </c>
      <c r="AW1370" s="13">
        <f t="shared" si="1940"/>
        <v>5.0398489451763258E-9</v>
      </c>
      <c r="AX1370" s="13">
        <f t="shared" si="1941"/>
        <v>3.2444659902495424E-5</v>
      </c>
      <c r="AY1370" s="13">
        <f t="shared" si="1942"/>
        <v>2.252048250570141E-5</v>
      </c>
      <c r="AZ1370" s="13">
        <f t="shared" si="1943"/>
        <v>7.815956983580446E-6</v>
      </c>
      <c r="BA1370" s="13">
        <f t="shared" si="1944"/>
        <v>1.8084036329658058E-6</v>
      </c>
      <c r="BB1370" s="13">
        <f t="shared" si="1945"/>
        <v>3.1381221518306713E-7</v>
      </c>
      <c r="BC1370" s="13">
        <f t="shared" si="1946"/>
        <v>4.3564657625288351E-8</v>
      </c>
      <c r="BD1370" s="13">
        <f t="shared" si="1947"/>
        <v>3.9653702852848182E-5</v>
      </c>
      <c r="BE1370" s="13">
        <f t="shared" si="1948"/>
        <v>2.6619187333170623E-5</v>
      </c>
      <c r="BF1370" s="13">
        <f t="shared" si="1949"/>
        <v>8.9346149703587734E-6</v>
      </c>
      <c r="BG1370" s="13">
        <f t="shared" si="1950"/>
        <v>1.9992432192970541E-6</v>
      </c>
      <c r="BH1370" s="13">
        <f t="shared" si="1951"/>
        <v>3.3551866503191467E-7</v>
      </c>
      <c r="BI1370" s="13">
        <f t="shared" si="1952"/>
        <v>4.5046154864290894E-8</v>
      </c>
      <c r="BJ1370" s="14">
        <f t="shared" si="1953"/>
        <v>0.29865567774544893</v>
      </c>
      <c r="BK1370" s="14">
        <f t="shared" si="1954"/>
        <v>0.38884034501540565</v>
      </c>
      <c r="BL1370" s="14">
        <f t="shared" si="1955"/>
        <v>0.29828270117780609</v>
      </c>
      <c r="BM1370" s="14">
        <f t="shared" si="1956"/>
        <v>0.15819149936317234</v>
      </c>
      <c r="BN1370" s="14">
        <f t="shared" si="1957"/>
        <v>0.84179329040177442</v>
      </c>
    </row>
    <row r="1371" spans="1:66" x14ac:dyDescent="0.25">
      <c r="A1371" t="s">
        <v>341</v>
      </c>
      <c r="B1371" t="s">
        <v>319</v>
      </c>
      <c r="C1371" t="s">
        <v>318</v>
      </c>
      <c r="D1371" t="s">
        <v>393</v>
      </c>
      <c r="E1371" s="10">
        <f>VLOOKUP(A1371,home!$A$2:$E$405,3,FALSE)</f>
        <v>1.5127999999999999</v>
      </c>
      <c r="F1371" s="10">
        <f>VLOOKUP(B1371,home!$B$2:$E$405,3,FALSE)</f>
        <v>0.7712</v>
      </c>
      <c r="G1371" s="10">
        <f>VLOOKUP(C1371,away!$B$2:$E$405,4,FALSE)</f>
        <v>0.88139999999999996</v>
      </c>
      <c r="H1371" s="10">
        <f>VLOOKUP(A1371,away!$A$2:$E$405,3,FALSE)</f>
        <v>1.2179</v>
      </c>
      <c r="I1371" s="10">
        <f>VLOOKUP(C1371,away!$B$2:$E$405,3,FALSE)</f>
        <v>0.95789999999999997</v>
      </c>
      <c r="J1371" s="10">
        <f>VLOOKUP(B1371,home!$B$2:$E$405,4,FALSE)</f>
        <v>1.2316</v>
      </c>
      <c r="K1371" s="12">
        <f t="shared" si="1902"/>
        <v>1.028304136704</v>
      </c>
      <c r="L1371" s="12">
        <f t="shared" si="1903"/>
        <v>1.4368170865559999</v>
      </c>
      <c r="M1371" s="13">
        <f t="shared" si="1904"/>
        <v>8.4998537947279004E-2</v>
      </c>
      <c r="N1371" s="13">
        <f t="shared" si="1905"/>
        <v>8.7404348184978928E-2</v>
      </c>
      <c r="O1371" s="13">
        <f t="shared" si="1906"/>
        <v>0.12212735165492904</v>
      </c>
      <c r="P1371" s="13">
        <f t="shared" si="1907"/>
        <v>0.12558406091146762</v>
      </c>
      <c r="Q1371" s="13">
        <f t="shared" si="1908"/>
        <v>4.4939126402265286E-2</v>
      </c>
      <c r="R1371" s="13">
        <f t="shared" si="1909"/>
        <v>8.7737332796817627E-2</v>
      </c>
      <c r="S1371" s="13">
        <f t="shared" si="1910"/>
        <v>4.638714010821432E-2</v>
      </c>
      <c r="T1371" s="13">
        <f t="shared" si="1911"/>
        <v>6.4569304669674629E-2</v>
      </c>
      <c r="U1371" s="13">
        <f t="shared" si="1912"/>
        <v>9.022066225834309E-2</v>
      </c>
      <c r="V1371" s="13">
        <f t="shared" si="1913"/>
        <v>7.6151446177058204E-3</v>
      </c>
      <c r="W1371" s="13">
        <f t="shared" si="1914"/>
        <v>1.5403696526437782E-2</v>
      </c>
      <c r="X1371" s="13">
        <f t="shared" si="1915"/>
        <v>2.213229436530911E-2</v>
      </c>
      <c r="Y1371" s="13">
        <f t="shared" si="1916"/>
        <v>1.5900029354381607E-2</v>
      </c>
      <c r="Z1371" s="13">
        <f t="shared" si="1917"/>
        <v>4.2020832963772563E-2</v>
      </c>
      <c r="AA1371" s="13">
        <f t="shared" si="1918"/>
        <v>4.3210196364395125E-2</v>
      </c>
      <c r="AB1371" s="13">
        <f t="shared" si="1919"/>
        <v>2.2216611834649826E-2</v>
      </c>
      <c r="AC1371" s="13">
        <f t="shared" si="1920"/>
        <v>7.0320384960090461E-4</v>
      </c>
      <c r="AD1371" s="13">
        <f t="shared" si="1921"/>
        <v>3.9599212146672509E-3</v>
      </c>
      <c r="AE1371" s="13">
        <f t="shared" si="1922"/>
        <v>5.6896824626494966E-3</v>
      </c>
      <c r="AF1371" s="13">
        <f t="shared" si="1923"/>
        <v>4.0875164897064085E-3</v>
      </c>
      <c r="AG1371" s="13">
        <f t="shared" si="1924"/>
        <v>1.9576711779965236E-3</v>
      </c>
      <c r="AH1371" s="13">
        <f t="shared" si="1925"/>
        <v>1.5094062698416011E-2</v>
      </c>
      <c r="AI1371" s="13">
        <f t="shared" si="1926"/>
        <v>1.5521287112450724E-2</v>
      </c>
      <c r="AJ1371" s="13">
        <f t="shared" si="1927"/>
        <v>7.9803018723517815E-3</v>
      </c>
      <c r="AK1371" s="13">
        <f t="shared" si="1928"/>
        <v>2.7353924758286713E-3</v>
      </c>
      <c r="AL1371" s="13">
        <f t="shared" si="1929"/>
        <v>4.1558924289372657E-5</v>
      </c>
      <c r="AM1371" s="13">
        <f t="shared" si="1930"/>
        <v>8.1440067321285271E-4</v>
      </c>
      <c r="AN1371" s="13">
        <f t="shared" si="1931"/>
        <v>1.1701448025749359E-3</v>
      </c>
      <c r="AO1371" s="13">
        <f t="shared" si="1932"/>
        <v>8.4064202304218281E-4</v>
      </c>
      <c r="AP1371" s="13">
        <f t="shared" si="1933"/>
        <v>4.0261627412800362E-4</v>
      </c>
      <c r="AQ1371" s="13">
        <f t="shared" si="1934"/>
        <v>1.4462148549815757E-4</v>
      </c>
      <c r="AR1371" s="13">
        <f t="shared" si="1935"/>
        <v>4.3374814381263319E-3</v>
      </c>
      <c r="AS1371" s="13">
        <f t="shared" si="1936"/>
        <v>4.4602501057021213E-3</v>
      </c>
      <c r="AT1371" s="13">
        <f t="shared" si="1937"/>
        <v>2.2932468172139724E-3</v>
      </c>
      <c r="AU1371" s="13">
        <f t="shared" si="1938"/>
        <v>7.8605172954146995E-4</v>
      </c>
      <c r="AV1371" s="13">
        <f t="shared" si="1939"/>
        <v>2.0207506128770681E-4</v>
      </c>
      <c r="AW1371" s="13">
        <f t="shared" si="1940"/>
        <v>1.7056301481486298E-6</v>
      </c>
      <c r="AX1371" s="13">
        <f t="shared" si="1941"/>
        <v>1.3957526353321645E-4</v>
      </c>
      <c r="AY1371" s="13">
        <f t="shared" si="1942"/>
        <v>2.0054412350508199E-4</v>
      </c>
      <c r="AZ1371" s="13">
        <f t="shared" si="1943"/>
        <v>1.4407261163024929E-4</v>
      </c>
      <c r="BA1371" s="13">
        <f t="shared" si="1944"/>
        <v>6.9001996698362948E-5</v>
      </c>
      <c r="BB1371" s="13">
        <f t="shared" si="1945"/>
        <v>2.4785811965672155E-5</v>
      </c>
      <c r="BC1371" s="13">
        <f t="shared" si="1946"/>
        <v>7.122535627288373E-6</v>
      </c>
      <c r="BD1371" s="13">
        <f t="shared" si="1947"/>
        <v>1.0386945738198995E-3</v>
      </c>
      <c r="BE1371" s="13">
        <f t="shared" si="1948"/>
        <v>1.068093927031001E-3</v>
      </c>
      <c r="BF1371" s="13">
        <f t="shared" si="1949"/>
        <v>5.4916270177719924E-4</v>
      </c>
      <c r="BG1371" s="13">
        <f t="shared" si="1950"/>
        <v>1.8823542598701306E-4</v>
      </c>
      <c r="BH1371" s="13">
        <f t="shared" si="1951"/>
        <v>4.8390816804171279E-5</v>
      </c>
      <c r="BI1371" s="13">
        <f t="shared" si="1952"/>
        <v>9.9520954196429552E-6</v>
      </c>
      <c r="BJ1371" s="14">
        <f t="shared" si="1953"/>
        <v>0.27000111844948299</v>
      </c>
      <c r="BK1371" s="14">
        <f t="shared" si="1954"/>
        <v>0.26553019048206211</v>
      </c>
      <c r="BL1371" s="14">
        <f t="shared" si="1955"/>
        <v>0.42182483376089241</v>
      </c>
      <c r="BM1371" s="14">
        <f t="shared" si="1956"/>
        <v>0.44638737926511574</v>
      </c>
      <c r="BN1371" s="14">
        <f t="shared" si="1957"/>
        <v>0.55279075789773746</v>
      </c>
    </row>
    <row r="1372" spans="1:66" x14ac:dyDescent="0.25">
      <c r="A1372" t="s">
        <v>342</v>
      </c>
      <c r="B1372" t="s">
        <v>167</v>
      </c>
      <c r="C1372" t="s">
        <v>170</v>
      </c>
      <c r="D1372" t="s">
        <v>393</v>
      </c>
      <c r="E1372" s="10">
        <f>VLOOKUP(A1372,home!$A$2:$E$405,3,FALSE)</f>
        <v>1.3717999999999999</v>
      </c>
      <c r="F1372" s="10">
        <f>VLOOKUP(B1372,home!$B$2:$E$405,3,FALSE)</f>
        <v>1.5035000000000001</v>
      </c>
      <c r="G1372" s="10">
        <f>VLOOKUP(C1372,away!$B$2:$E$405,4,FALSE)</f>
        <v>1.0290999999999999</v>
      </c>
      <c r="H1372" s="10">
        <f>VLOOKUP(A1372,away!$A$2:$E$405,3,FALSE)</f>
        <v>1.1667000000000001</v>
      </c>
      <c r="I1372" s="10">
        <f>VLOOKUP(C1372,away!$B$2:$E$405,3,FALSE)</f>
        <v>0.95799999999999996</v>
      </c>
      <c r="J1372" s="10">
        <f>VLOOKUP(B1372,home!$B$2:$E$405,4,FALSE)</f>
        <v>1.0713999999999999</v>
      </c>
      <c r="K1372" s="12">
        <f t="shared" si="1902"/>
        <v>2.1225200878299999</v>
      </c>
      <c r="L1372" s="12">
        <f t="shared" si="1903"/>
        <v>1.1975022800399999</v>
      </c>
      <c r="M1372" s="13">
        <f t="shared" si="1904"/>
        <v>3.615202310124957E-2</v>
      </c>
      <c r="N1372" s="13">
        <f t="shared" si="1905"/>
        <v>7.6733395248096414E-2</v>
      </c>
      <c r="O1372" s="13">
        <f t="shared" si="1906"/>
        <v>4.329213009180511E-2</v>
      </c>
      <c r="P1372" s="13">
        <f t="shared" si="1907"/>
        <v>9.1888415764805956E-2</v>
      </c>
      <c r="Q1372" s="13">
        <f t="shared" si="1908"/>
        <v>8.1434086410741874E-2</v>
      </c>
      <c r="R1372" s="13">
        <f t="shared" si="1909"/>
        <v>2.5921212246362464E-2</v>
      </c>
      <c r="S1372" s="13">
        <f t="shared" si="1910"/>
        <v>5.8388716781620456E-2</v>
      </c>
      <c r="T1372" s="13">
        <f t="shared" si="1911"/>
        <v>9.7517504149837772E-2</v>
      </c>
      <c r="U1372" s="13">
        <f t="shared" si="1912"/>
        <v>5.5018293693809318E-2</v>
      </c>
      <c r="V1372" s="13">
        <f t="shared" si="1913"/>
        <v>1.6489769292599644E-2</v>
      </c>
      <c r="W1372" s="13">
        <f t="shared" si="1914"/>
        <v>5.7615161413627873E-2</v>
      </c>
      <c r="X1372" s="13">
        <f t="shared" si="1915"/>
        <v>6.8994287157692014E-2</v>
      </c>
      <c r="Y1372" s="13">
        <f t="shared" si="1916"/>
        <v>4.1310408090535343E-2</v>
      </c>
      <c r="Z1372" s="13">
        <f t="shared" si="1917"/>
        <v>1.0346903588806605E-2</v>
      </c>
      <c r="AA1372" s="13">
        <f t="shared" si="1918"/>
        <v>2.1961510714082335E-2</v>
      </c>
      <c r="AB1372" s="13">
        <f t="shared" si="1919"/>
        <v>2.3306873824866767E-2</v>
      </c>
      <c r="AC1372" s="13">
        <f t="shared" si="1920"/>
        <v>2.6195262509592339E-3</v>
      </c>
      <c r="AD1372" s="13">
        <f t="shared" si="1921"/>
        <v>3.0572334365998266E-2</v>
      </c>
      <c r="AE1372" s="13">
        <f t="shared" si="1922"/>
        <v>3.6610440109428169E-2</v>
      </c>
      <c r="AF1372" s="13">
        <f t="shared" si="1923"/>
        <v>2.1920542752154056E-2</v>
      </c>
      <c r="AG1372" s="13">
        <f t="shared" si="1924"/>
        <v>8.7499666418062571E-3</v>
      </c>
      <c r="AH1372" s="13">
        <f t="shared" si="1925"/>
        <v>3.0976101597374921E-3</v>
      </c>
      <c r="AI1372" s="13">
        <f t="shared" si="1926"/>
        <v>6.5747397883091207E-3</v>
      </c>
      <c r="AJ1372" s="13">
        <f t="shared" si="1927"/>
        <v>6.9775086364706369E-3</v>
      </c>
      <c r="AK1372" s="13">
        <f t="shared" si="1928"/>
        <v>4.9366340813054126E-3</v>
      </c>
      <c r="AL1372" s="13">
        <f t="shared" si="1929"/>
        <v>2.6632436760823554E-4</v>
      </c>
      <c r="AM1372" s="13">
        <f t="shared" si="1930"/>
        <v>1.2978078764737347E-2</v>
      </c>
      <c r="AN1372" s="13">
        <f t="shared" si="1931"/>
        <v>1.5541278911311679E-2</v>
      </c>
      <c r="AO1372" s="13">
        <f t="shared" si="1932"/>
        <v>9.3053584655166544E-3</v>
      </c>
      <c r="AP1372" s="13">
        <f t="shared" si="1933"/>
        <v>3.7143959930152357E-3</v>
      </c>
      <c r="AQ1372" s="13">
        <f t="shared" si="1934"/>
        <v>1.1119994176517962E-3</v>
      </c>
      <c r="AR1372" s="13">
        <f t="shared" si="1935"/>
        <v>7.4187904579214273E-4</v>
      </c>
      <c r="AS1372" s="13">
        <f t="shared" si="1936"/>
        <v>1.5746531774339751E-3</v>
      </c>
      <c r="AT1372" s="13">
        <f t="shared" si="1937"/>
        <v>1.6711165002344752E-3</v>
      </c>
      <c r="AU1372" s="13">
        <f t="shared" si="1938"/>
        <v>1.1823261136172799E-3</v>
      </c>
      <c r="AV1372" s="13">
        <f t="shared" si="1939"/>
        <v>6.2737773162966292E-4</v>
      </c>
      <c r="AW1372" s="13">
        <f t="shared" si="1940"/>
        <v>1.8803407665570141E-5</v>
      </c>
      <c r="AX1372" s="13">
        <f t="shared" si="1941"/>
        <v>4.5910388132658301E-3</v>
      </c>
      <c r="AY1372" s="13">
        <f t="shared" si="1942"/>
        <v>5.4977794466379674E-3</v>
      </c>
      <c r="AZ1372" s="13">
        <f t="shared" si="1943"/>
        <v>3.2918017112530083E-3</v>
      </c>
      <c r="BA1372" s="13">
        <f t="shared" si="1944"/>
        <v>1.3139800182216835E-3</v>
      </c>
      <c r="BB1372" s="13">
        <f t="shared" si="1945"/>
        <v>3.9337351693686666E-4</v>
      </c>
      <c r="BC1372" s="13">
        <f t="shared" si="1946"/>
        <v>9.4213136687850248E-5</v>
      </c>
      <c r="BD1372" s="13">
        <f t="shared" si="1947"/>
        <v>1.4806697480833177E-4</v>
      </c>
      <c r="BE1372" s="13">
        <f t="shared" si="1948"/>
        <v>3.1427512837490265E-4</v>
      </c>
      <c r="BF1372" s="13">
        <f t="shared" si="1949"/>
        <v>3.3352763654054154E-4</v>
      </c>
      <c r="BG1372" s="13">
        <f t="shared" si="1950"/>
        <v>2.3597303613458748E-4</v>
      </c>
      <c r="BH1372" s="13">
        <f t="shared" si="1951"/>
        <v>1.2521437734547411E-4</v>
      </c>
      <c r="BI1372" s="13">
        <f t="shared" si="1952"/>
        <v>5.3154006240178865E-5</v>
      </c>
      <c r="BJ1372" s="14">
        <f t="shared" si="1953"/>
        <v>0.57929142453515403</v>
      </c>
      <c r="BK1372" s="14">
        <f t="shared" si="1954"/>
        <v>0.21130255500548106</v>
      </c>
      <c r="BL1372" s="14">
        <f t="shared" si="1955"/>
        <v>0.1980940769649002</v>
      </c>
      <c r="BM1372" s="14">
        <f t="shared" si="1956"/>
        <v>0.63813472119230796</v>
      </c>
      <c r="BN1372" s="14">
        <f t="shared" si="1957"/>
        <v>0.35542126286306142</v>
      </c>
    </row>
    <row r="1373" spans="1:66" x14ac:dyDescent="0.25">
      <c r="A1373" t="s">
        <v>342</v>
      </c>
      <c r="B1373" t="s">
        <v>168</v>
      </c>
      <c r="C1373" t="s">
        <v>175</v>
      </c>
      <c r="D1373" t="s">
        <v>393</v>
      </c>
      <c r="E1373" s="10">
        <f>VLOOKUP(A1373,home!$A$2:$E$405,3,FALSE)</f>
        <v>1.3717999999999999</v>
      </c>
      <c r="F1373" s="10">
        <f>VLOOKUP(B1373,home!$B$2:$E$405,3,FALSE)</f>
        <v>1.0479000000000001</v>
      </c>
      <c r="G1373" s="10">
        <f>VLOOKUP(C1373,away!$B$2:$E$405,4,FALSE)</f>
        <v>1.0479000000000001</v>
      </c>
      <c r="H1373" s="10">
        <f>VLOOKUP(A1373,away!$A$2:$E$405,3,FALSE)</f>
        <v>1.1667000000000001</v>
      </c>
      <c r="I1373" s="10">
        <f>VLOOKUP(C1373,away!$B$2:$E$405,3,FALSE)</f>
        <v>1.1785000000000001</v>
      </c>
      <c r="J1373" s="10">
        <f>VLOOKUP(B1373,home!$B$2:$E$405,4,FALSE)</f>
        <v>1.0178</v>
      </c>
      <c r="K1373" s="12">
        <f t="shared" si="1902"/>
        <v>1.5063659116379999</v>
      </c>
      <c r="L1373" s="12">
        <f t="shared" si="1903"/>
        <v>1.3994301659100001</v>
      </c>
      <c r="M1373" s="13">
        <f t="shared" si="1904"/>
        <v>5.4705223662144246E-2</v>
      </c>
      <c r="N1373" s="13">
        <f t="shared" si="1905"/>
        <v>8.240608411318659E-2</v>
      </c>
      <c r="O1373" s="13">
        <f t="shared" si="1906"/>
        <v>7.6556140225658181E-2</v>
      </c>
      <c r="P1373" s="13">
        <f t="shared" si="1907"/>
        <v>0.11532155996251012</v>
      </c>
      <c r="Q1373" s="13">
        <f t="shared" si="1908"/>
        <v>6.2066858009839035E-2</v>
      </c>
      <c r="R1373" s="13">
        <f t="shared" si="1909"/>
        <v>5.3567486008711043E-2</v>
      </c>
      <c r="S1373" s="13">
        <f t="shared" si="1910"/>
        <v>6.0776015990360158E-2</v>
      </c>
      <c r="T1373" s="13">
        <f t="shared" si="1911"/>
        <v>8.6858233402221444E-2</v>
      </c>
      <c r="U1373" s="13">
        <f t="shared" si="1912"/>
        <v>8.0692234895667805E-2</v>
      </c>
      <c r="V1373" s="13">
        <f t="shared" si="1913"/>
        <v>1.4235457487977495E-2</v>
      </c>
      <c r="W1373" s="13">
        <f t="shared" si="1914"/>
        <v>3.1165133049499149E-2</v>
      </c>
      <c r="X1373" s="13">
        <f t="shared" si="1915"/>
        <v>4.3613427314067817E-2</v>
      </c>
      <c r="Y1373" s="13">
        <f t="shared" si="1916"/>
        <v>3.051697291101484E-2</v>
      </c>
      <c r="Z1373" s="13">
        <f t="shared" si="1917"/>
        <v>2.4987985277517378E-2</v>
      </c>
      <c r="AA1373" s="13">
        <f t="shared" si="1918"/>
        <v>3.7641049222564379E-2</v>
      </c>
      <c r="AB1373" s="13">
        <f t="shared" si="1919"/>
        <v>2.8350596713579521E-2</v>
      </c>
      <c r="AC1373" s="13">
        <f t="shared" si="1920"/>
        <v>1.875569477642929E-3</v>
      </c>
      <c r="AD1373" s="13">
        <f t="shared" si="1921"/>
        <v>1.1736523514357085E-2</v>
      </c>
      <c r="AE1373" s="13">
        <f t="shared" si="1922"/>
        <v>1.6424445048903353E-2</v>
      </c>
      <c r="AF1373" s="13">
        <f t="shared" si="1923"/>
        <v>1.1492431929883253E-2</v>
      </c>
      <c r="AG1373" s="13">
        <f t="shared" si="1924"/>
        <v>5.3609519741153024E-3</v>
      </c>
      <c r="AH1373" s="13">
        <f t="shared" si="1925"/>
        <v>8.7422350956681914E-3</v>
      </c>
      <c r="AI1373" s="13">
        <f t="shared" si="1926"/>
        <v>1.3169004939639928E-2</v>
      </c>
      <c r="AJ1373" s="13">
        <f t="shared" si="1927"/>
        <v>9.9186700656330173E-3</v>
      </c>
      <c r="AK1373" s="13">
        <f t="shared" si="1928"/>
        <v>4.9803821585512721E-3</v>
      </c>
      <c r="AL1373" s="13">
        <f t="shared" si="1929"/>
        <v>1.5815206190594689E-4</v>
      </c>
      <c r="AM1373" s="13">
        <f t="shared" si="1930"/>
        <v>3.5358997886330654E-3</v>
      </c>
      <c r="AN1373" s="13">
        <f t="shared" si="1931"/>
        <v>4.9482448278479049E-3</v>
      </c>
      <c r="AO1373" s="13">
        <f t="shared" si="1932"/>
        <v>3.4623615401992479E-3</v>
      </c>
      <c r="AP1373" s="13">
        <f t="shared" si="1933"/>
        <v>1.6151110615471461E-3</v>
      </c>
      <c r="AQ1373" s="13">
        <f t="shared" si="1934"/>
        <v>5.6505878520599941E-4</v>
      </c>
      <c r="AR1373" s="13">
        <f t="shared" si="1935"/>
        <v>2.4468295020710312E-3</v>
      </c>
      <c r="AS1373" s="13">
        <f t="shared" si="1936"/>
        <v>3.6858205535099816E-3</v>
      </c>
      <c r="AT1373" s="13">
        <f t="shared" si="1937"/>
        <v>2.7760972191110717E-3</v>
      </c>
      <c r="AU1373" s="13">
        <f t="shared" si="1938"/>
        <v>1.3939394060873216E-3</v>
      </c>
      <c r="AV1373" s="13">
        <f t="shared" si="1939"/>
        <v>5.2494570105471501E-4</v>
      </c>
      <c r="AW1373" s="13">
        <f t="shared" si="1940"/>
        <v>9.2609186255939715E-6</v>
      </c>
      <c r="AX1373" s="13">
        <f t="shared" si="1941"/>
        <v>8.8772648476080943E-4</v>
      </c>
      <c r="AY1373" s="13">
        <f t="shared" si="1942"/>
        <v>1.2423112218515205E-3</v>
      </c>
      <c r="AZ1373" s="13">
        <f t="shared" si="1943"/>
        <v>8.6926389965376446E-4</v>
      </c>
      <c r="BA1373" s="13">
        <f t="shared" si="1944"/>
        <v>4.0549137443734724E-4</v>
      </c>
      <c r="BB1373" s="13">
        <f t="shared" si="1945"/>
        <v>1.4186421535098263E-4</v>
      </c>
      <c r="BC1373" s="13">
        <f t="shared" si="1946"/>
        <v>3.9705812485063502E-5</v>
      </c>
      <c r="BD1373" s="13">
        <f t="shared" si="1947"/>
        <v>5.7069450267279158E-4</v>
      </c>
      <c r="BE1373" s="13">
        <f t="shared" si="1948"/>
        <v>8.596747447854945E-4</v>
      </c>
      <c r="BF1373" s="13">
        <f t="shared" si="1949"/>
        <v>6.4749236532048345E-4</v>
      </c>
      <c r="BG1373" s="13">
        <f t="shared" si="1950"/>
        <v>3.2512014238821155E-4</v>
      </c>
      <c r="BH1373" s="13">
        <f t="shared" si="1951"/>
        <v>1.2243747492012366E-4</v>
      </c>
      <c r="BI1373" s="13">
        <f t="shared" si="1952"/>
        <v>3.6887127705341352E-5</v>
      </c>
      <c r="BJ1373" s="14">
        <f t="shared" si="1953"/>
        <v>0.39935410027906076</v>
      </c>
      <c r="BK1373" s="14">
        <f t="shared" si="1954"/>
        <v>0.24831428986439244</v>
      </c>
      <c r="BL1373" s="14">
        <f t="shared" si="1955"/>
        <v>0.32700773806529992</v>
      </c>
      <c r="BM1373" s="14">
        <f t="shared" si="1956"/>
        <v>0.55380771120099537</v>
      </c>
      <c r="BN1373" s="14">
        <f t="shared" si="1957"/>
        <v>0.44462335198204922</v>
      </c>
    </row>
    <row r="1374" spans="1:66" x14ac:dyDescent="0.25">
      <c r="A1374" t="s">
        <v>342</v>
      </c>
      <c r="B1374" t="s">
        <v>169</v>
      </c>
      <c r="C1374" t="s">
        <v>172</v>
      </c>
      <c r="D1374" t="s">
        <v>393</v>
      </c>
      <c r="E1374" s="10">
        <f>VLOOKUP(A1374,home!$A$2:$E$405,3,FALSE)</f>
        <v>1.3717999999999999</v>
      </c>
      <c r="F1374" s="10">
        <f>VLOOKUP(B1374,home!$B$2:$E$405,3,FALSE)</f>
        <v>0.94340000000000002</v>
      </c>
      <c r="G1374" s="10">
        <f>VLOOKUP(C1374,away!$B$2:$E$405,4,FALSE)</f>
        <v>1.5065</v>
      </c>
      <c r="H1374" s="10">
        <f>VLOOKUP(A1374,away!$A$2:$E$405,3,FALSE)</f>
        <v>1.1667000000000001</v>
      </c>
      <c r="I1374" s="10">
        <f>VLOOKUP(C1374,away!$B$2:$E$405,3,FALSE)</f>
        <v>0.62860000000000005</v>
      </c>
      <c r="J1374" s="10">
        <f>VLOOKUP(B1374,home!$B$2:$E$405,4,FALSE)</f>
        <v>0.80669999999999997</v>
      </c>
      <c r="K1374" s="12">
        <f t="shared" si="1902"/>
        <v>1.9496461947799999</v>
      </c>
      <c r="L1374" s="12">
        <f t="shared" si="1903"/>
        <v>0.59162379305400004</v>
      </c>
      <c r="M1374" s="13">
        <f t="shared" si="1904"/>
        <v>7.8766303996103543E-2</v>
      </c>
      <c r="N1374" s="13">
        <f t="shared" si="1905"/>
        <v>0.15356642486288799</v>
      </c>
      <c r="O1374" s="13">
        <f t="shared" si="1906"/>
        <v>4.6600019535019209E-2</v>
      </c>
      <c r="P1374" s="13">
        <f t="shared" si="1907"/>
        <v>9.0853550763123875E-2</v>
      </c>
      <c r="Q1374" s="13">
        <f t="shared" si="1908"/>
        <v>0.14970009793994918</v>
      </c>
      <c r="R1374" s="13">
        <f t="shared" si="1909"/>
        <v>1.3784840156849283E-2</v>
      </c>
      <c r="S1374" s="13">
        <f t="shared" si="1910"/>
        <v>2.6198917771601483E-2</v>
      </c>
      <c r="T1374" s="13">
        <f t="shared" si="1911"/>
        <v>8.8566139763788021E-2</v>
      </c>
      <c r="U1374" s="13">
        <f t="shared" si="1912"/>
        <v>2.6875561157451745E-2</v>
      </c>
      <c r="V1374" s="13">
        <f t="shared" si="1913"/>
        <v>3.3577030122182027E-3</v>
      </c>
      <c r="W1374" s="13">
        <f t="shared" si="1914"/>
        <v>9.7287408768938405E-2</v>
      </c>
      <c r="X1374" s="13">
        <f t="shared" si="1915"/>
        <v>5.7557545792274317E-2</v>
      </c>
      <c r="Y1374" s="13">
        <f t="shared" si="1916"/>
        <v>1.7026206780252316E-2</v>
      </c>
      <c r="Z1374" s="13">
        <f t="shared" si="1917"/>
        <v>2.7184798067460898E-3</v>
      </c>
      <c r="AA1374" s="13">
        <f t="shared" si="1918"/>
        <v>5.3000738108087845E-3</v>
      </c>
      <c r="AB1374" s="13">
        <f t="shared" si="1919"/>
        <v>5.1666343686482402E-3</v>
      </c>
      <c r="AC1374" s="13">
        <f t="shared" si="1920"/>
        <v>2.4206039384172407E-4</v>
      </c>
      <c r="AD1374" s="13">
        <f t="shared" si="1921"/>
        <v>4.7419006576591816E-2</v>
      </c>
      <c r="AE1374" s="13">
        <f t="shared" si="1922"/>
        <v>2.8054212533695822E-2</v>
      </c>
      <c r="AF1374" s="13">
        <f t="shared" si="1923"/>
        <v>8.2987698151640952E-3</v>
      </c>
      <c r="AG1374" s="13">
        <f t="shared" si="1924"/>
        <v>1.6365832252431417E-3</v>
      </c>
      <c r="AH1374" s="13">
        <f t="shared" si="1925"/>
        <v>4.0207933365195661E-4</v>
      </c>
      <c r="AI1374" s="13">
        <f t="shared" si="1926"/>
        <v>7.8391244285421532E-4</v>
      </c>
      <c r="AJ1374" s="13">
        <f t="shared" si="1927"/>
        <v>7.6417595562570755E-4</v>
      </c>
      <c r="AK1374" s="13">
        <f t="shared" si="1928"/>
        <v>4.9662424800934362E-4</v>
      </c>
      <c r="AL1374" s="13">
        <f t="shared" si="1929"/>
        <v>1.116825097225776E-5</v>
      </c>
      <c r="AM1374" s="13">
        <f t="shared" si="1930"/>
        <v>1.8490057146460001E-2</v>
      </c>
      <c r="AN1374" s="13">
        <f t="shared" si="1931"/>
        <v>1.0939157742773886E-2</v>
      </c>
      <c r="AO1374" s="13">
        <f t="shared" si="1932"/>
        <v>3.2359329982979599E-3</v>
      </c>
      <c r="AP1374" s="13">
        <f t="shared" si="1933"/>
        <v>6.3815165150721406E-4</v>
      </c>
      <c r="AQ1374" s="13">
        <f t="shared" si="1934"/>
        <v>9.438642515209307E-5</v>
      </c>
      <c r="AR1374" s="13">
        <f t="shared" si="1935"/>
        <v>4.757594009675911E-5</v>
      </c>
      <c r="AS1374" s="13">
        <f t="shared" si="1936"/>
        <v>9.2756250572727624E-5</v>
      </c>
      <c r="AT1374" s="13">
        <f t="shared" si="1937"/>
        <v>9.0420935485589307E-5</v>
      </c>
      <c r="AU1374" s="13">
        <f t="shared" si="1938"/>
        <v>5.8762944265975684E-5</v>
      </c>
      <c r="AV1374" s="13">
        <f t="shared" si="1939"/>
        <v>2.8641737670557195E-5</v>
      </c>
      <c r="AW1374" s="13">
        <f t="shared" si="1940"/>
        <v>3.5783605889445141E-7</v>
      </c>
      <c r="AX1374" s="13">
        <f t="shared" si="1941"/>
        <v>6.0081782594767459E-3</v>
      </c>
      <c r="AY1374" s="13">
        <f t="shared" si="1942"/>
        <v>3.5545812112162119E-3</v>
      </c>
      <c r="AZ1374" s="13">
        <f t="shared" si="1943"/>
        <v>1.0514874094491086E-3</v>
      </c>
      <c r="BA1374" s="13">
        <f t="shared" si="1944"/>
        <v>2.0736165650893533E-4</v>
      </c>
      <c r="BB1374" s="13">
        <f t="shared" si="1945"/>
        <v>3.0670022439444247E-5</v>
      </c>
      <c r="BC1374" s="13">
        <f t="shared" si="1946"/>
        <v>3.6290230017350618E-6</v>
      </c>
      <c r="BD1374" s="13">
        <f t="shared" si="1947"/>
        <v>4.6911763563590813E-6</v>
      </c>
      <c r="BE1374" s="13">
        <f t="shared" si="1948"/>
        <v>9.1461341322173894E-6</v>
      </c>
      <c r="BF1374" s="13">
        <f t="shared" si="1949"/>
        <v>8.9158628039125564E-6</v>
      </c>
      <c r="BG1374" s="13">
        <f t="shared" si="1950"/>
        <v>5.7942593296095511E-6</v>
      </c>
      <c r="BH1374" s="13">
        <f t="shared" si="1951"/>
        <v>2.8241889133854456E-6</v>
      </c>
      <c r="BI1374" s="13">
        <f t="shared" si="1952"/>
        <v>1.1012338336643592E-6</v>
      </c>
      <c r="BJ1374" s="14">
        <f t="shared" si="1953"/>
        <v>0.69336598960506857</v>
      </c>
      <c r="BK1374" s="14">
        <f t="shared" si="1954"/>
        <v>0.20298428539907731</v>
      </c>
      <c r="BL1374" s="14">
        <f t="shared" si="1955"/>
        <v>0.10052455167237923</v>
      </c>
      <c r="BM1374" s="14">
        <f t="shared" si="1956"/>
        <v>0.46276784585418057</v>
      </c>
      <c r="BN1374" s="14">
        <f t="shared" si="1957"/>
        <v>0.53327123725393311</v>
      </c>
    </row>
    <row r="1375" spans="1:66" x14ac:dyDescent="0.25">
      <c r="A1375" t="s">
        <v>342</v>
      </c>
      <c r="B1375" t="s">
        <v>176</v>
      </c>
      <c r="C1375" t="s">
        <v>171</v>
      </c>
      <c r="D1375" t="s">
        <v>393</v>
      </c>
      <c r="E1375" s="10">
        <f>VLOOKUP(A1375,home!$A$2:$E$405,3,FALSE)</f>
        <v>1.3717999999999999</v>
      </c>
      <c r="F1375" s="10">
        <f>VLOOKUP(B1375,home!$B$2:$E$405,3,FALSE)</f>
        <v>0.82620000000000005</v>
      </c>
      <c r="G1375" s="10">
        <f>VLOOKUP(C1375,away!$B$2:$E$405,4,FALSE)</f>
        <v>1.139</v>
      </c>
      <c r="H1375" s="10">
        <f>VLOOKUP(A1375,away!$A$2:$E$405,3,FALSE)</f>
        <v>1.1667000000000001</v>
      </c>
      <c r="I1375" s="10">
        <f>VLOOKUP(C1375,away!$B$2:$E$405,3,FALSE)</f>
        <v>1.0178</v>
      </c>
      <c r="J1375" s="10">
        <f>VLOOKUP(B1375,home!$B$2:$E$405,4,FALSE)</f>
        <v>1.3714</v>
      </c>
      <c r="K1375" s="12">
        <f t="shared" si="1902"/>
        <v>1.2909211412399999</v>
      </c>
      <c r="L1375" s="12">
        <f t="shared" si="1903"/>
        <v>1.6284926003639999</v>
      </c>
      <c r="M1375" s="13">
        <f t="shared" si="1904"/>
        <v>5.3965315647649288E-2</v>
      </c>
      <c r="N1375" s="13">
        <f t="shared" si="1905"/>
        <v>6.9664966863240252E-2</v>
      </c>
      <c r="O1375" s="13">
        <f t="shared" si="1906"/>
        <v>8.7882117208504446E-2</v>
      </c>
      <c r="P1375" s="13">
        <f t="shared" si="1907"/>
        <v>0.11344888304138999</v>
      </c>
      <c r="Q1375" s="13">
        <f t="shared" si="1908"/>
        <v>4.4965989263770448E-2</v>
      </c>
      <c r="R1375" s="13">
        <f t="shared" si="1909"/>
        <v>7.1557688789185628E-2</v>
      </c>
      <c r="S1375" s="13">
        <f t="shared" si="1910"/>
        <v>5.9624635327689558E-2</v>
      </c>
      <c r="T1375" s="13">
        <f t="shared" si="1911"/>
        <v>7.3226780784097237E-2</v>
      </c>
      <c r="U1375" s="13">
        <f t="shared" si="1912"/>
        <v>9.2375333276232263E-2</v>
      </c>
      <c r="V1375" s="13">
        <f t="shared" si="1913"/>
        <v>1.3927357679230715E-2</v>
      </c>
      <c r="W1375" s="13">
        <f t="shared" si="1914"/>
        <v>1.9349182059124035E-2</v>
      </c>
      <c r="X1375" s="13">
        <f t="shared" si="1915"/>
        <v>3.1509999806379349E-2</v>
      </c>
      <c r="Y1375" s="13">
        <f t="shared" si="1916"/>
        <v>2.5656900761079928E-2</v>
      </c>
      <c r="Z1375" s="13">
        <f t="shared" si="1917"/>
        <v>3.8843722230779587E-2</v>
      </c>
      <c r="AA1375" s="13">
        <f t="shared" si="1918"/>
        <v>5.0144182232167538E-2</v>
      </c>
      <c r="AB1375" s="13">
        <f t="shared" si="1919"/>
        <v>3.236609247684813E-2</v>
      </c>
      <c r="AC1375" s="13">
        <f t="shared" si="1920"/>
        <v>1.829929040375534E-3</v>
      </c>
      <c r="AD1375" s="13">
        <f t="shared" si="1921"/>
        <v>6.244567046456235E-3</v>
      </c>
      <c r="AE1375" s="13">
        <f t="shared" si="1922"/>
        <v>1.0169231227630856E-2</v>
      </c>
      <c r="AF1375" s="13">
        <f t="shared" si="1923"/>
        <v>8.280258902793684E-3</v>
      </c>
      <c r="AG1375" s="13">
        <f t="shared" si="1924"/>
        <v>4.4947801174325501E-3</v>
      </c>
      <c r="AH1375" s="13">
        <f t="shared" si="1925"/>
        <v>1.5814178555854787E-2</v>
      </c>
      <c r="AI1375" s="13">
        <f t="shared" si="1926"/>
        <v>2.0414857429097193E-2</v>
      </c>
      <c r="AJ1375" s="13">
        <f t="shared" si="1927"/>
        <v>1.3176985525311023E-2</v>
      </c>
      <c r="AK1375" s="13">
        <f t="shared" si="1928"/>
        <v>5.6701497308124862E-3</v>
      </c>
      <c r="AL1375" s="13">
        <f t="shared" si="1929"/>
        <v>1.5387913750460953E-4</v>
      </c>
      <c r="AM1375" s="13">
        <f t="shared" si="1930"/>
        <v>1.6122487236321962E-3</v>
      </c>
      <c r="AN1375" s="13">
        <f t="shared" si="1931"/>
        <v>2.6255351163813347E-3</v>
      </c>
      <c r="AO1375" s="13">
        <f t="shared" si="1932"/>
        <v>2.137832254511419E-3</v>
      </c>
      <c r="AP1375" s="13">
        <f t="shared" si="1933"/>
        <v>1.1604813357637778E-3</v>
      </c>
      <c r="AQ1375" s="13">
        <f t="shared" si="1934"/>
        <v>4.7245881703796054E-4</v>
      </c>
      <c r="AR1375" s="13">
        <f t="shared" si="1935"/>
        <v>5.1506545518089121E-3</v>
      </c>
      <c r="AS1375" s="13">
        <f t="shared" si="1936"/>
        <v>6.6490888521541615E-3</v>
      </c>
      <c r="AT1375" s="13">
        <f t="shared" si="1937"/>
        <v>4.2917246846145068E-3</v>
      </c>
      <c r="AU1375" s="13">
        <f t="shared" si="1938"/>
        <v>1.8467593759168117E-3</v>
      </c>
      <c r="AV1375" s="13">
        <f t="shared" si="1939"/>
        <v>5.960051802885504E-4</v>
      </c>
      <c r="AW1375" s="13">
        <f t="shared" si="1940"/>
        <v>8.9859240883396957E-6</v>
      </c>
      <c r="AX1375" s="13">
        <f t="shared" si="1941"/>
        <v>3.4688099371233436E-4</v>
      </c>
      <c r="AY1375" s="13">
        <f t="shared" si="1942"/>
        <v>5.6489313146744773E-4</v>
      </c>
      <c r="AZ1375" s="13">
        <f t="shared" si="1943"/>
        <v>4.5996214229559351E-4</v>
      </c>
      <c r="BA1375" s="13">
        <f t="shared" si="1944"/>
        <v>2.4968164839198244E-4</v>
      </c>
      <c r="BB1375" s="13">
        <f t="shared" si="1945"/>
        <v>1.0165117921325732E-4</v>
      </c>
      <c r="BC1375" s="13">
        <f t="shared" si="1946"/>
        <v>3.3107638633412876E-5</v>
      </c>
      <c r="BD1375" s="13">
        <f t="shared" si="1947"/>
        <v>1.3979671374419952E-3</v>
      </c>
      <c r="BE1375" s="13">
        <f t="shared" si="1948"/>
        <v>1.8046653324826365E-3</v>
      </c>
      <c r="BF1375" s="13">
        <f t="shared" si="1949"/>
        <v>1.1648403152823745E-3</v>
      </c>
      <c r="BG1375" s="13">
        <f t="shared" si="1950"/>
        <v>5.0123899638889456E-4</v>
      </c>
      <c r="BH1375" s="13">
        <f t="shared" si="1951"/>
        <v>1.6176500431308607E-4</v>
      </c>
      <c r="BI1375" s="13">
        <f t="shared" si="1952"/>
        <v>4.1765172796108521E-5</v>
      </c>
      <c r="BJ1375" s="14">
        <f t="shared" si="1953"/>
        <v>0.3033273898130453</v>
      </c>
      <c r="BK1375" s="14">
        <f t="shared" si="1954"/>
        <v>0.24351489300530718</v>
      </c>
      <c r="BL1375" s="14">
        <f t="shared" si="1955"/>
        <v>0.41300805982750155</v>
      </c>
      <c r="BM1375" s="14">
        <f t="shared" si="1956"/>
        <v>0.55665319685551462</v>
      </c>
      <c r="BN1375" s="14">
        <f t="shared" si="1957"/>
        <v>0.44148496081374</v>
      </c>
    </row>
    <row r="1376" spans="1:66" x14ac:dyDescent="0.25">
      <c r="A1376" t="s">
        <v>342</v>
      </c>
      <c r="B1376" t="s">
        <v>173</v>
      </c>
      <c r="C1376" t="s">
        <v>174</v>
      </c>
      <c r="D1376" t="s">
        <v>393</v>
      </c>
      <c r="E1376" s="10">
        <f>VLOOKUP(A1376,home!$A$2:$E$405,3,FALSE)</f>
        <v>1.3717999999999999</v>
      </c>
      <c r="F1376" s="10">
        <f>VLOOKUP(B1376,home!$B$2:$E$405,3,FALSE)</f>
        <v>1.2301</v>
      </c>
      <c r="G1376" s="10">
        <f>VLOOKUP(C1376,away!$B$2:$E$405,4,FALSE)</f>
        <v>0.77449999999999997</v>
      </c>
      <c r="H1376" s="10">
        <f>VLOOKUP(A1376,away!$A$2:$E$405,3,FALSE)</f>
        <v>1.1667000000000001</v>
      </c>
      <c r="I1376" s="10">
        <f>VLOOKUP(C1376,away!$B$2:$E$405,3,FALSE)</f>
        <v>0.85709999999999997</v>
      </c>
      <c r="J1376" s="10">
        <f>VLOOKUP(B1376,home!$B$2:$E$405,4,FALSE)</f>
        <v>0.64280000000000004</v>
      </c>
      <c r="K1376" s="12">
        <f t="shared" si="1902"/>
        <v>1.3069309389099999</v>
      </c>
      <c r="L1376" s="12">
        <f t="shared" si="1903"/>
        <v>0.64278622479600001</v>
      </c>
      <c r="M1376" s="13">
        <f t="shared" si="1904"/>
        <v>0.14231431754889454</v>
      </c>
      <c r="N1376" s="13">
        <f t="shared" si="1905"/>
        <v>0.18599498465451261</v>
      </c>
      <c r="O1376" s="13">
        <f t="shared" si="1906"/>
        <v>9.1477682911673047E-2</v>
      </c>
      <c r="P1376" s="13">
        <f t="shared" si="1907"/>
        <v>0.11955501401706412</v>
      </c>
      <c r="Q1376" s="13">
        <f t="shared" si="1908"/>
        <v>0.1215412999635366</v>
      </c>
      <c r="R1376" s="13">
        <f t="shared" si="1909"/>
        <v>2.9400297225939932E-2</v>
      </c>
      <c r="S1376" s="13">
        <f t="shared" si="1910"/>
        <v>2.510886048360814E-2</v>
      </c>
      <c r="T1376" s="13">
        <f t="shared" si="1911"/>
        <v>7.8125073360359898E-2</v>
      </c>
      <c r="U1376" s="13">
        <f t="shared" si="1912"/>
        <v>3.8424158057730744E-2</v>
      </c>
      <c r="V1376" s="13">
        <f t="shared" si="1913"/>
        <v>2.3437090353337305E-3</v>
      </c>
      <c r="W1376" s="13">
        <f t="shared" si="1914"/>
        <v>5.2948695092562302E-2</v>
      </c>
      <c r="X1376" s="13">
        <f t="shared" si="1915"/>
        <v>3.403469182642261E-2</v>
      </c>
      <c r="Y1376" s="13">
        <f t="shared" si="1916"/>
        <v>1.0938515535600732E-2</v>
      </c>
      <c r="Z1376" s="13">
        <f t="shared" si="1917"/>
        <v>6.2993686872474149E-3</v>
      </c>
      <c r="AA1376" s="13">
        <f t="shared" si="1918"/>
        <v>8.2328398329645173E-3</v>
      </c>
      <c r="AB1376" s="13">
        <f t="shared" si="1919"/>
        <v>5.3798765463959819E-3</v>
      </c>
      <c r="AC1376" s="13">
        <f t="shared" si="1920"/>
        <v>1.2305603337967716E-4</v>
      </c>
      <c r="AD1376" s="13">
        <f t="shared" si="1921"/>
        <v>1.7300071947845438E-2</v>
      </c>
      <c r="AE1376" s="13">
        <f t="shared" si="1922"/>
        <v>1.1120247936054749E-2</v>
      </c>
      <c r="AF1376" s="13">
        <f t="shared" si="1923"/>
        <v>3.5739710948060706E-3</v>
      </c>
      <c r="AG1376" s="13">
        <f t="shared" si="1924"/>
        <v>7.6576646252014054E-4</v>
      </c>
      <c r="AH1376" s="13">
        <f t="shared" si="1925"/>
        <v>1.0122868542684748E-3</v>
      </c>
      <c r="AI1376" s="13">
        <f t="shared" si="1926"/>
        <v>1.3229890088953481E-3</v>
      </c>
      <c r="AJ1376" s="13">
        <f t="shared" si="1927"/>
        <v>8.6452763378160372E-4</v>
      </c>
      <c r="AK1376" s="13">
        <f t="shared" si="1928"/>
        <v>3.766259707106108E-4</v>
      </c>
      <c r="AL1376" s="13">
        <f t="shared" si="1929"/>
        <v>4.1350627397098171E-6</v>
      </c>
      <c r="AM1376" s="13">
        <f t="shared" si="1930"/>
        <v>4.5219998548016362E-3</v>
      </c>
      <c r="AN1376" s="13">
        <f t="shared" si="1931"/>
        <v>2.9066792151960035E-3</v>
      </c>
      <c r="AO1376" s="13">
        <f t="shared" si="1932"/>
        <v>9.3418667971441945E-4</v>
      </c>
      <c r="AP1376" s="13">
        <f t="shared" si="1933"/>
        <v>2.0016077636944725E-4</v>
      </c>
      <c r="AQ1376" s="13">
        <f t="shared" si="1934"/>
        <v>3.2165147448688345E-5</v>
      </c>
      <c r="AR1376" s="13">
        <f t="shared" si="1935"/>
        <v>1.3013680909317038E-4</v>
      </c>
      <c r="AS1376" s="13">
        <f t="shared" si="1936"/>
        <v>1.7007982209488859E-4</v>
      </c>
      <c r="AT1376" s="13">
        <f t="shared" si="1937"/>
        <v>1.1114129079005925E-4</v>
      </c>
      <c r="AU1376" s="13">
        <f t="shared" si="1938"/>
        <v>4.8417997174640509E-5</v>
      </c>
      <c r="AV1376" s="13">
        <f t="shared" si="1939"/>
        <v>1.5819744626898656E-5</v>
      </c>
      <c r="AW1376" s="13">
        <f t="shared" si="1940"/>
        <v>9.6493665165097461E-8</v>
      </c>
      <c r="AX1376" s="13">
        <f t="shared" si="1941"/>
        <v>9.8499025266446318E-4</v>
      </c>
      <c r="AY1376" s="13">
        <f t="shared" si="1942"/>
        <v>6.3313816597104831E-4</v>
      </c>
      <c r="AZ1376" s="13">
        <f t="shared" si="1943"/>
        <v>2.0348624573939667E-4</v>
      </c>
      <c r="BA1376" s="13">
        <f t="shared" si="1944"/>
        <v>4.3599385232245985E-5</v>
      </c>
      <c r="BB1376" s="13">
        <f t="shared" si="1945"/>
        <v>7.006271059215466E-6</v>
      </c>
      <c r="BC1376" s="13">
        <f t="shared" si="1946"/>
        <v>9.0070690481011678E-7</v>
      </c>
      <c r="BD1376" s="13">
        <f t="shared" si="1947"/>
        <v>1.3941691370666117E-5</v>
      </c>
      <c r="BE1376" s="13">
        <f t="shared" si="1948"/>
        <v>1.8220827793058111E-5</v>
      </c>
      <c r="BF1376" s="13">
        <f t="shared" si="1949"/>
        <v>1.1906681787649429E-5</v>
      </c>
      <c r="BG1376" s="13">
        <f t="shared" si="1950"/>
        <v>5.1870702693450909E-6</v>
      </c>
      <c r="BH1376" s="13">
        <f t="shared" si="1951"/>
        <v>1.6947856543268312E-6</v>
      </c>
      <c r="BI1376" s="13">
        <f t="shared" si="1952"/>
        <v>4.4299356129211268E-7</v>
      </c>
      <c r="BJ1376" s="14">
        <f t="shared" si="1953"/>
        <v>0.52681163057532243</v>
      </c>
      <c r="BK1376" s="14">
        <f t="shared" si="1954"/>
        <v>0.29008223034699099</v>
      </c>
      <c r="BL1376" s="14">
        <f t="shared" si="1955"/>
        <v>0.17701827375657628</v>
      </c>
      <c r="BM1376" s="14">
        <f t="shared" si="1956"/>
        <v>0.30929486537221029</v>
      </c>
      <c r="BN1376" s="14">
        <f t="shared" si="1957"/>
        <v>0.69028359632162084</v>
      </c>
    </row>
    <row r="1377" spans="1:66" x14ac:dyDescent="0.25">
      <c r="A1377" t="s">
        <v>347</v>
      </c>
      <c r="B1377" t="s">
        <v>255</v>
      </c>
      <c r="C1377" t="s">
        <v>249</v>
      </c>
      <c r="D1377" t="s">
        <v>393</v>
      </c>
      <c r="E1377" s="10">
        <f>VLOOKUP(A1377,home!$A$2:$E$405,3,FALSE)</f>
        <v>1.2816000000000001</v>
      </c>
      <c r="F1377" s="10">
        <f>VLOOKUP(B1377,home!$B$2:$E$405,3,FALSE)</f>
        <v>0.66879999999999995</v>
      </c>
      <c r="G1377" s="10">
        <f>VLOOKUP(C1377,away!$B$2:$E$405,4,FALSE)</f>
        <v>2.3408000000000002</v>
      </c>
      <c r="H1377" s="10">
        <f>VLOOKUP(A1377,away!$A$2:$E$405,3,FALSE)</f>
        <v>0.83499999999999996</v>
      </c>
      <c r="I1377" s="10">
        <f>VLOOKUP(C1377,away!$B$2:$E$405,3,FALSE)</f>
        <v>0.1996</v>
      </c>
      <c r="J1377" s="10">
        <f>VLOOKUP(B1377,home!$B$2:$E$405,4,FALSE)</f>
        <v>1.1976</v>
      </c>
      <c r="K1377" s="12">
        <f t="shared" si="1902"/>
        <v>2.0063794544640001</v>
      </c>
      <c r="L1377" s="12">
        <f t="shared" si="1903"/>
        <v>0.19959920159999997</v>
      </c>
      <c r="M1377" s="13">
        <f t="shared" si="1904"/>
        <v>0.11014268073931313</v>
      </c>
      <c r="N1377" s="13">
        <f t="shared" si="1905"/>
        <v>0.22098801169494561</v>
      </c>
      <c r="O1377" s="13">
        <f t="shared" si="1906"/>
        <v>2.1984391137650598E-2</v>
      </c>
      <c r="P1377" s="13">
        <f t="shared" si="1907"/>
        <v>4.4109030697482607E-2</v>
      </c>
      <c r="Q1377" s="13">
        <f t="shared" si="1908"/>
        <v>0.22169290317379459</v>
      </c>
      <c r="R1377" s="13">
        <f t="shared" si="1909"/>
        <v>2.1940334593685872E-3</v>
      </c>
      <c r="S1377" s="13">
        <f t="shared" si="1910"/>
        <v>4.4161050376019658E-3</v>
      </c>
      <c r="T1377" s="13">
        <f t="shared" si="1911"/>
        <v>4.4249726473875504E-2</v>
      </c>
      <c r="U1377" s="13">
        <f t="shared" si="1912"/>
        <v>4.4020636552837087E-3</v>
      </c>
      <c r="V1377" s="13">
        <f t="shared" si="1913"/>
        <v>1.9650280623823447E-4</v>
      </c>
      <c r="W1377" s="13">
        <f t="shared" si="1914"/>
        <v>0.14826669537612613</v>
      </c>
      <c r="X1377" s="13">
        <f t="shared" si="1915"/>
        <v>2.9593914020945186E-2</v>
      </c>
      <c r="Y1377" s="13">
        <f t="shared" si="1916"/>
        <v>2.953460805399852E-3</v>
      </c>
      <c r="Z1377" s="13">
        <f t="shared" si="1917"/>
        <v>1.4597577559121867E-4</v>
      </c>
      <c r="AA1377" s="13">
        <f t="shared" si="1918"/>
        <v>2.9288279699566863E-4</v>
      </c>
      <c r="AB1377" s="13">
        <f t="shared" si="1919"/>
        <v>2.9381701322903016E-4</v>
      </c>
      <c r="AC1377" s="13">
        <f t="shared" si="1920"/>
        <v>4.9183637613981609E-6</v>
      </c>
      <c r="AD1377" s="13">
        <f t="shared" si="1921"/>
        <v>7.4369812845982999E-2</v>
      </c>
      <c r="AE1377" s="13">
        <f t="shared" si="1922"/>
        <v>1.484415526719963E-2</v>
      </c>
      <c r="AF1377" s="13">
        <f t="shared" si="1923"/>
        <v>1.4814407698797401E-3</v>
      </c>
      <c r="AG1377" s="13">
        <f t="shared" si="1924"/>
        <v>9.8564798295228492E-5</v>
      </c>
      <c r="AH1377" s="13">
        <f t="shared" si="1925"/>
        <v>7.2841620652370028E-6</v>
      </c>
      <c r="AI1377" s="13">
        <f t="shared" si="1926"/>
        <v>1.4614793110677582E-5</v>
      </c>
      <c r="AJ1377" s="13">
        <f t="shared" si="1927"/>
        <v>1.4661410314252761E-5</v>
      </c>
      <c r="AK1377" s="13">
        <f t="shared" si="1928"/>
        <v>9.8054508093277731E-6</v>
      </c>
      <c r="AL1377" s="13">
        <f t="shared" si="1929"/>
        <v>7.8786627191819888E-8</v>
      </c>
      <c r="AM1377" s="13">
        <f t="shared" si="1930"/>
        <v>2.984281290530261E-2</v>
      </c>
      <c r="AN1377" s="13">
        <f t="shared" si="1931"/>
        <v>5.9566016293965771E-3</v>
      </c>
      <c r="AO1377" s="13">
        <f t="shared" si="1932"/>
        <v>5.9446646473840779E-4</v>
      </c>
      <c r="AP1377" s="13">
        <f t="shared" si="1933"/>
        <v>3.9551677246586917E-5</v>
      </c>
      <c r="AQ1377" s="13">
        <f t="shared" si="1934"/>
        <v>1.9736208000899084E-6</v>
      </c>
      <c r="AR1377" s="13">
        <f t="shared" si="1935"/>
        <v>2.9078258650926297E-7</v>
      </c>
      <c r="AS1377" s="13">
        <f t="shared" si="1936"/>
        <v>5.8342020728808589E-7</v>
      </c>
      <c r="AT1377" s="13">
        <f t="shared" si="1937"/>
        <v>5.8528115861097204E-7</v>
      </c>
      <c r="AU1377" s="13">
        <f t="shared" si="1938"/>
        <v>3.9143203057397998E-7</v>
      </c>
      <c r="AV1377" s="13">
        <f t="shared" si="1939"/>
        <v>1.9634029599068943E-7</v>
      </c>
      <c r="AW1377" s="13">
        <f t="shared" si="1940"/>
        <v>8.7643937391744602E-10</v>
      </c>
      <c r="AX1377" s="13">
        <f t="shared" si="1941"/>
        <v>9.9793344461020523E-3</v>
      </c>
      <c r="AY1377" s="13">
        <f t="shared" si="1942"/>
        <v>1.9918671879413478E-3</v>
      </c>
      <c r="AZ1377" s="13">
        <f t="shared" si="1943"/>
        <v>1.9878755020316503E-4</v>
      </c>
      <c r="BA1377" s="13">
        <f t="shared" si="1944"/>
        <v>1.3225945436190553E-5</v>
      </c>
      <c r="BB1377" s="13">
        <f t="shared" si="1945"/>
        <v>6.599720373671994E-7</v>
      </c>
      <c r="BC1377" s="13">
        <f t="shared" si="1946"/>
        <v>2.6345978347363708E-8</v>
      </c>
      <c r="BD1377" s="13">
        <f t="shared" si="1947"/>
        <v>9.6733286844052885E-9</v>
      </c>
      <c r="BE1377" s="13">
        <f t="shared" si="1948"/>
        <v>1.9408367928668046E-8</v>
      </c>
      <c r="BF1377" s="13">
        <f t="shared" si="1949"/>
        <v>1.9470275328378802E-8</v>
      </c>
      <c r="BG1377" s="13">
        <f t="shared" si="1950"/>
        <v>1.3021586797205514E-8</v>
      </c>
      <c r="BH1377" s="13">
        <f t="shared" si="1951"/>
        <v>6.5315610536082057E-9</v>
      </c>
      <c r="BI1377" s="13">
        <f t="shared" si="1952"/>
        <v>2.6209579807073462E-9</v>
      </c>
      <c r="BJ1377" s="14">
        <f t="shared" si="1953"/>
        <v>0.80715799297162716</v>
      </c>
      <c r="BK1377" s="14">
        <f t="shared" si="1954"/>
        <v>0.16086118361896584</v>
      </c>
      <c r="BL1377" s="14">
        <f t="shared" si="1955"/>
        <v>2.9215671861183838E-2</v>
      </c>
      <c r="BM1377" s="14">
        <f t="shared" si="1956"/>
        <v>0.37427790701331093</v>
      </c>
      <c r="BN1377" s="14">
        <f t="shared" si="1957"/>
        <v>0.62111105090255525</v>
      </c>
    </row>
    <row r="1378" spans="1:66" x14ac:dyDescent="0.25">
      <c r="A1378" t="s">
        <v>338</v>
      </c>
      <c r="B1378" t="s">
        <v>79</v>
      </c>
      <c r="C1378" t="s">
        <v>80</v>
      </c>
      <c r="D1378" t="s">
        <v>394</v>
      </c>
      <c r="E1378" s="10">
        <f>VLOOKUP(A1378,home!$A$2:$E$405,3,FALSE)</f>
        <v>1.3033999999999999</v>
      </c>
      <c r="F1378" s="10">
        <f>VLOOKUP(B1378,home!$B$2:$E$405,3,FALSE)</f>
        <v>1.5344</v>
      </c>
      <c r="G1378" s="10">
        <f>VLOOKUP(C1378,away!$B$2:$E$405,4,FALSE)</f>
        <v>1.0741000000000001</v>
      </c>
      <c r="H1378" s="10">
        <f>VLOOKUP(A1378,away!$A$2:$E$405,3,FALSE)</f>
        <v>1.0085</v>
      </c>
      <c r="I1378" s="10">
        <f>VLOOKUP(C1378,away!$B$2:$E$405,3,FALSE)</f>
        <v>1.4874000000000001</v>
      </c>
      <c r="J1378" s="10">
        <f>VLOOKUP(B1378,home!$B$2:$E$405,4,FALSE)</f>
        <v>0.99160000000000004</v>
      </c>
      <c r="K1378" s="12">
        <f t="shared" si="1902"/>
        <v>2.1481322887359999</v>
      </c>
      <c r="L1378" s="12">
        <f t="shared" si="1903"/>
        <v>1.4874425396399999</v>
      </c>
      <c r="M1378" s="13">
        <f t="shared" si="1904"/>
        <v>2.6368772511423506E-2</v>
      </c>
      <c r="N1378" s="13">
        <f t="shared" si="1905"/>
        <v>5.6643611646123096E-2</v>
      </c>
      <c r="O1378" s="13">
        <f t="shared" si="1906"/>
        <v>3.9222033951581206E-2</v>
      </c>
      <c r="P1378" s="13">
        <f t="shared" si="1907"/>
        <v>8.4254117561291225E-2</v>
      </c>
      <c r="Q1378" s="13">
        <f t="shared" si="1908"/>
        <v>6.0838985563829794E-2</v>
      </c>
      <c r="R1378" s="13">
        <f t="shared" si="1909"/>
        <v>2.9170260895393128E-2</v>
      </c>
      <c r="S1378" s="13">
        <f t="shared" si="1910"/>
        <v>6.7302680879026064E-2</v>
      </c>
      <c r="T1378" s="13">
        <f t="shared" si="1911"/>
        <v>9.0494495196184285E-2</v>
      </c>
      <c r="U1378" s="13">
        <f t="shared" si="1912"/>
        <v>6.2661579300247072E-2</v>
      </c>
      <c r="V1378" s="13">
        <f t="shared" si="1913"/>
        <v>2.3894121918117493E-2</v>
      </c>
      <c r="W1378" s="13">
        <f t="shared" si="1914"/>
        <v>4.356339643453537E-2</v>
      </c>
      <c r="X1378" s="13">
        <f t="shared" si="1915"/>
        <v>6.4798049027929419E-2</v>
      </c>
      <c r="Y1378" s="13">
        <f t="shared" si="1916"/>
        <v>4.8191687304910281E-2</v>
      </c>
      <c r="Z1378" s="13">
        <f t="shared" si="1917"/>
        <v>1.4463028982734973E-2</v>
      </c>
      <c r="AA1378" s="13">
        <f t="shared" si="1918"/>
        <v>3.1068499550737576E-2</v>
      </c>
      <c r="AB1378" s="13">
        <f t="shared" si="1919"/>
        <v>3.3369623523759655E-2</v>
      </c>
      <c r="AC1378" s="13">
        <f t="shared" si="1920"/>
        <v>4.7716910131120659E-3</v>
      </c>
      <c r="AD1378" s="13">
        <f t="shared" si="1921"/>
        <v>2.3394984622008043E-2</v>
      </c>
      <c r="AE1378" s="13">
        <f t="shared" si="1922"/>
        <v>3.4798695340998394E-2</v>
      </c>
      <c r="AF1378" s="13">
        <f t="shared" si="1923"/>
        <v>2.5880529887086643E-2</v>
      </c>
      <c r="AG1378" s="13">
        <f t="shared" si="1924"/>
        <v>1.2831933700825688E-2</v>
      </c>
      <c r="AH1378" s="13">
        <f t="shared" si="1925"/>
        <v>5.3782311402415586E-3</v>
      </c>
      <c r="AI1378" s="13">
        <f t="shared" si="1926"/>
        <v>1.1553151968638323E-2</v>
      </c>
      <c r="AJ1378" s="13">
        <f t="shared" si="1927"/>
        <v>1.2408849390252937E-2</v>
      </c>
      <c r="AK1378" s="13">
        <f t="shared" si="1928"/>
        <v>8.8852833470881177E-3</v>
      </c>
      <c r="AL1378" s="13">
        <f t="shared" si="1929"/>
        <v>6.0986474119829556E-4</v>
      </c>
      <c r="AM1378" s="13">
        <f t="shared" si="1930"/>
        <v>1.0051104372203535E-2</v>
      </c>
      <c r="AN1378" s="13">
        <f t="shared" si="1931"/>
        <v>1.4950440213577136E-2</v>
      </c>
      <c r="AO1378" s="13">
        <f t="shared" si="1932"/>
        <v>1.1118960380009578E-2</v>
      </c>
      <c r="AP1378" s="13">
        <f t="shared" si="1933"/>
        <v>5.5129382219326608E-3</v>
      </c>
      <c r="AQ1378" s="13">
        <f t="shared" si="1934"/>
        <v>2.0500447074274855E-3</v>
      </c>
      <c r="AR1378" s="13">
        <f t="shared" si="1935"/>
        <v>1.5999619572023662E-3</v>
      </c>
      <c r="AS1378" s="13">
        <f t="shared" si="1936"/>
        <v>3.4369299410156487E-3</v>
      </c>
      <c r="AT1378" s="13">
        <f t="shared" si="1937"/>
        <v>3.6914900902096162E-3</v>
      </c>
      <c r="AU1378" s="13">
        <f t="shared" si="1938"/>
        <v>2.6432696854427479E-3</v>
      </c>
      <c r="AV1378" s="13">
        <f t="shared" si="1939"/>
        <v>1.4195232397841543E-3</v>
      </c>
      <c r="AW1378" s="13">
        <f t="shared" si="1940"/>
        <v>5.4129279433705521E-5</v>
      </c>
      <c r="AX1378" s="13">
        <f t="shared" si="1941"/>
        <v>3.5985169732309975E-3</v>
      </c>
      <c r="AY1378" s="13">
        <f t="shared" si="1942"/>
        <v>5.3525872256003611E-3</v>
      </c>
      <c r="AZ1378" s="13">
        <f t="shared" si="1943"/>
        <v>3.9808329682458118E-3</v>
      </c>
      <c r="BA1378" s="13">
        <f t="shared" si="1944"/>
        <v>1.9737534333900625E-3</v>
      </c>
      <c r="BB1378" s="13">
        <f t="shared" si="1945"/>
        <v>7.3396120489622096E-4</v>
      </c>
      <c r="BC1378" s="13">
        <f t="shared" si="1946"/>
        <v>2.1834502372161373E-4</v>
      </c>
      <c r="BD1378" s="13">
        <f t="shared" si="1947"/>
        <v>3.9664191282474536E-4</v>
      </c>
      <c r="BE1378" s="13">
        <f t="shared" si="1948"/>
        <v>8.5203930000484515E-4</v>
      </c>
      <c r="BF1378" s="13">
        <f t="shared" si="1949"/>
        <v>9.1514656580621398E-4</v>
      </c>
      <c r="BG1378" s="13">
        <f t="shared" si="1950"/>
        <v>6.5528529564473073E-4</v>
      </c>
      <c r="BH1378" s="13">
        <f t="shared" si="1951"/>
        <v>3.5190987547709048E-4</v>
      </c>
      <c r="BI1378" s="13">
        <f t="shared" si="1952"/>
        <v>1.5118979324748067E-4</v>
      </c>
      <c r="BJ1378" s="14">
        <f t="shared" si="1953"/>
        <v>0.52097785344866654</v>
      </c>
      <c r="BK1378" s="14">
        <f t="shared" si="1954"/>
        <v>0.21255383584976897</v>
      </c>
      <c r="BL1378" s="14">
        <f t="shared" si="1955"/>
        <v>0.24983090072459924</v>
      </c>
      <c r="BM1378" s="14">
        <f t="shared" si="1956"/>
        <v>0.69602937892996142</v>
      </c>
      <c r="BN1378" s="14">
        <f t="shared" si="1957"/>
        <v>0.29649778212964195</v>
      </c>
    </row>
    <row r="1379" spans="1:66" x14ac:dyDescent="0.25">
      <c r="A1379" t="s">
        <v>338</v>
      </c>
      <c r="B1379" t="s">
        <v>96</v>
      </c>
      <c r="C1379" t="s">
        <v>73</v>
      </c>
      <c r="D1379" t="s">
        <v>394</v>
      </c>
      <c r="E1379" s="10">
        <f>VLOOKUP(A1379,home!$A$2:$E$405,3,FALSE)</f>
        <v>1.3033999999999999</v>
      </c>
      <c r="F1379" s="10">
        <f>VLOOKUP(B1379,home!$B$2:$E$405,3,FALSE)</f>
        <v>1.5344</v>
      </c>
      <c r="G1379" s="10">
        <f>VLOOKUP(C1379,away!$B$2:$E$405,4,FALSE)</f>
        <v>1.3640000000000001</v>
      </c>
      <c r="H1379" s="10">
        <f>VLOOKUP(A1379,away!$A$2:$E$405,3,FALSE)</f>
        <v>1.0085</v>
      </c>
      <c r="I1379" s="10">
        <f>VLOOKUP(C1379,away!$B$2:$E$405,3,FALSE)</f>
        <v>0.2203</v>
      </c>
      <c r="J1379" s="10">
        <f>VLOOKUP(B1379,home!$B$2:$E$405,4,FALSE)</f>
        <v>0.69410000000000005</v>
      </c>
      <c r="K1379" s="12">
        <f t="shared" si="1902"/>
        <v>2.72791401344</v>
      </c>
      <c r="L1379" s="12">
        <f t="shared" si="1903"/>
        <v>0.154209966955</v>
      </c>
      <c r="M1379" s="13">
        <f t="shared" si="1904"/>
        <v>5.6015660228970789E-2</v>
      </c>
      <c r="N1379" s="13">
        <f t="shared" si="1905"/>
        <v>0.15280590451070311</v>
      </c>
      <c r="O1379" s="13">
        <f t="shared" si="1906"/>
        <v>8.6381731128720926E-3</v>
      </c>
      <c r="P1379" s="13">
        <f t="shared" si="1907"/>
        <v>2.356419348512441E-2</v>
      </c>
      <c r="Q1379" s="13">
        <f t="shared" si="1908"/>
        <v>0.20842068412556075</v>
      </c>
      <c r="R1379" s="13">
        <f t="shared" si="1909"/>
        <v>6.6604619514378752E-4</v>
      </c>
      <c r="S1379" s="13">
        <f t="shared" si="1910"/>
        <v>2.4781963308771215E-3</v>
      </c>
      <c r="T1379" s="13">
        <f t="shared" si="1911"/>
        <v>3.2140546811741215E-2</v>
      </c>
      <c r="U1379" s="13">
        <f t="shared" si="1912"/>
        <v>1.8169167493311308E-3</v>
      </c>
      <c r="V1379" s="13">
        <f t="shared" si="1913"/>
        <v>1.1583407131388759E-4</v>
      </c>
      <c r="W1379" s="13">
        <f t="shared" si="1914"/>
        <v>0.18951790163895629</v>
      </c>
      <c r="X1379" s="13">
        <f t="shared" si="1915"/>
        <v>2.9225549349124389E-2</v>
      </c>
      <c r="Y1379" s="13">
        <f t="shared" si="1916"/>
        <v>2.2534354996850969E-3</v>
      </c>
      <c r="Z1379" s="13">
        <f t="shared" si="1917"/>
        <v>3.4236987247875656E-5</v>
      </c>
      <c r="AA1379" s="13">
        <f t="shared" si="1918"/>
        <v>9.3395557291446574E-5</v>
      </c>
      <c r="AB1379" s="13">
        <f t="shared" si="1919"/>
        <v>1.2738752476418774E-4</v>
      </c>
      <c r="AC1379" s="13">
        <f t="shared" si="1920"/>
        <v>3.0455059994080629E-6</v>
      </c>
      <c r="AD1379" s="13">
        <f t="shared" si="1921"/>
        <v>0.12924713491966314</v>
      </c>
      <c r="AE1379" s="13">
        <f t="shared" si="1922"/>
        <v>1.9931196404989675E-2</v>
      </c>
      <c r="AF1379" s="13">
        <f t="shared" si="1923"/>
        <v>1.5367945694935365E-3</v>
      </c>
      <c r="AG1379" s="13">
        <f t="shared" si="1924"/>
        <v>7.8996346592740579E-5</v>
      </c>
      <c r="AH1379" s="13">
        <f t="shared" si="1925"/>
        <v>1.3199211680334152E-6</v>
      </c>
      <c r="AI1379" s="13">
        <f t="shared" si="1926"/>
        <v>3.6006314509144469E-6</v>
      </c>
      <c r="AJ1379" s="13">
        <f t="shared" si="1927"/>
        <v>4.9111064960911595E-6</v>
      </c>
      <c r="AK1379" s="13">
        <f t="shared" si="1928"/>
        <v>4.4656920773944296E-6</v>
      </c>
      <c r="AL1379" s="13">
        <f t="shared" si="1929"/>
        <v>5.1246306719807334E-8</v>
      </c>
      <c r="AM1379" s="13">
        <f t="shared" si="1930"/>
        <v>7.0515014108863877E-2</v>
      </c>
      <c r="AN1379" s="13">
        <f t="shared" si="1931"/>
        <v>1.0874117995559257E-2</v>
      </c>
      <c r="AO1379" s="13">
        <f t="shared" si="1932"/>
        <v>8.3844868837998192E-4</v>
      </c>
      <c r="AP1379" s="13">
        <f t="shared" si="1933"/>
        <v>4.3099048176180041E-5</v>
      </c>
      <c r="AQ1379" s="13">
        <f t="shared" si="1934"/>
        <v>1.6615756987601693E-6</v>
      </c>
      <c r="AR1379" s="13">
        <f t="shared" si="1935"/>
        <v>4.0708999941127581E-8</v>
      </c>
      <c r="AS1379" s="13">
        <f t="shared" si="1936"/>
        <v>1.1105065141253007E-7</v>
      </c>
      <c r="AT1379" s="13">
        <f t="shared" si="1937"/>
        <v>1.5146831409494066E-7</v>
      </c>
      <c r="AU1379" s="13">
        <f t="shared" si="1938"/>
        <v>1.3773084553724001E-7</v>
      </c>
      <c r="AV1379" s="13">
        <f t="shared" si="1939"/>
        <v>9.3929475905994298E-8</v>
      </c>
      <c r="AW1379" s="13">
        <f t="shared" si="1940"/>
        <v>5.9882950688722607E-10</v>
      </c>
      <c r="AX1379" s="13">
        <f t="shared" si="1941"/>
        <v>3.2059815857581518E-2</v>
      </c>
      <c r="AY1379" s="13">
        <f t="shared" si="1942"/>
        <v>4.9439431439810303E-3</v>
      </c>
      <c r="AZ1379" s="13">
        <f t="shared" si="1943"/>
        <v>3.8120265443035678E-4</v>
      </c>
      <c r="BA1379" s="13">
        <f t="shared" si="1944"/>
        <v>1.959508291428787E-5</v>
      </c>
      <c r="BB1379" s="13">
        <f t="shared" si="1945"/>
        <v>7.5543927217320442E-7</v>
      </c>
      <c r="BC1379" s="13">
        <f t="shared" si="1946"/>
        <v>2.3299253039667814E-8</v>
      </c>
      <c r="BD1379" s="13">
        <f t="shared" si="1947"/>
        <v>1.0462889226153967E-9</v>
      </c>
      <c r="BE1379" s="13">
        <f t="shared" si="1948"/>
        <v>2.8541862141095804E-9</v>
      </c>
      <c r="BF1379" s="13">
        <f t="shared" si="1949"/>
        <v>3.8929872852183922E-9</v>
      </c>
      <c r="BG1379" s="13">
        <f t="shared" si="1950"/>
        <v>3.5399115231636649E-9</v>
      </c>
      <c r="BH1379" s="13">
        <f t="shared" si="1951"/>
        <v>2.4141435625939745E-9</v>
      </c>
      <c r="BI1379" s="13">
        <f t="shared" si="1952"/>
        <v>1.3171152109712137E-9</v>
      </c>
      <c r="BJ1379" s="14">
        <f t="shared" si="1953"/>
        <v>0.88483582107062042</v>
      </c>
      <c r="BK1379" s="14">
        <f t="shared" si="1954"/>
        <v>8.7120924012573375E-2</v>
      </c>
      <c r="BL1379" s="14">
        <f t="shared" si="1955"/>
        <v>1.1356766443514689E-2</v>
      </c>
      <c r="BM1379" s="14">
        <f t="shared" si="1956"/>
        <v>0.52829314431042973</v>
      </c>
      <c r="BN1379" s="14">
        <f t="shared" si="1957"/>
        <v>0.45011066165837493</v>
      </c>
    </row>
    <row r="1380" spans="1:66" x14ac:dyDescent="0.25">
      <c r="A1380" t="s">
        <v>338</v>
      </c>
      <c r="B1380" t="s">
        <v>93</v>
      </c>
      <c r="C1380" t="s">
        <v>95</v>
      </c>
      <c r="D1380" t="s">
        <v>394</v>
      </c>
      <c r="E1380" s="10">
        <f>VLOOKUP(A1380,home!$A$2:$E$405,3,FALSE)</f>
        <v>1.3033999999999999</v>
      </c>
      <c r="F1380" s="10">
        <f>VLOOKUP(B1380,home!$B$2:$E$405,3,FALSE)</f>
        <v>1.0741000000000001</v>
      </c>
      <c r="G1380" s="10">
        <f>VLOOKUP(C1380,away!$B$2:$E$405,4,FALSE)</f>
        <v>1.3640000000000001</v>
      </c>
      <c r="H1380" s="10">
        <f>VLOOKUP(A1380,away!$A$2:$E$405,3,FALSE)</f>
        <v>1.0085</v>
      </c>
      <c r="I1380" s="10">
        <f>VLOOKUP(C1380,away!$B$2:$E$405,3,FALSE)</f>
        <v>0.99160000000000004</v>
      </c>
      <c r="J1380" s="10">
        <f>VLOOKUP(B1380,home!$B$2:$E$405,4,FALSE)</f>
        <v>1.0907</v>
      </c>
      <c r="K1380" s="12">
        <f t="shared" si="1902"/>
        <v>1.9095753661600001</v>
      </c>
      <c r="L1380" s="12">
        <f t="shared" si="1903"/>
        <v>1.09073119402</v>
      </c>
      <c r="M1380" s="13">
        <f t="shared" si="1904"/>
        <v>4.9771807974457405E-2</v>
      </c>
      <c r="N1380" s="13">
        <f t="shared" si="1905"/>
        <v>9.5043018437269713E-2</v>
      </c>
      <c r="O1380" s="13">
        <f t="shared" si="1906"/>
        <v>5.4287663540514085E-2</v>
      </c>
      <c r="P1380" s="13">
        <f t="shared" si="1907"/>
        <v>0.10366638498334807</v>
      </c>
      <c r="Q1380" s="13">
        <f t="shared" si="1908"/>
        <v>9.0745903366650491E-2</v>
      </c>
      <c r="R1380" s="13">
        <f t="shared" si="1909"/>
        <v>2.9606624037050465E-2</v>
      </c>
      <c r="S1380" s="13">
        <f t="shared" si="1910"/>
        <v>5.3979952772817121E-2</v>
      </c>
      <c r="T1380" s="13">
        <f t="shared" si="1911"/>
        <v>9.8979387531530225E-2</v>
      </c>
      <c r="U1380" s="13">
        <f t="shared" si="1912"/>
        <v>5.65360799363121E-2</v>
      </c>
      <c r="V1380" s="13">
        <f t="shared" si="1913"/>
        <v>1.2492361066912936E-2</v>
      </c>
      <c r="W1380" s="13">
        <f t="shared" si="1914"/>
        <v>5.7762047216297192E-2</v>
      </c>
      <c r="X1380" s="13">
        <f t="shared" si="1915"/>
        <v>6.3002866729271467E-2</v>
      </c>
      <c r="Y1380" s="13">
        <f t="shared" si="1916"/>
        <v>3.4359596027150587E-2</v>
      </c>
      <c r="Z1380" s="13">
        <f t="shared" si="1917"/>
        <v>1.0764289462277763E-2</v>
      </c>
      <c r="AA1380" s="13">
        <f t="shared" si="1918"/>
        <v>2.0555221991381288E-2</v>
      </c>
      <c r="AB1380" s="13">
        <f t="shared" si="1919"/>
        <v>1.9625872780346009E-2</v>
      </c>
      <c r="AC1380" s="13">
        <f t="shared" si="1920"/>
        <v>1.6262191946821972E-3</v>
      </c>
      <c r="AD1380" s="13">
        <f t="shared" si="1921"/>
        <v>2.757524561580299E-2</v>
      </c>
      <c r="AE1380" s="13">
        <f t="shared" si="1922"/>
        <v>3.0077180575919567E-2</v>
      </c>
      <c r="AF1380" s="13">
        <f t="shared" si="1923"/>
        <v>1.6403059541163945E-2</v>
      </c>
      <c r="AG1380" s="13">
        <f t="shared" si="1924"/>
        <v>5.963776239638301E-3</v>
      </c>
      <c r="AH1380" s="13">
        <f t="shared" si="1925"/>
        <v>2.9352365744917813E-3</v>
      </c>
      <c r="AI1380" s="13">
        <f t="shared" si="1926"/>
        <v>5.6050554565013674E-3</v>
      </c>
      <c r="AJ1380" s="13">
        <f t="shared" si="1927"/>
        <v>5.3516379128478531E-3</v>
      </c>
      <c r="AK1380" s="13">
        <f t="shared" si="1928"/>
        <v>3.4064519756607263E-3</v>
      </c>
      <c r="AL1380" s="13">
        <f t="shared" si="1929"/>
        <v>1.354857474253308E-4</v>
      </c>
      <c r="AM1380" s="13">
        <f t="shared" si="1930"/>
        <v>1.053140194874979E-2</v>
      </c>
      <c r="AN1380" s="13">
        <f t="shared" si="1931"/>
        <v>1.1486928622264414E-2</v>
      </c>
      <c r="AO1380" s="13">
        <f t="shared" si="1932"/>
        <v>6.2645756858924866E-3</v>
      </c>
      <c r="AP1380" s="13">
        <f t="shared" si="1933"/>
        <v>2.277656039300724E-3</v>
      </c>
      <c r="AQ1380" s="13">
        <f t="shared" si="1934"/>
        <v>6.2107762282833561E-4</v>
      </c>
      <c r="AR1380" s="13">
        <f t="shared" si="1935"/>
        <v>6.4031081872531926E-4</v>
      </c>
      <c r="AS1380" s="13">
        <f t="shared" si="1936"/>
        <v>1.2227217661236111E-3</v>
      </c>
      <c r="AT1380" s="13">
        <f t="shared" si="1937"/>
        <v>1.1674396821286484E-3</v>
      </c>
      <c r="AU1380" s="13">
        <f t="shared" si="1938"/>
        <v>7.4310468615684268E-4</v>
      </c>
      <c r="AV1380" s="13">
        <f t="shared" si="1939"/>
        <v>3.5475360079079127E-4</v>
      </c>
      <c r="AW1380" s="13">
        <f t="shared" si="1940"/>
        <v>7.8387289600877408E-6</v>
      </c>
      <c r="AX1380" s="13">
        <f t="shared" si="1941"/>
        <v>3.3517509554103343E-3</v>
      </c>
      <c r="AY1380" s="13">
        <f t="shared" si="1942"/>
        <v>3.6558593216523901E-3</v>
      </c>
      <c r="AZ1380" s="13">
        <f t="shared" si="1943"/>
        <v>1.9937799015375289E-3</v>
      </c>
      <c r="BA1380" s="13">
        <f t="shared" si="1944"/>
        <v>7.2489264420570222E-4</v>
      </c>
      <c r="BB1380" s="13">
        <f t="shared" si="1945"/>
        <v>1.9766575483770013E-4</v>
      </c>
      <c r="BC1380" s="13">
        <f t="shared" si="1946"/>
        <v>4.3120040958197866E-5</v>
      </c>
      <c r="BD1380" s="13">
        <f t="shared" si="1947"/>
        <v>1.1640116397536517E-4</v>
      </c>
      <c r="BE1380" s="13">
        <f t="shared" si="1948"/>
        <v>2.2227679531970816E-4</v>
      </c>
      <c r="BF1380" s="13">
        <f t="shared" si="1949"/>
        <v>2.1222714640575159E-4</v>
      </c>
      <c r="BG1380" s="13">
        <f t="shared" si="1950"/>
        <v>1.3508791026895168E-4</v>
      </c>
      <c r="BH1380" s="13">
        <f t="shared" si="1951"/>
        <v>6.4490136428905676E-5</v>
      </c>
      <c r="BI1380" s="13">
        <f t="shared" si="1952"/>
        <v>2.4629755176987192E-5</v>
      </c>
      <c r="BJ1380" s="14">
        <f t="shared" si="1953"/>
        <v>0.56106078981833207</v>
      </c>
      <c r="BK1380" s="14">
        <f t="shared" si="1954"/>
        <v>0.22532807106129543</v>
      </c>
      <c r="BL1380" s="14">
        <f t="shared" si="1955"/>
        <v>0.20281328766660656</v>
      </c>
      <c r="BM1380" s="14">
        <f t="shared" si="1956"/>
        <v>0.57319701507652909</v>
      </c>
      <c r="BN1380" s="14">
        <f t="shared" si="1957"/>
        <v>0.42312140233929019</v>
      </c>
    </row>
    <row r="1381" spans="1:66" x14ac:dyDescent="0.25">
      <c r="A1381" t="s">
        <v>338</v>
      </c>
      <c r="B1381" t="s">
        <v>81</v>
      </c>
      <c r="C1381" t="s">
        <v>86</v>
      </c>
      <c r="D1381" t="s">
        <v>394</v>
      </c>
      <c r="E1381" s="10">
        <f>VLOOKUP(A1381,home!$A$2:$E$405,3,FALSE)</f>
        <v>1.3033999999999999</v>
      </c>
      <c r="F1381" s="10">
        <f>VLOOKUP(B1381,home!$B$2:$E$405,3,FALSE)</f>
        <v>0.6905</v>
      </c>
      <c r="G1381" s="10">
        <f>VLOOKUP(C1381,away!$B$2:$E$405,4,FALSE)</f>
        <v>1.0229999999999999</v>
      </c>
      <c r="H1381" s="10">
        <f>VLOOKUP(A1381,away!$A$2:$E$405,3,FALSE)</f>
        <v>1.0085</v>
      </c>
      <c r="I1381" s="10">
        <f>VLOOKUP(C1381,away!$B$2:$E$405,3,FALSE)</f>
        <v>0.66100000000000003</v>
      </c>
      <c r="J1381" s="10">
        <f>VLOOKUP(B1381,home!$B$2:$E$405,4,FALSE)</f>
        <v>0.59489999999999998</v>
      </c>
      <c r="K1381" s="12">
        <f t="shared" si="1902"/>
        <v>0.92069764709999979</v>
      </c>
      <c r="L1381" s="12">
        <f t="shared" si="1903"/>
        <v>0.39657134565000002</v>
      </c>
      <c r="M1381" s="13">
        <f t="shared" si="1904"/>
        <v>0.26786584752079523</v>
      </c>
      <c r="N1381" s="13">
        <f t="shared" si="1905"/>
        <v>0.24662345555084345</v>
      </c>
      <c r="O1381" s="13">
        <f t="shared" si="1906"/>
        <v>0.10622791960499947</v>
      </c>
      <c r="P1381" s="13">
        <f t="shared" si="1907"/>
        <v>9.7803795636650939E-2</v>
      </c>
      <c r="Q1381" s="13">
        <f t="shared" si="1908"/>
        <v>0.11353281762266645</v>
      </c>
      <c r="R1381" s="13">
        <f t="shared" si="1909"/>
        <v>2.1063474511677328E-2</v>
      </c>
      <c r="S1381" s="13">
        <f t="shared" si="1910"/>
        <v>8.9275868214155011E-3</v>
      </c>
      <c r="T1381" s="13">
        <f t="shared" si="1911"/>
        <v>4.5023862260056863E-2</v>
      </c>
      <c r="U1381" s="13">
        <f t="shared" si="1912"/>
        <v>1.939309142265213E-2</v>
      </c>
      <c r="V1381" s="13">
        <f t="shared" si="1913"/>
        <v>3.6218456410655963E-4</v>
      </c>
      <c r="W1381" s="13">
        <f t="shared" si="1914"/>
        <v>3.4843132684607481E-2</v>
      </c>
      <c r="X1381" s="13">
        <f t="shared" si="1915"/>
        <v>1.3817788015396282E-2</v>
      </c>
      <c r="Y1381" s="13">
        <f t="shared" si="1916"/>
        <v>2.7398693935860737E-3</v>
      </c>
      <c r="Z1381" s="13">
        <f t="shared" si="1917"/>
        <v>2.784390143720119E-3</v>
      </c>
      <c r="AA1381" s="13">
        <f t="shared" si="1918"/>
        <v>2.5635814539315435E-3</v>
      </c>
      <c r="AB1381" s="13">
        <f t="shared" si="1919"/>
        <v>1.180141706391984E-3</v>
      </c>
      <c r="AC1381" s="13">
        <f t="shared" si="1920"/>
        <v>8.2651039266674E-6</v>
      </c>
      <c r="AD1381" s="13">
        <f t="shared" si="1921"/>
        <v>8.0199975700777984E-3</v>
      </c>
      <c r="AE1381" s="13">
        <f t="shared" si="1922"/>
        <v>3.1805012284754825E-3</v>
      </c>
      <c r="AF1381" s="13">
        <f t="shared" si="1923"/>
        <v>6.3064782600900015E-4</v>
      </c>
      <c r="AG1381" s="13">
        <f t="shared" si="1924"/>
        <v>8.3365618997212102E-5</v>
      </c>
      <c r="AH1381" s="13">
        <f t="shared" si="1925"/>
        <v>2.7605233652742105E-4</v>
      </c>
      <c r="AI1381" s="13">
        <f t="shared" si="1926"/>
        <v>2.5416073671725384E-4</v>
      </c>
      <c r="AJ1381" s="13">
        <f t="shared" si="1927"/>
        <v>1.1700259614038906E-4</v>
      </c>
      <c r="AK1381" s="13">
        <f t="shared" si="1928"/>
        <v>3.5908004990349255E-5</v>
      </c>
      <c r="AL1381" s="13">
        <f t="shared" si="1929"/>
        <v>1.2071095182026968E-7</v>
      </c>
      <c r="AM1381" s="13">
        <f t="shared" si="1930"/>
        <v>1.4767985785036695E-3</v>
      </c>
      <c r="AN1381" s="13">
        <f t="shared" si="1931"/>
        <v>5.8565599953120729E-4</v>
      </c>
      <c r="AO1381" s="13">
        <f t="shared" si="1932"/>
        <v>1.1612719391104333E-4</v>
      </c>
      <c r="AP1381" s="13">
        <f t="shared" si="1933"/>
        <v>1.5350905851953649E-5</v>
      </c>
      <c r="AQ1381" s="13">
        <f t="shared" si="1934"/>
        <v>1.5219323476639295E-6</v>
      </c>
      <c r="AR1381" s="13">
        <f t="shared" si="1935"/>
        <v>2.1894889313301213E-5</v>
      </c>
      <c r="AS1381" s="13">
        <f t="shared" si="1936"/>
        <v>2.0158573074271355E-5</v>
      </c>
      <c r="AT1381" s="13">
        <f t="shared" si="1937"/>
        <v>9.2799753991875216E-6</v>
      </c>
      <c r="AU1381" s="13">
        <f t="shared" si="1938"/>
        <v>2.8480171717259452E-6</v>
      </c>
      <c r="AV1381" s="13">
        <f t="shared" si="1939"/>
        <v>6.5554067722711831E-7</v>
      </c>
      <c r="AW1381" s="13">
        <f t="shared" si="1940"/>
        <v>1.2242850263589016E-9</v>
      </c>
      <c r="AX1381" s="13">
        <f t="shared" si="1941"/>
        <v>2.2661416274482541E-4</v>
      </c>
      <c r="AY1381" s="13">
        <f t="shared" si="1942"/>
        <v>8.9868683463063489E-5</v>
      </c>
      <c r="AZ1381" s="13">
        <f t="shared" si="1943"/>
        <v>1.7819672366370496E-5</v>
      </c>
      <c r="BA1381" s="13">
        <f t="shared" si="1944"/>
        <v>2.3555904831245565E-6</v>
      </c>
      <c r="BB1381" s="13">
        <f t="shared" si="1945"/>
        <v>2.3353992192325971E-7</v>
      </c>
      <c r="BC1381" s="13">
        <f t="shared" si="1946"/>
        <v>1.8523048220020615E-8</v>
      </c>
      <c r="BD1381" s="13">
        <f t="shared" si="1947"/>
        <v>1.447147619638944E-6</v>
      </c>
      <c r="BE1381" s="13">
        <f t="shared" si="1948"/>
        <v>1.332385408407941E-6</v>
      </c>
      <c r="BF1381" s="13">
        <f t="shared" si="1949"/>
        <v>6.1336205527578167E-7</v>
      </c>
      <c r="BG1381" s="13">
        <f t="shared" si="1950"/>
        <v>1.8824033370427747E-7</v>
      </c>
      <c r="BH1381" s="13">
        <f t="shared" si="1951"/>
        <v>4.3328108082711752E-8</v>
      </c>
      <c r="BI1381" s="13">
        <f t="shared" si="1952"/>
        <v>7.9784174330094408E-9</v>
      </c>
      <c r="BJ1381" s="14">
        <f t="shared" si="1953"/>
        <v>0.47102780255288912</v>
      </c>
      <c r="BK1381" s="14">
        <f t="shared" si="1954"/>
        <v>0.37505766904130977</v>
      </c>
      <c r="BL1381" s="14">
        <f t="shared" si="1955"/>
        <v>0.15116980181160614</v>
      </c>
      <c r="BM1381" s="14">
        <f t="shared" si="1956"/>
        <v>0.14683248564271426</v>
      </c>
      <c r="BN1381" s="14">
        <f t="shared" si="1957"/>
        <v>0.85311731044763284</v>
      </c>
    </row>
    <row r="1382" spans="1:66" x14ac:dyDescent="0.25">
      <c r="A1382" t="s">
        <v>338</v>
      </c>
      <c r="B1382" t="s">
        <v>85</v>
      </c>
      <c r="C1382" t="s">
        <v>75</v>
      </c>
      <c r="D1382" t="s">
        <v>394</v>
      </c>
      <c r="E1382" s="10">
        <f>VLOOKUP(A1382,home!$A$2:$E$405,3,FALSE)</f>
        <v>1.3033999999999999</v>
      </c>
      <c r="F1382" s="10">
        <f>VLOOKUP(B1382,home!$B$2:$E$405,3,FALSE)</f>
        <v>1.381</v>
      </c>
      <c r="G1382" s="10">
        <f>VLOOKUP(C1382,away!$B$2:$E$405,4,FALSE)</f>
        <v>0.61380000000000001</v>
      </c>
      <c r="H1382" s="10">
        <f>VLOOKUP(A1382,away!$A$2:$E$405,3,FALSE)</f>
        <v>1.0085</v>
      </c>
      <c r="I1382" s="10">
        <f>VLOOKUP(C1382,away!$B$2:$E$405,3,FALSE)</f>
        <v>0.59489999999999998</v>
      </c>
      <c r="J1382" s="10">
        <f>VLOOKUP(B1382,home!$B$2:$E$405,4,FALSE)</f>
        <v>1.4874000000000001</v>
      </c>
      <c r="K1382" s="12">
        <f t="shared" si="1902"/>
        <v>1.1048371765199998</v>
      </c>
      <c r="L1382" s="12">
        <f t="shared" si="1903"/>
        <v>0.89237552120999997</v>
      </c>
      <c r="M1382" s="13">
        <f t="shared" si="1904"/>
        <v>0.13571302978112867</v>
      </c>
      <c r="N1382" s="13">
        <f t="shared" si="1905"/>
        <v>0.14994080064035684</v>
      </c>
      <c r="O1382" s="13">
        <f t="shared" si="1906"/>
        <v>0.12110698568592292</v>
      </c>
      <c r="P1382" s="13">
        <f t="shared" si="1907"/>
        <v>0.13380350012208311</v>
      </c>
      <c r="Q1382" s="13">
        <f t="shared" si="1908"/>
        <v>8.2830085412320037E-2</v>
      </c>
      <c r="R1382" s="13">
        <f t="shared" si="1909"/>
        <v>5.4036454736823739E-2</v>
      </c>
      <c r="S1382" s="13">
        <f t="shared" si="1910"/>
        <v>3.298020955282259E-2</v>
      </c>
      <c r="T1382" s="13">
        <f t="shared" si="1911"/>
        <v>7.3915540641687899E-2</v>
      </c>
      <c r="U1382" s="13">
        <f t="shared" si="1912"/>
        <v>5.9701484080583109E-2</v>
      </c>
      <c r="V1382" s="13">
        <f t="shared" si="1913"/>
        <v>3.6129073891711726E-3</v>
      </c>
      <c r="W1382" s="13">
        <f t="shared" si="1914"/>
        <v>3.0504585899286028E-2</v>
      </c>
      <c r="X1382" s="13">
        <f t="shared" si="1915"/>
        <v>2.722154574117058E-2</v>
      </c>
      <c r="Y1382" s="13">
        <f t="shared" si="1916"/>
        <v>1.2145920534459476E-2</v>
      </c>
      <c r="Z1382" s="13">
        <f t="shared" si="1917"/>
        <v>1.6073603153371221E-2</v>
      </c>
      <c r="AA1382" s="13">
        <f t="shared" si="1918"/>
        <v>1.7758714324473623E-2</v>
      </c>
      <c r="AB1382" s="13">
        <f t="shared" si="1919"/>
        <v>9.810243896438359E-3</v>
      </c>
      <c r="AC1382" s="13">
        <f t="shared" si="1920"/>
        <v>2.2262953263757889E-4</v>
      </c>
      <c r="AD1382" s="13">
        <f t="shared" si="1921"/>
        <v>8.4256501389697452E-3</v>
      </c>
      <c r="AE1382" s="13">
        <f t="shared" si="1922"/>
        <v>7.518843934296234E-3</v>
      </c>
      <c r="AF1382" s="13">
        <f t="shared" si="1923"/>
        <v>3.3548161373821244E-3</v>
      </c>
      <c r="AG1382" s="13">
        <f t="shared" si="1924"/>
        <v>9.9791859972003078E-4</v>
      </c>
      <c r="AH1382" s="13">
        <f t="shared" si="1925"/>
        <v>3.5859224979280842E-3</v>
      </c>
      <c r="AI1382" s="13">
        <f t="shared" si="1926"/>
        <v>3.96186048783041E-3</v>
      </c>
      <c r="AJ1382" s="13">
        <f t="shared" si="1927"/>
        <v>2.1886053775703501E-3</v>
      </c>
      <c r="AK1382" s="13">
        <f t="shared" si="1928"/>
        <v>8.0601752862377108E-4</v>
      </c>
      <c r="AL1382" s="13">
        <f t="shared" si="1929"/>
        <v>8.7798822988457916E-6</v>
      </c>
      <c r="AM1382" s="13">
        <f t="shared" si="1930"/>
        <v>1.8617943019769336E-3</v>
      </c>
      <c r="AN1382" s="13">
        <f t="shared" si="1931"/>
        <v>1.6614196606124739E-3</v>
      </c>
      <c r="AO1382" s="13">
        <f t="shared" si="1932"/>
        <v>7.4130511779379885E-4</v>
      </c>
      <c r="AP1382" s="13">
        <f t="shared" si="1933"/>
        <v>2.2050751362229394E-4</v>
      </c>
      <c r="AQ1382" s="13">
        <f t="shared" si="1934"/>
        <v>4.9193876849853917E-5</v>
      </c>
      <c r="AR1382" s="13">
        <f t="shared" si="1935"/>
        <v>6.3999789162144812E-4</v>
      </c>
      <c r="AS1382" s="13">
        <f t="shared" si="1936"/>
        <v>7.0709346355779361E-4</v>
      </c>
      <c r="AT1382" s="13">
        <f t="shared" si="1937"/>
        <v>3.9061157290647017E-4</v>
      </c>
      <c r="AU1382" s="13">
        <f t="shared" si="1938"/>
        <v>1.4385406244200681E-4</v>
      </c>
      <c r="AV1382" s="13">
        <f t="shared" si="1939"/>
        <v>3.9733829044839649E-5</v>
      </c>
      <c r="AW1382" s="13">
        <f t="shared" si="1940"/>
        <v>2.4045406369195078E-7</v>
      </c>
      <c r="AX1382" s="13">
        <f t="shared" si="1941"/>
        <v>3.4282992664287008E-4</v>
      </c>
      <c r="AY1382" s="13">
        <f t="shared" si="1942"/>
        <v>3.0593303447431716E-4</v>
      </c>
      <c r="AZ1382" s="13">
        <f t="shared" si="1943"/>
        <v>1.3650357554718785E-4</v>
      </c>
      <c r="BA1382" s="13">
        <f t="shared" si="1944"/>
        <v>4.0604149791983457E-5</v>
      </c>
      <c r="BB1382" s="13">
        <f t="shared" si="1945"/>
        <v>9.0585373334775347E-6</v>
      </c>
      <c r="BC1382" s="13">
        <f t="shared" si="1946"/>
        <v>1.6167233948724525E-6</v>
      </c>
      <c r="BD1382" s="13">
        <f t="shared" si="1947"/>
        <v>9.5186408684831765E-5</v>
      </c>
      <c r="BE1382" s="13">
        <f t="shared" si="1948"/>
        <v>1.0516548301442831E-4</v>
      </c>
      <c r="BF1382" s="13">
        <f t="shared" si="1949"/>
        <v>5.8095367660511504E-5</v>
      </c>
      <c r="BG1382" s="13">
        <f t="shared" si="1950"/>
        <v>2.1395307324976941E-5</v>
      </c>
      <c r="BH1382" s="13">
        <f t="shared" si="1951"/>
        <v>5.9095827339263001E-6</v>
      </c>
      <c r="BI1382" s="13">
        <f t="shared" si="1952"/>
        <v>1.3058253404324936E-6</v>
      </c>
      <c r="BJ1382" s="14">
        <f t="shared" si="1953"/>
        <v>0.40222647409768891</v>
      </c>
      <c r="BK1382" s="14">
        <f t="shared" si="1954"/>
        <v>0.30664698929461631</v>
      </c>
      <c r="BL1382" s="14">
        <f t="shared" si="1955"/>
        <v>0.27516463741052605</v>
      </c>
      <c r="BM1382" s="14">
        <f t="shared" si="1956"/>
        <v>0.32237515499715663</v>
      </c>
      <c r="BN1382" s="14">
        <f t="shared" si="1957"/>
        <v>0.67743085637863532</v>
      </c>
    </row>
    <row r="1383" spans="1:66" x14ac:dyDescent="0.25">
      <c r="A1383" t="s">
        <v>350</v>
      </c>
      <c r="B1383" t="s">
        <v>97</v>
      </c>
      <c r="C1383" t="s">
        <v>103</v>
      </c>
      <c r="D1383" t="s">
        <v>394</v>
      </c>
      <c r="E1383" s="10">
        <f>VLOOKUP(A1383,home!$A$2:$E$405,3,FALSE)</f>
        <v>1.6667000000000001</v>
      </c>
      <c r="F1383" s="10">
        <f>VLOOKUP(B1383,home!$B$2:$E$405,3,FALSE)</f>
        <v>1.08</v>
      </c>
      <c r="G1383" s="10">
        <f>VLOOKUP(C1383,away!$B$2:$E$405,4,FALSE)</f>
        <v>0.8</v>
      </c>
      <c r="H1383" s="10">
        <f>VLOOKUP(A1383,away!$A$2:$E$405,3,FALSE)</f>
        <v>1.3193999999999999</v>
      </c>
      <c r="I1383" s="10">
        <f>VLOOKUP(C1383,away!$B$2:$E$405,3,FALSE)</f>
        <v>0.63160000000000005</v>
      </c>
      <c r="J1383" s="10">
        <f>VLOOKUP(B1383,home!$B$2:$E$405,4,FALSE)</f>
        <v>1.0610999999999999</v>
      </c>
      <c r="K1383" s="12">
        <f t="shared" si="1902"/>
        <v>1.4400288000000003</v>
      </c>
      <c r="L1383" s="12">
        <f t="shared" si="1903"/>
        <v>0.8842496887439999</v>
      </c>
      <c r="M1383" s="13">
        <f t="shared" si="1904"/>
        <v>9.7854021364984889E-2</v>
      </c>
      <c r="N1383" s="13">
        <f t="shared" si="1905"/>
        <v>0.14091260896139357</v>
      </c>
      <c r="O1383" s="13">
        <f t="shared" si="1906"/>
        <v>8.6527387934336605E-2</v>
      </c>
      <c r="P1383" s="13">
        <f t="shared" si="1907"/>
        <v>0.12460193061421725</v>
      </c>
      <c r="Q1383" s="13">
        <f t="shared" si="1908"/>
        <v>0.10145910759377245</v>
      </c>
      <c r="R1383" s="13">
        <f t="shared" si="1909"/>
        <v>3.8255907924384228E-2</v>
      </c>
      <c r="S1383" s="13">
        <f t="shared" si="1910"/>
        <v>3.9665311900880518E-2</v>
      </c>
      <c r="T1383" s="13">
        <f t="shared" si="1911"/>
        <v>8.9715184310037291E-2</v>
      </c>
      <c r="U1383" s="13">
        <f t="shared" si="1912"/>
        <v>5.5089609181261517E-2</v>
      </c>
      <c r="V1383" s="13">
        <f t="shared" si="1913"/>
        <v>5.6119585892930139E-3</v>
      </c>
      <c r="W1383" s="13">
        <f t="shared" si="1914"/>
        <v>4.8701345652443689E-2</v>
      </c>
      <c r="X1383" s="13">
        <f t="shared" si="1915"/>
        <v>4.3064149734587283E-2</v>
      </c>
      <c r="Y1383" s="13">
        <f t="shared" si="1916"/>
        <v>1.9039730499416901E-2</v>
      </c>
      <c r="Z1383" s="13">
        <f t="shared" si="1917"/>
        <v>1.1275924891585293E-2</v>
      </c>
      <c r="AA1383" s="13">
        <f t="shared" si="1918"/>
        <v>1.6237656590519706E-2</v>
      </c>
      <c r="AB1383" s="13">
        <f t="shared" si="1919"/>
        <v>1.1691346567429095E-2</v>
      </c>
      <c r="AC1383" s="13">
        <f t="shared" si="1920"/>
        <v>4.466224694951354E-4</v>
      </c>
      <c r="AD1383" s="13">
        <f t="shared" si="1921"/>
        <v>1.7532835084568436E-2</v>
      </c>
      <c r="AE1383" s="13">
        <f t="shared" si="1922"/>
        <v>1.5503403966329521E-2</v>
      </c>
      <c r="AF1383" s="13">
        <f t="shared" si="1923"/>
        <v>6.8544400658496841E-3</v>
      </c>
      <c r="AG1383" s="13">
        <f t="shared" si="1924"/>
        <v>2.020345498247329E-3</v>
      </c>
      <c r="AH1383" s="13">
        <f t="shared" si="1925"/>
        <v>2.4926832689212536E-3</v>
      </c>
      <c r="AI1383" s="13">
        <f t="shared" si="1926"/>
        <v>3.5895356965247507E-3</v>
      </c>
      <c r="AJ1383" s="13">
        <f t="shared" si="1927"/>
        <v>2.5845173908118518E-3</v>
      </c>
      <c r="AK1383" s="13">
        <f t="shared" si="1928"/>
        <v>1.2405931589566407E-3</v>
      </c>
      <c r="AL1383" s="13">
        <f t="shared" si="1929"/>
        <v>2.2748179861597963E-5</v>
      </c>
      <c r="AM1383" s="13">
        <f t="shared" si="1930"/>
        <v>5.0495574934857892E-3</v>
      </c>
      <c r="AN1383" s="13">
        <f t="shared" si="1931"/>
        <v>4.4650696419097418E-3</v>
      </c>
      <c r="AO1383" s="13">
        <f t="shared" si="1932"/>
        <v>1.9741182205394855E-3</v>
      </c>
      <c r="AP1383" s="13">
        <f t="shared" si="1933"/>
        <v>5.8187114068529986E-4</v>
      </c>
      <c r="AQ1383" s="13">
        <f t="shared" si="1934"/>
        <v>1.2862984376002312E-4</v>
      </c>
      <c r="AR1383" s="13">
        <f t="shared" si="1935"/>
        <v>4.4083088093619912E-4</v>
      </c>
      <c r="AS1383" s="13">
        <f t="shared" si="1936"/>
        <v>6.3480916447749777E-4</v>
      </c>
      <c r="AT1383" s="13">
        <f t="shared" si="1937"/>
        <v>4.5707173967576706E-4</v>
      </c>
      <c r="AU1383" s="13">
        <f t="shared" si="1938"/>
        <v>2.1939882293306912E-4</v>
      </c>
      <c r="AV1383" s="13">
        <f t="shared" si="1939"/>
        <v>7.8985155927430043E-5</v>
      </c>
      <c r="AW1383" s="13">
        <f t="shared" si="1940"/>
        <v>8.0461893054119121E-7</v>
      </c>
      <c r="AX1383" s="13">
        <f t="shared" si="1941"/>
        <v>1.2119180363125597E-3</v>
      </c>
      <c r="AY1383" s="13">
        <f t="shared" si="1942"/>
        <v>1.0716381463926204E-3</v>
      </c>
      <c r="AZ1383" s="13">
        <f t="shared" si="1943"/>
        <v>4.7379784869693573E-4</v>
      </c>
      <c r="BA1383" s="13">
        <f t="shared" si="1944"/>
        <v>1.3965186674594742E-4</v>
      </c>
      <c r="BB1383" s="13">
        <f t="shared" si="1945"/>
        <v>3.087177992565563E-5</v>
      </c>
      <c r="BC1383" s="13">
        <f t="shared" si="1946"/>
        <v>5.4596723580468539E-6</v>
      </c>
      <c r="BD1383" s="13">
        <f t="shared" si="1947"/>
        <v>6.496742820942952E-5</v>
      </c>
      <c r="BE1383" s="13">
        <f t="shared" si="1948"/>
        <v>9.3554967683510951E-5</v>
      </c>
      <c r="BF1383" s="13">
        <f t="shared" si="1949"/>
        <v>6.7360923923662558E-5</v>
      </c>
      <c r="BG1383" s="13">
        <f t="shared" si="1950"/>
        <v>3.2333890148227701E-5</v>
      </c>
      <c r="BH1383" s="13">
        <f t="shared" si="1951"/>
        <v>1.1640433257371046E-5</v>
      </c>
      <c r="BI1383" s="13">
        <f t="shared" si="1952"/>
        <v>3.3525118270184186E-6</v>
      </c>
      <c r="BJ1383" s="14">
        <f t="shared" si="1953"/>
        <v>0.4999357350574582</v>
      </c>
      <c r="BK1383" s="14">
        <f t="shared" si="1954"/>
        <v>0.26927423126512501</v>
      </c>
      <c r="BL1383" s="14">
        <f t="shared" si="1955"/>
        <v>0.21981354363214486</v>
      </c>
      <c r="BM1383" s="14">
        <f t="shared" si="1956"/>
        <v>0.40961763692576236</v>
      </c>
      <c r="BN1383" s="14">
        <f t="shared" si="1957"/>
        <v>0.58961096439308902</v>
      </c>
    </row>
    <row r="1384" spans="1:66" x14ac:dyDescent="0.25">
      <c r="A1384" t="s">
        <v>350</v>
      </c>
      <c r="B1384" t="s">
        <v>99</v>
      </c>
      <c r="C1384" t="s">
        <v>105</v>
      </c>
      <c r="D1384" t="s">
        <v>394</v>
      </c>
      <c r="E1384" s="10">
        <f>VLOOKUP(A1384,home!$A$2:$E$405,3,FALSE)</f>
        <v>1.6667000000000001</v>
      </c>
      <c r="F1384" s="10">
        <f>VLOOKUP(B1384,home!$B$2:$E$405,3,FALSE)</f>
        <v>0.5</v>
      </c>
      <c r="G1384" s="10">
        <f>VLOOKUP(C1384,away!$B$2:$E$405,4,FALSE)</f>
        <v>0.3</v>
      </c>
      <c r="H1384" s="10">
        <f>VLOOKUP(A1384,away!$A$2:$E$405,3,FALSE)</f>
        <v>1.3193999999999999</v>
      </c>
      <c r="I1384" s="10">
        <f>VLOOKUP(C1384,away!$B$2:$E$405,3,FALSE)</f>
        <v>1.3895</v>
      </c>
      <c r="J1384" s="10">
        <f>VLOOKUP(B1384,home!$B$2:$E$405,4,FALSE)</f>
        <v>1.2632000000000001</v>
      </c>
      <c r="K1384" s="12">
        <f t="shared" si="1902"/>
        <v>0.25000499999999998</v>
      </c>
      <c r="L1384" s="12">
        <f t="shared" si="1903"/>
        <v>2.3158325181600001</v>
      </c>
      <c r="M1384" s="13">
        <f t="shared" si="1904"/>
        <v>7.6854787199962138E-2</v>
      </c>
      <c r="N1384" s="13">
        <f t="shared" si="1905"/>
        <v>1.9214081073926532E-2</v>
      </c>
      <c r="O1384" s="13">
        <f t="shared" si="1906"/>
        <v>0.17798281537393926</v>
      </c>
      <c r="P1384" s="13">
        <f t="shared" si="1907"/>
        <v>4.4496593757561681E-2</v>
      </c>
      <c r="Q1384" s="13">
        <f t="shared" si="1908"/>
        <v>2.401808169443501E-3</v>
      </c>
      <c r="R1384" s="13">
        <f t="shared" si="1909"/>
        <v>0.20608919575831811</v>
      </c>
      <c r="S1384" s="13">
        <f t="shared" si="1910"/>
        <v>6.4405449815182515E-3</v>
      </c>
      <c r="T1384" s="13">
        <f t="shared" si="1911"/>
        <v>5.5621854611796022E-3</v>
      </c>
      <c r="U1384" s="13">
        <f t="shared" si="1912"/>
        <v>5.1523329385558314E-2</v>
      </c>
      <c r="V1384" s="13">
        <f t="shared" si="1913"/>
        <v>4.1432005020395067E-4</v>
      </c>
      <c r="W1384" s="13">
        <f t="shared" si="1914"/>
        <v>2.0015468380057418E-4</v>
      </c>
      <c r="X1384" s="13">
        <f t="shared" si="1915"/>
        <v>4.6352472540740227E-4</v>
      </c>
      <c r="Y1384" s="13">
        <f t="shared" si="1916"/>
        <v>5.3672281603482359E-4</v>
      </c>
      <c r="Z1384" s="13">
        <f t="shared" si="1917"/>
        <v>0.15908935372618502</v>
      </c>
      <c r="AA1384" s="13">
        <f t="shared" si="1918"/>
        <v>3.9773133878314881E-2</v>
      </c>
      <c r="AB1384" s="13">
        <f t="shared" si="1919"/>
        <v>4.9717411676240553E-3</v>
      </c>
      <c r="AC1384" s="13">
        <f t="shared" si="1920"/>
        <v>1.4992422423514005E-5</v>
      </c>
      <c r="AD1384" s="13">
        <f t="shared" si="1921"/>
        <v>1.2509917930890634E-5</v>
      </c>
      <c r="AE1384" s="13">
        <f t="shared" si="1922"/>
        <v>2.8970874743869392E-5</v>
      </c>
      <c r="AF1384" s="13">
        <f t="shared" si="1923"/>
        <v>3.354584690569651E-5</v>
      </c>
      <c r="AG1384" s="13">
        <f t="shared" si="1924"/>
        <v>2.5895521037809667E-5</v>
      </c>
      <c r="AH1384" s="13">
        <f t="shared" si="1925"/>
        <v>9.2106074663039508E-2</v>
      </c>
      <c r="AI1384" s="13">
        <f t="shared" si="1926"/>
        <v>2.3026979196133189E-2</v>
      </c>
      <c r="AJ1384" s="13">
        <f t="shared" si="1927"/>
        <v>2.8784299669646382E-3</v>
      </c>
      <c r="AK1384" s="13">
        <f t="shared" si="1928"/>
        <v>2.3987396129699818E-4</v>
      </c>
      <c r="AL1384" s="13">
        <f t="shared" si="1929"/>
        <v>3.4720633773152386E-7</v>
      </c>
      <c r="AM1384" s="13">
        <f t="shared" si="1930"/>
        <v>6.2550840646246271E-7</v>
      </c>
      <c r="AN1384" s="13">
        <f t="shared" si="1931"/>
        <v>1.4485727080682138E-6</v>
      </c>
      <c r="AO1384" s="13">
        <f t="shared" si="1932"/>
        <v>1.6773258911317314E-6</v>
      </c>
      <c r="AP1384" s="13">
        <f t="shared" si="1933"/>
        <v>1.2948019474115213E-6</v>
      </c>
      <c r="AQ1384" s="13">
        <f t="shared" si="1934"/>
        <v>7.4963611359812376E-7</v>
      </c>
      <c r="AR1384" s="13">
        <f t="shared" si="1935"/>
        <v>4.266044856494796E-2</v>
      </c>
      <c r="AS1384" s="13">
        <f t="shared" si="1936"/>
        <v>1.0665325443479815E-2</v>
      </c>
      <c r="AT1384" s="13">
        <f t="shared" si="1937"/>
        <v>1.3331923437485853E-3</v>
      </c>
      <c r="AU1384" s="13">
        <f t="shared" si="1938"/>
        <v>1.1110158396628836E-4</v>
      </c>
      <c r="AV1384" s="13">
        <f t="shared" si="1939"/>
        <v>6.943987874872979E-6</v>
      </c>
      <c r="AW1384" s="13">
        <f t="shared" si="1940"/>
        <v>5.5839431171142649E-9</v>
      </c>
      <c r="AX1384" s="13">
        <f t="shared" si="1941"/>
        <v>2.6063371526274652E-8</v>
      </c>
      <c r="AY1384" s="13">
        <f t="shared" si="1942"/>
        <v>6.035840331343227E-8</v>
      </c>
      <c r="AZ1384" s="13">
        <f t="shared" si="1943"/>
        <v>6.9889976568731383E-8</v>
      </c>
      <c r="BA1384" s="13">
        <f t="shared" si="1944"/>
        <v>5.3951160143769538E-8</v>
      </c>
      <c r="BB1384" s="13">
        <f t="shared" si="1945"/>
        <v>3.1235462763349808E-8</v>
      </c>
      <c r="BC1384" s="13">
        <f t="shared" si="1946"/>
        <v>1.4467220077428265E-8</v>
      </c>
      <c r="BD1384" s="13">
        <f t="shared" si="1947"/>
        <v>1.6465742337666425E-2</v>
      </c>
      <c r="BE1384" s="13">
        <f t="shared" si="1948"/>
        <v>4.1165179131282936E-3</v>
      </c>
      <c r="BF1384" s="13">
        <f t="shared" si="1949"/>
        <v>5.1457503043581942E-4</v>
      </c>
      <c r="BG1384" s="13">
        <f t="shared" si="1950"/>
        <v>4.2882110161369021E-5</v>
      </c>
      <c r="BH1384" s="13">
        <f t="shared" si="1951"/>
        <v>2.6801854877232647E-6</v>
      </c>
      <c r="BI1384" s="13">
        <f t="shared" si="1952"/>
        <v>1.3401195457165098E-7</v>
      </c>
      <c r="BJ1384" s="14">
        <f t="shared" si="1953"/>
        <v>2.8485450901071768E-2</v>
      </c>
      <c r="BK1384" s="14">
        <f t="shared" si="1954"/>
        <v>0.12822164597641056</v>
      </c>
      <c r="BL1384" s="14">
        <f t="shared" si="1955"/>
        <v>0.67451111686404075</v>
      </c>
      <c r="BM1384" s="14">
        <f t="shared" si="1956"/>
        <v>0.46326823136009654</v>
      </c>
      <c r="BN1384" s="14">
        <f t="shared" si="1957"/>
        <v>0.52703928133315125</v>
      </c>
    </row>
    <row r="1385" spans="1:66" x14ac:dyDescent="0.25">
      <c r="A1385" t="s">
        <v>350</v>
      </c>
      <c r="B1385" t="s">
        <v>100</v>
      </c>
      <c r="C1385" t="s">
        <v>98</v>
      </c>
      <c r="D1385" t="s">
        <v>394</v>
      </c>
      <c r="E1385" s="10">
        <f>VLOOKUP(A1385,home!$A$2:$E$405,3,FALSE)</f>
        <v>1.6667000000000001</v>
      </c>
      <c r="F1385" s="10">
        <f>VLOOKUP(B1385,home!$B$2:$E$405,3,FALSE)</f>
        <v>0.9</v>
      </c>
      <c r="G1385" s="10">
        <f>VLOOKUP(C1385,away!$B$2:$E$405,4,FALSE)</f>
        <v>1.2</v>
      </c>
      <c r="H1385" s="10">
        <f>VLOOKUP(A1385,away!$A$2:$E$405,3,FALSE)</f>
        <v>1.3193999999999999</v>
      </c>
      <c r="I1385" s="10">
        <f>VLOOKUP(C1385,away!$B$2:$E$405,3,FALSE)</f>
        <v>0.88419999999999999</v>
      </c>
      <c r="J1385" s="10">
        <f>VLOOKUP(B1385,home!$B$2:$E$405,4,FALSE)</f>
        <v>0.75790000000000002</v>
      </c>
      <c r="K1385" s="12">
        <f t="shared" si="1902"/>
        <v>1.8000360000000002</v>
      </c>
      <c r="L1385" s="12">
        <f t="shared" si="1903"/>
        <v>0.88417635649199988</v>
      </c>
      <c r="M1385" s="13">
        <f t="shared" si="1904"/>
        <v>6.8274949144044833E-2</v>
      </c>
      <c r="N1385" s="13">
        <f t="shared" si="1905"/>
        <v>0.12289736635744987</v>
      </c>
      <c r="O1385" s="13">
        <f t="shared" si="1906"/>
        <v>6.0367095773858154E-2</v>
      </c>
      <c r="P1385" s="13">
        <f t="shared" si="1907"/>
        <v>0.10866294560839253</v>
      </c>
      <c r="Q1385" s="13">
        <f t="shared" si="1908"/>
        <v>0.11060984187429938</v>
      </c>
      <c r="R1385" s="13">
        <f t="shared" si="1909"/>
        <v>2.6687579396666748E-2</v>
      </c>
      <c r="S1385" s="13">
        <f t="shared" si="1910"/>
        <v>4.3235607995038609E-2</v>
      </c>
      <c r="T1385" s="13">
        <f t="shared" si="1911"/>
        <v>9.7798606980574285E-2</v>
      </c>
      <c r="U1385" s="13">
        <f t="shared" si="1912"/>
        <v>4.8038603666858422E-2</v>
      </c>
      <c r="V1385" s="13">
        <f t="shared" si="1913"/>
        <v>7.6457333811633154E-3</v>
      </c>
      <c r="W1385" s="13">
        <f t="shared" si="1914"/>
        <v>6.6367232442682125E-2</v>
      </c>
      <c r="X1385" s="13">
        <f t="shared" si="1915"/>
        <v>5.8680337771628337E-2</v>
      </c>
      <c r="Y1385" s="13">
        <f t="shared" si="1916"/>
        <v>2.5941883624319106E-2</v>
      </c>
      <c r="Z1385" s="13">
        <f t="shared" si="1917"/>
        <v>7.865508904845258E-3</v>
      </c>
      <c r="AA1385" s="13">
        <f t="shared" si="1918"/>
        <v>1.4158199187042036E-2</v>
      </c>
      <c r="AB1385" s="13">
        <f t="shared" si="1919"/>
        <v>1.2742634115923208E-2</v>
      </c>
      <c r="AC1385" s="13">
        <f t="shared" si="1920"/>
        <v>7.6053508730998998E-4</v>
      </c>
      <c r="AD1385" s="13">
        <f t="shared" si="1921"/>
        <v>2.986585190429894E-2</v>
      </c>
      <c r="AE1385" s="13">
        <f t="shared" si="1922"/>
        <v>2.6406680120272696E-2</v>
      </c>
      <c r="AF1385" s="13">
        <f t="shared" si="1923"/>
        <v>1.1674081107896216E-2</v>
      </c>
      <c r="AG1385" s="13">
        <f t="shared" si="1924"/>
        <v>3.4406488331239224E-3</v>
      </c>
      <c r="AH1385" s="13">
        <f t="shared" si="1925"/>
        <v>1.7386242513603646E-3</v>
      </c>
      <c r="AI1385" s="13">
        <f t="shared" si="1926"/>
        <v>3.1295862429217051E-3</v>
      </c>
      <c r="AJ1385" s="13">
        <f t="shared" si="1927"/>
        <v>2.8166839511819088E-3</v>
      </c>
      <c r="AK1385" s="13">
        <f t="shared" si="1928"/>
        <v>1.6900441709165593E-3</v>
      </c>
      <c r="AL1385" s="13">
        <f t="shared" si="1929"/>
        <v>4.8417162582594368E-5</v>
      </c>
      <c r="AM1385" s="13">
        <f t="shared" si="1930"/>
        <v>1.075192171968133E-2</v>
      </c>
      <c r="AN1385" s="13">
        <f t="shared" si="1931"/>
        <v>9.5065949713950375E-3</v>
      </c>
      <c r="AO1385" s="13">
        <f t="shared" si="1932"/>
        <v>4.2027532522266146E-3</v>
      </c>
      <c r="AP1385" s="13">
        <f t="shared" si="1933"/>
        <v>1.2386583525962106E-3</v>
      </c>
      <c r="AQ1385" s="13">
        <f t="shared" si="1934"/>
        <v>2.7379810728422503E-4</v>
      </c>
      <c r="AR1385" s="13">
        <f t="shared" si="1935"/>
        <v>3.0745009117528772E-4</v>
      </c>
      <c r="AS1385" s="13">
        <f t="shared" si="1936"/>
        <v>5.5342123231880006E-4</v>
      </c>
      <c r="AT1385" s="13">
        <f t="shared" si="1937"/>
        <v>4.9808907066910214E-4</v>
      </c>
      <c r="AU1385" s="13">
        <f t="shared" si="1938"/>
        <v>2.988594194703093E-4</v>
      </c>
      <c r="AV1385" s="13">
        <f t="shared" si="1939"/>
        <v>1.3448942849641441E-4</v>
      </c>
      <c r="AW1385" s="13">
        <f t="shared" si="1940"/>
        <v>2.140508329508355E-6</v>
      </c>
      <c r="AX1385" s="13">
        <f t="shared" si="1941"/>
        <v>3.2256410274347129E-3</v>
      </c>
      <c r="AY1385" s="13">
        <f t="shared" si="1942"/>
        <v>2.8520355309883359E-3</v>
      </c>
      <c r="AZ1385" s="13">
        <f t="shared" si="1943"/>
        <v>1.2608511921874963E-3</v>
      </c>
      <c r="BA1385" s="13">
        <f t="shared" si="1944"/>
        <v>3.7160493772897828E-4</v>
      </c>
      <c r="BB1385" s="13">
        <f t="shared" si="1945"/>
        <v>8.2141074973911111E-5</v>
      </c>
      <c r="BC1385" s="13">
        <f t="shared" si="1946"/>
        <v>1.4525439277753787E-5</v>
      </c>
      <c r="BD1385" s="13">
        <f t="shared" si="1947"/>
        <v>4.5306683569749839E-5</v>
      </c>
      <c r="BE1385" s="13">
        <f t="shared" si="1948"/>
        <v>8.1553661466158211E-5</v>
      </c>
      <c r="BF1385" s="13">
        <f t="shared" si="1949"/>
        <v>7.3399763285448823E-5</v>
      </c>
      <c r="BG1385" s="13">
        <f t="shared" si="1950"/>
        <v>4.4040738768428721E-5</v>
      </c>
      <c r="BH1385" s="13">
        <f t="shared" si="1951"/>
        <v>1.981872881244184E-5</v>
      </c>
      <c r="BI1385" s="13">
        <f t="shared" si="1952"/>
        <v>7.1348850673265119E-6</v>
      </c>
      <c r="BJ1385" s="14">
        <f t="shared" si="1953"/>
        <v>0.58746305662231957</v>
      </c>
      <c r="BK1385" s="14">
        <f t="shared" si="1954"/>
        <v>0.23148022390952022</v>
      </c>
      <c r="BL1385" s="14">
        <f t="shared" si="1955"/>
        <v>0.17343261445982852</v>
      </c>
      <c r="BM1385" s="14">
        <f t="shared" si="1956"/>
        <v>0.49989173071914322</v>
      </c>
      <c r="BN1385" s="14">
        <f t="shared" si="1957"/>
        <v>0.49749977815471152</v>
      </c>
    </row>
    <row r="1386" spans="1:66" x14ac:dyDescent="0.25">
      <c r="A1386" t="s">
        <v>339</v>
      </c>
      <c r="B1386" t="s">
        <v>116</v>
      </c>
      <c r="C1386" t="s">
        <v>121</v>
      </c>
      <c r="D1386" t="s">
        <v>394</v>
      </c>
      <c r="E1386" s="10">
        <f>VLOOKUP(A1386,home!$A$2:$E$405,3,FALSE)</f>
        <v>1.2199</v>
      </c>
      <c r="F1386" s="10">
        <f>VLOOKUP(B1386,home!$B$2:$E$405,3,FALSE)</f>
        <v>0.58550000000000002</v>
      </c>
      <c r="G1386" s="10">
        <f>VLOOKUP(C1386,away!$B$2:$E$405,4,FALSE)</f>
        <v>1.0383</v>
      </c>
      <c r="H1386" s="10">
        <f>VLOOKUP(A1386,away!$A$2:$E$405,3,FALSE)</f>
        <v>1.0142</v>
      </c>
      <c r="I1386" s="10">
        <f>VLOOKUP(C1386,away!$B$2:$E$405,3,FALSE)</f>
        <v>1.1174999999999999</v>
      </c>
      <c r="J1386" s="10">
        <f>VLOOKUP(B1386,home!$B$2:$E$405,4,FALSE)</f>
        <v>1.6198999999999999</v>
      </c>
      <c r="K1386" s="12">
        <f t="shared" si="1902"/>
        <v>0.74160728053500002</v>
      </c>
      <c r="L1386" s="12">
        <f t="shared" si="1903"/>
        <v>1.8359436331499999</v>
      </c>
      <c r="M1386" s="13">
        <f t="shared" si="1904"/>
        <v>7.595980853189914E-2</v>
      </c>
      <c r="N1386" s="13">
        <f t="shared" si="1905"/>
        <v>5.6332347035301017E-2</v>
      </c>
      <c r="O1386" s="13">
        <f t="shared" si="1906"/>
        <v>0.13945792684943328</v>
      </c>
      <c r="P1386" s="13">
        <f t="shared" si="1907"/>
        <v>0.10342301387985718</v>
      </c>
      <c r="Q1386" s="13">
        <f t="shared" si="1908"/>
        <v>2.0888239345501727E-2</v>
      </c>
      <c r="R1386" s="13">
        <f t="shared" si="1909"/>
        <v>0.12801844644575774</v>
      </c>
      <c r="S1386" s="13">
        <f t="shared" si="1910"/>
        <v>3.5203879547370226E-2</v>
      </c>
      <c r="T1386" s="13">
        <f t="shared" si="1911"/>
        <v>3.8349630034087222E-2</v>
      </c>
      <c r="U1386" s="13">
        <f t="shared" si="1912"/>
        <v>9.4939411926953932E-2</v>
      </c>
      <c r="V1386" s="13">
        <f t="shared" si="1913"/>
        <v>5.3257569780376492E-3</v>
      </c>
      <c r="W1386" s="13">
        <f t="shared" si="1914"/>
        <v>5.163623458727242E-3</v>
      </c>
      <c r="X1386" s="13">
        <f t="shared" si="1915"/>
        <v>9.4801216130342616E-3</v>
      </c>
      <c r="Y1386" s="13">
        <f t="shared" si="1916"/>
        <v>8.7024844584689797E-3</v>
      </c>
      <c r="Z1386" s="13">
        <f t="shared" si="1917"/>
        <v>7.8344883892614375E-2</v>
      </c>
      <c r="AA1386" s="13">
        <f t="shared" si="1918"/>
        <v>5.8101136287432076E-2</v>
      </c>
      <c r="AB1386" s="13">
        <f t="shared" si="1919"/>
        <v>2.1544112839057952E-2</v>
      </c>
      <c r="AC1386" s="13">
        <f t="shared" si="1920"/>
        <v>4.5320499790114721E-4</v>
      </c>
      <c r="AD1386" s="13">
        <f t="shared" si="1921"/>
        <v>9.5734518773336018E-4</v>
      </c>
      <c r="AE1386" s="13">
        <f t="shared" si="1922"/>
        <v>1.7576318021458542E-3</v>
      </c>
      <c r="AF1386" s="13">
        <f t="shared" si="1923"/>
        <v>1.6134564582858206E-3</v>
      </c>
      <c r="AG1386" s="13">
        <f t="shared" si="1924"/>
        <v>9.8740503731820019E-4</v>
      </c>
      <c r="AH1386" s="13">
        <f t="shared" si="1925"/>
        <v>3.5959197693130357E-2</v>
      </c>
      <c r="AI1386" s="13">
        <f t="shared" si="1926"/>
        <v>2.6667602811422851E-2</v>
      </c>
      <c r="AJ1386" s="13">
        <f t="shared" si="1927"/>
        <v>9.8884441996834101E-3</v>
      </c>
      <c r="AK1386" s="13">
        <f t="shared" si="1928"/>
        <v>2.4444474038831029E-3</v>
      </c>
      <c r="AL1386" s="13">
        <f t="shared" si="1929"/>
        <v>2.4682435458571381E-5</v>
      </c>
      <c r="AM1386" s="13">
        <f t="shared" si="1930"/>
        <v>1.4199483224164129E-4</v>
      </c>
      <c r="AN1386" s="13">
        <f t="shared" si="1931"/>
        <v>2.6069450819424369E-4</v>
      </c>
      <c r="AO1386" s="13">
        <f t="shared" si="1932"/>
        <v>2.3931021125819609E-4</v>
      </c>
      <c r="AP1386" s="13">
        <f t="shared" si="1933"/>
        <v>1.4645335290242216E-4</v>
      </c>
      <c r="AQ1386" s="13">
        <f t="shared" si="1934"/>
        <v>6.7220025203668047E-5</v>
      </c>
      <c r="AR1386" s="13">
        <f t="shared" si="1935"/>
        <v>1.3203812011576971E-2</v>
      </c>
      <c r="AS1386" s="13">
        <f t="shared" si="1936"/>
        <v>9.7920431186009661E-3</v>
      </c>
      <c r="AT1386" s="13">
        <f t="shared" si="1937"/>
        <v>3.6309252340335618E-3</v>
      </c>
      <c r="AU1386" s="13">
        <f t="shared" si="1938"/>
        <v>8.9757352954584612E-4</v>
      </c>
      <c r="AV1386" s="13">
        <f t="shared" si="1939"/>
        <v>1.6641176608167411E-4</v>
      </c>
      <c r="AW1386" s="13">
        <f t="shared" si="1940"/>
        <v>9.3350970524120638E-7</v>
      </c>
      <c r="AX1386" s="13">
        <f t="shared" si="1941"/>
        <v>1.7550733564791183E-5</v>
      </c>
      <c r="AY1386" s="13">
        <f t="shared" si="1942"/>
        <v>3.222215754539038E-5</v>
      </c>
      <c r="AZ1386" s="13">
        <f t="shared" si="1943"/>
        <v>2.9579032495907846E-5</v>
      </c>
      <c r="BA1386" s="13">
        <f t="shared" si="1944"/>
        <v>1.8101812128532987E-5</v>
      </c>
      <c r="BB1386" s="13">
        <f t="shared" si="1945"/>
        <v>8.3084766814644008E-6</v>
      </c>
      <c r="BC1386" s="13">
        <f t="shared" si="1946"/>
        <v>3.0507789729019622E-6</v>
      </c>
      <c r="BD1386" s="13">
        <f t="shared" si="1947"/>
        <v>4.0402424326606949E-3</v>
      </c>
      <c r="BE1386" s="13">
        <f t="shared" si="1948"/>
        <v>2.9962732031876111E-3</v>
      </c>
      <c r="BF1386" s="13">
        <f t="shared" si="1949"/>
        <v>1.1110290109779288E-3</v>
      </c>
      <c r="BG1386" s="13">
        <f t="shared" si="1950"/>
        <v>2.7464906780894419E-4</v>
      </c>
      <c r="BH1386" s="13">
        <f t="shared" si="1951"/>
        <v>5.0920437069815975E-5</v>
      </c>
      <c r="BI1386" s="13">
        <f t="shared" si="1952"/>
        <v>7.5525933717999677E-6</v>
      </c>
      <c r="BJ1386" s="14">
        <f t="shared" si="1953"/>
        <v>0.14519677035179279</v>
      </c>
      <c r="BK1386" s="14">
        <f t="shared" si="1954"/>
        <v>0.2204225685280693</v>
      </c>
      <c r="BL1386" s="14">
        <f t="shared" si="1955"/>
        <v>0.55319215886167039</v>
      </c>
      <c r="BM1386" s="14">
        <f t="shared" si="1956"/>
        <v>0.47304531089855684</v>
      </c>
      <c r="BN1386" s="14">
        <f t="shared" si="1957"/>
        <v>0.52407978208775008</v>
      </c>
    </row>
    <row r="1387" spans="1:66" x14ac:dyDescent="0.25">
      <c r="A1387" t="s">
        <v>351</v>
      </c>
      <c r="B1387" t="s">
        <v>160</v>
      </c>
      <c r="C1387" t="s">
        <v>158</v>
      </c>
      <c r="D1387" t="s">
        <v>394</v>
      </c>
      <c r="E1387" s="10">
        <f>VLOOKUP(A1387,home!$A$2:$E$405,3,FALSE)</f>
        <v>1.3077000000000001</v>
      </c>
      <c r="F1387" s="10">
        <f>VLOOKUP(B1387,home!$B$2:$E$405,3,FALSE)</f>
        <v>0.88229999999999997</v>
      </c>
      <c r="G1387" s="10">
        <f>VLOOKUP(C1387,away!$B$2:$E$405,4,FALSE)</f>
        <v>0.38240000000000002</v>
      </c>
      <c r="H1387" s="10">
        <f>VLOOKUP(A1387,away!$A$2:$E$405,3,FALSE)</f>
        <v>1.1667000000000001</v>
      </c>
      <c r="I1387" s="10">
        <f>VLOOKUP(C1387,away!$B$2:$E$405,3,FALSE)</f>
        <v>1.2857000000000001</v>
      </c>
      <c r="J1387" s="10">
        <f>VLOOKUP(B1387,home!$B$2:$E$405,4,FALSE)</f>
        <v>0.79120000000000001</v>
      </c>
      <c r="K1387" s="12">
        <f t="shared" si="1902"/>
        <v>0.44120689070400004</v>
      </c>
      <c r="L1387" s="12">
        <f t="shared" si="1903"/>
        <v>1.1868207215280002</v>
      </c>
      <c r="M1387" s="13">
        <f t="shared" si="1904"/>
        <v>0.19631640458673263</v>
      </c>
      <c r="N1387" s="13">
        <f t="shared" si="1905"/>
        <v>8.6616150461900798E-2</v>
      </c>
      <c r="O1387" s="13">
        <f t="shared" si="1906"/>
        <v>0.23299237693940886</v>
      </c>
      <c r="P1387" s="13">
        <f t="shared" si="1907"/>
        <v>0.10279784218717095</v>
      </c>
      <c r="Q1387" s="13">
        <f t="shared" si="1908"/>
        <v>1.9107821215022542E-2</v>
      </c>
      <c r="R1387" s="13">
        <f t="shared" si="1909"/>
        <v>0.13826009045487653</v>
      </c>
      <c r="S1387" s="13">
        <f t="shared" si="1910"/>
        <v>1.3457097969708667E-2</v>
      </c>
      <c r="T1387" s="13">
        <f t="shared" si="1911"/>
        <v>2.2677558161241083E-2</v>
      </c>
      <c r="U1387" s="13">
        <f t="shared" si="1912"/>
        <v>6.1001304618049861E-2</v>
      </c>
      <c r="V1387" s="13">
        <f t="shared" si="1913"/>
        <v>7.8295411617085645E-4</v>
      </c>
      <c r="W1387" s="13">
        <f t="shared" si="1914"/>
        <v>2.8101674621360088E-3</v>
      </c>
      <c r="X1387" s="13">
        <f t="shared" si="1915"/>
        <v>3.3351649750267675E-3</v>
      </c>
      <c r="Y1387" s="13">
        <f t="shared" si="1916"/>
        <v>1.9791214510380913E-3</v>
      </c>
      <c r="Z1387" s="13">
        <f t="shared" si="1917"/>
        <v>5.4696646770727685E-2</v>
      </c>
      <c r="AA1387" s="13">
        <f t="shared" si="1918"/>
        <v>2.4132537453647743E-2</v>
      </c>
      <c r="AB1387" s="13">
        <f t="shared" si="1919"/>
        <v>5.3237209073608736E-3</v>
      </c>
      <c r="AC1387" s="13">
        <f t="shared" si="1920"/>
        <v>2.5623811801209173E-5</v>
      </c>
      <c r="AD1387" s="13">
        <f t="shared" si="1921"/>
        <v>3.0996631208164466E-4</v>
      </c>
      <c r="AE1387" s="13">
        <f t="shared" si="1922"/>
        <v>3.6787444215411082E-4</v>
      </c>
      <c r="AF1387" s="13">
        <f t="shared" si="1923"/>
        <v>2.183005054345262E-4</v>
      </c>
      <c r="AG1387" s="13">
        <f t="shared" si="1924"/>
        <v>8.6361187789910462E-5</v>
      </c>
      <c r="AH1387" s="13">
        <f t="shared" si="1925"/>
        <v>1.6228778446399302E-2</v>
      </c>
      <c r="AI1387" s="13">
        <f t="shared" si="1926"/>
        <v>7.1602488782599285E-3</v>
      </c>
      <c r="AJ1387" s="13">
        <f t="shared" si="1927"/>
        <v>1.5795755721219333E-3</v>
      </c>
      <c r="AK1387" s="13">
        <f t="shared" si="1928"/>
        <v>2.3230654226930346E-4</v>
      </c>
      <c r="AL1387" s="13">
        <f t="shared" si="1929"/>
        <v>5.366994301509304E-7</v>
      </c>
      <c r="AM1387" s="13">
        <f t="shared" si="1930"/>
        <v>2.7351854555305651E-5</v>
      </c>
      <c r="AN1387" s="13">
        <f t="shared" si="1931"/>
        <v>3.246174775845677E-5</v>
      </c>
      <c r="AO1387" s="13">
        <f t="shared" si="1932"/>
        <v>1.9263137448375806E-5</v>
      </c>
      <c r="AP1387" s="13">
        <f t="shared" si="1933"/>
        <v>7.620630228458135E-6</v>
      </c>
      <c r="AQ1387" s="13">
        <f t="shared" si="1934"/>
        <v>2.2610804665591937E-6</v>
      </c>
      <c r="AR1387" s="13">
        <f t="shared" si="1935"/>
        <v>3.8521301090547392E-3</v>
      </c>
      <c r="AS1387" s="13">
        <f t="shared" si="1936"/>
        <v>1.6995863480033021E-3</v>
      </c>
      <c r="AT1387" s="13">
        <f t="shared" si="1937"/>
        <v>3.7493460404275169E-4</v>
      </c>
      <c r="AU1387" s="13">
        <f t="shared" si="1938"/>
        <v>5.514124362234597E-5</v>
      </c>
      <c r="AV1387" s="13">
        <f t="shared" si="1939"/>
        <v>6.0821741620417571E-6</v>
      </c>
      <c r="AW1387" s="13">
        <f t="shared" si="1940"/>
        <v>7.8064941811581418E-9</v>
      </c>
      <c r="AX1387" s="13">
        <f t="shared" si="1941"/>
        <v>2.01130445055574E-6</v>
      </c>
      <c r="AY1387" s="13">
        <f t="shared" si="1942"/>
        <v>2.3870577992210416E-6</v>
      </c>
      <c r="AZ1387" s="13">
        <f t="shared" si="1943"/>
        <v>1.4165048298002784E-6</v>
      </c>
      <c r="BA1387" s="13">
        <f t="shared" si="1944"/>
        <v>5.6037909471715425E-7</v>
      </c>
      <c r="BB1387" s="13">
        <f t="shared" si="1945"/>
        <v>1.6626738038035519E-7</v>
      </c>
      <c r="BC1387" s="13">
        <f t="shared" si="1946"/>
        <v>3.9465914469916756E-8</v>
      </c>
      <c r="BD1387" s="13">
        <f t="shared" si="1947"/>
        <v>7.6196463924134493E-4</v>
      </c>
      <c r="BE1387" s="13">
        <f t="shared" si="1948"/>
        <v>3.3618404930606889E-4</v>
      </c>
      <c r="BF1387" s="13">
        <f t="shared" si="1949"/>
        <v>7.4163359549305437E-5</v>
      </c>
      <c r="BG1387" s="13">
        <f t="shared" si="1950"/>
        <v>1.090712842363729E-5</v>
      </c>
      <c r="BH1387" s="13">
        <f t="shared" si="1951"/>
        <v>1.2030750545755571E-6</v>
      </c>
      <c r="BI1387" s="13">
        <f t="shared" si="1952"/>
        <v>1.061610008225654E-7</v>
      </c>
      <c r="BJ1387" s="14">
        <f t="shared" si="1953"/>
        <v>0.13760402560375173</v>
      </c>
      <c r="BK1387" s="14">
        <f t="shared" si="1954"/>
        <v>0.3133828464288137</v>
      </c>
      <c r="BL1387" s="14">
        <f t="shared" si="1955"/>
        <v>0.49408334270385529</v>
      </c>
      <c r="BM1387" s="14">
        <f t="shared" si="1956"/>
        <v>0.22367379641073107</v>
      </c>
      <c r="BN1387" s="14">
        <f t="shared" si="1957"/>
        <v>0.77609068584511232</v>
      </c>
    </row>
    <row r="1388" spans="1:66" x14ac:dyDescent="0.25">
      <c r="A1388" t="s">
        <v>351</v>
      </c>
      <c r="B1388" t="s">
        <v>155</v>
      </c>
      <c r="C1388" t="s">
        <v>165</v>
      </c>
      <c r="D1388" t="s">
        <v>394</v>
      </c>
      <c r="E1388" s="10">
        <f>VLOOKUP(A1388,home!$A$2:$E$405,3,FALSE)</f>
        <v>1.3077000000000001</v>
      </c>
      <c r="F1388" s="10">
        <f>VLOOKUP(B1388,home!$B$2:$E$405,3,FALSE)</f>
        <v>0.57350000000000001</v>
      </c>
      <c r="G1388" s="10">
        <f>VLOOKUP(C1388,away!$B$2:$E$405,4,FALSE)</f>
        <v>1</v>
      </c>
      <c r="H1388" s="10">
        <f>VLOOKUP(A1388,away!$A$2:$E$405,3,FALSE)</f>
        <v>1.1667000000000001</v>
      </c>
      <c r="I1388" s="10">
        <f>VLOOKUP(C1388,away!$B$2:$E$405,3,FALSE)</f>
        <v>0.92310000000000003</v>
      </c>
      <c r="J1388" s="10">
        <f>VLOOKUP(B1388,home!$B$2:$E$405,4,FALSE)</f>
        <v>1.1428</v>
      </c>
      <c r="K1388" s="12">
        <f t="shared" si="1902"/>
        <v>0.7499659500000001</v>
      </c>
      <c r="L1388" s="12">
        <f t="shared" si="1903"/>
        <v>1.2307736239560001</v>
      </c>
      <c r="M1388" s="13">
        <f t="shared" si="1904"/>
        <v>0.1379671626493861</v>
      </c>
      <c r="N1388" s="13">
        <f t="shared" si="1905"/>
        <v>0.10347067420515139</v>
      </c>
      <c r="O1388" s="13">
        <f t="shared" si="1906"/>
        <v>0.16980634476091186</v>
      </c>
      <c r="P1388" s="13">
        <f t="shared" si="1907"/>
        <v>0.12734897666464481</v>
      </c>
      <c r="Q1388" s="13">
        <f t="shared" si="1908"/>
        <v>3.8799741238703431E-2</v>
      </c>
      <c r="R1388" s="13">
        <f t="shared" si="1909"/>
        <v>0.10449658515605473</v>
      </c>
      <c r="S1388" s="13">
        <f t="shared" si="1910"/>
        <v>2.9386996054173779E-2</v>
      </c>
      <c r="T1388" s="13">
        <f t="shared" si="1911"/>
        <v>4.7753698132914087E-2</v>
      </c>
      <c r="U1388" s="13">
        <f t="shared" si="1912"/>
        <v>7.8368880758316495E-2</v>
      </c>
      <c r="V1388" s="13">
        <f t="shared" si="1913"/>
        <v>3.0139247974997419E-3</v>
      </c>
      <c r="W1388" s="13">
        <f t="shared" si="1914"/>
        <v>9.6994949326128024E-3</v>
      </c>
      <c r="X1388" s="13">
        <f t="shared" si="1915"/>
        <v>1.1937882528754717E-2</v>
      </c>
      <c r="Y1388" s="13">
        <f t="shared" si="1916"/>
        <v>7.346415471138232E-3</v>
      </c>
      <c r="Z1388" s="13">
        <f t="shared" si="1917"/>
        <v>4.2870546934514739E-2</v>
      </c>
      <c r="AA1388" s="13">
        <f t="shared" si="1918"/>
        <v>3.2151450458762942E-2</v>
      </c>
      <c r="AB1388" s="13">
        <f t="shared" si="1919"/>
        <v>1.2056246543592043E-2</v>
      </c>
      <c r="AC1388" s="13">
        <f t="shared" si="1920"/>
        <v>1.7387300324551945E-4</v>
      </c>
      <c r="AD1388" s="13">
        <f t="shared" si="1921"/>
        <v>1.818572732914286E-3</v>
      </c>
      <c r="AE1388" s="13">
        <f t="shared" si="1922"/>
        <v>2.2382513529164831E-3</v>
      </c>
      <c r="AF1388" s="13">
        <f t="shared" si="1923"/>
        <v>1.3773903644767201E-3</v>
      </c>
      <c r="AG1388" s="13">
        <f t="shared" si="1924"/>
        <v>5.6508524349636272E-4</v>
      </c>
      <c r="AH1388" s="13">
        <f t="shared" si="1925"/>
        <v>1.3190984602892137E-2</v>
      </c>
      <c r="AI1388" s="13">
        <f t="shared" si="1926"/>
        <v>9.8927892991433758E-3</v>
      </c>
      <c r="AJ1388" s="13">
        <f t="shared" si="1927"/>
        <v>3.709627562440948E-3</v>
      </c>
      <c r="AK1388" s="13">
        <f t="shared" si="1928"/>
        <v>9.2736478633740358E-4</v>
      </c>
      <c r="AL1388" s="13">
        <f t="shared" si="1929"/>
        <v>6.4196577236848369E-6</v>
      </c>
      <c r="AM1388" s="13">
        <f t="shared" si="1930"/>
        <v>2.7277352545683188E-4</v>
      </c>
      <c r="AN1388" s="13">
        <f t="shared" si="1931"/>
        <v>3.3572246044575926E-4</v>
      </c>
      <c r="AO1388" s="13">
        <f t="shared" si="1932"/>
        <v>2.0659917464312604E-4</v>
      </c>
      <c r="AP1388" s="13">
        <f t="shared" si="1933"/>
        <v>8.4758938293946247E-5</v>
      </c>
      <c r="AQ1388" s="13">
        <f t="shared" si="1934"/>
        <v>2.6079766411675828E-5</v>
      </c>
      <c r="AR1388" s="13">
        <f t="shared" si="1935"/>
        <v>3.2470231846498661E-3</v>
      </c>
      <c r="AS1388" s="13">
        <f t="shared" si="1936"/>
        <v>2.4351568273479627E-3</v>
      </c>
      <c r="AT1388" s="13">
        <f t="shared" si="1937"/>
        <v>9.1314235171050049E-4</v>
      </c>
      <c r="AU1388" s="13">
        <f t="shared" si="1938"/>
        <v>2.2827522376193328E-4</v>
      </c>
      <c r="AV1388" s="13">
        <f t="shared" si="1939"/>
        <v>4.2799661262520206E-5</v>
      </c>
      <c r="AW1388" s="13">
        <f t="shared" si="1940"/>
        <v>1.6459972269032304E-7</v>
      </c>
      <c r="AX1388" s="13">
        <f t="shared" si="1941"/>
        <v>3.4095142692347024E-5</v>
      </c>
      <c r="AY1388" s="13">
        <f t="shared" si="1942"/>
        <v>4.1963402330756877E-5</v>
      </c>
      <c r="AZ1388" s="13">
        <f t="shared" si="1943"/>
        <v>2.5823724380074655E-5</v>
      </c>
      <c r="BA1388" s="13">
        <f t="shared" si="1944"/>
        <v>1.0594386279768463E-5</v>
      </c>
      <c r="BB1388" s="13">
        <f t="shared" si="1945"/>
        <v>3.2598227987850924E-6</v>
      </c>
      <c r="BC1388" s="13">
        <f t="shared" si="1946"/>
        <v>8.0242078390302271E-7</v>
      </c>
      <c r="BD1388" s="13">
        <f t="shared" si="1947"/>
        <v>6.6605841534011178E-4</v>
      </c>
      <c r="BE1388" s="13">
        <f t="shared" si="1948"/>
        <v>4.9952113221604156E-4</v>
      </c>
      <c r="BF1388" s="13">
        <f t="shared" si="1949"/>
        <v>1.8731192023373962E-4</v>
      </c>
      <c r="BG1388" s="13">
        <f t="shared" si="1950"/>
        <v>4.6825854068140266E-5</v>
      </c>
      <c r="BH1388" s="13">
        <f t="shared" si="1951"/>
        <v>8.7794490326935423E-6</v>
      </c>
      <c r="BI1388" s="13">
        <f t="shared" si="1952"/>
        <v>1.3168575668561196E-6</v>
      </c>
      <c r="BJ1388" s="14">
        <f t="shared" si="1953"/>
        <v>0.2260496789675954</v>
      </c>
      <c r="BK1388" s="14">
        <f t="shared" si="1954"/>
        <v>0.29793931622900438</v>
      </c>
      <c r="BL1388" s="14">
        <f t="shared" si="1955"/>
        <v>0.43287648480564239</v>
      </c>
      <c r="BM1388" s="14">
        <f t="shared" si="1956"/>
        <v>0.31780474345929671</v>
      </c>
      <c r="BN1388" s="14">
        <f t="shared" si="1957"/>
        <v>0.68188948467485244</v>
      </c>
    </row>
    <row r="1389" spans="1:66" x14ac:dyDescent="0.25">
      <c r="A1389" t="s">
        <v>351</v>
      </c>
      <c r="B1389" t="s">
        <v>156</v>
      </c>
      <c r="C1389" t="s">
        <v>164</v>
      </c>
      <c r="D1389" t="s">
        <v>394</v>
      </c>
      <c r="E1389" s="10">
        <f>VLOOKUP(A1389,home!$A$2:$E$405,3,FALSE)</f>
        <v>1.3077000000000001</v>
      </c>
      <c r="F1389" s="10">
        <f>VLOOKUP(B1389,home!$B$2:$E$405,3,FALSE)</f>
        <v>0.70589999999999997</v>
      </c>
      <c r="G1389" s="10">
        <f>VLOOKUP(C1389,away!$B$2:$E$405,4,FALSE)</f>
        <v>0.88229999999999997</v>
      </c>
      <c r="H1389" s="10">
        <f>VLOOKUP(A1389,away!$A$2:$E$405,3,FALSE)</f>
        <v>1.1667000000000001</v>
      </c>
      <c r="I1389" s="10">
        <f>VLOOKUP(C1389,away!$B$2:$E$405,3,FALSE)</f>
        <v>1.1208</v>
      </c>
      <c r="J1389" s="10">
        <f>VLOOKUP(B1389,home!$B$2:$E$405,4,FALSE)</f>
        <v>0.85709999999999997</v>
      </c>
      <c r="K1389" s="12">
        <f t="shared" si="1902"/>
        <v>0.81445592088899998</v>
      </c>
      <c r="L1389" s="12">
        <f t="shared" si="1903"/>
        <v>1.1207759812560001</v>
      </c>
      <c r="M1389" s="13">
        <f t="shared" si="1904"/>
        <v>0.1443907804089794</v>
      </c>
      <c r="N1389" s="13">
        <f t="shared" si="1905"/>
        <v>0.1175999260258767</v>
      </c>
      <c r="O1389" s="13">
        <f t="shared" si="1906"/>
        <v>0.16182971859719353</v>
      </c>
      <c r="P1389" s="13">
        <f t="shared" si="1907"/>
        <v>0.13180317248728499</v>
      </c>
      <c r="Q1389" s="13">
        <f t="shared" si="1908"/>
        <v>4.7889978023941827E-2</v>
      </c>
      <c r="R1389" s="13">
        <f t="shared" si="1909"/>
        <v>9.0687430828575971E-2</v>
      </c>
      <c r="S1389" s="13">
        <f t="shared" si="1910"/>
        <v>3.0078229767349907E-2</v>
      </c>
      <c r="T1389" s="13">
        <f t="shared" si="1911"/>
        <v>5.3673937112111686E-2</v>
      </c>
      <c r="U1389" s="13">
        <f t="shared" si="1912"/>
        <v>7.3860914988545329E-2</v>
      </c>
      <c r="V1389" s="13">
        <f t="shared" si="1913"/>
        <v>3.0506765466674956E-3</v>
      </c>
      <c r="W1389" s="13">
        <f t="shared" si="1914"/>
        <v>1.3001425384281172E-2</v>
      </c>
      <c r="X1389" s="13">
        <f t="shared" si="1915"/>
        <v>1.4571685292794399E-2</v>
      </c>
      <c r="Y1389" s="13">
        <f t="shared" si="1916"/>
        <v>8.1657974412926351E-3</v>
      </c>
      <c r="Z1389" s="13">
        <f t="shared" si="1917"/>
        <v>3.3880098091494289E-2</v>
      </c>
      <c r="AA1389" s="13">
        <f t="shared" si="1918"/>
        <v>2.7593846490917635E-2</v>
      </c>
      <c r="AB1389" s="13">
        <f t="shared" si="1919"/>
        <v>1.1236985827315008E-2</v>
      </c>
      <c r="AC1389" s="13">
        <f t="shared" si="1920"/>
        <v>1.7404541253622421E-4</v>
      </c>
      <c r="AD1389" s="13">
        <f t="shared" si="1921"/>
        <v>2.647271971056085E-3</v>
      </c>
      <c r="AE1389" s="13">
        <f t="shared" si="1922"/>
        <v>2.9669988410118897E-3</v>
      </c>
      <c r="AF1389" s="13">
        <f t="shared" si="1923"/>
        <v>1.6626705187102577E-3</v>
      </c>
      <c r="AG1389" s="13">
        <f t="shared" si="1924"/>
        <v>6.2116039403763731E-4</v>
      </c>
      <c r="AH1389" s="13">
        <f t="shared" si="1925"/>
        <v>9.4930000458860152E-3</v>
      </c>
      <c r="AI1389" s="13">
        <f t="shared" si="1926"/>
        <v>7.7316300943714141E-3</v>
      </c>
      <c r="AJ1389" s="13">
        <f t="shared" si="1927"/>
        <v>3.1485359542421871E-3</v>
      </c>
      <c r="AK1389" s="13">
        <f t="shared" si="1928"/>
        <v>8.5478125002148235E-4</v>
      </c>
      <c r="AL1389" s="13">
        <f t="shared" si="1929"/>
        <v>6.3549036757491013E-6</v>
      </c>
      <c r="AM1389" s="13">
        <f t="shared" si="1930"/>
        <v>4.3121726620602458E-4</v>
      </c>
      <c r="AN1389" s="13">
        <f t="shared" si="1931"/>
        <v>4.8329795466658704E-4</v>
      </c>
      <c r="AO1389" s="13">
        <f t="shared" si="1932"/>
        <v>2.7083436969023097E-4</v>
      </c>
      <c r="AP1389" s="13">
        <f t="shared" si="1933"/>
        <v>1.0118155214913965E-4</v>
      </c>
      <c r="AQ1389" s="13">
        <f t="shared" si="1934"/>
        <v>2.8350463348739292E-5</v>
      </c>
      <c r="AR1389" s="13">
        <f t="shared" si="1935"/>
        <v>2.127905288298228E-3</v>
      </c>
      <c r="AS1389" s="13">
        <f t="shared" si="1936"/>
        <v>1.7330850611455063E-3</v>
      </c>
      <c r="AT1389" s="13">
        <f t="shared" si="1937"/>
        <v>7.0576069472711594E-4</v>
      </c>
      <c r="AU1389" s="13">
        <f t="shared" si="1938"/>
        <v>1.916036588504112E-4</v>
      </c>
      <c r="AV1389" s="13">
        <f t="shared" si="1939"/>
        <v>3.9013183603678357E-5</v>
      </c>
      <c r="AW1389" s="13">
        <f t="shared" si="1940"/>
        <v>1.6113610865642818E-7</v>
      </c>
      <c r="AX1389" s="13">
        <f t="shared" si="1941"/>
        <v>5.8534575941844102E-5</v>
      </c>
      <c r="AY1389" s="13">
        <f t="shared" si="1942"/>
        <v>6.5604146788624188E-5</v>
      </c>
      <c r="AZ1389" s="13">
        <f t="shared" si="1943"/>
        <v>3.6763775995741467E-5</v>
      </c>
      <c r="BA1389" s="13">
        <f t="shared" si="1944"/>
        <v>1.3734652372100977E-5</v>
      </c>
      <c r="BB1389" s="13">
        <f t="shared" si="1945"/>
        <v>3.8483671223878812E-6</v>
      </c>
      <c r="BC1389" s="13">
        <f t="shared" si="1946"/>
        <v>8.6263148756552037E-7</v>
      </c>
      <c r="BD1389" s="13">
        <f t="shared" si="1947"/>
        <v>3.9748418958537965E-4</v>
      </c>
      <c r="BE1389" s="13">
        <f t="shared" si="1948"/>
        <v>3.2373335166757824E-4</v>
      </c>
      <c r="BF1389" s="13">
        <f t="shared" si="1949"/>
        <v>1.3183327252744992E-4</v>
      </c>
      <c r="BG1389" s="13">
        <f t="shared" si="1950"/>
        <v>3.5790796460051578E-5</v>
      </c>
      <c r="BH1389" s="13">
        <f t="shared" si="1951"/>
        <v>7.2875065225555162E-6</v>
      </c>
      <c r="BI1389" s="13">
        <f t="shared" si="1952"/>
        <v>1.1870705671625099E-6</v>
      </c>
      <c r="BJ1389" s="14">
        <f t="shared" si="1953"/>
        <v>0.26429508076088332</v>
      </c>
      <c r="BK1389" s="14">
        <f t="shared" si="1954"/>
        <v>0.3095688636732824</v>
      </c>
      <c r="BL1389" s="14">
        <f t="shared" si="1955"/>
        <v>0.39213152815102365</v>
      </c>
      <c r="BM1389" s="14">
        <f t="shared" si="1956"/>
        <v>0.3056091212941513</v>
      </c>
      <c r="BN1389" s="14">
        <f t="shared" si="1957"/>
        <v>0.69420100637185245</v>
      </c>
    </row>
    <row r="1390" spans="1:66" x14ac:dyDescent="0.25">
      <c r="A1390" t="s">
        <v>351</v>
      </c>
      <c r="B1390" t="s">
        <v>157</v>
      </c>
      <c r="C1390" t="s">
        <v>166</v>
      </c>
      <c r="D1390" t="s">
        <v>394</v>
      </c>
      <c r="E1390" s="10">
        <f>VLOOKUP(A1390,home!$A$2:$E$405,3,FALSE)</f>
        <v>1.3077000000000001</v>
      </c>
      <c r="F1390" s="10">
        <f>VLOOKUP(B1390,home!$B$2:$E$405,3,FALSE)</f>
        <v>0.89219999999999999</v>
      </c>
      <c r="G1390" s="10">
        <f>VLOOKUP(C1390,away!$B$2:$E$405,4,FALSE)</f>
        <v>0.94120000000000004</v>
      </c>
      <c r="H1390" s="10">
        <f>VLOOKUP(A1390,away!$A$2:$E$405,3,FALSE)</f>
        <v>1.1667000000000001</v>
      </c>
      <c r="I1390" s="10">
        <f>VLOOKUP(C1390,away!$B$2:$E$405,3,FALSE)</f>
        <v>0.79120000000000001</v>
      </c>
      <c r="J1390" s="10">
        <f>VLOOKUP(B1390,home!$B$2:$E$405,4,FALSE)</f>
        <v>1.4285000000000001</v>
      </c>
      <c r="K1390" s="12">
        <f t="shared" si="1902"/>
        <v>1.0981262195279999</v>
      </c>
      <c r="L1390" s="12">
        <f t="shared" si="1903"/>
        <v>1.3186384076400002</v>
      </c>
      <c r="M1390" s="13">
        <f t="shared" si="1904"/>
        <v>8.9209777946634511E-2</v>
      </c>
      <c r="N1390" s="13">
        <f t="shared" si="1905"/>
        <v>9.7963596201470091E-2</v>
      </c>
      <c r="O1390" s="13">
        <f t="shared" si="1906"/>
        <v>0.11763543953746815</v>
      </c>
      <c r="P1390" s="13">
        <f t="shared" si="1907"/>
        <v>0.12917856050179449</v>
      </c>
      <c r="Q1390" s="13">
        <f t="shared" si="1908"/>
        <v>5.3788196774043943E-2</v>
      </c>
      <c r="R1390" s="13">
        <f t="shared" si="1909"/>
        <v>7.7559304336859258E-2</v>
      </c>
      <c r="S1390" s="13">
        <f t="shared" si="1910"/>
        <v>4.676365326034676E-2</v>
      </c>
      <c r="T1390" s="13">
        <f t="shared" si="1911"/>
        <v>7.09271821439523E-2</v>
      </c>
      <c r="U1390" s="13">
        <f t="shared" si="1912"/>
        <v>8.5169905660656853E-2</v>
      </c>
      <c r="V1390" s="13">
        <f t="shared" si="1913"/>
        <v>7.5239154160262334E-3</v>
      </c>
      <c r="W1390" s="13">
        <f t="shared" si="1914"/>
        <v>1.9688743059569681E-2</v>
      </c>
      <c r="X1390" s="13">
        <f t="shared" si="1915"/>
        <v>2.5962332796504072E-2</v>
      </c>
      <c r="Y1390" s="13">
        <f t="shared" si="1916"/>
        <v>1.7117464588700941E-2</v>
      </c>
      <c r="Z1390" s="13">
        <f t="shared" si="1917"/>
        <v>3.409089252280742E-2</v>
      </c>
      <c r="AA1390" s="13">
        <f t="shared" si="1918"/>
        <v>3.7436102926405868E-2</v>
      </c>
      <c r="AB1390" s="13">
        <f t="shared" si="1919"/>
        <v>2.0554783090217583E-2</v>
      </c>
      <c r="AC1390" s="13">
        <f t="shared" si="1920"/>
        <v>6.8092911530458797E-4</v>
      </c>
      <c r="AD1390" s="13">
        <f t="shared" si="1921"/>
        <v>5.4051812458158488E-3</v>
      </c>
      <c r="AE1390" s="13">
        <f t="shared" si="1922"/>
        <v>7.1274795909882036E-3</v>
      </c>
      <c r="AF1390" s="13">
        <f t="shared" si="1923"/>
        <v>4.6992841691736427E-3</v>
      </c>
      <c r="AG1390" s="13">
        <f t="shared" si="1924"/>
        <v>2.065552197962331E-3</v>
      </c>
      <c r="AH1390" s="13">
        <f t="shared" si="1925"/>
        <v>1.1238390057825294E-2</v>
      </c>
      <c r="AI1390" s="13">
        <f t="shared" si="1926"/>
        <v>1.2341170787780751E-2</v>
      </c>
      <c r="AJ1390" s="13">
        <f t="shared" si="1927"/>
        <v>6.7760816108675317E-3</v>
      </c>
      <c r="AK1390" s="13">
        <f t="shared" si="1928"/>
        <v>2.4803309608517213E-3</v>
      </c>
      <c r="AL1390" s="13">
        <f t="shared" si="1929"/>
        <v>3.944026986433074E-5</v>
      </c>
      <c r="AM1390" s="13">
        <f t="shared" si="1930"/>
        <v>1.1871142494662809E-3</v>
      </c>
      <c r="AN1390" s="13">
        <f t="shared" si="1931"/>
        <v>1.5653744436029708E-3</v>
      </c>
      <c r="AO1390" s="13">
        <f t="shared" si="1932"/>
        <v>1.0320814318364863E-3</v>
      </c>
      <c r="AP1390" s="13">
        <f t="shared" si="1933"/>
        <v>4.5364740527722525E-4</v>
      </c>
      <c r="AQ1390" s="13">
        <f t="shared" si="1934"/>
        <v>1.4954922303119457E-4</v>
      </c>
      <c r="AR1390" s="13">
        <f t="shared" si="1935"/>
        <v>2.9638745540575915E-3</v>
      </c>
      <c r="AS1390" s="13">
        <f t="shared" si="1936"/>
        <v>3.2547083592024992E-3</v>
      </c>
      <c r="AT1390" s="13">
        <f t="shared" si="1937"/>
        <v>1.7870402930786101E-3</v>
      </c>
      <c r="AU1390" s="13">
        <f t="shared" si="1938"/>
        <v>6.5413193372754121E-4</v>
      </c>
      <c r="AV1390" s="13">
        <f t="shared" si="1939"/>
        <v>1.7957985686419122E-4</v>
      </c>
      <c r="AW1390" s="13">
        <f t="shared" si="1940"/>
        <v>1.5864097100819189E-6</v>
      </c>
      <c r="AX1390" s="13">
        <f t="shared" si="1941"/>
        <v>2.1726688048570426E-4</v>
      </c>
      <c r="AY1390" s="13">
        <f t="shared" si="1942"/>
        <v>2.8649645331657933E-4</v>
      </c>
      <c r="AZ1390" s="13">
        <f t="shared" si="1943"/>
        <v>1.8889261349794092E-4</v>
      </c>
      <c r="BA1390" s="13">
        <f t="shared" si="1944"/>
        <v>8.3027018359294272E-5</v>
      </c>
      <c r="BB1390" s="13">
        <f t="shared" si="1945"/>
        <v>2.7370653820099224E-5</v>
      </c>
      <c r="BC1390" s="13">
        <f t="shared" si="1946"/>
        <v>7.2183990738802668E-6</v>
      </c>
      <c r="BD1390" s="13">
        <f t="shared" si="1947"/>
        <v>6.5137980373453541E-4</v>
      </c>
      <c r="BE1390" s="13">
        <f t="shared" si="1948"/>
        <v>7.1529724135189587E-4</v>
      </c>
      <c r="BF1390" s="13">
        <f t="shared" si="1949"/>
        <v>3.927433277422824E-4</v>
      </c>
      <c r="BG1390" s="13">
        <f t="shared" si="1950"/>
        <v>1.4376058191282629E-4</v>
      </c>
      <c r="BH1390" s="13">
        <f t="shared" si="1951"/>
        <v>3.9466816083269319E-5</v>
      </c>
      <c r="BI1390" s="13">
        <f t="shared" si="1952"/>
        <v>8.6679091084654828E-6</v>
      </c>
      <c r="BJ1390" s="14">
        <f t="shared" si="1953"/>
        <v>0.30994305153994856</v>
      </c>
      <c r="BK1390" s="14">
        <f t="shared" si="1954"/>
        <v>0.27368277296328758</v>
      </c>
      <c r="BL1390" s="14">
        <f t="shared" si="1955"/>
        <v>0.38198215964579668</v>
      </c>
      <c r="BM1390" s="14">
        <f t="shared" si="1956"/>
        <v>0.43407909132996331</v>
      </c>
      <c r="BN1390" s="14">
        <f t="shared" si="1957"/>
        <v>0.56533487529827042</v>
      </c>
    </row>
    <row r="1391" spans="1:66" x14ac:dyDescent="0.25">
      <c r="A1391" t="s">
        <v>351</v>
      </c>
      <c r="B1391" t="s">
        <v>161</v>
      </c>
      <c r="C1391" t="s">
        <v>163</v>
      </c>
      <c r="D1391" t="s">
        <v>394</v>
      </c>
      <c r="E1391" s="10">
        <f>VLOOKUP(A1391,home!$A$2:$E$405,3,FALSE)</f>
        <v>1.3077000000000001</v>
      </c>
      <c r="F1391" s="10">
        <f>VLOOKUP(B1391,home!$B$2:$E$405,3,FALSE)</f>
        <v>1.4117999999999999</v>
      </c>
      <c r="G1391" s="10">
        <f>VLOOKUP(C1391,away!$B$2:$E$405,4,FALSE)</f>
        <v>0.76470000000000005</v>
      </c>
      <c r="H1391" s="10">
        <f>VLOOKUP(A1391,away!$A$2:$E$405,3,FALSE)</f>
        <v>1.1667000000000001</v>
      </c>
      <c r="I1391" s="10">
        <f>VLOOKUP(C1391,away!$B$2:$E$405,3,FALSE)</f>
        <v>1.6483000000000001</v>
      </c>
      <c r="J1391" s="10">
        <f>VLOOKUP(B1391,home!$B$2:$E$405,4,FALSE)</f>
        <v>0.79120000000000001</v>
      </c>
      <c r="K1391" s="12">
        <f t="shared" si="1902"/>
        <v>1.4117974446420001</v>
      </c>
      <c r="L1391" s="12">
        <f t="shared" si="1903"/>
        <v>1.5215342578320001</v>
      </c>
      <c r="M1391" s="13">
        <f t="shared" si="1904"/>
        <v>5.3219431132256689E-2</v>
      </c>
      <c r="N1391" s="13">
        <f t="shared" si="1905"/>
        <v>7.5135056877820891E-2</v>
      </c>
      <c r="O1391" s="13">
        <f t="shared" si="1906"/>
        <v>8.0975187650059413E-2</v>
      </c>
      <c r="P1391" s="13">
        <f t="shared" si="1907"/>
        <v>0.11432056300376033</v>
      </c>
      <c r="Q1391" s="13">
        <f t="shared" si="1908"/>
        <v>5.3037740651569444E-2</v>
      </c>
      <c r="R1391" s="13">
        <f t="shared" si="1909"/>
        <v>6.1603261021970057E-2</v>
      </c>
      <c r="S1391" s="13">
        <f t="shared" si="1910"/>
        <v>6.1392948249569909E-2</v>
      </c>
      <c r="T1391" s="13">
        <f t="shared" si="1911"/>
        <v>8.0698739359371816E-2</v>
      </c>
      <c r="U1391" s="13">
        <f t="shared" si="1912"/>
        <v>8.6971326492431444E-2</v>
      </c>
      <c r="V1391" s="13">
        <f t="shared" si="1913"/>
        <v>1.4653120024922634E-2</v>
      </c>
      <c r="W1391" s="13">
        <f t="shared" si="1914"/>
        <v>2.4959515573823619E-2</v>
      </c>
      <c r="X1391" s="13">
        <f t="shared" si="1915"/>
        <v>3.7976758004463963E-2</v>
      </c>
      <c r="Y1391" s="13">
        <f t="shared" si="1916"/>
        <v>2.8891469152593777E-2</v>
      </c>
      <c r="Z1391" s="13">
        <f t="shared" si="1917"/>
        <v>3.1243824013031399E-2</v>
      </c>
      <c r="AA1391" s="13">
        <f t="shared" si="1918"/>
        <v>4.4109950902442088E-2</v>
      </c>
      <c r="AB1391" s="13">
        <f t="shared" si="1919"/>
        <v>3.1137157983675917E-2</v>
      </c>
      <c r="AC1391" s="13">
        <f t="shared" si="1920"/>
        <v>1.9672712759366438E-3</v>
      </c>
      <c r="AD1391" s="13">
        <f t="shared" si="1921"/>
        <v>8.8094450766566003E-3</v>
      </c>
      <c r="AE1391" s="13">
        <f t="shared" si="1922"/>
        <v>1.3403872476622466E-2</v>
      </c>
      <c r="AF1391" s="13">
        <f t="shared" si="1923"/>
        <v>1.019722558039627E-2</v>
      </c>
      <c r="AG1391" s="13">
        <f t="shared" si="1924"/>
        <v>5.1718093518045754E-3</v>
      </c>
      <c r="AH1391" s="13">
        <f t="shared" si="1925"/>
        <v>1.1884637145375342E-2</v>
      </c>
      <c r="AI1391" s="13">
        <f t="shared" si="1926"/>
        <v>1.6778700352338301E-2</v>
      </c>
      <c r="AJ1391" s="13">
        <f t="shared" si="1927"/>
        <v>1.1844063140922522E-2</v>
      </c>
      <c r="AK1391" s="13">
        <f t="shared" si="1928"/>
        <v>5.5738060255109715E-3</v>
      </c>
      <c r="AL1391" s="13">
        <f t="shared" si="1929"/>
        <v>1.6903567367137045E-4</v>
      </c>
      <c r="AM1391" s="13">
        <f t="shared" si="1930"/>
        <v>2.4874304095875667E-3</v>
      </c>
      <c r="AN1391" s="13">
        <f t="shared" si="1931"/>
        <v>3.7847105821605656E-3</v>
      </c>
      <c r="AO1391" s="13">
        <f t="shared" si="1932"/>
        <v>2.8792834033682974E-3</v>
      </c>
      <c r="AP1391" s="13">
        <f t="shared" si="1933"/>
        <v>1.4603094454106592E-3</v>
      </c>
      <c r="AQ1391" s="13">
        <f t="shared" si="1934"/>
        <v>5.554777120569919E-4</v>
      </c>
      <c r="AR1391" s="13">
        <f t="shared" si="1935"/>
        <v>3.6165765117182561E-3</v>
      </c>
      <c r="AS1391" s="13">
        <f t="shared" si="1936"/>
        <v>5.1058734775961123E-3</v>
      </c>
      <c r="AT1391" s="13">
        <f t="shared" si="1937"/>
        <v>3.6042295641677776E-3</v>
      </c>
      <c r="AU1391" s="13">
        <f t="shared" si="1938"/>
        <v>1.6961473628650723E-3</v>
      </c>
      <c r="AV1391" s="13">
        <f t="shared" si="1939"/>
        <v>5.9865412815729435E-4</v>
      </c>
      <c r="AW1391" s="13">
        <f t="shared" si="1940"/>
        <v>1.0086256180153398E-5</v>
      </c>
      <c r="AX1391" s="13">
        <f t="shared" si="1941"/>
        <v>5.852913159967555E-4</v>
      </c>
      <c r="AY1391" s="13">
        <f t="shared" si="1942"/>
        <v>8.9054078810063802E-4</v>
      </c>
      <c r="AZ1391" s="13">
        <f t="shared" si="1943"/>
        <v>6.7749415854591452E-4</v>
      </c>
      <c r="BA1391" s="13">
        <f t="shared" si="1944"/>
        <v>3.436101905695578E-4</v>
      </c>
      <c r="BB1391" s="13">
        <f t="shared" si="1945"/>
        <v>1.3070366907294109E-4</v>
      </c>
      <c r="BC1391" s="13">
        <f t="shared" si="1946"/>
        <v>3.9774022023763336E-5</v>
      </c>
      <c r="BD1391" s="13">
        <f t="shared" si="1947"/>
        <v>9.1712417644164695E-4</v>
      </c>
      <c r="BE1391" s="13">
        <f t="shared" si="1948"/>
        <v>1.2947935687197159E-3</v>
      </c>
      <c r="BF1391" s="13">
        <f t="shared" si="1949"/>
        <v>9.1399312582869554E-4</v>
      </c>
      <c r="BG1391" s="13">
        <f t="shared" si="1950"/>
        <v>4.3012438648843538E-4</v>
      </c>
      <c r="BH1391" s="13">
        <f t="shared" si="1951"/>
        <v>1.5181212743064533E-4</v>
      </c>
      <c r="BI1391" s="13">
        <f t="shared" si="1952"/>
        <v>4.2865594714450135E-5</v>
      </c>
      <c r="BJ1391" s="14">
        <f t="shared" si="1953"/>
        <v>0.35211625780201694</v>
      </c>
      <c r="BK1391" s="14">
        <f t="shared" si="1954"/>
        <v>0.24661291014821823</v>
      </c>
      <c r="BL1391" s="14">
        <f t="shared" si="1955"/>
        <v>0.36925028473885413</v>
      </c>
      <c r="BM1391" s="14">
        <f t="shared" si="1956"/>
        <v>0.56005158183276338</v>
      </c>
      <c r="BN1391" s="14">
        <f t="shared" si="1957"/>
        <v>0.43829124033743683</v>
      </c>
    </row>
    <row r="1392" spans="1:66" x14ac:dyDescent="0.25">
      <c r="A1392" t="s">
        <v>351</v>
      </c>
      <c r="B1392" t="s">
        <v>162</v>
      </c>
      <c r="C1392" t="s">
        <v>159</v>
      </c>
      <c r="D1392" t="s">
        <v>394</v>
      </c>
      <c r="E1392" s="10">
        <f>VLOOKUP(A1392,home!$A$2:$E$405,3,FALSE)</f>
        <v>1.3077000000000001</v>
      </c>
      <c r="F1392" s="10">
        <f>VLOOKUP(B1392,home!$B$2:$E$405,3,FALSE)</f>
        <v>0.64710000000000001</v>
      </c>
      <c r="G1392" s="10">
        <f>VLOOKUP(C1392,away!$B$2:$E$405,4,FALSE)</f>
        <v>1.1471</v>
      </c>
      <c r="H1392" s="10">
        <f>VLOOKUP(A1392,away!$A$2:$E$405,3,FALSE)</f>
        <v>1.1667000000000001</v>
      </c>
      <c r="I1392" s="10">
        <f>VLOOKUP(C1392,away!$B$2:$E$405,3,FALSE)</f>
        <v>1.1428</v>
      </c>
      <c r="J1392" s="10">
        <f>VLOOKUP(B1392,home!$B$2:$E$405,4,FALSE)</f>
        <v>1.6483000000000001</v>
      </c>
      <c r="K1392" s="12">
        <f t="shared" si="1902"/>
        <v>0.97069055375700009</v>
      </c>
      <c r="L1392" s="12">
        <f t="shared" si="1903"/>
        <v>2.1976862359080003</v>
      </c>
      <c r="M1392" s="13">
        <f t="shared" si="1904"/>
        <v>4.2071833943409812E-2</v>
      </c>
      <c r="N1392" s="13">
        <f t="shared" si="1905"/>
        <v>4.0838731788101018E-2</v>
      </c>
      <c r="O1392" s="13">
        <f t="shared" si="1906"/>
        <v>9.2460690376838739E-2</v>
      </c>
      <c r="P1392" s="13">
        <f t="shared" si="1907"/>
        <v>8.9750718742648117E-2</v>
      </c>
      <c r="Q1392" s="13">
        <f t="shared" si="1908"/>
        <v>1.9820885587062687E-2</v>
      </c>
      <c r="R1392" s="13">
        <f t="shared" si="1909"/>
        <v>0.10159979330186493</v>
      </c>
      <c r="S1392" s="13">
        <f t="shared" si="1910"/>
        <v>4.7865702298934998E-2</v>
      </c>
      <c r="T1392" s="13">
        <f t="shared" si="1911"/>
        <v>4.3560087438194929E-2</v>
      </c>
      <c r="U1392" s="13">
        <f t="shared" si="1912"/>
        <v>9.8621959621784008E-2</v>
      </c>
      <c r="V1392" s="13">
        <f t="shared" si="1913"/>
        <v>1.1345624803492844E-2</v>
      </c>
      <c r="W1392" s="13">
        <f t="shared" si="1914"/>
        <v>6.413315468820009E-3</v>
      </c>
      <c r="X1392" s="13">
        <f t="shared" si="1915"/>
        <v>1.4094455132361596E-2</v>
      </c>
      <c r="Y1392" s="13">
        <f t="shared" si="1916"/>
        <v>1.5487595023506981E-2</v>
      </c>
      <c r="Z1392" s="13">
        <f t="shared" si="1917"/>
        <v>7.4428155770202134E-2</v>
      </c>
      <c r="AA1392" s="13">
        <f t="shared" si="1918"/>
        <v>7.2246707739689761E-2</v>
      </c>
      <c r="AB1392" s="13">
        <f t="shared" si="1919"/>
        <v>3.5064598371479794E-2</v>
      </c>
      <c r="AC1392" s="13">
        <f t="shared" si="1920"/>
        <v>1.5127073823124287E-3</v>
      </c>
      <c r="AD1392" s="13">
        <f t="shared" si="1921"/>
        <v>1.5563361859618069E-3</v>
      </c>
      <c r="AE1392" s="13">
        <f t="shared" si="1922"/>
        <v>3.4203386143338167E-3</v>
      </c>
      <c r="AF1392" s="13">
        <f t="shared" si="1923"/>
        <v>3.7584155474330366E-3</v>
      </c>
      <c r="AG1392" s="13">
        <f t="shared" si="1924"/>
        <v>2.7532727058054052E-3</v>
      </c>
      <c r="AH1392" s="13">
        <f t="shared" si="1925"/>
        <v>4.089243337504745E-2</v>
      </c>
      <c r="AI1392" s="13">
        <f t="shared" si="1926"/>
        <v>3.969389879729604E-2</v>
      </c>
      <c r="AJ1392" s="13">
        <f t="shared" si="1927"/>
        <v>1.9265246302160803E-2</v>
      </c>
      <c r="AK1392" s="13">
        <f t="shared" si="1928"/>
        <v>6.2335308671031577E-3</v>
      </c>
      <c r="AL1392" s="13">
        <f t="shared" si="1929"/>
        <v>1.2908072891946467E-4</v>
      </c>
      <c r="AM1392" s="13">
        <f t="shared" si="1930"/>
        <v>3.0214416683666483E-4</v>
      </c>
      <c r="AN1392" s="13">
        <f t="shared" si="1931"/>
        <v>6.640180767168288E-4</v>
      </c>
      <c r="AO1392" s="13">
        <f t="shared" si="1932"/>
        <v>7.296516937973388E-4</v>
      </c>
      <c r="AP1392" s="13">
        <f t="shared" si="1933"/>
        <v>5.3451516148845678E-4</v>
      </c>
      <c r="AQ1392" s="13">
        <f t="shared" si="1934"/>
        <v>2.9367415332183082E-4</v>
      </c>
      <c r="AR1392" s="13">
        <f t="shared" si="1935"/>
        <v>1.7973747596225345E-2</v>
      </c>
      <c r="AS1392" s="13">
        <f t="shared" si="1936"/>
        <v>1.7446947007268527E-2</v>
      </c>
      <c r="AT1392" s="13">
        <f t="shared" si="1937"/>
        <v>8.4677933259272604E-3</v>
      </c>
      <c r="AU1392" s="13">
        <f t="shared" si="1938"/>
        <v>2.7398689975480545E-3</v>
      </c>
      <c r="AV1392" s="13">
        <f t="shared" si="1939"/>
        <v>6.6489123861288924E-4</v>
      </c>
      <c r="AW1392" s="13">
        <f t="shared" si="1940"/>
        <v>7.6490130163315183E-6</v>
      </c>
      <c r="AX1392" s="13">
        <f t="shared" si="1941"/>
        <v>4.8881414770188249E-5</v>
      </c>
      <c r="AY1392" s="13">
        <f t="shared" si="1942"/>
        <v>1.0742601243215273E-4</v>
      </c>
      <c r="AZ1392" s="13">
        <f t="shared" si="1943"/>
        <v>1.1804433445031192E-4</v>
      </c>
      <c r="BA1392" s="13">
        <f t="shared" si="1944"/>
        <v>8.6474803016123701E-5</v>
      </c>
      <c r="BB1392" s="13">
        <f t="shared" si="1945"/>
        <v>4.7511121085347667E-5</v>
      </c>
      <c r="BC1392" s="13">
        <f t="shared" si="1946"/>
        <v>2.0882907372365389E-5</v>
      </c>
      <c r="BD1392" s="13">
        <f t="shared" si="1947"/>
        <v>6.5834429499848218E-3</v>
      </c>
      <c r="BE1392" s="13">
        <f t="shared" si="1948"/>
        <v>6.3904858827483844E-3</v>
      </c>
      <c r="BF1392" s="13">
        <f t="shared" si="1949"/>
        <v>3.10159214015066E-3</v>
      </c>
      <c r="BG1392" s="13">
        <f t="shared" si="1950"/>
        <v>1.0035620640170681E-3</v>
      </c>
      <c r="BH1392" s="13">
        <f t="shared" si="1951"/>
        <v>2.4353705391256137E-4</v>
      </c>
      <c r="BI1392" s="13">
        <f t="shared" si="1952"/>
        <v>4.7279823544546535E-5</v>
      </c>
      <c r="BJ1392" s="14">
        <f t="shared" si="1953"/>
        <v>0.15465665733686887</v>
      </c>
      <c r="BK1392" s="14">
        <f t="shared" si="1954"/>
        <v>0.19278309391214982</v>
      </c>
      <c r="BL1392" s="14">
        <f t="shared" si="1955"/>
        <v>0.57074200683320497</v>
      </c>
      <c r="BM1392" s="14">
        <f t="shared" si="1956"/>
        <v>0.6059674831130849</v>
      </c>
      <c r="BN1392" s="14">
        <f t="shared" si="1957"/>
        <v>0.3865426537399253</v>
      </c>
    </row>
    <row r="1393" spans="1:66" x14ac:dyDescent="0.25">
      <c r="A1393" t="s">
        <v>343</v>
      </c>
      <c r="B1393" t="s">
        <v>187</v>
      </c>
      <c r="C1393" t="s">
        <v>190</v>
      </c>
      <c r="D1393" t="s">
        <v>394</v>
      </c>
      <c r="E1393" s="10">
        <f>VLOOKUP(A1393,home!$A$2:$E$405,3,FALSE)</f>
        <v>1.3151999999999999</v>
      </c>
      <c r="F1393" s="10">
        <f>VLOOKUP(B1393,home!$B$2:$E$405,3,FALSE)</f>
        <v>1.2356</v>
      </c>
      <c r="G1393" s="10">
        <f>VLOOKUP(C1393,away!$B$2:$E$405,4,FALSE)</f>
        <v>1.2830999999999999</v>
      </c>
      <c r="H1393" s="10">
        <f>VLOOKUP(A1393,away!$A$2:$E$405,3,FALSE)</f>
        <v>1.1212</v>
      </c>
      <c r="I1393" s="10">
        <f>VLOOKUP(C1393,away!$B$2:$E$405,3,FALSE)</f>
        <v>1.1149</v>
      </c>
      <c r="J1393" s="10">
        <f>VLOOKUP(B1393,home!$B$2:$E$405,4,FALSE)</f>
        <v>0.66890000000000005</v>
      </c>
      <c r="K1393" s="12">
        <f t="shared" si="1902"/>
        <v>2.0851159230719998</v>
      </c>
      <c r="L1393" s="12">
        <f t="shared" si="1903"/>
        <v>0.83614231113199999</v>
      </c>
      <c r="M1393" s="13">
        <f t="shared" si="1904"/>
        <v>5.3865868764994572E-2</v>
      </c>
      <c r="N1393" s="13">
        <f t="shared" si="1905"/>
        <v>0.11231658067199685</v>
      </c>
      <c r="O1393" s="13">
        <f t="shared" si="1906"/>
        <v>4.5039532000295569E-2</v>
      </c>
      <c r="P1393" s="13">
        <f t="shared" si="1907"/>
        <v>9.3912645341527157E-2</v>
      </c>
      <c r="Q1393" s="13">
        <f t="shared" si="1908"/>
        <v>0.11709654539209076</v>
      </c>
      <c r="R1393" s="13">
        <f t="shared" si="1909"/>
        <v>1.88297291895154E-2</v>
      </c>
      <c r="S1393" s="13">
        <f t="shared" si="1910"/>
        <v>4.0933086002573615E-2</v>
      </c>
      <c r="T1393" s="13">
        <f t="shared" si="1911"/>
        <v>9.7909376089715908E-2</v>
      </c>
      <c r="U1393" s="13">
        <f t="shared" si="1912"/>
        <v>3.9262168160192179E-2</v>
      </c>
      <c r="V1393" s="13">
        <f t="shared" si="1913"/>
        <v>7.9294375633195968E-3</v>
      </c>
      <c r="W1393" s="13">
        <f t="shared" si="1914"/>
        <v>8.1386623777923869E-2</v>
      </c>
      <c r="X1393" s="13">
        <f t="shared" si="1915"/>
        <v>6.8050799700903844E-2</v>
      </c>
      <c r="Y1393" s="13">
        <f t="shared" si="1916"/>
        <v>2.8450076468147272E-2</v>
      </c>
      <c r="Z1393" s="13">
        <f t="shared" si="1917"/>
        <v>5.2481110941703631E-3</v>
      </c>
      <c r="AA1393" s="13">
        <f t="shared" si="1918"/>
        <v>1.0942920008505438E-2</v>
      </c>
      <c r="AB1393" s="13">
        <f t="shared" si="1919"/>
        <v>1.140862837731894E-2</v>
      </c>
      <c r="AC1393" s="13">
        <f t="shared" si="1920"/>
        <v>8.6403792735000983E-4</v>
      </c>
      <c r="AD1393" s="13">
        <f t="shared" si="1921"/>
        <v>4.242513629110483E-2</v>
      </c>
      <c r="AE1393" s="13">
        <f t="shared" si="1922"/>
        <v>3.5473451508534475E-2</v>
      </c>
      <c r="AF1393" s="13">
        <f t="shared" si="1923"/>
        <v>1.4830426864087472E-2</v>
      </c>
      <c r="AG1393" s="13">
        <f t="shared" si="1924"/>
        <v>4.1334491310707324E-3</v>
      </c>
      <c r="AH1393" s="13">
        <f t="shared" si="1925"/>
        <v>1.0970419348392741E-3</v>
      </c>
      <c r="AI1393" s="13">
        <f t="shared" si="1926"/>
        <v>2.2874596066110855E-3</v>
      </c>
      <c r="AJ1393" s="13">
        <f t="shared" si="1927"/>
        <v>2.3848092245643943E-3</v>
      </c>
      <c r="AK1393" s="13">
        <f t="shared" si="1928"/>
        <v>1.6575345625427355E-3</v>
      </c>
      <c r="AL1393" s="13">
        <f t="shared" si="1929"/>
        <v>6.025640301977808E-5</v>
      </c>
      <c r="AM1393" s="13">
        <f t="shared" si="1930"/>
        <v>1.7692265443816489E-2</v>
      </c>
      <c r="AN1393" s="13">
        <f t="shared" si="1931"/>
        <v>1.4793251717353538E-2</v>
      </c>
      <c r="AO1393" s="13">
        <f t="shared" si="1932"/>
        <v>6.1846318400527065E-3</v>
      </c>
      <c r="AP1393" s="13">
        <f t="shared" si="1933"/>
        <v>1.7237441200807413E-3</v>
      </c>
      <c r="AQ1393" s="13">
        <f t="shared" si="1934"/>
        <v>3.6032384809112669E-4</v>
      </c>
      <c r="AR1393" s="13">
        <f t="shared" si="1935"/>
        <v>1.8345663576104635E-4</v>
      </c>
      <c r="AS1393" s="13">
        <f t="shared" si="1936"/>
        <v>3.8252835241857781E-4</v>
      </c>
      <c r="AT1393" s="13">
        <f t="shared" si="1937"/>
        <v>3.9880797932723714E-4</v>
      </c>
      <c r="AU1393" s="13">
        <f t="shared" si="1938"/>
        <v>2.7718695598113032E-4</v>
      </c>
      <c r="AV1393" s="13">
        <f t="shared" si="1939"/>
        <v>1.4449173389602811E-4</v>
      </c>
      <c r="AW1393" s="13">
        <f t="shared" si="1940"/>
        <v>2.9181734887122351E-6</v>
      </c>
      <c r="AX1393" s="13">
        <f t="shared" si="1941"/>
        <v>6.1484040653530456E-3</v>
      </c>
      <c r="AY1393" s="13">
        <f t="shared" si="1942"/>
        <v>5.1409407849776802E-3</v>
      </c>
      <c r="AZ1393" s="13">
        <f t="shared" si="1943"/>
        <v>2.1492790546719974E-3</v>
      </c>
      <c r="BA1393" s="13">
        <f t="shared" si="1944"/>
        <v>5.9903438534701474E-4</v>
      </c>
      <c r="BB1393" s="13">
        <f t="shared" si="1945"/>
        <v>1.2521949885289748E-4</v>
      </c>
      <c r="BC1393" s="13">
        <f t="shared" si="1946"/>
        <v>2.0940264233930508E-5</v>
      </c>
      <c r="BD1393" s="13">
        <f t="shared" si="1947"/>
        <v>2.5565975902957129E-5</v>
      </c>
      <c r="BE1393" s="13">
        <f t="shared" si="1948"/>
        <v>5.3308023444130953E-5</v>
      </c>
      <c r="BF1393" s="13">
        <f t="shared" si="1949"/>
        <v>5.5576704255426475E-5</v>
      </c>
      <c r="BG1393" s="13">
        <f t="shared" si="1950"/>
        <v>3.8627956998284364E-5</v>
      </c>
      <c r="BH1393" s="13">
        <f t="shared" si="1951"/>
        <v>2.0135942053215807E-5</v>
      </c>
      <c r="BI1393" s="13">
        <f t="shared" si="1952"/>
        <v>8.3971546802430753E-6</v>
      </c>
      <c r="BJ1393" s="14">
        <f t="shared" si="1953"/>
        <v>0.65701050091840707</v>
      </c>
      <c r="BK1393" s="14">
        <f t="shared" si="1954"/>
        <v>0.2027062727877624</v>
      </c>
      <c r="BL1393" s="14">
        <f t="shared" si="1955"/>
        <v>0.13449790647910329</v>
      </c>
      <c r="BM1393" s="14">
        <f t="shared" si="1956"/>
        <v>0.55326386730753407</v>
      </c>
      <c r="BN1393" s="14">
        <f t="shared" si="1957"/>
        <v>0.44106090136042031</v>
      </c>
    </row>
    <row r="1394" spans="1:66" x14ac:dyDescent="0.25">
      <c r="A1394" t="s">
        <v>343</v>
      </c>
      <c r="B1394" t="s">
        <v>189</v>
      </c>
      <c r="C1394" t="s">
        <v>183</v>
      </c>
      <c r="D1394" t="s">
        <v>394</v>
      </c>
      <c r="E1394" s="10">
        <f>VLOOKUP(A1394,home!$A$2:$E$405,3,FALSE)</f>
        <v>1.3151999999999999</v>
      </c>
      <c r="F1394" s="10">
        <f>VLOOKUP(B1394,home!$B$2:$E$405,3,FALSE)</f>
        <v>0.57030000000000003</v>
      </c>
      <c r="G1394" s="10">
        <f>VLOOKUP(C1394,away!$B$2:$E$405,4,FALSE)</f>
        <v>0.98399999999999999</v>
      </c>
      <c r="H1394" s="10">
        <f>VLOOKUP(A1394,away!$A$2:$E$405,3,FALSE)</f>
        <v>1.1212</v>
      </c>
      <c r="I1394" s="10">
        <f>VLOOKUP(C1394,away!$B$2:$E$405,3,FALSE)</f>
        <v>0.78700000000000003</v>
      </c>
      <c r="J1394" s="10">
        <f>VLOOKUP(B1394,home!$B$2:$E$405,4,FALSE)</f>
        <v>1.3935999999999999</v>
      </c>
      <c r="K1394" s="12">
        <f t="shared" si="1902"/>
        <v>0.73805762304</v>
      </c>
      <c r="L1394" s="12">
        <f t="shared" si="1903"/>
        <v>1.22969089984</v>
      </c>
      <c r="M1394" s="13">
        <f t="shared" si="1904"/>
        <v>0.13977119386527459</v>
      </c>
      <c r="N1394" s="13">
        <f t="shared" si="1905"/>
        <v>0.10315919511366761</v>
      </c>
      <c r="O1394" s="13">
        <f t="shared" si="1906"/>
        <v>0.1718753651559006</v>
      </c>
      <c r="P1394" s="13">
        <f t="shared" si="1907"/>
        <v>0.12685392346609606</v>
      </c>
      <c r="Q1394" s="13">
        <f t="shared" si="1908"/>
        <v>3.8068715170156538E-2</v>
      </c>
      <c r="R1394" s="13">
        <f t="shared" si="1909"/>
        <v>0.10567678621944401</v>
      </c>
      <c r="S1394" s="13">
        <f t="shared" si="1910"/>
        <v>2.8782607942544201E-2</v>
      </c>
      <c r="T1394" s="13">
        <f t="shared" si="1911"/>
        <v>4.6812752613342452E-2</v>
      </c>
      <c r="U1394" s="13">
        <f t="shared" si="1912"/>
        <v>7.7995557647629082E-2</v>
      </c>
      <c r="V1394" s="13">
        <f t="shared" si="1913"/>
        <v>2.9025109173286359E-3</v>
      </c>
      <c r="W1394" s="13">
        <f t="shared" si="1914"/>
        <v>9.3656351435575085E-3</v>
      </c>
      <c r="X1394" s="13">
        <f t="shared" si="1915"/>
        <v>1.151683630725436E-2</v>
      </c>
      <c r="Y1394" s="13">
        <f t="shared" si="1916"/>
        <v>7.0810744009887992E-3</v>
      </c>
      <c r="Z1394" s="13">
        <f t="shared" si="1917"/>
        <v>4.3316594112795814E-2</v>
      </c>
      <c r="AA1394" s="13">
        <f t="shared" si="1918"/>
        <v>3.1970142489078542E-2</v>
      </c>
      <c r="AB1394" s="13">
        <f t="shared" si="1919"/>
        <v>1.1797903686869705E-2</v>
      </c>
      <c r="AC1394" s="13">
        <f t="shared" si="1920"/>
        <v>1.6464180117525584E-4</v>
      </c>
      <c r="AD1394" s="13">
        <f t="shared" si="1921"/>
        <v>1.7280946030784859E-3</v>
      </c>
      <c r="AE1394" s="13">
        <f t="shared" si="1922"/>
        <v>2.1250222074682308E-3</v>
      </c>
      <c r="AF1394" s="13">
        <f t="shared" si="1923"/>
        <v>1.3065602352407963E-3</v>
      </c>
      <c r="AG1394" s="13">
        <f t="shared" si="1924"/>
        <v>5.355550771228057E-4</v>
      </c>
      <c r="AH1394" s="13">
        <f t="shared" si="1925"/>
        <v>1.3316505398141979E-2</v>
      </c>
      <c r="AI1394" s="13">
        <f t="shared" si="1926"/>
        <v>9.8283483213519995E-3</v>
      </c>
      <c r="AJ1394" s="13">
        <f t="shared" si="1927"/>
        <v>3.6269437002331142E-3</v>
      </c>
      <c r="AK1394" s="13">
        <f t="shared" si="1928"/>
        <v>8.9229781543131829E-4</v>
      </c>
      <c r="AL1394" s="13">
        <f t="shared" si="1929"/>
        <v>5.9770422983544346E-6</v>
      </c>
      <c r="AM1394" s="13">
        <f t="shared" si="1930"/>
        <v>2.5508667902727204E-4</v>
      </c>
      <c r="AN1394" s="13">
        <f t="shared" si="1931"/>
        <v>3.1367776787024341E-4</v>
      </c>
      <c r="AO1394" s="13">
        <f t="shared" si="1932"/>
        <v>1.9286334831608115E-4</v>
      </c>
      <c r="AP1394" s="13">
        <f t="shared" si="1933"/>
        <v>7.9054101445652408E-5</v>
      </c>
      <c r="AQ1394" s="13">
        <f t="shared" si="1934"/>
        <v>2.4303027285686732E-5</v>
      </c>
      <c r="AR1394" s="13">
        <f t="shared" si="1935"/>
        <v>3.2750371011530839E-3</v>
      </c>
      <c r="AS1394" s="13">
        <f t="shared" si="1936"/>
        <v>2.4171660982448572E-3</v>
      </c>
      <c r="AT1394" s="13">
        <f t="shared" si="1937"/>
        <v>8.920039324817351E-4</v>
      </c>
      <c r="AU1394" s="13">
        <f t="shared" si="1938"/>
        <v>2.1945010071660069E-4</v>
      </c>
      <c r="AV1394" s="13">
        <f t="shared" si="1939"/>
        <v>4.049170492769572E-5</v>
      </c>
      <c r="AW1394" s="13">
        <f t="shared" si="1940"/>
        <v>1.5068501227320766E-7</v>
      </c>
      <c r="AX1394" s="13">
        <f t="shared" si="1941"/>
        <v>3.1378111332005948E-5</v>
      </c>
      <c r="AY1394" s="13">
        <f t="shared" si="1942"/>
        <v>3.8585377959134094E-5</v>
      </c>
      <c r="AZ1394" s="13">
        <f t="shared" si="1943"/>
        <v>2.3724044071617058E-5</v>
      </c>
      <c r="BA1394" s="13">
        <f t="shared" si="1944"/>
        <v>9.7244137007568677E-6</v>
      </c>
      <c r="BB1394" s="13">
        <f t="shared" si="1945"/>
        <v>2.9895057585250332E-6</v>
      </c>
      <c r="BC1394" s="13">
        <f t="shared" si="1946"/>
        <v>7.3523360525550156E-7</v>
      </c>
      <c r="BD1394" s="13">
        <f t="shared" si="1947"/>
        <v>6.7121388665438754E-4</v>
      </c>
      <c r="BE1394" s="13">
        <f t="shared" si="1948"/>
        <v>4.9539452573557727E-4</v>
      </c>
      <c r="BF1394" s="13">
        <f t="shared" si="1949"/>
        <v>1.828148530657141E-4</v>
      </c>
      <c r="BG1394" s="13">
        <f t="shared" si="1950"/>
        <v>4.4975965303362602E-5</v>
      </c>
      <c r="BH1394" s="13">
        <f t="shared" si="1951"/>
        <v>8.2987135114323284E-6</v>
      </c>
      <c r="BI1394" s="13">
        <f t="shared" si="1952"/>
        <v>1.2249857537075357E-6</v>
      </c>
      <c r="BJ1394" s="14">
        <f t="shared" si="1953"/>
        <v>0.22267156248224979</v>
      </c>
      <c r="BK1394" s="14">
        <f t="shared" si="1954"/>
        <v>0.29851944041267625</v>
      </c>
      <c r="BL1394" s="14">
        <f t="shared" si="1955"/>
        <v>0.43522792230162854</v>
      </c>
      <c r="BM1394" s="14">
        <f t="shared" si="1956"/>
        <v>0.31429190562586418</v>
      </c>
      <c r="BN1394" s="14">
        <f t="shared" si="1957"/>
        <v>0.68540517899053932</v>
      </c>
    </row>
    <row r="1395" spans="1:66" x14ac:dyDescent="0.25">
      <c r="A1395" t="s">
        <v>343</v>
      </c>
      <c r="B1395" t="s">
        <v>192</v>
      </c>
      <c r="C1395" t="s">
        <v>180</v>
      </c>
      <c r="D1395" t="s">
        <v>394</v>
      </c>
      <c r="E1395" s="10">
        <f>VLOOKUP(A1395,home!$A$2:$E$405,3,FALSE)</f>
        <v>1.3151999999999999</v>
      </c>
      <c r="F1395" s="10">
        <f>VLOOKUP(B1395,home!$B$2:$E$405,3,FALSE)</f>
        <v>1.2523</v>
      </c>
      <c r="G1395" s="10">
        <f>VLOOKUP(C1395,away!$B$2:$E$405,4,FALSE)</f>
        <v>0.71279999999999999</v>
      </c>
      <c r="H1395" s="10">
        <f>VLOOKUP(A1395,away!$A$2:$E$405,3,FALSE)</f>
        <v>1.1212</v>
      </c>
      <c r="I1395" s="10">
        <f>VLOOKUP(C1395,away!$B$2:$E$405,3,FALSE)</f>
        <v>0.61319999999999997</v>
      </c>
      <c r="J1395" s="10">
        <f>VLOOKUP(B1395,home!$B$2:$E$405,4,FALSE)</f>
        <v>0.78700000000000003</v>
      </c>
      <c r="K1395" s="12">
        <f t="shared" si="1902"/>
        <v>1.1739993914879998</v>
      </c>
      <c r="L1395" s="12">
        <f t="shared" si="1903"/>
        <v>0.54107811408000006</v>
      </c>
      <c r="M1395" s="13">
        <f t="shared" si="1904"/>
        <v>0.17994977306323617</v>
      </c>
      <c r="N1395" s="13">
        <f t="shared" si="1905"/>
        <v>0.21126092407464292</v>
      </c>
      <c r="O1395" s="13">
        <f t="shared" si="1906"/>
        <v>9.7366883838179832E-2</v>
      </c>
      <c r="P1395" s="13">
        <f t="shared" si="1907"/>
        <v>0.11430866237710588</v>
      </c>
      <c r="Q1395" s="13">
        <f t="shared" si="1908"/>
        <v>0.12401009815441169</v>
      </c>
      <c r="R1395" s="13">
        <f t="shared" si="1909"/>
        <v>2.6341544940504388E-2</v>
      </c>
      <c r="S1395" s="13">
        <f t="shared" si="1910"/>
        <v>1.8152940778996558E-2</v>
      </c>
      <c r="T1395" s="13">
        <f t="shared" si="1911"/>
        <v>6.7099150036264779E-2</v>
      </c>
      <c r="U1395" s="13">
        <f t="shared" si="1912"/>
        <v>3.092495773100595E-2</v>
      </c>
      <c r="V1395" s="13">
        <f t="shared" si="1913"/>
        <v>1.2812454049045026E-3</v>
      </c>
      <c r="W1395" s="13">
        <f t="shared" si="1914"/>
        <v>4.8529259923882143E-2</v>
      </c>
      <c r="X1395" s="13">
        <f t="shared" si="1915"/>
        <v>2.625812043731228E-2</v>
      </c>
      <c r="Y1395" s="13">
        <f t="shared" si="1916"/>
        <v>7.1038471427532163E-3</v>
      </c>
      <c r="Z1395" s="13">
        <f t="shared" si="1917"/>
        <v>4.7509444861205613E-3</v>
      </c>
      <c r="AA1395" s="13">
        <f t="shared" si="1918"/>
        <v>5.577605935698806E-3</v>
      </c>
      <c r="AB1395" s="13">
        <f t="shared" si="1919"/>
        <v>3.2740529872351282E-3</v>
      </c>
      <c r="AC1395" s="13">
        <f t="shared" si="1920"/>
        <v>5.0867474684165231E-5</v>
      </c>
      <c r="AD1395" s="13">
        <f t="shared" si="1921"/>
        <v>1.4243330405000155E-2</v>
      </c>
      <c r="AE1395" s="13">
        <f t="shared" si="1922"/>
        <v>7.7067543537558082E-3</v>
      </c>
      <c r="AF1395" s="13">
        <f t="shared" si="1923"/>
        <v>2.0849780557040112E-3</v>
      </c>
      <c r="AG1395" s="13">
        <f t="shared" si="1924"/>
        <v>3.7604533142617056E-4</v>
      </c>
      <c r="AH1395" s="13">
        <f t="shared" si="1925"/>
        <v>6.4265802066222199E-4</v>
      </c>
      <c r="AI1395" s="13">
        <f t="shared" si="1926"/>
        <v>7.5448012519233098E-4</v>
      </c>
      <c r="AJ1395" s="13">
        <f t="shared" si="1927"/>
        <v>4.428796039327934E-4</v>
      </c>
      <c r="AK1395" s="13">
        <f t="shared" si="1928"/>
        <v>1.7331346183984856E-4</v>
      </c>
      <c r="AL1395" s="13">
        <f t="shared" si="1929"/>
        <v>1.2924924306750672E-6</v>
      </c>
      <c r="AM1395" s="13">
        <f t="shared" si="1930"/>
        <v>3.3443322456465402E-3</v>
      </c>
      <c r="AN1395" s="13">
        <f t="shared" si="1931"/>
        <v>1.8095449843313616E-3</v>
      </c>
      <c r="AO1395" s="13">
        <f t="shared" si="1932"/>
        <v>4.8955259373246812E-4</v>
      </c>
      <c r="AP1395" s="13">
        <f t="shared" si="1933"/>
        <v>8.8295398053245443E-5</v>
      </c>
      <c r="AQ1395" s="13">
        <f t="shared" si="1934"/>
        <v>1.1943676865148237E-5</v>
      </c>
      <c r="AR1395" s="13">
        <f t="shared" si="1935"/>
        <v>6.9545637963660156E-5</v>
      </c>
      <c r="AS1395" s="13">
        <f t="shared" si="1936"/>
        <v>8.1646536649981761E-5</v>
      </c>
      <c r="AT1395" s="13">
        <f t="shared" si="1937"/>
        <v>4.7926492172090648E-5</v>
      </c>
      <c r="AU1395" s="13">
        <f t="shared" si="1938"/>
        <v>1.8755224215396266E-5</v>
      </c>
      <c r="AV1395" s="13">
        <f t="shared" si="1939"/>
        <v>5.5046554540240544E-6</v>
      </c>
      <c r="AW1395" s="13">
        <f t="shared" si="1940"/>
        <v>2.2806221975784755E-8</v>
      </c>
      <c r="AX1395" s="13">
        <f t="shared" si="1941"/>
        <v>6.5437400355378942E-4</v>
      </c>
      <c r="AY1395" s="13">
        <f t="shared" si="1942"/>
        <v>3.5406745174586365E-4</v>
      </c>
      <c r="AZ1395" s="13">
        <f t="shared" si="1943"/>
        <v>9.5789074523881655E-5</v>
      </c>
      <c r="BA1395" s="13">
        <f t="shared" si="1944"/>
        <v>1.7276457264283491E-5</v>
      </c>
      <c r="BB1395" s="13">
        <f t="shared" si="1945"/>
        <v>2.3369782286355568E-6</v>
      </c>
      <c r="BC1395" s="13">
        <f t="shared" si="1946"/>
        <v>2.5289755451922925E-7</v>
      </c>
      <c r="BD1395" s="13">
        <f t="shared" si="1947"/>
        <v>6.2716037719779474E-6</v>
      </c>
      <c r="BE1395" s="13">
        <f t="shared" si="1948"/>
        <v>7.3628590119559545E-6</v>
      </c>
      <c r="BF1395" s="13">
        <f t="shared" si="1949"/>
        <v>4.3219959998241146E-6</v>
      </c>
      <c r="BG1395" s="13">
        <f t="shared" si="1950"/>
        <v>1.6913402246023597E-6</v>
      </c>
      <c r="BH1395" s="13">
        <f t="shared" si="1951"/>
        <v>4.9640809862058691E-7</v>
      </c>
      <c r="BI1395" s="13">
        <f t="shared" si="1952"/>
        <v>1.1655656114205674E-7</v>
      </c>
      <c r="BJ1395" s="14">
        <f t="shared" si="1953"/>
        <v>0.51554027367665289</v>
      </c>
      <c r="BK1395" s="14">
        <f t="shared" si="1954"/>
        <v>0.31409884904310381</v>
      </c>
      <c r="BL1395" s="14">
        <f t="shared" si="1955"/>
        <v>0.16574201595437457</v>
      </c>
      <c r="BM1395" s="14">
        <f t="shared" si="1956"/>
        <v>0.24654015206664709</v>
      </c>
      <c r="BN1395" s="14">
        <f t="shared" si="1957"/>
        <v>0.75323788644808076</v>
      </c>
    </row>
    <row r="1396" spans="1:66" x14ac:dyDescent="0.25">
      <c r="A1396" t="s">
        <v>343</v>
      </c>
      <c r="B1396" t="s">
        <v>194</v>
      </c>
      <c r="C1396" t="s">
        <v>177</v>
      </c>
      <c r="D1396" t="s">
        <v>394</v>
      </c>
      <c r="E1396" s="10">
        <f>VLOOKUP(A1396,home!$A$2:$E$405,3,FALSE)</f>
        <v>1.3151999999999999</v>
      </c>
      <c r="F1396" s="10">
        <f>VLOOKUP(B1396,home!$B$2:$E$405,3,FALSE)</f>
        <v>1.2356</v>
      </c>
      <c r="G1396" s="10">
        <f>VLOOKUP(C1396,away!$B$2:$E$405,4,FALSE)</f>
        <v>0.8498</v>
      </c>
      <c r="H1396" s="10">
        <f>VLOOKUP(A1396,away!$A$2:$E$405,3,FALSE)</f>
        <v>1.1212</v>
      </c>
      <c r="I1396" s="10">
        <f>VLOOKUP(C1396,away!$B$2:$E$405,3,FALSE)</f>
        <v>0.83940000000000003</v>
      </c>
      <c r="J1396" s="10">
        <f>VLOOKUP(B1396,home!$B$2:$E$405,4,FALSE)</f>
        <v>0.55740000000000001</v>
      </c>
      <c r="K1396" s="12">
        <f t="shared" si="1902"/>
        <v>1.3809769397760001</v>
      </c>
      <c r="L1396" s="12">
        <f t="shared" si="1903"/>
        <v>0.52458880507200001</v>
      </c>
      <c r="M1396" s="13">
        <f t="shared" si="1904"/>
        <v>0.1487384707909461</v>
      </c>
      <c r="N1396" s="13">
        <f t="shared" si="1905"/>
        <v>0.20540439821984272</v>
      </c>
      <c r="O1396" s="13">
        <f t="shared" si="1906"/>
        <v>7.8026536660459E-2</v>
      </c>
      <c r="P1396" s="13">
        <f t="shared" si="1907"/>
        <v>0.10775284781868054</v>
      </c>
      <c r="Q1396" s="13">
        <f t="shared" si="1908"/>
        <v>0.14182936863508469</v>
      </c>
      <c r="R1396" s="13">
        <f t="shared" si="1909"/>
        <v>2.0465923815308391E-2</v>
      </c>
      <c r="S1396" s="13">
        <f t="shared" si="1910"/>
        <v>1.9515254108929708E-2</v>
      </c>
      <c r="T1396" s="13">
        <f t="shared" si="1911"/>
        <v>7.4402099016395273E-2</v>
      </c>
      <c r="U1396" s="13">
        <f t="shared" si="1912"/>
        <v>2.8262968840153339E-2</v>
      </c>
      <c r="V1396" s="13">
        <f t="shared" si="1913"/>
        <v>1.5708587884046127E-3</v>
      </c>
      <c r="W1396" s="13">
        <f t="shared" si="1914"/>
        <v>6.5287695822680528E-2</v>
      </c>
      <c r="X1396" s="13">
        <f t="shared" si="1915"/>
        <v>3.4249194337524179E-2</v>
      </c>
      <c r="Y1396" s="13">
        <f t="shared" si="1916"/>
        <v>8.9833719661002575E-3</v>
      </c>
      <c r="Z1396" s="13">
        <f t="shared" si="1917"/>
        <v>3.5787315063224054E-3</v>
      </c>
      <c r="AA1396" s="13">
        <f t="shared" si="1918"/>
        <v>4.94214568388107E-3</v>
      </c>
      <c r="AB1396" s="13">
        <f t="shared" si="1919"/>
        <v>3.4124946112266247E-3</v>
      </c>
      <c r="AC1396" s="13">
        <f t="shared" si="1920"/>
        <v>7.1125053874554795E-5</v>
      </c>
      <c r="AD1396" s="13">
        <f t="shared" si="1921"/>
        <v>2.2540200595557908E-2</v>
      </c>
      <c r="AE1396" s="13">
        <f t="shared" si="1922"/>
        <v>1.1824336896506905E-2</v>
      </c>
      <c r="AF1396" s="13">
        <f t="shared" si="1923"/>
        <v>3.1014573816536589E-3</v>
      </c>
      <c r="AG1396" s="13">
        <f t="shared" si="1924"/>
        <v>5.423299406078089E-4</v>
      </c>
      <c r="AH1396" s="13">
        <f t="shared" si="1925"/>
        <v>4.6934062114379726E-4</v>
      </c>
      <c r="AI1396" s="13">
        <f t="shared" si="1926"/>
        <v>6.481485746997281E-4</v>
      </c>
      <c r="AJ1396" s="13">
        <f t="shared" si="1927"/>
        <v>4.475391176045035E-4</v>
      </c>
      <c r="AK1396" s="13">
        <f t="shared" si="1928"/>
        <v>2.0601373368650633E-4</v>
      </c>
      <c r="AL1396" s="13">
        <f t="shared" si="1929"/>
        <v>2.0610477075596967E-6</v>
      </c>
      <c r="AM1396" s="13">
        <f t="shared" si="1930"/>
        <v>6.2254994480781447E-3</v>
      </c>
      <c r="AN1396" s="13">
        <f t="shared" si="1931"/>
        <v>3.2658273164437096E-3</v>
      </c>
      <c r="AO1396" s="13">
        <f t="shared" si="1932"/>
        <v>8.5660822475235087E-4</v>
      </c>
      <c r="AP1396" s="13">
        <f t="shared" si="1933"/>
        <v>1.4978902834589432E-4</v>
      </c>
      <c r="AQ1396" s="13">
        <f t="shared" si="1934"/>
        <v>1.9644411848217155E-5</v>
      </c>
      <c r="AR1396" s="13">
        <f t="shared" si="1935"/>
        <v>4.9242167123514999E-5</v>
      </c>
      <c r="AS1396" s="13">
        <f t="shared" si="1936"/>
        <v>6.8002297262170097E-5</v>
      </c>
      <c r="AT1396" s="13">
        <f t="shared" si="1937"/>
        <v>4.6954802185424781E-5</v>
      </c>
      <c r="AU1396" s="13">
        <f t="shared" si="1938"/>
        <v>2.1614499676605129E-5</v>
      </c>
      <c r="AV1396" s="13">
        <f t="shared" si="1939"/>
        <v>7.4622814045468686E-6</v>
      </c>
      <c r="AW1396" s="13">
        <f t="shared" si="1940"/>
        <v>4.1475438734613682E-8</v>
      </c>
      <c r="AX1396" s="13">
        <f t="shared" si="1941"/>
        <v>1.432878529397357E-3</v>
      </c>
      <c r="AY1396" s="13">
        <f t="shared" si="1942"/>
        <v>7.516720355498841E-4</v>
      </c>
      <c r="AZ1396" s="13">
        <f t="shared" si="1943"/>
        <v>1.9715936746757579E-4</v>
      </c>
      <c r="BA1396" s="13">
        <f t="shared" si="1944"/>
        <v>3.4475865662855645E-5</v>
      </c>
      <c r="BB1396" s="13">
        <f t="shared" si="1945"/>
        <v>4.5214132929750586E-6</v>
      </c>
      <c r="BC1396" s="13">
        <f t="shared" si="1946"/>
        <v>4.7437655931968882E-7</v>
      </c>
      <c r="BD1396" s="13">
        <f t="shared" si="1947"/>
        <v>4.3053149350800732E-6</v>
      </c>
      <c r="BE1396" s="13">
        <f t="shared" si="1948"/>
        <v>5.9455406438187872E-6</v>
      </c>
      <c r="BF1396" s="13">
        <f t="shared" si="1949"/>
        <v>4.1053272618073503E-6</v>
      </c>
      <c r="BG1396" s="13">
        <f t="shared" si="1950"/>
        <v>1.8897874262632346E-6</v>
      </c>
      <c r="BH1396" s="13">
        <f t="shared" si="1951"/>
        <v>6.5243821418704088E-7</v>
      </c>
      <c r="BI1396" s="13">
        <f t="shared" si="1952"/>
        <v>1.8020042568418757E-7</v>
      </c>
      <c r="BJ1396" s="14">
        <f t="shared" si="1953"/>
        <v>0.58110300282935223</v>
      </c>
      <c r="BK1396" s="14">
        <f t="shared" si="1954"/>
        <v>0.27840228964409297</v>
      </c>
      <c r="BL1396" s="14">
        <f t="shared" si="1955"/>
        <v>0.13709146631472205</v>
      </c>
      <c r="BM1396" s="14">
        <f t="shared" si="1956"/>
        <v>0.29720631379405699</v>
      </c>
      <c r="BN1396" s="14">
        <f t="shared" si="1957"/>
        <v>0.70221754594032149</v>
      </c>
    </row>
    <row r="1397" spans="1:66" x14ac:dyDescent="0.25">
      <c r="A1397" t="s">
        <v>343</v>
      </c>
      <c r="B1397" t="s">
        <v>196</v>
      </c>
      <c r="C1397" t="s">
        <v>191</v>
      </c>
      <c r="D1397" t="s">
        <v>394</v>
      </c>
      <c r="E1397" s="10">
        <f>VLOOKUP(A1397,home!$A$2:$E$405,3,FALSE)</f>
        <v>1.3151999999999999</v>
      </c>
      <c r="F1397" s="10">
        <f>VLOOKUP(B1397,home!$B$2:$E$405,3,FALSE)</f>
        <v>0.99790000000000001</v>
      </c>
      <c r="G1397" s="10">
        <f>VLOOKUP(C1397,away!$B$2:$E$405,4,FALSE)</f>
        <v>1.4256</v>
      </c>
      <c r="H1397" s="10">
        <f>VLOOKUP(A1397,away!$A$2:$E$405,3,FALSE)</f>
        <v>1.1212</v>
      </c>
      <c r="I1397" s="10">
        <f>VLOOKUP(C1397,away!$B$2:$E$405,3,FALSE)</f>
        <v>0.72470000000000001</v>
      </c>
      <c r="J1397" s="10">
        <f>VLOOKUP(B1397,home!$B$2:$E$405,4,FALSE)</f>
        <v>1.5608</v>
      </c>
      <c r="K1397" s="12">
        <f t="shared" si="1902"/>
        <v>1.871011726848</v>
      </c>
      <c r="L1397" s="12">
        <f t="shared" si="1903"/>
        <v>1.2682025053119999</v>
      </c>
      <c r="M1397" s="13">
        <f t="shared" si="1904"/>
        <v>4.331682149815573E-2</v>
      </c>
      <c r="N1397" s="13">
        <f t="shared" si="1905"/>
        <v>8.1046280992830927E-2</v>
      </c>
      <c r="O1397" s="13">
        <f t="shared" si="1906"/>
        <v>5.493450154611379E-2</v>
      </c>
      <c r="P1397" s="13">
        <f t="shared" si="1907"/>
        <v>0.10278309660132849</v>
      </c>
      <c r="Q1397" s="13">
        <f t="shared" si="1908"/>
        <v>7.5819271077502429E-2</v>
      </c>
      <c r="R1397" s="13">
        <f t="shared" si="1909"/>
        <v>3.4834036244423723E-2</v>
      </c>
      <c r="S1397" s="13">
        <f t="shared" si="1910"/>
        <v>6.0971492029994752E-2</v>
      </c>
      <c r="T1397" s="13">
        <f t="shared" si="1911"/>
        <v>9.615418953141823E-2</v>
      </c>
      <c r="U1397" s="13">
        <f t="shared" si="1912"/>
        <v>6.5174890306765057E-2</v>
      </c>
      <c r="V1397" s="13">
        <f t="shared" si="1913"/>
        <v>1.6074942555035138E-2</v>
      </c>
      <c r="W1397" s="13">
        <f t="shared" si="1914"/>
        <v>4.7286248435691472E-2</v>
      </c>
      <c r="X1397" s="13">
        <f t="shared" si="1915"/>
        <v>5.9968538732949564E-2</v>
      </c>
      <c r="Y1397" s="13">
        <f t="shared" si="1916"/>
        <v>3.8026125530513176E-2</v>
      </c>
      <c r="Z1397" s="13">
        <f t="shared" si="1917"/>
        <v>1.4725537345102391E-2</v>
      </c>
      <c r="AA1397" s="13">
        <f t="shared" si="1918"/>
        <v>2.7551653056824742E-2</v>
      </c>
      <c r="AB1397" s="13">
        <f t="shared" si="1919"/>
        <v>2.5774732981683323E-2</v>
      </c>
      <c r="AC1397" s="13">
        <f t="shared" si="1920"/>
        <v>2.3839358422878074E-3</v>
      </c>
      <c r="AD1397" s="13">
        <f t="shared" si="1921"/>
        <v>2.2118281335456666E-2</v>
      </c>
      <c r="AE1397" s="13">
        <f t="shared" si="1922"/>
        <v>2.8050459802821788E-2</v>
      </c>
      <c r="AF1397" s="13">
        <f t="shared" si="1923"/>
        <v>1.7786831698546071E-2</v>
      </c>
      <c r="AG1397" s="13">
        <f t="shared" si="1924"/>
        <v>7.5191015072196745E-3</v>
      </c>
      <c r="AH1397" s="13">
        <f t="shared" si="1925"/>
        <v>4.6687408382810689E-3</v>
      </c>
      <c r="AI1397" s="13">
        <f t="shared" si="1926"/>
        <v>8.7352688580380426E-3</v>
      </c>
      <c r="AJ1397" s="13">
        <f t="shared" si="1927"/>
        <v>8.1718952352796588E-3</v>
      </c>
      <c r="AK1397" s="13">
        <f t="shared" si="1928"/>
        <v>5.0965706052605126E-3</v>
      </c>
      <c r="AL1397" s="13">
        <f t="shared" si="1929"/>
        <v>2.2626619358917562E-4</v>
      </c>
      <c r="AM1397" s="13">
        <f t="shared" si="1930"/>
        <v>8.2767127512725306E-3</v>
      </c>
      <c r="AN1397" s="13">
        <f t="shared" si="1931"/>
        <v>1.0496547846911598E-2</v>
      </c>
      <c r="AO1397" s="13">
        <f t="shared" si="1932"/>
        <v>6.6558741382902855E-3</v>
      </c>
      <c r="AP1397" s="13">
        <f t="shared" si="1933"/>
        <v>2.8136654190736958E-3</v>
      </c>
      <c r="AQ1397" s="13">
        <f t="shared" si="1934"/>
        <v>8.9207438339475016E-4</v>
      </c>
      <c r="AR1397" s="13">
        <f t="shared" si="1935"/>
        <v>1.1841817655520981E-3</v>
      </c>
      <c r="AS1397" s="13">
        <f t="shared" si="1936"/>
        <v>2.2156179700675445E-3</v>
      </c>
      <c r="AT1397" s="13">
        <f t="shared" si="1937"/>
        <v>2.0727236021057687E-3</v>
      </c>
      <c r="AU1397" s="13">
        <f t="shared" si="1938"/>
        <v>1.2926967220181736E-3</v>
      </c>
      <c r="AV1397" s="13">
        <f t="shared" si="1939"/>
        <v>6.0466268153849313E-4</v>
      </c>
      <c r="AW1397" s="13">
        <f t="shared" si="1940"/>
        <v>1.4913592988273689E-5</v>
      </c>
      <c r="AX1397" s="13">
        <f t="shared" si="1941"/>
        <v>2.5809711028972147E-3</v>
      </c>
      <c r="AY1397" s="13">
        <f t="shared" si="1942"/>
        <v>3.273194018832123E-3</v>
      </c>
      <c r="AZ1397" s="13">
        <f t="shared" si="1943"/>
        <v>2.0755364275275761E-3</v>
      </c>
      <c r="BA1397" s="13">
        <f t="shared" si="1944"/>
        <v>8.7740016575226334E-4</v>
      </c>
      <c r="BB1397" s="13">
        <f t="shared" si="1945"/>
        <v>2.7818027209204621E-4</v>
      </c>
      <c r="BC1397" s="13">
        <f t="shared" si="1946"/>
        <v>7.0557783599101265E-5</v>
      </c>
      <c r="BD1397" s="13">
        <f t="shared" si="1947"/>
        <v>2.5029704696965963E-4</v>
      </c>
      <c r="BE1397" s="13">
        <f t="shared" si="1948"/>
        <v>4.6830871007565785E-4</v>
      </c>
      <c r="BF1397" s="13">
        <f t="shared" si="1949"/>
        <v>4.3810554416830806E-4</v>
      </c>
      <c r="BG1397" s="13">
        <f t="shared" si="1950"/>
        <v>2.7323353691200959E-4</v>
      </c>
      <c r="BH1397" s="13">
        <f t="shared" si="1951"/>
        <v>1.2780578793263148E-4</v>
      </c>
      <c r="BI1397" s="13">
        <f t="shared" si="1952"/>
        <v>4.7825225596200409E-5</v>
      </c>
      <c r="BJ1397" s="14">
        <f t="shared" si="1953"/>
        <v>0.51206604295459313</v>
      </c>
      <c r="BK1397" s="14">
        <f t="shared" si="1954"/>
        <v>0.22902974873922319</v>
      </c>
      <c r="BL1397" s="14">
        <f t="shared" si="1955"/>
        <v>0.2439177482656065</v>
      </c>
      <c r="BM1397" s="14">
        <f t="shared" si="1956"/>
        <v>0.60374678891832601</v>
      </c>
      <c r="BN1397" s="14">
        <f t="shared" si="1957"/>
        <v>0.39273400796035507</v>
      </c>
    </row>
    <row r="1398" spans="1:66" x14ac:dyDescent="0.25">
      <c r="A1398" t="s">
        <v>343</v>
      </c>
      <c r="B1398" t="s">
        <v>195</v>
      </c>
      <c r="C1398" t="s">
        <v>181</v>
      </c>
      <c r="D1398" t="s">
        <v>394</v>
      </c>
      <c r="E1398" s="10">
        <f>VLOOKUP(A1398,home!$A$2:$E$405,3,FALSE)</f>
        <v>1.3151999999999999</v>
      </c>
      <c r="F1398" s="10">
        <f>VLOOKUP(B1398,home!$B$2:$E$405,3,FALSE)</f>
        <v>1.7583</v>
      </c>
      <c r="G1398" s="10">
        <f>VLOOKUP(C1398,away!$B$2:$E$405,4,FALSE)</f>
        <v>0.95040000000000002</v>
      </c>
      <c r="H1398" s="10">
        <f>VLOOKUP(A1398,away!$A$2:$E$405,3,FALSE)</f>
        <v>1.1212</v>
      </c>
      <c r="I1398" s="10">
        <f>VLOOKUP(C1398,away!$B$2:$E$405,3,FALSE)</f>
        <v>1.0034000000000001</v>
      </c>
      <c r="J1398" s="10">
        <f>VLOOKUP(B1398,home!$B$2:$E$405,4,FALSE)</f>
        <v>0.55740000000000001</v>
      </c>
      <c r="K1398" s="12">
        <f t="shared" si="1902"/>
        <v>2.1978153584640001</v>
      </c>
      <c r="L1398" s="12">
        <f t="shared" si="1903"/>
        <v>0.62708173339200002</v>
      </c>
      <c r="M1398" s="13">
        <f t="shared" si="1904"/>
        <v>5.9314760487288842E-2</v>
      </c>
      <c r="N1398" s="13">
        <f t="shared" si="1905"/>
        <v>0.13036289158257702</v>
      </c>
      <c r="O1398" s="13">
        <f t="shared" si="1906"/>
        <v>3.7195202822100391E-2</v>
      </c>
      <c r="P1398" s="13">
        <f t="shared" si="1907"/>
        <v>8.1748188023595764E-2</v>
      </c>
      <c r="Q1398" s="13">
        <f t="shared" si="1908"/>
        <v>0.14325678264698261</v>
      </c>
      <c r="R1398" s="13">
        <f t="shared" si="1909"/>
        <v>1.1662216129774864E-2</v>
      </c>
      <c r="S1398" s="13">
        <f t="shared" si="1910"/>
        <v>2.8166539788073854E-2</v>
      </c>
      <c r="T1398" s="13">
        <f t="shared" si="1911"/>
        <v>8.9833711582430822E-2</v>
      </c>
      <c r="U1398" s="13">
        <f t="shared" si="1912"/>
        <v>2.5631397723745786E-2</v>
      </c>
      <c r="V1398" s="13">
        <f t="shared" si="1913"/>
        <v>4.3132669988105096E-3</v>
      </c>
      <c r="W1398" s="13">
        <f t="shared" si="1914"/>
        <v>0.10495065236855912</v>
      </c>
      <c r="X1398" s="13">
        <f t="shared" si="1915"/>
        <v>6.5812637007897259E-2</v>
      </c>
      <c r="Y1398" s="13">
        <f t="shared" si="1916"/>
        <v>2.0634951247005352E-2</v>
      </c>
      <c r="Z1398" s="13">
        <f t="shared" si="1917"/>
        <v>2.4377209019504549E-3</v>
      </c>
      <c r="AA1398" s="13">
        <f t="shared" si="1918"/>
        <v>5.3576604379554247E-3</v>
      </c>
      <c r="AB1398" s="13">
        <f t="shared" si="1919"/>
        <v>5.8875741979866978E-3</v>
      </c>
      <c r="AC1398" s="13">
        <f t="shared" si="1920"/>
        <v>3.7153669541738129E-4</v>
      </c>
      <c r="AD1398" s="13">
        <f t="shared" si="1921"/>
        <v>5.7665538914108853E-2</v>
      </c>
      <c r="AE1398" s="13">
        <f t="shared" si="1922"/>
        <v>3.6161006099243206E-2</v>
      </c>
      <c r="AF1398" s="13">
        <f t="shared" si="1923"/>
        <v>1.1337953192956057E-2</v>
      </c>
      <c r="AG1398" s="13">
        <f t="shared" si="1924"/>
        <v>2.3699411137854155E-3</v>
      </c>
      <c r="AH1398" s="13">
        <f t="shared" si="1925"/>
        <v>3.8216256218025012E-4</v>
      </c>
      <c r="AI1398" s="13">
        <f t="shared" si="1926"/>
        <v>8.3992274858970715E-4</v>
      </c>
      <c r="AJ1398" s="13">
        <f t="shared" si="1927"/>
        <v>9.2299755838687791E-4</v>
      </c>
      <c r="AK1398" s="13">
        <f t="shared" si="1928"/>
        <v>6.7619273654915093E-4</v>
      </c>
      <c r="AL1398" s="13">
        <f t="shared" si="1929"/>
        <v>2.0482221548313825E-5</v>
      </c>
      <c r="AM1398" s="13">
        <f t="shared" si="1930"/>
        <v>2.5347641415906376E-2</v>
      </c>
      <c r="AN1398" s="13">
        <f t="shared" si="1931"/>
        <v>1.5895042916485417E-2</v>
      </c>
      <c r="AO1398" s="13">
        <f t="shared" si="1932"/>
        <v>4.9837455322049541E-3</v>
      </c>
      <c r="AP1398" s="13">
        <f t="shared" si="1933"/>
        <v>1.0417385957065728E-3</v>
      </c>
      <c r="AQ1398" s="13">
        <f t="shared" si="1934"/>
        <v>1.6331381108425637E-4</v>
      </c>
      <c r="AR1398" s="13">
        <f t="shared" si="1935"/>
        <v>4.7929432385903857E-5</v>
      </c>
      <c r="AS1398" s="13">
        <f t="shared" si="1936"/>
        <v>1.0534004262020133E-4</v>
      </c>
      <c r="AT1398" s="13">
        <f t="shared" si="1937"/>
        <v>1.1575898176596544E-4</v>
      </c>
      <c r="AU1398" s="13">
        <f t="shared" si="1938"/>
        <v>8.4805622668464314E-5</v>
      </c>
      <c r="AV1398" s="13">
        <f t="shared" si="1939"/>
        <v>4.6596774996213409E-5</v>
      </c>
      <c r="AW1398" s="13">
        <f t="shared" si="1940"/>
        <v>7.8413332744615578E-7</v>
      </c>
      <c r="AX1398" s="13">
        <f t="shared" si="1941"/>
        <v>9.2849059341195399E-3</v>
      </c>
      <c r="AY1398" s="13">
        <f t="shared" si="1942"/>
        <v>5.8223949075493471E-3</v>
      </c>
      <c r="AZ1398" s="13">
        <f t="shared" si="1943"/>
        <v>1.8255587455593993E-3</v>
      </c>
      <c r="BA1398" s="13">
        <f t="shared" si="1944"/>
        <v>3.8159151419143777E-4</v>
      </c>
      <c r="BB1398" s="13">
        <f t="shared" si="1945"/>
        <v>5.9822267041711183E-5</v>
      </c>
      <c r="BC1398" s="13">
        <f t="shared" si="1946"/>
        <v>7.5026901823910729E-6</v>
      </c>
      <c r="BD1398" s="13">
        <f t="shared" si="1947"/>
        <v>5.0092785901745422E-6</v>
      </c>
      <c r="BE1398" s="13">
        <f t="shared" si="1948"/>
        <v>1.1009469420310502E-5</v>
      </c>
      <c r="BF1398" s="13">
        <f t="shared" si="1949"/>
        <v>1.2098390490249089E-5</v>
      </c>
      <c r="BG1398" s="13">
        <f t="shared" si="1950"/>
        <v>8.8633428107214158E-6</v>
      </c>
      <c r="BH1398" s="13">
        <f t="shared" si="1951"/>
        <v>4.8699977391837514E-6</v>
      </c>
      <c r="BI1398" s="13">
        <f t="shared" si="1952"/>
        <v>2.1406711653726013E-6</v>
      </c>
      <c r="BJ1398" s="14">
        <f t="shared" si="1953"/>
        <v>0.72719932408557719</v>
      </c>
      <c r="BK1398" s="14">
        <f t="shared" si="1954"/>
        <v>0.17975716912228401</v>
      </c>
      <c r="BL1398" s="14">
        <f t="shared" si="1955"/>
        <v>8.8999748921921931E-2</v>
      </c>
      <c r="BM1398" s="14">
        <f t="shared" si="1956"/>
        <v>0.52903231056519207</v>
      </c>
      <c r="BN1398" s="14">
        <f t="shared" si="1957"/>
        <v>0.46354004169231949</v>
      </c>
    </row>
    <row r="1399" spans="1:66" x14ac:dyDescent="0.25">
      <c r="A1399" t="s">
        <v>344</v>
      </c>
      <c r="B1399" t="s">
        <v>207</v>
      </c>
      <c r="C1399" t="s">
        <v>209</v>
      </c>
      <c r="D1399" t="s">
        <v>394</v>
      </c>
      <c r="E1399" s="10">
        <f>VLOOKUP(A1399,home!$A$2:$E$405,3,FALSE)</f>
        <v>1.3976999999999999</v>
      </c>
      <c r="F1399" s="10">
        <f>VLOOKUP(B1399,home!$B$2:$E$405,3,FALSE)</f>
        <v>0.6734</v>
      </c>
      <c r="G1399" s="10">
        <f>VLOOKUP(C1399,away!$B$2:$E$405,4,FALSE)</f>
        <v>0.98799999999999999</v>
      </c>
      <c r="H1399" s="10">
        <f>VLOOKUP(A1399,away!$A$2:$E$405,3,FALSE)</f>
        <v>1.0585</v>
      </c>
      <c r="I1399" s="10">
        <f>VLOOKUP(C1399,away!$B$2:$E$405,3,FALSE)</f>
        <v>1.2146999999999999</v>
      </c>
      <c r="J1399" s="10">
        <f>VLOOKUP(B1399,home!$B$2:$E$405,4,FALSE)</f>
        <v>1.2782</v>
      </c>
      <c r="K1399" s="12">
        <f t="shared" si="1902"/>
        <v>0.92991664583999989</v>
      </c>
      <c r="L1399" s="12">
        <f t="shared" si="1903"/>
        <v>1.6434583680899999</v>
      </c>
      <c r="M1399" s="13">
        <f t="shared" si="1904"/>
        <v>7.6277672299439284E-2</v>
      </c>
      <c r="N1399" s="13">
        <f t="shared" si="1905"/>
        <v>7.0931877177177236E-2</v>
      </c>
      <c r="O1399" s="13">
        <f t="shared" si="1906"/>
        <v>0.12535917883894027</v>
      </c>
      <c r="P1399" s="13">
        <f t="shared" si="1907"/>
        <v>0.11657358711116401</v>
      </c>
      <c r="Q1399" s="13">
        <f t="shared" si="1908"/>
        <v>3.2980366653867749E-2</v>
      </c>
      <c r="R1399" s="13">
        <f t="shared" si="1909"/>
        <v>0.10301129573987365</v>
      </c>
      <c r="S1399" s="13">
        <f t="shared" si="1910"/>
        <v>4.4539249829940224E-2</v>
      </c>
      <c r="T1399" s="13">
        <f t="shared" si="1911"/>
        <v>5.4201859559975335E-2</v>
      </c>
      <c r="U1399" s="13">
        <f t="shared" si="1912"/>
        <v>9.5791918618055555E-2</v>
      </c>
      <c r="V1399" s="13">
        <f t="shared" si="1913"/>
        <v>7.5631570279090614E-3</v>
      </c>
      <c r="W1399" s="13">
        <f t="shared" si="1914"/>
        <v>1.0222997312446028E-2</v>
      </c>
      <c r="X1399" s="13">
        <f t="shared" si="1915"/>
        <v>1.6801070480101005E-2</v>
      </c>
      <c r="Y1399" s="13">
        <f t="shared" si="1916"/>
        <v>1.3805929936695938E-2</v>
      </c>
      <c r="Z1399" s="13">
        <f t="shared" si="1917"/>
        <v>5.6431591997163043E-2</v>
      </c>
      <c r="AA1399" s="13">
        <f t="shared" si="1918"/>
        <v>5.2476676749413226E-2</v>
      </c>
      <c r="AB1399" s="13">
        <f t="shared" si="1919"/>
        <v>2.4399467613822126E-2</v>
      </c>
      <c r="AC1399" s="13">
        <f t="shared" si="1920"/>
        <v>7.224135173259362E-4</v>
      </c>
      <c r="AD1399" s="13">
        <f t="shared" si="1921"/>
        <v>2.3766338428052856E-3</v>
      </c>
      <c r="AE1399" s="13">
        <f t="shared" si="1922"/>
        <v>3.9058987768442401E-3</v>
      </c>
      <c r="AF1399" s="13">
        <f t="shared" si="1923"/>
        <v>3.2095910148585817E-3</v>
      </c>
      <c r="AG1399" s="13">
        <f t="shared" si="1924"/>
        <v>1.7582764038386041E-3</v>
      </c>
      <c r="AH1399" s="13">
        <f t="shared" si="1925"/>
        <v>2.3185743023094559E-2</v>
      </c>
      <c r="AI1399" s="13">
        <f t="shared" si="1926"/>
        <v>2.1560808383344267E-2</v>
      </c>
      <c r="AJ1399" s="13">
        <f t="shared" si="1927"/>
        <v>1.0024877306719224E-2</v>
      </c>
      <c r="AK1399" s="13">
        <f t="shared" si="1928"/>
        <v>3.1074334266739589E-3</v>
      </c>
      <c r="AL1399" s="13">
        <f t="shared" si="1929"/>
        <v>4.4161984787203051E-5</v>
      </c>
      <c r="AM1399" s="13">
        <f t="shared" si="1930"/>
        <v>4.4201427429826418E-4</v>
      </c>
      <c r="AN1399" s="13">
        <f t="shared" si="1931"/>
        <v>7.2643205791071089E-4</v>
      </c>
      <c r="AO1399" s="13">
        <f t="shared" si="1932"/>
        <v>5.9693042221109873E-4</v>
      </c>
      <c r="AP1399" s="13">
        <f t="shared" si="1933"/>
        <v>3.2701009918344236E-4</v>
      </c>
      <c r="AQ1399" s="13">
        <f t="shared" si="1934"/>
        <v>1.3435687098824225E-4</v>
      </c>
      <c r="AR1399" s="13">
        <f t="shared" si="1935"/>
        <v>7.6209606783378169E-3</v>
      </c>
      <c r="AS1399" s="13">
        <f t="shared" si="1936"/>
        <v>7.0868581920784319E-3</v>
      </c>
      <c r="AT1399" s="13">
        <f t="shared" si="1937"/>
        <v>3.2950936997606503E-3</v>
      </c>
      <c r="AU1399" s="13">
        <f t="shared" si="1938"/>
        <v>1.02138749366998E-3</v>
      </c>
      <c r="AV1399" s="13">
        <f t="shared" si="1939"/>
        <v>2.3745130805412798E-4</v>
      </c>
      <c r="AW1399" s="13">
        <f t="shared" si="1940"/>
        <v>1.8747735249529459E-6</v>
      </c>
      <c r="AX1399" s="13">
        <f t="shared" si="1941"/>
        <v>6.850607189480723E-5</v>
      </c>
      <c r="AY1399" s="13">
        <f t="shared" si="1942"/>
        <v>1.1258687712049609E-4</v>
      </c>
      <c r="AZ1399" s="13">
        <f t="shared" si="1943"/>
        <v>9.2515922670399954E-5</v>
      </c>
      <c r="BA1399" s="13">
        <f t="shared" si="1944"/>
        <v>5.0682022431412054E-5</v>
      </c>
      <c r="BB1399" s="13">
        <f t="shared" si="1945"/>
        <v>2.0823448469157298E-5</v>
      </c>
      <c r="BC1399" s="13">
        <f t="shared" si="1946"/>
        <v>6.844494127825491E-6</v>
      </c>
      <c r="BD1399" s="13">
        <f t="shared" si="1947"/>
        <v>2.0874552666165225E-3</v>
      </c>
      <c r="BE1399" s="13">
        <f t="shared" si="1948"/>
        <v>1.9411593998730789E-3</v>
      </c>
      <c r="BF1399" s="13">
        <f t="shared" si="1949"/>
        <v>9.0255821908538018E-4</v>
      </c>
      <c r="BG1399" s="13">
        <f t="shared" si="1950"/>
        <v>2.7976797058906696E-4</v>
      </c>
      <c r="BH1399" s="13">
        <f t="shared" si="1951"/>
        <v>6.5040223205912209E-5</v>
      </c>
      <c r="BI1399" s="13">
        <f t="shared" si="1952"/>
        <v>1.2096397241665361E-5</v>
      </c>
      <c r="BJ1399" s="14">
        <f t="shared" si="1953"/>
        <v>0.2127732037199159</v>
      </c>
      <c r="BK1399" s="14">
        <f t="shared" si="1954"/>
        <v>0.24583282864768621</v>
      </c>
      <c r="BL1399" s="14">
        <f t="shared" si="1955"/>
        <v>0.48346722854844953</v>
      </c>
      <c r="BM1399" s="14">
        <f t="shared" si="1956"/>
        <v>0.47326016298915685</v>
      </c>
      <c r="BN1399" s="14">
        <f t="shared" si="1957"/>
        <v>0.52513397782046223</v>
      </c>
    </row>
    <row r="1400" spans="1:66" x14ac:dyDescent="0.25">
      <c r="A1400" t="s">
        <v>344</v>
      </c>
      <c r="B1400" t="s">
        <v>205</v>
      </c>
      <c r="C1400" t="s">
        <v>198</v>
      </c>
      <c r="D1400" t="s">
        <v>394</v>
      </c>
      <c r="E1400" s="10">
        <f>VLOOKUP(A1400,home!$A$2:$E$405,3,FALSE)</f>
        <v>1.3976999999999999</v>
      </c>
      <c r="F1400" s="10">
        <f>VLOOKUP(B1400,home!$B$2:$E$405,3,FALSE)</f>
        <v>0.96799999999999997</v>
      </c>
      <c r="G1400" s="10">
        <f>VLOOKUP(C1400,away!$B$2:$E$405,4,FALSE)</f>
        <v>0.71550000000000002</v>
      </c>
      <c r="H1400" s="10">
        <f>VLOOKUP(A1400,away!$A$2:$E$405,3,FALSE)</f>
        <v>1.0585</v>
      </c>
      <c r="I1400" s="10">
        <f>VLOOKUP(C1400,away!$B$2:$E$405,3,FALSE)</f>
        <v>0.89219999999999999</v>
      </c>
      <c r="J1400" s="10">
        <f>VLOOKUP(B1400,home!$B$2:$E$405,4,FALSE)</f>
        <v>1.2782</v>
      </c>
      <c r="K1400" s="12">
        <f t="shared" si="1902"/>
        <v>0.96805261079999994</v>
      </c>
      <c r="L1400" s="12">
        <f t="shared" si="1903"/>
        <v>1.2071240273399999</v>
      </c>
      <c r="M1400" s="13">
        <f t="shared" si="1904"/>
        <v>0.11358808791005201</v>
      </c>
      <c r="N1400" s="13">
        <f t="shared" si="1905"/>
        <v>0.10995924505710575</v>
      </c>
      <c r="O1400" s="13">
        <f t="shared" si="1906"/>
        <v>0.13711491013583194</v>
      </c>
      <c r="P1400" s="13">
        <f t="shared" si="1907"/>
        <v>0.13273444673659945</v>
      </c>
      <c r="Q1400" s="13">
        <f t="shared" si="1908"/>
        <v>5.3223167129564104E-2</v>
      </c>
      <c r="R1400" s="13">
        <f t="shared" si="1909"/>
        <v>8.2757351265763848E-2</v>
      </c>
      <c r="S1400" s="13">
        <f t="shared" si="1910"/>
        <v>3.8777026875438804E-2</v>
      </c>
      <c r="T1400" s="13">
        <f t="shared" si="1911"/>
        <v>6.4246963853229325E-2</v>
      </c>
      <c r="U1400" s="13">
        <f t="shared" si="1912"/>
        <v>8.0113469955715361E-2</v>
      </c>
      <c r="V1400" s="13">
        <f t="shared" si="1913"/>
        <v>5.0348073005658583E-3</v>
      </c>
      <c r="W1400" s="13">
        <f t="shared" si="1914"/>
        <v>1.7174275298273093E-2</v>
      </c>
      <c r="X1400" s="13">
        <f t="shared" si="1915"/>
        <v>2.0731480364697293E-2</v>
      </c>
      <c r="Y1400" s="13">
        <f t="shared" si="1916"/>
        <v>1.2512734035276769E-2</v>
      </c>
      <c r="Z1400" s="13">
        <f t="shared" si="1917"/>
        <v>3.3299462383973279E-2</v>
      </c>
      <c r="AA1400" s="13">
        <f t="shared" si="1918"/>
        <v>3.2235631499041718E-2</v>
      </c>
      <c r="AB1400" s="13">
        <f t="shared" si="1919"/>
        <v>1.5602893616717028E-2</v>
      </c>
      <c r="AC1400" s="13">
        <f t="shared" si="1920"/>
        <v>3.6771701469876379E-4</v>
      </c>
      <c r="AD1400" s="13">
        <f t="shared" si="1921"/>
        <v>4.1564005102728025E-3</v>
      </c>
      <c r="AE1400" s="13">
        <f t="shared" si="1922"/>
        <v>5.0172909231985356E-3</v>
      </c>
      <c r="AF1400" s="13">
        <f t="shared" si="1923"/>
        <v>3.0282462127739227E-3</v>
      </c>
      <c r="AG1400" s="13">
        <f t="shared" si="1924"/>
        <v>1.2184895880469194E-3</v>
      </c>
      <c r="AH1400" s="13">
        <f t="shared" si="1925"/>
        <v>1.0049145285299668E-2</v>
      </c>
      <c r="AI1400" s="13">
        <f t="shared" si="1926"/>
        <v>9.728101329742854E-3</v>
      </c>
      <c r="AJ1400" s="13">
        <f t="shared" si="1927"/>
        <v>4.7086569451922607E-3</v>
      </c>
      <c r="AK1400" s="13">
        <f t="shared" si="1928"/>
        <v>1.5194092163849735E-3</v>
      </c>
      <c r="AL1400" s="13">
        <f t="shared" si="1929"/>
        <v>1.7187969407610771E-5</v>
      </c>
      <c r="AM1400" s="13">
        <f t="shared" si="1930"/>
        <v>8.0472287310000799E-4</v>
      </c>
      <c r="AN1400" s="13">
        <f t="shared" si="1931"/>
        <v>9.7140031546909722E-4</v>
      </c>
      <c r="AO1400" s="13">
        <f t="shared" si="1932"/>
        <v>5.8630033048420174E-4</v>
      </c>
      <c r="AP1400" s="13">
        <f t="shared" si="1933"/>
        <v>2.3591240538828741E-4</v>
      </c>
      <c r="AQ1400" s="13">
        <f t="shared" si="1934"/>
        <v>7.1193883222944076E-5</v>
      </c>
      <c r="AR1400" s="13">
        <f t="shared" si="1935"/>
        <v>2.4261129456231404E-3</v>
      </c>
      <c r="AS1400" s="13">
        <f t="shared" si="1936"/>
        <v>2.3486049711061588E-3</v>
      </c>
      <c r="AT1400" s="13">
        <f t="shared" si="1937"/>
        <v>1.1367865870085879E-3</v>
      </c>
      <c r="AU1400" s="13">
        <f t="shared" si="1938"/>
        <v>3.6682307449202828E-4</v>
      </c>
      <c r="AV1400" s="13">
        <f t="shared" si="1939"/>
        <v>8.8776008740922691E-5</v>
      </c>
      <c r="AW1400" s="13">
        <f t="shared" si="1940"/>
        <v>5.5792127986837901E-7</v>
      </c>
      <c r="AX1400" s="13">
        <f t="shared" si="1941"/>
        <v>1.298356797124899E-4</v>
      </c>
      <c r="AY1400" s="13">
        <f t="shared" si="1942"/>
        <v>1.5672776858696713E-4</v>
      </c>
      <c r="AZ1400" s="13">
        <f t="shared" si="1943"/>
        <v>9.4594927606355683E-5</v>
      </c>
      <c r="BA1400" s="13">
        <f t="shared" si="1944"/>
        <v>3.8062603326039921E-5</v>
      </c>
      <c r="BB1400" s="13">
        <f t="shared" si="1945"/>
        <v>1.148657075449355E-5</v>
      </c>
      <c r="BC1400" s="13">
        <f t="shared" si="1946"/>
        <v>2.7731431098980215E-6</v>
      </c>
      <c r="BD1400" s="13">
        <f t="shared" si="1947"/>
        <v>4.8810320495038624E-4</v>
      </c>
      <c r="BE1400" s="13">
        <f t="shared" si="1948"/>
        <v>4.7250958189206879E-4</v>
      </c>
      <c r="BF1400" s="13">
        <f t="shared" si="1949"/>
        <v>2.2870706718931678E-4</v>
      </c>
      <c r="BG1400" s="13">
        <f t="shared" si="1950"/>
        <v>7.3800157833676377E-5</v>
      </c>
      <c r="BH1400" s="13">
        <f t="shared" si="1951"/>
        <v>1.7860608867085617E-5</v>
      </c>
      <c r="BI1400" s="13">
        <f t="shared" si="1952"/>
        <v>3.4580018088519732E-6</v>
      </c>
      <c r="BJ1400" s="14">
        <f t="shared" si="1953"/>
        <v>0.29437130347319929</v>
      </c>
      <c r="BK1400" s="14">
        <f t="shared" si="1954"/>
        <v>0.29067600157534945</v>
      </c>
      <c r="BL1400" s="14">
        <f t="shared" si="1955"/>
        <v>0.38148111145920183</v>
      </c>
      <c r="BM1400" s="14">
        <f t="shared" si="1956"/>
        <v>0.37029450080949972</v>
      </c>
      <c r="BN1400" s="14">
        <f t="shared" si="1957"/>
        <v>0.62937720823491716</v>
      </c>
    </row>
    <row r="1401" spans="1:66" x14ac:dyDescent="0.25">
      <c r="A1401" t="s">
        <v>344</v>
      </c>
      <c r="B1401" t="s">
        <v>206</v>
      </c>
      <c r="C1401" t="s">
        <v>200</v>
      </c>
      <c r="D1401" t="s">
        <v>394</v>
      </c>
      <c r="E1401" s="10">
        <f>VLOOKUP(A1401,home!$A$2:$E$405,3,FALSE)</f>
        <v>1.3976999999999999</v>
      </c>
      <c r="F1401" s="10">
        <f>VLOOKUP(B1401,home!$B$2:$E$405,3,FALSE)</f>
        <v>0.97909999999999997</v>
      </c>
      <c r="G1401" s="10">
        <f>VLOOKUP(C1401,away!$B$2:$E$405,4,FALSE)</f>
        <v>0.85860000000000003</v>
      </c>
      <c r="H1401" s="10">
        <f>VLOOKUP(A1401,away!$A$2:$E$405,3,FALSE)</f>
        <v>1.0585</v>
      </c>
      <c r="I1401" s="10">
        <f>VLOOKUP(C1401,away!$B$2:$E$405,3,FALSE)</f>
        <v>1.2282</v>
      </c>
      <c r="J1401" s="10">
        <f>VLOOKUP(B1401,home!$B$2:$E$405,4,FALSE)</f>
        <v>0.89500000000000002</v>
      </c>
      <c r="K1401" s="12">
        <f t="shared" si="1902"/>
        <v>1.1749838569019999</v>
      </c>
      <c r="L1401" s="12">
        <f t="shared" si="1903"/>
        <v>1.1635444815</v>
      </c>
      <c r="M1401" s="13">
        <f t="shared" si="1904"/>
        <v>9.6469504280307344E-2</v>
      </c>
      <c r="N1401" s="13">
        <f t="shared" si="1905"/>
        <v>0.11335011021269953</v>
      </c>
      <c r="O1401" s="13">
        <f t="shared" si="1906"/>
        <v>0.11224655933839223</v>
      </c>
      <c r="P1401" s="13">
        <f t="shared" si="1907"/>
        <v>0.13188789521540331</v>
      </c>
      <c r="Q1401" s="13">
        <f t="shared" si="1908"/>
        <v>6.659227483899223E-2</v>
      </c>
      <c r="R1401" s="13">
        <f t="shared" si="1909"/>
        <v>6.5301932342774316E-2</v>
      </c>
      <c r="S1401" s="13">
        <f t="shared" si="1910"/>
        <v>4.5077501522675478E-2</v>
      </c>
      <c r="T1401" s="13">
        <f t="shared" si="1911"/>
        <v>7.7483073899440702E-2</v>
      </c>
      <c r="U1401" s="13">
        <f t="shared" si="1912"/>
        <v>7.6728716327266425E-2</v>
      </c>
      <c r="V1401" s="13">
        <f t="shared" si="1913"/>
        <v>6.8475027900125685E-3</v>
      </c>
      <c r="W1401" s="13">
        <f t="shared" si="1914"/>
        <v>2.6081615976732364E-2</v>
      </c>
      <c r="X1401" s="13">
        <f t="shared" si="1915"/>
        <v>3.0347120338329168E-2</v>
      </c>
      <c r="Y1401" s="13">
        <f t="shared" si="1916"/>
        <v>1.7655112199539667E-2</v>
      </c>
      <c r="Z1401" s="13">
        <f t="shared" si="1917"/>
        <v>2.5327234336240474E-2</v>
      </c>
      <c r="AA1401" s="13">
        <f t="shared" si="1918"/>
        <v>2.97590914850566E-2</v>
      </c>
      <c r="AB1401" s="13">
        <f t="shared" si="1919"/>
        <v>1.7483226045505635E-2</v>
      </c>
      <c r="AC1401" s="13">
        <f t="shared" si="1920"/>
        <v>5.8509599561656065E-4</v>
      </c>
      <c r="AD1401" s="13">
        <f t="shared" si="1921"/>
        <v>7.6613694336444558E-3</v>
      </c>
      <c r="AE1401" s="13">
        <f t="shared" si="1922"/>
        <v>8.9143441252497856E-3</v>
      </c>
      <c r="AF1401" s="13">
        <f t="shared" si="1923"/>
        <v>5.1861179565631686E-3</v>
      </c>
      <c r="AG1401" s="13">
        <f t="shared" si="1924"/>
        <v>2.0114263095890438E-3</v>
      </c>
      <c r="AH1401" s="13">
        <f t="shared" si="1925"/>
        <v>7.3673409358974793E-3</v>
      </c>
      <c r="AI1401" s="13">
        <f t="shared" si="1926"/>
        <v>8.6565066679728121E-3</v>
      </c>
      <c r="AJ1401" s="13">
        <f t="shared" si="1927"/>
        <v>5.0856277960162873E-3</v>
      </c>
      <c r="AK1401" s="13">
        <f t="shared" si="1928"/>
        <v>1.9918435208437445E-3</v>
      </c>
      <c r="AL1401" s="13">
        <f t="shared" si="1929"/>
        <v>3.1996465592528693E-5</v>
      </c>
      <c r="AM1401" s="13">
        <f t="shared" si="1930"/>
        <v>1.8003970812589282E-3</v>
      </c>
      <c r="AN1401" s="13">
        <f t="shared" si="1931"/>
        <v>2.094842088407533E-3</v>
      </c>
      <c r="AO1401" s="13">
        <f t="shared" si="1932"/>
        <v>1.2187209757902604E-3</v>
      </c>
      <c r="AP1401" s="13">
        <f t="shared" si="1933"/>
        <v>4.7267868862301758E-4</v>
      </c>
      <c r="AQ1401" s="13">
        <f t="shared" si="1934"/>
        <v>1.3749566991749223E-4</v>
      </c>
      <c r="AR1401" s="13">
        <f t="shared" si="1935"/>
        <v>1.7144457778585096E-3</v>
      </c>
      <c r="AS1401" s="13">
        <f t="shared" si="1936"/>
        <v>2.0144461125175413E-3</v>
      </c>
      <c r="AT1401" s="13">
        <f t="shared" si="1937"/>
        <v>1.1834708314035502E-3</v>
      </c>
      <c r="AU1401" s="13">
        <f t="shared" si="1938"/>
        <v>4.6351970733785329E-4</v>
      </c>
      <c r="AV1401" s="13">
        <f t="shared" si="1939"/>
        <v>1.3615704336947932E-4</v>
      </c>
      <c r="AW1401" s="13">
        <f t="shared" si="1940"/>
        <v>1.2151066497394982E-6</v>
      </c>
      <c r="AX1401" s="13">
        <f t="shared" si="1941"/>
        <v>3.5257291774878604E-4</v>
      </c>
      <c r="AY1401" s="13">
        <f t="shared" si="1942"/>
        <v>4.1023427277295336E-4</v>
      </c>
      <c r="AZ1401" s="13">
        <f t="shared" si="1943"/>
        <v>2.3866291210356789E-4</v>
      </c>
      <c r="BA1401" s="13">
        <f t="shared" si="1944"/>
        <v>9.2564971438941987E-5</v>
      </c>
      <c r="BB1401" s="13">
        <f t="shared" si="1945"/>
        <v>2.6925865424496518E-5</v>
      </c>
      <c r="BC1401" s="13">
        <f t="shared" si="1946"/>
        <v>6.2658884248569085E-6</v>
      </c>
      <c r="BD1401" s="13">
        <f t="shared" si="1947"/>
        <v>3.3247232060970756E-4</v>
      </c>
      <c r="BE1401" s="13">
        <f t="shared" si="1948"/>
        <v>3.9064960958315253E-4</v>
      </c>
      <c r="BF1401" s="13">
        <f t="shared" si="1949"/>
        <v>2.295034924826365E-4</v>
      </c>
      <c r="BG1401" s="13">
        <f t="shared" si="1950"/>
        <v>8.988763292324245E-5</v>
      </c>
      <c r="BH1401" s="13">
        <f t="shared" si="1951"/>
        <v>2.6404129404985659E-5</v>
      </c>
      <c r="BI1401" s="13">
        <f t="shared" si="1952"/>
        <v>6.2048851612819039E-6</v>
      </c>
      <c r="BJ1401" s="14">
        <f t="shared" si="1953"/>
        <v>0.36213392662269095</v>
      </c>
      <c r="BK1401" s="14">
        <f t="shared" si="1954"/>
        <v>0.28130973054238079</v>
      </c>
      <c r="BL1401" s="14">
        <f t="shared" si="1955"/>
        <v>0.33120800600237749</v>
      </c>
      <c r="BM1401" s="14">
        <f t="shared" si="1956"/>
        <v>0.4137216021089975</v>
      </c>
      <c r="BN1401" s="14">
        <f t="shared" si="1957"/>
        <v>0.58584827622856905</v>
      </c>
    </row>
    <row r="1402" spans="1:66" x14ac:dyDescent="0.25">
      <c r="A1402" t="s">
        <v>345</v>
      </c>
      <c r="B1402" t="s">
        <v>219</v>
      </c>
      <c r="C1402" t="s">
        <v>218</v>
      </c>
      <c r="D1402" t="s">
        <v>394</v>
      </c>
      <c r="E1402" s="10">
        <f>VLOOKUP(A1402,home!$A$2:$E$405,3,FALSE)</f>
        <v>1.8438000000000001</v>
      </c>
      <c r="F1402" s="10">
        <f>VLOOKUP(B1402,home!$B$2:$E$405,3,FALSE)</f>
        <v>0.76829999999999998</v>
      </c>
      <c r="G1402" s="10">
        <f>VLOOKUP(C1402,away!$B$2:$E$405,4,FALSE)</f>
        <v>0.99429999999999996</v>
      </c>
      <c r="H1402" s="10">
        <f>VLOOKUP(A1402,away!$A$2:$E$405,3,FALSE)</f>
        <v>1.2188000000000001</v>
      </c>
      <c r="I1402" s="10">
        <f>VLOOKUP(C1402,away!$B$2:$E$405,3,FALSE)</f>
        <v>0.54700000000000004</v>
      </c>
      <c r="J1402" s="10">
        <f>VLOOKUP(B1402,home!$B$2:$E$405,4,FALSE)</f>
        <v>0.82050000000000001</v>
      </c>
      <c r="K1402" s="12">
        <f t="shared" si="1902"/>
        <v>1.408516968222</v>
      </c>
      <c r="L1402" s="12">
        <f t="shared" si="1903"/>
        <v>0.54701389380000009</v>
      </c>
      <c r="M1402" s="13">
        <f t="shared" si="1904"/>
        <v>0.14148934543372363</v>
      </c>
      <c r="N1402" s="13">
        <f t="shared" si="1905"/>
        <v>0.19929014386602367</v>
      </c>
      <c r="O1402" s="13">
        <f t="shared" si="1906"/>
        <v>7.7396637776914426E-2</v>
      </c>
      <c r="P1402" s="13">
        <f t="shared" si="1907"/>
        <v>0.10901447759211581</v>
      </c>
      <c r="Q1402" s="13">
        <f t="shared" si="1908"/>
        <v>0.14035177461734896</v>
      </c>
      <c r="R1402" s="13">
        <f t="shared" si="1909"/>
        <v>2.1168518098689068E-2</v>
      </c>
      <c r="S1402" s="13">
        <f t="shared" si="1910"/>
        <v>2.0998323739946718E-2</v>
      </c>
      <c r="T1402" s="13">
        <f t="shared" si="1911"/>
        <v>7.6774370735176067E-2</v>
      </c>
      <c r="U1402" s="13">
        <f t="shared" si="1912"/>
        <v>2.981621693411806E-2</v>
      </c>
      <c r="V1402" s="13">
        <f t="shared" si="1913"/>
        <v>1.7976393171775648E-3</v>
      </c>
      <c r="W1402" s="13">
        <f t="shared" si="1914"/>
        <v>6.5895952022868631E-2</v>
      </c>
      <c r="X1402" s="13">
        <f t="shared" si="1915"/>
        <v>3.6046001301687357E-2</v>
      </c>
      <c r="Y1402" s="13">
        <f t="shared" si="1916"/>
        <v>9.8588317639779349E-3</v>
      </c>
      <c r="Z1402" s="13">
        <f t="shared" si="1917"/>
        <v>3.8598245037132278E-3</v>
      </c>
      <c r="AA1402" s="13">
        <f t="shared" si="1918"/>
        <v>5.4366283078391411E-3</v>
      </c>
      <c r="AB1402" s="13">
        <f t="shared" si="1919"/>
        <v>3.8287916107537451E-3</v>
      </c>
      <c r="AC1402" s="13">
        <f t="shared" si="1920"/>
        <v>8.6565136079873412E-5</v>
      </c>
      <c r="AD1402" s="13">
        <f t="shared" si="1921"/>
        <v>2.3203891640338328E-2</v>
      </c>
      <c r="AE1402" s="13">
        <f t="shared" si="1922"/>
        <v>1.2692851117494738E-2</v>
      </c>
      <c r="AF1402" s="13">
        <f t="shared" si="1923"/>
        <v>3.4715829566022392E-3</v>
      </c>
      <c r="AG1402" s="13">
        <f t="shared" si="1924"/>
        <v>6.3300137024690259E-4</v>
      </c>
      <c r="AH1402" s="13">
        <f t="shared" si="1925"/>
        <v>5.278444077902063E-4</v>
      </c>
      <c r="AI1402" s="13">
        <f t="shared" si="1926"/>
        <v>7.4347780495359833E-4</v>
      </c>
      <c r="AJ1402" s="13">
        <f t="shared" si="1927"/>
        <v>5.2360055188679499E-4</v>
      </c>
      <c r="AK1402" s="13">
        <f t="shared" si="1928"/>
        <v>2.4583342063431822E-4</v>
      </c>
      <c r="AL1402" s="13">
        <f t="shared" si="1929"/>
        <v>2.667862532973046E-6</v>
      </c>
      <c r="AM1402" s="13">
        <f t="shared" si="1930"/>
        <v>6.5366150208402201E-3</v>
      </c>
      <c r="AN1402" s="13">
        <f t="shared" si="1931"/>
        <v>3.5756192348213771E-3</v>
      </c>
      <c r="AO1402" s="13">
        <f t="shared" si="1932"/>
        <v>9.7795670019290917E-4</v>
      </c>
      <c r="AP1402" s="13">
        <f t="shared" si="1933"/>
        <v>1.7831863418010753E-4</v>
      </c>
      <c r="AQ1402" s="13">
        <f t="shared" si="1934"/>
        <v>2.4385692604989597E-5</v>
      </c>
      <c r="AR1402" s="13">
        <f t="shared" si="1935"/>
        <v>5.7747644965175181E-5</v>
      </c>
      <c r="AS1402" s="13">
        <f t="shared" si="1936"/>
        <v>8.1338537808308981E-5</v>
      </c>
      <c r="AT1402" s="13">
        <f t="shared" si="1937"/>
        <v>5.7283355336684956E-5</v>
      </c>
      <c r="AU1402" s="13">
        <f t="shared" si="1938"/>
        <v>2.6894859329470348E-5</v>
      </c>
      <c r="AV1402" s="13">
        <f t="shared" si="1939"/>
        <v>9.4704664308756878E-6</v>
      </c>
      <c r="AW1402" s="13">
        <f t="shared" si="1940"/>
        <v>5.7098064606149416E-8</v>
      </c>
      <c r="AX1402" s="13">
        <f t="shared" si="1941"/>
        <v>1.5344888619313762E-3</v>
      </c>
      <c r="AY1402" s="13">
        <f t="shared" si="1942"/>
        <v>8.3938672735781267E-4</v>
      </c>
      <c r="AZ1402" s="13">
        <f t="shared" si="1943"/>
        <v>2.2957810106801805E-4</v>
      </c>
      <c r="BA1402" s="13">
        <f t="shared" si="1944"/>
        <v>4.1860803665475513E-5</v>
      </c>
      <c r="BB1402" s="13">
        <f t="shared" si="1945"/>
        <v>5.7246103026622685E-6</v>
      </c>
      <c r="BC1402" s="13">
        <f t="shared" si="1946"/>
        <v>6.2628827442937695E-7</v>
      </c>
      <c r="BD1402" s="13">
        <f t="shared" si="1947"/>
        <v>5.2647940216967407E-6</v>
      </c>
      <c r="BE1402" s="13">
        <f t="shared" si="1948"/>
        <v>7.4155517137536029E-6</v>
      </c>
      <c r="BF1402" s="13">
        <f t="shared" si="1949"/>
        <v>5.2224652087748416E-6</v>
      </c>
      <c r="BG1402" s="13">
        <f t="shared" si="1950"/>
        <v>2.4519769541694718E-6</v>
      </c>
      <c r="BH1402" s="13">
        <f t="shared" si="1951"/>
        <v>8.6341278640924987E-7</v>
      </c>
      <c r="BI1402" s="13">
        <f t="shared" si="1952"/>
        <v>2.432263120474528E-7</v>
      </c>
      <c r="BJ1402" s="14">
        <f t="shared" si="1953"/>
        <v>0.58216296206700446</v>
      </c>
      <c r="BK1402" s="14">
        <f t="shared" si="1954"/>
        <v>0.27422840580893437</v>
      </c>
      <c r="BL1402" s="14">
        <f t="shared" si="1955"/>
        <v>0.13994174520444672</v>
      </c>
      <c r="BM1402" s="14">
        <f t="shared" si="1956"/>
        <v>0.31064271056998954</v>
      </c>
      <c r="BN1402" s="14">
        <f t="shared" si="1957"/>
        <v>0.6887108973848155</v>
      </c>
    </row>
    <row r="1403" spans="1:66" x14ac:dyDescent="0.25">
      <c r="A1403" t="s">
        <v>345</v>
      </c>
      <c r="B1403" t="s">
        <v>221</v>
      </c>
      <c r="C1403" t="s">
        <v>228</v>
      </c>
      <c r="D1403" t="s">
        <v>394</v>
      </c>
      <c r="E1403" s="10">
        <f>VLOOKUP(A1403,home!$A$2:$E$405,3,FALSE)</f>
        <v>1.8438000000000001</v>
      </c>
      <c r="F1403" s="10">
        <f>VLOOKUP(B1403,home!$B$2:$E$405,3,FALSE)</f>
        <v>1.6271</v>
      </c>
      <c r="G1403" s="10">
        <f>VLOOKUP(C1403,away!$B$2:$E$405,4,FALSE)</f>
        <v>0.94910000000000005</v>
      </c>
      <c r="H1403" s="10">
        <f>VLOOKUP(A1403,away!$A$2:$E$405,3,FALSE)</f>
        <v>1.2188000000000001</v>
      </c>
      <c r="I1403" s="10">
        <f>VLOOKUP(C1403,away!$B$2:$E$405,3,FALSE)</f>
        <v>0.95720000000000005</v>
      </c>
      <c r="J1403" s="10">
        <f>VLOOKUP(B1403,home!$B$2:$E$405,4,FALSE)</f>
        <v>0.88890000000000002</v>
      </c>
      <c r="K1403" s="12">
        <f t="shared" si="1902"/>
        <v>2.8473445887180002</v>
      </c>
      <c r="L1403" s="12">
        <f t="shared" si="1903"/>
        <v>1.0370221715040002</v>
      </c>
      <c r="M1403" s="13">
        <f t="shared" si="1904"/>
        <v>2.0560844584587297E-2</v>
      </c>
      <c r="N1403" s="13">
        <f t="shared" si="1905"/>
        <v>5.8543809567396458E-2</v>
      </c>
      <c r="O1403" s="13">
        <f t="shared" si="1906"/>
        <v>2.1322051699064985E-2</v>
      </c>
      <c r="P1403" s="13">
        <f t="shared" si="1907"/>
        <v>6.0711228525698137E-2</v>
      </c>
      <c r="Q1403" s="13">
        <f t="shared" si="1908"/>
        <v>8.3347199687331688E-2</v>
      </c>
      <c r="R1403" s="13">
        <f t="shared" si="1909"/>
        <v>1.1055720176942462E-2</v>
      </c>
      <c r="S1403" s="13">
        <f t="shared" si="1910"/>
        <v>4.4816413717052625E-2</v>
      </c>
      <c r="T1403" s="13">
        <f t="shared" si="1911"/>
        <v>8.6432894008534239E-2</v>
      </c>
      <c r="U1403" s="13">
        <f t="shared" si="1912"/>
        <v>3.147944502019754E-2</v>
      </c>
      <c r="V1403" s="13">
        <f t="shared" si="1913"/>
        <v>1.4703565549257695E-2</v>
      </c>
      <c r="W1403" s="13">
        <f t="shared" si="1914"/>
        <v>7.9106066004840825E-2</v>
      </c>
      <c r="X1403" s="13">
        <f t="shared" si="1915"/>
        <v>8.2034744347478816E-2</v>
      </c>
      <c r="Y1403" s="13">
        <f t="shared" si="1916"/>
        <v>4.253592436099899E-2</v>
      </c>
      <c r="Z1403" s="13">
        <f t="shared" si="1917"/>
        <v>3.8216756484778214E-3</v>
      </c>
      <c r="AA1403" s="13">
        <f t="shared" si="1918"/>
        <v>1.0881627477528681E-2</v>
      </c>
      <c r="AB1403" s="13">
        <f t="shared" si="1919"/>
        <v>1.5491871557293197E-2</v>
      </c>
      <c r="AC1403" s="13">
        <f t="shared" si="1920"/>
        <v>2.7135057746871605E-3</v>
      </c>
      <c r="AD1403" s="13">
        <f t="shared" si="1921"/>
        <v>5.6310557243413127E-2</v>
      </c>
      <c r="AE1403" s="13">
        <f t="shared" si="1922"/>
        <v>5.8395296351164597E-2</v>
      </c>
      <c r="AF1403" s="13">
        <f t="shared" si="1923"/>
        <v>3.0278608513852161E-2</v>
      </c>
      <c r="AG1403" s="13">
        <f t="shared" si="1924"/>
        <v>1.0466529450384829E-2</v>
      </c>
      <c r="AH1403" s="13">
        <f t="shared" si="1925"/>
        <v>9.9079059494210694E-4</v>
      </c>
      <c r="AI1403" s="13">
        <f t="shared" si="1926"/>
        <v>2.8211222390610966E-3</v>
      </c>
      <c r="AJ1403" s="13">
        <f t="shared" si="1927"/>
        <v>4.0163535707513111E-3</v>
      </c>
      <c r="AK1403" s="13">
        <f t="shared" si="1928"/>
        <v>3.8119808686856542E-3</v>
      </c>
      <c r="AL1403" s="13">
        <f t="shared" si="1929"/>
        <v>3.2049319475198085E-4</v>
      </c>
      <c r="AM1403" s="13">
        <f t="shared" si="1930"/>
        <v>3.2067112090945496E-2</v>
      </c>
      <c r="AN1403" s="13">
        <f t="shared" si="1931"/>
        <v>3.3254306214414484E-2</v>
      </c>
      <c r="AO1403" s="13">
        <f t="shared" si="1932"/>
        <v>1.7242726421165536E-2</v>
      </c>
      <c r="AP1403" s="13">
        <f t="shared" si="1933"/>
        <v>5.9603631986421624E-3</v>
      </c>
      <c r="AQ1403" s="13">
        <f t="shared" si="1934"/>
        <v>1.5452571968021054E-3</v>
      </c>
      <c r="AR1403" s="13">
        <f t="shared" si="1935"/>
        <v>2.0549436285452087E-4</v>
      </c>
      <c r="AS1403" s="13">
        <f t="shared" si="1936"/>
        <v>5.8511326208587336E-4</v>
      </c>
      <c r="AT1403" s="13">
        <f t="shared" si="1937"/>
        <v>8.3300954029367417E-4</v>
      </c>
      <c r="AU1403" s="13">
        <f t="shared" si="1938"/>
        <v>7.9062173563522074E-4</v>
      </c>
      <c r="AV1403" s="13">
        <f t="shared" si="1939"/>
        <v>5.627931301709449E-4</v>
      </c>
      <c r="AW1403" s="13">
        <f t="shared" si="1940"/>
        <v>2.6287203204602336E-5</v>
      </c>
      <c r="AX1403" s="13">
        <f t="shared" si="1941"/>
        <v>1.5217686347994542E-2</v>
      </c>
      <c r="AY1403" s="13">
        <f t="shared" si="1942"/>
        <v>1.578107814186408E-2</v>
      </c>
      <c r="AZ1403" s="13">
        <f t="shared" si="1943"/>
        <v>8.1826639616750987E-3</v>
      </c>
      <c r="BA1403" s="13">
        <f t="shared" si="1944"/>
        <v>2.8285346500746128E-3</v>
      </c>
      <c r="BB1403" s="13">
        <f t="shared" si="1945"/>
        <v>7.3331328624867036E-4</v>
      </c>
      <c r="BC1403" s="13">
        <f t="shared" si="1946"/>
        <v>1.5209242729966618E-4</v>
      </c>
      <c r="BD1403" s="13">
        <f t="shared" si="1947"/>
        <v>3.5517035066537678E-5</v>
      </c>
      <c r="BE1403" s="13">
        <f t="shared" si="1948"/>
        <v>1.0112923760401353E-4</v>
      </c>
      <c r="BF1403" s="13">
        <f t="shared" si="1949"/>
        <v>1.4397489372648242E-4</v>
      </c>
      <c r="BG1403" s="13">
        <f t="shared" si="1950"/>
        <v>1.3664871152111629E-4</v>
      </c>
      <c r="BH1403" s="13">
        <f t="shared" si="1951"/>
        <v>9.7271492326234398E-5</v>
      </c>
      <c r="BI1403" s="13">
        <f t="shared" si="1952"/>
        <v>5.539309146232557E-5</v>
      </c>
      <c r="BJ1403" s="14">
        <f t="shared" si="1953"/>
        <v>0.72041676347252215</v>
      </c>
      <c r="BK1403" s="14">
        <f t="shared" si="1954"/>
        <v>0.15960712948789896</v>
      </c>
      <c r="BL1403" s="14">
        <f t="shared" si="1955"/>
        <v>0.10541792969721402</v>
      </c>
      <c r="BM1403" s="14">
        <f t="shared" si="1956"/>
        <v>0.71796785312643241</v>
      </c>
      <c r="BN1403" s="14">
        <f t="shared" si="1957"/>
        <v>0.25554085424102102</v>
      </c>
    </row>
    <row r="1404" spans="1:66" x14ac:dyDescent="0.25">
      <c r="A1404" t="s">
        <v>346</v>
      </c>
      <c r="B1404" t="s">
        <v>322</v>
      </c>
      <c r="C1404" t="s">
        <v>237</v>
      </c>
      <c r="D1404" t="s">
        <v>394</v>
      </c>
      <c r="E1404" s="10">
        <f>VLOOKUP(A1404,home!$A$2:$E$405,3,FALSE)</f>
        <v>1.619</v>
      </c>
      <c r="F1404" s="10">
        <f>VLOOKUP(B1404,home!$B$2:$E$405,3,FALSE)</f>
        <v>0.61770000000000003</v>
      </c>
      <c r="G1404" s="10">
        <f>VLOOKUP(C1404,away!$B$2:$E$405,4,FALSE)</f>
        <v>0.37059999999999998</v>
      </c>
      <c r="H1404" s="10">
        <f>VLOOKUP(A1404,away!$A$2:$E$405,3,FALSE)</f>
        <v>1.181</v>
      </c>
      <c r="I1404" s="10">
        <f>VLOOKUP(C1404,away!$B$2:$E$405,3,FALSE)</f>
        <v>0.6774</v>
      </c>
      <c r="J1404" s="10">
        <f>VLOOKUP(B1404,home!$B$2:$E$405,4,FALSE)</f>
        <v>2.1168999999999998</v>
      </c>
      <c r="K1404" s="12">
        <f t="shared" si="1902"/>
        <v>0.37062086478</v>
      </c>
      <c r="L1404" s="12">
        <f t="shared" si="1903"/>
        <v>1.6935398988599999</v>
      </c>
      <c r="M1404" s="13">
        <f t="shared" si="1904"/>
        <v>0.12692476576123024</v>
      </c>
      <c r="N1404" s="13">
        <f t="shared" si="1905"/>
        <v>4.7040966448426091E-2</v>
      </c>
      <c r="O1404" s="13">
        <f t="shared" si="1906"/>
        <v>0.214952154970103</v>
      </c>
      <c r="P1404" s="13">
        <f t="shared" si="1907"/>
        <v>7.9665753561344158E-2</v>
      </c>
      <c r="Q1404" s="13">
        <f t="shared" si="1908"/>
        <v>8.7171818326013222E-3</v>
      </c>
      <c r="R1404" s="13">
        <f t="shared" si="1909"/>
        <v>0.18201502539390371</v>
      </c>
      <c r="S1404" s="13">
        <f t="shared" si="1910"/>
        <v>1.2500776055076698E-2</v>
      </c>
      <c r="T1404" s="13">
        <f t="shared" si="1911"/>
        <v>1.4762895239127867E-2</v>
      </c>
      <c r="U1404" s="13">
        <f t="shared" si="1912"/>
        <v>6.7458566114442259E-2</v>
      </c>
      <c r="V1404" s="13">
        <f t="shared" si="1913"/>
        <v>8.7180581920713932E-4</v>
      </c>
      <c r="W1404" s="13">
        <f t="shared" si="1914"/>
        <v>1.0769231564144027E-3</v>
      </c>
      <c r="X1404" s="13">
        <f t="shared" si="1915"/>
        <v>1.8238123333940389E-3</v>
      </c>
      <c r="Y1404" s="13">
        <f t="shared" si="1916"/>
        <v>1.5443494773178814E-3</v>
      </c>
      <c r="Z1404" s="13">
        <f t="shared" si="1917"/>
        <v>0.10274990256553065</v>
      </c>
      <c r="AA1404" s="13">
        <f t="shared" si="1918"/>
        <v>3.8081257744897713E-2</v>
      </c>
      <c r="AB1404" s="13">
        <f t="shared" si="1919"/>
        <v>7.0568543386620311E-3</v>
      </c>
      <c r="AC1404" s="13">
        <f t="shared" si="1920"/>
        <v>3.4199919106486783E-5</v>
      </c>
      <c r="AD1404" s="13">
        <f t="shared" si="1921"/>
        <v>9.9782547882978245E-5</v>
      </c>
      <c r="AE1404" s="13">
        <f t="shared" si="1922"/>
        <v>1.6898572604973202E-4</v>
      </c>
      <c r="AF1404" s="13">
        <f t="shared" si="1923"/>
        <v>1.4309203470152349E-4</v>
      </c>
      <c r="AG1404" s="13">
        <f t="shared" si="1924"/>
        <v>8.0777356658696543E-5</v>
      </c>
      <c r="AH1404" s="13">
        <f t="shared" si="1925"/>
        <v>4.3502764899675923E-2</v>
      </c>
      <c r="AI1404" s="13">
        <f t="shared" si="1926"/>
        <v>1.612303234743892E-2</v>
      </c>
      <c r="AJ1404" s="13">
        <f t="shared" si="1927"/>
        <v>2.987766095741863E-3</v>
      </c>
      <c r="AK1404" s="13">
        <f t="shared" si="1928"/>
        <v>3.6910948472140462E-4</v>
      </c>
      <c r="AL1404" s="13">
        <f t="shared" si="1929"/>
        <v>8.586385205486857E-7</v>
      </c>
      <c r="AM1404" s="13">
        <f t="shared" si="1930"/>
        <v>7.3962988372682373E-6</v>
      </c>
      <c r="AN1404" s="13">
        <f t="shared" si="1931"/>
        <v>1.2525927184805583E-5</v>
      </c>
      <c r="AO1404" s="13">
        <f t="shared" si="1932"/>
        <v>1.0606578728841689E-5</v>
      </c>
      <c r="AP1404" s="13">
        <f t="shared" si="1933"/>
        <v>5.9875547558977257E-6</v>
      </c>
      <c r="AQ1404" s="13">
        <f t="shared" si="1934"/>
        <v>2.5350407189304373E-6</v>
      </c>
      <c r="AR1404" s="13">
        <f t="shared" si="1935"/>
        <v>1.4734733613665483E-2</v>
      </c>
      <c r="AS1404" s="13">
        <f t="shared" si="1936"/>
        <v>5.4609997141996363E-3</v>
      </c>
      <c r="AT1404" s="13">
        <f t="shared" si="1937"/>
        <v>1.011980218320001E-3</v>
      </c>
      <c r="AU1404" s="13">
        <f t="shared" si="1938"/>
        <v>1.2502032788467069E-4</v>
      </c>
      <c r="AV1404" s="13">
        <f t="shared" si="1939"/>
        <v>1.1583785508923946E-5</v>
      </c>
      <c r="AW1404" s="13">
        <f t="shared" si="1940"/>
        <v>1.4970391748313745E-8</v>
      </c>
      <c r="AX1404" s="13">
        <f t="shared" si="1941"/>
        <v>4.5687044520661004E-7</v>
      </c>
      <c r="AY1404" s="13">
        <f t="shared" si="1942"/>
        <v>7.7372832756732536E-7</v>
      </c>
      <c r="AZ1404" s="13">
        <f t="shared" si="1943"/>
        <v>6.5516989680674282E-7</v>
      </c>
      <c r="BA1404" s="13">
        <f t="shared" si="1944"/>
        <v>3.6985212025806919E-7</v>
      </c>
      <c r="BB1404" s="13">
        <f t="shared" si="1945"/>
        <v>1.5658983058375181E-7</v>
      </c>
      <c r="BC1404" s="13">
        <f t="shared" si="1946"/>
        <v>5.3038225169862244E-8</v>
      </c>
      <c r="BD1404" s="13">
        <f t="shared" si="1947"/>
        <v>4.1589765456360173E-3</v>
      </c>
      <c r="BE1404" s="13">
        <f t="shared" si="1948"/>
        <v>1.5414034839433578E-3</v>
      </c>
      <c r="BF1404" s="13">
        <f t="shared" si="1949"/>
        <v>2.8563814609699611E-4</v>
      </c>
      <c r="BG1404" s="13">
        <f t="shared" si="1950"/>
        <v>3.5287818906874897E-5</v>
      </c>
      <c r="BH1404" s="13">
        <f t="shared" si="1951"/>
        <v>3.2696004898665011E-6</v>
      </c>
      <c r="BI1404" s="13">
        <f t="shared" si="1952"/>
        <v>2.4235643220788707E-7</v>
      </c>
      <c r="BJ1404" s="14">
        <f t="shared" si="1953"/>
        <v>7.5500282801645863E-2</v>
      </c>
      <c r="BK1404" s="14">
        <f t="shared" si="1954"/>
        <v>0.21999893348281288</v>
      </c>
      <c r="BL1404" s="14">
        <f t="shared" si="1955"/>
        <v>0.59991566700067089</v>
      </c>
      <c r="BM1404" s="14">
        <f t="shared" si="1956"/>
        <v>0.33884817912511606</v>
      </c>
      <c r="BN1404" s="14">
        <f t="shared" si="1957"/>
        <v>0.65931584796760856</v>
      </c>
    </row>
    <row r="1405" spans="1:66" x14ac:dyDescent="0.25">
      <c r="A1405" t="s">
        <v>346</v>
      </c>
      <c r="B1405" t="s">
        <v>320</v>
      </c>
      <c r="C1405" t="s">
        <v>235</v>
      </c>
      <c r="D1405" t="s">
        <v>394</v>
      </c>
      <c r="E1405" s="10">
        <f>VLOOKUP(A1405,home!$A$2:$E$405,3,FALSE)</f>
        <v>1.619</v>
      </c>
      <c r="F1405" s="10">
        <f>VLOOKUP(B1405,home!$B$2:$E$405,3,FALSE)</f>
        <v>0.8236</v>
      </c>
      <c r="G1405" s="10">
        <f>VLOOKUP(C1405,away!$B$2:$E$405,4,FALSE)</f>
        <v>0.61770000000000003</v>
      </c>
      <c r="H1405" s="10">
        <f>VLOOKUP(A1405,away!$A$2:$E$405,3,FALSE)</f>
        <v>1.181</v>
      </c>
      <c r="I1405" s="10">
        <f>VLOOKUP(C1405,away!$B$2:$E$405,3,FALSE)</f>
        <v>1.4112</v>
      </c>
      <c r="J1405" s="10">
        <f>VLOOKUP(B1405,home!$B$2:$E$405,4,FALSE)</f>
        <v>1.5524</v>
      </c>
      <c r="K1405" s="12">
        <f t="shared" si="1902"/>
        <v>0.82364636867999996</v>
      </c>
      <c r="L1405" s="12">
        <f t="shared" si="1903"/>
        <v>2.5872720652800001</v>
      </c>
      <c r="M1405" s="13">
        <f t="shared" si="1904"/>
        <v>3.3010868146589448E-2</v>
      </c>
      <c r="N1405" s="13">
        <f t="shared" si="1905"/>
        <v>2.7189281675912683E-2</v>
      </c>
      <c r="O1405" s="13">
        <f t="shared" si="1906"/>
        <v>8.5408097006312245E-2</v>
      </c>
      <c r="P1405" s="13">
        <f t="shared" si="1907"/>
        <v>7.034606895511826E-2</v>
      </c>
      <c r="Q1405" s="13">
        <f t="shared" si="1908"/>
        <v>1.1197176559691569E-2</v>
      </c>
      <c r="R1405" s="13">
        <f t="shared" si="1909"/>
        <v>0.11048699176657809</v>
      </c>
      <c r="S1405" s="13">
        <f t="shared" si="1910"/>
        <v>3.7476819720882744E-2</v>
      </c>
      <c r="T1405" s="13">
        <f t="shared" si="1911"/>
        <v>2.8970142122898009E-2</v>
      </c>
      <c r="U1405" s="13">
        <f t="shared" si="1912"/>
        <v>9.1002209554919097E-2</v>
      </c>
      <c r="V1405" s="13">
        <f t="shared" si="1913"/>
        <v>8.8736666044402918E-3</v>
      </c>
      <c r="W1405" s="13">
        <f t="shared" si="1914"/>
        <v>3.0741712709529256E-3</v>
      </c>
      <c r="X1405" s="13">
        <f t="shared" si="1915"/>
        <v>7.9537174532228177E-3</v>
      </c>
      <c r="Y1405" s="13">
        <f t="shared" si="1916"/>
        <v>1.0289215490926696E-2</v>
      </c>
      <c r="Z1405" s="13">
        <f t="shared" si="1917"/>
        <v>9.5286635791496266E-2</v>
      </c>
      <c r="AA1405" s="13">
        <f t="shared" si="1918"/>
        <v>7.8482491553399605E-2</v>
      </c>
      <c r="AB1405" s="13">
        <f t="shared" si="1919"/>
        <v>3.2320909586458176E-2</v>
      </c>
      <c r="AC1405" s="13">
        <f t="shared" si="1920"/>
        <v>1.181859940922933E-3</v>
      </c>
      <c r="AD1405" s="13">
        <f t="shared" si="1921"/>
        <v>6.3300750100518937E-4</v>
      </c>
      <c r="AE1405" s="13">
        <f t="shared" si="1922"/>
        <v>1.6377626244634277E-3</v>
      </c>
      <c r="AF1405" s="13">
        <f t="shared" si="1923"/>
        <v>2.1186687439169439E-3</v>
      </c>
      <c r="AG1405" s="13">
        <f t="shared" si="1924"/>
        <v>1.827190818906058E-3</v>
      </c>
      <c r="AH1405" s="13">
        <f t="shared" si="1925"/>
        <v>6.163311274446194E-2</v>
      </c>
      <c r="AI1405" s="13">
        <f t="shared" si="1926"/>
        <v>5.0763889502421104E-2</v>
      </c>
      <c r="AJ1405" s="13">
        <f t="shared" si="1927"/>
        <v>2.090574662437095E-2</v>
      </c>
      <c r="AK1405" s="13">
        <f t="shared" si="1928"/>
        <v>5.7396474305691008E-3</v>
      </c>
      <c r="AL1405" s="13">
        <f t="shared" si="1929"/>
        <v>1.0074161095099372E-4</v>
      </c>
      <c r="AM1405" s="13">
        <f t="shared" si="1930"/>
        <v>1.0427486591002517E-4</v>
      </c>
      <c r="AN1405" s="13">
        <f t="shared" si="1931"/>
        <v>2.6978744767982589E-4</v>
      </c>
      <c r="AO1405" s="13">
        <f t="shared" si="1932"/>
        <v>3.4900676347260167E-4</v>
      </c>
      <c r="AP1405" s="13">
        <f t="shared" si="1933"/>
        <v>3.0099181657548216E-4</v>
      </c>
      <c r="AQ1405" s="13">
        <f t="shared" si="1934"/>
        <v>1.9468692972590671E-4</v>
      </c>
      <c r="AR1405" s="13">
        <f t="shared" si="1935"/>
        <v>3.1892326179999812E-2</v>
      </c>
      <c r="AS1405" s="13">
        <f t="shared" si="1936"/>
        <v>2.6267998646914939E-2</v>
      </c>
      <c r="AT1405" s="13">
        <f t="shared" si="1937"/>
        <v>1.0817770849011319E-2</v>
      </c>
      <c r="AU1405" s="13">
        <f t="shared" si="1938"/>
        <v>2.9700058923335113E-3</v>
      </c>
      <c r="AV1405" s="13">
        <f t="shared" si="1939"/>
        <v>6.1155864204467481E-4</v>
      </c>
      <c r="AW1405" s="13">
        <f t="shared" si="1940"/>
        <v>5.9633359729509382E-6</v>
      </c>
      <c r="AX1405" s="13">
        <f t="shared" si="1941"/>
        <v>1.4314269108564351E-5</v>
      </c>
      <c r="AY1405" s="13">
        <f t="shared" si="1942"/>
        <v>3.7034908599488993E-5</v>
      </c>
      <c r="AZ1405" s="13">
        <f t="shared" si="1943"/>
        <v>4.7909692229827975E-5</v>
      </c>
      <c r="BA1405" s="13">
        <f t="shared" si="1944"/>
        <v>4.1318469454132062E-5</v>
      </c>
      <c r="BB1405" s="13">
        <f t="shared" si="1945"/>
        <v>2.6725530449700216E-5</v>
      </c>
      <c r="BC1405" s="13">
        <f t="shared" si="1946"/>
        <v>1.3829243672459874E-5</v>
      </c>
      <c r="BD1405" s="13">
        <f t="shared" si="1947"/>
        <v>1.3752354103718585E-2</v>
      </c>
      <c r="BE1405" s="13">
        <f t="shared" si="1948"/>
        <v>1.1327076518329308E-2</v>
      </c>
      <c r="BF1405" s="13">
        <f t="shared" si="1949"/>
        <v>4.6647527210412149E-3</v>
      </c>
      <c r="BG1405" s="13">
        <f t="shared" si="1950"/>
        <v>1.280702213158582E-3</v>
      </c>
      <c r="BH1405" s="13">
        <f t="shared" si="1951"/>
        <v>2.6371143180712632E-4</v>
      </c>
      <c r="BI1405" s="13">
        <f t="shared" si="1952"/>
        <v>4.3440992637468632E-5</v>
      </c>
      <c r="BJ1405" s="14">
        <f t="shared" si="1953"/>
        <v>9.6290214198774357E-2</v>
      </c>
      <c r="BK1405" s="14">
        <f t="shared" si="1954"/>
        <v>0.15102705988750417</v>
      </c>
      <c r="BL1405" s="14">
        <f t="shared" si="1955"/>
        <v>0.64063479396048673</v>
      </c>
      <c r="BM1405" s="14">
        <f t="shared" si="1956"/>
        <v>0.64556914815543254</v>
      </c>
      <c r="BN1405" s="14">
        <f t="shared" si="1957"/>
        <v>0.33763848411020231</v>
      </c>
    </row>
    <row r="1406" spans="1:66" x14ac:dyDescent="0.25">
      <c r="A1406" t="s">
        <v>346</v>
      </c>
      <c r="B1406" t="s">
        <v>232</v>
      </c>
      <c r="C1406" t="s">
        <v>243</v>
      </c>
      <c r="D1406" t="s">
        <v>394</v>
      </c>
      <c r="E1406" s="10">
        <f>VLOOKUP(A1406,home!$A$2:$E$405,3,FALSE)</f>
        <v>1.619</v>
      </c>
      <c r="F1406" s="10">
        <f>VLOOKUP(B1406,home!$B$2:$E$405,3,FALSE)</f>
        <v>0.72060000000000002</v>
      </c>
      <c r="G1406" s="10">
        <f>VLOOKUP(C1406,away!$B$2:$E$405,4,FALSE)</f>
        <v>1.1324000000000001</v>
      </c>
      <c r="H1406" s="10">
        <f>VLOOKUP(A1406,away!$A$2:$E$405,3,FALSE)</f>
        <v>1.181</v>
      </c>
      <c r="I1406" s="10">
        <f>VLOOKUP(C1406,away!$B$2:$E$405,3,FALSE)</f>
        <v>0.9879</v>
      </c>
      <c r="J1406" s="10">
        <f>VLOOKUP(B1406,home!$B$2:$E$405,4,FALSE)</f>
        <v>0.9879</v>
      </c>
      <c r="K1406" s="12">
        <f t="shared" si="1902"/>
        <v>1.3211160453600002</v>
      </c>
      <c r="L1406" s="12">
        <f t="shared" si="1903"/>
        <v>1.15259271021</v>
      </c>
      <c r="M1406" s="13">
        <f t="shared" si="1904"/>
        <v>8.4271735442890489E-2</v>
      </c>
      <c r="N1406" s="13">
        <f t="shared" si="1905"/>
        <v>0.11133274186393564</v>
      </c>
      <c r="O1406" s="13">
        <f t="shared" si="1906"/>
        <v>9.7130987948221267E-2</v>
      </c>
      <c r="P1406" s="13">
        <f t="shared" si="1907"/>
        <v>0.12832130668006392</v>
      </c>
      <c r="Q1406" s="13">
        <f t="shared" si="1908"/>
        <v>7.354173582518421E-2</v>
      </c>
      <c r="R1406" s="13">
        <f t="shared" si="1909"/>
        <v>5.5976234322307611E-2</v>
      </c>
      <c r="S1406" s="13">
        <f t="shared" si="1910"/>
        <v>4.8848993264289639E-2</v>
      </c>
      <c r="T1406" s="13">
        <f t="shared" si="1911"/>
        <v>8.4763668608296927E-2</v>
      </c>
      <c r="U1406" s="13">
        <f t="shared" si="1912"/>
        <v>7.395110132203174E-2</v>
      </c>
      <c r="V1406" s="13">
        <f t="shared" si="1913"/>
        <v>8.2647542404683215E-3</v>
      </c>
      <c r="W1406" s="13">
        <f t="shared" si="1914"/>
        <v>3.2385722400759064E-2</v>
      </c>
      <c r="X1406" s="13">
        <f t="shared" si="1915"/>
        <v>3.7327547553999599E-2</v>
      </c>
      <c r="Y1406" s="13">
        <f t="shared" si="1916"/>
        <v>2.1511729600378535E-2</v>
      </c>
      <c r="Z1406" s="13">
        <f t="shared" si="1917"/>
        <v>2.1505933208299507E-2</v>
      </c>
      <c r="AA1406" s="13">
        <f t="shared" si="1918"/>
        <v>2.8411833431924945E-2</v>
      </c>
      <c r="AB1406" s="13">
        <f t="shared" si="1919"/>
        <v>1.8767664512505867E-2</v>
      </c>
      <c r="AC1406" s="13">
        <f t="shared" si="1920"/>
        <v>7.8655083607866941E-4</v>
      </c>
      <c r="AD1406" s="13">
        <f t="shared" si="1921"/>
        <v>1.06963243760544E-2</v>
      </c>
      <c r="AE1406" s="13">
        <f t="shared" si="1922"/>
        <v>1.232850550188183E-2</v>
      </c>
      <c r="AF1406" s="13">
        <f t="shared" si="1923"/>
        <v>7.1048727846264384E-3</v>
      </c>
      <c r="AG1406" s="13">
        <f t="shared" si="1924"/>
        <v>2.7296748595099507E-3</v>
      </c>
      <c r="AH1406" s="13">
        <f t="shared" si="1925"/>
        <v>6.1968954605372967E-3</v>
      </c>
      <c r="AI1406" s="13">
        <f t="shared" si="1926"/>
        <v>8.1868180243343698E-3</v>
      </c>
      <c r="AJ1406" s="13">
        <f t="shared" si="1927"/>
        <v>5.4078683261952979E-3</v>
      </c>
      <c r="AK1406" s="13">
        <f t="shared" si="1928"/>
        <v>2.3814738723102447E-3</v>
      </c>
      <c r="AL1406" s="13">
        <f t="shared" si="1929"/>
        <v>4.790751277422592E-5</v>
      </c>
      <c r="AM1406" s="13">
        <f t="shared" si="1930"/>
        <v>2.8262171519161513E-3</v>
      </c>
      <c r="AN1406" s="13">
        <f t="shared" si="1931"/>
        <v>3.2574772867690243E-3</v>
      </c>
      <c r="AO1406" s="13">
        <f t="shared" si="1932"/>
        <v>1.8772722872023142E-3</v>
      </c>
      <c r="AP1406" s="13">
        <f t="shared" si="1933"/>
        <v>7.2124345110287987E-4</v>
      </c>
      <c r="AQ1406" s="13">
        <f t="shared" si="1934"/>
        <v>2.0782498600697063E-4</v>
      </c>
      <c r="AR1406" s="13">
        <f t="shared" si="1935"/>
        <v>1.4284993067497458E-3</v>
      </c>
      <c r="AS1406" s="13">
        <f t="shared" si="1936"/>
        <v>1.8872133549327258E-3</v>
      </c>
      <c r="AT1406" s="13">
        <f t="shared" si="1937"/>
        <v>1.2466139221096507E-3</v>
      </c>
      <c r="AU1406" s="13">
        <f t="shared" si="1938"/>
        <v>5.4897388495607361E-4</v>
      </c>
      <c r="AV1406" s="13">
        <f t="shared" si="1939"/>
        <v>1.8131455197477098E-4</v>
      </c>
      <c r="AW1406" s="13">
        <f t="shared" si="1940"/>
        <v>2.0263663224791684E-6</v>
      </c>
      <c r="AX1406" s="13">
        <f t="shared" si="1941"/>
        <v>6.2229347117801067E-4</v>
      </c>
      <c r="AY1406" s="13">
        <f t="shared" si="1942"/>
        <v>7.1725091849105178E-4</v>
      </c>
      <c r="AZ1406" s="13">
        <f t="shared" si="1943"/>
        <v>4.1334909002210672E-4</v>
      </c>
      <c r="BA1406" s="13">
        <f t="shared" si="1944"/>
        <v>1.58807715977139E-4</v>
      </c>
      <c r="BB1406" s="13">
        <f t="shared" si="1945"/>
        <v>4.5760153940087676E-5</v>
      </c>
      <c r="BC1406" s="13">
        <f t="shared" si="1946"/>
        <v>1.0548563969886492E-5</v>
      </c>
      <c r="BD1406" s="13">
        <f t="shared" si="1947"/>
        <v>2.7441298124996553E-4</v>
      </c>
      <c r="BE1406" s="13">
        <f t="shared" si="1948"/>
        <v>3.6253139258440235E-4</v>
      </c>
      <c r="BF1406" s="13">
        <f t="shared" si="1949"/>
        <v>2.3947301984497972E-4</v>
      </c>
      <c r="BG1406" s="13">
        <f t="shared" si="1950"/>
        <v>1.0545721631600546E-4</v>
      </c>
      <c r="BH1406" s="13">
        <f t="shared" si="1951"/>
        <v>3.4830305143518814E-5</v>
      </c>
      <c r="BI1406" s="13">
        <f t="shared" si="1952"/>
        <v>9.202974997977529E-6</v>
      </c>
      <c r="BJ1406" s="14">
        <f t="shared" si="1953"/>
        <v>0.40458056845120216</v>
      </c>
      <c r="BK1406" s="14">
        <f t="shared" si="1954"/>
        <v>0.27125849889505627</v>
      </c>
      <c r="BL1406" s="14">
        <f t="shared" si="1955"/>
        <v>0.30272940013122851</v>
      </c>
      <c r="BM1406" s="14">
        <f t="shared" si="1956"/>
        <v>0.44878443405101481</v>
      </c>
      <c r="BN1406" s="14">
        <f t="shared" si="1957"/>
        <v>0.55057474208260315</v>
      </c>
    </row>
    <row r="1407" spans="1:66" x14ac:dyDescent="0.25">
      <c r="A1407" t="s">
        <v>346</v>
      </c>
      <c r="B1407" t="s">
        <v>240</v>
      </c>
      <c r="C1407" t="s">
        <v>239</v>
      </c>
      <c r="D1407" t="s">
        <v>394</v>
      </c>
      <c r="E1407" s="10">
        <f>VLOOKUP(A1407,home!$A$2:$E$405,3,FALSE)</f>
        <v>1.619</v>
      </c>
      <c r="F1407" s="10">
        <f>VLOOKUP(B1407,home!$B$2:$E$405,3,FALSE)</f>
        <v>0.8236</v>
      </c>
      <c r="G1407" s="10">
        <f>VLOOKUP(C1407,away!$B$2:$E$405,4,FALSE)</f>
        <v>0.88239999999999996</v>
      </c>
      <c r="H1407" s="10">
        <f>VLOOKUP(A1407,away!$A$2:$E$405,3,FALSE)</f>
        <v>1.181</v>
      </c>
      <c r="I1407" s="10">
        <f>VLOOKUP(C1407,away!$B$2:$E$405,3,FALSE)</f>
        <v>1.6935</v>
      </c>
      <c r="J1407" s="10">
        <f>VLOOKUP(B1407,home!$B$2:$E$405,4,FALSE)</f>
        <v>0.84670000000000001</v>
      </c>
      <c r="K1407" s="12">
        <f t="shared" si="1902"/>
        <v>1.17659957216</v>
      </c>
      <c r="L1407" s="12">
        <f t="shared" si="1903"/>
        <v>1.6934198974500001</v>
      </c>
      <c r="M1407" s="13">
        <f t="shared" si="1904"/>
        <v>5.6697822684605215E-2</v>
      </c>
      <c r="N1407" s="13">
        <f t="shared" si="1905"/>
        <v>6.6710633913110037E-2</v>
      </c>
      <c r="O1407" s="13">
        <f t="shared" si="1906"/>
        <v>9.6013221076202443E-2</v>
      </c>
      <c r="P1407" s="13">
        <f t="shared" si="1907"/>
        <v>0.11296911483996329</v>
      </c>
      <c r="Q1407" s="13">
        <f t="shared" si="1908"/>
        <v>3.9245851660343833E-2</v>
      </c>
      <c r="R1407" s="13">
        <f t="shared" si="1909"/>
        <v>8.1295349494353492E-2</v>
      </c>
      <c r="S1407" s="13">
        <f t="shared" si="1910"/>
        <v>5.6272094339127103E-2</v>
      </c>
      <c r="T1407" s="13">
        <f t="shared" si="1911"/>
        <v>6.6459706093997359E-2</v>
      </c>
      <c r="U1407" s="13">
        <f t="shared" si="1912"/>
        <v>9.5652073433653992E-2</v>
      </c>
      <c r="V1407" s="13">
        <f t="shared" si="1913"/>
        <v>1.2457873427706252E-2</v>
      </c>
      <c r="W1407" s="13">
        <f t="shared" si="1914"/>
        <v>1.5392217424205126E-2</v>
      </c>
      <c r="X1407" s="13">
        <f t="shared" si="1915"/>
        <v>2.6065487252025545E-2</v>
      </c>
      <c r="Y1407" s="13">
        <f t="shared" si="1916"/>
        <v>2.2069907374654699E-2</v>
      </c>
      <c r="Z1407" s="13">
        <f t="shared" si="1917"/>
        <v>4.5889054134629993E-2</v>
      </c>
      <c r="AA1407" s="13">
        <f t="shared" si="1918"/>
        <v>5.3993041461632731E-2</v>
      </c>
      <c r="AB1407" s="13">
        <f t="shared" si="1919"/>
        <v>3.1764094741687114E-2</v>
      </c>
      <c r="AC1407" s="13">
        <f t="shared" si="1920"/>
        <v>1.5513767408505857E-3</v>
      </c>
      <c r="AD1407" s="13">
        <f t="shared" si="1921"/>
        <v>4.5276191089783637E-3</v>
      </c>
      <c r="AE1407" s="13">
        <f t="shared" si="1922"/>
        <v>7.6671602872188001E-3</v>
      </c>
      <c r="AF1407" s="13">
        <f t="shared" si="1923"/>
        <v>6.4918608936573897E-3</v>
      </c>
      <c r="AG1407" s="13">
        <f t="shared" si="1924"/>
        <v>3.6644821362656539E-3</v>
      </c>
      <c r="AH1407" s="13">
        <f t="shared" si="1925"/>
        <v>1.9427359336685664E-2</v>
      </c>
      <c r="AI1407" s="13">
        <f t="shared" si="1926"/>
        <v>2.2858222683742931E-2</v>
      </c>
      <c r="AJ1407" s="13">
        <f t="shared" si="1927"/>
        <v>1.3447487515014973E-2</v>
      </c>
      <c r="AK1407" s="13">
        <f t="shared" si="1928"/>
        <v>5.2741026855978521E-3</v>
      </c>
      <c r="AL1407" s="13">
        <f t="shared" si="1929"/>
        <v>1.2364330684944215E-4</v>
      </c>
      <c r="AM1407" s="13">
        <f t="shared" si="1930"/>
        <v>1.0654389413054764E-3</v>
      </c>
      <c r="AN1407" s="13">
        <f t="shared" si="1931"/>
        <v>1.8042355027247563E-3</v>
      </c>
      <c r="AO1407" s="13">
        <f t="shared" si="1932"/>
        <v>1.5276641499999037E-3</v>
      </c>
      <c r="AP1407" s="13">
        <f t="shared" si="1933"/>
        <v>8.6232562274362603E-4</v>
      </c>
      <c r="AQ1407" s="13">
        <f t="shared" si="1934"/>
        <v>3.6506984190875477E-4</v>
      </c>
      <c r="AR1407" s="13">
        <f t="shared" si="1935"/>
        <v>6.5797353711309009E-3</v>
      </c>
      <c r="AS1407" s="13">
        <f t="shared" si="1936"/>
        <v>7.7417138225986375E-3</v>
      </c>
      <c r="AT1407" s="13">
        <f t="shared" si="1937"/>
        <v>4.5544485857273581E-3</v>
      </c>
      <c r="AU1407" s="13">
        <f t="shared" si="1938"/>
        <v>1.7862540857971753E-3</v>
      </c>
      <c r="AV1407" s="13">
        <f t="shared" si="1939"/>
        <v>5.2542644827950234E-4</v>
      </c>
      <c r="AW1407" s="13">
        <f t="shared" si="1940"/>
        <v>6.843235021743151E-6</v>
      </c>
      <c r="AX1407" s="13">
        <f t="shared" si="1941"/>
        <v>2.0893250041710451E-4</v>
      </c>
      <c r="AY1407" s="13">
        <f t="shared" si="1942"/>
        <v>3.5381045343030516E-4</v>
      </c>
      <c r="AZ1407" s="13">
        <f t="shared" si="1943"/>
        <v>2.9957483088234284E-4</v>
      </c>
      <c r="BA1407" s="13">
        <f t="shared" si="1944"/>
        <v>1.6910199313045933E-4</v>
      </c>
      <c r="BB1407" s="13">
        <f t="shared" si="1945"/>
        <v>7.1590169966393293E-5</v>
      </c>
      <c r="BC1407" s="13">
        <f t="shared" si="1946"/>
        <v>2.4246443656583538E-5</v>
      </c>
      <c r="BD1407" s="13">
        <f t="shared" si="1947"/>
        <v>1.8570424662381051E-3</v>
      </c>
      <c r="BE1407" s="13">
        <f t="shared" si="1948"/>
        <v>2.1849953712587055E-3</v>
      </c>
      <c r="BF1407" s="13">
        <f t="shared" si="1949"/>
        <v>1.2854323094972869E-3</v>
      </c>
      <c r="BG1407" s="13">
        <f t="shared" si="1950"/>
        <v>5.041463684650494E-4</v>
      </c>
      <c r="BH1407" s="13">
        <f t="shared" si="1951"/>
        <v>1.4829460036049877E-4</v>
      </c>
      <c r="BI1407" s="13">
        <f t="shared" si="1952"/>
        <v>3.4896672667560202E-5</v>
      </c>
      <c r="BJ1407" s="14">
        <f t="shared" si="1953"/>
        <v>0.26504691659462243</v>
      </c>
      <c r="BK1407" s="14">
        <f t="shared" si="1954"/>
        <v>0.24042573579253221</v>
      </c>
      <c r="BL1407" s="14">
        <f t="shared" si="1955"/>
        <v>0.44692733853059197</v>
      </c>
      <c r="BM1407" s="14">
        <f t="shared" si="1956"/>
        <v>0.54501008416538976</v>
      </c>
      <c r="BN1407" s="14">
        <f t="shared" si="1957"/>
        <v>0.45293199366857828</v>
      </c>
    </row>
    <row r="1408" spans="1:66" x14ac:dyDescent="0.25">
      <c r="A1408" t="s">
        <v>347</v>
      </c>
      <c r="B1408" t="s">
        <v>257</v>
      </c>
      <c r="C1408" t="s">
        <v>253</v>
      </c>
      <c r="D1408" t="s">
        <v>394</v>
      </c>
      <c r="E1408" s="10">
        <f>VLOOKUP(A1408,home!$A$2:$E$405,3,FALSE)</f>
        <v>1.2816000000000001</v>
      </c>
      <c r="F1408" s="10">
        <f>VLOOKUP(B1408,home!$B$2:$E$405,3,FALSE)</f>
        <v>0.78029999999999999</v>
      </c>
      <c r="G1408" s="10">
        <f>VLOOKUP(C1408,away!$B$2:$E$405,4,FALSE)</f>
        <v>1.3005</v>
      </c>
      <c r="H1408" s="10">
        <f>VLOOKUP(A1408,away!$A$2:$E$405,3,FALSE)</f>
        <v>0.83499999999999996</v>
      </c>
      <c r="I1408" s="10">
        <f>VLOOKUP(C1408,away!$B$2:$E$405,3,FALSE)</f>
        <v>1.3972</v>
      </c>
      <c r="J1408" s="10">
        <f>VLOOKUP(B1408,home!$B$2:$E$405,4,FALSE)</f>
        <v>1.5398000000000001</v>
      </c>
      <c r="K1408" s="12">
        <f t="shared" si="1902"/>
        <v>1.30054224024</v>
      </c>
      <c r="L1408" s="12">
        <f t="shared" si="1903"/>
        <v>1.7964261475999999</v>
      </c>
      <c r="M1408" s="13">
        <f t="shared" si="1904"/>
        <v>4.5185981328916741E-2</v>
      </c>
      <c r="N1408" s="13">
        <f t="shared" si="1905"/>
        <v>5.8766277384952201E-2</v>
      </c>
      <c r="O1408" s="13">
        <f t="shared" si="1906"/>
        <v>8.117327836423141E-2</v>
      </c>
      <c r="P1408" s="13">
        <f t="shared" si="1907"/>
        <v>0.10556927729144265</v>
      </c>
      <c r="Q1408" s="13">
        <f t="shared" si="1908"/>
        <v>3.8214013020395496E-2</v>
      </c>
      <c r="R1408" s="13">
        <f t="shared" si="1909"/>
        <v>7.2910899869959342E-2</v>
      </c>
      <c r="S1408" s="13">
        <f t="shared" si="1910"/>
        <v>6.1661116899907623E-2</v>
      </c>
      <c r="T1408" s="13">
        <f t="shared" si="1911"/>
        <v>6.8648652194565299E-2</v>
      </c>
      <c r="U1408" s="13">
        <f t="shared" si="1912"/>
        <v>9.4823705054791249E-2</v>
      </c>
      <c r="V1408" s="13">
        <f t="shared" si="1913"/>
        <v>1.6006733250401667E-2</v>
      </c>
      <c r="W1408" s="13">
        <f t="shared" si="1914"/>
        <v>1.6566312700701889E-2</v>
      </c>
      <c r="X1408" s="13">
        <f t="shared" si="1915"/>
        <v>2.9760157304858838E-2</v>
      </c>
      <c r="Y1408" s="13">
        <f t="shared" si="1916"/>
        <v>2.6730962369568782E-2</v>
      </c>
      <c r="Z1408" s="13">
        <f t="shared" si="1917"/>
        <v>4.3659682323813453E-2</v>
      </c>
      <c r="AA1408" s="13">
        <f t="shared" si="1918"/>
        <v>5.678126105757908E-2</v>
      </c>
      <c r="AB1408" s="13">
        <f t="shared" si="1919"/>
        <v>3.6923214229738092E-2</v>
      </c>
      <c r="AC1408" s="13">
        <f t="shared" si="1920"/>
        <v>2.3373112790520652E-3</v>
      </c>
      <c r="AD1408" s="13">
        <f t="shared" si="1921"/>
        <v>5.3862973580718031E-3</v>
      </c>
      <c r="AE1408" s="13">
        <f t="shared" si="1922"/>
        <v>9.6760854127889845E-3</v>
      </c>
      <c r="AF1408" s="13">
        <f t="shared" si="1923"/>
        <v>8.6911864209725364E-3</v>
      </c>
      <c r="AG1408" s="13">
        <f t="shared" si="1924"/>
        <v>5.2043581801003739E-3</v>
      </c>
      <c r="AH1408" s="13">
        <f t="shared" si="1925"/>
        <v>1.9607848730602003E-2</v>
      </c>
      <c r="AI1408" s="13">
        <f t="shared" si="1926"/>
        <v>2.550083551438417E-2</v>
      </c>
      <c r="AJ1408" s="13">
        <f t="shared" si="1927"/>
        <v>1.6582456873934472E-2</v>
      </c>
      <c r="AK1408" s="13">
        <f t="shared" si="1928"/>
        <v>7.1887285371699727E-3</v>
      </c>
      <c r="AL1408" s="13">
        <f t="shared" si="1929"/>
        <v>2.1842903951872994E-4</v>
      </c>
      <c r="AM1408" s="13">
        <f t="shared" si="1930"/>
        <v>1.4010214465330979E-3</v>
      </c>
      <c r="AN1408" s="13">
        <f t="shared" si="1931"/>
        <v>2.5168315599004318E-3</v>
      </c>
      <c r="AO1408" s="13">
        <f t="shared" si="1932"/>
        <v>2.2606510116550157E-3</v>
      </c>
      <c r="AP1408" s="13">
        <f t="shared" si="1933"/>
        <v>1.3536975293118206E-3</v>
      </c>
      <c r="AQ1408" s="13">
        <f t="shared" si="1934"/>
        <v>6.079544093993179E-4</v>
      </c>
      <c r="AR1408" s="13">
        <f t="shared" si="1935"/>
        <v>7.0448104315677801E-3</v>
      </c>
      <c r="AS1408" s="13">
        <f t="shared" si="1936"/>
        <v>9.1620735407372828E-3</v>
      </c>
      <c r="AT1408" s="13">
        <f t="shared" si="1937"/>
        <v>5.9578318239570478E-3</v>
      </c>
      <c r="AU1408" s="13">
        <f t="shared" si="1938"/>
        <v>2.582803982434087E-3</v>
      </c>
      <c r="AV1408" s="13">
        <f t="shared" si="1939"/>
        <v>8.3976141935390583E-4</v>
      </c>
      <c r="AW1408" s="13">
        <f t="shared" si="1940"/>
        <v>1.417560833107045E-5</v>
      </c>
      <c r="AX1408" s="13">
        <f t="shared" si="1941"/>
        <v>3.0368126178307355E-4</v>
      </c>
      <c r="AY1408" s="13">
        <f t="shared" si="1942"/>
        <v>5.4554095920327373E-4</v>
      </c>
      <c r="AZ1408" s="13">
        <f t="shared" si="1943"/>
        <v>4.9001202184977292E-4</v>
      </c>
      <c r="BA1408" s="13">
        <f t="shared" si="1944"/>
        <v>2.9342346956309144E-4</v>
      </c>
      <c r="BB1408" s="13">
        <f t="shared" si="1945"/>
        <v>1.3177839826066255E-4</v>
      </c>
      <c r="BC1408" s="13">
        <f t="shared" si="1946"/>
        <v>4.7346032064860102E-5</v>
      </c>
      <c r="BD1408" s="13">
        <f t="shared" si="1947"/>
        <v>2.1092469440255998E-3</v>
      </c>
      <c r="BE1408" s="13">
        <f t="shared" si="1948"/>
        <v>2.7431647458024274E-3</v>
      </c>
      <c r="BF1408" s="13">
        <f t="shared" si="1949"/>
        <v>1.7838008119266397E-3</v>
      </c>
      <c r="BG1408" s="13">
        <f t="shared" si="1950"/>
        <v>7.7330276802833398E-4</v>
      </c>
      <c r="BH1408" s="13">
        <f t="shared" si="1951"/>
        <v>2.514282285788408E-4</v>
      </c>
      <c r="BI1408" s="13">
        <f t="shared" si="1952"/>
        <v>6.539860633110002E-5</v>
      </c>
      <c r="BJ1408" s="14">
        <f t="shared" si="1953"/>
        <v>0.27759624044650072</v>
      </c>
      <c r="BK1408" s="14">
        <f t="shared" si="1954"/>
        <v>0.23152439004844275</v>
      </c>
      <c r="BL1408" s="14">
        <f t="shared" si="1955"/>
        <v>0.44480585153513275</v>
      </c>
      <c r="BM1408" s="14">
        <f t="shared" si="1956"/>
        <v>0.59523507174311951</v>
      </c>
      <c r="BN1408" s="14">
        <f t="shared" si="1957"/>
        <v>0.4018197272598979</v>
      </c>
    </row>
    <row r="1409" spans="1:66" x14ac:dyDescent="0.25">
      <c r="A1409" t="s">
        <v>347</v>
      </c>
      <c r="B1409" t="s">
        <v>252</v>
      </c>
      <c r="C1409" t="s">
        <v>256</v>
      </c>
      <c r="D1409" t="s">
        <v>394</v>
      </c>
      <c r="E1409" s="10">
        <f>VLOOKUP(A1409,home!$A$2:$E$405,3,FALSE)</f>
        <v>1.2816000000000001</v>
      </c>
      <c r="F1409" s="10">
        <f>VLOOKUP(B1409,home!$B$2:$E$405,3,FALSE)</f>
        <v>2.4708999999999999</v>
      </c>
      <c r="G1409" s="10">
        <f>VLOOKUP(C1409,away!$B$2:$E$405,4,FALSE)</f>
        <v>1.3375999999999999</v>
      </c>
      <c r="H1409" s="10">
        <f>VLOOKUP(A1409,away!$A$2:$E$405,3,FALSE)</f>
        <v>0.83499999999999996</v>
      </c>
      <c r="I1409" s="10">
        <f>VLOOKUP(C1409,away!$B$2:$E$405,3,FALSE)</f>
        <v>0.85540000000000005</v>
      </c>
      <c r="J1409" s="10">
        <f>VLOOKUP(B1409,home!$B$2:$E$405,4,FALSE)</f>
        <v>0.998</v>
      </c>
      <c r="K1409" s="12">
        <f t="shared" si="1902"/>
        <v>4.2357851965439997</v>
      </c>
      <c r="L1409" s="12">
        <f t="shared" si="1903"/>
        <v>0.71283048199999999</v>
      </c>
      <c r="M1409" s="13">
        <f t="shared" si="1904"/>
        <v>7.0932214342779793E-3</v>
      </c>
      <c r="N1409" s="13">
        <f t="shared" si="1905"/>
        <v>3.0045362347123256E-2</v>
      </c>
      <c r="O1409" s="13">
        <f t="shared" si="1906"/>
        <v>5.0562644539291031E-3</v>
      </c>
      <c r="P1409" s="13">
        <f t="shared" si="1907"/>
        <v>2.1417250123764522E-2</v>
      </c>
      <c r="Q1409" s="13">
        <f t="shared" si="1908"/>
        <v>6.3632850527372595E-2</v>
      </c>
      <c r="R1409" s="13">
        <f t="shared" si="1909"/>
        <v>1.8021297139068746E-3</v>
      </c>
      <c r="S1409" s="13">
        <f t="shared" si="1910"/>
        <v>1.6166794139797731E-2</v>
      </c>
      <c r="T1409" s="13">
        <f t="shared" si="1911"/>
        <v>4.5359435512460966E-2</v>
      </c>
      <c r="U1409" s="13">
        <f t="shared" si="1912"/>
        <v>7.6334343644188117E-3</v>
      </c>
      <c r="V1409" s="13">
        <f t="shared" si="1913"/>
        <v>5.4237740605921556E-3</v>
      </c>
      <c r="W1409" s="13">
        <f t="shared" si="1914"/>
        <v>8.9845028759247325E-2</v>
      </c>
      <c r="X1409" s="13">
        <f t="shared" si="1915"/>
        <v>6.4044275155758126E-2</v>
      </c>
      <c r="Y1409" s="13">
        <f t="shared" si="1916"/>
        <v>2.2826355764309844E-2</v>
      </c>
      <c r="Z1409" s="13">
        <f t="shared" si="1917"/>
        <v>4.2820433086358654E-4</v>
      </c>
      <c r="AA1409" s="13">
        <f t="shared" si="1918"/>
        <v>1.8137815657680086E-3</v>
      </c>
      <c r="AB1409" s="13">
        <f t="shared" si="1919"/>
        <v>3.8413945530222644E-3</v>
      </c>
      <c r="AC1409" s="13">
        <f t="shared" si="1920"/>
        <v>1.0235328787736512E-3</v>
      </c>
      <c r="AD1409" s="13">
        <f t="shared" si="1921"/>
        <v>9.5141060700372398E-2</v>
      </c>
      <c r="AE1409" s="13">
        <f t="shared" si="1922"/>
        <v>6.7819448157037721E-2</v>
      </c>
      <c r="AF1409" s="13">
        <f t="shared" si="1923"/>
        <v>2.4171884959377603E-2</v>
      </c>
      <c r="AG1409" s="13">
        <f t="shared" si="1924"/>
        <v>5.7434854688138961E-3</v>
      </c>
      <c r="AH1409" s="13">
        <f t="shared" si="1925"/>
        <v>7.6309274890994452E-5</v>
      </c>
      <c r="AI1409" s="13">
        <f t="shared" si="1926"/>
        <v>3.2322969694228103E-4</v>
      </c>
      <c r="AJ1409" s="13">
        <f t="shared" si="1927"/>
        <v>6.8456578269575873E-4</v>
      </c>
      <c r="AK1409" s="13">
        <f t="shared" si="1928"/>
        <v>9.6655786946775067E-4</v>
      </c>
      <c r="AL1409" s="13">
        <f t="shared" si="1929"/>
        <v>1.236180760897022E-4</v>
      </c>
      <c r="AM1409" s="13">
        <f t="shared" si="1930"/>
        <v>8.0599419299626301E-2</v>
      </c>
      <c r="AN1409" s="13">
        <f t="shared" si="1931"/>
        <v>5.7453722908272727E-2</v>
      </c>
      <c r="AO1409" s="13">
        <f t="shared" si="1932"/>
        <v>2.0477382496699243E-2</v>
      </c>
      <c r="AP1409" s="13">
        <f t="shared" si="1933"/>
        <v>4.8656341450734955E-3</v>
      </c>
      <c r="AQ1409" s="13">
        <f t="shared" si="1934"/>
        <v>8.6709308321709921E-4</v>
      </c>
      <c r="AR1409" s="13">
        <f t="shared" si="1935"/>
        <v>1.0879115440323616E-5</v>
      </c>
      <c r="AS1409" s="13">
        <f t="shared" si="1936"/>
        <v>4.6081596133616024E-5</v>
      </c>
      <c r="AT1409" s="13">
        <f t="shared" si="1937"/>
        <v>9.7595871367945006E-5</v>
      </c>
      <c r="AU1409" s="13">
        <f t="shared" si="1938"/>
        <v>1.3779838239471798E-4</v>
      </c>
      <c r="AV1409" s="13">
        <f t="shared" si="1939"/>
        <v>1.459210870638139E-4</v>
      </c>
      <c r="AW1409" s="13">
        <f t="shared" si="1940"/>
        <v>1.0368111771540477E-5</v>
      </c>
      <c r="AX1409" s="13">
        <f t="shared" si="1941"/>
        <v>5.6900304519899976E-2</v>
      </c>
      <c r="AY1409" s="13">
        <f t="shared" si="1942"/>
        <v>4.0560271496867077E-2</v>
      </c>
      <c r="AZ1409" s="13">
        <f t="shared" si="1943"/>
        <v>1.445629894058131E-2</v>
      </c>
      <c r="BA1409" s="13">
        <f t="shared" si="1944"/>
        <v>3.4349635139168883E-3</v>
      </c>
      <c r="BB1409" s="13">
        <f t="shared" si="1945"/>
        <v>6.1213667431944717E-4</v>
      </c>
      <c r="BC1409" s="13">
        <f t="shared" si="1946"/>
        <v>8.7269936121001727E-5</v>
      </c>
      <c r="BD1409" s="13">
        <f t="shared" si="1947"/>
        <v>1.2924941838432542E-6</v>
      </c>
      <c r="BE1409" s="13">
        <f t="shared" si="1948"/>
        <v>5.4747277305424736E-6</v>
      </c>
      <c r="BF1409" s="13">
        <f t="shared" si="1949"/>
        <v>1.159488533807037E-5</v>
      </c>
      <c r="BG1409" s="13">
        <f t="shared" si="1950"/>
        <v>1.6371147890207855E-5</v>
      </c>
      <c r="BH1409" s="13">
        <f t="shared" si="1951"/>
        <v>1.7336166470943734E-5</v>
      </c>
      <c r="BI1409" s="13">
        <f t="shared" si="1952"/>
        <v>1.4686455460489182E-5</v>
      </c>
      <c r="BJ1409" s="14">
        <f t="shared" si="1953"/>
        <v>0.78894368436646833</v>
      </c>
      <c r="BK1409" s="14">
        <f t="shared" si="1954"/>
        <v>9.1808462210162811E-2</v>
      </c>
      <c r="BL1409" s="14">
        <f t="shared" si="1955"/>
        <v>2.2702699204516362E-2</v>
      </c>
      <c r="BM1409" s="14">
        <f t="shared" si="1956"/>
        <v>0.73428606812654118</v>
      </c>
      <c r="BN1409" s="14">
        <f t="shared" si="1957"/>
        <v>0.12904707860037432</v>
      </c>
    </row>
    <row r="1410" spans="1:66" x14ac:dyDescent="0.25">
      <c r="A1410" t="s">
        <v>348</v>
      </c>
      <c r="B1410" t="s">
        <v>261</v>
      </c>
      <c r="C1410" t="s">
        <v>273</v>
      </c>
      <c r="D1410" t="s">
        <v>394</v>
      </c>
      <c r="E1410" s="10">
        <f>VLOOKUP(A1410,home!$A$2:$E$405,3,FALSE)</f>
        <v>1.4792000000000001</v>
      </c>
      <c r="F1410" s="10">
        <f>VLOOKUP(B1410,home!$B$2:$E$405,3,FALSE)</f>
        <v>0.78869999999999996</v>
      </c>
      <c r="G1410" s="10">
        <f>VLOOKUP(C1410,away!$B$2:$E$405,4,FALSE)</f>
        <v>0.90139999999999998</v>
      </c>
      <c r="H1410" s="10">
        <f>VLOOKUP(A1410,away!$A$2:$E$405,3,FALSE)</f>
        <v>1.1875</v>
      </c>
      <c r="I1410" s="10">
        <f>VLOOKUP(C1410,away!$B$2:$E$405,3,FALSE)</f>
        <v>1.8246</v>
      </c>
      <c r="J1410" s="10">
        <f>VLOOKUP(B1410,home!$B$2:$E$405,4,FALSE)</f>
        <v>1.1228</v>
      </c>
      <c r="K1410" s="12">
        <f t="shared" si="1902"/>
        <v>1.0516138390559999</v>
      </c>
      <c r="L1410" s="12">
        <f t="shared" si="1903"/>
        <v>2.4327847949999999</v>
      </c>
      <c r="M1410" s="13">
        <f t="shared" si="1904"/>
        <v>3.0672198099519734E-2</v>
      </c>
      <c r="N1410" s="13">
        <f t="shared" si="1905"/>
        <v>3.2255307995722092E-2</v>
      </c>
      <c r="O1410" s="13">
        <f t="shared" si="1906"/>
        <v>7.4618857165739488E-2</v>
      </c>
      <c r="P1410" s="13">
        <f t="shared" si="1907"/>
        <v>7.8470222850034618E-2</v>
      </c>
      <c r="Q1410" s="13">
        <f t="shared" si="1908"/>
        <v>1.6960064135657503E-2</v>
      </c>
      <c r="R1410" s="13">
        <f t="shared" si="1909"/>
        <v>9.0765810566543939E-2</v>
      </c>
      <c r="S1410" s="13">
        <f t="shared" si="1910"/>
        <v>5.0188576754061465E-2</v>
      </c>
      <c r="T1410" s="13">
        <f t="shared" si="1911"/>
        <v>4.1260186151452376E-2</v>
      </c>
      <c r="U1410" s="13">
        <f t="shared" si="1912"/>
        <v>9.5450582504912909E-2</v>
      </c>
      <c r="V1410" s="13">
        <f t="shared" si="1913"/>
        <v>1.4266661473541544E-2</v>
      </c>
      <c r="W1410" s="13">
        <f t="shared" si="1914"/>
        <v>5.9451460521115886E-3</v>
      </c>
      <c r="X1410" s="13">
        <f t="shared" si="1915"/>
        <v>1.4463260919631349E-2</v>
      </c>
      <c r="Y1410" s="13">
        <f t="shared" si="1916"/>
        <v>1.7593000625698435E-2</v>
      </c>
      <c r="Z1410" s="13">
        <f t="shared" si="1917"/>
        <v>7.3604561284046133E-2</v>
      </c>
      <c r="AA1410" s="13">
        <f t="shared" si="1918"/>
        <v>7.7403575263948379E-2</v>
      </c>
      <c r="AB1410" s="13">
        <f t="shared" si="1919"/>
        <v>4.069933546999039E-2</v>
      </c>
      <c r="AC1410" s="13">
        <f t="shared" si="1920"/>
        <v>2.28119472706689E-3</v>
      </c>
      <c r="AD1410" s="13">
        <f t="shared" si="1921"/>
        <v>1.5629994659024221E-3</v>
      </c>
      <c r="AE1410" s="13">
        <f t="shared" si="1922"/>
        <v>3.8024413352405325E-3</v>
      </c>
      <c r="AF1410" s="13">
        <f t="shared" si="1923"/>
        <v>4.6252607321263335E-3</v>
      </c>
      <c r="AG1410" s="13">
        <f t="shared" si="1924"/>
        <v>3.7507546606758372E-3</v>
      </c>
      <c r="AH1410" s="13">
        <f t="shared" si="1925"/>
        <v>4.4766014383618276E-2</v>
      </c>
      <c r="AI1410" s="13">
        <f t="shared" si="1926"/>
        <v>4.7076560245192925E-2</v>
      </c>
      <c r="AJ1410" s="13">
        <f t="shared" si="1927"/>
        <v>2.4753181124499198E-2</v>
      </c>
      <c r="AK1410" s="13">
        <f t="shared" si="1928"/>
        <v>8.6769292770610407E-3</v>
      </c>
      <c r="AL1410" s="13">
        <f t="shared" si="1929"/>
        <v>2.3344379560467931E-4</v>
      </c>
      <c r="AM1410" s="13">
        <f t="shared" si="1930"/>
        <v>3.2873437375602479E-4</v>
      </c>
      <c r="AN1410" s="13">
        <f t="shared" si="1931"/>
        <v>7.9973998606750396E-4</v>
      </c>
      <c r="AO1410" s="13">
        <f t="shared" si="1932"/>
        <v>9.7279763902926805E-4</v>
      </c>
      <c r="AP1410" s="13">
        <f t="shared" si="1933"/>
        <v>7.8886910161410058E-4</v>
      </c>
      <c r="AQ1410" s="13">
        <f t="shared" si="1934"/>
        <v>4.7978718891302337E-4</v>
      </c>
      <c r="AR1410" s="13">
        <f t="shared" si="1935"/>
        <v>2.1781215825043582E-2</v>
      </c>
      <c r="AS1410" s="13">
        <f t="shared" si="1936"/>
        <v>2.290542799308138E-2</v>
      </c>
      <c r="AT1410" s="13">
        <f t="shared" si="1937"/>
        <v>1.2043832533512539E-2</v>
      </c>
      <c r="AU1410" s="13">
        <f t="shared" si="1938"/>
        <v>4.2218203225048911E-3</v>
      </c>
      <c r="AV1410" s="13">
        <f t="shared" si="1939"/>
        <v>1.1099311692885018E-3</v>
      </c>
      <c r="AW1410" s="13">
        <f t="shared" si="1940"/>
        <v>1.6589749203841828E-5</v>
      </c>
      <c r="AX1410" s="13">
        <f t="shared" si="1941"/>
        <v>5.7616936135873835E-5</v>
      </c>
      <c r="AY1410" s="13">
        <f t="shared" si="1942"/>
        <v>1.401696061658399E-4</v>
      </c>
      <c r="AZ1410" s="13">
        <f t="shared" si="1943"/>
        <v>1.705012433006968E-4</v>
      </c>
      <c r="BA1410" s="13">
        <f t="shared" si="1944"/>
        <v>1.3826427741017692E-4</v>
      </c>
      <c r="BB1410" s="13">
        <f t="shared" si="1945"/>
        <v>8.4091807943785082E-5</v>
      </c>
      <c r="BC1410" s="13">
        <f t="shared" si="1946"/>
        <v>4.0915454349940142E-5</v>
      </c>
      <c r="BD1410" s="13">
        <f t="shared" si="1947"/>
        <v>8.8315017792965668E-3</v>
      </c>
      <c r="BE1410" s="13">
        <f t="shared" si="1948"/>
        <v>9.2873294907559571E-3</v>
      </c>
      <c r="BF1410" s="13">
        <f t="shared" si="1949"/>
        <v>4.8833421101759384E-3</v>
      </c>
      <c r="BG1410" s="13">
        <f t="shared" si="1950"/>
        <v>1.7117967146353156E-3</v>
      </c>
      <c r="BH1410" s="13">
        <f t="shared" si="1951"/>
        <v>4.5003727869027298E-4</v>
      </c>
      <c r="BI1410" s="13">
        <f t="shared" si="1952"/>
        <v>9.4653086072358608E-5</v>
      </c>
      <c r="BJ1410" s="14">
        <f t="shared" si="1953"/>
        <v>0.14621990968890469</v>
      </c>
      <c r="BK1410" s="14">
        <f t="shared" si="1954"/>
        <v>0.17625246730599478</v>
      </c>
      <c r="BL1410" s="14">
        <f t="shared" si="1955"/>
        <v>0.59153173430456363</v>
      </c>
      <c r="BM1410" s="14">
        <f t="shared" si="1956"/>
        <v>0.66374263191332994</v>
      </c>
      <c r="BN1410" s="14">
        <f t="shared" si="1957"/>
        <v>0.32374246081321739</v>
      </c>
    </row>
    <row r="1411" spans="1:66" x14ac:dyDescent="0.25">
      <c r="A1411" t="s">
        <v>348</v>
      </c>
      <c r="B1411" t="s">
        <v>268</v>
      </c>
      <c r="C1411" t="s">
        <v>267</v>
      </c>
      <c r="D1411" t="s">
        <v>394</v>
      </c>
      <c r="E1411" s="10">
        <f>VLOOKUP(A1411,home!$A$2:$E$405,3,FALSE)</f>
        <v>1.4792000000000001</v>
      </c>
      <c r="F1411" s="10">
        <f>VLOOKUP(B1411,home!$B$2:$E$405,3,FALSE)</f>
        <v>1.0624</v>
      </c>
      <c r="G1411" s="10">
        <f>VLOOKUP(C1411,away!$B$2:$E$405,4,FALSE)</f>
        <v>0.56340000000000001</v>
      </c>
      <c r="H1411" s="10">
        <f>VLOOKUP(A1411,away!$A$2:$E$405,3,FALSE)</f>
        <v>1.1875</v>
      </c>
      <c r="I1411" s="10">
        <f>VLOOKUP(C1411,away!$B$2:$E$405,3,FALSE)</f>
        <v>0.84209999999999996</v>
      </c>
      <c r="J1411" s="10">
        <f>VLOOKUP(B1411,home!$B$2:$E$405,4,FALSE)</f>
        <v>0.96240000000000003</v>
      </c>
      <c r="K1411" s="12">
        <f t="shared" si="1902"/>
        <v>0.88538427187200008</v>
      </c>
      <c r="L1411" s="12">
        <f t="shared" si="1903"/>
        <v>0.96239398499999995</v>
      </c>
      <c r="M1411" s="13">
        <f t="shared" si="1904"/>
        <v>0.15758689526744168</v>
      </c>
      <c r="N1411" s="13">
        <f t="shared" si="1905"/>
        <v>0.13952495852293301</v>
      </c>
      <c r="O1411" s="13">
        <f t="shared" si="1906"/>
        <v>0.15166068012021083</v>
      </c>
      <c r="P1411" s="13">
        <f t="shared" si="1907"/>
        <v>0.13427798083984518</v>
      </c>
      <c r="Q1411" s="13">
        <f t="shared" si="1908"/>
        <v>6.1766601904899014E-2</v>
      </c>
      <c r="R1411" s="13">
        <f t="shared" si="1909"/>
        <v>7.2978663154349976E-2</v>
      </c>
      <c r="S1411" s="13">
        <f t="shared" si="1910"/>
        <v>2.8604180740768488E-2</v>
      </c>
      <c r="T1411" s="13">
        <f t="shared" si="1911"/>
        <v>5.9443806147164345E-2</v>
      </c>
      <c r="U1411" s="13">
        <f t="shared" si="1912"/>
        <v>6.4614160539106111E-2</v>
      </c>
      <c r="V1411" s="13">
        <f t="shared" si="1913"/>
        <v>2.708143710476508E-3</v>
      </c>
      <c r="W1411" s="13">
        <f t="shared" si="1914"/>
        <v>1.8229059284525576E-2</v>
      </c>
      <c r="X1411" s="13">
        <f t="shared" si="1915"/>
        <v>1.7543537007635814E-2</v>
      </c>
      <c r="Y1411" s="13">
        <f t="shared" si="1916"/>
        <v>8.4418972458868008E-3</v>
      </c>
      <c r="Z1411" s="13">
        <f t="shared" si="1917"/>
        <v>2.341140881769585E-2</v>
      </c>
      <c r="AA1411" s="13">
        <f t="shared" si="1918"/>
        <v>2.0728093149553362E-2</v>
      </c>
      <c r="AB1411" s="13">
        <f t="shared" si="1919"/>
        <v>9.1761638302561462E-3</v>
      </c>
      <c r="AC1411" s="13">
        <f t="shared" si="1920"/>
        <v>1.4422363160725116E-4</v>
      </c>
      <c r="AD1411" s="13">
        <f t="shared" si="1921"/>
        <v>4.0349305953852992E-3</v>
      </c>
      <c r="AE1411" s="13">
        <f t="shared" si="1922"/>
        <v>3.88319293489128E-3</v>
      </c>
      <c r="AF1411" s="13">
        <f t="shared" si="1923"/>
        <v>1.8685807615669316E-3</v>
      </c>
      <c r="AG1411" s="13">
        <f t="shared" si="1924"/>
        <v>5.9943696180624485E-4</v>
      </c>
      <c r="AH1411" s="13">
        <f t="shared" si="1925"/>
        <v>5.6327497566316109E-3</v>
      </c>
      <c r="AI1411" s="13">
        <f t="shared" si="1926"/>
        <v>4.9871480419124651E-3</v>
      </c>
      <c r="AJ1411" s="13">
        <f t="shared" si="1927"/>
        <v>2.2077712189032691E-3</v>
      </c>
      <c r="AK1411" s="13">
        <f t="shared" si="1928"/>
        <v>6.5157530436954318E-4</v>
      </c>
      <c r="AL1411" s="13">
        <f t="shared" si="1929"/>
        <v>4.915651903350243E-6</v>
      </c>
      <c r="AM1411" s="13">
        <f t="shared" si="1930"/>
        <v>7.1449281744985396E-4</v>
      </c>
      <c r="AN1411" s="13">
        <f t="shared" si="1931"/>
        <v>6.8762358983944232E-4</v>
      </c>
      <c r="AO1411" s="13">
        <f t="shared" si="1932"/>
        <v>3.3088240340279317E-4</v>
      </c>
      <c r="AP1411" s="13">
        <f t="shared" si="1933"/>
        <v>1.0614641159239723E-4</v>
      </c>
      <c r="AQ1411" s="13">
        <f t="shared" si="1934"/>
        <v>2.553866701146434E-5</v>
      </c>
      <c r="AR1411" s="13">
        <f t="shared" si="1935"/>
        <v>1.0841848969584957E-3</v>
      </c>
      <c r="AS1411" s="13">
        <f t="shared" si="1936"/>
        <v>9.5992025556821715E-4</v>
      </c>
      <c r="AT1411" s="13">
        <f t="shared" si="1937"/>
        <v>4.2494914826572504E-4</v>
      </c>
      <c r="AU1411" s="13">
        <f t="shared" si="1938"/>
        <v>1.2541443073995856E-4</v>
      </c>
      <c r="AV1411" s="13">
        <f t="shared" si="1939"/>
        <v>2.7759991110734891E-5</v>
      </c>
      <c r="AW1411" s="13">
        <f t="shared" si="1940"/>
        <v>1.1634917903780666E-7</v>
      </c>
      <c r="AX1411" s="13">
        <f t="shared" si="1941"/>
        <v>1.0543345048926875E-4</v>
      </c>
      <c r="AY1411" s="13">
        <f t="shared" si="1942"/>
        <v>1.0146851856866754E-4</v>
      </c>
      <c r="AZ1411" s="13">
        <f t="shared" si="1943"/>
        <v>4.8826345968673214E-5</v>
      </c>
      <c r="BA1411" s="13">
        <f t="shared" si="1944"/>
        <v>1.56633938899267E-5</v>
      </c>
      <c r="BB1411" s="13">
        <f t="shared" si="1945"/>
        <v>3.7685890160878019E-6</v>
      </c>
      <c r="BC1411" s="13">
        <f t="shared" si="1946"/>
        <v>7.2537348020399403E-7</v>
      </c>
      <c r="BD1411" s="13">
        <f t="shared" si="1947"/>
        <v>1.7390217057678339E-4</v>
      </c>
      <c r="BE1411" s="13">
        <f t="shared" si="1948"/>
        <v>1.5397024667308573E-4</v>
      </c>
      <c r="BF1411" s="13">
        <f t="shared" si="1949"/>
        <v>6.8161417370301108E-5</v>
      </c>
      <c r="BG1411" s="13">
        <f t="shared" si="1950"/>
        <v>2.0116348962722524E-5</v>
      </c>
      <c r="BH1411" s="13">
        <f t="shared" si="1951"/>
        <v>4.4526747447707852E-6</v>
      </c>
      <c r="BI1411" s="13">
        <f t="shared" si="1952"/>
        <v>7.884656373563453E-7</v>
      </c>
      <c r="BJ1411" s="14">
        <f t="shared" si="1953"/>
        <v>0.317476570927403</v>
      </c>
      <c r="BK1411" s="14">
        <f t="shared" si="1954"/>
        <v>0.32342780836061114</v>
      </c>
      <c r="BL1411" s="14">
        <f t="shared" si="1955"/>
        <v>0.33568062516190145</v>
      </c>
      <c r="BM1411" s="14">
        <f t="shared" si="1956"/>
        <v>0.282099281288542</v>
      </c>
      <c r="BN1411" s="14">
        <f t="shared" si="1957"/>
        <v>0.71779577980967968</v>
      </c>
    </row>
    <row r="1412" spans="1:66" x14ac:dyDescent="0.25">
      <c r="A1412" t="s">
        <v>348</v>
      </c>
      <c r="B1412" t="s">
        <v>269</v>
      </c>
      <c r="C1412" t="s">
        <v>264</v>
      </c>
      <c r="D1412" t="s">
        <v>394</v>
      </c>
      <c r="E1412" s="10">
        <f>VLOOKUP(A1412,home!$A$2:$E$405,3,FALSE)</f>
        <v>1.4792000000000001</v>
      </c>
      <c r="F1412" s="10">
        <f>VLOOKUP(B1412,home!$B$2:$E$405,3,FALSE)</f>
        <v>1.4873000000000001</v>
      </c>
      <c r="G1412" s="10">
        <f>VLOOKUP(C1412,away!$B$2:$E$405,4,FALSE)</f>
        <v>1.2394000000000001</v>
      </c>
      <c r="H1412" s="10">
        <f>VLOOKUP(A1412,away!$A$2:$E$405,3,FALSE)</f>
        <v>1.1875</v>
      </c>
      <c r="I1412" s="10">
        <f>VLOOKUP(C1412,away!$B$2:$E$405,3,FALSE)</f>
        <v>1.4035</v>
      </c>
      <c r="J1412" s="10">
        <f>VLOOKUP(B1412,home!$B$2:$E$405,4,FALSE)</f>
        <v>0.67369999999999997</v>
      </c>
      <c r="K1412" s="12">
        <f t="shared" si="1902"/>
        <v>2.7266975499040003</v>
      </c>
      <c r="L1412" s="12">
        <f t="shared" si="1903"/>
        <v>1.122826315625</v>
      </c>
      <c r="M1412" s="13">
        <f t="shared" si="1904"/>
        <v>2.1289870866913193E-2</v>
      </c>
      <c r="N1412" s="13">
        <f t="shared" si="1905"/>
        <v>5.8051038730584752E-2</v>
      </c>
      <c r="O1412" s="13">
        <f t="shared" si="1906"/>
        <v>2.3904827265628169E-2</v>
      </c>
      <c r="P1412" s="13">
        <f t="shared" si="1907"/>
        <v>6.518123393606666E-2</v>
      </c>
      <c r="Q1412" s="13">
        <f t="shared" si="1908"/>
        <v>7.9143812538033861E-2</v>
      </c>
      <c r="R1412" s="13">
        <f t="shared" si="1909"/>
        <v>1.3420484562158662E-2</v>
      </c>
      <c r="S1412" s="13">
        <f t="shared" si="1910"/>
        <v>4.9889842967895039E-2</v>
      </c>
      <c r="T1412" s="13">
        <f t="shared" si="1911"/>
        <v>8.8864755436596249E-2</v>
      </c>
      <c r="U1412" s="13">
        <f t="shared" si="1912"/>
        <v>3.6593602374162482E-2</v>
      </c>
      <c r="V1412" s="13">
        <f t="shared" si="1913"/>
        <v>1.6971458951599263E-2</v>
      </c>
      <c r="W1412" s="13">
        <f t="shared" si="1914"/>
        <v>7.19337465791728E-2</v>
      </c>
      <c r="X1412" s="13">
        <f t="shared" si="1915"/>
        <v>8.0769103640595058E-2</v>
      </c>
      <c r="Y1412" s="13">
        <f t="shared" si="1916"/>
        <v>4.534483752855157E-2</v>
      </c>
      <c r="Z1412" s="13">
        <f t="shared" si="1917"/>
        <v>5.0229577449436005E-3</v>
      </c>
      <c r="AA1412" s="13">
        <f t="shared" si="1918"/>
        <v>1.3696086576409036E-2</v>
      </c>
      <c r="AB1412" s="13">
        <f t="shared" si="1919"/>
        <v>1.8672542855583799E-2</v>
      </c>
      <c r="AC1412" s="13">
        <f t="shared" si="1920"/>
        <v>3.2474969055581891E-3</v>
      </c>
      <c r="AD1412" s="13">
        <f t="shared" si="1921"/>
        <v>4.9035392638211439E-2</v>
      </c>
      <c r="AE1412" s="13">
        <f t="shared" si="1922"/>
        <v>5.5058229251188202E-2</v>
      </c>
      <c r="AF1412" s="13">
        <f t="shared" si="1923"/>
        <v>3.091041434747413E-2</v>
      </c>
      <c r="AG1412" s="13">
        <f t="shared" si="1924"/>
        <v>1.1569008885405506E-2</v>
      </c>
      <c r="AH1412" s="13">
        <f t="shared" si="1925"/>
        <v>1.4099772845737708E-3</v>
      </c>
      <c r="AI1412" s="13">
        <f t="shared" si="1926"/>
        <v>3.8445816072675961E-3</v>
      </c>
      <c r="AJ1412" s="13">
        <f t="shared" si="1927"/>
        <v>5.2415056244712703E-3</v>
      </c>
      <c r="AK1412" s="13">
        <f t="shared" si="1928"/>
        <v>4.764000181351283E-3</v>
      </c>
      <c r="AL1412" s="13">
        <f t="shared" si="1929"/>
        <v>3.9770246955665402E-4</v>
      </c>
      <c r="AM1412" s="13">
        <f t="shared" si="1930"/>
        <v>2.6740936993038349E-2</v>
      </c>
      <c r="AN1412" s="13">
        <f t="shared" si="1931"/>
        <v>3.002542776025352E-2</v>
      </c>
      <c r="AO1412" s="13">
        <f t="shared" si="1932"/>
        <v>1.6856670213555032E-2</v>
      </c>
      <c r="AP1412" s="13">
        <f t="shared" si="1933"/>
        <v>6.3090376365305591E-3</v>
      </c>
      <c r="AQ1412" s="13">
        <f t="shared" si="1934"/>
        <v>1.7709883711412671E-3</v>
      </c>
      <c r="AR1412" s="13">
        <f t="shared" si="1935"/>
        <v>3.1663191991058201E-4</v>
      </c>
      <c r="AS1412" s="13">
        <f t="shared" si="1936"/>
        <v>8.6335948024158365E-4</v>
      </c>
      <c r="AT1412" s="13">
        <f t="shared" si="1937"/>
        <v>1.1770600897305589E-3</v>
      </c>
      <c r="AU1412" s="13">
        <f t="shared" si="1938"/>
        <v>1.0698289542526991E-3</v>
      </c>
      <c r="AV1412" s="13">
        <f t="shared" si="1939"/>
        <v>7.2927499709429843E-4</v>
      </c>
      <c r="AW1412" s="13">
        <f t="shared" si="1940"/>
        <v>3.3822471346391465E-5</v>
      </c>
      <c r="AX1412" s="13">
        <f t="shared" si="1941"/>
        <v>1.2152407896842484E-2</v>
      </c>
      <c r="AY1412" s="13">
        <f t="shared" si="1942"/>
        <v>1.3645043384783803E-2</v>
      </c>
      <c r="AZ1412" s="13">
        <f t="shared" si="1943"/>
        <v>7.6605068951400394E-3</v>
      </c>
      <c r="BA1412" s="13">
        <f t="shared" si="1944"/>
        <v>2.8671395776299997E-3</v>
      </c>
      <c r="BB1412" s="13">
        <f t="shared" si="1945"/>
        <v>8.0482494208322804E-4</v>
      </c>
      <c r="BC1412" s="13">
        <f t="shared" si="1946"/>
        <v>1.807357248884831E-4</v>
      </c>
      <c r="BD1412" s="13">
        <f t="shared" si="1947"/>
        <v>5.9253775340411398E-5</v>
      </c>
      <c r="BE1412" s="13">
        <f t="shared" si="1948"/>
        <v>1.6156712404326182E-4</v>
      </c>
      <c r="BF1412" s="13">
        <f t="shared" si="1949"/>
        <v>2.2027234063689893E-4</v>
      </c>
      <c r="BG1412" s="13">
        <f t="shared" si="1950"/>
        <v>2.0020535050875054E-4</v>
      </c>
      <c r="BH1412" s="13">
        <f t="shared" si="1951"/>
        <v>1.3647485967747041E-4</v>
      </c>
      <c r="BI1412" s="13">
        <f t="shared" si="1952"/>
        <v>7.4425133101210154E-5</v>
      </c>
      <c r="BJ1412" s="14">
        <f t="shared" si="1953"/>
        <v>0.68969405897170033</v>
      </c>
      <c r="BK1412" s="14">
        <f t="shared" si="1954"/>
        <v>0.17062264948237282</v>
      </c>
      <c r="BL1412" s="14">
        <f t="shared" si="1955"/>
        <v>0.1265559623561438</v>
      </c>
      <c r="BM1412" s="14">
        <f t="shared" si="1956"/>
        <v>0.71729313974233799</v>
      </c>
      <c r="BN1412" s="14">
        <f t="shared" si="1957"/>
        <v>0.26099126789938532</v>
      </c>
    </row>
    <row r="1413" spans="1:66" x14ac:dyDescent="0.25">
      <c r="A1413" t="s">
        <v>348</v>
      </c>
      <c r="B1413" t="s">
        <v>270</v>
      </c>
      <c r="C1413" t="s">
        <v>263</v>
      </c>
      <c r="D1413" t="s">
        <v>394</v>
      </c>
      <c r="E1413" s="10">
        <f>VLOOKUP(A1413,home!$A$2:$E$405,3,FALSE)</f>
        <v>1.4792000000000001</v>
      </c>
      <c r="F1413" s="10">
        <f>VLOOKUP(B1413,home!$B$2:$E$405,3,FALSE)</f>
        <v>1.1267</v>
      </c>
      <c r="G1413" s="10">
        <f>VLOOKUP(C1413,away!$B$2:$E$405,4,FALSE)</f>
        <v>0.67600000000000005</v>
      </c>
      <c r="H1413" s="10">
        <f>VLOOKUP(A1413,away!$A$2:$E$405,3,FALSE)</f>
        <v>1.1875</v>
      </c>
      <c r="I1413" s="10">
        <f>VLOOKUP(C1413,away!$B$2:$E$405,3,FALSE)</f>
        <v>1.4035</v>
      </c>
      <c r="J1413" s="10">
        <f>VLOOKUP(B1413,home!$B$2:$E$405,4,FALSE)</f>
        <v>0.98250000000000004</v>
      </c>
      <c r="K1413" s="12">
        <f t="shared" si="1902"/>
        <v>1.1266314966400002</v>
      </c>
      <c r="L1413" s="12">
        <f t="shared" si="1903"/>
        <v>1.637489765625</v>
      </c>
      <c r="M1413" s="13">
        <f t="shared" si="1904"/>
        <v>6.303146314448127E-2</v>
      </c>
      <c r="N1413" s="13">
        <f t="shared" si="1905"/>
        <v>7.101323165787593E-2</v>
      </c>
      <c r="O1413" s="13">
        <f t="shared" si="1906"/>
        <v>0.10321337581145745</v>
      </c>
      <c r="P1413" s="13">
        <f t="shared" si="1907"/>
        <v>0.11628344006372908</v>
      </c>
      <c r="Q1413" s="13">
        <f t="shared" si="1908"/>
        <v>4.0002871731977904E-2</v>
      </c>
      <c r="R1413" s="13">
        <f t="shared" si="1909"/>
        <v>8.4505423283434272E-2</v>
      </c>
      <c r="S1413" s="13">
        <f t="shared" si="1910"/>
        <v>5.3631304742442695E-2</v>
      </c>
      <c r="T1413" s="13">
        <f t="shared" si="1911"/>
        <v>6.5504293056723437E-2</v>
      </c>
      <c r="U1413" s="13">
        <f t="shared" si="1912"/>
        <v>9.5206471508012258E-2</v>
      </c>
      <c r="V1413" s="13">
        <f t="shared" si="1913"/>
        <v>1.0993508989950733E-2</v>
      </c>
      <c r="W1413" s="13">
        <f t="shared" si="1914"/>
        <v>1.5022831749765412E-2</v>
      </c>
      <c r="X1413" s="13">
        <f t="shared" si="1915"/>
        <v>2.4599733240947171E-2</v>
      </c>
      <c r="Y1413" s="13">
        <f t="shared" si="1916"/>
        <v>2.0140905709578057E-2</v>
      </c>
      <c r="Z1413" s="13">
        <f t="shared" si="1917"/>
        <v>4.6125588588810738E-2</v>
      </c>
      <c r="AA1413" s="13">
        <f t="shared" si="1918"/>
        <v>5.1966540905212751E-2</v>
      </c>
      <c r="AB1413" s="13">
        <f t="shared" si="1919"/>
        <v>2.9273570877621818E-2</v>
      </c>
      <c r="AC1413" s="13">
        <f t="shared" si="1920"/>
        <v>1.2675842547006332E-3</v>
      </c>
      <c r="AD1413" s="13">
        <f t="shared" si="1921"/>
        <v>4.2312988545022802E-3</v>
      </c>
      <c r="AE1413" s="13">
        <f t="shared" si="1922"/>
        <v>6.9287085695482692E-3</v>
      </c>
      <c r="AF1413" s="13">
        <f t="shared" si="1923"/>
        <v>5.6728446858167634E-3</v>
      </c>
      <c r="AG1413" s="13">
        <f t="shared" si="1924"/>
        <v>3.0964083716683737E-3</v>
      </c>
      <c r="AH1413" s="13">
        <f t="shared" si="1925"/>
        <v>1.8882544811901721E-2</v>
      </c>
      <c r="AI1413" s="13">
        <f t="shared" si="1926"/>
        <v>2.1273669721804701E-2</v>
      </c>
      <c r="AJ1413" s="13">
        <f t="shared" si="1927"/>
        <v>1.1983793178850946E-2</v>
      </c>
      <c r="AK1413" s="13">
        <f t="shared" si="1928"/>
        <v>4.5004396148376896E-3</v>
      </c>
      <c r="AL1413" s="13">
        <f t="shared" si="1929"/>
        <v>9.3539988033809879E-5</v>
      </c>
      <c r="AM1413" s="13">
        <f t="shared" si="1930"/>
        <v>9.5342291223580393E-4</v>
      </c>
      <c r="AN1413" s="13">
        <f t="shared" si="1931"/>
        <v>1.5612202610985114E-3</v>
      </c>
      <c r="AO1413" s="13">
        <f t="shared" si="1932"/>
        <v>1.2782410997176016E-3</v>
      </c>
      <c r="AP1413" s="13">
        <f t="shared" si="1933"/>
        <v>6.9770223959627275E-4</v>
      </c>
      <c r="AQ1413" s="13">
        <f t="shared" si="1934"/>
        <v>2.8562006919813457E-4</v>
      </c>
      <c r="AR1413" s="13">
        <f t="shared" si="1935"/>
        <v>6.1839947756888976E-3</v>
      </c>
      <c r="AS1413" s="13">
        <f t="shared" si="1936"/>
        <v>6.9670832893483237E-3</v>
      </c>
      <c r="AT1413" s="13">
        <f t="shared" si="1937"/>
        <v>3.924667736747019E-3</v>
      </c>
      <c r="AU1413" s="13">
        <f t="shared" si="1938"/>
        <v>1.4738847620220058E-3</v>
      </c>
      <c r="AV1413" s="13">
        <f t="shared" si="1939"/>
        <v>4.151312488279358E-4</v>
      </c>
      <c r="AW1413" s="13">
        <f t="shared" si="1940"/>
        <v>4.793528258859285E-6</v>
      </c>
      <c r="AX1413" s="13">
        <f t="shared" si="1941"/>
        <v>1.7902604709051515E-4</v>
      </c>
      <c r="AY1413" s="13">
        <f t="shared" si="1942"/>
        <v>2.9315331989101785E-4</v>
      </c>
      <c r="AZ1413" s="13">
        <f t="shared" si="1943"/>
        <v>2.4001778054026678E-4</v>
      </c>
      <c r="BA1413" s="13">
        <f t="shared" si="1944"/>
        <v>1.3100888640090475E-4</v>
      </c>
      <c r="BB1413" s="13">
        <f t="shared" si="1945"/>
        <v>5.3631427671852443E-5</v>
      </c>
      <c r="BC1413" s="13">
        <f t="shared" si="1946"/>
        <v>1.7564182785703148E-5</v>
      </c>
      <c r="BD1413" s="13">
        <f t="shared" si="1947"/>
        <v>1.6877046926448399E-3</v>
      </c>
      <c r="BE1413" s="13">
        <f t="shared" si="1948"/>
        <v>1.9014212637608072E-3</v>
      </c>
      <c r="BF1413" s="13">
        <f t="shared" si="1949"/>
        <v>1.0711005420669794E-3</v>
      </c>
      <c r="BG1413" s="13">
        <f t="shared" si="1950"/>
        <v>4.0224520225361226E-4</v>
      </c>
      <c r="BH1413" s="13">
        <f t="shared" si="1951"/>
        <v>1.1329552855781171E-4</v>
      </c>
      <c r="BI1413" s="13">
        <f t="shared" si="1952"/>
        <v>2.5528462180341443E-5</v>
      </c>
      <c r="BJ1413" s="14">
        <f t="shared" si="1953"/>
        <v>0.26190373585463006</v>
      </c>
      <c r="BK1413" s="14">
        <f t="shared" si="1954"/>
        <v>0.24559399450322927</v>
      </c>
      <c r="BL1413" s="14">
        <f t="shared" si="1955"/>
        <v>0.44497188721723219</v>
      </c>
      <c r="BM1413" s="14">
        <f t="shared" si="1956"/>
        <v>0.52025704067931433</v>
      </c>
      <c r="BN1413" s="14">
        <f t="shared" si="1957"/>
        <v>0.47804980569295596</v>
      </c>
    </row>
    <row r="1414" spans="1:66" x14ac:dyDescent="0.25">
      <c r="A1414" t="s">
        <v>349</v>
      </c>
      <c r="B1414" t="s">
        <v>275</v>
      </c>
      <c r="C1414" t="s">
        <v>280</v>
      </c>
      <c r="D1414" t="s">
        <v>394</v>
      </c>
      <c r="E1414" s="10">
        <f>VLOOKUP(A1414,home!$A$2:$E$405,3,FALSE)</f>
        <v>1.53</v>
      </c>
      <c r="F1414" s="10">
        <f>VLOOKUP(B1414,home!$B$2:$E$405,3,FALSE)</f>
        <v>0.98040000000000005</v>
      </c>
      <c r="G1414" s="10">
        <f>VLOOKUP(C1414,away!$B$2:$E$405,4,FALSE)</f>
        <v>0.8044</v>
      </c>
      <c r="H1414" s="10">
        <f>VLOOKUP(A1414,away!$A$2:$E$405,3,FALSE)</f>
        <v>1.075</v>
      </c>
      <c r="I1414" s="10">
        <f>VLOOKUP(C1414,away!$B$2:$E$405,3,FALSE)</f>
        <v>0.78710000000000002</v>
      </c>
      <c r="J1414" s="10">
        <f>VLOOKUP(B1414,home!$B$2:$E$405,4,FALSE)</f>
        <v>1.2403</v>
      </c>
      <c r="K1414" s="12">
        <f t="shared" si="1902"/>
        <v>1.2066096528000001</v>
      </c>
      <c r="L1414" s="12">
        <f t="shared" si="1903"/>
        <v>1.04945813975</v>
      </c>
      <c r="M1414" s="13">
        <f t="shared" si="1904"/>
        <v>0.10476162031372599</v>
      </c>
      <c r="N1414" s="13">
        <f t="shared" si="1905"/>
        <v>0.12640638231351034</v>
      </c>
      <c r="O1414" s="13">
        <f t="shared" si="1906"/>
        <v>0.10994293517163869</v>
      </c>
      <c r="P1414" s="13">
        <f t="shared" si="1907"/>
        <v>0.13265820683526386</v>
      </c>
      <c r="Q1414" s="13">
        <f t="shared" si="1908"/>
        <v>7.6261580537504411E-2</v>
      </c>
      <c r="R1414" s="13">
        <f t="shared" si="1909"/>
        <v>5.769025411194139E-2</v>
      </c>
      <c r="S1414" s="13">
        <f t="shared" si="1910"/>
        <v>4.1995818191926909E-2</v>
      </c>
      <c r="T1414" s="13">
        <f t="shared" si="1911"/>
        <v>8.0033336445284181E-2</v>
      </c>
      <c r="U1414" s="13">
        <f t="shared" si="1912"/>
        <v>6.9609617483953362E-2</v>
      </c>
      <c r="V1414" s="13">
        <f t="shared" si="1913"/>
        <v>5.9087477935751533E-3</v>
      </c>
      <c r="W1414" s="13">
        <f t="shared" si="1914"/>
        <v>3.0672653071445809E-2</v>
      </c>
      <c r="X1414" s="13">
        <f t="shared" si="1915"/>
        <v>3.2189665433556641E-2</v>
      </c>
      <c r="Y1414" s="13">
        <f t="shared" si="1916"/>
        <v>1.6890853202537616E-2</v>
      </c>
      <c r="Z1414" s="13">
        <f t="shared" si="1917"/>
        <v>2.0181168920674269E-2</v>
      </c>
      <c r="AA1414" s="13">
        <f t="shared" si="1918"/>
        <v>2.4350793224472929E-2</v>
      </c>
      <c r="AB1414" s="13">
        <f t="shared" si="1919"/>
        <v>1.4690951078992943E-2</v>
      </c>
      <c r="AC1414" s="13">
        <f t="shared" si="1920"/>
        <v>4.6763540681104838E-4</v>
      </c>
      <c r="AD1414" s="13">
        <f t="shared" si="1921"/>
        <v>9.2524798182480206E-3</v>
      </c>
      <c r="AE1414" s="13">
        <f t="shared" si="1922"/>
        <v>9.7100902581329866E-3</v>
      </c>
      <c r="AF1414" s="13">
        <f t="shared" si="1923"/>
        <v>5.0951666295524205E-3</v>
      </c>
      <c r="AG1414" s="13">
        <f t="shared" si="1924"/>
        <v>1.7823880309221205E-3</v>
      </c>
      <c r="AH1414" s="13">
        <f t="shared" si="1925"/>
        <v>5.2948229983678322E-3</v>
      </c>
      <c r="AI1414" s="13">
        <f t="shared" si="1926"/>
        <v>6.3887845396980647E-3</v>
      </c>
      <c r="AJ1414" s="13">
        <f t="shared" si="1927"/>
        <v>3.8543845476295461E-3</v>
      </c>
      <c r="AK1414" s="13">
        <f t="shared" si="1928"/>
        <v>1.550245866924324E-3</v>
      </c>
      <c r="AL1414" s="13">
        <f t="shared" si="1929"/>
        <v>2.3686412766223646E-5</v>
      </c>
      <c r="AM1414" s="13">
        <f t="shared" si="1930"/>
        <v>2.2328262922070505E-3</v>
      </c>
      <c r="AN1414" s="13">
        <f t="shared" si="1931"/>
        <v>2.3432577270045009E-3</v>
      </c>
      <c r="AO1414" s="13">
        <f t="shared" si="1932"/>
        <v>1.2295754475684785E-3</v>
      </c>
      <c r="AP1414" s="13">
        <f t="shared" si="1933"/>
        <v>4.301293206291631E-4</v>
      </c>
      <c r="AQ1414" s="13">
        <f t="shared" si="1934"/>
        <v>1.1285067916985318E-4</v>
      </c>
      <c r="AR1414" s="13">
        <f t="shared" si="1935"/>
        <v>1.1113390188345249E-3</v>
      </c>
      <c r="AS1414" s="13">
        <f t="shared" si="1936"/>
        <v>1.3409523876590185E-3</v>
      </c>
      <c r="AT1414" s="13">
        <f t="shared" si="1937"/>
        <v>8.0900304744729E-4</v>
      </c>
      <c r="AU1414" s="13">
        <f t="shared" si="1938"/>
        <v>3.253836287315055E-4</v>
      </c>
      <c r="AV1414" s="13">
        <f t="shared" si="1939"/>
        <v>9.8152756822631493E-5</v>
      </c>
      <c r="AW1414" s="13">
        <f t="shared" si="1940"/>
        <v>8.331605692887705E-7</v>
      </c>
      <c r="AX1414" s="13">
        <f t="shared" si="1941"/>
        <v>4.490249595337764E-4</v>
      </c>
      <c r="AY1414" s="13">
        <f t="shared" si="1942"/>
        <v>4.7123289873363599E-4</v>
      </c>
      <c r="AZ1414" s="13">
        <f t="shared" si="1943"/>
        <v>2.4726960064700088E-4</v>
      </c>
      <c r="BA1414" s="13">
        <f t="shared" si="1944"/>
        <v>8.6499698370575657E-5</v>
      </c>
      <c r="BB1414" s="13">
        <f t="shared" si="1945"/>
        <v>2.2694453135230103E-5</v>
      </c>
      <c r="BC1414" s="13">
        <f t="shared" si="1946"/>
        <v>4.7633757139884293E-6</v>
      </c>
      <c r="BD1414" s="13">
        <f t="shared" si="1947"/>
        <v>1.9438396322294505E-4</v>
      </c>
      <c r="BE1414" s="13">
        <f t="shared" si="1948"/>
        <v>2.3454556637432565E-4</v>
      </c>
      <c r="BF1414" s="13">
        <f t="shared" si="1949"/>
        <v>1.4150247220435228E-4</v>
      </c>
      <c r="BG1414" s="13">
        <f t="shared" si="1950"/>
        <v>5.6912749618945049E-5</v>
      </c>
      <c r="BH1414" s="13">
        <f t="shared" si="1951"/>
        <v>1.7167868264402156E-5</v>
      </c>
      <c r="BI1414" s="13">
        <f t="shared" si="1952"/>
        <v>4.1429831131652849E-6</v>
      </c>
      <c r="BJ1414" s="14">
        <f t="shared" si="1953"/>
        <v>0.39592472019340774</v>
      </c>
      <c r="BK1414" s="14">
        <f t="shared" si="1954"/>
        <v>0.28628694785280284</v>
      </c>
      <c r="BL1414" s="14">
        <f t="shared" si="1955"/>
        <v>0.29770627546591216</v>
      </c>
      <c r="BM1414" s="14">
        <f t="shared" si="1956"/>
        <v>0.39190773341104801</v>
      </c>
      <c r="BN1414" s="14">
        <f t="shared" si="1957"/>
        <v>0.60772097928358471</v>
      </c>
    </row>
    <row r="1415" spans="1:66" x14ac:dyDescent="0.25">
      <c r="A1415" t="s">
        <v>349</v>
      </c>
      <c r="B1415" t="s">
        <v>287</v>
      </c>
      <c r="C1415" t="s">
        <v>283</v>
      </c>
      <c r="D1415" t="s">
        <v>394</v>
      </c>
      <c r="E1415" s="10">
        <f>VLOOKUP(A1415,home!$A$2:$E$405,3,FALSE)</f>
        <v>1.53</v>
      </c>
      <c r="F1415" s="10">
        <f>VLOOKUP(B1415,home!$B$2:$E$405,3,FALSE)</f>
        <v>0.90500000000000003</v>
      </c>
      <c r="G1415" s="10">
        <f>VLOOKUP(C1415,away!$B$2:$E$405,4,FALSE)</f>
        <v>0.65359999999999996</v>
      </c>
      <c r="H1415" s="10">
        <f>VLOOKUP(A1415,away!$A$2:$E$405,3,FALSE)</f>
        <v>1.075</v>
      </c>
      <c r="I1415" s="10">
        <f>VLOOKUP(C1415,away!$B$2:$E$405,3,FALSE)</f>
        <v>1.6278999999999999</v>
      </c>
      <c r="J1415" s="10">
        <f>VLOOKUP(B1415,home!$B$2:$E$405,4,FALSE)</f>
        <v>1.4311</v>
      </c>
      <c r="K1415" s="12">
        <f t="shared" si="1902"/>
        <v>0.9050072400000001</v>
      </c>
      <c r="L1415" s="12">
        <f t="shared" si="1903"/>
        <v>2.50441426675</v>
      </c>
      <c r="M1415" s="13">
        <f t="shared" si="1904"/>
        <v>3.3060320017034753E-2</v>
      </c>
      <c r="N1415" s="13">
        <f t="shared" si="1905"/>
        <v>2.9919828972133376E-2</v>
      </c>
      <c r="O1415" s="13">
        <f t="shared" si="1906"/>
        <v>8.279673711398243E-2</v>
      </c>
      <c r="P1415" s="13">
        <f t="shared" si="1907"/>
        <v>7.493164653653081E-2</v>
      </c>
      <c r="Q1415" s="13">
        <f t="shared" si="1908"/>
        <v>1.3538830919671231E-2</v>
      </c>
      <c r="R1415" s="13">
        <f t="shared" si="1909"/>
        <v>0.10367866483430344</v>
      </c>
      <c r="S1415" s="13">
        <f t="shared" si="1910"/>
        <v>4.245838855902271E-2</v>
      </c>
      <c r="T1415" s="13">
        <f t="shared" si="1911"/>
        <v>3.3906841310340656E-2</v>
      </c>
      <c r="U1415" s="13">
        <f t="shared" si="1912"/>
        <v>9.382994230857801E-2</v>
      </c>
      <c r="V1415" s="13">
        <f t="shared" si="1913"/>
        <v>1.0692499052157044E-2</v>
      </c>
      <c r="W1415" s="13">
        <f t="shared" si="1914"/>
        <v>4.0842466678127753E-3</v>
      </c>
      <c r="X1415" s="13">
        <f t="shared" si="1915"/>
        <v>1.0228645623796462E-2</v>
      </c>
      <c r="Y1415" s="13">
        <f t="shared" si="1916"/>
        <v>1.2808383014882909E-2</v>
      </c>
      <c r="Z1415" s="13">
        <f t="shared" si="1917"/>
        <v>8.6551442456207023E-2</v>
      </c>
      <c r="AA1415" s="13">
        <f t="shared" si="1918"/>
        <v>7.832968205531074E-2</v>
      </c>
      <c r="AB1415" s="13">
        <f t="shared" si="1919"/>
        <v>3.5444464683477145E-2</v>
      </c>
      <c r="AC1415" s="13">
        <f t="shared" si="1920"/>
        <v>1.5146680354946478E-3</v>
      </c>
      <c r="AD1415" s="13">
        <f t="shared" si="1921"/>
        <v>9.240682010791091E-4</v>
      </c>
      <c r="AE1415" s="13">
        <f t="shared" si="1922"/>
        <v>2.3142495862325287E-3</v>
      </c>
      <c r="AF1415" s="13">
        <f t="shared" si="1923"/>
        <v>2.8979198402905152E-3</v>
      </c>
      <c r="AG1415" s="13">
        <f t="shared" si="1924"/>
        <v>2.419197263973816E-3</v>
      </c>
      <c r="AH1415" s="13">
        <f t="shared" si="1925"/>
        <v>5.419016682377914E-2</v>
      </c>
      <c r="AI1415" s="13">
        <f t="shared" si="1926"/>
        <v>4.9042493312327927E-2</v>
      </c>
      <c r="AJ1415" s="13">
        <f t="shared" si="1927"/>
        <v>2.2191905757654177E-2</v>
      </c>
      <c r="AK1415" s="13">
        <f t="shared" si="1928"/>
        <v>6.6946117933582398E-3</v>
      </c>
      <c r="AL1415" s="13">
        <f t="shared" si="1929"/>
        <v>1.3732059435285067E-4</v>
      </c>
      <c r="AM1415" s="13">
        <f t="shared" si="1930"/>
        <v>1.6725768244607396E-4</v>
      </c>
      <c r="AN1415" s="13">
        <f t="shared" si="1931"/>
        <v>4.188825261414887E-4</v>
      </c>
      <c r="AO1415" s="13">
        <f t="shared" si="1932"/>
        <v>5.2452768728051213E-4</v>
      </c>
      <c r="AP1415" s="13">
        <f t="shared" si="1933"/>
        <v>4.3787820777689904E-4</v>
      </c>
      <c r="AQ1415" s="13">
        <f t="shared" si="1934"/>
        <v>2.7415710766384672E-4</v>
      </c>
      <c r="AR1415" s="13">
        <f t="shared" si="1935"/>
        <v>2.7142925382206994E-2</v>
      </c>
      <c r="AS1415" s="13">
        <f t="shared" si="1936"/>
        <v>2.45645439856771E-2</v>
      </c>
      <c r="AT1415" s="13">
        <f t="shared" si="1937"/>
        <v>1.1115545077168115E-2</v>
      </c>
      <c r="AU1415" s="13">
        <f t="shared" si="1938"/>
        <v>3.3532162571278351E-3</v>
      </c>
      <c r="AV1415" s="13">
        <f t="shared" si="1939"/>
        <v>7.5867124749659813E-4</v>
      </c>
      <c r="AW1415" s="13">
        <f t="shared" si="1940"/>
        <v>8.645525506216331E-6</v>
      </c>
      <c r="AX1415" s="13">
        <f t="shared" si="1941"/>
        <v>2.5228235593219642E-5</v>
      </c>
      <c r="AY1415" s="13">
        <f t="shared" si="1942"/>
        <v>6.3181953144589423E-5</v>
      </c>
      <c r="AZ1415" s="13">
        <f t="shared" si="1943"/>
        <v>7.9116892428219898E-5</v>
      </c>
      <c r="BA1415" s="13">
        <f t="shared" si="1944"/>
        <v>6.6047158046052983E-5</v>
      </c>
      <c r="BB1415" s="13">
        <f t="shared" si="1945"/>
        <v>4.1352361222206795E-5</v>
      </c>
      <c r="BC1415" s="13">
        <f t="shared" si="1946"/>
        <v>2.0712688681738828E-5</v>
      </c>
      <c r="BD1415" s="13">
        <f t="shared" si="1947"/>
        <v>1.1329521594754985E-2</v>
      </c>
      <c r="BE1415" s="13">
        <f t="shared" si="1948"/>
        <v>1.0253299068989608E-2</v>
      </c>
      <c r="BF1415" s="13">
        <f t="shared" si="1949"/>
        <v>4.6396549456604276E-3</v>
      </c>
      <c r="BG1415" s="13">
        <f t="shared" si="1950"/>
        <v>1.3996404389748313E-3</v>
      </c>
      <c r="BH1415" s="13">
        <f t="shared" si="1951"/>
        <v>3.1667118266725017E-4</v>
      </c>
      <c r="BI1415" s="13">
        <f t="shared" si="1952"/>
        <v>5.7317942602644796E-5</v>
      </c>
      <c r="BJ1415" s="14">
        <f t="shared" si="1953"/>
        <v>0.11516055390063822</v>
      </c>
      <c r="BK1415" s="14">
        <f t="shared" si="1954"/>
        <v>0.16285802474773742</v>
      </c>
      <c r="BL1415" s="14">
        <f t="shared" si="1955"/>
        <v>0.62112967580609768</v>
      </c>
      <c r="BM1415" s="14">
        <f t="shared" si="1956"/>
        <v>0.64771913208938603</v>
      </c>
      <c r="BN1415" s="14">
        <f t="shared" si="1957"/>
        <v>0.33792602839365604</v>
      </c>
    </row>
    <row r="1416" spans="1:66" x14ac:dyDescent="0.25">
      <c r="A1416" t="s">
        <v>349</v>
      </c>
      <c r="B1416" t="s">
        <v>288</v>
      </c>
      <c r="C1416" t="s">
        <v>289</v>
      </c>
      <c r="D1416" t="s">
        <v>394</v>
      </c>
      <c r="E1416" s="10">
        <f>VLOOKUP(A1416,home!$A$2:$E$405,3,FALSE)</f>
        <v>1.53</v>
      </c>
      <c r="F1416" s="10">
        <f>VLOOKUP(B1416,home!$B$2:$E$405,3,FALSE)</f>
        <v>0.70809999999999995</v>
      </c>
      <c r="G1416" s="10">
        <f>VLOOKUP(C1416,away!$B$2:$E$405,4,FALSE)</f>
        <v>0.95530000000000004</v>
      </c>
      <c r="H1416" s="10">
        <f>VLOOKUP(A1416,away!$A$2:$E$405,3,FALSE)</f>
        <v>1.075</v>
      </c>
      <c r="I1416" s="10">
        <f>VLOOKUP(C1416,away!$B$2:$E$405,3,FALSE)</f>
        <v>1.2164999999999999</v>
      </c>
      <c r="J1416" s="10">
        <f>VLOOKUP(B1416,home!$B$2:$E$405,4,FALSE)</f>
        <v>1.0078</v>
      </c>
      <c r="K1416" s="12">
        <f t="shared" si="1902"/>
        <v>1.0349653329000001</v>
      </c>
      <c r="L1416" s="12">
        <f t="shared" si="1903"/>
        <v>1.3179378524999998</v>
      </c>
      <c r="M1416" s="13">
        <f t="shared" si="1904"/>
        <v>9.5092689376337608E-2</v>
      </c>
      <c r="N1416" s="13">
        <f t="shared" si="1905"/>
        <v>9.8417636916737564E-2</v>
      </c>
      <c r="O1416" s="13">
        <f t="shared" si="1906"/>
        <v>0.12532625482509993</v>
      </c>
      <c r="P1416" s="13">
        <f t="shared" si="1907"/>
        <v>0.1297083290461698</v>
      </c>
      <c r="Q1416" s="13">
        <f t="shared" si="1908"/>
        <v>5.0929421177381307E-2</v>
      </c>
      <c r="R1416" s="13">
        <f t="shared" si="1909"/>
        <v>8.258610757302999E-2</v>
      </c>
      <c r="S1416" s="13">
        <f t="shared" si="1910"/>
        <v>4.4231188365506262E-2</v>
      </c>
      <c r="T1416" s="13">
        <f t="shared" si="1911"/>
        <v>6.7121811975585935E-2</v>
      </c>
      <c r="U1416" s="13">
        <f t="shared" si="1912"/>
        <v>8.547375831723622E-2</v>
      </c>
      <c r="V1416" s="13">
        <f t="shared" si="1913"/>
        <v>6.7035805594206658E-3</v>
      </c>
      <c r="W1416" s="13">
        <f t="shared" si="1914"/>
        <v>1.7570061781084254E-2</v>
      </c>
      <c r="X1416" s="13">
        <f t="shared" si="1915"/>
        <v>2.3156249492054505E-2</v>
      </c>
      <c r="Y1416" s="13">
        <f t="shared" si="1916"/>
        <v>1.5259248863756267E-2</v>
      </c>
      <c r="Z1416" s="13">
        <f t="shared" si="1917"/>
        <v>3.6281119087044379E-2</v>
      </c>
      <c r="AA1416" s="13">
        <f t="shared" si="1918"/>
        <v>3.7549700493907434E-2</v>
      </c>
      <c r="AB1416" s="13">
        <f t="shared" si="1919"/>
        <v>1.94313191359861E-2</v>
      </c>
      <c r="AC1416" s="13">
        <f t="shared" si="1920"/>
        <v>5.7148861724511785E-4</v>
      </c>
      <c r="AD1416" s="13">
        <f t="shared" si="1921"/>
        <v>4.546101210083359E-3</v>
      </c>
      <c r="AE1416" s="13">
        <f t="shared" si="1922"/>
        <v>5.9914788660649131E-3</v>
      </c>
      <c r="AF1416" s="13">
        <f t="shared" si="1923"/>
        <v>3.9481983950203636E-3</v>
      </c>
      <c r="AG1416" s="13">
        <f t="shared" si="1924"/>
        <v>1.7344933713256947E-3</v>
      </c>
      <c r="AH1416" s="13">
        <f t="shared" si="1925"/>
        <v>1.1954065043969007E-2</v>
      </c>
      <c r="AI1416" s="13">
        <f t="shared" si="1926"/>
        <v>1.2372042907739638E-2</v>
      </c>
      <c r="AJ1416" s="13">
        <f t="shared" si="1927"/>
        <v>6.4023177533309187E-3</v>
      </c>
      <c r="AK1416" s="13">
        <f t="shared" si="1928"/>
        <v>2.2087256416359054E-3</v>
      </c>
      <c r="AL1416" s="13">
        <f t="shared" si="1929"/>
        <v>3.118087587928314E-5</v>
      </c>
      <c r="AM1416" s="13">
        <f t="shared" si="1930"/>
        <v>9.4101143045820376E-4</v>
      </c>
      <c r="AN1416" s="13">
        <f t="shared" si="1931"/>
        <v>1.2401945838360379E-3</v>
      </c>
      <c r="AO1416" s="13">
        <f t="shared" si="1932"/>
        <v>8.1724969325149964E-4</v>
      </c>
      <c r="AP1416" s="13">
        <f t="shared" si="1933"/>
        <v>3.5902810189338837E-4</v>
      </c>
      <c r="AQ1416" s="13">
        <f t="shared" si="1934"/>
        <v>1.1829418139913085E-4</v>
      </c>
      <c r="AR1416" s="13">
        <f t="shared" si="1935"/>
        <v>3.1509429625387608E-3</v>
      </c>
      <c r="AS1416" s="13">
        <f t="shared" si="1936"/>
        <v>3.2611167321728416E-3</v>
      </c>
      <c r="AT1416" s="13">
        <f t="shared" si="1937"/>
        <v>1.6875713821695123E-3</v>
      </c>
      <c r="AU1416" s="13">
        <f t="shared" si="1938"/>
        <v>5.8219262577986091E-4</v>
      </c>
      <c r="AV1416" s="13">
        <f t="shared" si="1939"/>
        <v>1.5063729618804475E-4</v>
      </c>
      <c r="AW1416" s="13">
        <f t="shared" si="1940"/>
        <v>1.1814260541837408E-6</v>
      </c>
      <c r="AX1416" s="13">
        <f t="shared" si="1941"/>
        <v>1.623190347311466E-4</v>
      </c>
      <c r="AY1416" s="13">
        <f t="shared" si="1942"/>
        <v>2.1392640005344024E-4</v>
      </c>
      <c r="AZ1416" s="13">
        <f t="shared" si="1943"/>
        <v>1.4097085013974349E-4</v>
      </c>
      <c r="BA1416" s="13">
        <f t="shared" si="1944"/>
        <v>6.1930273166090942E-5</v>
      </c>
      <c r="BB1416" s="13">
        <f t="shared" si="1945"/>
        <v>2.0405062805314069E-5</v>
      </c>
      <c r="BC1416" s="13">
        <f t="shared" si="1946"/>
        <v>5.378520930752641E-6</v>
      </c>
      <c r="BD1416" s="13">
        <f t="shared" si="1947"/>
        <v>6.9212450023305454E-4</v>
      </c>
      <c r="BE1416" s="13">
        <f t="shared" si="1948"/>
        <v>7.163248637919496E-4</v>
      </c>
      <c r="BF1416" s="13">
        <f t="shared" si="1949"/>
        <v>3.7068570055949111E-4</v>
      </c>
      <c r="BG1416" s="13">
        <f t="shared" si="1950"/>
        <v>1.278822831602745E-4</v>
      </c>
      <c r="BH1416" s="13">
        <f t="shared" si="1951"/>
        <v>3.3088432440746398E-5</v>
      </c>
      <c r="BI1416" s="13">
        <f t="shared" si="1952"/>
        <v>6.8490760992352532E-6</v>
      </c>
      <c r="BJ1416" s="14">
        <f t="shared" si="1953"/>
        <v>0.29275541018175893</v>
      </c>
      <c r="BK1416" s="14">
        <f t="shared" si="1954"/>
        <v>0.27655238324061215</v>
      </c>
      <c r="BL1416" s="14">
        <f t="shared" si="1955"/>
        <v>0.39408370754706895</v>
      </c>
      <c r="BM1416" s="14">
        <f t="shared" si="1956"/>
        <v>0.41739943616772895</v>
      </c>
      <c r="BN1416" s="14">
        <f t="shared" si="1957"/>
        <v>0.58206043891475623</v>
      </c>
    </row>
    <row r="1417" spans="1:66" x14ac:dyDescent="0.25">
      <c r="A1417" t="s">
        <v>357</v>
      </c>
      <c r="B1417" t="s">
        <v>329</v>
      </c>
      <c r="C1417" t="s">
        <v>328</v>
      </c>
      <c r="D1417" t="s">
        <v>394</v>
      </c>
      <c r="E1417" s="10">
        <f>VLOOKUP(A1417,home!$A$2:$E$405,3,FALSE)</f>
        <v>1.9630000000000001</v>
      </c>
      <c r="F1417" s="10">
        <f>VLOOKUP(B1417,home!$B$2:$E$405,3,FALSE)</f>
        <v>1.0187999999999999</v>
      </c>
      <c r="G1417" s="10">
        <f>VLOOKUP(C1417,away!$B$2:$E$405,4,FALSE)</f>
        <v>0.91700000000000004</v>
      </c>
      <c r="H1417" s="10">
        <f>VLOOKUP(A1417,away!$A$2:$E$405,3,FALSE)</f>
        <v>1.5185</v>
      </c>
      <c r="I1417" s="10">
        <f>VLOOKUP(C1417,away!$B$2:$E$405,3,FALSE)</f>
        <v>0.7903</v>
      </c>
      <c r="J1417" s="10">
        <f>VLOOKUP(B1417,home!$B$2:$E$405,4,FALSE)</f>
        <v>0.52680000000000005</v>
      </c>
      <c r="K1417" s="12">
        <f t="shared" si="1902"/>
        <v>1.8339123347999999</v>
      </c>
      <c r="L1417" s="12">
        <f t="shared" si="1903"/>
        <v>0.63219716574000007</v>
      </c>
      <c r="M1417" s="13">
        <f t="shared" si="1904"/>
        <v>8.4914577318417089E-2</v>
      </c>
      <c r="N1417" s="13">
        <f t="shared" si="1905"/>
        <v>0.1557258907485734</v>
      </c>
      <c r="O1417" s="13">
        <f t="shared" si="1906"/>
        <v>5.3682755110713389E-2</v>
      </c>
      <c r="P1417" s="13">
        <f t="shared" si="1907"/>
        <v>9.8449466763585014E-2</v>
      </c>
      <c r="Q1417" s="13">
        <f t="shared" si="1908"/>
        <v>0.14279381594576299</v>
      </c>
      <c r="R1417" s="13">
        <f t="shared" si="1909"/>
        <v>1.696904281505375E-2</v>
      </c>
      <c r="S1417" s="13">
        <f t="shared" si="1910"/>
        <v>2.8535434704248568E-2</v>
      </c>
      <c r="T1417" s="13">
        <f t="shared" si="1911"/>
        <v>9.0273845726110608E-2</v>
      </c>
      <c r="U1417" s="13">
        <f t="shared" si="1912"/>
        <v>3.1119736928276385E-2</v>
      </c>
      <c r="V1417" s="13">
        <f t="shared" si="1913"/>
        <v>3.6759796586396561E-3</v>
      </c>
      <c r="W1417" s="13">
        <f t="shared" si="1914"/>
        <v>8.7290446798698573E-2</v>
      </c>
      <c r="X1417" s="13">
        <f t="shared" si="1915"/>
        <v>5.5184773062315506E-2</v>
      </c>
      <c r="Y1417" s="13">
        <f t="shared" si="1916"/>
        <v>1.744382856100048E-2</v>
      </c>
      <c r="Z1417" s="13">
        <f t="shared" si="1917"/>
        <v>3.5759269243325646E-3</v>
      </c>
      <c r="AA1417" s="13">
        <f t="shared" si="1918"/>
        <v>6.5579364948769158E-3</v>
      </c>
      <c r="AB1417" s="13">
        <f t="shared" si="1919"/>
        <v>6.0133403143949275E-3</v>
      </c>
      <c r="AC1417" s="13">
        <f t="shared" si="1920"/>
        <v>2.6636933894002874E-4</v>
      </c>
      <c r="AD1417" s="13">
        <f t="shared" si="1921"/>
        <v>4.0020756773584132E-2</v>
      </c>
      <c r="AE1417" s="13">
        <f t="shared" si="1922"/>
        <v>2.5301009003029801E-2</v>
      </c>
      <c r="AF1417" s="13">
        <f t="shared" si="1923"/>
        <v>7.9976130910388316E-3</v>
      </c>
      <c r="AG1417" s="13">
        <f t="shared" si="1924"/>
        <v>1.6853561096132903E-3</v>
      </c>
      <c r="AH1417" s="13">
        <f t="shared" si="1925"/>
        <v>5.651727166141007E-4</v>
      </c>
      <c r="AI1417" s="13">
        <f t="shared" si="1926"/>
        <v>1.0364772162910242E-3</v>
      </c>
      <c r="AJ1417" s="13">
        <f t="shared" si="1927"/>
        <v>9.504041758476385E-4</v>
      </c>
      <c r="AK1417" s="13">
        <f t="shared" si="1928"/>
        <v>5.8098598037747084E-4</v>
      </c>
      <c r="AL1417" s="13">
        <f t="shared" si="1929"/>
        <v>1.2353082454843367E-5</v>
      </c>
      <c r="AM1417" s="13">
        <f t="shared" si="1930"/>
        <v>1.4678911899021313E-2</v>
      </c>
      <c r="AN1417" s="13">
        <f t="shared" si="1931"/>
        <v>9.279966498708438E-3</v>
      </c>
      <c r="AO1417" s="13">
        <f t="shared" si="1932"/>
        <v>2.9333842593228126E-3</v>
      </c>
      <c r="AP1417" s="13">
        <f t="shared" si="1933"/>
        <v>6.1815907159007053E-4</v>
      </c>
      <c r="AQ1417" s="13">
        <f t="shared" si="1934"/>
        <v>9.7699603258928096E-5</v>
      </c>
      <c r="AR1417" s="13">
        <f t="shared" si="1935"/>
        <v>7.1460117919402158E-5</v>
      </c>
      <c r="AS1417" s="13">
        <f t="shared" si="1936"/>
        <v>1.3105159169865413E-4</v>
      </c>
      <c r="AT1417" s="13">
        <f t="shared" si="1937"/>
        <v>1.2016856525566756E-4</v>
      </c>
      <c r="AU1417" s="13">
        <f t="shared" si="1938"/>
        <v>7.3459538025862485E-5</v>
      </c>
      <c r="AV1417" s="13">
        <f t="shared" si="1939"/>
        <v>3.3679588223584723E-5</v>
      </c>
      <c r="AW1417" s="13">
        <f t="shared" si="1940"/>
        <v>3.9783588629492366E-7</v>
      </c>
      <c r="AX1417" s="13">
        <f t="shared" si="1941"/>
        <v>4.4866395988429454E-3</v>
      </c>
      <c r="AY1417" s="13">
        <f t="shared" si="1942"/>
        <v>2.8364408380853615E-3</v>
      </c>
      <c r="AZ1417" s="13">
        <f t="shared" si="1943"/>
        <v>8.9659492931337779E-4</v>
      </c>
      <c r="BA1417" s="13">
        <f t="shared" si="1944"/>
        <v>1.8894159104292438E-4</v>
      </c>
      <c r="BB1417" s="13">
        <f t="shared" si="1945"/>
        <v>2.9862084586935742E-5</v>
      </c>
      <c r="BC1417" s="13">
        <f t="shared" si="1946"/>
        <v>3.7757450477897843E-6</v>
      </c>
      <c r="BD1417" s="13">
        <f t="shared" si="1947"/>
        <v>7.5294806686820363E-6</v>
      </c>
      <c r="BE1417" s="13">
        <f t="shared" si="1948"/>
        <v>1.3808407472934137E-5</v>
      </c>
      <c r="BF1417" s="13">
        <f t="shared" si="1949"/>
        <v>1.2661704394279207E-5</v>
      </c>
      <c r="BG1417" s="13">
        <f t="shared" si="1950"/>
        <v>7.7401519560866674E-6</v>
      </c>
      <c r="BH1417" s="13">
        <f t="shared" si="1951"/>
        <v>3.5486900363734232E-6</v>
      </c>
      <c r="BI1417" s="13">
        <f t="shared" si="1952"/>
        <v>1.3015972860174159E-6</v>
      </c>
      <c r="BJ1417" s="14">
        <f t="shared" si="1953"/>
        <v>0.65976771193854822</v>
      </c>
      <c r="BK1417" s="14">
        <f t="shared" si="1954"/>
        <v>0.21869062170437059</v>
      </c>
      <c r="BL1417" s="14">
        <f t="shared" si="1955"/>
        <v>0.11795226118538316</v>
      </c>
      <c r="BM1417" s="14">
        <f t="shared" si="1956"/>
        <v>0.44461493004833014</v>
      </c>
      <c r="BN1417" s="14">
        <f t="shared" si="1957"/>
        <v>0.55253554870210564</v>
      </c>
    </row>
    <row r="1418" spans="1:66" x14ac:dyDescent="0.25">
      <c r="A1418" t="s">
        <v>357</v>
      </c>
      <c r="B1418" t="s">
        <v>333</v>
      </c>
      <c r="C1418" t="s">
        <v>332</v>
      </c>
      <c r="D1418" t="s">
        <v>394</v>
      </c>
      <c r="E1418" s="10">
        <f>VLOOKUP(A1418,home!$A$2:$E$405,3,FALSE)</f>
        <v>1.9630000000000001</v>
      </c>
      <c r="F1418" s="10">
        <f>VLOOKUP(B1418,home!$B$2:$E$405,3,FALSE)</f>
        <v>1.4263999999999999</v>
      </c>
      <c r="G1418" s="10">
        <f>VLOOKUP(C1418,away!$B$2:$E$405,4,FALSE)</f>
        <v>0.81510000000000005</v>
      </c>
      <c r="H1418" s="10">
        <f>VLOOKUP(A1418,away!$A$2:$E$405,3,FALSE)</f>
        <v>1.5185</v>
      </c>
      <c r="I1418" s="10">
        <f>VLOOKUP(C1418,away!$B$2:$E$405,3,FALSE)</f>
        <v>0.92200000000000004</v>
      </c>
      <c r="J1418" s="10">
        <f>VLOOKUP(B1418,home!$B$2:$E$405,4,FALSE)</f>
        <v>0.7903</v>
      </c>
      <c r="K1418" s="12">
        <f t="shared" si="1902"/>
        <v>2.2822989103200002</v>
      </c>
      <c r="L1418" s="12">
        <f t="shared" si="1903"/>
        <v>1.1064650471000002</v>
      </c>
      <c r="M1418" s="13">
        <f t="shared" si="1904"/>
        <v>3.3750368020227919E-2</v>
      </c>
      <c r="N1418" s="13">
        <f t="shared" si="1905"/>
        <v>7.7028428155465151E-2</v>
      </c>
      <c r="O1418" s="13">
        <f t="shared" si="1906"/>
        <v>3.7343602541143821E-2</v>
      </c>
      <c r="P1418" s="13">
        <f t="shared" si="1907"/>
        <v>8.5229263387075718E-2</v>
      </c>
      <c r="Q1418" s="13">
        <f t="shared" si="1908"/>
        <v>8.7900948821440283E-2</v>
      </c>
      <c r="R1418" s="13">
        <f t="shared" si="1909"/>
        <v>2.0659695472285196E-2</v>
      </c>
      <c r="S1418" s="13">
        <f t="shared" si="1910"/>
        <v>5.3807023179346623E-2</v>
      </c>
      <c r="T1418" s="13">
        <f t="shared" si="1911"/>
        <v>9.7259327477849628E-2</v>
      </c>
      <c r="U1418" s="13">
        <f t="shared" si="1912"/>
        <v>4.7151600463939534E-2</v>
      </c>
      <c r="V1418" s="13">
        <f t="shared" si="1913"/>
        <v>1.5097557019817753E-2</v>
      </c>
      <c r="W1418" s="13">
        <f t="shared" si="1914"/>
        <v>6.6872079903755766E-2</v>
      </c>
      <c r="X1418" s="13">
        <f t="shared" si="1915"/>
        <v>7.3991619040384093E-2</v>
      </c>
      <c r="Y1418" s="13">
        <f t="shared" si="1916"/>
        <v>4.0934570123261939E-2</v>
      </c>
      <c r="Z1418" s="13">
        <f t="shared" si="1917"/>
        <v>7.6197436412712297E-3</v>
      </c>
      <c r="AA1418" s="13">
        <f t="shared" si="1918"/>
        <v>1.7390532609391076E-2</v>
      </c>
      <c r="AB1418" s="13">
        <f t="shared" si="1919"/>
        <v>1.9845196812148847E-2</v>
      </c>
      <c r="AC1418" s="13">
        <f t="shared" si="1920"/>
        <v>2.3828511717491497E-3</v>
      </c>
      <c r="AD1418" s="13">
        <f t="shared" si="1921"/>
        <v>3.8155518773793438E-2</v>
      </c>
      <c r="AE1418" s="13">
        <f t="shared" si="1922"/>
        <v>4.2217747877170295E-2</v>
      </c>
      <c r="AF1418" s="13">
        <f t="shared" si="1923"/>
        <v>2.3356231196684583E-2</v>
      </c>
      <c r="AG1418" s="13">
        <f t="shared" si="1924"/>
        <v>8.6142844837060299E-3</v>
      </c>
      <c r="AH1418" s="13">
        <f t="shared" si="1925"/>
        <v>2.1077450017322756E-3</v>
      </c>
      <c r="AI1418" s="13">
        <f t="shared" si="1926"/>
        <v>4.8105041206859987E-3</v>
      </c>
      <c r="AJ1418" s="13">
        <f t="shared" si="1927"/>
        <v>5.4895041563657642E-3</v>
      </c>
      <c r="AK1418" s="13">
        <f t="shared" si="1928"/>
        <v>4.1762297847568993E-3</v>
      </c>
      <c r="AL1418" s="13">
        <f t="shared" si="1929"/>
        <v>2.4069503480079546E-4</v>
      </c>
      <c r="AM1418" s="13">
        <f t="shared" si="1930"/>
        <v>1.7416459784024618E-2</v>
      </c>
      <c r="AN1418" s="13">
        <f t="shared" si="1931"/>
        <v>1.9270703995246056E-2</v>
      </c>
      <c r="AO1418" s="13">
        <f t="shared" si="1932"/>
        <v>1.0661180201875047E-2</v>
      </c>
      <c r="AP1418" s="13">
        <f t="shared" si="1933"/>
        <v>3.9320744180697531E-3</v>
      </c>
      <c r="AQ1418" s="13">
        <f t="shared" si="1934"/>
        <v>1.0876757265475643E-3</v>
      </c>
      <c r="AR1418" s="13">
        <f t="shared" si="1935"/>
        <v>4.6642923452329833E-4</v>
      </c>
      <c r="AS1418" s="13">
        <f t="shared" si="1936"/>
        <v>1.0645309336939153E-3</v>
      </c>
      <c r="AT1418" s="13">
        <f t="shared" si="1937"/>
        <v>1.214788894985778E-3</v>
      </c>
      <c r="AU1418" s="13">
        <f t="shared" si="1938"/>
        <v>9.2417045709829301E-4</v>
      </c>
      <c r="AV1418" s="13">
        <f t="shared" si="1939"/>
        <v>5.2730830679634255E-4</v>
      </c>
      <c r="AW1418" s="13">
        <f t="shared" si="1940"/>
        <v>1.6883980926521838E-5</v>
      </c>
      <c r="AX1418" s="13">
        <f t="shared" si="1941"/>
        <v>6.624927864451912E-3</v>
      </c>
      <c r="AY1418" s="13">
        <f t="shared" si="1942"/>
        <v>7.3302511215748885E-3</v>
      </c>
      <c r="AZ1418" s="13">
        <f t="shared" si="1943"/>
        <v>4.0553333262440946E-3</v>
      </c>
      <c r="BA1418" s="13">
        <f t="shared" si="1944"/>
        <v>1.495694859942957E-3</v>
      </c>
      <c r="BB1418" s="13">
        <f t="shared" si="1945"/>
        <v>4.137335209135032E-4</v>
      </c>
      <c r="BC1418" s="13">
        <f t="shared" si="1946"/>
        <v>9.1556335940881615E-5</v>
      </c>
      <c r="BD1418" s="13">
        <f t="shared" si="1947"/>
        <v>8.6014607490939721E-5</v>
      </c>
      <c r="BE1418" s="13">
        <f t="shared" si="1948"/>
        <v>1.9631104494817424E-4</v>
      </c>
      <c r="BF1418" s="13">
        <f t="shared" si="1949"/>
        <v>2.2402024198449937E-4</v>
      </c>
      <c r="BG1418" s="13">
        <f t="shared" si="1950"/>
        <v>1.7042705139028191E-4</v>
      </c>
      <c r="BH1418" s="13">
        <f t="shared" si="1951"/>
        <v>9.724136841927275E-5</v>
      </c>
      <c r="BI1418" s="13">
        <f t="shared" si="1952"/>
        <v>4.4386773836266392E-5</v>
      </c>
      <c r="BJ1418" s="14">
        <f t="shared" si="1953"/>
        <v>0.6287103470083425</v>
      </c>
      <c r="BK1418" s="14">
        <f t="shared" si="1954"/>
        <v>0.19783800893459286</v>
      </c>
      <c r="BL1418" s="14">
        <f t="shared" si="1955"/>
        <v>0.16399023987761652</v>
      </c>
      <c r="BM1418" s="14">
        <f t="shared" si="1956"/>
        <v>0.6489326659235366</v>
      </c>
      <c r="BN1418" s="14">
        <f t="shared" si="1957"/>
        <v>0.34191230639763809</v>
      </c>
    </row>
    <row r="1419" spans="1:66" x14ac:dyDescent="0.25">
      <c r="A1419" t="s">
        <v>290</v>
      </c>
      <c r="B1419" t="s">
        <v>294</v>
      </c>
      <c r="C1419" t="s">
        <v>310</v>
      </c>
      <c r="D1419" t="s">
        <v>394</v>
      </c>
      <c r="E1419" s="10">
        <f>VLOOKUP(A1419,home!$A$2:$E$405,3,FALSE)</f>
        <v>1.6512</v>
      </c>
      <c r="F1419" s="10">
        <f>VLOOKUP(B1419,home!$B$2:$E$405,3,FALSE)</f>
        <v>1.0901000000000001</v>
      </c>
      <c r="G1419" s="10">
        <f>VLOOKUP(C1419,away!$B$2:$E$405,4,FALSE)</f>
        <v>0.90839999999999999</v>
      </c>
      <c r="H1419" s="10">
        <f>VLOOKUP(A1419,away!$A$2:$E$405,3,FALSE)</f>
        <v>1.1418999999999999</v>
      </c>
      <c r="I1419" s="10">
        <f>VLOOKUP(C1419,away!$B$2:$E$405,3,FALSE)</f>
        <v>1.2040999999999999</v>
      </c>
      <c r="J1419" s="10">
        <f>VLOOKUP(B1419,home!$B$2:$E$405,4,FALSE)</f>
        <v>1.226</v>
      </c>
      <c r="K1419" s="12">
        <f t="shared" si="1902"/>
        <v>1.6350955822080002</v>
      </c>
      <c r="L1419" s="12">
        <f t="shared" si="1903"/>
        <v>1.6857031545399996</v>
      </c>
      <c r="M1419" s="13">
        <f t="shared" si="1904"/>
        <v>3.6123966688109264E-2</v>
      </c>
      <c r="N1419" s="13">
        <f t="shared" si="1905"/>
        <v>5.9066138343556431E-2</v>
      </c>
      <c r="O1419" s="13">
        <f t="shared" si="1906"/>
        <v>6.0894284600643653E-2</v>
      </c>
      <c r="P1419" s="13">
        <f t="shared" si="1907"/>
        <v>9.95679757322291E-2</v>
      </c>
      <c r="Q1419" s="13">
        <f t="shared" si="1908"/>
        <v>4.8289390931817854E-2</v>
      </c>
      <c r="R1419" s="13">
        <f t="shared" si="1909"/>
        <v>5.1324843822380777E-2</v>
      </c>
      <c r="S1419" s="13">
        <f t="shared" si="1910"/>
        <v>6.8609448935995673E-2</v>
      </c>
      <c r="T1419" s="13">
        <f t="shared" si="1911"/>
        <v>8.1401578624580598E-2</v>
      </c>
      <c r="U1419" s="13">
        <f t="shared" si="1912"/>
        <v>8.3921025391490378E-2</v>
      </c>
      <c r="V1419" s="13">
        <f t="shared" si="1913"/>
        <v>2.1011916504204128E-2</v>
      </c>
      <c r="W1419" s="13">
        <f t="shared" si="1914"/>
        <v>2.6319256593376809E-2</v>
      </c>
      <c r="X1419" s="13">
        <f t="shared" si="1915"/>
        <v>4.4366453864602973E-2</v>
      </c>
      <c r="Y1419" s="13">
        <f t="shared" si="1916"/>
        <v>3.7394335617657301E-2</v>
      </c>
      <c r="Z1419" s="13">
        <f t="shared" si="1917"/>
        <v>2.8839483712553363E-2</v>
      </c>
      <c r="AA1419" s="13">
        <f t="shared" si="1918"/>
        <v>4.7155312411555586E-2</v>
      </c>
      <c r="AB1419" s="13">
        <f t="shared" si="1919"/>
        <v>3.8551721500886309E-2</v>
      </c>
      <c r="AC1419" s="13">
        <f t="shared" si="1920"/>
        <v>3.6196779181279517E-3</v>
      </c>
      <c r="AD1419" s="13">
        <f t="shared" si="1921"/>
        <v>1.0758625045707303E-2</v>
      </c>
      <c r="AE1419" s="13">
        <f t="shared" si="1922"/>
        <v>1.8135848178061846E-2</v>
      </c>
      <c r="AF1419" s="13">
        <f t="shared" si="1923"/>
        <v>1.5285828242008683E-2</v>
      </c>
      <c r="AG1419" s="13">
        <f t="shared" si="1924"/>
        <v>8.5891229624368848E-3</v>
      </c>
      <c r="AH1419" s="13">
        <f t="shared" si="1925"/>
        <v>1.2153702167389039E-2</v>
      </c>
      <c r="AI1419" s="13">
        <f t="shared" si="1926"/>
        <v>1.9872464721369616E-2</v>
      </c>
      <c r="AJ1419" s="13">
        <f t="shared" si="1927"/>
        <v>1.6246689636747899E-2</v>
      </c>
      <c r="AK1419" s="13">
        <f t="shared" si="1928"/>
        <v>8.854963483516996E-3</v>
      </c>
      <c r="AL1419" s="13">
        <f t="shared" si="1929"/>
        <v>3.9907467108730483E-4</v>
      </c>
      <c r="AM1419" s="13">
        <f t="shared" si="1930"/>
        <v>3.5182760565736688E-3</v>
      </c>
      <c r="AN1419" s="13">
        <f t="shared" si="1931"/>
        <v>5.9307690471087828E-3</v>
      </c>
      <c r="AO1419" s="13">
        <f t="shared" si="1932"/>
        <v>4.9987580457797332E-3</v>
      </c>
      <c r="AP1419" s="13">
        <f t="shared" si="1933"/>
        <v>2.8088074021843665E-3</v>
      </c>
      <c r="AQ1419" s="13">
        <f t="shared" si="1934"/>
        <v>1.1837038745893724E-3</v>
      </c>
      <c r="AR1419" s="13">
        <f t="shared" si="1935"/>
        <v>4.0975068165814647E-3</v>
      </c>
      <c r="AS1419" s="13">
        <f t="shared" si="1936"/>
        <v>6.6998152938595205E-3</v>
      </c>
      <c r="AT1419" s="13">
        <f t="shared" si="1937"/>
        <v>5.4774191942996492E-3</v>
      </c>
      <c r="AU1419" s="13">
        <f t="shared" si="1938"/>
        <v>2.9853679755002197E-3</v>
      </c>
      <c r="AV1419" s="13">
        <f t="shared" si="1939"/>
        <v>1.220340497001413E-3</v>
      </c>
      <c r="AW1419" s="13">
        <f t="shared" si="1940"/>
        <v>3.0554551151007197E-5</v>
      </c>
      <c r="AX1419" s="13">
        <f t="shared" si="1941"/>
        <v>9.5878627284863148E-4</v>
      </c>
      <c r="AY1419" s="13">
        <f t="shared" si="1942"/>
        <v>1.6162290446705867E-3</v>
      </c>
      <c r="AZ1419" s="13">
        <f t="shared" si="1943"/>
        <v>1.3622411995301894E-3</v>
      </c>
      <c r="BA1419" s="13">
        <f t="shared" si="1944"/>
        <v>7.6544476243079786E-4</v>
      </c>
      <c r="BB1419" s="13">
        <f t="shared" si="1945"/>
        <v>3.2257816266392916E-4</v>
      </c>
      <c r="BC1419" s="13">
        <f t="shared" si="1946"/>
        <v>1.0875420527766047E-4</v>
      </c>
      <c r="BD1419" s="13">
        <f t="shared" si="1947"/>
        <v>1.1511966944100893E-3</v>
      </c>
      <c r="BE1419" s="13">
        <f t="shared" si="1948"/>
        <v>1.8823166292823905E-3</v>
      </c>
      <c r="BF1419" s="13">
        <f t="shared" si="1949"/>
        <v>1.5388838024281456E-3</v>
      </c>
      <c r="BG1419" s="13">
        <f t="shared" si="1950"/>
        <v>8.3874070229390319E-4</v>
      </c>
      <c r="BH1419" s="13">
        <f t="shared" si="1951"/>
        <v>3.4285530423469926E-4</v>
      </c>
      <c r="BI1419" s="13">
        <f t="shared" si="1952"/>
        <v>1.1212023865814724E-4</v>
      </c>
      <c r="BJ1419" s="14">
        <f t="shared" si="1953"/>
        <v>0.37318092647746443</v>
      </c>
      <c r="BK1419" s="14">
        <f t="shared" si="1954"/>
        <v>0.230948289494424</v>
      </c>
      <c r="BL1419" s="14">
        <f t="shared" si="1955"/>
        <v>0.36532157088452999</v>
      </c>
      <c r="BM1419" s="14">
        <f t="shared" si="1956"/>
        <v>0.64143799595671502</v>
      </c>
      <c r="BN1419" s="14">
        <f t="shared" si="1957"/>
        <v>0.35526660011873706</v>
      </c>
    </row>
    <row r="1420" spans="1:66" x14ac:dyDescent="0.25">
      <c r="A1420" t="s">
        <v>290</v>
      </c>
      <c r="B1420" t="s">
        <v>302</v>
      </c>
      <c r="C1420" t="s">
        <v>313</v>
      </c>
      <c r="D1420" t="s">
        <v>394</v>
      </c>
      <c r="E1420" s="10">
        <f>VLOOKUP(A1420,home!$A$2:$E$405,3,FALSE)</f>
        <v>1.6512</v>
      </c>
      <c r="F1420" s="10">
        <f>VLOOKUP(B1420,home!$B$2:$E$405,3,FALSE)</f>
        <v>1.2491000000000001</v>
      </c>
      <c r="G1420" s="10">
        <f>VLOOKUP(C1420,away!$B$2:$E$405,4,FALSE)</f>
        <v>1.022</v>
      </c>
      <c r="H1420" s="10">
        <f>VLOOKUP(A1420,away!$A$2:$E$405,3,FALSE)</f>
        <v>1.1418999999999999</v>
      </c>
      <c r="I1420" s="10">
        <f>VLOOKUP(C1420,away!$B$2:$E$405,3,FALSE)</f>
        <v>0.93049999999999999</v>
      </c>
      <c r="J1420" s="10">
        <f>VLOOKUP(B1420,home!$B$2:$E$405,4,FALSE)</f>
        <v>1.2040999999999999</v>
      </c>
      <c r="K1420" s="12">
        <f t="shared" si="1902"/>
        <v>2.1078892262400002</v>
      </c>
      <c r="L1420" s="12">
        <f t="shared" si="1903"/>
        <v>1.2794019455949996</v>
      </c>
      <c r="M1420" s="13">
        <f t="shared" si="1904"/>
        <v>3.380011169763051E-2</v>
      </c>
      <c r="N1420" s="13">
        <f t="shared" si="1905"/>
        <v>7.1246891293143946E-2</v>
      </c>
      <c r="O1420" s="13">
        <f t="shared" si="1906"/>
        <v>4.3243928667276776E-2</v>
      </c>
      <c r="P1420" s="13">
        <f t="shared" si="1907"/>
        <v>9.1153411338043805E-2</v>
      </c>
      <c r="Q1420" s="13">
        <f t="shared" si="1908"/>
        <v>7.509027727995532E-2</v>
      </c>
      <c r="R1420" s="13">
        <f t="shared" si="1909"/>
        <v>2.7663183236042652E-2</v>
      </c>
      <c r="S1420" s="13">
        <f t="shared" si="1910"/>
        <v>6.1456486245466312E-2</v>
      </c>
      <c r="T1420" s="13">
        <f t="shared" si="1911"/>
        <v>9.6070646847242827E-2</v>
      </c>
      <c r="U1420" s="13">
        <f t="shared" si="1912"/>
        <v>5.8310925906757287E-2</v>
      </c>
      <c r="V1420" s="13">
        <f t="shared" si="1913"/>
        <v>1.8415351274043069E-2</v>
      </c>
      <c r="W1420" s="13">
        <f t="shared" si="1914"/>
        <v>5.2760662157930689E-2</v>
      </c>
      <c r="X1420" s="13">
        <f t="shared" si="1915"/>
        <v>6.7502093815736991E-2</v>
      </c>
      <c r="Y1420" s="13">
        <f t="shared" si="1916"/>
        <v>4.3181155079795065E-2</v>
      </c>
      <c r="Z1420" s="13">
        <f t="shared" si="1917"/>
        <v>1.179744348451465E-2</v>
      </c>
      <c r="AA1420" s="13">
        <f t="shared" si="1918"/>
        <v>2.4867704018183719E-2</v>
      </c>
      <c r="AB1420" s="13">
        <f t="shared" si="1919"/>
        <v>2.6209182690627317E-2</v>
      </c>
      <c r="AC1420" s="13">
        <f t="shared" si="1920"/>
        <v>3.1039507070162566E-3</v>
      </c>
      <c r="AD1420" s="13">
        <f t="shared" si="1921"/>
        <v>2.7803407832997659E-2</v>
      </c>
      <c r="AE1420" s="13">
        <f t="shared" si="1922"/>
        <v>3.5571734075708454E-2</v>
      </c>
      <c r="AF1420" s="13">
        <f t="shared" si="1923"/>
        <v>2.2755272892324679E-2</v>
      </c>
      <c r="AG1420" s="13">
        <f t="shared" si="1924"/>
        <v>9.7043801369951169E-3</v>
      </c>
      <c r="AH1420" s="13">
        <f t="shared" si="1925"/>
        <v>3.773418036783775E-3</v>
      </c>
      <c r="AI1420" s="13">
        <f t="shared" si="1926"/>
        <v>7.953947225836212E-3</v>
      </c>
      <c r="AJ1420" s="13">
        <f t="shared" si="1927"/>
        <v>8.3830198317108463E-3</v>
      </c>
      <c r="AK1420" s="13">
        <f t="shared" si="1928"/>
        <v>5.8901590622065167E-3</v>
      </c>
      <c r="AL1420" s="13">
        <f t="shared" si="1929"/>
        <v>3.3483403617213365E-4</v>
      </c>
      <c r="AM1420" s="13">
        <f t="shared" si="1930"/>
        <v>1.1721300764786511E-2</v>
      </c>
      <c r="AN1420" s="13">
        <f t="shared" si="1931"/>
        <v>1.4996255003372018E-2</v>
      </c>
      <c r="AO1420" s="13">
        <f t="shared" si="1932"/>
        <v>9.5931189139764565E-3</v>
      </c>
      <c r="AP1420" s="13">
        <f t="shared" si="1933"/>
        <v>4.0911516676218904E-3</v>
      </c>
      <c r="AQ1420" s="13">
        <f t="shared" si="1934"/>
        <v>1.3085568508199189E-3</v>
      </c>
      <c r="AR1420" s="13">
        <f t="shared" si="1935"/>
        <v>9.6554367556088417E-4</v>
      </c>
      <c r="AS1420" s="13">
        <f t="shared" si="1936"/>
        <v>2.0352591111789577E-3</v>
      </c>
      <c r="AT1420" s="13">
        <f t="shared" si="1937"/>
        <v>2.1450503765304625E-3</v>
      </c>
      <c r="AU1420" s="13">
        <f t="shared" si="1938"/>
        <v>1.5071761928102056E-3</v>
      </c>
      <c r="AV1420" s="13">
        <f t="shared" si="1939"/>
        <v>7.942401147175139E-4</v>
      </c>
      <c r="AW1420" s="13">
        <f t="shared" si="1940"/>
        <v>2.5083139190496613E-5</v>
      </c>
      <c r="AX1420" s="13">
        <f t="shared" si="1941"/>
        <v>4.1178672666020303E-3</v>
      </c>
      <c r="AY1420" s="13">
        <f t="shared" si="1942"/>
        <v>5.2684073925926E-3</v>
      </c>
      <c r="AZ1420" s="13">
        <f t="shared" si="1943"/>
        <v>3.3702053341350272E-3</v>
      </c>
      <c r="BA1420" s="13">
        <f t="shared" si="1944"/>
        <v>1.4372824205156668E-3</v>
      </c>
      <c r="BB1420" s="13">
        <f t="shared" si="1945"/>
        <v>4.5971548129430874E-4</v>
      </c>
      <c r="BC1420" s="13">
        <f t="shared" si="1946"/>
        <v>1.1763217623761593E-4</v>
      </c>
      <c r="BD1420" s="13">
        <f t="shared" si="1947"/>
        <v>2.0588640951159034E-4</v>
      </c>
      <c r="BE1420" s="13">
        <f t="shared" si="1948"/>
        <v>4.3398574443871799E-4</v>
      </c>
      <c r="BF1420" s="13">
        <f t="shared" si="1949"/>
        <v>4.5739693752205993E-4</v>
      </c>
      <c r="BG1420" s="13">
        <f t="shared" si="1950"/>
        <v>3.2138069223930685E-4</v>
      </c>
      <c r="BH1420" s="13">
        <f t="shared" si="1951"/>
        <v>1.6935872467319712E-4</v>
      </c>
      <c r="BI1420" s="13">
        <f t="shared" si="1952"/>
        <v>7.1397886221675696E-5</v>
      </c>
      <c r="BJ1420" s="14">
        <f t="shared" si="1953"/>
        <v>0.55816801468378463</v>
      </c>
      <c r="BK1420" s="14">
        <f t="shared" si="1954"/>
        <v>0.21353255269096466</v>
      </c>
      <c r="BL1420" s="14">
        <f t="shared" si="1955"/>
        <v>0.21540214454082965</v>
      </c>
      <c r="BM1420" s="14">
        <f t="shared" si="1956"/>
        <v>0.65145902763459862</v>
      </c>
      <c r="BN1420" s="14">
        <f t="shared" si="1957"/>
        <v>0.34219780351209306</v>
      </c>
    </row>
    <row r="1421" spans="1:66" x14ac:dyDescent="0.25">
      <c r="A1421" t="s">
        <v>290</v>
      </c>
      <c r="B1421" t="s">
        <v>296</v>
      </c>
      <c r="C1421" t="s">
        <v>301</v>
      </c>
      <c r="D1421" t="s">
        <v>394</v>
      </c>
      <c r="E1421" s="10">
        <f>VLOOKUP(A1421,home!$A$2:$E$405,3,FALSE)</f>
        <v>1.6512</v>
      </c>
      <c r="F1421" s="10">
        <f>VLOOKUP(B1421,home!$B$2:$E$405,3,FALSE)</f>
        <v>1.1734</v>
      </c>
      <c r="G1421" s="10">
        <f>VLOOKUP(C1421,away!$B$2:$E$405,4,FALSE)</f>
        <v>0.68130000000000002</v>
      </c>
      <c r="H1421" s="10">
        <f>VLOOKUP(A1421,away!$A$2:$E$405,3,FALSE)</f>
        <v>1.1418999999999999</v>
      </c>
      <c r="I1421" s="10">
        <f>VLOOKUP(C1421,away!$B$2:$E$405,3,FALSE)</f>
        <v>0.49259999999999998</v>
      </c>
      <c r="J1421" s="10">
        <f>VLOOKUP(B1421,home!$B$2:$E$405,4,FALSE)</f>
        <v>1.2040999999999999</v>
      </c>
      <c r="K1421" s="12">
        <f t="shared" si="1902"/>
        <v>1.3200310679040002</v>
      </c>
      <c r="L1421" s="12">
        <f t="shared" si="1903"/>
        <v>0.67730617775399993</v>
      </c>
      <c r="M1421" s="13">
        <f t="shared" si="1904"/>
        <v>0.13569612805702597</v>
      </c>
      <c r="N1421" s="13">
        <f t="shared" si="1905"/>
        <v>0.17912310482955399</v>
      </c>
      <c r="O1421" s="13">
        <f t="shared" si="1906"/>
        <v>9.190782583032156E-2</v>
      </c>
      <c r="P1421" s="13">
        <f t="shared" si="1907"/>
        <v>0.12132118547953424</v>
      </c>
      <c r="Q1421" s="13">
        <f t="shared" si="1908"/>
        <v>0.11822403167721816</v>
      </c>
      <c r="R1421" s="13">
        <f t="shared" si="1909"/>
        <v>3.1124869109407718E-2</v>
      </c>
      <c r="S1421" s="13">
        <f t="shared" si="1910"/>
        <v>2.7117262402605171E-2</v>
      </c>
      <c r="T1421" s="13">
        <f t="shared" si="1911"/>
        <v>8.0073867013964434E-2</v>
      </c>
      <c r="U1421" s="13">
        <f t="shared" si="1912"/>
        <v>4.1085794208863706E-2</v>
      </c>
      <c r="V1421" s="13">
        <f t="shared" si="1913"/>
        <v>2.6938445061446331E-3</v>
      </c>
      <c r="W1421" s="13">
        <f t="shared" si="1914"/>
        <v>5.2019798262264876E-2</v>
      </c>
      <c r="X1421" s="13">
        <f t="shared" si="1915"/>
        <v>3.5233330728548784E-2</v>
      </c>
      <c r="Y1421" s="13">
        <f t="shared" si="1916"/>
        <v>1.1931876282647965E-2</v>
      </c>
      <c r="Z1421" s="13">
        <f t="shared" si="1917"/>
        <v>7.0270220431954966E-3</v>
      </c>
      <c r="AA1421" s="13">
        <f t="shared" si="1918"/>
        <v>9.2758874118643014E-3</v>
      </c>
      <c r="AB1421" s="13">
        <f t="shared" si="1919"/>
        <v>6.1222297830202535E-3</v>
      </c>
      <c r="AC1421" s="13">
        <f t="shared" si="1920"/>
        <v>1.5052953871206443E-4</v>
      </c>
      <c r="AD1421" s="13">
        <f t="shared" si="1921"/>
        <v>1.716693746307205E-2</v>
      </c>
      <c r="AE1421" s="13">
        <f t="shared" si="1922"/>
        <v>1.1627272796855279E-2</v>
      </c>
      <c r="AF1421" s="13">
        <f t="shared" si="1923"/>
        <v>3.9376118478705539E-3</v>
      </c>
      <c r="AG1421" s="13">
        <f t="shared" si="1924"/>
        <v>8.8898961005335665E-4</v>
      </c>
      <c r="AH1421" s="13">
        <f t="shared" si="1925"/>
        <v>1.1898613602674608E-3</v>
      </c>
      <c r="AI1421" s="13">
        <f t="shared" si="1926"/>
        <v>1.5706539620515627E-3</v>
      </c>
      <c r="AJ1421" s="13">
        <f t="shared" si="1927"/>
        <v>1.0366560134172868E-3</v>
      </c>
      <c r="AK1421" s="13">
        <f t="shared" si="1928"/>
        <v>4.5613938148010813E-4</v>
      </c>
      <c r="AL1421" s="13">
        <f t="shared" si="1929"/>
        <v>5.3833288680308878E-6</v>
      </c>
      <c r="AM1421" s="13">
        <f t="shared" si="1930"/>
        <v>4.5321781584040368E-3</v>
      </c>
      <c r="AN1421" s="13">
        <f t="shared" si="1931"/>
        <v>3.0696722653688006E-3</v>
      </c>
      <c r="AO1421" s="13">
        <f t="shared" si="1932"/>
        <v>1.0395539945072022E-3</v>
      </c>
      <c r="AP1421" s="13">
        <f t="shared" si="1933"/>
        <v>2.3469878086285859E-4</v>
      </c>
      <c r="AQ1421" s="13">
        <f t="shared" si="1934"/>
        <v>3.9740733547436581E-5</v>
      </c>
      <c r="AR1421" s="13">
        <f t="shared" si="1935"/>
        <v>1.6118008999598584E-4</v>
      </c>
      <c r="AS1421" s="13">
        <f t="shared" si="1936"/>
        <v>2.1276272632226407E-4</v>
      </c>
      <c r="AT1421" s="13">
        <f t="shared" si="1937"/>
        <v>1.404267044186724E-4</v>
      </c>
      <c r="AU1421" s="13">
        <f t="shared" si="1938"/>
        <v>6.1789204198673162E-5</v>
      </c>
      <c r="AV1421" s="13">
        <f t="shared" si="1939"/>
        <v>2.0390917300828232E-5</v>
      </c>
      <c r="AW1421" s="13">
        <f t="shared" si="1940"/>
        <v>1.3369574959861713E-7</v>
      </c>
      <c r="AX1421" s="13">
        <f t="shared" si="1941"/>
        <v>9.9710266239487586E-4</v>
      </c>
      <c r="AY1421" s="13">
        <f t="shared" si="1942"/>
        <v>6.7534379309501025E-4</v>
      </c>
      <c r="AZ1421" s="13">
        <f t="shared" si="1943"/>
        <v>2.2870726158553476E-4</v>
      </c>
      <c r="BA1421" s="13">
        <f t="shared" si="1944"/>
        <v>5.1634947056360933E-5</v>
      </c>
      <c r="BB1421" s="13">
        <f t="shared" si="1945"/>
        <v>8.7431671573184901E-6</v>
      </c>
      <c r="BC1421" s="13">
        <f t="shared" si="1946"/>
        <v>1.1843602257575387E-6</v>
      </c>
      <c r="BD1421" s="13">
        <f t="shared" si="1947"/>
        <v>1.8194711780871147E-5</v>
      </c>
      <c r="BE1421" s="13">
        <f t="shared" si="1948"/>
        <v>2.4017584822308833E-5</v>
      </c>
      <c r="BF1421" s="13">
        <f t="shared" si="1949"/>
        <v>1.5851979070733617E-5</v>
      </c>
      <c r="BG1421" s="13">
        <f t="shared" si="1950"/>
        <v>6.9750349537107853E-6</v>
      </c>
      <c r="BH1421" s="13">
        <f t="shared" si="1951"/>
        <v>2.3018157096536458E-6</v>
      </c>
      <c r="BI1421" s="13">
        <f t="shared" si="1952"/>
        <v>6.076936498664612E-7</v>
      </c>
      <c r="BJ1421" s="14">
        <f t="shared" si="1953"/>
        <v>0.52110538063625456</v>
      </c>
      <c r="BK1421" s="14">
        <f t="shared" si="1954"/>
        <v>0.28765967710598511</v>
      </c>
      <c r="BL1421" s="14">
        <f t="shared" si="1955"/>
        <v>0.18443441552291753</v>
      </c>
      <c r="BM1421" s="14">
        <f t="shared" si="1956"/>
        <v>0.32215414022794575</v>
      </c>
      <c r="BN1421" s="14">
        <f t="shared" si="1957"/>
        <v>0.67739714498306169</v>
      </c>
    </row>
    <row r="1422" spans="1:66" x14ac:dyDescent="0.25">
      <c r="A1422" t="s">
        <v>338</v>
      </c>
      <c r="B1422" t="s">
        <v>83</v>
      </c>
      <c r="C1422" t="s">
        <v>76</v>
      </c>
      <c r="D1422" t="s">
        <v>395</v>
      </c>
      <c r="E1422" s="10">
        <f>VLOOKUP(A1422,home!$A$2:$E$405,3,FALSE)</f>
        <v>1.3033999999999999</v>
      </c>
      <c r="F1422" s="10">
        <f>VLOOKUP(B1422,home!$B$2:$E$405,3,FALSE)</f>
        <v>0.6905</v>
      </c>
      <c r="G1422" s="10">
        <f>VLOOKUP(C1422,away!$B$2:$E$405,4,FALSE)</f>
        <v>0.6905</v>
      </c>
      <c r="H1422" s="10">
        <f>VLOOKUP(A1422,away!$A$2:$E$405,3,FALSE)</f>
        <v>1.0085</v>
      </c>
      <c r="I1422" s="10">
        <f>VLOOKUP(C1422,away!$B$2:$E$405,3,FALSE)</f>
        <v>1.1899</v>
      </c>
      <c r="J1422" s="10">
        <f>VLOOKUP(B1422,home!$B$2:$E$405,4,FALSE)</f>
        <v>0.89239999999999997</v>
      </c>
      <c r="K1422" s="12">
        <f t="shared" si="1902"/>
        <v>0.62144841184999988</v>
      </c>
      <c r="L1422" s="12">
        <f t="shared" si="1903"/>
        <v>1.0708926274599999</v>
      </c>
      <c r="M1422" s="13">
        <f t="shared" si="1904"/>
        <v>0.18408806176592754</v>
      </c>
      <c r="N1422" s="13">
        <f t="shared" si="1905"/>
        <v>0.11440123362498034</v>
      </c>
      <c r="O1422" s="13">
        <f t="shared" si="1906"/>
        <v>0.19713854814853288</v>
      </c>
      <c r="P1422" s="13">
        <f t="shared" si="1907"/>
        <v>0.12251143766132047</v>
      </c>
      <c r="Q1422" s="13">
        <f t="shared" si="1908"/>
        <v>3.5547232474962415E-2</v>
      </c>
      <c r="R1422" s="13">
        <f t="shared" si="1909"/>
        <v>0.10555710890021602</v>
      </c>
      <c r="S1422" s="13">
        <f t="shared" si="1910"/>
        <v>2.0382978958363947E-2</v>
      </c>
      <c r="T1422" s="13">
        <f t="shared" si="1911"/>
        <v>3.8067269184043934E-2</v>
      </c>
      <c r="U1422" s="13">
        <f t="shared" si="1912"/>
        <v>6.5598297685516727E-2</v>
      </c>
      <c r="V1422" s="13">
        <f t="shared" si="1913"/>
        <v>1.5072182978653854E-3</v>
      </c>
      <c r="W1422" s="13">
        <f t="shared" si="1914"/>
        <v>7.3635903890760463E-3</v>
      </c>
      <c r="X1422" s="13">
        <f t="shared" si="1915"/>
        <v>7.8856146592968506E-3</v>
      </c>
      <c r="Y1422" s="13">
        <f t="shared" si="1916"/>
        <v>4.2223233008157474E-3</v>
      </c>
      <c r="Z1422" s="13">
        <f t="shared" si="1917"/>
        <v>3.7680109899077906E-2</v>
      </c>
      <c r="AA1422" s="13">
        <f t="shared" si="1918"/>
        <v>2.3416244455115417E-2</v>
      </c>
      <c r="AB1422" s="13">
        <f t="shared" si="1919"/>
        <v>7.2759939640614207E-3</v>
      </c>
      <c r="AC1422" s="13">
        <f t="shared" si="1920"/>
        <v>6.2691287110637551E-5</v>
      </c>
      <c r="AD1422" s="13">
        <f t="shared" si="1921"/>
        <v>1.1440228882013078E-3</v>
      </c>
      <c r="AE1422" s="13">
        <f t="shared" si="1922"/>
        <v>1.2251256766202762E-3</v>
      </c>
      <c r="AF1422" s="13">
        <f t="shared" si="1923"/>
        <v>6.559890274022988E-4</v>
      </c>
      <c r="AG1422" s="13">
        <f t="shared" si="1924"/>
        <v>2.3416460437992594E-4</v>
      </c>
      <c r="AH1422" s="13">
        <f t="shared" si="1925"/>
        <v>1.008783797320127E-2</v>
      </c>
      <c r="AI1422" s="13">
        <f t="shared" si="1926"/>
        <v>6.2690708874460497E-3</v>
      </c>
      <c r="AJ1422" s="13">
        <f t="shared" si="1927"/>
        <v>1.9479520733892083E-3</v>
      </c>
      <c r="AK1422" s="13">
        <f t="shared" si="1928"/>
        <v>4.0351724078921278E-4</v>
      </c>
      <c r="AL1422" s="13">
        <f t="shared" si="1929"/>
        <v>1.6688534039819785E-6</v>
      </c>
      <c r="AM1422" s="13">
        <f t="shared" si="1930"/>
        <v>1.4219024139855058E-4</v>
      </c>
      <c r="AN1422" s="13">
        <f t="shared" si="1931"/>
        <v>1.5227048121046547E-4</v>
      </c>
      <c r="AO1422" s="13">
        <f t="shared" si="1932"/>
        <v>8.1532667854036943E-5</v>
      </c>
      <c r="AP1422" s="13">
        <f t="shared" si="1933"/>
        <v>2.9104244300677708E-5</v>
      </c>
      <c r="AQ1422" s="13">
        <f t="shared" si="1934"/>
        <v>7.7918801623476178E-6</v>
      </c>
      <c r="AR1422" s="13">
        <f t="shared" si="1935"/>
        <v>2.1605982625024539E-3</v>
      </c>
      <c r="AS1422" s="13">
        <f t="shared" si="1936"/>
        <v>1.3427003588780189E-3</v>
      </c>
      <c r="AT1422" s="13">
        <f t="shared" si="1937"/>
        <v>4.1720950280758488E-4</v>
      </c>
      <c r="AU1422" s="13">
        <f t="shared" si="1938"/>
        <v>8.6424727642833924E-5</v>
      </c>
      <c r="AV1422" s="13">
        <f t="shared" si="1939"/>
        <v>1.3427127434551979E-5</v>
      </c>
      <c r="AW1422" s="13">
        <f t="shared" si="1940"/>
        <v>3.0850819108367272E-8</v>
      </c>
      <c r="AX1422" s="13">
        <f t="shared" si="1941"/>
        <v>1.4727316616282889E-5</v>
      </c>
      <c r="AY1422" s="13">
        <f t="shared" si="1942"/>
        <v>1.5771374786646496E-5</v>
      </c>
      <c r="AZ1422" s="13">
        <f t="shared" si="1943"/>
        <v>8.4447244919641317E-6</v>
      </c>
      <c r="BA1422" s="13">
        <f t="shared" si="1944"/>
        <v>3.0144643997917613E-6</v>
      </c>
      <c r="BB1422" s="13">
        <f t="shared" si="1945"/>
        <v>8.0704192536940748E-7</v>
      </c>
      <c r="BC1422" s="13">
        <f t="shared" si="1946"/>
        <v>1.7285104958584442E-7</v>
      </c>
      <c r="BD1422" s="13">
        <f t="shared" si="1947"/>
        <v>3.8562812503612718E-4</v>
      </c>
      <c r="BE1422" s="13">
        <f t="shared" si="1948"/>
        <v>2.3964798586839439E-4</v>
      </c>
      <c r="BF1422" s="13">
        <f t="shared" si="1949"/>
        <v>7.4464430110482438E-5</v>
      </c>
      <c r="BG1422" s="13">
        <f t="shared" si="1950"/>
        <v>1.5425267277158212E-5</v>
      </c>
      <c r="BH1422" s="13">
        <f t="shared" si="1951"/>
        <v>2.3965019629379356E-6</v>
      </c>
      <c r="BI1422" s="13">
        <f t="shared" si="1952"/>
        <v>2.9786046777263756E-7</v>
      </c>
      <c r="BJ1422" s="14">
        <f t="shared" si="1953"/>
        <v>0.21120239311797484</v>
      </c>
      <c r="BK1422" s="14">
        <f t="shared" si="1954"/>
        <v>0.32856982819877856</v>
      </c>
      <c r="BL1422" s="14">
        <f t="shared" si="1955"/>
        <v>0.42243279147825658</v>
      </c>
      <c r="BM1422" s="14">
        <f t="shared" si="1956"/>
        <v>0.24062575959418064</v>
      </c>
      <c r="BN1422" s="14">
        <f t="shared" si="1957"/>
        <v>0.75924362257593958</v>
      </c>
    </row>
    <row r="1423" spans="1:66" x14ac:dyDescent="0.25">
      <c r="A1423" t="s">
        <v>338</v>
      </c>
      <c r="B1423" t="s">
        <v>74</v>
      </c>
      <c r="C1423" t="s">
        <v>72</v>
      </c>
      <c r="D1423" t="s">
        <v>395</v>
      </c>
      <c r="E1423" s="10">
        <f>VLOOKUP(A1423,home!$A$2:$E$405,3,FALSE)</f>
        <v>1.3033999999999999</v>
      </c>
      <c r="F1423" s="10">
        <f>VLOOKUP(B1423,home!$B$2:$E$405,3,FALSE)</f>
        <v>1.0229999999999999</v>
      </c>
      <c r="G1423" s="10">
        <f>VLOOKUP(C1423,away!$B$2:$E$405,4,FALSE)</f>
        <v>0.84389999999999998</v>
      </c>
      <c r="H1423" s="10">
        <f>VLOOKUP(A1423,away!$A$2:$E$405,3,FALSE)</f>
        <v>1.0085</v>
      </c>
      <c r="I1423" s="10">
        <f>VLOOKUP(C1423,away!$B$2:$E$405,3,FALSE)</f>
        <v>0.69410000000000005</v>
      </c>
      <c r="J1423" s="10">
        <f>VLOOKUP(B1423,home!$B$2:$E$405,4,FALSE)</f>
        <v>0.99160000000000004</v>
      </c>
      <c r="K1423" s="12">
        <f t="shared" si="1902"/>
        <v>1.1252378629799999</v>
      </c>
      <c r="L1423" s="12">
        <f t="shared" si="1903"/>
        <v>0.69411985125999998</v>
      </c>
      <c r="M1423" s="13">
        <f t="shared" si="1904"/>
        <v>0.16212985119393752</v>
      </c>
      <c r="N1423" s="13">
        <f t="shared" si="1905"/>
        <v>0.18243464728273165</v>
      </c>
      <c r="O1423" s="13">
        <f t="shared" si="1906"/>
        <v>0.11253754819554185</v>
      </c>
      <c r="P1423" s="13">
        <f t="shared" si="1907"/>
        <v>0.12663151023656025</v>
      </c>
      <c r="Q1423" s="13">
        <f t="shared" si="1908"/>
        <v>0.10264118632096551</v>
      </c>
      <c r="R1423" s="13">
        <f t="shared" si="1909"/>
        <v>3.9057273107327282E-2</v>
      </c>
      <c r="S1423" s="13">
        <f t="shared" si="1910"/>
        <v>2.4726383307430794E-2</v>
      </c>
      <c r="T1423" s="13">
        <f t="shared" si="1911"/>
        <v>7.124528498225853E-2</v>
      </c>
      <c r="U1423" s="13">
        <f t="shared" si="1912"/>
        <v>4.3948722525115176E-2</v>
      </c>
      <c r="V1423" s="13">
        <f t="shared" si="1913"/>
        <v>2.1458377945894535E-3</v>
      </c>
      <c r="W1423" s="13">
        <f t="shared" si="1914"/>
        <v>3.8498583049845089E-2</v>
      </c>
      <c r="X1423" s="13">
        <f t="shared" si="1915"/>
        <v>2.6722630740279227E-2</v>
      </c>
      <c r="Y1423" s="13">
        <f t="shared" si="1916"/>
        <v>9.2743542373592593E-3</v>
      </c>
      <c r="Z1423" s="13">
        <f t="shared" si="1917"/>
        <v>9.036809533293071E-3</v>
      </c>
      <c r="AA1423" s="13">
        <f t="shared" si="1918"/>
        <v>1.0168560247399986E-2</v>
      </c>
      <c r="AB1423" s="13">
        <f t="shared" si="1919"/>
        <v>5.7210245011838703E-3</v>
      </c>
      <c r="AC1423" s="13">
        <f t="shared" si="1920"/>
        <v>1.0475040478762288E-4</v>
      </c>
      <c r="AD1423" s="13">
        <f t="shared" si="1921"/>
        <v>1.0830015829691439E-2</v>
      </c>
      <c r="AE1423" s="13">
        <f t="shared" si="1922"/>
        <v>7.5173289768488668E-3</v>
      </c>
      <c r="AF1423" s="13">
        <f t="shared" si="1923"/>
        <v>2.6089636356414112E-3</v>
      </c>
      <c r="AG1423" s="13">
        <f t="shared" si="1924"/>
        <v>6.0364448357138841E-4</v>
      </c>
      <c r="AH1423" s="13">
        <f t="shared" si="1925"/>
        <v>1.5681572222785837E-3</v>
      </c>
      <c r="AI1423" s="13">
        <f t="shared" si="1926"/>
        <v>1.7645498816134064E-3</v>
      </c>
      <c r="AJ1423" s="13">
        <f t="shared" si="1927"/>
        <v>9.9276916895414073E-4</v>
      </c>
      <c r="AK1423" s="13">
        <f t="shared" si="1928"/>
        <v>3.7236715270212934E-4</v>
      </c>
      <c r="AL1423" s="13">
        <f t="shared" si="1929"/>
        <v>3.2726118869450223E-6</v>
      </c>
      <c r="AM1423" s="13">
        <f t="shared" si="1930"/>
        <v>2.4372687736483106E-3</v>
      </c>
      <c r="AN1423" s="13">
        <f t="shared" si="1931"/>
        <v>1.6917566386454078E-3</v>
      </c>
      <c r="AO1423" s="13">
        <f t="shared" si="1932"/>
        <v>5.8714093319233384E-4</v>
      </c>
      <c r="AP1423" s="13">
        <f t="shared" si="1933"/>
        <v>1.3584872573870681E-4</v>
      </c>
      <c r="AQ1423" s="13">
        <f t="shared" si="1934"/>
        <v>2.357382432590292E-5</v>
      </c>
      <c r="AR1423" s="13">
        <f t="shared" si="1935"/>
        <v>2.1769781157606114E-4</v>
      </c>
      <c r="AS1423" s="13">
        <f t="shared" si="1936"/>
        <v>2.4496182027326975E-4</v>
      </c>
      <c r="AT1423" s="13">
        <f t="shared" si="1937"/>
        <v>1.3782015757799243E-4</v>
      </c>
      <c r="AU1423" s="13">
        <f t="shared" si="1938"/>
        <v>5.169348652954237E-5</v>
      </c>
      <c r="AV1423" s="13">
        <f t="shared" si="1939"/>
        <v>1.4541867078121923E-5</v>
      </c>
      <c r="AW1423" s="13">
        <f t="shared" si="1940"/>
        <v>7.1002036435297538E-8</v>
      </c>
      <c r="AX1423" s="13">
        <f t="shared" si="1941"/>
        <v>4.570845177279855E-4</v>
      </c>
      <c r="AY1423" s="13">
        <f t="shared" si="1942"/>
        <v>3.1727143745859809E-4</v>
      </c>
      <c r="AZ1423" s="13">
        <f t="shared" si="1943"/>
        <v>1.1011220148890423E-4</v>
      </c>
      <c r="BA1423" s="13">
        <f t="shared" si="1944"/>
        <v>2.5477021639796455E-5</v>
      </c>
      <c r="BB1423" s="13">
        <f t="shared" si="1945"/>
        <v>4.4210266177908281E-6</v>
      </c>
      <c r="BC1423" s="13">
        <f t="shared" si="1946"/>
        <v>6.1374446767149426E-7</v>
      </c>
      <c r="BD1423" s="13">
        <f t="shared" si="1947"/>
        <v>2.5184728765133829E-5</v>
      </c>
      <c r="BE1423" s="13">
        <f t="shared" si="1948"/>
        <v>2.8338810375410123E-5</v>
      </c>
      <c r="BF1423" s="13">
        <f t="shared" si="1949"/>
        <v>1.594395121311097E-5</v>
      </c>
      <c r="BG1423" s="13">
        <f t="shared" si="1950"/>
        <v>5.9802458634994563E-6</v>
      </c>
      <c r="BH1423" s="13">
        <f t="shared" si="1951"/>
        <v>1.6822997688847788E-6</v>
      </c>
      <c r="BI1423" s="13">
        <f t="shared" si="1952"/>
        <v>3.7859747936633087E-7</v>
      </c>
      <c r="BJ1423" s="14">
        <f t="shared" si="1953"/>
        <v>0.45816720838414371</v>
      </c>
      <c r="BK1423" s="14">
        <f t="shared" si="1954"/>
        <v>0.31605887698665119</v>
      </c>
      <c r="BL1423" s="14">
        <f t="shared" si="1955"/>
        <v>0.2168751957786168</v>
      </c>
      <c r="BM1423" s="14">
        <f t="shared" si="1956"/>
        <v>0.27438887391021849</v>
      </c>
      <c r="BN1423" s="14">
        <f t="shared" si="1957"/>
        <v>0.72543201633706411</v>
      </c>
    </row>
    <row r="1424" spans="1:66" x14ac:dyDescent="0.25">
      <c r="A1424" t="s">
        <v>338</v>
      </c>
      <c r="B1424" t="s">
        <v>78</v>
      </c>
      <c r="C1424" t="s">
        <v>94</v>
      </c>
      <c r="D1424" t="s">
        <v>395</v>
      </c>
      <c r="E1424" s="10">
        <f>VLOOKUP(A1424,home!$A$2:$E$405,3,FALSE)</f>
        <v>1.3033999999999999</v>
      </c>
      <c r="F1424" s="10">
        <f>VLOOKUP(B1424,home!$B$2:$E$405,3,FALSE)</f>
        <v>0.76719999999999999</v>
      </c>
      <c r="G1424" s="10">
        <f>VLOOKUP(C1424,away!$B$2:$E$405,4,FALSE)</f>
        <v>1.1508</v>
      </c>
      <c r="H1424" s="10">
        <f>VLOOKUP(A1424,away!$A$2:$E$405,3,FALSE)</f>
        <v>1.0085</v>
      </c>
      <c r="I1424" s="10">
        <f>VLOOKUP(C1424,away!$B$2:$E$405,3,FALSE)</f>
        <v>1.2889999999999999</v>
      </c>
      <c r="J1424" s="10">
        <f>VLOOKUP(B1424,home!$B$2:$E$405,4,FALSE)</f>
        <v>0.7712</v>
      </c>
      <c r="K1424" s="12">
        <f t="shared" si="1902"/>
        <v>1.1507637267840001</v>
      </c>
      <c r="L1424" s="12">
        <f t="shared" si="1903"/>
        <v>1.0025264528</v>
      </c>
      <c r="M1424" s="13">
        <f t="shared" si="1904"/>
        <v>0.11610153377173828</v>
      </c>
      <c r="N1424" s="13">
        <f t="shared" si="1905"/>
        <v>0.13360543368850397</v>
      </c>
      <c r="O1424" s="13">
        <f t="shared" si="1906"/>
        <v>0.11639485881682017</v>
      </c>
      <c r="P1424" s="13">
        <f t="shared" si="1907"/>
        <v>0.13394298151054149</v>
      </c>
      <c r="Q1424" s="13">
        <f t="shared" si="1908"/>
        <v>7.6874143394987729E-2</v>
      </c>
      <c r="R1424" s="13">
        <f t="shared" si="1909"/>
        <v>5.8344462466891754E-2</v>
      </c>
      <c r="S1424" s="13">
        <f t="shared" si="1910"/>
        <v>3.8631535934757051E-2</v>
      </c>
      <c r="T1424" s="13">
        <f t="shared" si="1911"/>
        <v>7.706836228981559E-2</v>
      </c>
      <c r="U1424" s="13">
        <f t="shared" si="1912"/>
        <v>6.7140691065609576E-2</v>
      </c>
      <c r="V1424" s="13">
        <f t="shared" si="1913"/>
        <v>4.9520095187699847E-3</v>
      </c>
      <c r="W1424" s="13">
        <f t="shared" si="1914"/>
        <v>2.9487991915514572E-2</v>
      </c>
      <c r="X1424" s="13">
        <f t="shared" si="1915"/>
        <v>2.95624919352559E-2</v>
      </c>
      <c r="Y1424" s="13">
        <f t="shared" si="1916"/>
        <v>1.4818590087890351E-2</v>
      </c>
      <c r="Z1424" s="13">
        <f t="shared" si="1917"/>
        <v>1.9497288999151912E-2</v>
      </c>
      <c r="AA1424" s="13">
        <f t="shared" si="1918"/>
        <v>2.2436772950848737E-2</v>
      </c>
      <c r="AB1424" s="13">
        <f t="shared" si="1919"/>
        <v>1.2909712228962573E-2</v>
      </c>
      <c r="AC1424" s="13">
        <f t="shared" si="1920"/>
        <v>3.5706188468442759E-4</v>
      </c>
      <c r="AD1424" s="13">
        <f t="shared" si="1921"/>
        <v>8.4834278680185043E-3</v>
      </c>
      <c r="AE1424" s="13">
        <f t="shared" si="1922"/>
        <v>8.5048608481092559E-3</v>
      </c>
      <c r="AF1424" s="13">
        <f t="shared" si="1923"/>
        <v>4.2631739888062854E-3</v>
      </c>
      <c r="AG1424" s="13">
        <f t="shared" si="1924"/>
        <v>1.4246482322223975E-3</v>
      </c>
      <c r="AH1424" s="13">
        <f t="shared" si="1925"/>
        <v>4.8866369948840551E-3</v>
      </c>
      <c r="AI1424" s="13">
        <f t="shared" si="1926"/>
        <v>5.6233645996733419E-3</v>
      </c>
      <c r="AJ1424" s="13">
        <f t="shared" si="1927"/>
        <v>3.2355820018926565E-3</v>
      </c>
      <c r="AK1424" s="13">
        <f t="shared" si="1928"/>
        <v>1.2411301342710765E-3</v>
      </c>
      <c r="AL1424" s="13">
        <f t="shared" si="1929"/>
        <v>1.6477278762719429E-5</v>
      </c>
      <c r="AM1424" s="13">
        <f t="shared" si="1930"/>
        <v>1.9524842138608424E-3</v>
      </c>
      <c r="AN1424" s="13">
        <f t="shared" si="1931"/>
        <v>1.9574170730699068E-3</v>
      </c>
      <c r="AO1424" s="13">
        <f t="shared" si="1932"/>
        <v>9.8118119745746598E-4</v>
      </c>
      <c r="AP1424" s="13">
        <f t="shared" si="1933"/>
        <v>3.2788670181369657E-4</v>
      </c>
      <c r="AQ1424" s="13">
        <f t="shared" si="1934"/>
        <v>8.2178773022394114E-5</v>
      </c>
      <c r="AR1424" s="13">
        <f t="shared" si="1935"/>
        <v>9.7979657052047332E-4</v>
      </c>
      <c r="AS1424" s="13">
        <f t="shared" si="1936"/>
        <v>1.1275143529823222E-3</v>
      </c>
      <c r="AT1424" s="13">
        <f t="shared" si="1937"/>
        <v>6.4875130942019393E-4</v>
      </c>
      <c r="AU1424" s="13">
        <f t="shared" si="1938"/>
        <v>2.4885315819479418E-4</v>
      </c>
      <c r="AV1424" s="13">
        <f t="shared" si="1939"/>
        <v>7.1592796936552409E-5</v>
      </c>
      <c r="AW1424" s="13">
        <f t="shared" si="1940"/>
        <v>5.2803777601682714E-7</v>
      </c>
      <c r="AX1424" s="13">
        <f t="shared" si="1941"/>
        <v>3.7447466840490507E-4</v>
      </c>
      <c r="AY1424" s="13">
        <f t="shared" si="1942"/>
        <v>3.7542076097942564E-4</v>
      </c>
      <c r="AZ1424" s="13">
        <f t="shared" si="1943"/>
        <v>1.8818462190609012E-4</v>
      </c>
      <c r="BA1424" s="13">
        <f t="shared" si="1944"/>
        <v>6.2886687157007233E-5</v>
      </c>
      <c r="BB1424" s="13">
        <f t="shared" si="1945"/>
        <v>1.576139185096444E-5</v>
      </c>
      <c r="BC1424" s="13">
        <f t="shared" si="1946"/>
        <v>3.1602424527076428E-6</v>
      </c>
      <c r="BD1424" s="13">
        <f t="shared" si="1947"/>
        <v>1.6371199671824909E-4</v>
      </c>
      <c r="BE1424" s="13">
        <f t="shared" si="1948"/>
        <v>1.8839382746274231E-4</v>
      </c>
      <c r="BF1424" s="13">
        <f t="shared" si="1949"/>
        <v>1.0839839149706364E-4</v>
      </c>
      <c r="BG1424" s="13">
        <f t="shared" si="1950"/>
        <v>4.1580312325517349E-5</v>
      </c>
      <c r="BH1424" s="13">
        <f t="shared" si="1951"/>
        <v>1.1962278793138759E-5</v>
      </c>
      <c r="BI1424" s="13">
        <f t="shared" si="1952"/>
        <v>2.7531513049643124E-6</v>
      </c>
      <c r="BJ1424" s="14">
        <f t="shared" si="1953"/>
        <v>0.39041416058109984</v>
      </c>
      <c r="BK1424" s="14">
        <f t="shared" si="1954"/>
        <v>0.29437702066023336</v>
      </c>
      <c r="BL1424" s="14">
        <f t="shared" si="1955"/>
        <v>0.29580651940600999</v>
      </c>
      <c r="BM1424" s="14">
        <f t="shared" si="1956"/>
        <v>0.36445668327380837</v>
      </c>
      <c r="BN1424" s="14">
        <f t="shared" si="1957"/>
        <v>0.63526341364948335</v>
      </c>
    </row>
    <row r="1425" spans="1:66" x14ac:dyDescent="0.25">
      <c r="A1425" t="s">
        <v>338</v>
      </c>
      <c r="B1425" t="s">
        <v>71</v>
      </c>
      <c r="C1425" t="s">
        <v>84</v>
      </c>
      <c r="D1425" t="s">
        <v>395</v>
      </c>
      <c r="E1425" s="10">
        <f>VLOOKUP(A1425,home!$A$2:$E$405,3,FALSE)</f>
        <v>1.3033999999999999</v>
      </c>
      <c r="F1425" s="10">
        <f>VLOOKUP(B1425,home!$B$2:$E$405,3,FALSE)</f>
        <v>0.92069999999999996</v>
      </c>
      <c r="G1425" s="10">
        <f>VLOOKUP(C1425,away!$B$2:$E$405,4,FALSE)</f>
        <v>0.86309999999999998</v>
      </c>
      <c r="H1425" s="10">
        <f>VLOOKUP(A1425,away!$A$2:$E$405,3,FALSE)</f>
        <v>1.0085</v>
      </c>
      <c r="I1425" s="10">
        <f>VLOOKUP(C1425,away!$B$2:$E$405,3,FALSE)</f>
        <v>1.1154999999999999</v>
      </c>
      <c r="J1425" s="10">
        <f>VLOOKUP(B1425,home!$B$2:$E$405,4,FALSE)</f>
        <v>1.6857</v>
      </c>
      <c r="K1425" s="12">
        <f t="shared" si="1902"/>
        <v>1.035754851978</v>
      </c>
      <c r="L1425" s="12">
        <f t="shared" si="1903"/>
        <v>1.8963817359749997</v>
      </c>
      <c r="M1425" s="13">
        <f t="shared" si="1904"/>
        <v>5.3283072468970148E-2</v>
      </c>
      <c r="N1425" s="13">
        <f t="shared" si="1905"/>
        <v>5.5188200838031228E-2</v>
      </c>
      <c r="O1425" s="13">
        <f t="shared" si="1906"/>
        <v>0.10104504546678733</v>
      </c>
      <c r="P1425" s="13">
        <f t="shared" si="1907"/>
        <v>0.10465789611056259</v>
      </c>
      <c r="Q1425" s="13">
        <f t="shared" si="1908"/>
        <v>2.8580723394963582E-2</v>
      </c>
      <c r="R1425" s="13">
        <f t="shared" si="1909"/>
        <v>9.5809989366989479E-2</v>
      </c>
      <c r="S1425" s="13">
        <f t="shared" si="1910"/>
        <v>5.1391908868750225E-2</v>
      </c>
      <c r="T1425" s="13">
        <f t="shared" si="1911"/>
        <v>5.4199961847162324E-2</v>
      </c>
      <c r="U1425" s="13">
        <f t="shared" si="1912"/>
        <v>9.923566135481994E-2</v>
      </c>
      <c r="V1425" s="13">
        <f t="shared" si="1913"/>
        <v>1.1215921993156703E-2</v>
      </c>
      <c r="W1425" s="13">
        <f t="shared" si="1914"/>
        <v>9.8675409764582226E-3</v>
      </c>
      <c r="X1425" s="13">
        <f t="shared" si="1915"/>
        <v>1.8712624486740288E-2</v>
      </c>
      <c r="Y1425" s="13">
        <f t="shared" si="1916"/>
        <v>1.7743139654406419E-2</v>
      </c>
      <c r="Z1425" s="13">
        <f t="shared" si="1917"/>
        <v>6.05641046531726E-2</v>
      </c>
      <c r="AA1425" s="13">
        <f t="shared" si="1918"/>
        <v>6.2729565250226896E-2</v>
      </c>
      <c r="AB1425" s="13">
        <f t="shared" si="1919"/>
        <v>3.2486225785196519E-2</v>
      </c>
      <c r="AC1425" s="13">
        <f t="shared" si="1920"/>
        <v>1.3768852193015426E-3</v>
      </c>
      <c r="AD1425" s="13">
        <f t="shared" si="1921"/>
        <v>2.5550883608645835E-3</v>
      </c>
      <c r="AE1425" s="13">
        <f t="shared" si="1922"/>
        <v>4.8454229013458958E-3</v>
      </c>
      <c r="AF1425" s="13">
        <f t="shared" si="1923"/>
        <v>4.5943857465936752E-3</v>
      </c>
      <c r="AG1425" s="13">
        <f t="shared" si="1924"/>
        <v>2.9042364059547036E-3</v>
      </c>
      <c r="AH1425" s="13">
        <f t="shared" si="1925"/>
        <v>2.8713165479988732E-2</v>
      </c>
      <c r="AI1425" s="13">
        <f t="shared" si="1926"/>
        <v>2.9739800461545549E-2</v>
      </c>
      <c r="AJ1425" s="13">
        <f t="shared" si="1927"/>
        <v>1.5401571312451682E-2</v>
      </c>
      <c r="AK1425" s="13">
        <f t="shared" si="1928"/>
        <v>5.317417404985667E-3</v>
      </c>
      <c r="AL1425" s="13">
        <f t="shared" si="1929"/>
        <v>1.0817837903153877E-4</v>
      </c>
      <c r="AM1425" s="13">
        <f t="shared" si="1930"/>
        <v>5.2928903339960172E-4</v>
      </c>
      <c r="AN1425" s="13">
        <f t="shared" si="1931"/>
        <v>1.0037340559908663E-3</v>
      </c>
      <c r="AO1425" s="13">
        <f t="shared" si="1932"/>
        <v>9.5173146577859336E-4</v>
      </c>
      <c r="AP1425" s="13">
        <f t="shared" si="1933"/>
        <v>6.0161538975174672E-4</v>
      </c>
      <c r="AQ1425" s="13">
        <f t="shared" si="1934"/>
        <v>2.8522310930167316E-4</v>
      </c>
      <c r="AR1425" s="13">
        <f t="shared" si="1935"/>
        <v>1.089022451965569E-2</v>
      </c>
      <c r="AS1425" s="13">
        <f t="shared" si="1936"/>
        <v>1.1279602885363166E-2</v>
      </c>
      <c r="AT1425" s="13">
        <f t="shared" si="1937"/>
        <v>5.8414517084499733E-3</v>
      </c>
      <c r="AU1425" s="13">
        <f t="shared" si="1938"/>
        <v>2.0167706498740788E-3</v>
      </c>
      <c r="AV1425" s="13">
        <f t="shared" si="1939"/>
        <v>5.2221999648347536E-4</v>
      </c>
      <c r="AW1425" s="13">
        <f t="shared" si="1940"/>
        <v>5.9022922444006504E-6</v>
      </c>
      <c r="AX1425" s="13">
        <f t="shared" si="1941"/>
        <v>9.1368947407063821E-5</v>
      </c>
      <c r="AY1425" s="13">
        <f t="shared" si="1942"/>
        <v>1.7327040309801612E-4</v>
      </c>
      <c r="AZ1425" s="13">
        <f t="shared" si="1943"/>
        <v>1.6429341391005191E-4</v>
      </c>
      <c r="BA1425" s="13">
        <f t="shared" si="1944"/>
        <v>1.0385434316000116E-4</v>
      </c>
      <c r="BB1425" s="13">
        <f t="shared" si="1945"/>
        <v>4.9236869892576545E-5</v>
      </c>
      <c r="BC1425" s="13">
        <f t="shared" si="1946"/>
        <v>1.8674380160171895E-5</v>
      </c>
      <c r="BD1425" s="13">
        <f t="shared" si="1947"/>
        <v>3.4420038132903633E-3</v>
      </c>
      <c r="BE1425" s="13">
        <f t="shared" si="1948"/>
        <v>3.5650721501422722E-3</v>
      </c>
      <c r="BF1425" s="13">
        <f t="shared" si="1949"/>
        <v>1.8462703885807495E-3</v>
      </c>
      <c r="BG1425" s="13">
        <f t="shared" si="1950"/>
        <v>6.3742783767860626E-4</v>
      </c>
      <c r="BH1425" s="13">
        <f t="shared" si="1951"/>
        <v>1.6505474391536533E-4</v>
      </c>
      <c r="BI1425" s="13">
        <f t="shared" si="1952"/>
        <v>3.4191250370465197E-5</v>
      </c>
      <c r="BJ1425" s="14">
        <f t="shared" si="1953"/>
        <v>0.2031636160243713</v>
      </c>
      <c r="BK1425" s="14">
        <f t="shared" si="1954"/>
        <v>0.22220713344287077</v>
      </c>
      <c r="BL1425" s="14">
        <f t="shared" si="1955"/>
        <v>0.51071873182679606</v>
      </c>
      <c r="BM1425" s="14">
        <f t="shared" si="1956"/>
        <v>0.55792129019005243</v>
      </c>
      <c r="BN1425" s="14">
        <f t="shared" si="1957"/>
        <v>0.43856492764630434</v>
      </c>
    </row>
    <row r="1426" spans="1:66" x14ac:dyDescent="0.25">
      <c r="A1426" t="s">
        <v>350</v>
      </c>
      <c r="B1426" t="s">
        <v>102</v>
      </c>
      <c r="C1426" t="s">
        <v>108</v>
      </c>
      <c r="D1426" t="s">
        <v>395</v>
      </c>
      <c r="E1426" s="10">
        <f>VLOOKUP(A1426,home!$A$2:$E$405,3,FALSE)</f>
        <v>1.6667000000000001</v>
      </c>
      <c r="F1426" s="10">
        <f>VLOOKUP(B1426,home!$B$2:$E$405,3,FALSE)</f>
        <v>0.51429999999999998</v>
      </c>
      <c r="G1426" s="10">
        <f>VLOOKUP(C1426,away!$B$2:$E$405,4,FALSE)</f>
        <v>0.96</v>
      </c>
      <c r="H1426" s="10">
        <f>VLOOKUP(A1426,away!$A$2:$E$405,3,FALSE)</f>
        <v>1.3193999999999999</v>
      </c>
      <c r="I1426" s="10">
        <f>VLOOKUP(C1426,away!$B$2:$E$405,3,FALSE)</f>
        <v>1.0610999999999999</v>
      </c>
      <c r="J1426" s="10">
        <f>VLOOKUP(B1426,home!$B$2:$E$405,4,FALSE)</f>
        <v>1.0827</v>
      </c>
      <c r="K1426" s="12">
        <f t="shared" si="1902"/>
        <v>0.82289645759999996</v>
      </c>
      <c r="L1426" s="12">
        <f t="shared" si="1903"/>
        <v>1.5157966086179997</v>
      </c>
      <c r="M1426" s="13">
        <f t="shared" si="1904"/>
        <v>9.6453614378347027E-2</v>
      </c>
      <c r="N1426" s="13">
        <f t="shared" si="1905"/>
        <v>7.9371337594658184E-2</v>
      </c>
      <c r="O1426" s="13">
        <f t="shared" si="1906"/>
        <v>0.14620406156364679</v>
      </c>
      <c r="P1426" s="13">
        <f t="shared" si="1907"/>
        <v>0.12031080434745724</v>
      </c>
      <c r="Q1426" s="13">
        <f t="shared" si="1908"/>
        <v>3.2657196270808965E-2</v>
      </c>
      <c r="R1426" s="13">
        <f t="shared" si="1909"/>
        <v>0.11080781034217653</v>
      </c>
      <c r="S1426" s="13">
        <f t="shared" si="1910"/>
        <v>3.7517229748265331E-2</v>
      </c>
      <c r="T1426" s="13">
        <f t="shared" si="1911"/>
        <v>4.9501667354264617E-2</v>
      </c>
      <c r="U1426" s="13">
        <f t="shared" si="1912"/>
        <v>9.1183354604989705E-2</v>
      </c>
      <c r="V1426" s="13">
        <f t="shared" si="1913"/>
        <v>5.1996531838917502E-3</v>
      </c>
      <c r="W1426" s="13">
        <f t="shared" si="1914"/>
        <v>8.9578303754655423E-3</v>
      </c>
      <c r="X1426" s="13">
        <f t="shared" si="1915"/>
        <v>1.3578248903705976E-2</v>
      </c>
      <c r="Y1426" s="13">
        <f t="shared" si="1916"/>
        <v>1.0290931819604296E-2</v>
      </c>
      <c r="Z1426" s="13">
        <f t="shared" si="1917"/>
        <v>5.598736770835256E-2</v>
      </c>
      <c r="AA1426" s="13">
        <f t="shared" si="1918"/>
        <v>4.6071806557551949E-2</v>
      </c>
      <c r="AB1426" s="13">
        <f t="shared" si="1919"/>
        <v>1.8956163205720973E-2</v>
      </c>
      <c r="AC1426" s="13">
        <f t="shared" si="1920"/>
        <v>4.0535965196439365E-4</v>
      </c>
      <c r="AD1426" s="13">
        <f t="shared" si="1921"/>
        <v>1.8428417209380677E-3</v>
      </c>
      <c r="AE1426" s="13">
        <f t="shared" si="1922"/>
        <v>2.7933732308176814E-3</v>
      </c>
      <c r="AF1426" s="13">
        <f t="shared" si="1923"/>
        <v>2.1170928349388734E-3</v>
      </c>
      <c r="AG1426" s="13">
        <f t="shared" si="1924"/>
        <v>1.0696940464432704E-3</v>
      </c>
      <c r="AH1426" s="13">
        <f t="shared" si="1925"/>
        <v>2.1216365524442438E-2</v>
      </c>
      <c r="AI1426" s="13">
        <f t="shared" si="1926"/>
        <v>1.7458872033210445E-2</v>
      </c>
      <c r="AJ1426" s="13">
        <f t="shared" si="1927"/>
        <v>7.183421974910292E-3</v>
      </c>
      <c r="AK1426" s="13">
        <f t="shared" si="1928"/>
        <v>1.9704041655332254E-3</v>
      </c>
      <c r="AL1426" s="13">
        <f t="shared" si="1929"/>
        <v>2.0224911670615321E-5</v>
      </c>
      <c r="AM1426" s="13">
        <f t="shared" si="1930"/>
        <v>3.0329358481548483E-4</v>
      </c>
      <c r="AN1426" s="13">
        <f t="shared" si="1931"/>
        <v>4.5973138727890763E-4</v>
      </c>
      <c r="AO1426" s="13">
        <f t="shared" si="1932"/>
        <v>3.4842963885630822E-4</v>
      </c>
      <c r="AP1426" s="13">
        <f t="shared" si="1933"/>
        <v>1.7604948830679545E-4</v>
      </c>
      <c r="AQ1426" s="13">
        <f t="shared" si="1934"/>
        <v>6.6713804331093709E-5</v>
      </c>
      <c r="AR1426" s="13">
        <f t="shared" si="1935"/>
        <v>6.431938981829935E-3</v>
      </c>
      <c r="AS1426" s="13">
        <f t="shared" si="1936"/>
        <v>5.2928198036472033E-3</v>
      </c>
      <c r="AT1426" s="13">
        <f t="shared" si="1937"/>
        <v>2.1777213335682053E-3</v>
      </c>
      <c r="AU1426" s="13">
        <f t="shared" si="1938"/>
        <v>5.9734639034440817E-4</v>
      </c>
      <c r="AV1426" s="13">
        <f t="shared" si="1939"/>
        <v>1.2288855714364004E-4</v>
      </c>
      <c r="AW1426" s="13">
        <f t="shared" si="1940"/>
        <v>7.0076153721682302E-7</v>
      </c>
      <c r="AX1426" s="13">
        <f t="shared" si="1941"/>
        <v>4.159653609291126E-5</v>
      </c>
      <c r="AY1426" s="13">
        <f t="shared" si="1942"/>
        <v>6.3051888339891112E-5</v>
      </c>
      <c r="AZ1426" s="13">
        <f t="shared" si="1943"/>
        <v>4.7786919256283879E-5</v>
      </c>
      <c r="BA1426" s="13">
        <f t="shared" si="1944"/>
        <v>2.4145083381659094E-5</v>
      </c>
      <c r="BB1426" s="13">
        <f t="shared" si="1945"/>
        <v>9.1497588761794223E-6</v>
      </c>
      <c r="BC1426" s="13">
        <f t="shared" si="1946"/>
        <v>2.77383469483704E-6</v>
      </c>
      <c r="BD1426" s="13">
        <f t="shared" si="1947"/>
        <v>1.6249185492492909E-3</v>
      </c>
      <c r="BE1426" s="13">
        <f t="shared" si="1948"/>
        <v>1.3371397180657724E-3</v>
      </c>
      <c r="BF1426" s="13">
        <f t="shared" si="1949"/>
        <v>5.5016376865629345E-4</v>
      </c>
      <c r="BG1426" s="13">
        <f t="shared" si="1950"/>
        <v>1.5090927210904327E-4</v>
      </c>
      <c r="BH1426" s="13">
        <f t="shared" si="1951"/>
        <v>3.1045676359381539E-5</v>
      </c>
      <c r="BI1426" s="13">
        <f t="shared" si="1952"/>
        <v>5.1094754199862282E-6</v>
      </c>
      <c r="BJ1426" s="14">
        <f t="shared" si="1953"/>
        <v>0.20372293607587585</v>
      </c>
      <c r="BK1426" s="14">
        <f t="shared" si="1954"/>
        <v>0.25996993810993629</v>
      </c>
      <c r="BL1426" s="14">
        <f t="shared" si="1955"/>
        <v>0.47937426149857548</v>
      </c>
      <c r="BM1426" s="14">
        <f t="shared" si="1956"/>
        <v>0.41318732776884276</v>
      </c>
      <c r="BN1426" s="14">
        <f t="shared" si="1957"/>
        <v>0.58580482449709481</v>
      </c>
    </row>
    <row r="1427" spans="1:66" x14ac:dyDescent="0.25">
      <c r="A1427" t="s">
        <v>350</v>
      </c>
      <c r="B1427" t="s">
        <v>107</v>
      </c>
      <c r="C1427" t="s">
        <v>101</v>
      </c>
      <c r="D1427" t="s">
        <v>395</v>
      </c>
      <c r="E1427" s="10">
        <f>VLOOKUP(A1427,home!$A$2:$E$405,3,FALSE)</f>
        <v>1.6667000000000001</v>
      </c>
      <c r="F1427" s="10">
        <f>VLOOKUP(B1427,home!$B$2:$E$405,3,FALSE)</f>
        <v>0.9</v>
      </c>
      <c r="G1427" s="10">
        <f>VLOOKUP(C1427,away!$B$2:$E$405,4,FALSE)</f>
        <v>0.9</v>
      </c>
      <c r="H1427" s="10">
        <f>VLOOKUP(A1427,away!$A$2:$E$405,3,FALSE)</f>
        <v>1.3193999999999999</v>
      </c>
      <c r="I1427" s="10">
        <f>VLOOKUP(C1427,away!$B$2:$E$405,3,FALSE)</f>
        <v>1.5158</v>
      </c>
      <c r="J1427" s="10">
        <f>VLOOKUP(B1427,home!$B$2:$E$405,4,FALSE)</f>
        <v>1.1369</v>
      </c>
      <c r="K1427" s="12">
        <f t="shared" si="1902"/>
        <v>1.3500270000000003</v>
      </c>
      <c r="L1427" s="12">
        <f t="shared" si="1903"/>
        <v>2.2737391985879998</v>
      </c>
      <c r="M1427" s="13">
        <f t="shared" si="1904"/>
        <v>2.6681997322128514E-2</v>
      </c>
      <c r="N1427" s="13">
        <f t="shared" si="1905"/>
        <v>3.6021416798801199E-2</v>
      </c>
      <c r="O1427" s="13">
        <f t="shared" si="1906"/>
        <v>6.0667903207943637E-2</v>
      </c>
      <c r="P1427" s="13">
        <f t="shared" si="1907"/>
        <v>8.1903307364110542E-2</v>
      </c>
      <c r="Q1427" s="13">
        <f t="shared" si="1908"/>
        <v>2.4314942628317602E-2</v>
      </c>
      <c r="R1427" s="13">
        <f t="shared" si="1909"/>
        <v>6.8971494810022071E-2</v>
      </c>
      <c r="S1427" s="13">
        <f t="shared" si="1910"/>
        <v>6.2852788681758587E-2</v>
      </c>
      <c r="T1427" s="13">
        <f t="shared" si="1911"/>
        <v>5.5285838165424053E-2</v>
      </c>
      <c r="U1427" s="13">
        <f t="shared" si="1912"/>
        <v>9.311338022388968E-2</v>
      </c>
      <c r="V1427" s="13">
        <f t="shared" si="1913"/>
        <v>2.1437056137490498E-2</v>
      </c>
      <c r="W1427" s="13">
        <f t="shared" si="1914"/>
        <v>1.0941943017226575E-2</v>
      </c>
      <c r="X1427" s="13">
        <f t="shared" si="1915"/>
        <v>2.487912474698431E-2</v>
      </c>
      <c r="Y1427" s="13">
        <f t="shared" si="1916"/>
        <v>2.8284320581889493E-2</v>
      </c>
      <c r="Z1427" s="13">
        <f t="shared" si="1917"/>
        <v>5.2274397111585325E-2</v>
      </c>
      <c r="AA1427" s="13">
        <f t="shared" si="1918"/>
        <v>7.0571847509362212E-2</v>
      </c>
      <c r="AB1427" s="13">
        <f t="shared" si="1919"/>
        <v>4.7636949788760888E-2</v>
      </c>
      <c r="AC1427" s="13">
        <f t="shared" si="1920"/>
        <v>4.1127116923946692E-3</v>
      </c>
      <c r="AD1427" s="13">
        <f t="shared" si="1921"/>
        <v>3.6929796264293393E-3</v>
      </c>
      <c r="AE1427" s="13">
        <f t="shared" si="1922"/>
        <v>8.3968725361992565E-3</v>
      </c>
      <c r="AF1427" s="13">
        <f t="shared" si="1923"/>
        <v>9.5461491155516432E-3</v>
      </c>
      <c r="AG1427" s="13">
        <f t="shared" si="1924"/>
        <v>7.2351511465319788E-3</v>
      </c>
      <c r="AH1427" s="13">
        <f t="shared" si="1925"/>
        <v>2.9714586448791727E-2</v>
      </c>
      <c r="AI1427" s="13">
        <f t="shared" si="1926"/>
        <v>4.0115493999702961E-2</v>
      </c>
      <c r="AJ1427" s="13">
        <f t="shared" si="1927"/>
        <v>2.7078500008968505E-2</v>
      </c>
      <c r="AK1427" s="13">
        <f t="shared" si="1928"/>
        <v>1.2185568710535905E-2</v>
      </c>
      <c r="AL1427" s="13">
        <f t="shared" si="1929"/>
        <v>5.0497672385689334E-4</v>
      </c>
      <c r="AM1427" s="13">
        <f t="shared" si="1930"/>
        <v>9.9712444122590309E-4</v>
      </c>
      <c r="AN1427" s="13">
        <f t="shared" si="1931"/>
        <v>2.2672009278854916E-3</v>
      </c>
      <c r="AO1427" s="13">
        <f t="shared" si="1932"/>
        <v>2.5775118104041641E-3</v>
      </c>
      <c r="AP1427" s="13">
        <f t="shared" si="1933"/>
        <v>1.9535298793798232E-3</v>
      </c>
      <c r="AQ1427" s="13">
        <f t="shared" si="1934"/>
        <v>1.1104543655896981E-3</v>
      </c>
      <c r="AR1427" s="13">
        <f t="shared" si="1935"/>
        <v>1.3512643995689912E-2</v>
      </c>
      <c r="AS1427" s="13">
        <f t="shared" si="1936"/>
        <v>1.8242434235569267E-2</v>
      </c>
      <c r="AT1427" s="13">
        <f t="shared" si="1937"/>
        <v>1.231388938187144E-2</v>
      </c>
      <c r="AU1427" s="13">
        <f t="shared" si="1938"/>
        <v>5.5413610468465846E-3</v>
      </c>
      <c r="AV1427" s="13">
        <f t="shared" si="1939"/>
        <v>1.8702467574977907E-3</v>
      </c>
      <c r="AW1427" s="13">
        <f t="shared" si="1940"/>
        <v>4.3057812566827278E-5</v>
      </c>
      <c r="AX1427" s="13">
        <f t="shared" si="1941"/>
        <v>2.2435748633581394E-4</v>
      </c>
      <c r="AY1427" s="13">
        <f t="shared" si="1942"/>
        <v>5.1013041117841165E-4</v>
      </c>
      <c r="AZ1427" s="13">
        <f t="shared" si="1943"/>
        <v>5.7995175614408429E-4</v>
      </c>
      <c r="BA1427" s="13">
        <f t="shared" si="1944"/>
        <v>4.3955301374491783E-4</v>
      </c>
      <c r="BB1427" s="13">
        <f t="shared" si="1945"/>
        <v>2.4985722930232748E-4</v>
      </c>
      <c r="BC1427" s="13">
        <f t="shared" si="1946"/>
        <v>1.1362203526305847E-4</v>
      </c>
      <c r="BD1427" s="13">
        <f t="shared" si="1947"/>
        <v>5.1207047215941475E-3</v>
      </c>
      <c r="BE1427" s="13">
        <f t="shared" si="1948"/>
        <v>6.9130896331795842E-3</v>
      </c>
      <c r="BF1427" s="13">
        <f t="shared" si="1949"/>
        <v>4.6664288291062683E-3</v>
      </c>
      <c r="BG1427" s="13">
        <f t="shared" si="1950"/>
        <v>2.0999349709572828E-3</v>
      </c>
      <c r="BH1427" s="13">
        <f t="shared" si="1951"/>
        <v>7.0874222725913767E-4</v>
      </c>
      <c r="BI1427" s="13">
        <f t="shared" si="1952"/>
        <v>1.9136422856799411E-4</v>
      </c>
      <c r="BJ1427" s="14">
        <f t="shared" si="1953"/>
        <v>0.21962203171980915</v>
      </c>
      <c r="BK1427" s="14">
        <f t="shared" si="1954"/>
        <v>0.19800296833291811</v>
      </c>
      <c r="BL1427" s="14">
        <f t="shared" si="1955"/>
        <v>0.5212365647361169</v>
      </c>
      <c r="BM1427" s="14">
        <f t="shared" si="1956"/>
        <v>0.69210782717049435</v>
      </c>
      <c r="BN1427" s="14">
        <f t="shared" si="1957"/>
        <v>0.29856106213132361</v>
      </c>
    </row>
    <row r="1428" spans="1:66" x14ac:dyDescent="0.25">
      <c r="A1428" t="s">
        <v>350</v>
      </c>
      <c r="B1428" t="s">
        <v>106</v>
      </c>
      <c r="C1428" t="s">
        <v>104</v>
      </c>
      <c r="D1428" t="s">
        <v>395</v>
      </c>
      <c r="E1428" s="10">
        <f>VLOOKUP(A1428,home!$A$2:$E$405,3,FALSE)</f>
        <v>1.6667000000000001</v>
      </c>
      <c r="F1428" s="10">
        <f>VLOOKUP(B1428,home!$B$2:$E$405,3,FALSE)</f>
        <v>1.4</v>
      </c>
      <c r="G1428" s="10">
        <f>VLOOKUP(C1428,away!$B$2:$E$405,4,FALSE)</f>
        <v>1.8</v>
      </c>
      <c r="H1428" s="10">
        <f>VLOOKUP(A1428,away!$A$2:$E$405,3,FALSE)</f>
        <v>1.3193999999999999</v>
      </c>
      <c r="I1428" s="10">
        <f>VLOOKUP(C1428,away!$B$2:$E$405,3,FALSE)</f>
        <v>0.64959999999999996</v>
      </c>
      <c r="J1428" s="10">
        <f>VLOOKUP(B1428,home!$B$2:$E$405,4,FALSE)</f>
        <v>0.88419999999999999</v>
      </c>
      <c r="K1428" s="12">
        <f t="shared" si="1902"/>
        <v>4.2000840000000004</v>
      </c>
      <c r="L1428" s="12">
        <f t="shared" si="1903"/>
        <v>0.75783211660799987</v>
      </c>
      <c r="M1428" s="13">
        <f t="shared" si="1904"/>
        <v>7.0275571940726757E-3</v>
      </c>
      <c r="N1428" s="13">
        <f t="shared" si="1905"/>
        <v>2.9516330529909537E-2</v>
      </c>
      <c r="O1428" s="13">
        <f t="shared" si="1906"/>
        <v>5.3257085429678714E-3</v>
      </c>
      <c r="P1428" s="13">
        <f t="shared" si="1907"/>
        <v>2.2368423239982668E-2</v>
      </c>
      <c r="Q1428" s="13">
        <f t="shared" si="1908"/>
        <v>6.1985533798692302E-2</v>
      </c>
      <c r="R1428" s="13">
        <f t="shared" si="1909"/>
        <v>2.0179964887773248E-3</v>
      </c>
      <c r="S1428" s="13">
        <f t="shared" si="1910"/>
        <v>1.7799440987296737E-2</v>
      </c>
      <c r="T1428" s="13">
        <f t="shared" si="1911"/>
        <v>4.6974628277739697E-2</v>
      </c>
      <c r="U1428" s="13">
        <f t="shared" si="1912"/>
        <v>8.4757547645698192E-3</v>
      </c>
      <c r="V1428" s="13">
        <f t="shared" si="1913"/>
        <v>6.2949869815480831E-3</v>
      </c>
      <c r="W1428" s="13">
        <f t="shared" si="1914"/>
        <v>8.6781482913115604E-2</v>
      </c>
      <c r="X1428" s="13">
        <f t="shared" si="1915"/>
        <v>6.5765794878427361E-2</v>
      </c>
      <c r="Y1428" s="13">
        <f t="shared" si="1916"/>
        <v>2.4919715766563082E-2</v>
      </c>
      <c r="Z1428" s="13">
        <f t="shared" si="1917"/>
        <v>5.0976751679921069E-4</v>
      </c>
      <c r="AA1428" s="13">
        <f t="shared" si="1918"/>
        <v>2.1410663910280958E-3</v>
      </c>
      <c r="AB1428" s="13">
        <f t="shared" si="1919"/>
        <v>4.4963293459474255E-3</v>
      </c>
      <c r="AC1428" s="13">
        <f t="shared" si="1920"/>
        <v>1.2522926637670451E-3</v>
      </c>
      <c r="AD1428" s="13">
        <f t="shared" si="1921"/>
        <v>9.1122379469912571E-2</v>
      </c>
      <c r="AE1428" s="13">
        <f t="shared" si="1922"/>
        <v>6.9055465704041183E-2</v>
      </c>
      <c r="AF1428" s="13">
        <f t="shared" si="1923"/>
        <v>2.6166224868922335E-2</v>
      </c>
      <c r="AG1428" s="13">
        <f t="shared" si="1924"/>
        <v>6.6098685253521E-3</v>
      </c>
      <c r="AH1428" s="13">
        <f t="shared" si="1925"/>
        <v>9.6579549058487462E-5</v>
      </c>
      <c r="AI1428" s="13">
        <f t="shared" si="1926"/>
        <v>4.0564221872776821E-4</v>
      </c>
      <c r="AJ1428" s="13">
        <f t="shared" si="1927"/>
        <v>8.5186569630150012E-4</v>
      </c>
      <c r="AK1428" s="13">
        <f t="shared" si="1928"/>
        <v>1.1926358270615968E-3</v>
      </c>
      <c r="AL1428" s="13">
        <f t="shared" si="1929"/>
        <v>1.5943982553193805E-4</v>
      </c>
      <c r="AM1428" s="13">
        <f t="shared" si="1930"/>
        <v>7.6544329610701664E-2</v>
      </c>
      <c r="AN1428" s="13">
        <f t="shared" si="1931"/>
        <v>5.8007751323218427E-2</v>
      </c>
      <c r="AO1428" s="13">
        <f t="shared" si="1932"/>
        <v>2.1980068482472564E-2</v>
      </c>
      <c r="AP1428" s="13">
        <f t="shared" si="1933"/>
        <v>5.5524006070869908E-3</v>
      </c>
      <c r="AQ1428" s="13">
        <f t="shared" si="1934"/>
        <v>1.0519468760810692E-3</v>
      </c>
      <c r="AR1428" s="13">
        <f t="shared" si="1935"/>
        <v>1.4638216816807947E-5</v>
      </c>
      <c r="AS1428" s="13">
        <f t="shared" si="1936"/>
        <v>6.1481740240805979E-5</v>
      </c>
      <c r="AT1428" s="13">
        <f t="shared" si="1937"/>
        <v>1.2911423673878271E-4</v>
      </c>
      <c r="AU1428" s="13">
        <f t="shared" si="1938"/>
        <v>1.8076354663292452E-4</v>
      </c>
      <c r="AV1428" s="13">
        <f t="shared" si="1939"/>
        <v>1.8980551999905006E-4</v>
      </c>
      <c r="AW1428" s="13">
        <f t="shared" si="1940"/>
        <v>1.4096954319803586E-5</v>
      </c>
      <c r="AX1428" s="13">
        <f t="shared" si="1941"/>
        <v>5.358210234810571E-2</v>
      </c>
      <c r="AY1428" s="13">
        <f t="shared" si="1942"/>
        <v>4.0606238034771425E-2</v>
      </c>
      <c r="AZ1428" s="13">
        <f t="shared" si="1943"/>
        <v>1.5386355658689548E-2</v>
      </c>
      <c r="BA1428" s="13">
        <f t="shared" si="1944"/>
        <v>3.8867581585693926E-3</v>
      </c>
      <c r="BB1428" s="13">
        <f t="shared" si="1945"/>
        <v>7.3637754051301355E-4</v>
      </c>
      <c r="BC1428" s="13">
        <f t="shared" si="1946"/>
        <v>1.1161011002991408E-4</v>
      </c>
      <c r="BD1428" s="13">
        <f t="shared" si="1947"/>
        <v>1.8488851389413969E-6</v>
      </c>
      <c r="BE1428" s="13">
        <f t="shared" si="1948"/>
        <v>7.7654728899055373E-6</v>
      </c>
      <c r="BF1428" s="13">
        <f t="shared" si="1949"/>
        <v>1.6307819218663007E-5</v>
      </c>
      <c r="BG1428" s="13">
        <f t="shared" si="1950"/>
        <v>2.283140352506634E-5</v>
      </c>
      <c r="BH1428" s="13">
        <f t="shared" si="1951"/>
        <v>2.3973453160793686E-5</v>
      </c>
      <c r="BI1428" s="13">
        <f t="shared" si="1952"/>
        <v>2.0138103409079798E-5</v>
      </c>
      <c r="BJ1428" s="14">
        <f t="shared" si="1953"/>
        <v>0.78634336348291545</v>
      </c>
      <c r="BK1428" s="14">
        <f t="shared" si="1954"/>
        <v>9.5508378926970561E-2</v>
      </c>
      <c r="BL1428" s="14">
        <f t="shared" si="1955"/>
        <v>2.56722472222107E-2</v>
      </c>
      <c r="BM1428" s="14">
        <f t="shared" si="1956"/>
        <v>0.73920006627404189</v>
      </c>
      <c r="BN1428" s="14">
        <f t="shared" si="1957"/>
        <v>0.12824154979440239</v>
      </c>
    </row>
    <row r="1429" spans="1:66" x14ac:dyDescent="0.25">
      <c r="A1429" t="s">
        <v>339</v>
      </c>
      <c r="B1429" t="s">
        <v>109</v>
      </c>
      <c r="C1429" t="s">
        <v>113</v>
      </c>
      <c r="D1429" t="s">
        <v>395</v>
      </c>
      <c r="E1429" s="10">
        <f>VLOOKUP(A1429,home!$A$2:$E$405,3,FALSE)</f>
        <v>1.2199</v>
      </c>
      <c r="F1429" s="10">
        <f>VLOOKUP(B1429,home!$B$2:$E$405,3,FALSE)</f>
        <v>0.7026</v>
      </c>
      <c r="G1429" s="10">
        <f>VLOOKUP(C1429,away!$B$2:$E$405,4,FALSE)</f>
        <v>1.2296</v>
      </c>
      <c r="H1429" s="10">
        <f>VLOOKUP(A1429,away!$A$2:$E$405,3,FALSE)</f>
        <v>1.0142</v>
      </c>
      <c r="I1429" s="10">
        <f>VLOOKUP(C1429,away!$B$2:$E$405,3,FALSE)</f>
        <v>0.91559999999999997</v>
      </c>
      <c r="J1429" s="10">
        <f>VLOOKUP(B1429,home!$B$2:$E$405,4,FALSE)</f>
        <v>0.63390000000000002</v>
      </c>
      <c r="K1429" s="12">
        <f t="shared" si="1902"/>
        <v>1.0538922995039999</v>
      </c>
      <c r="L1429" s="12">
        <f t="shared" si="1903"/>
        <v>0.58864050352800001</v>
      </c>
      <c r="M1429" s="13">
        <f t="shared" si="1904"/>
        <v>0.19348935072649034</v>
      </c>
      <c r="N1429" s="13">
        <f t="shared" si="1905"/>
        <v>0.2039169367666768</v>
      </c>
      <c r="O1429" s="13">
        <f t="shared" si="1906"/>
        <v>0.11389566883894707</v>
      </c>
      <c r="P1429" s="13">
        <f t="shared" si="1907"/>
        <v>0.12003376833622398</v>
      </c>
      <c r="Q1429" s="13">
        <f t="shared" si="1908"/>
        <v>0.10745324469842238</v>
      </c>
      <c r="R1429" s="13">
        <f t="shared" si="1909"/>
        <v>3.3521801927508074E-2</v>
      </c>
      <c r="S1429" s="13">
        <f t="shared" si="1910"/>
        <v>1.8616147977778209E-2</v>
      </c>
      <c r="T1429" s="13">
        <f t="shared" si="1911"/>
        <v>6.3251332064996751E-2</v>
      </c>
      <c r="U1429" s="13">
        <f t="shared" si="1912"/>
        <v>3.532836891689909E-2</v>
      </c>
      <c r="V1429" s="13">
        <f t="shared" si="1913"/>
        <v>1.2831980360718768E-3</v>
      </c>
      <c r="W1429" s="13">
        <f t="shared" si="1914"/>
        <v>3.7748049048128784E-2</v>
      </c>
      <c r="X1429" s="13">
        <f t="shared" si="1915"/>
        <v>2.2220030598890172E-2</v>
      </c>
      <c r="Y1429" s="13">
        <f t="shared" si="1916"/>
        <v>6.5398050000691392E-3</v>
      </c>
      <c r="Z1429" s="13">
        <f t="shared" si="1917"/>
        <v>6.577430121924745E-3</v>
      </c>
      <c r="AA1429" s="13">
        <f t="shared" si="1918"/>
        <v>6.9319029560221427E-3</v>
      </c>
      <c r="AB1429" s="13">
        <f t="shared" si="1919"/>
        <v>3.6527395731303751E-3</v>
      </c>
      <c r="AC1429" s="13">
        <f t="shared" si="1920"/>
        <v>4.9753092099457587E-5</v>
      </c>
      <c r="AD1429" s="13">
        <f t="shared" si="1921"/>
        <v>9.9455945532805519E-3</v>
      </c>
      <c r="AE1429" s="13">
        <f t="shared" si="1922"/>
        <v>5.8543797857283988E-3</v>
      </c>
      <c r="AF1429" s="13">
        <f t="shared" si="1923"/>
        <v>1.7230625324576546E-3</v>
      </c>
      <c r="AG1429" s="13">
        <f t="shared" si="1924"/>
        <v>3.380881322387016E-4</v>
      </c>
      <c r="AH1429" s="13">
        <f t="shared" si="1925"/>
        <v>9.67935444722504E-4</v>
      </c>
      <c r="AI1429" s="13">
        <f t="shared" si="1926"/>
        <v>1.0200997116100263E-3</v>
      </c>
      <c r="AJ1429" s="13">
        <f t="shared" si="1927"/>
        <v>5.3753761539602888E-4</v>
      </c>
      <c r="AK1429" s="13">
        <f t="shared" si="1928"/>
        <v>1.8883558451987257E-4</v>
      </c>
      <c r="AL1429" s="13">
        <f t="shared" si="1929"/>
        <v>1.2346004797998398E-6</v>
      </c>
      <c r="AM1429" s="13">
        <f t="shared" si="1930"/>
        <v>2.0963171027382601E-3</v>
      </c>
      <c r="AN1429" s="13">
        <f t="shared" si="1931"/>
        <v>1.2339771549102077E-3</v>
      </c>
      <c r="AO1429" s="13">
        <f t="shared" si="1932"/>
        <v>3.6318446690419674E-4</v>
      </c>
      <c r="AP1429" s="13">
        <f t="shared" si="1933"/>
        <v>7.1261695824011549E-5</v>
      </c>
      <c r="AQ1429" s="13">
        <f t="shared" si="1934"/>
        <v>1.0486880128026333E-5</v>
      </c>
      <c r="AR1429" s="13">
        <f t="shared" si="1935"/>
        <v>1.139532015128107E-4</v>
      </c>
      <c r="AS1429" s="13">
        <f t="shared" si="1936"/>
        <v>1.2009440157817873E-4</v>
      </c>
      <c r="AT1429" s="13">
        <f t="shared" si="1937"/>
        <v>6.3283282518391789E-5</v>
      </c>
      <c r="AU1429" s="13">
        <f t="shared" si="1938"/>
        <v>2.22312547111564E-5</v>
      </c>
      <c r="AV1429" s="13">
        <f t="shared" si="1939"/>
        <v>5.8573370370999357E-6</v>
      </c>
      <c r="AW1429" s="13">
        <f t="shared" si="1940"/>
        <v>2.1275036501960928E-8</v>
      </c>
      <c r="AX1429" s="13">
        <f t="shared" si="1941"/>
        <v>3.6821540864906454E-4</v>
      </c>
      <c r="AY1429" s="13">
        <f t="shared" si="1942"/>
        <v>2.1674650355395364E-4</v>
      </c>
      <c r="AZ1429" s="13">
        <f t="shared" si="1943"/>
        <v>6.3792885494966362E-5</v>
      </c>
      <c r="BA1429" s="13">
        <f t="shared" si="1944"/>
        <v>1.2517025413087017E-5</v>
      </c>
      <c r="BB1429" s="13">
        <f t="shared" si="1945"/>
        <v>1.8420070354580783E-6</v>
      </c>
      <c r="BC1429" s="13">
        <f t="shared" si="1946"/>
        <v>2.1685598977083239E-7</v>
      </c>
      <c r="BD1429" s="13">
        <f t="shared" si="1947"/>
        <v>1.1179578319521421E-5</v>
      </c>
      <c r="BE1429" s="13">
        <f t="shared" si="1948"/>
        <v>1.1782071502645491E-5</v>
      </c>
      <c r="BF1429" s="13">
        <f t="shared" si="1949"/>
        <v>6.208517214421802E-6</v>
      </c>
      <c r="BG1429" s="13">
        <f t="shared" si="1950"/>
        <v>2.1810361612057207E-6</v>
      </c>
      <c r="BH1429" s="13">
        <f t="shared" si="1951"/>
        <v>5.7464430380861816E-7</v>
      </c>
      <c r="BI1429" s="13">
        <f t="shared" si="1952"/>
        <v>1.2112264134754798E-7</v>
      </c>
      <c r="BJ1429" s="14">
        <f t="shared" si="1953"/>
        <v>0.46342908116753029</v>
      </c>
      <c r="BK1429" s="14">
        <f t="shared" si="1954"/>
        <v>0.33369019927269766</v>
      </c>
      <c r="BL1429" s="14">
        <f t="shared" si="1955"/>
        <v>0.19640235701625575</v>
      </c>
      <c r="BM1429" s="14">
        <f t="shared" si="1956"/>
        <v>0.22757157105562237</v>
      </c>
      <c r="BN1429" s="14">
        <f t="shared" si="1957"/>
        <v>0.77231077129426873</v>
      </c>
    </row>
    <row r="1430" spans="1:66" x14ac:dyDescent="0.25">
      <c r="A1430" t="s">
        <v>339</v>
      </c>
      <c r="B1430" t="s">
        <v>110</v>
      </c>
      <c r="C1430" t="s">
        <v>120</v>
      </c>
      <c r="D1430" t="s">
        <v>395</v>
      </c>
      <c r="E1430" s="10">
        <f>VLOOKUP(A1430,home!$A$2:$E$405,3,FALSE)</f>
        <v>1.2199</v>
      </c>
      <c r="F1430" s="10">
        <f>VLOOKUP(B1430,home!$B$2:$E$405,3,FALSE)</f>
        <v>1.135</v>
      </c>
      <c r="G1430" s="10">
        <f>VLOOKUP(C1430,away!$B$2:$E$405,4,FALSE)</f>
        <v>0.99539999999999995</v>
      </c>
      <c r="H1430" s="10">
        <f>VLOOKUP(A1430,away!$A$2:$E$405,3,FALSE)</f>
        <v>1.0142</v>
      </c>
      <c r="I1430" s="10">
        <f>VLOOKUP(C1430,away!$B$2:$E$405,3,FALSE)</f>
        <v>0.91559999999999997</v>
      </c>
      <c r="J1430" s="10">
        <f>VLOOKUP(B1430,home!$B$2:$E$405,4,FALSE)</f>
        <v>1.2135</v>
      </c>
      <c r="K1430" s="12">
        <f t="shared" si="1902"/>
        <v>1.3782174020999998</v>
      </c>
      <c r="L1430" s="12">
        <f t="shared" si="1903"/>
        <v>1.12685794452</v>
      </c>
      <c r="M1430" s="13">
        <f t="shared" si="1904"/>
        <v>8.1669444236883798E-2</v>
      </c>
      <c r="N1430" s="13">
        <f t="shared" si="1905"/>
        <v>0.11255824926710876</v>
      </c>
      <c r="O1430" s="13">
        <f t="shared" si="1906"/>
        <v>9.2029862062865633E-2</v>
      </c>
      <c r="P1430" s="13">
        <f t="shared" si="1907"/>
        <v>0.12683715740790397</v>
      </c>
      <c r="Q1430" s="13">
        <f t="shared" si="1908"/>
        <v>7.756486894491943E-2</v>
      </c>
      <c r="R1430" s="13">
        <f t="shared" si="1909"/>
        <v>5.1852290599309944E-2</v>
      </c>
      <c r="S1430" s="13">
        <f t="shared" si="1910"/>
        <v>4.9246277630636361E-2</v>
      </c>
      <c r="T1430" s="13">
        <f t="shared" si="1911"/>
        <v>8.7404588786235096E-2</v>
      </c>
      <c r="U1430" s="13">
        <f t="shared" si="1912"/>
        <v>7.1463729242715185E-2</v>
      </c>
      <c r="V1430" s="13">
        <f t="shared" si="1913"/>
        <v>8.4980209971974533E-3</v>
      </c>
      <c r="W1430" s="13">
        <f t="shared" si="1914"/>
        <v>3.5633750723831285E-2</v>
      </c>
      <c r="X1430" s="13">
        <f t="shared" si="1915"/>
        <v>4.015417509619458E-2</v>
      </c>
      <c r="Y1430" s="13">
        <f t="shared" si="1916"/>
        <v>2.2624025606397001E-2</v>
      </c>
      <c r="Z1430" s="13">
        <f t="shared" si="1917"/>
        <v>1.9476721867797368E-2</v>
      </c>
      <c r="AA1430" s="13">
        <f t="shared" si="1918"/>
        <v>2.684315701405994E-2</v>
      </c>
      <c r="AB1430" s="13">
        <f t="shared" si="1919"/>
        <v>1.8497853062040041E-2</v>
      </c>
      <c r="AC1430" s="13">
        <f t="shared" si="1920"/>
        <v>8.2486849652640504E-4</v>
      </c>
      <c r="AD1430" s="13">
        <f t="shared" si="1921"/>
        <v>1.2277763837419431E-2</v>
      </c>
      <c r="AE1430" s="13">
        <f t="shared" si="1922"/>
        <v>1.3835295721136448E-2</v>
      </c>
      <c r="AF1430" s="13">
        <f t="shared" si="1923"/>
        <v>7.795206449073085E-3</v>
      </c>
      <c r="AG1430" s="13">
        <f t="shared" si="1924"/>
        <v>2.9280301054371801E-3</v>
      </c>
      <c r="AH1430" s="13">
        <f t="shared" si="1925"/>
        <v>5.48687469248347E-3</v>
      </c>
      <c r="AI1430" s="13">
        <f t="shared" si="1926"/>
        <v>7.5621061843228017E-3</v>
      </c>
      <c r="AJ1430" s="13">
        <f t="shared" si="1927"/>
        <v>5.2111131698808575E-3</v>
      </c>
      <c r="AK1430" s="13">
        <f t="shared" si="1928"/>
        <v>2.3940156183474312E-3</v>
      </c>
      <c r="AL1430" s="13">
        <f t="shared" si="1929"/>
        <v>5.1242653265168246E-5</v>
      </c>
      <c r="AM1430" s="13">
        <f t="shared" si="1930"/>
        <v>3.3842855559211072E-3</v>
      </c>
      <c r="AN1430" s="13">
        <f t="shared" si="1931"/>
        <v>3.8136090652139843E-3</v>
      </c>
      <c r="AO1430" s="13">
        <f t="shared" si="1932"/>
        <v>2.1486978362149347E-3</v>
      </c>
      <c r="AP1430" s="13">
        <f t="shared" si="1933"/>
        <v>8.0709240903724399E-4</v>
      </c>
      <c r="AQ1430" s="13">
        <f t="shared" si="1934"/>
        <v>2.2736962327135098E-4</v>
      </c>
      <c r="AR1430" s="13">
        <f t="shared" si="1935"/>
        <v>1.2365856675621457E-3</v>
      </c>
      <c r="AS1430" s="13">
        <f t="shared" si="1936"/>
        <v>1.704283886221594E-3</v>
      </c>
      <c r="AT1430" s="13">
        <f t="shared" si="1937"/>
        <v>1.1744368550546086E-3</v>
      </c>
      <c r="AU1430" s="13">
        <f t="shared" si="1938"/>
        <v>5.3954310376795242E-4</v>
      </c>
      <c r="AV1430" s="13">
        <f t="shared" si="1939"/>
        <v>1.8590192369900946E-4</v>
      </c>
      <c r="AW1430" s="13">
        <f t="shared" si="1940"/>
        <v>2.2106297386861019E-6</v>
      </c>
      <c r="AX1430" s="13">
        <f t="shared" si="1941"/>
        <v>7.7738020780768972E-4</v>
      </c>
      <c r="AY1430" s="13">
        <f t="shared" si="1942"/>
        <v>8.7599706308070363E-4</v>
      </c>
      <c r="AZ1430" s="13">
        <f t="shared" si="1943"/>
        <v>4.9356212495433921E-4</v>
      </c>
      <c r="BA1430" s="13">
        <f t="shared" si="1944"/>
        <v>1.853914672063233E-4</v>
      </c>
      <c r="BB1430" s="13">
        <f t="shared" si="1945"/>
        <v>5.2227461916916121E-5</v>
      </c>
      <c r="BC1430" s="13">
        <f t="shared" si="1946"/>
        <v>1.1770586076638532E-5</v>
      </c>
      <c r="BD1430" s="13">
        <f t="shared" si="1947"/>
        <v>2.3224273059532826E-4</v>
      </c>
      <c r="BE1430" s="13">
        <f t="shared" si="1948"/>
        <v>3.2008097281770339E-4</v>
      </c>
      <c r="BF1430" s="13">
        <f t="shared" si="1949"/>
        <v>2.2057058340922795E-4</v>
      </c>
      <c r="BG1430" s="13">
        <f t="shared" si="1950"/>
        <v>1.0133140548198251E-4</v>
      </c>
      <c r="BH1430" s="13">
        <f t="shared" si="1951"/>
        <v>3.4914176603629898E-5</v>
      </c>
      <c r="BI1430" s="13">
        <f t="shared" si="1952"/>
        <v>9.6238651550230793E-6</v>
      </c>
      <c r="BJ1430" s="14">
        <f t="shared" si="1953"/>
        <v>0.42555333793845357</v>
      </c>
      <c r="BK1430" s="14">
        <f t="shared" si="1954"/>
        <v>0.26800300848549385</v>
      </c>
      <c r="BL1430" s="14">
        <f t="shared" si="1955"/>
        <v>0.28710051681639354</v>
      </c>
      <c r="BM1430" s="14">
        <f t="shared" si="1956"/>
        <v>0.45674792615580478</v>
      </c>
      <c r="BN1430" s="14">
        <f t="shared" si="1957"/>
        <v>0.54251187251899147</v>
      </c>
    </row>
    <row r="1431" spans="1:66" x14ac:dyDescent="0.25">
      <c r="A1431" t="s">
        <v>339</v>
      </c>
      <c r="B1431" t="s">
        <v>125</v>
      </c>
      <c r="C1431" t="s">
        <v>123</v>
      </c>
      <c r="D1431" t="s">
        <v>395</v>
      </c>
      <c r="E1431" s="10">
        <f>VLOOKUP(A1431,home!$A$2:$E$405,3,FALSE)</f>
        <v>1.2199</v>
      </c>
      <c r="F1431" s="10">
        <f>VLOOKUP(B1431,home!$B$2:$E$405,3,FALSE)</f>
        <v>1.4209000000000001</v>
      </c>
      <c r="G1431" s="10">
        <f>VLOOKUP(C1431,away!$B$2:$E$405,4,FALSE)</f>
        <v>0.81969999999999998</v>
      </c>
      <c r="H1431" s="10">
        <f>VLOOKUP(A1431,away!$A$2:$E$405,3,FALSE)</f>
        <v>1.0142</v>
      </c>
      <c r="I1431" s="10">
        <f>VLOOKUP(C1431,away!$B$2:$E$405,3,FALSE)</f>
        <v>0.98599999999999999</v>
      </c>
      <c r="J1431" s="10">
        <f>VLOOKUP(B1431,home!$B$2:$E$405,4,FALSE)</f>
        <v>1.4460999999999999</v>
      </c>
      <c r="K1431" s="12">
        <f t="shared" si="1902"/>
        <v>1.4208318394269999</v>
      </c>
      <c r="L1431" s="12">
        <f t="shared" si="1903"/>
        <v>1.4461017353200001</v>
      </c>
      <c r="M1431" s="13">
        <f t="shared" si="1904"/>
        <v>5.6873056441787619E-2</v>
      </c>
      <c r="N1431" s="13">
        <f t="shared" si="1905"/>
        <v>8.0807049398020692E-2</v>
      </c>
      <c r="O1431" s="13">
        <f t="shared" si="1906"/>
        <v>8.2244225613421373E-2</v>
      </c>
      <c r="P1431" s="13">
        <f t="shared" si="1907"/>
        <v>0.11685521436056669</v>
      </c>
      <c r="Q1431" s="13">
        <f t="shared" si="1908"/>
        <v>5.7406614317429092E-2</v>
      </c>
      <c r="R1431" s="13">
        <f t="shared" si="1909"/>
        <v>5.9466758689809142E-2</v>
      </c>
      <c r="S1431" s="13">
        <f t="shared" si="1910"/>
        <v>6.0024649533433755E-2</v>
      </c>
      <c r="T1431" s="13">
        <f t="shared" si="1911"/>
        <v>8.3015804583280173E-2</v>
      </c>
      <c r="U1431" s="13">
        <f t="shared" si="1912"/>
        <v>8.4492264134003056E-2</v>
      </c>
      <c r="V1431" s="13">
        <f t="shared" si="1913"/>
        <v>1.3703409989787547E-2</v>
      </c>
      <c r="W1431" s="13">
        <f t="shared" si="1914"/>
        <v>2.7188381805303044E-2</v>
      </c>
      <c r="X1431" s="13">
        <f t="shared" si="1915"/>
        <v>3.9317166109191448E-2</v>
      </c>
      <c r="Y1431" s="13">
        <f t="shared" si="1916"/>
        <v>2.8428311069183233E-2</v>
      </c>
      <c r="Z1431" s="13">
        <f t="shared" si="1917"/>
        <v>2.8664994311729565E-2</v>
      </c>
      <c r="AA1431" s="13">
        <f t="shared" si="1918"/>
        <v>4.0728136595099211E-2</v>
      </c>
      <c r="AB1431" s="13">
        <f t="shared" si="1919"/>
        <v>2.8933916617424459E-2</v>
      </c>
      <c r="AC1431" s="13">
        <f t="shared" si="1920"/>
        <v>1.7597468511587502E-3</v>
      </c>
      <c r="AD1431" s="13">
        <f t="shared" si="1921"/>
        <v>9.6575296328680737E-3</v>
      </c>
      <c r="AE1431" s="13">
        <f t="shared" si="1922"/>
        <v>1.3965770360994842E-2</v>
      </c>
      <c r="AF1431" s="13">
        <f t="shared" si="1923"/>
        <v>1.0097962377057637E-2</v>
      </c>
      <c r="AG1431" s="13">
        <f t="shared" si="1924"/>
        <v>4.8675603055530403E-3</v>
      </c>
      <c r="AH1431" s="13">
        <f t="shared" si="1925"/>
        <v>1.0363124504282513E-2</v>
      </c>
      <c r="AI1431" s="13">
        <f t="shared" si="1926"/>
        <v>1.472425725163074E-2</v>
      </c>
      <c r="AJ1431" s="13">
        <f t="shared" si="1927"/>
        <v>1.0460346757515424E-2</v>
      </c>
      <c r="AK1431" s="13">
        <f t="shared" si="1928"/>
        <v>4.9541312415082982E-3</v>
      </c>
      <c r="AL1431" s="13">
        <f t="shared" si="1929"/>
        <v>1.4462777869022459E-4</v>
      </c>
      <c r="AM1431" s="13">
        <f t="shared" si="1930"/>
        <v>2.7443451185177382E-3</v>
      </c>
      <c r="AN1431" s="13">
        <f t="shared" si="1931"/>
        <v>3.9686022382054726E-3</v>
      </c>
      <c r="AO1431" s="13">
        <f t="shared" si="1932"/>
        <v>2.869501291731886E-3</v>
      </c>
      <c r="AP1431" s="13">
        <f t="shared" si="1933"/>
        <v>1.383196932492154E-3</v>
      </c>
      <c r="AQ1431" s="13">
        <f t="shared" si="1934"/>
        <v>5.0006087109155119E-4</v>
      </c>
      <c r="AR1431" s="13">
        <f t="shared" si="1935"/>
        <v>2.9972264657960315E-3</v>
      </c>
      <c r="AS1431" s="13">
        <f t="shared" si="1936"/>
        <v>4.2585547925762619E-3</v>
      </c>
      <c r="AT1431" s="13">
        <f t="shared" si="1937"/>
        <v>3.0253451196183981E-3</v>
      </c>
      <c r="AU1431" s="13">
        <f t="shared" si="1938"/>
        <v>1.4328355570696354E-3</v>
      </c>
      <c r="AV1431" s="13">
        <f t="shared" si="1939"/>
        <v>5.0895459503691486E-4</v>
      </c>
      <c r="AW1431" s="13">
        <f t="shared" si="1940"/>
        <v>8.2544994544303565E-6</v>
      </c>
      <c r="AX1431" s="13">
        <f t="shared" si="1941"/>
        <v>6.4987548712767853E-4</v>
      </c>
      <c r="AY1431" s="13">
        <f t="shared" si="1942"/>
        <v>9.3978606967726631E-4</v>
      </c>
      <c r="AZ1431" s="13">
        <f t="shared" si="1943"/>
        <v>6.7951313309492893E-4</v>
      </c>
      <c r="BA1431" s="13">
        <f t="shared" si="1944"/>
        <v>3.2754837364710229E-4</v>
      </c>
      <c r="BB1431" s="13">
        <f t="shared" si="1945"/>
        <v>1.1841706788307958E-4</v>
      </c>
      <c r="BC1431" s="13">
        <f t="shared" si="1946"/>
        <v>3.4248625471445526E-5</v>
      </c>
      <c r="BD1431" s="13">
        <f t="shared" si="1947"/>
        <v>7.2238239888911221E-4</v>
      </c>
      <c r="BE1431" s="13">
        <f t="shared" si="1948"/>
        <v>1.0263839125833061E-3</v>
      </c>
      <c r="BF1431" s="13">
        <f t="shared" si="1949"/>
        <v>7.2915947123700997E-4</v>
      </c>
      <c r="BG1431" s="13">
        <f t="shared" si="1950"/>
        <v>3.4533766425109985E-4</v>
      </c>
      <c r="BH1431" s="13">
        <f t="shared" si="1951"/>
        <v>1.2266668718032846E-4</v>
      </c>
      <c r="BI1431" s="13">
        <f t="shared" si="1952"/>
        <v>3.4857746956568465E-5</v>
      </c>
      <c r="BJ1431" s="14">
        <f t="shared" si="1953"/>
        <v>0.3689672451678217</v>
      </c>
      <c r="BK1431" s="14">
        <f t="shared" si="1954"/>
        <v>0.25030049102510188</v>
      </c>
      <c r="BL1431" s="14">
        <f t="shared" si="1955"/>
        <v>0.35157086581588881</v>
      </c>
      <c r="BM1431" s="14">
        <f t="shared" si="1956"/>
        <v>0.54491914592928437</v>
      </c>
      <c r="BN1431" s="14">
        <f t="shared" si="1957"/>
        <v>0.45365291882103465</v>
      </c>
    </row>
    <row r="1432" spans="1:66" x14ac:dyDescent="0.25">
      <c r="A1432" t="s">
        <v>339</v>
      </c>
      <c r="B1432" t="s">
        <v>112</v>
      </c>
      <c r="C1432" t="s">
        <v>111</v>
      </c>
      <c r="D1432" t="s">
        <v>395</v>
      </c>
      <c r="E1432" s="10">
        <f>VLOOKUP(A1432,home!$A$2:$E$405,3,FALSE)</f>
        <v>1.2199</v>
      </c>
      <c r="F1432" s="10">
        <f>VLOOKUP(B1432,home!$B$2:$E$405,3,FALSE)</f>
        <v>0.71040000000000003</v>
      </c>
      <c r="G1432" s="10">
        <f>VLOOKUP(C1432,away!$B$2:$E$405,4,FALSE)</f>
        <v>0.7026</v>
      </c>
      <c r="H1432" s="10">
        <f>VLOOKUP(A1432,away!$A$2:$E$405,3,FALSE)</f>
        <v>1.0142</v>
      </c>
      <c r="I1432" s="10">
        <f>VLOOKUP(C1432,away!$B$2:$E$405,3,FALSE)</f>
        <v>1.1269</v>
      </c>
      <c r="J1432" s="10">
        <f>VLOOKUP(B1432,home!$B$2:$E$405,4,FALSE)</f>
        <v>0.78879999999999995</v>
      </c>
      <c r="K1432" s="12">
        <f t="shared" ref="K1432:K1487" si="1958">E1432*F1432*G1432</f>
        <v>0.60888507609599996</v>
      </c>
      <c r="L1432" s="12">
        <f t="shared" ref="L1432:L1487" si="1959">H1432*I1432*J1432</f>
        <v>0.90152108182399993</v>
      </c>
      <c r="M1432" s="13">
        <f t="shared" ref="M1432:M1487" si="1960">_xlfn.POISSON.DIST(0,K1432,FALSE) * _xlfn.POISSON.DIST(0,L1432,FALSE)</f>
        <v>0.22082027184088143</v>
      </c>
      <c r="N1432" s="13">
        <f t="shared" ref="N1432:N1487" si="1961">_xlfn.POISSON.DIST(1,K1432,FALSE) * _xlfn.POISSON.DIST(0,L1432,FALSE)</f>
        <v>0.13445416802337445</v>
      </c>
      <c r="O1432" s="13">
        <f t="shared" ref="O1432:O1487" si="1962">_xlfn.POISSON.DIST(0,K1432,FALSE) * _xlfn.POISSON.DIST(1,L1432,FALSE)</f>
        <v>0.19907413035866117</v>
      </c>
      <c r="P1432" s="13">
        <f t="shared" ref="P1432:P1487" si="1963">_xlfn.POISSON.DIST(1,K1432,FALSE) * _xlfn.POISSON.DIST(1,L1432,FALSE)</f>
        <v>0.12121326701217841</v>
      </c>
      <c r="Q1432" s="13">
        <f t="shared" ref="Q1432:Q1487" si="1964">_xlfn.POISSON.DIST(2,K1432,FALSE) * _xlfn.POISSON.DIST(0,L1432,FALSE)</f>
        <v>4.0933568164168363E-2</v>
      </c>
      <c r="R1432" s="13">
        <f t="shared" ref="R1432:R1487" si="1965">_xlfn.POISSON.DIST(0,K1432,FALSE) * _xlfn.POISSON.DIST(2,L1432,FALSE)</f>
        <v>8.9734762682056088E-2</v>
      </c>
      <c r="S1432" s="13">
        <f t="shared" ref="S1432:S1487" si="1966">_xlfn.POISSON.DIST(2,K1432,FALSE) * _xlfn.POISSON.DIST(2,L1432,FALSE)</f>
        <v>1.6634179436153494E-2</v>
      </c>
      <c r="T1432" s="13">
        <f t="shared" ref="T1432:T1487" si="1967">_xlfn.POISSON.DIST(2,K1432,FALSE) * _xlfn.POISSON.DIST(1,L1432,FALSE)</f>
        <v>3.6902474654277505E-2</v>
      </c>
      <c r="U1432" s="13">
        <f t="shared" ref="U1432:U1487" si="1968">_xlfn.POISSON.DIST(1,K1432,FALSE) * _xlfn.POISSON.DIST(2,L1432,FALSE)</f>
        <v>5.4638157804120215E-2</v>
      </c>
      <c r="V1432" s="13">
        <f t="shared" ref="V1432:V1487" si="1969">_xlfn.POISSON.DIST(3,K1432,FALSE) * _xlfn.POISSON.DIST(3,L1432,FALSE)</f>
        <v>1.014542136570109E-3</v>
      </c>
      <c r="W1432" s="13">
        <f t="shared" ref="W1432:W1487" si="1970">_xlfn.POISSON.DIST(3,K1432,FALSE) * _xlfn.POISSON.DIST(0,L1432,FALSE)</f>
        <v>8.3079462555068189E-3</v>
      </c>
      <c r="X1432" s="13">
        <f t="shared" ref="X1432:X1487" si="1971">_xlfn.POISSON.DIST(3,K1432,FALSE) * _xlfn.POISSON.DIST(1,L1432,FALSE)</f>
        <v>7.4897886960001566E-3</v>
      </c>
      <c r="Y1432" s="13">
        <f t="shared" ref="Y1432:Y1487" si="1972">_xlfn.POISSON.DIST(3,K1432,FALSE) * _xlfn.POISSON.DIST(2,L1432,FALSE)</f>
        <v>3.3761012039256128E-3</v>
      </c>
      <c r="Z1432" s="13">
        <f t="shared" ref="Z1432:Z1487" si="1973">_xlfn.POISSON.DIST(0,K1432,FALSE) * _xlfn.POISSON.DIST(3,L1432,FALSE)</f>
        <v>2.6965926776782369E-2</v>
      </c>
      <c r="AA1432" s="13">
        <f t="shared" ref="AA1432:AA1487" si="1974">_xlfn.POISSON.DIST(1,K1432,FALSE) * _xlfn.POISSON.DIST(3,L1432,FALSE)</f>
        <v>1.6419150377480294E-2</v>
      </c>
      <c r="AB1432" s="13">
        <f t="shared" ref="AB1432:AB1487" si="1975">_xlfn.POISSON.DIST(2,K1432,FALSE) * _xlfn.POISSON.DIST(3,L1432,FALSE)</f>
        <v>4.9986878135118776E-3</v>
      </c>
      <c r="AC1432" s="13">
        <f t="shared" ref="AC1432:AC1487" si="1976">_xlfn.POISSON.DIST(4,K1432,FALSE) * _xlfn.POISSON.DIST(4,L1432,FALSE)</f>
        <v>3.4806577615695703E-5</v>
      </c>
      <c r="AD1432" s="13">
        <f t="shared" ref="AD1432:AD1487" si="1977">_xlfn.POISSON.DIST(4,K1432,FALSE) * _xlfn.POISSON.DIST(0,L1432,FALSE)</f>
        <v>1.2646461219964365E-3</v>
      </c>
      <c r="AE1432" s="13">
        <f t="shared" ref="AE1432:AE1487" si="1978">_xlfn.POISSON.DIST(4,K1432,FALSE) * _xlfn.POISSON.DIST(1,L1432,FALSE)</f>
        <v>1.1401051400267538E-3</v>
      </c>
      <c r="AF1432" s="13">
        <f t="shared" ref="AF1432:AF1487" si="1979">_xlfn.POISSON.DIST(4,K1432,FALSE) * _xlfn.POISSON.DIST(2,L1432,FALSE)</f>
        <v>5.1391440961501094E-4</v>
      </c>
      <c r="AG1432" s="13">
        <f t="shared" ref="AG1432:AG1487" si="1980">_xlfn.POISSON.DIST(4,K1432,FALSE) * _xlfn.POISSON.DIST(3,L1432,FALSE)</f>
        <v>1.5443489150702229E-4</v>
      </c>
      <c r="AH1432" s="13">
        <f t="shared" ref="AH1432:AH1487" si="1981">_xlfn.POISSON.DIST(0,K1432,FALSE) * _xlfn.POISSON.DIST(4,L1432,FALSE)</f>
        <v>6.0775878700479033E-3</v>
      </c>
      <c r="AI1432" s="13">
        <f t="shared" ref="AI1432:AI1487" si="1982">_xlfn.POISSON.DIST(1,K1432,FALSE) * _xlfn.POISSON.DIST(4,L1432,FALSE)</f>
        <v>3.7005525527342431E-3</v>
      </c>
      <c r="AJ1432" s="13">
        <f t="shared" ref="AJ1432:AJ1487" si="1983">_xlfn.POISSON.DIST(2,K1432,FALSE) * _xlfn.POISSON.DIST(4,L1432,FALSE)</f>
        <v>1.1266056113344183E-3</v>
      </c>
      <c r="AK1432" s="13">
        <f t="shared" ref="AK1432:AK1487" si="1984">_xlfn.POISSON.DIST(3,K1432,FALSE) * _xlfn.POISSON.DIST(4,L1432,FALSE)</f>
        <v>2.2865778112917927E-4</v>
      </c>
      <c r="AL1432" s="13">
        <f t="shared" ref="AL1432:AL1487" si="1985">_xlfn.POISSON.DIST(5,K1432,FALSE) * _xlfn.POISSON.DIST(5,L1432,FALSE)</f>
        <v>7.6424486776315111E-7</v>
      </c>
      <c r="AM1432" s="13">
        <f t="shared" ref="AM1432:AM1487" si="1986">_xlfn.POISSON.DIST(5,K1432,FALSE) * _xlfn.POISSON.DIST(0,L1432,FALSE)</f>
        <v>1.5400483004526235E-4</v>
      </c>
      <c r="AN1432" s="13">
        <f t="shared" ref="AN1432:AN1487" si="1987">_xlfn.POISSON.DIST(5,K1432,FALSE) * _xlfn.POISSON.DIST(1,L1432,FALSE)</f>
        <v>1.3883860098852616E-4</v>
      </c>
      <c r="AO1432" s="13">
        <f t="shared" ref="AO1432:AO1487" si="1988">_xlfn.POISSON.DIST(5,K1432,FALSE) * _xlfn.POISSON.DIST(2,L1432,FALSE)</f>
        <v>6.2582962881053378E-5</v>
      </c>
      <c r="AP1432" s="13">
        <f t="shared" ref="AP1432:AP1487" si="1989">_xlfn.POISSON.DIST(5,K1432,FALSE) * _xlfn.POISSON.DIST(3,L1432,FALSE)</f>
        <v>1.8806620133426156E-5</v>
      </c>
      <c r="AQ1432" s="13">
        <f t="shared" ref="AQ1432:AQ1487" si="1990">_xlfn.POISSON.DIST(5,K1432,FALSE) * _xlfn.POISSON.DIST(4,L1432,FALSE)</f>
        <v>4.2386411320348428E-6</v>
      </c>
      <c r="AR1432" s="13">
        <f t="shared" ref="AR1432:AR1487" si="1991">_xlfn.POISSON.DIST(0,K1432,FALSE) * _xlfn.POISSON.DIST(5,L1432,FALSE)</f>
        <v>1.0958147182972011E-3</v>
      </c>
      <c r="AS1432" s="13">
        <f t="shared" ref="AS1432:AS1487" si="1992">_xlfn.POISSON.DIST(1,K1432,FALSE) * _xlfn.POISSON.DIST(5,L1432,FALSE)</f>
        <v>6.6722522813750804E-4</v>
      </c>
      <c r="AT1432" s="13">
        <f t="shared" ref="AT1432:AT1487" si="1993">_xlfn.POISSON.DIST(2,K1432,FALSE) * _xlfn.POISSON.DIST(5,L1432,FALSE)</f>
        <v>2.0313174190383874E-4</v>
      </c>
      <c r="AU1432" s="13">
        <f t="shared" ref="AU1432:AU1487" si="1994">_xlfn.POISSON.DIST(3,K1432,FALSE) * _xlfn.POISSON.DIST(5,L1432,FALSE)</f>
        <v>4.1227962042210628E-5</v>
      </c>
      <c r="AV1432" s="13">
        <f t="shared" ref="AV1432:AV1487" si="1995">_xlfn.POISSON.DIST(4,K1432,FALSE) * _xlfn.POISSON.DIST(5,L1432,FALSE)</f>
        <v>6.2757727013386032E-6</v>
      </c>
      <c r="AW1432" s="13">
        <f t="shared" ref="AW1432:AW1487" si="1996">_xlfn.POISSON.DIST(6,K1432,FALSE) * _xlfn.POISSON.DIST(6,L1432,FALSE)</f>
        <v>1.1653093919949646E-8</v>
      </c>
      <c r="AX1432" s="13">
        <f t="shared" ref="AX1432:AX1487" si="1997">_xlfn.POISSON.DIST(6,K1432,FALSE) * _xlfn.POISSON.DIST(0,L1432,FALSE)</f>
        <v>1.5628540443543508E-5</v>
      </c>
      <c r="AY1432" s="13">
        <f t="shared" ref="AY1432:AY1487" si="1998">_xlfn.POISSON.DIST(6,K1432,FALSE) * _xlfn.POISSON.DIST(1,L1432,FALSE)</f>
        <v>1.408945868799348E-5</v>
      </c>
      <c r="AZ1432" s="13">
        <f t="shared" ref="AZ1432:AZ1487" si="1999">_xlfn.POISSON.DIST(6,K1432,FALSE) * _xlfn.POISSON.DIST(2,L1432,FALSE)</f>
        <v>6.3509720193572176E-6</v>
      </c>
      <c r="BA1432" s="13">
        <f t="shared" ref="BA1432:BA1487" si="2000">_xlfn.POISSON.DIST(6,K1432,FALSE) * _xlfn.POISSON.DIST(3,L1432,FALSE)</f>
        <v>1.9085117218416239E-6</v>
      </c>
      <c r="BB1432" s="13">
        <f t="shared" ref="BB1432:BB1487" si="2001">_xlfn.POISSON.DIST(6,K1432,FALSE) * _xlfn.POISSON.DIST(4,L1432,FALSE)</f>
        <v>4.3014088803711148E-7</v>
      </c>
      <c r="BC1432" s="13">
        <f t="shared" ref="BC1432:BC1487" si="2002">_xlfn.POISSON.DIST(6,K1432,FALSE) * _xlfn.POISSON.DIST(5,L1432,FALSE)</f>
        <v>7.7556215743990564E-8</v>
      </c>
      <c r="BD1432" s="13">
        <f t="shared" ref="BD1432:BD1487" si="2003">_xlfn.POISSON.DIST(0,K1432,FALSE) * _xlfn.POISSON.DIST(6,L1432,FALSE)</f>
        <v>1.6465001171965901E-4</v>
      </c>
      <c r="BE1432" s="13">
        <f t="shared" ref="BE1432:BE1487" si="2004">_xlfn.POISSON.DIST(1,K1432,FALSE) * _xlfn.POISSON.DIST(6,L1432,FALSE)</f>
        <v>1.0025293491513184E-4</v>
      </c>
      <c r="BF1432" s="13">
        <f t="shared" ref="BF1432:BF1487" si="2005">_xlfn.POISSON.DIST(2,K1432,FALSE) * _xlfn.POISSON.DIST(6,L1432,FALSE)</f>
        <v>3.0521257952323694E-5</v>
      </c>
      <c r="BG1432" s="13">
        <f t="shared" ref="BG1432:BG1487" si="2006">_xlfn.POISSON.DIST(3,K1432,FALSE) * _xlfn.POISSON.DIST(6,L1432,FALSE)</f>
        <v>6.1946461569487524E-6</v>
      </c>
      <c r="BH1432" s="13">
        <f t="shared" ref="BH1432:BH1487" si="2007">_xlfn.POISSON.DIST(4,K1432,FALSE) * _xlfn.POISSON.DIST(6,L1432,FALSE)</f>
        <v>9.4295689916538355E-7</v>
      </c>
      <c r="BI1432" s="13">
        <f t="shared" ref="BI1432:BI1487" si="2008">_xlfn.POISSON.DIST(5,K1432,FALSE) * _xlfn.POISSON.DIST(6,L1432,FALSE)</f>
        <v>1.1483047666071258E-7</v>
      </c>
      <c r="BJ1432" s="14">
        <f t="shared" ref="BJ1432:BJ1487" si="2009">SUM(N1432,Q1432,T1432,W1432,X1432,Y1432,AD1432,AE1432,AF1432,AG1432,AM1432,AN1432,AO1432,AP1432,AQ1432,AX1432,AY1432,AZ1432,BA1432,BB1432,BC1432)</f>
        <v>0.23495410439555503</v>
      </c>
      <c r="BK1432" s="14">
        <f t="shared" ref="BK1432:BK1487" si="2010">SUM(M1432,P1432,S1432,V1432,AC1432,AL1432,AY1432)</f>
        <v>0.35973192070695487</v>
      </c>
      <c r="BL1432" s="14">
        <f t="shared" ref="BL1432:BL1487" si="2011">SUM(O1432,R1432,U1432,AA1432,AB1432,AH1432,AI1432,AJ1432,AK1432,AR1432,AS1432,AT1432,AU1432,AV1432,BD1432,BE1432,BF1432,BG1432,BH1432,BI1432)</f>
        <v>0.37831464491227751</v>
      </c>
      <c r="BM1432" s="14">
        <f t="shared" ref="BM1432:BM1487" si="2012">SUM(S1432:BI1432)</f>
        <v>0.19372235090465567</v>
      </c>
      <c r="BN1432" s="14">
        <f t="shared" ref="BN1432:BN1487" si="2013">SUM(M1432:R1432)</f>
        <v>0.80623016808131986</v>
      </c>
    </row>
    <row r="1433" spans="1:66" x14ac:dyDescent="0.25">
      <c r="A1433" t="s">
        <v>339</v>
      </c>
      <c r="B1433" t="s">
        <v>115</v>
      </c>
      <c r="C1433" t="s">
        <v>114</v>
      </c>
      <c r="D1433" t="s">
        <v>395</v>
      </c>
      <c r="E1433" s="10">
        <f>VLOOKUP(A1433,home!$A$2:$E$405,3,FALSE)</f>
        <v>1.2199</v>
      </c>
      <c r="F1433" s="10">
        <f>VLOOKUP(B1433,home!$B$2:$E$405,3,FALSE)</f>
        <v>0.98370000000000002</v>
      </c>
      <c r="G1433" s="10">
        <f>VLOOKUP(C1433,away!$B$2:$E$405,4,FALSE)</f>
        <v>0.92900000000000005</v>
      </c>
      <c r="H1433" s="10">
        <f>VLOOKUP(A1433,away!$A$2:$E$405,3,FALSE)</f>
        <v>1.0142</v>
      </c>
      <c r="I1433" s="10">
        <f>VLOOKUP(C1433,away!$B$2:$E$405,3,FALSE)</f>
        <v>1.6433</v>
      </c>
      <c r="J1433" s="10">
        <f>VLOOKUP(B1433,home!$B$2:$E$405,4,FALSE)</f>
        <v>0.92030000000000001</v>
      </c>
      <c r="K1433" s="12">
        <f t="shared" si="1958"/>
        <v>1.1148145202700002</v>
      </c>
      <c r="L1433" s="12">
        <f t="shared" si="1959"/>
        <v>1.533804061658</v>
      </c>
      <c r="M1433" s="13">
        <f t="shared" si="1960"/>
        <v>7.0748879366428527E-2</v>
      </c>
      <c r="N1433" s="13">
        <f t="shared" si="1961"/>
        <v>7.8871878010525129E-2</v>
      </c>
      <c r="O1433" s="13">
        <f t="shared" si="1962"/>
        <v>0.10851491852997995</v>
      </c>
      <c r="P1433" s="13">
        <f t="shared" si="1963"/>
        <v>0.12097400684313774</v>
      </c>
      <c r="Q1433" s="13">
        <f t="shared" si="1964"/>
        <v>4.3963757423548792E-2</v>
      </c>
      <c r="R1433" s="13">
        <f t="shared" si="1965"/>
        <v>8.3220311395885108E-2</v>
      </c>
      <c r="S1433" s="13">
        <f t="shared" si="1966"/>
        <v>5.1713576464887258E-2</v>
      </c>
      <c r="T1433" s="13">
        <f t="shared" si="1967"/>
        <v>6.7431789701986183E-2</v>
      </c>
      <c r="U1433" s="13">
        <f t="shared" si="1968"/>
        <v>9.2775211525523676E-2</v>
      </c>
      <c r="V1433" s="13">
        <f t="shared" si="1969"/>
        <v>9.8250453798628106E-3</v>
      </c>
      <c r="W1433" s="13">
        <f t="shared" si="1970"/>
        <v>1.6337145047133399E-2</v>
      </c>
      <c r="X1433" s="13">
        <f t="shared" si="1971"/>
        <v>2.5057979429189081E-2</v>
      </c>
      <c r="Y1433" s="13">
        <f t="shared" si="1972"/>
        <v>1.9217015312716416E-2</v>
      </c>
      <c r="Z1433" s="13">
        <f t="shared" si="1973"/>
        <v>4.2547883877150729E-2</v>
      </c>
      <c r="AA1433" s="13">
        <f t="shared" si="1974"/>
        <v>4.7432998753009457E-2</v>
      </c>
      <c r="AB1433" s="13">
        <f t="shared" si="1975"/>
        <v>2.6439497874901886E-2</v>
      </c>
      <c r="AC1433" s="13">
        <f t="shared" si="1976"/>
        <v>1.0499946409589878E-3</v>
      </c>
      <c r="AD1433" s="13">
        <f t="shared" si="1977"/>
        <v>4.5532216295753559E-3</v>
      </c>
      <c r="AE1433" s="13">
        <f t="shared" si="1978"/>
        <v>6.9837498290717384E-3</v>
      </c>
      <c r="AF1433" s="13">
        <f t="shared" si="1979"/>
        <v>5.3558519267167979E-3</v>
      </c>
      <c r="AG1433" s="13">
        <f t="shared" si="1980"/>
        <v>2.7382758129456844E-3</v>
      </c>
      <c r="AH1433" s="13">
        <f t="shared" si="1981"/>
        <v>1.6315029276431674E-2</v>
      </c>
      <c r="AI1433" s="13">
        <f t="shared" si="1982"/>
        <v>1.8188231535996181E-2</v>
      </c>
      <c r="AJ1433" s="13">
        <f t="shared" si="1983"/>
        <v>1.0138252307180641E-2</v>
      </c>
      <c r="AK1433" s="13">
        <f t="shared" si="1984"/>
        <v>3.7674236274019349E-3</v>
      </c>
      <c r="AL1433" s="13">
        <f t="shared" si="1985"/>
        <v>7.1815729107310513E-5</v>
      </c>
      <c r="AM1433" s="13">
        <f t="shared" si="1986"/>
        <v>1.0151995173316077E-3</v>
      </c>
      <c r="AN1433" s="13">
        <f t="shared" si="1987"/>
        <v>1.5571171430764611E-3</v>
      </c>
      <c r="AO1433" s="13">
        <f t="shared" si="1988"/>
        <v>1.1941562992639886E-3</v>
      </c>
      <c r="AP1433" s="13">
        <f t="shared" si="1989"/>
        <v>6.1053392735519753E-4</v>
      </c>
      <c r="AQ1433" s="13">
        <f t="shared" si="1990"/>
        <v>2.34109854389353E-4</v>
      </c>
      <c r="AR1433" s="13">
        <f t="shared" si="1991"/>
        <v>5.0048116340520154E-3</v>
      </c>
      <c r="AS1433" s="13">
        <f t="shared" si="1992"/>
        <v>5.5794366808574122E-3</v>
      </c>
      <c r="AT1433" s="13">
        <f t="shared" si="1993"/>
        <v>3.1100185133734505E-3</v>
      </c>
      <c r="AU1433" s="13">
        <f t="shared" si="1994"/>
        <v>1.1556979323390805E-3</v>
      </c>
      <c r="AV1433" s="13">
        <f t="shared" si="1995"/>
        <v>3.2209720900440572E-4</v>
      </c>
      <c r="AW1433" s="13">
        <f t="shared" si="1996"/>
        <v>3.4110616868006947E-6</v>
      </c>
      <c r="AX1433" s="13">
        <f t="shared" si="1997"/>
        <v>1.8862652714872851E-4</v>
      </c>
      <c r="AY1433" s="13">
        <f t="shared" si="1998"/>
        <v>2.8931613347716277E-4</v>
      </c>
      <c r="AZ1433" s="13">
        <f t="shared" si="1999"/>
        <v>2.218771303152302E-4</v>
      </c>
      <c r="BA1433" s="13">
        <f t="shared" si="2000"/>
        <v>1.1343868122217385E-4</v>
      </c>
      <c r="BB1433" s="13">
        <f t="shared" si="2001"/>
        <v>4.3498177501924321E-5</v>
      </c>
      <c r="BC1433" s="13">
        <f t="shared" si="2002"/>
        <v>1.334353626543443E-5</v>
      </c>
      <c r="BD1433" s="13">
        <f t="shared" si="2003"/>
        <v>1.2794000686903665E-3</v>
      </c>
      <c r="BE1433" s="13">
        <f t="shared" si="2004"/>
        <v>1.4262937738104562E-3</v>
      </c>
      <c r="BF1433" s="13">
        <f t="shared" si="2005"/>
        <v>7.9502650460729627E-4</v>
      </c>
      <c r="BG1433" s="13">
        <f t="shared" si="2006"/>
        <v>2.9543569711190594E-4</v>
      </c>
      <c r="BH1433" s="13">
        <f t="shared" si="2007"/>
        <v>8.2339001236610612E-5</v>
      </c>
      <c r="BI1433" s="13">
        <f t="shared" si="2008"/>
        <v>1.8358542832620599E-5</v>
      </c>
      <c r="BJ1433" s="14">
        <f t="shared" si="2009"/>
        <v>0.27599188105075578</v>
      </c>
      <c r="BK1433" s="14">
        <f t="shared" si="2010"/>
        <v>0.25467263455785977</v>
      </c>
      <c r="BL1433" s="14">
        <f t="shared" si="2011"/>
        <v>0.42586079038422614</v>
      </c>
      <c r="BM1433" s="14">
        <f t="shared" si="2012"/>
        <v>0.49249353322869688</v>
      </c>
      <c r="BN1433" s="14">
        <f t="shared" si="2013"/>
        <v>0.50629375156950529</v>
      </c>
    </row>
    <row r="1434" spans="1:66" x14ac:dyDescent="0.25">
      <c r="A1434" t="s">
        <v>339</v>
      </c>
      <c r="B1434" t="s">
        <v>122</v>
      </c>
      <c r="C1434" t="s">
        <v>124</v>
      </c>
      <c r="D1434" t="s">
        <v>395</v>
      </c>
      <c r="E1434" s="10">
        <f>VLOOKUP(A1434,home!$A$2:$E$405,3,FALSE)</f>
        <v>1.2199</v>
      </c>
      <c r="F1434" s="10">
        <f>VLOOKUP(B1434,home!$B$2:$E$405,3,FALSE)</f>
        <v>0.94589999999999996</v>
      </c>
      <c r="G1434" s="10">
        <f>VLOOKUP(C1434,away!$B$2:$E$405,4,FALSE)</f>
        <v>1.2882</v>
      </c>
      <c r="H1434" s="10">
        <f>VLOOKUP(A1434,away!$A$2:$E$405,3,FALSE)</f>
        <v>1.0142</v>
      </c>
      <c r="I1434" s="10">
        <f>VLOOKUP(C1434,away!$B$2:$E$405,3,FALSE)</f>
        <v>0.91559999999999997</v>
      </c>
      <c r="J1434" s="10">
        <f>VLOOKUP(B1434,home!$B$2:$E$405,4,FALSE)</f>
        <v>0.98599999999999999</v>
      </c>
      <c r="K1434" s="12">
        <f t="shared" si="1958"/>
        <v>1.4864583727619998</v>
      </c>
      <c r="L1434" s="12">
        <f t="shared" si="1959"/>
        <v>0.91560109871999995</v>
      </c>
      <c r="M1434" s="13">
        <f t="shared" si="1960"/>
        <v>9.053131450630103E-2</v>
      </c>
      <c r="N1434" s="13">
        <f t="shared" si="1961"/>
        <v>0.13457103044504107</v>
      </c>
      <c r="O1434" s="13">
        <f t="shared" si="1962"/>
        <v>8.2890571030535085E-2</v>
      </c>
      <c r="P1434" s="13">
        <f t="shared" si="1963"/>
        <v>0.12321338333136216</v>
      </c>
      <c r="Q1434" s="13">
        <f t="shared" si="1964"/>
        <v>0.10001711746812064</v>
      </c>
      <c r="R1434" s="13">
        <f t="shared" si="1965"/>
        <v>3.7947348954543061E-2</v>
      </c>
      <c r="S1434" s="13">
        <f t="shared" si="1966"/>
        <v>4.1923443602778325E-2</v>
      </c>
      <c r="T1434" s="13">
        <f t="shared" si="1967"/>
        <v>9.1575782644618547E-2</v>
      </c>
      <c r="U1434" s="13">
        <f t="shared" si="1968"/>
        <v>5.6407154577601856E-2</v>
      </c>
      <c r="V1434" s="13">
        <f t="shared" si="1969"/>
        <v>6.339769903399124E-3</v>
      </c>
      <c r="W1434" s="13">
        <f t="shared" si="1970"/>
        <v>4.9557093893336145E-2</v>
      </c>
      <c r="X1434" s="13">
        <f t="shared" si="1971"/>
        <v>4.5374529618108769E-2</v>
      </c>
      <c r="Y1434" s="13">
        <f t="shared" si="1972"/>
        <v>2.0772484586121787E-2</v>
      </c>
      <c r="Z1434" s="13">
        <f t="shared" si="1973"/>
        <v>1.1581544798763624E-2</v>
      </c>
      <c r="AA1434" s="13">
        <f t="shared" si="1974"/>
        <v>1.7215484235640378E-2</v>
      </c>
      <c r="AB1434" s="13">
        <f t="shared" si="1975"/>
        <v>1.279505034160993E-2</v>
      </c>
      <c r="AC1434" s="13">
        <f t="shared" si="1976"/>
        <v>5.3927783413949316E-4</v>
      </c>
      <c r="AD1434" s="13">
        <f t="shared" si="1977"/>
        <v>1.8416139286875518E-2</v>
      </c>
      <c r="AE1434" s="13">
        <f t="shared" si="1978"/>
        <v>1.6861837365243777E-2</v>
      </c>
      <c r="AF1434" s="13">
        <f t="shared" si="1979"/>
        <v>7.7193584090275765E-3</v>
      </c>
      <c r="AG1434" s="13">
        <f t="shared" si="1980"/>
        <v>2.3559510135730401E-3</v>
      </c>
      <c r="AH1434" s="13">
        <f t="shared" si="1981"/>
        <v>2.6510187856557182E-3</v>
      </c>
      <c r="AI1434" s="13">
        <f t="shared" si="1982"/>
        <v>3.9406290702872918E-3</v>
      </c>
      <c r="AJ1434" s="13">
        <f t="shared" si="1983"/>
        <v>2.9287905377389403E-3</v>
      </c>
      <c r="AK1434" s="13">
        <f t="shared" si="1984"/>
        <v>1.4511750722960562E-3</v>
      </c>
      <c r="AL1434" s="13">
        <f t="shared" si="1985"/>
        <v>2.9358348263157691E-5</v>
      </c>
      <c r="AM1434" s="13">
        <f t="shared" si="1986"/>
        <v>5.4749648873854643E-3</v>
      </c>
      <c r="AN1434" s="13">
        <f t="shared" si="1987"/>
        <v>5.0128838663435517E-3</v>
      </c>
      <c r="AO1434" s="13">
        <f t="shared" si="1988"/>
        <v>2.294900987889959E-3</v>
      </c>
      <c r="AP1434" s="13">
        <f t="shared" si="1989"/>
        <v>7.0040462198855318E-4</v>
      </c>
      <c r="AQ1434" s="13">
        <f t="shared" si="1990"/>
        <v>1.6032281036032137E-4</v>
      </c>
      <c r="AR1434" s="13">
        <f t="shared" si="1991"/>
        <v>4.8545514257474724E-4</v>
      </c>
      <c r="AS1434" s="13">
        <f t="shared" si="1992"/>
        <v>7.2160886128060336E-4</v>
      </c>
      <c r="AT1434" s="13">
        <f t="shared" si="1993"/>
        <v>5.3632076685490278E-4</v>
      </c>
      <c r="AU1434" s="13">
        <f t="shared" si="1994"/>
        <v>2.6573949812586892E-4</v>
      </c>
      <c r="AV1434" s="13">
        <f t="shared" si="1995"/>
        <v>9.8752675490692386E-5</v>
      </c>
      <c r="AW1434" s="13">
        <f t="shared" si="1996"/>
        <v>1.1099110470015294E-6</v>
      </c>
      <c r="AX1434" s="13">
        <f t="shared" si="1997"/>
        <v>1.3563845662386814E-3</v>
      </c>
      <c r="AY1434" s="13">
        <f t="shared" si="1998"/>
        <v>1.2419071991349871E-3</v>
      </c>
      <c r="AZ1434" s="13">
        <f t="shared" si="1999"/>
        <v>5.68545798018136E-4</v>
      </c>
      <c r="BA1434" s="13">
        <f t="shared" si="2000"/>
        <v>1.7352038577934817E-4</v>
      </c>
      <c r="BB1434" s="13">
        <f t="shared" si="2001"/>
        <v>3.9718863967472354E-5</v>
      </c>
      <c r="BC1434" s="13">
        <f t="shared" si="2002"/>
        <v>7.2733270977055825E-6</v>
      </c>
      <c r="BD1434" s="13">
        <f t="shared" si="2003"/>
        <v>7.4080543653452099E-5</v>
      </c>
      <c r="BE1434" s="13">
        <f t="shared" si="2004"/>
        <v>1.101176443724347E-4</v>
      </c>
      <c r="BF1434" s="13">
        <f t="shared" si="2005"/>
        <v>8.1842647233116948E-5</v>
      </c>
      <c r="BG1434" s="13">
        <f t="shared" si="2006"/>
        <v>4.0551896076224478E-5</v>
      </c>
      <c r="BH1434" s="13">
        <f t="shared" si="2007"/>
        <v>1.5069676363469586E-5</v>
      </c>
      <c r="BI1434" s="13">
        <f t="shared" si="2008"/>
        <v>4.4800893210585954E-6</v>
      </c>
      <c r="BJ1434" s="14">
        <f t="shared" si="2009"/>
        <v>0.50425215204427098</v>
      </c>
      <c r="BK1434" s="14">
        <f t="shared" si="2010"/>
        <v>0.26381845472537829</v>
      </c>
      <c r="BL1434" s="14">
        <f t="shared" si="2011"/>
        <v>0.22066124204725493</v>
      </c>
      <c r="BM1434" s="14">
        <f t="shared" si="2012"/>
        <v>0.42990183059167675</v>
      </c>
      <c r="BN1434" s="14">
        <f t="shared" si="2013"/>
        <v>0.56917076573590308</v>
      </c>
    </row>
    <row r="1435" spans="1:66" x14ac:dyDescent="0.25">
      <c r="A1435" t="s">
        <v>341</v>
      </c>
      <c r="B1435" t="s">
        <v>150</v>
      </c>
      <c r="C1435" t="s">
        <v>149</v>
      </c>
      <c r="D1435" t="s">
        <v>395</v>
      </c>
      <c r="E1435" s="10">
        <f>VLOOKUP(A1435,home!$A$2:$E$405,3,FALSE)</f>
        <v>1.5127999999999999</v>
      </c>
      <c r="F1435" s="10">
        <f>VLOOKUP(B1435,home!$B$2:$E$405,3,FALSE)</f>
        <v>1.1016999999999999</v>
      </c>
      <c r="G1435" s="10">
        <f>VLOOKUP(C1435,away!$B$2:$E$405,4,FALSE)</f>
        <v>0.44069999999999998</v>
      </c>
      <c r="H1435" s="10">
        <f>VLOOKUP(A1435,away!$A$2:$E$405,3,FALSE)</f>
        <v>1.2179</v>
      </c>
      <c r="I1435" s="10">
        <f>VLOOKUP(C1435,away!$B$2:$E$405,3,FALSE)</f>
        <v>1.0948</v>
      </c>
      <c r="J1435" s="10">
        <f>VLOOKUP(B1435,home!$B$2:$E$405,4,FALSE)</f>
        <v>1.5053000000000001</v>
      </c>
      <c r="K1435" s="12">
        <f t="shared" si="1958"/>
        <v>0.73449343063199979</v>
      </c>
      <c r="L1435" s="12">
        <f t="shared" si="1959"/>
        <v>2.0071021716760002</v>
      </c>
      <c r="M1435" s="13">
        <f t="shared" si="1960"/>
        <v>6.4467400451268878E-2</v>
      </c>
      <c r="N1435" s="13">
        <f t="shared" si="1961"/>
        <v>4.735088212137941E-2</v>
      </c>
      <c r="O1435" s="13">
        <f t="shared" si="1962"/>
        <v>0.12939265944804812</v>
      </c>
      <c r="P1435" s="13">
        <f t="shared" si="1963"/>
        <v>9.5038058336594899E-2</v>
      </c>
      <c r="Q1435" s="13">
        <f t="shared" si="1964"/>
        <v>1.7389455926391691E-2</v>
      </c>
      <c r="R1435" s="13">
        <f t="shared" si="1965"/>
        <v>0.12985214388855529</v>
      </c>
      <c r="S1435" s="13">
        <f t="shared" si="1966"/>
        <v>3.5026356224870235E-2</v>
      </c>
      <c r="T1435" s="13">
        <f t="shared" si="1967"/>
        <v>3.4902414754124846E-2</v>
      </c>
      <c r="U1435" s="13">
        <f t="shared" si="1968"/>
        <v>9.5375546639625039E-2</v>
      </c>
      <c r="V1435" s="13">
        <f t="shared" si="1969"/>
        <v>5.7373302249851439E-3</v>
      </c>
      <c r="W1435" s="13">
        <f t="shared" si="1970"/>
        <v>4.2574803800664645E-3</v>
      </c>
      <c r="X1435" s="13">
        <f t="shared" si="1971"/>
        <v>8.5451981166993624E-3</v>
      </c>
      <c r="Y1435" s="13">
        <f t="shared" si="1972"/>
        <v>8.5755428487144826E-3</v>
      </c>
      <c r="Z1435" s="13">
        <f t="shared" si="1973"/>
        <v>8.6875506665167926E-2</v>
      </c>
      <c r="AA1435" s="13">
        <f t="shared" si="1974"/>
        <v>6.3809488928392361E-2</v>
      </c>
      <c r="AB1435" s="13">
        <f t="shared" si="1975"/>
        <v>2.3433825214944748E-2</v>
      </c>
      <c r="AC1435" s="13">
        <f t="shared" si="1976"/>
        <v>5.2862446833750344E-4</v>
      </c>
      <c r="AD1435" s="13">
        <f t="shared" si="1977"/>
        <v>7.8177284255086178E-4</v>
      </c>
      <c r="AE1435" s="13">
        <f t="shared" si="1978"/>
        <v>1.5690979700411544E-3</v>
      </c>
      <c r="AF1435" s="13">
        <f t="shared" si="1979"/>
        <v>1.5746699716210027E-3</v>
      </c>
      <c r="AG1435" s="13">
        <f t="shared" si="1980"/>
        <v>1.0535078399045001E-3</v>
      </c>
      <c r="AH1435" s="13">
        <f t="shared" si="1981"/>
        <v>4.3592004523277841E-2</v>
      </c>
      <c r="AI1435" s="13">
        <f t="shared" si="1982"/>
        <v>3.2018040950427991E-2</v>
      </c>
      <c r="AJ1435" s="13">
        <f t="shared" si="1983"/>
        <v>1.1758520369897853E-2</v>
      </c>
      <c r="AK1435" s="13">
        <f t="shared" si="1984"/>
        <v>2.8788519885475086E-3</v>
      </c>
      <c r="AL1435" s="13">
        <f t="shared" si="1985"/>
        <v>3.1171998689779526E-5</v>
      </c>
      <c r="AM1435" s="13">
        <f t="shared" si="1986"/>
        <v>1.1484140342002259E-4</v>
      </c>
      <c r="AN1435" s="13">
        <f t="shared" si="1987"/>
        <v>2.3049843020264693E-4</v>
      </c>
      <c r="AO1435" s="13">
        <f t="shared" si="1988"/>
        <v>2.3131694991382088E-4</v>
      </c>
      <c r="AP1435" s="13">
        <f t="shared" si="1989"/>
        <v>1.5475891750583282E-4</v>
      </c>
      <c r="AQ1435" s="13">
        <f t="shared" si="1990"/>
        <v>7.7654239853046006E-5</v>
      </c>
      <c r="AR1435" s="13">
        <f t="shared" si="1991"/>
        <v>1.7498721389276193E-2</v>
      </c>
      <c r="AS1435" s="13">
        <f t="shared" si="1992"/>
        <v>1.2852695904883025E-2</v>
      </c>
      <c r="AT1435" s="13">
        <f t="shared" si="1993"/>
        <v>4.7201103540236928E-3</v>
      </c>
      <c r="AU1435" s="13">
        <f t="shared" si="1994"/>
        <v>1.1556300156294952E-3</v>
      </c>
      <c r="AV1435" s="13">
        <f t="shared" si="1995"/>
        <v>2.1220066368025483E-4</v>
      </c>
      <c r="AW1435" s="13">
        <f t="shared" si="1996"/>
        <v>1.2764962554760578E-6</v>
      </c>
      <c r="AX1435" s="13">
        <f t="shared" si="1997"/>
        <v>1.4058376062760971E-5</v>
      </c>
      <c r="AY1435" s="13">
        <f t="shared" si="1998"/>
        <v>2.8216597125805438E-5</v>
      </c>
      <c r="AZ1435" s="13">
        <f t="shared" si="1999"/>
        <v>2.831679668425545E-5</v>
      </c>
      <c r="BA1435" s="13">
        <f t="shared" si="2000"/>
        <v>1.8944901373292294E-5</v>
      </c>
      <c r="BB1435" s="13">
        <f t="shared" si="2001"/>
        <v>9.5060881721306483E-6</v>
      </c>
      <c r="BC1435" s="13">
        <f t="shared" si="2002"/>
        <v>3.8159380428853924E-6</v>
      </c>
      <c r="BD1435" s="13">
        <f t="shared" si="2003"/>
        <v>5.8536202836615937E-3</v>
      </c>
      <c r="BE1435" s="13">
        <f t="shared" si="2004"/>
        <v>4.2994456437636637E-3</v>
      </c>
      <c r="BF1435" s="13">
        <f t="shared" si="2005"/>
        <v>1.5789572903518896E-3</v>
      </c>
      <c r="BG1435" s="13">
        <f t="shared" si="2006"/>
        <v>3.8657791900398878E-4</v>
      </c>
      <c r="BH1435" s="13">
        <f t="shared" si="2007"/>
        <v>7.0984735483954742E-5</v>
      </c>
      <c r="BI1435" s="13">
        <f t="shared" si="2008"/>
        <v>1.0427564377622998E-5</v>
      </c>
      <c r="BJ1435" s="14">
        <f t="shared" si="2009"/>
        <v>0.12691195140985023</v>
      </c>
      <c r="BK1435" s="14">
        <f t="shared" si="2010"/>
        <v>0.20085715830187226</v>
      </c>
      <c r="BL1435" s="14">
        <f t="shared" si="2011"/>
        <v>0.58075045371585199</v>
      </c>
      <c r="BM1435" s="14">
        <f t="shared" si="2012"/>
        <v>0.51187752981963386</v>
      </c>
      <c r="BN1435" s="14">
        <f t="shared" si="2013"/>
        <v>0.48349060017223833</v>
      </c>
    </row>
    <row r="1436" spans="1:66" x14ac:dyDescent="0.25">
      <c r="A1436" t="s">
        <v>341</v>
      </c>
      <c r="B1436" t="s">
        <v>151</v>
      </c>
      <c r="C1436" t="s">
        <v>152</v>
      </c>
      <c r="D1436" t="s">
        <v>395</v>
      </c>
      <c r="E1436" s="10">
        <f>VLOOKUP(A1436,home!$A$2:$E$405,3,FALSE)</f>
        <v>1.5127999999999999</v>
      </c>
      <c r="F1436" s="10">
        <f>VLOOKUP(B1436,home!$B$2:$E$405,3,FALSE)</f>
        <v>1.3221000000000001</v>
      </c>
      <c r="G1436" s="10">
        <f>VLOOKUP(C1436,away!$B$2:$E$405,4,FALSE)</f>
        <v>0.66100000000000003</v>
      </c>
      <c r="H1436" s="10">
        <f>VLOOKUP(A1436,away!$A$2:$E$405,3,FALSE)</f>
        <v>1.2179</v>
      </c>
      <c r="I1436" s="10">
        <f>VLOOKUP(C1436,away!$B$2:$E$405,3,FALSE)</f>
        <v>1.2316</v>
      </c>
      <c r="J1436" s="10">
        <f>VLOOKUP(B1436,home!$B$2:$E$405,4,FALSE)</f>
        <v>1.0948</v>
      </c>
      <c r="K1436" s="12">
        <f t="shared" si="1958"/>
        <v>1.32204817368</v>
      </c>
      <c r="L1436" s="12">
        <f t="shared" si="1959"/>
        <v>1.6421623826720002</v>
      </c>
      <c r="M1436" s="13">
        <f t="shared" si="1960"/>
        <v>5.1601189401067053E-2</v>
      </c>
      <c r="N1436" s="13">
        <f t="shared" si="1961"/>
        <v>6.821925820739648E-2</v>
      </c>
      <c r="O1436" s="13">
        <f t="shared" si="1962"/>
        <v>8.4737532135565438E-2</v>
      </c>
      <c r="P1436" s="13">
        <f t="shared" si="1963"/>
        <v>0.11202709960197461</v>
      </c>
      <c r="Q1436" s="13">
        <f t="shared" si="1964"/>
        <v>4.5094572861446441E-2</v>
      </c>
      <c r="R1436" s="13">
        <f t="shared" si="1965"/>
        <v>6.9576393836742689E-2</v>
      </c>
      <c r="S1436" s="13">
        <f t="shared" si="1966"/>
        <v>6.0803206238552433E-2</v>
      </c>
      <c r="T1436" s="13">
        <f t="shared" si="1967"/>
        <v>7.4052611215729008E-2</v>
      </c>
      <c r="U1436" s="13">
        <f t="shared" si="1968"/>
        <v>9.1983344403106085E-2</v>
      </c>
      <c r="V1436" s="13">
        <f t="shared" si="1969"/>
        <v>1.4667204639763296E-2</v>
      </c>
      <c r="W1436" s="13">
        <f t="shared" si="1970"/>
        <v>1.9872399231451655E-2</v>
      </c>
      <c r="X1436" s="13">
        <f t="shared" si="1971"/>
        <v>3.2633706471329876E-2</v>
      </c>
      <c r="Y1436" s="13">
        <f t="shared" si="1972"/>
        <v>2.6794922587188876E-2</v>
      </c>
      <c r="Z1436" s="13">
        <f t="shared" si="1973"/>
        <v>3.8085245560223614E-2</v>
      </c>
      <c r="AA1436" s="13">
        <f t="shared" si="1974"/>
        <v>5.0350529337047964E-2</v>
      </c>
      <c r="AB1436" s="13">
        <f t="shared" si="1975"/>
        <v>3.3282912676932765E-2</v>
      </c>
      <c r="AC1436" s="13">
        <f t="shared" si="1976"/>
        <v>1.9901726274783901E-3</v>
      </c>
      <c r="AD1436" s="13">
        <f t="shared" si="1977"/>
        <v>6.568067277645126E-3</v>
      </c>
      <c r="AE1436" s="13">
        <f t="shared" si="1978"/>
        <v>1.0785833010207718E-2</v>
      </c>
      <c r="AF1436" s="13">
        <f t="shared" si="1979"/>
        <v>8.8560446175725126E-3</v>
      </c>
      <c r="AG1436" s="13">
        <f t="shared" si="1980"/>
        <v>4.8476877767474735E-3</v>
      </c>
      <c r="AH1436" s="13">
        <f t="shared" si="1981"/>
        <v>1.5635539398456254E-2</v>
      </c>
      <c r="AI1436" s="13">
        <f t="shared" si="1982"/>
        <v>2.0670936306230778E-2</v>
      </c>
      <c r="AJ1436" s="13">
        <f t="shared" si="1983"/>
        <v>1.3663986795954005E-2</v>
      </c>
      <c r="AK1436" s="13">
        <f t="shared" si="1984"/>
        <v>6.0214829295928765E-3</v>
      </c>
      <c r="AL1436" s="13">
        <f t="shared" si="1985"/>
        <v>1.7282800629323029E-4</v>
      </c>
      <c r="AM1436" s="13">
        <f t="shared" si="1986"/>
        <v>1.7366602698036192E-3</v>
      </c>
      <c r="AN1436" s="13">
        <f t="shared" si="1987"/>
        <v>2.85187816655251E-3</v>
      </c>
      <c r="AO1436" s="13">
        <f t="shared" si="1988"/>
        <v>2.3416235225380633E-3</v>
      </c>
      <c r="AP1436" s="13">
        <f t="shared" si="1989"/>
        <v>1.2817753543639696E-3</v>
      </c>
      <c r="AQ1436" s="13">
        <f t="shared" si="1990"/>
        <v>5.2622081749314575E-4</v>
      </c>
      <c r="AR1436" s="13">
        <f t="shared" si="1991"/>
        <v>5.1352189265861676E-3</v>
      </c>
      <c r="AS1436" s="13">
        <f t="shared" si="1992"/>
        <v>6.7890068033402131E-3</v>
      </c>
      <c r="AT1436" s="13">
        <f t="shared" si="1993"/>
        <v>4.4876970227285123E-3</v>
      </c>
      <c r="AU1436" s="13">
        <f t="shared" si="1994"/>
        <v>1.9776505509758015E-3</v>
      </c>
      <c r="AV1436" s="13">
        <f t="shared" si="1995"/>
        <v>6.5363732477370119E-4</v>
      </c>
      <c r="AW1436" s="13">
        <f t="shared" si="1996"/>
        <v>1.0422574287611528E-5</v>
      </c>
      <c r="AX1436" s="13">
        <f t="shared" si="1997"/>
        <v>3.8265808966608204E-4</v>
      </c>
      <c r="AY1436" s="13">
        <f t="shared" si="1998"/>
        <v>6.2838672027476917E-4</v>
      </c>
      <c r="AZ1436" s="13">
        <f t="shared" si="1999"/>
        <v>5.1595651690292945E-4</v>
      </c>
      <c r="BA1436" s="13">
        <f t="shared" si="2000"/>
        <v>2.8242812771748696E-4</v>
      </c>
      <c r="BB1436" s="13">
        <f t="shared" si="2001"/>
        <v>1.1594821178653507E-4</v>
      </c>
      <c r="BC1436" s="13">
        <f t="shared" si="2002"/>
        <v>3.8081158346786797E-5</v>
      </c>
      <c r="BD1436" s="13">
        <f t="shared" si="2003"/>
        <v>1.4054772246708492E-3</v>
      </c>
      <c r="BE1436" s="13">
        <f t="shared" si="2004"/>
        <v>1.8581085980249315E-3</v>
      </c>
      <c r="BF1436" s="13">
        <f t="shared" si="2005"/>
        <v>1.2282545392589832E-3</v>
      </c>
      <c r="BG1436" s="13">
        <f t="shared" si="2006"/>
        <v>5.412705568138362E-4</v>
      </c>
      <c r="BH1436" s="13">
        <f t="shared" si="2007"/>
        <v>1.7889643777562229E-4</v>
      </c>
      <c r="BI1436" s="13">
        <f t="shared" si="2008"/>
        <v>4.7301941767823773E-5</v>
      </c>
      <c r="BJ1436" s="14">
        <f t="shared" si="2009"/>
        <v>0.30842672021216117</v>
      </c>
      <c r="BK1436" s="14">
        <f t="shared" si="2010"/>
        <v>0.24189008723540376</v>
      </c>
      <c r="BL1436" s="14">
        <f t="shared" si="2011"/>
        <v>0.41022517774634537</v>
      </c>
      <c r="BM1436" s="14">
        <f t="shared" si="2012"/>
        <v>0.56675322056395416</v>
      </c>
      <c r="BN1436" s="14">
        <f t="shared" si="2013"/>
        <v>0.43125604604419271</v>
      </c>
    </row>
    <row r="1437" spans="1:66" x14ac:dyDescent="0.25">
      <c r="A1437" t="s">
        <v>341</v>
      </c>
      <c r="B1437" t="s">
        <v>147</v>
      </c>
      <c r="C1437" t="s">
        <v>154</v>
      </c>
      <c r="D1437" t="s">
        <v>395</v>
      </c>
      <c r="E1437" s="10">
        <f>VLOOKUP(A1437,home!$A$2:$E$405,3,FALSE)</f>
        <v>1.5127999999999999</v>
      </c>
      <c r="F1437" s="10">
        <f>VLOOKUP(B1437,home!$B$2:$E$405,3,FALSE)</f>
        <v>1.0387999999999999</v>
      </c>
      <c r="G1437" s="10">
        <f>VLOOKUP(C1437,away!$B$2:$E$405,4,FALSE)</f>
        <v>1.9831000000000001</v>
      </c>
      <c r="H1437" s="10">
        <f>VLOOKUP(A1437,away!$A$2:$E$405,3,FALSE)</f>
        <v>1.2179</v>
      </c>
      <c r="I1437" s="10">
        <f>VLOOKUP(C1437,away!$B$2:$E$405,3,FALSE)</f>
        <v>0.5474</v>
      </c>
      <c r="J1437" s="10">
        <f>VLOOKUP(B1437,home!$B$2:$E$405,4,FALSE)</f>
        <v>0.82110000000000005</v>
      </c>
      <c r="K1437" s="12">
        <f t="shared" si="1958"/>
        <v>3.1164349867839998</v>
      </c>
      <c r="L1437" s="12">
        <f t="shared" si="1959"/>
        <v>0.54740968350600006</v>
      </c>
      <c r="M1437" s="13">
        <f t="shared" si="1960"/>
        <v>2.5633769638133491E-2</v>
      </c>
      <c r="N1437" s="13">
        <f t="shared" si="1961"/>
        <v>7.9885976543440637E-2</v>
      </c>
      <c r="O1437" s="13">
        <f t="shared" si="1962"/>
        <v>1.4032173724676368E-2</v>
      </c>
      <c r="P1437" s="13">
        <f t="shared" si="1963"/>
        <v>4.3730357136212587E-2</v>
      </c>
      <c r="Q1437" s="13">
        <f t="shared" si="1964"/>
        <v>0.1244797261266922</v>
      </c>
      <c r="R1437" s="13">
        <f t="shared" si="1965"/>
        <v>3.8406738887631492E-3</v>
      </c>
      <c r="S1437" s="13">
        <f t="shared" si="1966"/>
        <v>1.8650633151667283E-2</v>
      </c>
      <c r="T1437" s="13">
        <f t="shared" si="1967"/>
        <v>6.8141407481926139E-2</v>
      </c>
      <c r="U1437" s="13">
        <f t="shared" si="1968"/>
        <v>1.1969210479769239E-2</v>
      </c>
      <c r="V1437" s="13">
        <f t="shared" si="1969"/>
        <v>3.5352621000107496E-3</v>
      </c>
      <c r="W1437" s="13">
        <f t="shared" si="1970"/>
        <v>0.1293109912155046</v>
      </c>
      <c r="X1437" s="13">
        <f t="shared" si="1971"/>
        <v>7.0786088775126529E-2</v>
      </c>
      <c r="Y1437" s="13">
        <f t="shared" si="1972"/>
        <v>1.9374495226509816E-2</v>
      </c>
      <c r="Z1437" s="13">
        <f t="shared" si="1973"/>
        <v>7.0080735929919816E-4</v>
      </c>
      <c r="AA1437" s="13">
        <f t="shared" si="1974"/>
        <v>2.1840205735157263E-3</v>
      </c>
      <c r="AB1437" s="13">
        <f t="shared" si="1975"/>
        <v>3.4031790635802341E-3</v>
      </c>
      <c r="AC1437" s="13">
        <f t="shared" si="1976"/>
        <v>3.7693996139179426E-4</v>
      </c>
      <c r="AD1437" s="13">
        <f t="shared" si="1977"/>
        <v>0.10074732429992926</v>
      </c>
      <c r="AE1437" s="13">
        <f t="shared" si="1978"/>
        <v>5.5150060909100629E-2</v>
      </c>
      <c r="AF1437" s="13">
        <f t="shared" si="1979"/>
        <v>1.5094838693793697E-2</v>
      </c>
      <c r="AG1437" s="13">
        <f t="shared" si="1980"/>
        <v>2.754353623981244E-3</v>
      </c>
      <c r="AH1437" s="13">
        <f t="shared" si="1981"/>
        <v>9.590718368816242E-5</v>
      </c>
      <c r="AI1437" s="13">
        <f t="shared" si="1982"/>
        <v>2.9888850272970913E-4</v>
      </c>
      <c r="AJ1437" s="13">
        <f t="shared" si="1983"/>
        <v>4.6573329352717535E-4</v>
      </c>
      <c r="AK1437" s="13">
        <f t="shared" si="1984"/>
        <v>4.8380917681941038E-4</v>
      </c>
      <c r="AL1437" s="13">
        <f t="shared" si="1985"/>
        <v>2.5721880727291413E-5</v>
      </c>
      <c r="AM1437" s="13">
        <f t="shared" si="1986"/>
        <v>6.2794497254634651E-2</v>
      </c>
      <c r="AN1437" s="13">
        <f t="shared" si="1987"/>
        <v>3.4374315868077938E-2</v>
      </c>
      <c r="AO1437" s="13">
        <f t="shared" si="1988"/>
        <v>9.4084166850399095E-3</v>
      </c>
      <c r="AP1437" s="13">
        <f t="shared" si="1989"/>
        <v>1.7167527999500892E-3</v>
      </c>
      <c r="AQ1437" s="13">
        <f t="shared" si="1990"/>
        <v>2.3494177671967944E-4</v>
      </c>
      <c r="AR1437" s="13">
        <f t="shared" si="1991"/>
        <v>1.0500104213737762E-5</v>
      </c>
      <c r="AS1437" s="13">
        <f t="shared" si="1992"/>
        <v>3.2722892136570466E-5</v>
      </c>
      <c r="AT1437" s="13">
        <f t="shared" si="1993"/>
        <v>5.0989382961583624E-5</v>
      </c>
      <c r="AU1437" s="13">
        <f t="shared" si="1994"/>
        <v>5.2968365672002381E-5</v>
      </c>
      <c r="AV1437" s="13">
        <f t="shared" si="1995"/>
        <v>4.12681169932492E-5</v>
      </c>
      <c r="AW1437" s="13">
        <f t="shared" si="1996"/>
        <v>1.2189075477587902E-6</v>
      </c>
      <c r="AX1437" s="13">
        <f t="shared" si="1997"/>
        <v>3.261582803697588E-2</v>
      </c>
      <c r="AY1437" s="13">
        <f t="shared" si="1998"/>
        <v>1.7854220103007089E-2</v>
      </c>
      <c r="AZ1437" s="13">
        <f t="shared" si="1999"/>
        <v>4.8867864879167866E-3</v>
      </c>
      <c r="BA1437" s="13">
        <f t="shared" si="2000"/>
        <v>8.9169141490397534E-4</v>
      </c>
      <c r="BB1437" s="13">
        <f t="shared" si="2001"/>
        <v>1.2203012880440063E-4</v>
      </c>
      <c r="BC1437" s="13">
        <f t="shared" si="2002"/>
        <v>1.3360094837402675E-5</v>
      </c>
      <c r="BD1437" s="13">
        <f t="shared" si="2003"/>
        <v>9.5797645407036738E-7</v>
      </c>
      <c r="BE1437" s="13">
        <f t="shared" si="2004"/>
        <v>2.985471337980168E-6</v>
      </c>
      <c r="BF1437" s="13">
        <f t="shared" si="2005"/>
        <v>4.6520136648611192E-6</v>
      </c>
      <c r="BG1437" s="13">
        <f t="shared" si="2006"/>
        <v>4.8325660480568145E-6</v>
      </c>
      <c r="BH1437" s="13">
        <f t="shared" si="2007"/>
        <v>3.7650944770271867E-6</v>
      </c>
      <c r="BI1437" s="13">
        <f t="shared" si="2008"/>
        <v>2.3467344313509448E-6</v>
      </c>
      <c r="BJ1437" s="14">
        <f t="shared" si="2009"/>
        <v>0.83063810354687251</v>
      </c>
      <c r="BK1437" s="14">
        <f t="shared" si="2010"/>
        <v>0.1098069039711503</v>
      </c>
      <c r="BL1437" s="14">
        <f t="shared" si="2011"/>
        <v>3.6981584605459659E-2</v>
      </c>
      <c r="BM1437" s="14">
        <f t="shared" si="2012"/>
        <v>0.66867172122940399</v>
      </c>
      <c r="BN1437" s="14">
        <f t="shared" si="2013"/>
        <v>0.29160267705791842</v>
      </c>
    </row>
    <row r="1438" spans="1:66" x14ac:dyDescent="0.25">
      <c r="A1438" t="s">
        <v>341</v>
      </c>
      <c r="B1438" t="s">
        <v>153</v>
      </c>
      <c r="C1438" t="s">
        <v>148</v>
      </c>
      <c r="D1438" t="s">
        <v>395</v>
      </c>
      <c r="E1438" s="10">
        <f>VLOOKUP(A1438,home!$A$2:$E$405,3,FALSE)</f>
        <v>1.5127999999999999</v>
      </c>
      <c r="F1438" s="10">
        <f>VLOOKUP(B1438,home!$B$2:$E$405,3,FALSE)</f>
        <v>0.55089999999999995</v>
      </c>
      <c r="G1438" s="10">
        <f>VLOOKUP(C1438,away!$B$2:$E$405,4,FALSE)</f>
        <v>0.47220000000000001</v>
      </c>
      <c r="H1438" s="10">
        <f>VLOOKUP(A1438,away!$A$2:$E$405,3,FALSE)</f>
        <v>1.2179</v>
      </c>
      <c r="I1438" s="10">
        <f>VLOOKUP(C1438,away!$B$2:$E$405,3,FALSE)</f>
        <v>2.1114000000000002</v>
      </c>
      <c r="J1438" s="10">
        <f>VLOOKUP(B1438,home!$B$2:$E$405,4,FALSE)</f>
        <v>0.95789999999999997</v>
      </c>
      <c r="K1438" s="12">
        <f t="shared" si="1958"/>
        <v>0.39353219774399995</v>
      </c>
      <c r="L1438" s="12">
        <f t="shared" si="1959"/>
        <v>2.4632150020740005</v>
      </c>
      <c r="M1438" s="13">
        <f t="shared" si="1960"/>
        <v>5.7455347400095849E-2</v>
      </c>
      <c r="N1438" s="13">
        <f t="shared" si="1961"/>
        <v>2.2610529134504731E-2</v>
      </c>
      <c r="O1438" s="13">
        <f t="shared" si="1962"/>
        <v>0.14152487366528951</v>
      </c>
      <c r="P1438" s="13">
        <f t="shared" si="1963"/>
        <v>5.5694594568943323E-2</v>
      </c>
      <c r="Q1438" s="13">
        <f t="shared" si="1964"/>
        <v>4.4489856112281921E-3</v>
      </c>
      <c r="R1438" s="13">
        <f t="shared" si="1965"/>
        <v>0.1743030959894844</v>
      </c>
      <c r="S1438" s="13">
        <f t="shared" si="1966"/>
        <v>1.3496950260341633E-2</v>
      </c>
      <c r="T1438" s="13">
        <f t="shared" si="1967"/>
        <v>1.0958808101588651E-2</v>
      </c>
      <c r="U1438" s="13">
        <f t="shared" si="1968"/>
        <v>6.8593880438325178E-2</v>
      </c>
      <c r="V1438" s="13">
        <f t="shared" si="1969"/>
        <v>1.45370314452357E-3</v>
      </c>
      <c r="W1438" s="13">
        <f t="shared" si="1970"/>
        <v>5.8360636177268784E-4</v>
      </c>
      <c r="X1438" s="13">
        <f t="shared" si="1971"/>
        <v>1.4375479456243112E-3</v>
      </c>
      <c r="Y1438" s="13">
        <f t="shared" si="1972"/>
        <v>1.7704948329312316E-3</v>
      </c>
      <c r="Z1438" s="13">
        <f t="shared" si="1973"/>
        <v>0.14311533364974749</v>
      </c>
      <c r="AA1438" s="13">
        <f t="shared" si="1974"/>
        <v>5.6320491782050959E-2</v>
      </c>
      <c r="AB1438" s="13">
        <f t="shared" si="1975"/>
        <v>1.1081963454506696E-2</v>
      </c>
      <c r="AC1438" s="13">
        <f t="shared" si="1976"/>
        <v>8.8072097421630922E-5</v>
      </c>
      <c r="AD1438" s="13">
        <f t="shared" si="1977"/>
        <v>5.741697354144644E-5</v>
      </c>
      <c r="AE1438" s="13">
        <f t="shared" si="1978"/>
        <v>1.4143035060097683E-4</v>
      </c>
      <c r="AF1438" s="13">
        <f t="shared" si="1979"/>
        <v>1.741866806744559E-4</v>
      </c>
      <c r="AG1438" s="13">
        <f t="shared" si="1980"/>
        <v>1.4301974833293103E-4</v>
      </c>
      <c r="AH1438" s="13">
        <f t="shared" si="1981"/>
        <v>8.8130959218221006E-2</v>
      </c>
      <c r="AI1438" s="13">
        <f t="shared" si="1982"/>
        <v>3.4682370070433344E-2</v>
      </c>
      <c r="AJ1438" s="13">
        <f t="shared" si="1983"/>
        <v>6.8243146583941774E-3</v>
      </c>
      <c r="AK1438" s="13">
        <f t="shared" si="1984"/>
        <v>8.9519584853815152E-4</v>
      </c>
      <c r="AL1438" s="13">
        <f t="shared" si="1985"/>
        <v>3.4149230529070189E-6</v>
      </c>
      <c r="AM1438" s="13">
        <f t="shared" si="1986"/>
        <v>4.5190855571149022E-6</v>
      </c>
      <c r="AN1438" s="13">
        <f t="shared" si="1987"/>
        <v>1.113147933994137E-5</v>
      </c>
      <c r="AO1438" s="13">
        <f t="shared" si="1988"/>
        <v>1.370961345271019E-5</v>
      </c>
      <c r="AP1438" s="13">
        <f t="shared" si="1989"/>
        <v>1.1256575176450424E-5</v>
      </c>
      <c r="AQ1438" s="13">
        <f t="shared" si="1990"/>
        <v>6.9318412116516173E-6</v>
      </c>
      <c r="AR1438" s="13">
        <f t="shared" si="1991"/>
        <v>4.3417100178698813E-2</v>
      </c>
      <c r="AS1438" s="13">
        <f t="shared" si="1992"/>
        <v>1.7086026852994755E-2</v>
      </c>
      <c r="AT1438" s="13">
        <f t="shared" si="1993"/>
        <v>3.3619508490860114E-3</v>
      </c>
      <c r="AU1438" s="13">
        <f t="shared" si="1994"/>
        <v>4.4101196878270824E-4</v>
      </c>
      <c r="AV1438" s="13">
        <f t="shared" si="1995"/>
        <v>4.3388102326616871E-5</v>
      </c>
      <c r="AW1438" s="13">
        <f t="shared" si="1996"/>
        <v>9.1951964787623463E-8</v>
      </c>
      <c r="AX1438" s="13">
        <f t="shared" si="1997"/>
        <v>2.9640094518076596E-7</v>
      </c>
      <c r="AY1438" s="13">
        <f t="shared" si="1998"/>
        <v>7.3009925479817614E-7</v>
      </c>
      <c r="AZ1438" s="13">
        <f t="shared" si="1999"/>
        <v>8.9919571871095788E-7</v>
      </c>
      <c r="BA1438" s="13">
        <f t="shared" si="2000"/>
        <v>7.3830412804318145E-7</v>
      </c>
      <c r="BB1438" s="13">
        <f t="shared" si="2001"/>
        <v>4.5465045107228204E-7</v>
      </c>
      <c r="BC1438" s="13">
        <f t="shared" si="2002"/>
        <v>2.2398036235619145E-7</v>
      </c>
      <c r="BD1438" s="13">
        <f t="shared" si="2003"/>
        <v>1.7824275417786757E-2</v>
      </c>
      <c r="BE1438" s="13">
        <f t="shared" si="2004"/>
        <v>7.0144262783559752E-3</v>
      </c>
      <c r="BF1438" s="13">
        <f t="shared" si="2005"/>
        <v>1.3802012946173461E-3</v>
      </c>
      <c r="BG1438" s="13">
        <f t="shared" si="2006"/>
        <v>1.8105121626662605E-4</v>
      </c>
      <c r="BH1438" s="13">
        <f t="shared" si="2007"/>
        <v>1.7812370760407396E-5</v>
      </c>
      <c r="BI1438" s="13">
        <f t="shared" si="2008"/>
        <v>1.4019482824748173E-6</v>
      </c>
      <c r="BJ1438" s="14">
        <f t="shared" si="2009"/>
        <v>4.2376916966397636E-2</v>
      </c>
      <c r="BK1438" s="14">
        <f t="shared" si="2010"/>
        <v>0.12819281249363371</v>
      </c>
      <c r="BL1438" s="14">
        <f t="shared" si="2011"/>
        <v>0.67312579160320185</v>
      </c>
      <c r="BM1438" s="14">
        <f t="shared" si="2012"/>
        <v>0.53077279019614476</v>
      </c>
      <c r="BN1438" s="14">
        <f t="shared" si="2013"/>
        <v>0.45603742636954603</v>
      </c>
    </row>
    <row r="1439" spans="1:66" x14ac:dyDescent="0.25">
      <c r="A1439" t="s">
        <v>343</v>
      </c>
      <c r="B1439" t="s">
        <v>186</v>
      </c>
      <c r="C1439" t="s">
        <v>193</v>
      </c>
      <c r="D1439" t="s">
        <v>395</v>
      </c>
      <c r="E1439" s="10">
        <f>VLOOKUP(A1439,home!$A$2:$E$405,3,FALSE)</f>
        <v>1.3151999999999999</v>
      </c>
      <c r="F1439" s="10">
        <f>VLOOKUP(B1439,home!$B$2:$E$405,3,FALSE)</f>
        <v>0.67090000000000005</v>
      </c>
      <c r="G1439" s="10">
        <f>VLOOKUP(C1439,away!$B$2:$E$405,4,FALSE)</f>
        <v>1.476</v>
      </c>
      <c r="H1439" s="10">
        <f>VLOOKUP(A1439,away!$A$2:$E$405,3,FALSE)</f>
        <v>1.1212</v>
      </c>
      <c r="I1439" s="10">
        <f>VLOOKUP(C1439,away!$B$2:$E$405,3,FALSE)</f>
        <v>0.78700000000000003</v>
      </c>
      <c r="J1439" s="10">
        <f>VLOOKUP(B1439,home!$B$2:$E$405,4,FALSE)</f>
        <v>0.94440000000000002</v>
      </c>
      <c r="K1439" s="12">
        <f t="shared" si="1958"/>
        <v>1.30237469568</v>
      </c>
      <c r="L1439" s="12">
        <f t="shared" si="1959"/>
        <v>0.8333238273600001</v>
      </c>
      <c r="M1439" s="13">
        <f t="shared" si="1960"/>
        <v>0.11816202264699004</v>
      </c>
      <c r="N1439" s="13">
        <f t="shared" si="1961"/>
        <v>0.1538912282858069</v>
      </c>
      <c r="O1439" s="13">
        <f t="shared" si="1962"/>
        <v>9.8467228960788744E-2</v>
      </c>
      <c r="P1439" s="13">
        <f t="shared" si="1963"/>
        <v>0.1282412273522601</v>
      </c>
      <c r="Q1439" s="13">
        <f t="shared" si="1964"/>
        <v>0.1002120208032746</v>
      </c>
      <c r="R1439" s="13">
        <f t="shared" si="1965"/>
        <v>4.1027544053568961E-2</v>
      </c>
      <c r="S1439" s="13">
        <f t="shared" si="1966"/>
        <v>3.4795046717222465E-2</v>
      </c>
      <c r="T1439" s="13">
        <f t="shared" si="1967"/>
        <v>8.3509064723264734E-2</v>
      </c>
      <c r="U1439" s="13">
        <f t="shared" si="1968"/>
        <v>5.343323520126466E-2</v>
      </c>
      <c r="V1439" s="13">
        <f t="shared" si="1969"/>
        <v>4.1958955046425975E-3</v>
      </c>
      <c r="W1439" s="13">
        <f t="shared" si="1970"/>
        <v>4.3504533365714207E-2</v>
      </c>
      <c r="X1439" s="13">
        <f t="shared" si="1971"/>
        <v>3.6253364251827791E-2</v>
      </c>
      <c r="Y1439" s="13">
        <f t="shared" si="1972"/>
        <v>1.510539612650467E-2</v>
      </c>
      <c r="Z1439" s="13">
        <f t="shared" si="1973"/>
        <v>1.1396410012633701E-2</v>
      </c>
      <c r="AA1439" s="13">
        <f t="shared" si="1974"/>
        <v>1.4842396022048319E-2</v>
      </c>
      <c r="AB1439" s="13">
        <f t="shared" si="1975"/>
        <v>9.6651805011886121E-3</v>
      </c>
      <c r="AC1439" s="13">
        <f t="shared" si="1976"/>
        <v>2.8461280182462667E-4</v>
      </c>
      <c r="AD1439" s="13">
        <f t="shared" si="1977"/>
        <v>1.4164800850718105E-2</v>
      </c>
      <c r="AE1439" s="13">
        <f t="shared" si="1978"/>
        <v>1.1803866058712595E-2</v>
      </c>
      <c r="AF1439" s="13">
        <f t="shared" si="1979"/>
        <v>4.9182214208455897E-3</v>
      </c>
      <c r="AG1439" s="13">
        <f t="shared" si="1980"/>
        <v>1.366157032740995E-3</v>
      </c>
      <c r="AH1439" s="13">
        <f t="shared" si="1981"/>
        <v>2.3742250024729348E-3</v>
      </c>
      <c r="AI1439" s="13">
        <f t="shared" si="1982"/>
        <v>3.0921305650715358E-3</v>
      </c>
      <c r="AJ1439" s="13">
        <f t="shared" si="1983"/>
        <v>2.0135563018439341E-3</v>
      </c>
      <c r="AK1439" s="13">
        <f t="shared" si="1984"/>
        <v>8.7413492528284691E-4</v>
      </c>
      <c r="AL1439" s="13">
        <f t="shared" si="1985"/>
        <v>1.2355609427979092E-5</v>
      </c>
      <c r="AM1439" s="13">
        <f t="shared" si="1986"/>
        <v>3.6895756394643604E-3</v>
      </c>
      <c r="AN1439" s="13">
        <f t="shared" si="1987"/>
        <v>3.0746112932126604E-3</v>
      </c>
      <c r="AO1439" s="13">
        <f t="shared" si="1988"/>
        <v>1.2810734252521267E-3</v>
      </c>
      <c r="AP1439" s="13">
        <f t="shared" si="1989"/>
        <v>3.5584966995342915E-4</v>
      </c>
      <c r="AQ1439" s="13">
        <f t="shared" si="1990"/>
        <v>7.4134502232596079E-5</v>
      </c>
      <c r="AR1439" s="13">
        <f t="shared" si="1991"/>
        <v>3.9569965321491055E-4</v>
      </c>
      <c r="AS1439" s="13">
        <f t="shared" si="1992"/>
        <v>5.153492154364506E-4</v>
      </c>
      <c r="AT1439" s="13">
        <f t="shared" si="1993"/>
        <v>3.3558888881148708E-4</v>
      </c>
      <c r="AU1439" s="13">
        <f t="shared" si="1994"/>
        <v>1.4568749231314999E-4</v>
      </c>
      <c r="AV1439" s="13">
        <f t="shared" si="1995"/>
        <v>4.7434925866430243E-5</v>
      </c>
      <c r="AW1439" s="13">
        <f t="shared" si="1996"/>
        <v>3.7248725714683758E-7</v>
      </c>
      <c r="AX1439" s="13">
        <f t="shared" si="1997"/>
        <v>8.0086832510595555E-4</v>
      </c>
      <c r="AY1439" s="13">
        <f t="shared" si="1998"/>
        <v>6.6738265788868776E-4</v>
      </c>
      <c r="AZ1439" s="13">
        <f t="shared" si="1999"/>
        <v>2.7807293539274539E-4</v>
      </c>
      <c r="BA1439" s="13">
        <f t="shared" si="2000"/>
        <v>7.7241600935570891E-5</v>
      </c>
      <c r="BB1439" s="13">
        <f t="shared" si="2001"/>
        <v>1.609181663076092E-5</v>
      </c>
      <c r="BC1439" s="13">
        <f t="shared" si="2002"/>
        <v>2.6819388447841996E-6</v>
      </c>
      <c r="BD1439" s="13">
        <f t="shared" si="2003"/>
        <v>5.4957658250345645E-5</v>
      </c>
      <c r="BE1439" s="13">
        <f t="shared" si="2004"/>
        <v>7.157546343907934E-5</v>
      </c>
      <c r="BF1439" s="13">
        <f t="shared" si="2005"/>
        <v>4.6609036207312966E-5</v>
      </c>
      <c r="BG1439" s="13">
        <f t="shared" si="2006"/>
        <v>2.0234143115479116E-5</v>
      </c>
      <c r="BH1439" s="13">
        <f t="shared" si="2007"/>
        <v>6.588108995591917E-6</v>
      </c>
      <c r="BI1439" s="13">
        <f t="shared" si="2008"/>
        <v>1.7160372896481393E-6</v>
      </c>
      <c r="BJ1439" s="14">
        <f t="shared" si="2009"/>
        <v>0.47504623672432389</v>
      </c>
      <c r="BK1439" s="14">
        <f t="shared" si="2010"/>
        <v>0.28635854329025645</v>
      </c>
      <c r="BL1439" s="14">
        <f t="shared" si="2011"/>
        <v>0.22743107215647043</v>
      </c>
      <c r="BM1439" s="14">
        <f t="shared" si="2012"/>
        <v>0.35956397991036348</v>
      </c>
      <c r="BN1439" s="14">
        <f t="shared" si="2013"/>
        <v>0.64000127210268942</v>
      </c>
    </row>
    <row r="1440" spans="1:66" x14ac:dyDescent="0.25">
      <c r="A1440" t="s">
        <v>344</v>
      </c>
      <c r="B1440" t="s">
        <v>197</v>
      </c>
      <c r="C1440" t="s">
        <v>199</v>
      </c>
      <c r="D1440" t="s">
        <v>395</v>
      </c>
      <c r="E1440" s="10">
        <f>VLOOKUP(A1440,home!$A$2:$E$405,3,FALSE)</f>
        <v>1.3976999999999999</v>
      </c>
      <c r="F1440" s="10">
        <f>VLOOKUP(B1440,home!$B$2:$E$405,3,FALSE)</f>
        <v>0.79959999999999998</v>
      </c>
      <c r="G1440" s="10">
        <f>VLOOKUP(C1440,away!$B$2:$E$405,4,FALSE)</f>
        <v>0.86609999999999998</v>
      </c>
      <c r="H1440" s="10">
        <f>VLOOKUP(A1440,away!$A$2:$E$405,3,FALSE)</f>
        <v>1.0585</v>
      </c>
      <c r="I1440" s="10">
        <f>VLOOKUP(C1440,away!$B$2:$E$405,3,FALSE)</f>
        <v>1.3425</v>
      </c>
      <c r="J1440" s="10">
        <f>VLOOKUP(B1440,home!$B$2:$E$405,4,FALSE)</f>
        <v>1.8339000000000001</v>
      </c>
      <c r="K1440" s="12">
        <f t="shared" si="1958"/>
        <v>0.96795415681199992</v>
      </c>
      <c r="L1440" s="12">
        <f t="shared" si="1959"/>
        <v>2.6060383788750001</v>
      </c>
      <c r="M1440" s="13">
        <f t="shared" si="1960"/>
        <v>2.8043664538287872E-2</v>
      </c>
      <c r="N1440" s="13">
        <f t="shared" si="1961"/>
        <v>2.714498166207702E-2</v>
      </c>
      <c r="O1440" s="13">
        <f t="shared" si="1962"/>
        <v>7.3082866071074046E-2</v>
      </c>
      <c r="P1440" s="13">
        <f t="shared" si="1963"/>
        <v>7.0740864005230802E-2</v>
      </c>
      <c r="Q1440" s="13">
        <f t="shared" si="1964"/>
        <v>1.3137548918196478E-2</v>
      </c>
      <c r="R1440" s="13">
        <f t="shared" si="1965"/>
        <v>9.5228376909700291E-2</v>
      </c>
      <c r="S1440" s="13">
        <f t="shared" si="1966"/>
        <v>4.4611411548714092E-2</v>
      </c>
      <c r="T1440" s="13">
        <f t="shared" si="1967"/>
        <v>3.4236956685167755E-2</v>
      </c>
      <c r="U1440" s="13">
        <f t="shared" si="1968"/>
        <v>9.217670327620428E-2</v>
      </c>
      <c r="V1440" s="13">
        <f t="shared" si="1969"/>
        <v>1.2503714591778443E-2</v>
      </c>
      <c r="W1440" s="13">
        <f t="shared" si="1970"/>
        <v>4.2388483618964259E-3</v>
      </c>
      <c r="X1440" s="13">
        <f t="shared" si="1971"/>
        <v>1.1046601513333511E-2</v>
      </c>
      <c r="Y1440" s="13">
        <f t="shared" si="1972"/>
        <v>1.4393933749942894E-2</v>
      </c>
      <c r="Z1440" s="13">
        <f t="shared" si="1973"/>
        <v>8.2722934994884284E-2</v>
      </c>
      <c r="AA1440" s="13">
        <f t="shared" si="1974"/>
        <v>8.0072008791987101E-2</v>
      </c>
      <c r="AB1440" s="13">
        <f t="shared" si="1975"/>
        <v>3.8753016877245444E-2</v>
      </c>
      <c r="AC1440" s="13">
        <f t="shared" si="1976"/>
        <v>1.9713088233564817E-3</v>
      </c>
      <c r="AD1440" s="13">
        <f t="shared" si="1977"/>
        <v>1.025752722998345E-3</v>
      </c>
      <c r="AE1440" s="13">
        <f t="shared" si="1978"/>
        <v>2.6731509633692242E-3</v>
      </c>
      <c r="AF1440" s="13">
        <f t="shared" si="1979"/>
        <v>3.4831670015334393E-3</v>
      </c>
      <c r="AG1440" s="13">
        <f t="shared" si="1980"/>
        <v>3.0257556286756994E-3</v>
      </c>
      <c r="AH1440" s="13">
        <f t="shared" si="1981"/>
        <v>5.3894785852462559E-2</v>
      </c>
      <c r="AI1440" s="13">
        <f t="shared" si="1982"/>
        <v>5.2167681996383698E-2</v>
      </c>
      <c r="AJ1440" s="13">
        <f t="shared" si="1983"/>
        <v>2.5247962319823056E-2</v>
      </c>
      <c r="AK1440" s="13">
        <f t="shared" si="1984"/>
        <v>8.1462900261684932E-3</v>
      </c>
      <c r="AL1440" s="13">
        <f t="shared" si="1985"/>
        <v>1.9890708533469906E-4</v>
      </c>
      <c r="AM1440" s="13">
        <f t="shared" si="1986"/>
        <v>1.9857632241749532E-4</v>
      </c>
      <c r="AN1440" s="13">
        <f t="shared" si="1987"/>
        <v>5.1749751735584882E-4</v>
      </c>
      <c r="AO1440" s="13">
        <f t="shared" si="1988"/>
        <v>6.7430919560093681E-4</v>
      </c>
      <c r="AP1440" s="13">
        <f t="shared" si="1989"/>
        <v>5.8575854765479025E-4</v>
      </c>
      <c r="AQ1440" s="13">
        <f t="shared" si="1990"/>
        <v>3.8162731398561593E-4</v>
      </c>
      <c r="AR1440" s="13">
        <f t="shared" si="1991"/>
        <v>2.8090376070553362E-2</v>
      </c>
      <c r="AS1440" s="13">
        <f t="shared" si="1992"/>
        <v>2.7190196283904462E-2</v>
      </c>
      <c r="AT1440" s="13">
        <f t="shared" si="1993"/>
        <v>1.3159431758769755E-2</v>
      </c>
      <c r="AU1440" s="13">
        <f t="shared" si="1994"/>
        <v>4.2459088907283449E-3</v>
      </c>
      <c r="AV1440" s="13">
        <f t="shared" si="1995"/>
        <v>1.0274612900563818E-3</v>
      </c>
      <c r="AW1440" s="13">
        <f t="shared" si="1996"/>
        <v>1.3937450861601819E-5</v>
      </c>
      <c r="AX1440" s="13">
        <f t="shared" si="1997"/>
        <v>3.2035462788075732E-5</v>
      </c>
      <c r="AY1440" s="13">
        <f t="shared" si="1998"/>
        <v>8.3485645510747276E-5</v>
      </c>
      <c r="AZ1440" s="13">
        <f t="shared" si="1999"/>
        <v>1.0878339814308039E-4</v>
      </c>
      <c r="BA1440" s="13">
        <f t="shared" si="2000"/>
        <v>9.4497903515102308E-5</v>
      </c>
      <c r="BB1440" s="13">
        <f t="shared" si="2001"/>
        <v>6.1566290820895834E-5</v>
      </c>
      <c r="BC1440" s="13">
        <f t="shared" si="2002"/>
        <v>3.2088823344846838E-5</v>
      </c>
      <c r="BD1440" s="13">
        <f t="shared" si="2003"/>
        <v>1.2200766352815662E-2</v>
      </c>
      <c r="BE1440" s="13">
        <f t="shared" si="2004"/>
        <v>1.1809782507499905E-2</v>
      </c>
      <c r="BF1440" s="13">
        <f t="shared" si="2005"/>
        <v>5.7156640345900865E-3</v>
      </c>
      <c r="BG1440" s="13">
        <f t="shared" si="2006"/>
        <v>1.8441669204074407E-3</v>
      </c>
      <c r="BH1440" s="13">
        <f t="shared" si="2007"/>
        <v>4.4626725911589153E-4</v>
      </c>
      <c r="BI1440" s="13">
        <f t="shared" si="2008"/>
        <v>8.6393249702065066E-5</v>
      </c>
      <c r="BJ1440" s="14">
        <f t="shared" si="2009"/>
        <v>0.11717692362832821</v>
      </c>
      <c r="BK1440" s="14">
        <f t="shared" si="2010"/>
        <v>0.15815335623821314</v>
      </c>
      <c r="BL1440" s="14">
        <f t="shared" si="2011"/>
        <v>0.62458610673919224</v>
      </c>
      <c r="BM1440" s="14">
        <f t="shared" si="2012"/>
        <v>0.67519147130140234</v>
      </c>
      <c r="BN1440" s="14">
        <f t="shared" si="2013"/>
        <v>0.30737830210456651</v>
      </c>
    </row>
    <row r="1441" spans="1:66" x14ac:dyDescent="0.25">
      <c r="A1441" t="s">
        <v>344</v>
      </c>
      <c r="B1441" t="s">
        <v>208</v>
      </c>
      <c r="C1441" t="s">
        <v>211</v>
      </c>
      <c r="D1441" t="s">
        <v>395</v>
      </c>
      <c r="E1441" s="10">
        <f>VLOOKUP(A1441,home!$A$2:$E$405,3,FALSE)</f>
        <v>1.3976999999999999</v>
      </c>
      <c r="F1441" s="10">
        <f>VLOOKUP(B1441,home!$B$2:$E$405,3,FALSE)</f>
        <v>0.85170000000000001</v>
      </c>
      <c r="G1441" s="10">
        <f>VLOOKUP(C1441,away!$B$2:$E$405,4,FALSE)</f>
        <v>0.85860000000000003</v>
      </c>
      <c r="H1441" s="10">
        <f>VLOOKUP(A1441,away!$A$2:$E$405,3,FALSE)</f>
        <v>1.0585</v>
      </c>
      <c r="I1441" s="10">
        <f>VLOOKUP(C1441,away!$B$2:$E$405,3,FALSE)</f>
        <v>0.70850000000000002</v>
      </c>
      <c r="J1441" s="10">
        <f>VLOOKUP(B1441,home!$B$2:$E$405,4,FALSE)</f>
        <v>0.98970000000000002</v>
      </c>
      <c r="K1441" s="12">
        <f t="shared" si="1958"/>
        <v>1.0220955478740001</v>
      </c>
      <c r="L1441" s="12">
        <f t="shared" si="1959"/>
        <v>0.74222279332500007</v>
      </c>
      <c r="M1441" s="13">
        <f t="shared" si="1960"/>
        <v>0.17130351724531837</v>
      </c>
      <c r="N1441" s="13">
        <f t="shared" si="1961"/>
        <v>0.17508856231159689</v>
      </c>
      <c r="O1441" s="13">
        <f t="shared" si="1962"/>
        <v>0.12714537507621751</v>
      </c>
      <c r="P1441" s="13">
        <f t="shared" si="1963"/>
        <v>0.12995472179817177</v>
      </c>
      <c r="Q1441" s="13">
        <f t="shared" si="1964"/>
        <v>8.9478620011171309E-2</v>
      </c>
      <c r="R1441" s="13">
        <f t="shared" si="1965"/>
        <v>4.7185097723712488E-2</v>
      </c>
      <c r="S1441" s="13">
        <f t="shared" si="1966"/>
        <v>2.4646647642171754E-2</v>
      </c>
      <c r="T1441" s="13">
        <f t="shared" si="1967"/>
        <v>6.6413071287557815E-2</v>
      </c>
      <c r="U1441" s="13">
        <f t="shared" si="1968"/>
        <v>4.822767830940615E-2</v>
      </c>
      <c r="V1441" s="13">
        <f t="shared" si="1969"/>
        <v>2.0775004695380386E-3</v>
      </c>
      <c r="W1441" s="13">
        <f t="shared" si="1970"/>
        <v>3.0485233047775871E-2</v>
      </c>
      <c r="X1441" s="13">
        <f t="shared" si="1971"/>
        <v>2.2626834827883812E-2</v>
      </c>
      <c r="Y1441" s="13">
        <f t="shared" si="1972"/>
        <v>8.3970762750276567E-3</v>
      </c>
      <c r="Z1441" s="13">
        <f t="shared" si="1973"/>
        <v>1.1673951678602331E-2</v>
      </c>
      <c r="AA1441" s="13">
        <f t="shared" si="1974"/>
        <v>1.1931894036795652E-2</v>
      </c>
      <c r="AB1441" s="13">
        <f t="shared" si="1975"/>
        <v>6.0977678863565823E-3</v>
      </c>
      <c r="AC1441" s="13">
        <f t="shared" si="1976"/>
        <v>9.8502427115870192E-5</v>
      </c>
      <c r="AD1441" s="13">
        <f t="shared" si="1977"/>
        <v>7.7897052435082622E-3</v>
      </c>
      <c r="AE1441" s="13">
        <f t="shared" si="1978"/>
        <v>5.7816967850151026E-3</v>
      </c>
      <c r="AF1441" s="13">
        <f t="shared" si="1979"/>
        <v>2.1456535689660401E-3</v>
      </c>
      <c r="AG1441" s="13">
        <f t="shared" si="1980"/>
        <v>5.308509951552434E-4</v>
      </c>
      <c r="AH1441" s="13">
        <f t="shared" si="1981"/>
        <v>2.1661682560083235E-3</v>
      </c>
      <c r="AI1441" s="13">
        <f t="shared" si="1982"/>
        <v>2.2140309304120947E-3</v>
      </c>
      <c r="AJ1441" s="13">
        <f t="shared" si="1983"/>
        <v>1.131475578414766E-3</v>
      </c>
      <c r="AK1441" s="13">
        <f t="shared" si="1984"/>
        <v>3.8549205040863048E-4</v>
      </c>
      <c r="AL1441" s="13">
        <f t="shared" si="1985"/>
        <v>2.9890467441963641E-6</v>
      </c>
      <c r="AM1441" s="13">
        <f t="shared" si="1986"/>
        <v>1.5923646097281104E-3</v>
      </c>
      <c r="AN1441" s="13">
        <f t="shared" si="1987"/>
        <v>1.1818893086242717E-3</v>
      </c>
      <c r="AO1441" s="13">
        <f t="shared" si="1988"/>
        <v>4.3861259202402985E-4</v>
      </c>
      <c r="AP1441" s="13">
        <f t="shared" si="1989"/>
        <v>1.0851608774653138E-4</v>
      </c>
      <c r="AQ1441" s="13">
        <f t="shared" si="1990"/>
        <v>2.013577844198283E-5</v>
      </c>
      <c r="AR1441" s="13">
        <f t="shared" si="1991"/>
        <v>3.2155589075728847E-4</v>
      </c>
      <c r="AS1441" s="13">
        <f t="shared" si="1992"/>
        <v>3.2866084433568285E-4</v>
      </c>
      <c r="AT1441" s="13">
        <f t="shared" si="1993"/>
        <v>1.679613928780056E-4</v>
      </c>
      <c r="AU1441" s="13">
        <f t="shared" si="1994"/>
        <v>5.7224197291775114E-5</v>
      </c>
      <c r="AV1441" s="13">
        <f t="shared" si="1995"/>
        <v>1.4622149320646688E-5</v>
      </c>
      <c r="AW1441" s="13">
        <f t="shared" si="1996"/>
        <v>6.29877347286155E-8</v>
      </c>
      <c r="AX1441" s="13">
        <f t="shared" si="1997"/>
        <v>2.712581296992035E-4</v>
      </c>
      <c r="AY1441" s="13">
        <f t="shared" si="1998"/>
        <v>2.0133396673745798E-4</v>
      </c>
      <c r="AZ1441" s="13">
        <f t="shared" si="1999"/>
        <v>7.4717329591539319E-5</v>
      </c>
      <c r="BA1441" s="13">
        <f t="shared" si="2000"/>
        <v>1.8485635026405673E-5</v>
      </c>
      <c r="BB1441" s="13">
        <f t="shared" si="2001"/>
        <v>3.4301149164213192E-6</v>
      </c>
      <c r="BC1441" s="13">
        <f t="shared" si="2002"/>
        <v>5.0918189493839636E-7</v>
      </c>
      <c r="BD1441" s="13">
        <f t="shared" si="2003"/>
        <v>3.9777685241330511E-5</v>
      </c>
      <c r="BE1441" s="13">
        <f t="shared" si="2004"/>
        <v>4.0656594989897241E-5</v>
      </c>
      <c r="BF1441" s="13">
        <f t="shared" si="2005"/>
        <v>2.077746236544517E-5</v>
      </c>
      <c r="BG1441" s="13">
        <f t="shared" si="2006"/>
        <v>7.078850593280367E-6</v>
      </c>
      <c r="BH1441" s="13">
        <f t="shared" si="2007"/>
        <v>1.8088154188642717E-6</v>
      </c>
      <c r="BI1441" s="13">
        <f t="shared" si="2008"/>
        <v>3.697564373094035E-7</v>
      </c>
      <c r="BJ1441" s="14">
        <f t="shared" si="2009"/>
        <v>0.41264855708808901</v>
      </c>
      <c r="BK1441" s="14">
        <f t="shared" si="2010"/>
        <v>0.32828521259579735</v>
      </c>
      <c r="BL1441" s="14">
        <f t="shared" si="2011"/>
        <v>0.24748547348736169</v>
      </c>
      <c r="BM1441" s="14">
        <f t="shared" si="2012"/>
        <v>0.25973602970465931</v>
      </c>
      <c r="BN1441" s="14">
        <f t="shared" si="2013"/>
        <v>0.74015589416618843</v>
      </c>
    </row>
    <row r="1442" spans="1:66" x14ac:dyDescent="0.25">
      <c r="A1442" t="s">
        <v>344</v>
      </c>
      <c r="B1442" t="s">
        <v>202</v>
      </c>
      <c r="C1442" t="s">
        <v>213</v>
      </c>
      <c r="D1442" t="s">
        <v>395</v>
      </c>
      <c r="E1442" s="10">
        <f>VLOOKUP(A1442,home!$A$2:$E$405,3,FALSE)</f>
        <v>1.3976999999999999</v>
      </c>
      <c r="F1442" s="10">
        <f>VLOOKUP(B1442,home!$B$2:$E$405,3,FALSE)</f>
        <v>1.2358</v>
      </c>
      <c r="G1442" s="10">
        <f>VLOOKUP(C1442,away!$B$2:$E$405,4,FALSE)</f>
        <v>0.6401</v>
      </c>
      <c r="H1442" s="10">
        <f>VLOOKUP(A1442,away!$A$2:$E$405,3,FALSE)</f>
        <v>1.0585</v>
      </c>
      <c r="I1442" s="10">
        <f>VLOOKUP(C1442,away!$B$2:$E$405,3,FALSE)</f>
        <v>1.0939000000000001</v>
      </c>
      <c r="J1442" s="10">
        <f>VLOOKUP(B1442,home!$B$2:$E$405,4,FALSE)</f>
        <v>0.77300000000000002</v>
      </c>
      <c r="K1442" s="12">
        <f t="shared" si="1958"/>
        <v>1.105630430166</v>
      </c>
      <c r="L1442" s="12">
        <f t="shared" si="1959"/>
        <v>0.89505140495000002</v>
      </c>
      <c r="M1442" s="13">
        <f t="shared" si="1960"/>
        <v>0.13524303833954693</v>
      </c>
      <c r="N1442" s="13">
        <f t="shared" si="1961"/>
        <v>0.1495288186563101</v>
      </c>
      <c r="O1442" s="13">
        <f t="shared" si="1962"/>
        <v>0.12104947147551819</v>
      </c>
      <c r="P1442" s="13">
        <f t="shared" si="1963"/>
        <v>0.1338359792188441</v>
      </c>
      <c r="Q1442" s="13">
        <f t="shared" si="1964"/>
        <v>8.2661806046594996E-2</v>
      </c>
      <c r="R1442" s="13">
        <f t="shared" si="1965"/>
        <v>5.4172749756308751E-2</v>
      </c>
      <c r="S1442" s="13">
        <f t="shared" si="1966"/>
        <v>3.3110889760728526E-2</v>
      </c>
      <c r="T1442" s="13">
        <f t="shared" si="1967"/>
        <v>7.3986565637709251E-2</v>
      </c>
      <c r="U1442" s="13">
        <f t="shared" si="1968"/>
        <v>5.989504061634271E-2</v>
      </c>
      <c r="V1442" s="13">
        <f t="shared" si="1969"/>
        <v>3.6407118196999555E-3</v>
      </c>
      <c r="W1442" s="13">
        <f t="shared" si="1970"/>
        <v>3.0464469392531772E-2</v>
      </c>
      <c r="X1442" s="13">
        <f t="shared" si="1971"/>
        <v>2.7267266130841836E-2</v>
      </c>
      <c r="Y1442" s="13">
        <f t="shared" si="1972"/>
        <v>1.2202802429777768E-2</v>
      </c>
      <c r="Z1442" s="13">
        <f t="shared" si="1973"/>
        <v>1.616246525979631E-2</v>
      </c>
      <c r="AA1442" s="13">
        <f t="shared" si="1974"/>
        <v>1.7869713417731622E-2</v>
      </c>
      <c r="AB1442" s="13">
        <f t="shared" si="1975"/>
        <v>9.8786494664948824E-3</v>
      </c>
      <c r="AC1442" s="13">
        <f t="shared" si="1976"/>
        <v>2.2517713177028369E-4</v>
      </c>
      <c r="AD1442" s="13">
        <f t="shared" si="1977"/>
        <v>8.4206110998109544E-3</v>
      </c>
      <c r="AE1442" s="13">
        <f t="shared" si="1978"/>
        <v>7.5368797954233598E-3</v>
      </c>
      <c r="AF1442" s="13">
        <f t="shared" si="1979"/>
        <v>3.3729474249164729E-3</v>
      </c>
      <c r="AG1442" s="13">
        <f t="shared" si="1980"/>
        <v>1.0063204438313248E-3</v>
      </c>
      <c r="AH1442" s="13">
        <f t="shared" si="1981"/>
        <v>3.6165593095590629E-3</v>
      </c>
      <c r="AI1442" s="13">
        <f t="shared" si="1982"/>
        <v>3.9985780251486384E-3</v>
      </c>
      <c r="AJ1442" s="13">
        <f t="shared" si="1983"/>
        <v>2.2104747709987028E-3</v>
      </c>
      <c r="AK1442" s="13">
        <f t="shared" si="1984"/>
        <v>8.1465605731012895E-4</v>
      </c>
      <c r="AL1442" s="13">
        <f t="shared" si="1985"/>
        <v>8.9133761850288732E-6</v>
      </c>
      <c r="AM1442" s="13">
        <f t="shared" si="1986"/>
        <v>1.862016774508916E-3</v>
      </c>
      <c r="AN1442" s="13">
        <f t="shared" si="1987"/>
        <v>1.6666007300646724E-3</v>
      </c>
      <c r="AO1442" s="13">
        <f t="shared" si="1988"/>
        <v>7.4584666246754034E-4</v>
      </c>
      <c r="AP1442" s="13">
        <f t="shared" si="1989"/>
        <v>2.2252370103961354E-4</v>
      </c>
      <c r="AQ1442" s="13">
        <f t="shared" si="1990"/>
        <v>4.9792537812544967E-5</v>
      </c>
      <c r="AR1442" s="13">
        <f t="shared" si="1991"/>
        <v>6.4740129822116817E-4</v>
      </c>
      <c r="AS1442" s="13">
        <f t="shared" si="1992"/>
        <v>7.1578657584229707E-4</v>
      </c>
      <c r="AT1442" s="13">
        <f t="shared" si="1993"/>
        <v>3.956977098777837E-4</v>
      </c>
      <c r="AU1442" s="13">
        <f t="shared" si="1994"/>
        <v>1.4583180972929172E-4</v>
      </c>
      <c r="AV1442" s="13">
        <f t="shared" si="1995"/>
        <v>4.0309021630720737E-5</v>
      </c>
      <c r="AW1442" s="13">
        <f t="shared" si="1996"/>
        <v>2.4501783450074733E-7</v>
      </c>
      <c r="AX1442" s="13">
        <f t="shared" si="1997"/>
        <v>3.4311706789610013E-4</v>
      </c>
      <c r="AY1442" s="13">
        <f t="shared" si="1998"/>
        <v>3.0710741368272895E-4</v>
      </c>
      <c r="AZ1442" s="13">
        <f t="shared" si="1999"/>
        <v>1.374384610436437E-4</v>
      </c>
      <c r="BA1442" s="13">
        <f t="shared" si="2000"/>
        <v>4.100482921709305E-5</v>
      </c>
      <c r="BB1442" s="13">
        <f t="shared" si="2001"/>
        <v>9.1753575001234862E-6</v>
      </c>
      <c r="BC1442" s="13">
        <f t="shared" si="2002"/>
        <v>1.642483324280809E-6</v>
      </c>
      <c r="BD1442" s="13">
        <f t="shared" si="2003"/>
        <v>9.6576240256551733E-5</v>
      </c>
      <c r="BE1442" s="13">
        <f t="shared" si="2004"/>
        <v>1.0677763005866625E-4</v>
      </c>
      <c r="BF1442" s="13">
        <f t="shared" si="2005"/>
        <v>5.9028298526934609E-5</v>
      </c>
      <c r="BG1442" s="13">
        <f t="shared" si="2006"/>
        <v>2.1754494364100599E-5</v>
      </c>
      <c r="BH1442" s="13">
        <f t="shared" si="2007"/>
        <v>6.0131077404560881E-6</v>
      </c>
      <c r="BI1442" s="13">
        <f t="shared" si="2008"/>
        <v>1.3296549795429937E-6</v>
      </c>
      <c r="BJ1442" s="14">
        <f t="shared" si="2009"/>
        <v>0.40183475307630501</v>
      </c>
      <c r="BK1442" s="14">
        <f t="shared" si="2010"/>
        <v>0.30637181706045752</v>
      </c>
      <c r="BL1442" s="14">
        <f t="shared" si="2011"/>
        <v>0.27574239873664019</v>
      </c>
      <c r="BM1442" s="14">
        <f t="shared" si="2012"/>
        <v>0.32331270824422786</v>
      </c>
      <c r="BN1442" s="14">
        <f t="shared" si="2013"/>
        <v>0.67649186349312307</v>
      </c>
    </row>
    <row r="1443" spans="1:66" x14ac:dyDescent="0.25">
      <c r="A1443" t="s">
        <v>344</v>
      </c>
      <c r="B1443" t="s">
        <v>214</v>
      </c>
      <c r="C1443" t="s">
        <v>204</v>
      </c>
      <c r="D1443" t="s">
        <v>395</v>
      </c>
      <c r="E1443" s="10">
        <f>VLOOKUP(A1443,home!$A$2:$E$405,3,FALSE)</f>
        <v>1.3976999999999999</v>
      </c>
      <c r="F1443" s="10">
        <f>VLOOKUP(B1443,home!$B$2:$E$405,3,FALSE)</f>
        <v>1.0731999999999999</v>
      </c>
      <c r="G1443" s="10">
        <f>VLOOKUP(C1443,away!$B$2:$E$405,4,FALSE)</f>
        <v>1.2625999999999999</v>
      </c>
      <c r="H1443" s="10">
        <f>VLOOKUP(A1443,away!$A$2:$E$405,3,FALSE)</f>
        <v>1.0585</v>
      </c>
      <c r="I1443" s="10">
        <f>VLOOKUP(C1443,away!$B$2:$E$405,3,FALSE)</f>
        <v>0.83360000000000001</v>
      </c>
      <c r="J1443" s="10">
        <f>VLOOKUP(B1443,home!$B$2:$E$405,4,FALSE)</f>
        <v>0.6613</v>
      </c>
      <c r="K1443" s="12">
        <f t="shared" si="1958"/>
        <v>1.8939146966639997</v>
      </c>
      <c r="L1443" s="12">
        <f t="shared" si="1959"/>
        <v>0.58350837127999999</v>
      </c>
      <c r="M1443" s="13">
        <f t="shared" si="1960"/>
        <v>8.3959304485436592E-2</v>
      </c>
      <c r="N1443" s="13">
        <f t="shared" si="1961"/>
        <v>0.15901176068665601</v>
      </c>
      <c r="O1443" s="13">
        <f t="shared" si="1962"/>
        <v>4.8990957014098703E-2</v>
      </c>
      <c r="P1443" s="13">
        <f t="shared" si="1963"/>
        <v>9.2784693492635781E-2</v>
      </c>
      <c r="Q1443" s="13">
        <f t="shared" si="1964"/>
        <v>0.15057735525343835</v>
      </c>
      <c r="R1443" s="13">
        <f t="shared" si="1965"/>
        <v>1.4293316767372614E-2</v>
      </c>
      <c r="S1443" s="13">
        <f t="shared" si="1966"/>
        <v>2.5634440992825493E-2</v>
      </c>
      <c r="T1443" s="13">
        <f t="shared" si="1967"/>
        <v>8.786314731558377E-2</v>
      </c>
      <c r="U1443" s="13">
        <f t="shared" si="1968"/>
        <v>2.707032268980096E-2</v>
      </c>
      <c r="V1443" s="13">
        <f t="shared" si="1969"/>
        <v>3.1476674787088072E-3</v>
      </c>
      <c r="W1443" s="13">
        <f t="shared" si="1970"/>
        <v>9.5060222033094388E-2</v>
      </c>
      <c r="X1443" s="13">
        <f t="shared" si="1971"/>
        <v>5.5468435332046075E-2</v>
      </c>
      <c r="Y1443" s="13">
        <f t="shared" si="1972"/>
        <v>1.6183148179026104E-2</v>
      </c>
      <c r="Z1443" s="13">
        <f t="shared" si="1973"/>
        <v>2.7800899957062366E-3</v>
      </c>
      <c r="AA1443" s="13">
        <f t="shared" si="1974"/>
        <v>5.2652533009165964E-3</v>
      </c>
      <c r="AB1443" s="13">
        <f t="shared" si="1975"/>
        <v>4.9859703041322907E-3</v>
      </c>
      <c r="AC1443" s="13">
        <f t="shared" si="1976"/>
        <v>2.1740842484542134E-4</v>
      </c>
      <c r="AD1443" s="13">
        <f t="shared" si="1977"/>
        <v>4.5008987894155084E-2</v>
      </c>
      <c r="AE1443" s="13">
        <f t="shared" si="1978"/>
        <v>2.6263121219079671E-2</v>
      </c>
      <c r="AF1443" s="13">
        <f t="shared" si="1979"/>
        <v>7.6623755436371933E-3</v>
      </c>
      <c r="AG1443" s="13">
        <f t="shared" si="1980"/>
        <v>1.4903534245344814E-3</v>
      </c>
      <c r="AH1443" s="13">
        <f t="shared" si="1981"/>
        <v>4.0555144635159201E-4</v>
      </c>
      <c r="AI1443" s="13">
        <f t="shared" si="1982"/>
        <v>7.680798444986216E-4</v>
      </c>
      <c r="AJ1443" s="13">
        <f t="shared" si="1983"/>
        <v>7.2733885285366964E-4</v>
      </c>
      <c r="AK1443" s="13">
        <f t="shared" si="1984"/>
        <v>4.5917258095809997E-4</v>
      </c>
      <c r="AL1443" s="13">
        <f t="shared" si="1985"/>
        <v>9.6104531525737937E-6</v>
      </c>
      <c r="AM1443" s="13">
        <f t="shared" si="1986"/>
        <v>1.7048636730942476E-2</v>
      </c>
      <c r="AN1443" s="13">
        <f t="shared" si="1987"/>
        <v>9.9480222514166279E-3</v>
      </c>
      <c r="AO1443" s="13">
        <f t="shared" si="1988"/>
        <v>2.9023771306906573E-3</v>
      </c>
      <c r="AP1443" s="13">
        <f t="shared" si="1989"/>
        <v>5.6452045078987515E-4</v>
      </c>
      <c r="AQ1443" s="13">
        <f t="shared" si="1990"/>
        <v>8.2350602198662853E-5</v>
      </c>
      <c r="AR1443" s="13">
        <f t="shared" si="1991"/>
        <v>4.7328532786173169E-5</v>
      </c>
      <c r="AS1443" s="13">
        <f t="shared" si="1992"/>
        <v>8.9636203815277312E-5</v>
      </c>
      <c r="AT1443" s="13">
        <f t="shared" si="1993"/>
        <v>8.4881661879461723E-5</v>
      </c>
      <c r="AU1443" s="13">
        <f t="shared" si="1994"/>
        <v>5.3586208970259003E-5</v>
      </c>
      <c r="AV1443" s="13">
        <f t="shared" si="1995"/>
        <v>2.5371927176820432E-5</v>
      </c>
      <c r="AW1443" s="13">
        <f t="shared" si="1996"/>
        <v>2.9501824179116559E-7</v>
      </c>
      <c r="AX1443" s="13">
        <f t="shared" si="1997"/>
        <v>5.3814439438029417E-3</v>
      </c>
      <c r="AY1443" s="13">
        <f t="shared" si="1998"/>
        <v>3.1401175907830748E-3</v>
      </c>
      <c r="AZ1443" s="13">
        <f t="shared" si="1999"/>
        <v>9.161424505127547E-4</v>
      </c>
      <c r="BA1443" s="13">
        <f t="shared" si="2000"/>
        <v>1.781922630530552E-4</v>
      </c>
      <c r="BB1443" s="13">
        <f t="shared" si="2001"/>
        <v>2.5994169297196385E-5</v>
      </c>
      <c r="BC1443" s="13">
        <f t="shared" si="2002"/>
        <v>3.0335630778767306E-6</v>
      </c>
      <c r="BD1443" s="13">
        <f t="shared" si="2003"/>
        <v>4.6027658468553281E-6</v>
      </c>
      <c r="BE1443" s="13">
        <f t="shared" si="2004"/>
        <v>8.7172458826624242E-6</v>
      </c>
      <c r="BF1443" s="13">
        <f t="shared" si="2005"/>
        <v>8.2548600458040555E-6</v>
      </c>
      <c r="BG1443" s="13">
        <f t="shared" si="2006"/>
        <v>5.2113335865509221E-6</v>
      </c>
      <c r="BH1443" s="13">
        <f t="shared" si="2007"/>
        <v>2.4674553171968747E-6</v>
      </c>
      <c r="BI1443" s="13">
        <f t="shared" si="2008"/>
        <v>9.3462997772017867E-7</v>
      </c>
      <c r="BJ1443" s="14">
        <f t="shared" si="2009"/>
        <v>0.68477973802781633</v>
      </c>
      <c r="BK1443" s="14">
        <f t="shared" si="2010"/>
        <v>0.20889324291838776</v>
      </c>
      <c r="BL1443" s="14">
        <f t="shared" si="2011"/>
        <v>0.10329695562626791</v>
      </c>
      <c r="BM1443" s="14">
        <f t="shared" si="2012"/>
        <v>0.44699281629599885</v>
      </c>
      <c r="BN1443" s="14">
        <f t="shared" si="2013"/>
        <v>0.54961738769963819</v>
      </c>
    </row>
    <row r="1444" spans="1:66" x14ac:dyDescent="0.25">
      <c r="A1444" t="s">
        <v>344</v>
      </c>
      <c r="B1444" t="s">
        <v>203</v>
      </c>
      <c r="C1444" t="s">
        <v>212</v>
      </c>
      <c r="D1444" t="s">
        <v>395</v>
      </c>
      <c r="E1444" s="10">
        <f>VLOOKUP(A1444,home!$A$2:$E$405,3,FALSE)</f>
        <v>1.3976999999999999</v>
      </c>
      <c r="F1444" s="10">
        <f>VLOOKUP(B1444,home!$B$2:$E$405,3,FALSE)</f>
        <v>0.82279999999999998</v>
      </c>
      <c r="G1444" s="10">
        <f>VLOOKUP(C1444,away!$B$2:$E$405,4,FALSE)</f>
        <v>1.3951</v>
      </c>
      <c r="H1444" s="10">
        <f>VLOOKUP(A1444,away!$A$2:$E$405,3,FALSE)</f>
        <v>1.0585</v>
      </c>
      <c r="I1444" s="10">
        <f>VLOOKUP(C1444,away!$B$2:$E$405,3,FALSE)</f>
        <v>0.99199999999999999</v>
      </c>
      <c r="J1444" s="10">
        <f>VLOOKUP(B1444,home!$B$2:$E$405,4,FALSE)</f>
        <v>0.94469999999999998</v>
      </c>
      <c r="K1444" s="12">
        <f t="shared" si="1958"/>
        <v>1.6044034489559997</v>
      </c>
      <c r="L1444" s="12">
        <f t="shared" si="1959"/>
        <v>0.99196523040000006</v>
      </c>
      <c r="M1444" s="13">
        <f t="shared" si="1960"/>
        <v>7.4543779689387205E-2</v>
      </c>
      <c r="N1444" s="13">
        <f t="shared" si="1961"/>
        <v>0.11959829723186904</v>
      </c>
      <c r="O1444" s="13">
        <f t="shared" si="1962"/>
        <v>7.394483759446982E-2</v>
      </c>
      <c r="P1444" s="13">
        <f t="shared" si="1963"/>
        <v>0.11863735246905867</v>
      </c>
      <c r="Q1444" s="13">
        <f t="shared" si="1964"/>
        <v>9.5941960284037758E-2</v>
      </c>
      <c r="R1444" s="13">
        <f t="shared" si="1965"/>
        <v>3.6675353930644417E-2</v>
      </c>
      <c r="S1444" s="13">
        <f t="shared" si="1966"/>
        <v>4.7203205483795356E-2</v>
      </c>
      <c r="T1444" s="13">
        <f t="shared" si="1967"/>
        <v>9.5171088738183168E-2</v>
      </c>
      <c r="U1444" s="13">
        <f t="shared" si="1968"/>
        <v>5.8842064338007892E-2</v>
      </c>
      <c r="V1444" s="13">
        <f t="shared" si="1969"/>
        <v>8.3471653987690336E-3</v>
      </c>
      <c r="W1444" s="13">
        <f t="shared" si="1970"/>
        <v>5.1309870659769899E-2</v>
      </c>
      <c r="X1444" s="13">
        <f t="shared" si="1971"/>
        <v>5.0897607670812854E-2</v>
      </c>
      <c r="Y1444" s="13">
        <f t="shared" si="1972"/>
        <v>2.5244328559993336E-2</v>
      </c>
      <c r="Z1444" s="13">
        <f t="shared" si="1973"/>
        <v>1.2126891970604415E-2</v>
      </c>
      <c r="AA1444" s="13">
        <f t="shared" si="1974"/>
        <v>1.9456427302754545E-2</v>
      </c>
      <c r="AB1444" s="13">
        <f t="shared" si="1975"/>
        <v>1.5607979534450539E-2</v>
      </c>
      <c r="AC1444" s="13">
        <f t="shared" si="1976"/>
        <v>8.3028859656169879E-4</v>
      </c>
      <c r="AD1444" s="13">
        <f t="shared" si="1977"/>
        <v>2.0580433363005274E-2</v>
      </c>
      <c r="AE1444" s="13">
        <f t="shared" si="1978"/>
        <v>2.0415074322665375E-2</v>
      </c>
      <c r="AF1444" s="13">
        <f t="shared" si="1979"/>
        <v>1.0125521952057941E-2</v>
      </c>
      <c r="AG1444" s="13">
        <f t="shared" si="1980"/>
        <v>3.3480552386978058E-3</v>
      </c>
      <c r="AH1444" s="13">
        <f t="shared" si="1981"/>
        <v>3.0073637969141292E-3</v>
      </c>
      <c r="AI1444" s="13">
        <f t="shared" si="1982"/>
        <v>4.8250248480344402E-3</v>
      </c>
      <c r="AJ1444" s="13">
        <f t="shared" si="1983"/>
        <v>3.8706432537424277E-3</v>
      </c>
      <c r="AK1444" s="13">
        <f t="shared" si="1984"/>
        <v>2.0700244619942074E-3</v>
      </c>
      <c r="AL1444" s="13">
        <f t="shared" si="1985"/>
        <v>5.2856585105707534E-5</v>
      </c>
      <c r="AM1444" s="13">
        <f t="shared" si="1986"/>
        <v>6.603863653722947E-3</v>
      </c>
      <c r="AN1444" s="13">
        <f t="shared" si="1987"/>
        <v>6.5508031307954699E-3</v>
      </c>
      <c r="AO1444" s="13">
        <f t="shared" si="1988"/>
        <v>3.2490844684722846E-3</v>
      </c>
      <c r="AP1444" s="13">
        <f t="shared" si="1989"/>
        <v>1.0743262744523907E-3</v>
      </c>
      <c r="AQ1444" s="13">
        <f t="shared" si="1990"/>
        <v>2.6642357759048478E-4</v>
      </c>
      <c r="AR1444" s="13">
        <f t="shared" si="1991"/>
        <v>5.9664006434050889E-4</v>
      </c>
      <c r="AS1444" s="13">
        <f t="shared" si="1992"/>
        <v>9.5725137701324224E-4</v>
      </c>
      <c r="AT1444" s="13">
        <f t="shared" si="1993"/>
        <v>7.6790870539896296E-4</v>
      </c>
      <c r="AU1444" s="13">
        <f t="shared" si="1994"/>
        <v>4.1067845847514423E-4</v>
      </c>
      <c r="AV1444" s="13">
        <f t="shared" si="1995"/>
        <v>1.6472348379736372E-4</v>
      </c>
      <c r="AW1444" s="13">
        <f t="shared" si="1996"/>
        <v>2.3367197935472618E-6</v>
      </c>
      <c r="AX1444" s="13">
        <f t="shared" si="1997"/>
        <v>1.7658769370780473E-3</v>
      </c>
      <c r="AY1444" s="13">
        <f t="shared" si="1998"/>
        <v>1.7516885227466716E-3</v>
      </c>
      <c r="AZ1444" s="13">
        <f t="shared" si="1999"/>
        <v>8.688070545277188E-4</v>
      </c>
      <c r="BA1444" s="13">
        <f t="shared" si="2000"/>
        <v>2.8727546333924477E-4</v>
      </c>
      <c r="BB1444" s="13">
        <f t="shared" si="2001"/>
        <v>7.1241817794895162E-5</v>
      </c>
      <c r="BC1444" s="13">
        <f t="shared" si="2002"/>
        <v>1.4133881240605606E-5</v>
      </c>
      <c r="BD1444" s="13">
        <f t="shared" si="2003"/>
        <v>9.8641033148233907E-5</v>
      </c>
      <c r="BE1444" s="13">
        <f t="shared" si="2004"/>
        <v>1.5826001379160958E-4</v>
      </c>
      <c r="BF1444" s="13">
        <f t="shared" si="2005"/>
        <v>1.2695645597954127E-4</v>
      </c>
      <c r="BG1444" s="13">
        <f t="shared" si="2006"/>
        <v>6.7896458613602174E-5</v>
      </c>
      <c r="BH1444" s="13">
        <f t="shared" si="2007"/>
        <v>2.7233328092890413E-5</v>
      </c>
      <c r="BI1444" s="13">
        <f t="shared" si="2008"/>
        <v>8.7386491037567253E-6</v>
      </c>
      <c r="BJ1444" s="14">
        <f t="shared" si="2009"/>
        <v>0.51513576280285323</v>
      </c>
      <c r="BK1444" s="14">
        <f t="shared" si="2010"/>
        <v>0.25136633674542436</v>
      </c>
      <c r="BL1444" s="14">
        <f t="shared" si="2011"/>
        <v>0.22168464708876728</v>
      </c>
      <c r="BM1444" s="14">
        <f t="shared" si="2012"/>
        <v>0.47922270560522917</v>
      </c>
      <c r="BN1444" s="14">
        <f t="shared" si="2013"/>
        <v>0.51934158119946683</v>
      </c>
    </row>
    <row r="1445" spans="1:66" x14ac:dyDescent="0.25">
      <c r="A1445" t="s">
        <v>345</v>
      </c>
      <c r="B1445" t="s">
        <v>215</v>
      </c>
      <c r="C1445" t="s">
        <v>225</v>
      </c>
      <c r="D1445" t="s">
        <v>395</v>
      </c>
      <c r="E1445" s="10">
        <f>VLOOKUP(A1445,home!$A$2:$E$405,3,FALSE)</f>
        <v>1.8438000000000001</v>
      </c>
      <c r="F1445" s="10">
        <f>VLOOKUP(B1445,home!$B$2:$E$405,3,FALSE)</f>
        <v>1.3107</v>
      </c>
      <c r="G1445" s="10">
        <f>VLOOKUP(C1445,away!$B$2:$E$405,4,FALSE)</f>
        <v>1.1751</v>
      </c>
      <c r="H1445" s="10">
        <f>VLOOKUP(A1445,away!$A$2:$E$405,3,FALSE)</f>
        <v>1.2188000000000001</v>
      </c>
      <c r="I1445" s="10">
        <f>VLOOKUP(C1445,away!$B$2:$E$405,3,FALSE)</f>
        <v>0.82050000000000001</v>
      </c>
      <c r="J1445" s="10">
        <f>VLOOKUP(B1445,home!$B$2:$E$405,4,FALSE)</f>
        <v>0.75209999999999999</v>
      </c>
      <c r="K1445" s="12">
        <f t="shared" si="1958"/>
        <v>2.8398273423660001</v>
      </c>
      <c r="L1445" s="12">
        <f t="shared" si="1959"/>
        <v>0.75211910334000009</v>
      </c>
      <c r="M1445" s="13">
        <f t="shared" si="1960"/>
        <v>2.7544664017819982E-2</v>
      </c>
      <c r="N1445" s="13">
        <f t="shared" si="1961"/>
        <v>7.8222090014090112E-2</v>
      </c>
      <c r="O1445" s="13">
        <f t="shared" si="1962"/>
        <v>2.0716868002884331E-2</v>
      </c>
      <c r="P1445" s="13">
        <f t="shared" si="1963"/>
        <v>5.8832328202778235E-2</v>
      </c>
      <c r="Q1445" s="13">
        <f t="shared" si="1964"/>
        <v>0.11106861499951379</v>
      </c>
      <c r="R1445" s="13">
        <f t="shared" si="1965"/>
        <v>7.7907760931712504E-3</v>
      </c>
      <c r="S1445" s="13">
        <f t="shared" si="1966"/>
        <v>3.1414821755678057E-2</v>
      </c>
      <c r="T1445" s="13">
        <f t="shared" si="1967"/>
        <v>8.3536827122650009E-2</v>
      </c>
      <c r="U1445" s="13">
        <f t="shared" si="1968"/>
        <v>2.2124458967639083E-2</v>
      </c>
      <c r="V1445" s="13">
        <f t="shared" si="1969"/>
        <v>7.4553947999435651E-3</v>
      </c>
      <c r="W1445" s="13">
        <f t="shared" si="1970"/>
        <v>0.10513856325144723</v>
      </c>
      <c r="X1445" s="13">
        <f t="shared" si="1971"/>
        <v>7.9076721919134382E-2</v>
      </c>
      <c r="Y1445" s="13">
        <f t="shared" si="1972"/>
        <v>2.973755659244294E-2</v>
      </c>
      <c r="Z1445" s="13">
        <f t="shared" si="1973"/>
        <v>1.9531971765062235E-3</v>
      </c>
      <c r="AA1445" s="13">
        <f t="shared" si="1974"/>
        <v>5.5467427468744437E-3</v>
      </c>
      <c r="AB1445" s="13">
        <f t="shared" si="1975"/>
        <v>7.8758958568221696E-3</v>
      </c>
      <c r="AC1445" s="13">
        <f t="shared" si="1976"/>
        <v>9.9524320179536973E-4</v>
      </c>
      <c r="AD1445" s="13">
        <f t="shared" si="1977"/>
        <v>7.4643841664634253E-2</v>
      </c>
      <c r="AE1445" s="13">
        <f t="shared" si="1978"/>
        <v>5.614105926265766E-2</v>
      </c>
      <c r="AF1445" s="13">
        <f t="shared" si="1979"/>
        <v>2.1112381576593942E-2</v>
      </c>
      <c r="AG1445" s="13">
        <f t="shared" si="1980"/>
        <v>5.2930085002532582E-3</v>
      </c>
      <c r="AH1445" s="13">
        <f t="shared" si="1981"/>
        <v>3.6725922726002014E-4</v>
      </c>
      <c r="AI1445" s="13">
        <f t="shared" si="1982"/>
        <v>1.0429527953092139E-3</v>
      </c>
      <c r="AJ1445" s="13">
        <f t="shared" si="1983"/>
        <v>1.4809029324580781E-3</v>
      </c>
      <c r="AK1445" s="13">
        <f t="shared" si="1984"/>
        <v>1.4018362129948132E-3</v>
      </c>
      <c r="AL1445" s="13">
        <f t="shared" si="1985"/>
        <v>8.5029136172042028E-5</v>
      </c>
      <c r="AM1445" s="13">
        <f t="shared" si="1986"/>
        <v>4.2395124499693355E-2</v>
      </c>
      <c r="AN1445" s="13">
        <f t="shared" si="1987"/>
        <v>3.1886183024697035E-2</v>
      </c>
      <c r="AO1445" s="13">
        <f t="shared" si="1988"/>
        <v>1.1991103692735134E-2</v>
      </c>
      <c r="AP1445" s="13">
        <f t="shared" si="1989"/>
        <v>3.006246052478971E-3</v>
      </c>
      <c r="AQ1445" s="13">
        <f t="shared" si="1990"/>
        <v>5.6526377135247461E-4</v>
      </c>
      <c r="AR1445" s="13">
        <f t="shared" si="1991"/>
        <v>5.524453614002955E-5</v>
      </c>
      <c r="AS1445" s="13">
        <f t="shared" si="1992"/>
        <v>1.5688494424678255E-4</v>
      </c>
      <c r="AT1445" s="13">
        <f t="shared" si="1993"/>
        <v>2.2276307713878934E-4</v>
      </c>
      <c r="AU1445" s="13">
        <f t="shared" si="1994"/>
        <v>2.1086955910944012E-4</v>
      </c>
      <c r="AV1445" s="13">
        <f t="shared" si="1995"/>
        <v>1.4970828490791291E-4</v>
      </c>
      <c r="AW1445" s="13">
        <f t="shared" si="1996"/>
        <v>5.0447984759467652E-6</v>
      </c>
      <c r="AX1445" s="13">
        <f t="shared" si="1997"/>
        <v>2.0065805622873332E-2</v>
      </c>
      <c r="AY1445" s="13">
        <f t="shared" si="1998"/>
        <v>1.5091875732870224E-2</v>
      </c>
      <c r="AZ1445" s="13">
        <f t="shared" si="1999"/>
        <v>5.6754440219625299E-3</v>
      </c>
      <c r="BA1445" s="13">
        <f t="shared" si="2000"/>
        <v>1.4228699562849406E-3</v>
      </c>
      <c r="BB1445" s="13">
        <f t="shared" si="2001"/>
        <v>2.6754191892261367E-4</v>
      </c>
      <c r="BC1445" s="13">
        <f t="shared" si="2002"/>
        <v>4.0244677633187846E-5</v>
      </c>
      <c r="BD1445" s="13">
        <f t="shared" si="2003"/>
        <v>6.9250784976788734E-6</v>
      </c>
      <c r="BE1445" s="13">
        <f t="shared" si="2004"/>
        <v>1.9666027265739326E-5</v>
      </c>
      <c r="BF1445" s="13">
        <f t="shared" si="2005"/>
        <v>2.7924060972480908E-5</v>
      </c>
      <c r="BG1445" s="13">
        <f t="shared" si="2006"/>
        <v>2.6433170619848866E-5</v>
      </c>
      <c r="BH1445" s="13">
        <f t="shared" si="2007"/>
        <v>1.876641016791811E-5</v>
      </c>
      <c r="BI1445" s="13">
        <f t="shared" si="2008"/>
        <v>1.0658672942581832E-5</v>
      </c>
      <c r="BJ1445" s="14">
        <f t="shared" si="2009"/>
        <v>0.77637836787492132</v>
      </c>
      <c r="BK1445" s="14">
        <f t="shared" si="2010"/>
        <v>0.14141935684705745</v>
      </c>
      <c r="BL1445" s="14">
        <f t="shared" si="2011"/>
        <v>6.9253536657422621E-2</v>
      </c>
      <c r="BM1445" s="14">
        <f t="shared" si="2012"/>
        <v>0.66974228629125587</v>
      </c>
      <c r="BN1445" s="14">
        <f t="shared" si="2013"/>
        <v>0.3041753413302577</v>
      </c>
    </row>
    <row r="1446" spans="1:66" x14ac:dyDescent="0.25">
      <c r="A1446" t="s">
        <v>345</v>
      </c>
      <c r="B1446" t="s">
        <v>216</v>
      </c>
      <c r="C1446" t="s">
        <v>226</v>
      </c>
      <c r="D1446" t="s">
        <v>395</v>
      </c>
      <c r="E1446" s="10">
        <f>VLOOKUP(A1446,home!$A$2:$E$405,3,FALSE)</f>
        <v>1.8438000000000001</v>
      </c>
      <c r="F1446" s="10">
        <f>VLOOKUP(B1446,home!$B$2:$E$405,3,FALSE)</f>
        <v>0.72309999999999997</v>
      </c>
      <c r="G1446" s="10">
        <f>VLOOKUP(C1446,away!$B$2:$E$405,4,FALSE)</f>
        <v>1.2655000000000001</v>
      </c>
      <c r="H1446" s="10">
        <f>VLOOKUP(A1446,away!$A$2:$E$405,3,FALSE)</f>
        <v>1.2188000000000001</v>
      </c>
      <c r="I1446" s="10">
        <f>VLOOKUP(C1446,away!$B$2:$E$405,3,FALSE)</f>
        <v>1.0940000000000001</v>
      </c>
      <c r="J1446" s="10">
        <f>VLOOKUP(B1446,home!$B$2:$E$405,4,FALSE)</f>
        <v>1.3674999999999999</v>
      </c>
      <c r="K1446" s="12">
        <f t="shared" si="1958"/>
        <v>1.6872301275900001</v>
      </c>
      <c r="L1446" s="12">
        <f t="shared" si="1959"/>
        <v>1.8233796460000002</v>
      </c>
      <c r="M1446" s="13">
        <f t="shared" si="1960"/>
        <v>2.9878689645143234E-2</v>
      </c>
      <c r="N1446" s="13">
        <f t="shared" si="1961"/>
        <v>5.0412225342197026E-2</v>
      </c>
      <c r="O1446" s="13">
        <f t="shared" si="1962"/>
        <v>5.4480194548105147E-2</v>
      </c>
      <c r="P1446" s="13">
        <f t="shared" si="1963"/>
        <v>9.1920625598527456E-2</v>
      </c>
      <c r="Q1446" s="13">
        <f t="shared" si="1964"/>
        <v>4.2528512698105481E-2</v>
      </c>
      <c r="R1446" s="13">
        <f t="shared" si="1965"/>
        <v>4.966903892456756E-2</v>
      </c>
      <c r="S1446" s="13">
        <f t="shared" si="1966"/>
        <v>7.0697556609532516E-2</v>
      </c>
      <c r="T1446" s="13">
        <f t="shared" si="1967"/>
        <v>7.754562442837809E-2</v>
      </c>
      <c r="U1446" s="13">
        <f t="shared" si="1968"/>
        <v>8.3803098881970794E-2</v>
      </c>
      <c r="V1446" s="13">
        <f t="shared" si="1969"/>
        <v>2.4166475649874269E-2</v>
      </c>
      <c r="W1446" s="13">
        <f t="shared" si="1970"/>
        <v>2.3918462635279147E-2</v>
      </c>
      <c r="X1446" s="13">
        <f t="shared" si="1971"/>
        <v>4.3612437932779531E-2</v>
      </c>
      <c r="Y1446" s="13">
        <f t="shared" si="1972"/>
        <v>3.9761015819534271E-2</v>
      </c>
      <c r="Z1446" s="13">
        <f t="shared" si="1973"/>
        <v>3.0188504870479412E-2</v>
      </c>
      <c r="AA1446" s="13">
        <f t="shared" si="1974"/>
        <v>5.0934954924370314E-2</v>
      </c>
      <c r="AB1446" s="13">
        <f t="shared" si="1975"/>
        <v>4.2969495247918127E-2</v>
      </c>
      <c r="AC1446" s="13">
        <f t="shared" si="1976"/>
        <v>4.6467013501734836E-3</v>
      </c>
      <c r="AD1446" s="13">
        <f t="shared" si="1977"/>
        <v>1.0088987690969674E-2</v>
      </c>
      <c r="AE1446" s="13">
        <f t="shared" si="1978"/>
        <v>1.8396054804458647E-2</v>
      </c>
      <c r="AF1446" s="13">
        <f t="shared" si="1979"/>
        <v>1.6771495948575209E-2</v>
      </c>
      <c r="AG1446" s="13">
        <f t="shared" si="1980"/>
        <v>1.0193601448534501E-2</v>
      </c>
      <c r="AH1446" s="13">
        <f t="shared" si="1981"/>
        <v>1.3761276331001012E-2</v>
      </c>
      <c r="AI1446" s="13">
        <f t="shared" si="1982"/>
        <v>2.3218440019756082E-2</v>
      </c>
      <c r="AJ1446" s="13">
        <f t="shared" si="1983"/>
        <v>1.9587425758486918E-2</v>
      </c>
      <c r="AK1446" s="13">
        <f t="shared" si="1984"/>
        <v>1.1016164953883845E-2</v>
      </c>
      <c r="AL1446" s="13">
        <f t="shared" si="1985"/>
        <v>5.7181583282304115E-4</v>
      </c>
      <c r="AM1446" s="13">
        <f t="shared" si="1986"/>
        <v>3.4044887978177387E-3</v>
      </c>
      <c r="AN1446" s="13">
        <f t="shared" si="1987"/>
        <v>6.2076755789758752E-3</v>
      </c>
      <c r="AO1446" s="13">
        <f t="shared" si="1988"/>
        <v>5.6594746498379407E-3</v>
      </c>
      <c r="AP1446" s="13">
        <f t="shared" si="1989"/>
        <v>3.4397902945224931E-3</v>
      </c>
      <c r="AQ1446" s="13">
        <f t="shared" si="1990"/>
        <v>1.5680109023851654E-3</v>
      </c>
      <c r="AR1446" s="13">
        <f t="shared" si="1991"/>
        <v>5.0184062329857648E-3</v>
      </c>
      <c r="AS1446" s="13">
        <f t="shared" si="1992"/>
        <v>8.4672061887790234E-3</v>
      </c>
      <c r="AT1446" s="13">
        <f t="shared" si="1993"/>
        <v>7.1430626891122373E-3</v>
      </c>
      <c r="AU1446" s="13">
        <f t="shared" si="1994"/>
        <v>4.0173301907780699E-3</v>
      </c>
      <c r="AV1446" s="13">
        <f t="shared" si="1995"/>
        <v>1.694540132589411E-3</v>
      </c>
      <c r="AW1446" s="13">
        <f t="shared" si="1996"/>
        <v>4.8865809735308922E-5</v>
      </c>
      <c r="AX1446" s="13">
        <f t="shared" si="1997"/>
        <v>9.5735934478679218E-4</v>
      </c>
      <c r="AY1446" s="13">
        <f t="shared" si="1998"/>
        <v>1.7456295431921333E-3</v>
      </c>
      <c r="AZ1446" s="13">
        <f t="shared" si="1999"/>
        <v>1.5914726892564074E-3</v>
      </c>
      <c r="BA1446" s="13">
        <f t="shared" si="2000"/>
        <v>9.6728630291833889E-4</v>
      </c>
      <c r="BB1446" s="13">
        <f t="shared" si="2001"/>
        <v>4.4093253914897259E-4</v>
      </c>
      <c r="BC1446" s="13">
        <f t="shared" si="2002"/>
        <v>1.6079748342866706E-4</v>
      </c>
      <c r="BD1446" s="13">
        <f t="shared" si="2003"/>
        <v>1.5250766300976281E-3</v>
      </c>
      <c r="BE1446" s="13">
        <f t="shared" si="2004"/>
        <v>2.5731552371841479E-3</v>
      </c>
      <c r="BF1446" s="13">
        <f t="shared" si="2005"/>
        <v>2.1707525195715444E-3</v>
      </c>
      <c r="BG1446" s="13">
        <f t="shared" si="2006"/>
        <v>1.220853016854337E-3</v>
      </c>
      <c r="BH1446" s="13">
        <f t="shared" si="2007"/>
        <v>5.1496499784894499E-4</v>
      </c>
      <c r="BI1446" s="13">
        <f t="shared" si="2008"/>
        <v>1.7377289180501183E-4</v>
      </c>
      <c r="BJ1446" s="14">
        <f t="shared" si="2009"/>
        <v>0.3593713368750821</v>
      </c>
      <c r="BK1446" s="14">
        <f t="shared" si="2010"/>
        <v>0.22362749422926609</v>
      </c>
      <c r="BL1446" s="14">
        <f t="shared" si="2011"/>
        <v>0.38395921031766589</v>
      </c>
      <c r="BM1446" s="14">
        <f t="shared" si="2012"/>
        <v>0.67656049580239086</v>
      </c>
      <c r="BN1446" s="14">
        <f t="shared" si="2013"/>
        <v>0.31888928675664585</v>
      </c>
    </row>
    <row r="1447" spans="1:66" x14ac:dyDescent="0.25">
      <c r="A1447" t="s">
        <v>345</v>
      </c>
      <c r="B1447" t="s">
        <v>217</v>
      </c>
      <c r="C1447" t="s">
        <v>220</v>
      </c>
      <c r="D1447" t="s">
        <v>395</v>
      </c>
      <c r="E1447" s="10">
        <f>VLOOKUP(A1447,home!$A$2:$E$405,3,FALSE)</f>
        <v>1.8438000000000001</v>
      </c>
      <c r="F1447" s="10">
        <f>VLOOKUP(B1447,home!$B$2:$E$405,3,FALSE)</f>
        <v>1.1751</v>
      </c>
      <c r="G1447" s="10">
        <f>VLOOKUP(C1447,away!$B$2:$E$405,4,FALSE)</f>
        <v>1.1298999999999999</v>
      </c>
      <c r="H1447" s="10">
        <f>VLOOKUP(A1447,away!$A$2:$E$405,3,FALSE)</f>
        <v>1.2188000000000001</v>
      </c>
      <c r="I1447" s="10">
        <f>VLOOKUP(C1447,away!$B$2:$E$405,3,FALSE)</f>
        <v>0.68369999999999997</v>
      </c>
      <c r="J1447" s="10">
        <f>VLOOKUP(B1447,home!$B$2:$E$405,4,FALSE)</f>
        <v>0.75209999999999999</v>
      </c>
      <c r="K1447" s="12">
        <f t="shared" si="1958"/>
        <v>2.4480971344620004</v>
      </c>
      <c r="L1447" s="12">
        <f t="shared" si="1959"/>
        <v>0.62672008647599997</v>
      </c>
      <c r="M1447" s="13">
        <f t="shared" si="1960"/>
        <v>4.619807165023268E-2</v>
      </c>
      <c r="N1447" s="13">
        <f t="shared" si="1961"/>
        <v>0.11309736682460479</v>
      </c>
      <c r="O1447" s="13">
        <f t="shared" si="1962"/>
        <v>2.8953259459658265E-2</v>
      </c>
      <c r="P1447" s="13">
        <f t="shared" si="1963"/>
        <v>7.0880391516524199E-2</v>
      </c>
      <c r="Q1447" s="13">
        <f t="shared" si="1964"/>
        <v>0.13843666981925637</v>
      </c>
      <c r="R1447" s="13">
        <f t="shared" si="1965"/>
        <v>9.0727946361595455E-3</v>
      </c>
      <c r="S1447" s="13">
        <f t="shared" si="1966"/>
        <v>2.7187443772398526E-2</v>
      </c>
      <c r="T1447" s="13">
        <f t="shared" si="1967"/>
        <v>8.6761041680573803E-2</v>
      </c>
      <c r="U1447" s="13">
        <f t="shared" si="1968"/>
        <v>2.2211082550344388E-2</v>
      </c>
      <c r="V1447" s="13">
        <f t="shared" si="1969"/>
        <v>4.6347693507183419E-3</v>
      </c>
      <c r="W1447" s="13">
        <f t="shared" si="1970"/>
        <v>0.11296880489632785</v>
      </c>
      <c r="X1447" s="13">
        <f t="shared" si="1971"/>
        <v>7.0799819173716957E-2</v>
      </c>
      <c r="Y1447" s="13">
        <f t="shared" si="1972"/>
        <v>2.2185834397518523E-2</v>
      </c>
      <c r="Z1447" s="13">
        <f t="shared" si="1973"/>
        <v>1.8953675463176331E-3</v>
      </c>
      <c r="AA1447" s="13">
        <f t="shared" si="1974"/>
        <v>4.6400438588924692E-3</v>
      </c>
      <c r="AB1447" s="13">
        <f t="shared" si="1975"/>
        <v>5.6796390373663299E-3</v>
      </c>
      <c r="AC1447" s="13">
        <f t="shared" si="1976"/>
        <v>4.4443720055960419E-4</v>
      </c>
      <c r="AD1447" s="13">
        <f t="shared" si="1977"/>
        <v>6.9139651887574274E-2</v>
      </c>
      <c r="AE1447" s="13">
        <f t="shared" si="1978"/>
        <v>4.3331208609901084E-2</v>
      </c>
      <c r="AF1447" s="13">
        <f t="shared" si="1979"/>
        <v>1.3578269403553399E-2</v>
      </c>
      <c r="AG1447" s="13">
        <f t="shared" si="1980"/>
        <v>2.8365913915964704E-3</v>
      </c>
      <c r="AH1447" s="13">
        <f t="shared" si="1981"/>
        <v>2.969662281329977E-4</v>
      </c>
      <c r="AI1447" s="13">
        <f t="shared" si="1982"/>
        <v>7.2700217212438021E-4</v>
      </c>
      <c r="AJ1447" s="13">
        <f t="shared" si="1983"/>
        <v>8.8988596716267285E-4</v>
      </c>
      <c r="AK1447" s="13">
        <f t="shared" si="1984"/>
        <v>7.2617576206962823E-4</v>
      </c>
      <c r="AL1447" s="13">
        <f t="shared" si="1985"/>
        <v>2.7275495842055656E-5</v>
      </c>
      <c r="AM1447" s="13">
        <f t="shared" si="1986"/>
        <v>3.385211673273418E-2</v>
      </c>
      <c r="AN1447" s="13">
        <f t="shared" si="1987"/>
        <v>2.1215801526134812E-2</v>
      </c>
      <c r="AO1447" s="13">
        <f t="shared" si="1988"/>
        <v>6.64818448355843E-3</v>
      </c>
      <c r="AP1447" s="13">
        <f t="shared" si="1989"/>
        <v>1.3888502514813801E-3</v>
      </c>
      <c r="AQ1447" s="13">
        <f t="shared" si="1990"/>
        <v>2.1760508742765621E-4</v>
      </c>
      <c r="AR1447" s="13">
        <f t="shared" si="1991"/>
        <v>3.7222940035192784E-5</v>
      </c>
      <c r="AS1447" s="13">
        <f t="shared" si="1992"/>
        <v>9.1125372836406313E-5</v>
      </c>
      <c r="AT1447" s="13">
        <f t="shared" si="1993"/>
        <v>1.1154188205879388E-4</v>
      </c>
      <c r="AU1447" s="13">
        <f t="shared" si="1994"/>
        <v>9.1021787280210555E-5</v>
      </c>
      <c r="AV1447" s="13">
        <f t="shared" si="1995"/>
        <v>5.5707544153573323E-5</v>
      </c>
      <c r="AW1447" s="13">
        <f t="shared" si="1996"/>
        <v>1.1624449986241979E-6</v>
      </c>
      <c r="AX1447" s="13">
        <f t="shared" si="1997"/>
        <v>1.3812211661479945E-2</v>
      </c>
      <c r="AY1447" s="13">
        <f t="shared" si="1998"/>
        <v>8.6563904869075246E-3</v>
      </c>
      <c r="AZ1447" s="13">
        <f t="shared" si="1999"/>
        <v>2.7125668972623538E-3</v>
      </c>
      <c r="BA1447" s="13">
        <f t="shared" si="2000"/>
        <v>5.6667338680806579E-4</v>
      </c>
      <c r="BB1447" s="13">
        <f t="shared" si="2001"/>
        <v>8.878639849599968E-5</v>
      </c>
      <c r="BC1447" s="13">
        <f t="shared" si="2002"/>
        <v>1.1128843868661107E-5</v>
      </c>
      <c r="BD1447" s="13">
        <f t="shared" si="2003"/>
        <v>3.8880606996244953E-6</v>
      </c>
      <c r="BE1447" s="13">
        <f t="shared" si="2004"/>
        <v>9.5183502573650454E-6</v>
      </c>
      <c r="BF1447" s="13">
        <f t="shared" si="2005"/>
        <v>1.165092299493051E-5</v>
      </c>
      <c r="BG1447" s="13">
        <f t="shared" si="2006"/>
        <v>9.5075303992422682E-6</v>
      </c>
      <c r="BH1447" s="13">
        <f t="shared" si="2007"/>
        <v>5.8188394815488397E-6</v>
      </c>
      <c r="BI1447" s="13">
        <f t="shared" si="2008"/>
        <v>2.8490168521348149E-6</v>
      </c>
      <c r="BJ1447" s="14">
        <f t="shared" si="2009"/>
        <v>0.76230557384078246</v>
      </c>
      <c r="BK1447" s="14">
        <f t="shared" si="2010"/>
        <v>0.15802877947318297</v>
      </c>
      <c r="BL1447" s="14">
        <f t="shared" si="2011"/>
        <v>7.3626701918959689E-2</v>
      </c>
      <c r="BM1447" s="14">
        <f t="shared" si="2012"/>
        <v>0.58056264083089804</v>
      </c>
      <c r="BN1447" s="14">
        <f t="shared" si="2013"/>
        <v>0.40663855390643583</v>
      </c>
    </row>
    <row r="1448" spans="1:66" x14ac:dyDescent="0.25">
      <c r="A1448" t="s">
        <v>345</v>
      </c>
      <c r="B1448" t="s">
        <v>224</v>
      </c>
      <c r="C1448" t="s">
        <v>222</v>
      </c>
      <c r="D1448" t="s">
        <v>395</v>
      </c>
      <c r="E1448" s="10">
        <f>VLOOKUP(A1448,home!$A$2:$E$405,3,FALSE)</f>
        <v>1.8438000000000001</v>
      </c>
      <c r="F1448" s="10">
        <f>VLOOKUP(B1448,home!$B$2:$E$405,3,FALSE)</f>
        <v>0.66749999999999998</v>
      </c>
      <c r="G1448" s="10">
        <f>VLOOKUP(C1448,away!$B$2:$E$405,4,FALSE)</f>
        <v>1.0429999999999999</v>
      </c>
      <c r="H1448" s="10">
        <f>VLOOKUP(A1448,away!$A$2:$E$405,3,FALSE)</f>
        <v>1.2188000000000001</v>
      </c>
      <c r="I1448" s="10">
        <f>VLOOKUP(C1448,away!$B$2:$E$405,3,FALSE)</f>
        <v>0.75739999999999996</v>
      </c>
      <c r="J1448" s="10">
        <f>VLOOKUP(B1448,home!$B$2:$E$405,4,FALSE)</f>
        <v>0.88360000000000005</v>
      </c>
      <c r="K1448" s="12">
        <f t="shared" si="1958"/>
        <v>1.2836581695</v>
      </c>
      <c r="L1448" s="12">
        <f t="shared" si="1959"/>
        <v>0.81566805443200008</v>
      </c>
      <c r="M1448" s="13">
        <f t="shared" si="1960"/>
        <v>0.12253896426598423</v>
      </c>
      <c r="N1448" s="13">
        <f t="shared" si="1961"/>
        <v>0.15729814256209923</v>
      </c>
      <c r="O1448" s="13">
        <f t="shared" si="1962"/>
        <v>9.9951118574947734E-2</v>
      </c>
      <c r="P1448" s="13">
        <f t="shared" si="1963"/>
        <v>0.12830306990939486</v>
      </c>
      <c r="Q1448" s="13">
        <f t="shared" si="1964"/>
        <v>0.10095852287350719</v>
      </c>
      <c r="R1448" s="13">
        <f t="shared" si="1965"/>
        <v>4.0763467213164879E-2</v>
      </c>
      <c r="S1448" s="13">
        <f t="shared" si="1966"/>
        <v>3.3584578274309537E-2</v>
      </c>
      <c r="T1448" s="13">
        <f t="shared" si="1967"/>
        <v>8.2348641930562183E-2</v>
      </c>
      <c r="U1448" s="13">
        <f t="shared" si="1968"/>
        <v>5.2326357705324497E-2</v>
      </c>
      <c r="V1448" s="13">
        <f t="shared" si="1969"/>
        <v>3.9071513293909557E-3</v>
      </c>
      <c r="W1448" s="13">
        <f t="shared" si="1970"/>
        <v>4.3198744222410032E-2</v>
      </c>
      <c r="X1448" s="13">
        <f t="shared" si="1971"/>
        <v>3.5235835653798793E-2</v>
      </c>
      <c r="Y1448" s="13">
        <f t="shared" si="1972"/>
        <v>1.4370372757009879E-2</v>
      </c>
      <c r="Z1448" s="13">
        <f t="shared" si="1973"/>
        <v>1.1083152664554943E-2</v>
      </c>
      <c r="AA1448" s="13">
        <f t="shared" si="1974"/>
        <v>1.4226979461671646E-2</v>
      </c>
      <c r="AB1448" s="13">
        <f t="shared" si="1975"/>
        <v>9.1312892066417618E-3</v>
      </c>
      <c r="AC1448" s="13">
        <f t="shared" si="1976"/>
        <v>2.5568372943875813E-4</v>
      </c>
      <c r="AD1448" s="13">
        <f t="shared" si="1977"/>
        <v>1.3863105233309398E-2</v>
      </c>
      <c r="AE1448" s="13">
        <f t="shared" si="1978"/>
        <v>1.1307692074039555E-2</v>
      </c>
      <c r="AF1448" s="13">
        <f t="shared" si="1979"/>
        <v>4.6116615970739957E-3</v>
      </c>
      <c r="AG1448" s="13">
        <f t="shared" si="1980"/>
        <v>1.2538616808613723E-3</v>
      </c>
      <c r="AH1448" s="13">
        <f t="shared" si="1981"/>
        <v>2.2600433927175913E-3</v>
      </c>
      <c r="AI1448" s="13">
        <f t="shared" si="1982"/>
        <v>2.901123164486433E-3</v>
      </c>
      <c r="AJ1448" s="13">
        <f t="shared" si="1983"/>
        <v>1.8620252254093511E-3</v>
      </c>
      <c r="AK1448" s="13">
        <f t="shared" si="1984"/>
        <v>7.9673463080393069E-4</v>
      </c>
      <c r="AL1448" s="13">
        <f t="shared" si="1985"/>
        <v>1.0708433063517301E-5</v>
      </c>
      <c r="AM1448" s="13">
        <f t="shared" si="1986"/>
        <v>3.5590976574751579E-3</v>
      </c>
      <c r="AN1448" s="13">
        <f t="shared" si="1987"/>
        <v>2.9030422618062509E-3</v>
      </c>
      <c r="AO1448" s="13">
        <f t="shared" si="1988"/>
        <v>1.1839594168106887E-3</v>
      </c>
      <c r="AP1448" s="13">
        <f t="shared" si="1989"/>
        <v>3.2190595801214004E-4</v>
      </c>
      <c r="AQ1448" s="13">
        <f t="shared" si="1990"/>
        <v>6.5642101620457823E-5</v>
      </c>
      <c r="AR1448" s="13">
        <f t="shared" si="1991"/>
        <v>3.6868903941397106E-4</v>
      </c>
      <c r="AS1448" s="13">
        <f t="shared" si="1992"/>
        <v>4.7327069744885147E-4</v>
      </c>
      <c r="AT1448" s="13">
        <f t="shared" si="1993"/>
        <v>3.0375889858259055E-4</v>
      </c>
      <c r="AU1448" s="13">
        <f t="shared" si="1994"/>
        <v>1.2997419724128807E-4</v>
      </c>
      <c r="AV1448" s="13">
        <f t="shared" si="1995"/>
        <v>4.1710610028245975E-5</v>
      </c>
      <c r="AW1448" s="13">
        <f t="shared" si="1996"/>
        <v>3.1144851766547802E-7</v>
      </c>
      <c r="AX1448" s="13">
        <f t="shared" si="1997"/>
        <v>7.6144413067771692E-4</v>
      </c>
      <c r="AY1448" s="13">
        <f t="shared" si="1998"/>
        <v>6.21085652628559E-4</v>
      </c>
      <c r="AZ1448" s="13">
        <f t="shared" si="1999"/>
        <v>2.5329986295758285E-4</v>
      </c>
      <c r="BA1448" s="13">
        <f t="shared" si="2000"/>
        <v>6.8869535468834631E-5</v>
      </c>
      <c r="BB1448" s="13">
        <f t="shared" si="2001"/>
        <v>1.4043670001374987E-5</v>
      </c>
      <c r="BC1448" s="13">
        <f t="shared" si="2002"/>
        <v>2.2909945974213171E-6</v>
      </c>
      <c r="BD1448" s="13">
        <f t="shared" si="2003"/>
        <v>5.0121311911532772E-5</v>
      </c>
      <c r="BE1448" s="13">
        <f t="shared" si="2004"/>
        <v>6.433863150129671E-5</v>
      </c>
      <c r="BF1448" s="13">
        <f t="shared" si="2005"/>
        <v>4.1294404970544791E-5</v>
      </c>
      <c r="BG1448" s="13">
        <f t="shared" si="2006"/>
        <v>1.7669300098360404E-5</v>
      </c>
      <c r="BH1448" s="13">
        <f t="shared" si="2007"/>
        <v>5.6703353551518749E-6</v>
      </c>
      <c r="BI1448" s="13">
        <f t="shared" si="2008"/>
        <v>1.4557544604890758E-6</v>
      </c>
      <c r="BJ1448" s="14">
        <f t="shared" si="2009"/>
        <v>0.47420126182672778</v>
      </c>
      <c r="BK1448" s="14">
        <f t="shared" si="2010"/>
        <v>0.28922124159421042</v>
      </c>
      <c r="BL1448" s="14">
        <f t="shared" si="2011"/>
        <v>0.22571709175618013</v>
      </c>
      <c r="BM1448" s="14">
        <f t="shared" si="2012"/>
        <v>0.34978868823846399</v>
      </c>
      <c r="BN1448" s="14">
        <f t="shared" si="2013"/>
        <v>0.64981328539909822</v>
      </c>
    </row>
    <row r="1449" spans="1:66" x14ac:dyDescent="0.25">
      <c r="A1449" t="s">
        <v>345</v>
      </c>
      <c r="B1449" t="s">
        <v>227</v>
      </c>
      <c r="C1449" t="s">
        <v>230</v>
      </c>
      <c r="D1449" t="s">
        <v>395</v>
      </c>
      <c r="E1449" s="10">
        <f>VLOOKUP(A1449,home!$A$2:$E$405,3,FALSE)</f>
        <v>1.8438000000000001</v>
      </c>
      <c r="F1449" s="10">
        <f>VLOOKUP(B1449,home!$B$2:$E$405,3,FALSE)</f>
        <v>1.1751</v>
      </c>
      <c r="G1449" s="10">
        <f>VLOOKUP(C1449,away!$B$2:$E$405,4,FALSE)</f>
        <v>1.0395000000000001</v>
      </c>
      <c r="H1449" s="10">
        <f>VLOOKUP(A1449,away!$A$2:$E$405,3,FALSE)</f>
        <v>1.2188000000000001</v>
      </c>
      <c r="I1449" s="10">
        <f>VLOOKUP(C1449,away!$B$2:$E$405,3,FALSE)</f>
        <v>1.3674999999999999</v>
      </c>
      <c r="J1449" s="10">
        <f>VLOOKUP(B1449,home!$B$2:$E$405,4,FALSE)</f>
        <v>0.68369999999999997</v>
      </c>
      <c r="K1449" s="12">
        <f t="shared" si="1958"/>
        <v>2.2522320305100005</v>
      </c>
      <c r="L1449" s="12">
        <f t="shared" si="1959"/>
        <v>1.1395289433</v>
      </c>
      <c r="M1449" s="13">
        <f t="shared" si="1960"/>
        <v>3.3649369037504678E-2</v>
      </c>
      <c r="N1449" s="13">
        <f t="shared" si="1961"/>
        <v>7.5786186752719503E-2</v>
      </c>
      <c r="O1449" s="13">
        <f t="shared" si="1962"/>
        <v>3.8344429942019441E-2</v>
      </c>
      <c r="P1449" s="13">
        <f t="shared" si="1963"/>
        <v>8.6360553307062909E-2</v>
      </c>
      <c r="Q1449" s="13">
        <f t="shared" si="1964"/>
        <v>8.5344038637343786E-2</v>
      </c>
      <c r="R1449" s="13">
        <f t="shared" si="1965"/>
        <v>2.1847293866635156E-2</v>
      </c>
      <c r="S1449" s="13">
        <f t="shared" si="1966"/>
        <v>5.541073563065485E-2</v>
      </c>
      <c r="T1449" s="13">
        <f t="shared" si="1967"/>
        <v>9.7252002165366738E-2</v>
      </c>
      <c r="U1449" s="13">
        <f t="shared" si="1968"/>
        <v>4.9205175026400379E-2</v>
      </c>
      <c r="V1449" s="13">
        <f t="shared" si="1969"/>
        <v>1.5801193719201918E-2</v>
      </c>
      <c r="W1449" s="13">
        <f t="shared" si="1970"/>
        <v>6.4071525810702912E-2</v>
      </c>
      <c r="X1449" s="13">
        <f t="shared" si="1971"/>
        <v>7.3011358102688967E-2</v>
      </c>
      <c r="Y1449" s="13">
        <f t="shared" si="1972"/>
        <v>4.1599277873827535E-2</v>
      </c>
      <c r="Z1449" s="13">
        <f t="shared" si="1973"/>
        <v>8.2985412312704416E-3</v>
      </c>
      <c r="AA1449" s="13">
        <f t="shared" si="1974"/>
        <v>1.8690240367575186E-2</v>
      </c>
      <c r="AB1449" s="13">
        <f t="shared" si="1975"/>
        <v>2.1047379006891923E-2</v>
      </c>
      <c r="AC1449" s="13">
        <f t="shared" si="1976"/>
        <v>2.5345940197671652E-3</v>
      </c>
      <c r="AD1449" s="13">
        <f t="shared" si="1977"/>
        <v>3.6075985668628324E-2</v>
      </c>
      <c r="AE1449" s="13">
        <f t="shared" si="1978"/>
        <v>4.1109629827477977E-2</v>
      </c>
      <c r="AF1449" s="13">
        <f t="shared" si="1979"/>
        <v>2.3422806518380079E-2</v>
      </c>
      <c r="AG1449" s="13">
        <f t="shared" si="1980"/>
        <v>8.8969886536699998E-3</v>
      </c>
      <c r="AH1449" s="13">
        <f t="shared" si="1981"/>
        <v>2.3641069800502709E-3</v>
      </c>
      <c r="AI1449" s="13">
        <f t="shared" si="1982"/>
        <v>5.324517464021487E-3</v>
      </c>
      <c r="AJ1449" s="13">
        <f t="shared" si="1983"/>
        <v>5.9960243897395366E-3</v>
      </c>
      <c r="AK1449" s="13">
        <f t="shared" si="1984"/>
        <v>4.5014793954301878E-3</v>
      </c>
      <c r="AL1449" s="13">
        <f t="shared" si="1985"/>
        <v>2.6019975793530932E-4</v>
      </c>
      <c r="AM1449" s="13">
        <f t="shared" si="1986"/>
        <v>1.6250298091020902E-2</v>
      </c>
      <c r="AN1449" s="13">
        <f t="shared" si="1987"/>
        <v>1.8517685011971055E-2</v>
      </c>
      <c r="AO1449" s="13">
        <f t="shared" si="1988"/>
        <v>1.0550719017026814E-2</v>
      </c>
      <c r="AP1449" s="13">
        <f t="shared" si="1989"/>
        <v>4.0076165641759259E-3</v>
      </c>
      <c r="AQ1449" s="13">
        <f t="shared" si="1990"/>
        <v>1.141698767131742E-3</v>
      </c>
      <c r="AR1449" s="13">
        <f t="shared" si="1991"/>
        <v>5.3879366576496787E-4</v>
      </c>
      <c r="AS1449" s="13">
        <f t="shared" si="1992"/>
        <v>1.21348835187176E-3</v>
      </c>
      <c r="AT1449" s="13">
        <f t="shared" si="1993"/>
        <v>1.3665286673681843E-3</v>
      </c>
      <c r="AU1449" s="13">
        <f t="shared" si="1994"/>
        <v>1.0259132117522568E-3</v>
      </c>
      <c r="AV1449" s="13">
        <f t="shared" si="1995"/>
        <v>5.7764864900795528E-4</v>
      </c>
      <c r="AW1449" s="13">
        <f t="shared" si="1996"/>
        <v>1.8549955771344621E-5</v>
      </c>
      <c r="AX1449" s="13">
        <f t="shared" si="1997"/>
        <v>6.0999069776554622E-3</v>
      </c>
      <c r="AY1449" s="13">
        <f t="shared" si="1998"/>
        <v>6.9510205524760255E-3</v>
      </c>
      <c r="AZ1449" s="13">
        <f t="shared" si="1999"/>
        <v>3.9604445525097953E-3</v>
      </c>
      <c r="BA1449" s="13">
        <f t="shared" si="2000"/>
        <v>1.5043470653065757E-3</v>
      </c>
      <c r="BB1449" s="13">
        <f t="shared" si="2001"/>
        <v>4.2856175542131442E-4</v>
      </c>
      <c r="BC1449" s="13">
        <f t="shared" si="2002"/>
        <v>9.7671704858808683E-5</v>
      </c>
      <c r="BD1449" s="13">
        <f t="shared" si="2003"/>
        <v>1.0232849610098119E-4</v>
      </c>
      <c r="BE1449" s="13">
        <f t="shared" si="2004"/>
        <v>2.3046751655254755E-4</v>
      </c>
      <c r="BF1449" s="13">
        <f t="shared" si="2005"/>
        <v>2.595331613858707E-4</v>
      </c>
      <c r="BG1449" s="13">
        <f t="shared" si="2006"/>
        <v>1.9484296635092639E-4</v>
      </c>
      <c r="BH1449" s="13">
        <f t="shared" si="2007"/>
        <v>1.0970789243378464E-4</v>
      </c>
      <c r="BI1449" s="13">
        <f t="shared" si="2008"/>
        <v>4.9417525867823135E-5</v>
      </c>
      <c r="BJ1449" s="14">
        <f t="shared" si="2009"/>
        <v>0.61607977007036019</v>
      </c>
      <c r="BK1449" s="14">
        <f t="shared" si="2010"/>
        <v>0.20096766602460286</v>
      </c>
      <c r="BL1449" s="14">
        <f t="shared" si="2011"/>
        <v>0.17298931654322058</v>
      </c>
      <c r="BM1449" s="14">
        <f t="shared" si="2012"/>
        <v>0.65007095172946405</v>
      </c>
      <c r="BN1449" s="14">
        <f t="shared" si="2013"/>
        <v>0.34133187154328548</v>
      </c>
    </row>
    <row r="1450" spans="1:66" x14ac:dyDescent="0.25">
      <c r="A1450" t="s">
        <v>345</v>
      </c>
      <c r="B1450" t="s">
        <v>223</v>
      </c>
      <c r="C1450" t="s">
        <v>229</v>
      </c>
      <c r="D1450" t="s">
        <v>395</v>
      </c>
      <c r="E1450" s="10">
        <f>VLOOKUP(A1450,home!$A$2:$E$405,3,FALSE)</f>
        <v>1.8438000000000001</v>
      </c>
      <c r="F1450" s="10">
        <f>VLOOKUP(B1450,home!$B$2:$E$405,3,FALSE)</f>
        <v>1.4462999999999999</v>
      </c>
      <c r="G1450" s="10">
        <f>VLOOKUP(C1450,away!$B$2:$E$405,4,FALSE)</f>
        <v>0.90390000000000004</v>
      </c>
      <c r="H1450" s="10">
        <f>VLOOKUP(A1450,away!$A$2:$E$405,3,FALSE)</f>
        <v>1.2188000000000001</v>
      </c>
      <c r="I1450" s="10">
        <f>VLOOKUP(C1450,away!$B$2:$E$405,3,FALSE)</f>
        <v>1.0940000000000001</v>
      </c>
      <c r="J1450" s="10">
        <f>VLOOKUP(B1450,home!$B$2:$E$405,4,FALSE)</f>
        <v>0.95720000000000005</v>
      </c>
      <c r="K1450" s="12">
        <f t="shared" si="1958"/>
        <v>2.410419228966</v>
      </c>
      <c r="L1450" s="12">
        <f t="shared" si="1959"/>
        <v>1.2762990838400003</v>
      </c>
      <c r="M1450" s="13">
        <f t="shared" si="1960"/>
        <v>2.5054086956425036E-2</v>
      </c>
      <c r="N1450" s="13">
        <f t="shared" si="1961"/>
        <v>6.0390852963953155E-2</v>
      </c>
      <c r="O1450" s="13">
        <f t="shared" si="1962"/>
        <v>3.1976508228932977E-2</v>
      </c>
      <c r="P1450" s="13">
        <f t="shared" si="1963"/>
        <v>7.7076790310209586E-2</v>
      </c>
      <c r="Q1450" s="13">
        <f t="shared" si="1964"/>
        <v>7.2783636618985528E-2</v>
      </c>
      <c r="R1450" s="13">
        <f t="shared" si="1965"/>
        <v>2.0405794078494698E-2</v>
      </c>
      <c r="S1450" s="13">
        <f t="shared" si="1966"/>
        <v>5.928006491372572E-2</v>
      </c>
      <c r="T1450" s="13">
        <f t="shared" si="1967"/>
        <v>9.2893688735354751E-2</v>
      </c>
      <c r="U1450" s="13">
        <f t="shared" si="1968"/>
        <v>4.9186518429124165E-2</v>
      </c>
      <c r="V1450" s="13">
        <f t="shared" si="1969"/>
        <v>2.0263347944777861E-2</v>
      </c>
      <c r="W1450" s="13">
        <f t="shared" si="1970"/>
        <v>5.8479692420158873E-2</v>
      </c>
      <c r="X1450" s="13">
        <f t="shared" si="1971"/>
        <v>7.4637577859093793E-2</v>
      </c>
      <c r="Y1450" s="13">
        <f t="shared" si="1972"/>
        <v>4.7629936120799056E-2</v>
      </c>
      <c r="Z1450" s="13">
        <f t="shared" si="1973"/>
        <v>8.6812987624701639E-3</v>
      </c>
      <c r="AA1450" s="13">
        <f t="shared" si="1974"/>
        <v>2.0925569469456822E-2</v>
      </c>
      <c r="AB1450" s="13">
        <f t="shared" si="1975"/>
        <v>2.5219697513121295E-2</v>
      </c>
      <c r="AC1450" s="13">
        <f t="shared" si="1976"/>
        <v>3.8961553040199994E-3</v>
      </c>
      <c r="AD1450" s="13">
        <f t="shared" si="1977"/>
        <v>3.524014377839204E-2</v>
      </c>
      <c r="AE1450" s="13">
        <f t="shared" si="1978"/>
        <v>4.497696321875165E-2</v>
      </c>
      <c r="AF1450" s="13">
        <f t="shared" si="1979"/>
        <v>2.8702028474999069E-2</v>
      </c>
      <c r="AG1450" s="13">
        <f t="shared" si="1980"/>
        <v>1.2210790882330305E-2</v>
      </c>
      <c r="AH1450" s="13">
        <f t="shared" si="1981"/>
        <v>2.7699834142704996E-3</v>
      </c>
      <c r="AI1450" s="13">
        <f t="shared" si="1982"/>
        <v>6.6768212856745061E-3</v>
      </c>
      <c r="AJ1450" s="13">
        <f t="shared" si="1983"/>
        <v>8.046969207679661E-3</v>
      </c>
      <c r="AK1450" s="13">
        <f t="shared" si="1984"/>
        <v>6.465523104362784E-3</v>
      </c>
      <c r="AL1450" s="13">
        <f t="shared" si="1985"/>
        <v>4.7944775781493589E-4</v>
      </c>
      <c r="AM1450" s="13">
        <f t="shared" si="1986"/>
        <v>1.6988704038992549E-2</v>
      </c>
      <c r="AN1450" s="13">
        <f t="shared" si="1987"/>
        <v>2.1682667400595105E-2</v>
      </c>
      <c r="AO1450" s="13">
        <f t="shared" si="1988"/>
        <v>1.383678426929349E-2</v>
      </c>
      <c r="AP1450" s="13">
        <f t="shared" si="1989"/>
        <v>5.8866250287303371E-3</v>
      </c>
      <c r="AQ1450" s="13">
        <f t="shared" si="1990"/>
        <v>1.8782735327695359E-3</v>
      </c>
      <c r="AR1450" s="13">
        <f t="shared" si="1991"/>
        <v>7.0706545877708684E-4</v>
      </c>
      <c r="AS1450" s="13">
        <f t="shared" si="1992"/>
        <v>1.7043241779739569E-3</v>
      </c>
      <c r="AT1450" s="13">
        <f t="shared" si="1993"/>
        <v>2.0540678854900486E-3</v>
      </c>
      <c r="AU1450" s="13">
        <f t="shared" si="1994"/>
        <v>1.6503882429289151E-3</v>
      </c>
      <c r="AV1450" s="13">
        <f t="shared" si="1995"/>
        <v>9.9453188900381663E-4</v>
      </c>
      <c r="AW1450" s="13">
        <f t="shared" si="1996"/>
        <v>4.0971685642073991E-5</v>
      </c>
      <c r="AX1450" s="13">
        <f t="shared" si="1997"/>
        <v>6.8249831484666701E-3</v>
      </c>
      <c r="AY1450" s="13">
        <f t="shared" si="1998"/>
        <v>8.7107197396114524E-3</v>
      </c>
      <c r="AZ1450" s="13">
        <f t="shared" si="1999"/>
        <v>5.5587418116265523E-3</v>
      </c>
      <c r="BA1450" s="13">
        <f t="shared" si="2000"/>
        <v>2.3648723604940245E-3</v>
      </c>
      <c r="BB1450" s="13">
        <f t="shared" si="2001"/>
        <v>7.5457110677426553E-4</v>
      </c>
      <c r="BC1450" s="13">
        <f t="shared" si="2002"/>
        <v>1.9261168245362603E-4</v>
      </c>
      <c r="BD1450" s="13">
        <f t="shared" si="2003"/>
        <v>1.5040449954201757E-4</v>
      </c>
      <c r="BE1450" s="13">
        <f t="shared" si="2004"/>
        <v>3.625378978190871E-4</v>
      </c>
      <c r="BF1450" s="13">
        <f t="shared" si="2005"/>
        <v>4.3693416006601929E-4</v>
      </c>
      <c r="BG1450" s="13">
        <f t="shared" si="2006"/>
        <v>3.5106483373841365E-4</v>
      </c>
      <c r="BH1450" s="13">
        <f t="shared" si="2007"/>
        <v>2.1155335646420598E-4</v>
      </c>
      <c r="BI1450" s="13">
        <f t="shared" si="2008"/>
        <v>1.0198645567472417E-4</v>
      </c>
      <c r="BJ1450" s="14">
        <f t="shared" si="2009"/>
        <v>0.61262486519262582</v>
      </c>
      <c r="BK1450" s="14">
        <f t="shared" si="2010"/>
        <v>0.19476061292658459</v>
      </c>
      <c r="BL1450" s="14">
        <f t="shared" si="2011"/>
        <v>0.18039824358859569</v>
      </c>
      <c r="BM1450" s="14">
        <f t="shared" si="2012"/>
        <v>0.70010760325930577</v>
      </c>
      <c r="BN1450" s="14">
        <f t="shared" si="2013"/>
        <v>0.28768766915700095</v>
      </c>
    </row>
    <row r="1451" spans="1:66" x14ac:dyDescent="0.25">
      <c r="A1451" t="s">
        <v>346</v>
      </c>
      <c r="B1451" t="s">
        <v>244</v>
      </c>
      <c r="C1451" t="s">
        <v>238</v>
      </c>
      <c r="D1451" t="s">
        <v>395</v>
      </c>
      <c r="E1451" s="10">
        <f>VLOOKUP(A1451,home!$A$2:$E$405,3,FALSE)</f>
        <v>1.619</v>
      </c>
      <c r="F1451" s="10">
        <f>VLOOKUP(B1451,home!$B$2:$E$405,3,FALSE)</f>
        <v>1.2353000000000001</v>
      </c>
      <c r="G1451" s="10">
        <f>VLOOKUP(C1451,away!$B$2:$E$405,4,FALSE)</f>
        <v>0.61770000000000003</v>
      </c>
      <c r="H1451" s="10">
        <f>VLOOKUP(A1451,away!$A$2:$E$405,3,FALSE)</f>
        <v>1.181</v>
      </c>
      <c r="I1451" s="10">
        <f>VLOOKUP(C1451,away!$B$2:$E$405,3,FALSE)</f>
        <v>0.5645</v>
      </c>
      <c r="J1451" s="10">
        <f>VLOOKUP(B1451,home!$B$2:$E$405,4,FALSE)</f>
        <v>0.16930000000000001</v>
      </c>
      <c r="K1451" s="12">
        <f t="shared" si="1958"/>
        <v>1.2353695473900002</v>
      </c>
      <c r="L1451" s="12">
        <f t="shared" si="1959"/>
        <v>0.11286799285000002</v>
      </c>
      <c r="M1451" s="13">
        <f t="shared" si="1960"/>
        <v>0.2596975640444954</v>
      </c>
      <c r="N1451" s="13">
        <f t="shared" si="1961"/>
        <v>0.32082246215193383</v>
      </c>
      <c r="O1451" s="13">
        <f t="shared" si="1962"/>
        <v>2.9311542801736527E-2</v>
      </c>
      <c r="P1451" s="13">
        <f t="shared" si="1963"/>
        <v>3.6210587364283869E-2</v>
      </c>
      <c r="Q1451" s="13">
        <f t="shared" si="1964"/>
        <v>0.19816714993059004</v>
      </c>
      <c r="R1451" s="13">
        <f t="shared" si="1965"/>
        <v>1.6541675016844338E-3</v>
      </c>
      <c r="S1451" s="13">
        <f t="shared" si="1966"/>
        <v>1.2622438740335844E-3</v>
      </c>
      <c r="T1451" s="13">
        <f t="shared" si="1967"/>
        <v>2.2366728461470715E-2</v>
      </c>
      <c r="U1451" s="13">
        <f t="shared" si="1968"/>
        <v>2.0435081578631465E-3</v>
      </c>
      <c r="V1451" s="13">
        <f t="shared" si="1969"/>
        <v>1.9555478886840893E-5</v>
      </c>
      <c r="W1451" s="13">
        <f t="shared" si="1970"/>
        <v>8.1603220772439811E-2</v>
      </c>
      <c r="X1451" s="13">
        <f t="shared" si="1971"/>
        <v>9.2103917386807087E-3</v>
      </c>
      <c r="Y1451" s="13">
        <f t="shared" si="1972"/>
        <v>5.1977921445355674E-4</v>
      </c>
      <c r="Z1451" s="13">
        <f t="shared" si="1973"/>
        <v>6.22341885842737E-5</v>
      </c>
      <c r="AA1451" s="13">
        <f t="shared" si="1974"/>
        <v>7.6882221383538116E-5</v>
      </c>
      <c r="AB1451" s="13">
        <f t="shared" si="1975"/>
        <v>4.7488977516459647E-5</v>
      </c>
      <c r="AC1451" s="13">
        <f t="shared" si="1976"/>
        <v>1.7041827560255695E-7</v>
      </c>
      <c r="AD1451" s="13">
        <f t="shared" si="1977"/>
        <v>2.5202533477803778E-2</v>
      </c>
      <c r="AE1451" s="13">
        <f t="shared" si="1978"/>
        <v>2.8445593683746428E-3</v>
      </c>
      <c r="AF1451" s="13">
        <f t="shared" si="1979"/>
        <v>1.6052985322555487E-4</v>
      </c>
      <c r="AG1451" s="13">
        <f t="shared" si="1980"/>
        <v>6.0395607753578277E-6</v>
      </c>
      <c r="AH1451" s="13">
        <f t="shared" si="1981"/>
        <v>1.756061988038839E-6</v>
      </c>
      <c r="AI1451" s="13">
        <f t="shared" si="1982"/>
        <v>2.1693855033523242E-6</v>
      </c>
      <c r="AJ1451" s="13">
        <f t="shared" si="1983"/>
        <v>1.3399963936953946E-6</v>
      </c>
      <c r="AK1451" s="13">
        <f t="shared" si="1984"/>
        <v>5.5179691279457098E-7</v>
      </c>
      <c r="AL1451" s="13">
        <f t="shared" si="1985"/>
        <v>9.5048190072660082E-10</v>
      </c>
      <c r="AM1451" s="13">
        <f t="shared" si="1986"/>
        <v>6.2268884751111569E-3</v>
      </c>
      <c r="AN1451" s="13">
        <f t="shared" si="1987"/>
        <v>7.0281640388659354E-4</v>
      </c>
      <c r="AO1451" s="13">
        <f t="shared" si="1988"/>
        <v>3.9662738424367382E-5</v>
      </c>
      <c r="AP1451" s="13">
        <f t="shared" si="1989"/>
        <v>1.4922178922976397E-6</v>
      </c>
      <c r="AQ1451" s="13">
        <f t="shared" si="1990"/>
        <v>4.2105909599623022E-8</v>
      </c>
      <c r="AR1451" s="13">
        <f t="shared" si="1991"/>
        <v>3.9640638382024943E-8</v>
      </c>
      <c r="AS1451" s="13">
        <f t="shared" si="1992"/>
        <v>4.8970837496252821E-8</v>
      </c>
      <c r="AT1451" s="13">
        <f t="shared" si="1993"/>
        <v>3.0248540676527558E-8</v>
      </c>
      <c r="AU1451" s="13">
        <f t="shared" si="1994"/>
        <v>1.2456042001589958E-8</v>
      </c>
      <c r="AV1451" s="13">
        <f t="shared" si="1995"/>
        <v>3.8469537424437504E-9</v>
      </c>
      <c r="AW1451" s="13">
        <f t="shared" si="1996"/>
        <v>3.6813663992258115E-12</v>
      </c>
      <c r="AX1451" s="13">
        <f t="shared" si="1997"/>
        <v>1.2820847328576807E-3</v>
      </c>
      <c r="AY1451" s="13">
        <f t="shared" si="1998"/>
        <v>1.4470633046127489E-4</v>
      </c>
      <c r="AZ1451" s="13">
        <f t="shared" si="1999"/>
        <v>8.1663565359264565E-6</v>
      </c>
      <c r="BA1451" s="13">
        <f t="shared" si="2000"/>
        <v>3.0724009036916613E-7</v>
      </c>
      <c r="BB1451" s="13">
        <f t="shared" si="2001"/>
        <v>8.6693930807550997E-9</v>
      </c>
      <c r="BC1451" s="13">
        <f t="shared" si="2002"/>
        <v>1.9569939925050147E-10</v>
      </c>
      <c r="BD1451" s="13">
        <f t="shared" si="2003"/>
        <v>7.4569321491197029E-10</v>
      </c>
      <c r="BE1451" s="13">
        <f t="shared" si="2004"/>
        <v>9.2120668939759487E-10</v>
      </c>
      <c r="BF1451" s="13">
        <f t="shared" si="2005"/>
        <v>5.6901534546687378E-10</v>
      </c>
      <c r="BG1451" s="13">
        <f t="shared" si="2006"/>
        <v>2.3431474326245892E-10</v>
      </c>
      <c r="BH1451" s="13">
        <f t="shared" si="2007"/>
        <v>7.2366324582736918E-11</v>
      </c>
      <c r="BI1451" s="13">
        <f t="shared" si="2008"/>
        <v>1.787983072921071E-11</v>
      </c>
      <c r="BJ1451" s="14">
        <f t="shared" si="2009"/>
        <v>0.66930956999600977</v>
      </c>
      <c r="BK1451" s="14">
        <f t="shared" si="2010"/>
        <v>0.29733482846091841</v>
      </c>
      <c r="BL1451" s="14">
        <f t="shared" si="2011"/>
        <v>3.3139544624470434E-2</v>
      </c>
      <c r="BM1451" s="14">
        <f t="shared" si="2012"/>
        <v>0.15383799714847887</v>
      </c>
      <c r="BN1451" s="14">
        <f t="shared" si="2013"/>
        <v>0.84586347379472404</v>
      </c>
    </row>
    <row r="1452" spans="1:66" x14ac:dyDescent="0.25">
      <c r="A1452" t="s">
        <v>346</v>
      </c>
      <c r="B1452" t="s">
        <v>231</v>
      </c>
      <c r="C1452" t="s">
        <v>242</v>
      </c>
      <c r="D1452" t="s">
        <v>395</v>
      </c>
      <c r="E1452" s="10">
        <f>VLOOKUP(A1452,home!$A$2:$E$405,3,FALSE)</f>
        <v>1.619</v>
      </c>
      <c r="F1452" s="10">
        <f>VLOOKUP(B1452,home!$B$2:$E$405,3,FALSE)</f>
        <v>1.2353000000000001</v>
      </c>
      <c r="G1452" s="10">
        <f>VLOOKUP(C1452,away!$B$2:$E$405,4,FALSE)</f>
        <v>0.92649999999999999</v>
      </c>
      <c r="H1452" s="10">
        <f>VLOOKUP(A1452,away!$A$2:$E$405,3,FALSE)</f>
        <v>1.181</v>
      </c>
      <c r="I1452" s="10">
        <f>VLOOKUP(C1452,away!$B$2:$E$405,3,FALSE)</f>
        <v>0.84670000000000001</v>
      </c>
      <c r="J1452" s="10">
        <f>VLOOKUP(B1452,home!$B$2:$E$405,4,FALSE)</f>
        <v>1.3548</v>
      </c>
      <c r="K1452" s="12">
        <f t="shared" si="1958"/>
        <v>1.8529543235500001</v>
      </c>
      <c r="L1452" s="12">
        <f t="shared" si="1959"/>
        <v>1.35473591796</v>
      </c>
      <c r="M1452" s="13">
        <f t="shared" si="1960"/>
        <v>4.0449935036043057E-2</v>
      </c>
      <c r="N1452" s="13">
        <f t="shared" si="1961"/>
        <v>7.4951882012352603E-2</v>
      </c>
      <c r="O1452" s="13">
        <f t="shared" si="1962"/>
        <v>5.4798979872476151E-2</v>
      </c>
      <c r="P1452" s="13">
        <f t="shared" si="1963"/>
        <v>0.1015400066808341</v>
      </c>
      <c r="Q1452" s="13">
        <f t="shared" si="1964"/>
        <v>6.9441206916499132E-2</v>
      </c>
      <c r="R1452" s="13">
        <f t="shared" si="1965"/>
        <v>3.7119073150405281E-2</v>
      </c>
      <c r="S1452" s="13">
        <f t="shared" si="1966"/>
        <v>6.3723050157909703E-2</v>
      </c>
      <c r="T1452" s="13">
        <f t="shared" si="1967"/>
        <v>9.4074497196273754E-2</v>
      </c>
      <c r="U1452" s="13">
        <f t="shared" si="1968"/>
        <v>6.8779947080212178E-2</v>
      </c>
      <c r="V1452" s="13">
        <f t="shared" si="1969"/>
        <v>1.7773518281829329E-2</v>
      </c>
      <c r="W1452" s="13">
        <f t="shared" si="1970"/>
        <v>4.2890461529485745E-2</v>
      </c>
      <c r="X1452" s="13">
        <f t="shared" si="1971"/>
        <v>5.8105248771875936E-2</v>
      </c>
      <c r="Y1452" s="13">
        <f t="shared" si="1972"/>
        <v>3.935863376663077E-2</v>
      </c>
      <c r="Z1452" s="13">
        <f t="shared" si="1973"/>
        <v>1.6762180546079565E-2</v>
      </c>
      <c r="AA1452" s="13">
        <f t="shared" si="1974"/>
        <v>3.1059554914983824E-2</v>
      </c>
      <c r="AB1452" s="13">
        <f t="shared" si="1975"/>
        <v>2.8775968283628977E-2</v>
      </c>
      <c r="AC1452" s="13">
        <f t="shared" si="1976"/>
        <v>2.7885136951869833E-3</v>
      </c>
      <c r="AD1452" s="13">
        <f t="shared" si="1977"/>
        <v>1.9868516532528895E-2</v>
      </c>
      <c r="AE1452" s="13">
        <f t="shared" si="1978"/>
        <v>2.691659298319897E-2</v>
      </c>
      <c r="AF1452" s="13">
        <f t="shared" si="1979"/>
        <v>1.8232437651724883E-2</v>
      </c>
      <c r="AG1452" s="13">
        <f t="shared" si="1980"/>
        <v>8.2333793862526591E-3</v>
      </c>
      <c r="AH1452" s="13">
        <f t="shared" si="1981"/>
        <v>5.6770820122760864E-3</v>
      </c>
      <c r="AI1452" s="13">
        <f t="shared" si="1982"/>
        <v>1.0519373659794906E-2</v>
      </c>
      <c r="AJ1452" s="13">
        <f t="shared" si="1983"/>
        <v>9.7459594519774834E-3</v>
      </c>
      <c r="AK1452" s="13">
        <f t="shared" si="1984"/>
        <v>6.0196059012282222E-3</v>
      </c>
      <c r="AL1452" s="13">
        <f t="shared" si="1985"/>
        <v>2.7999619676677911E-4</v>
      </c>
      <c r="AM1452" s="13">
        <f t="shared" si="1986"/>
        <v>7.3630907222948135E-3</v>
      </c>
      <c r="AN1452" s="13">
        <f t="shared" si="1987"/>
        <v>9.9750434686908234E-3</v>
      </c>
      <c r="AO1452" s="13">
        <f t="shared" si="1988"/>
        <v>6.7567748351238842E-3</v>
      </c>
      <c r="AP1452" s="13">
        <f t="shared" si="1989"/>
        <v>3.0512151862368614E-3</v>
      </c>
      <c r="AQ1452" s="13">
        <f t="shared" si="1990"/>
        <v>1.0333977015550212E-3</v>
      </c>
      <c r="AR1452" s="13">
        <f t="shared" si="1991"/>
        <v>1.5381893822470091E-3</v>
      </c>
      <c r="AS1452" s="13">
        <f t="shared" si="1992"/>
        <v>2.8501946662732986E-3</v>
      </c>
      <c r="AT1452" s="13">
        <f t="shared" si="1993"/>
        <v>2.6406402649151303E-3</v>
      </c>
      <c r="AU1452" s="13">
        <f t="shared" si="1994"/>
        <v>1.6309952652715694E-3</v>
      </c>
      <c r="AV1452" s="13">
        <f t="shared" si="1995"/>
        <v>7.5553993211863364E-4</v>
      </c>
      <c r="AW1452" s="13">
        <f t="shared" si="1996"/>
        <v>1.9524008619113925E-5</v>
      </c>
      <c r="AX1452" s="13">
        <f t="shared" si="1997"/>
        <v>2.273911798094511E-3</v>
      </c>
      <c r="AY1452" s="13">
        <f t="shared" si="1998"/>
        <v>3.0805499871516414E-3</v>
      </c>
      <c r="AZ1452" s="13">
        <f t="shared" si="1999"/>
        <v>2.0866658573327731E-3</v>
      </c>
      <c r="BA1452" s="13">
        <f t="shared" si="2000"/>
        <v>9.4229372856983497E-4</v>
      </c>
      <c r="BB1452" s="13">
        <f t="shared" si="2001"/>
        <v>3.1913978984050151E-4</v>
      </c>
      <c r="BC1452" s="13">
        <f t="shared" si="2002"/>
        <v>8.647002722942663E-5</v>
      </c>
      <c r="BD1452" s="13">
        <f t="shared" si="2003"/>
        <v>3.4730673412578802E-4</v>
      </c>
      <c r="BE1452" s="13">
        <f t="shared" si="2004"/>
        <v>6.4354351459640921E-4</v>
      </c>
      <c r="BF1452" s="13">
        <f t="shared" si="2005"/>
        <v>5.962283688819897E-4</v>
      </c>
      <c r="BG1452" s="13">
        <f t="shared" si="2006"/>
        <v>3.6826131131434907E-4</v>
      </c>
      <c r="BH1452" s="13">
        <f t="shared" si="2007"/>
        <v>1.7059284724902895E-4</v>
      </c>
      <c r="BI1452" s="13">
        <f t="shared" si="2008"/>
        <v>6.3220150775358569E-5</v>
      </c>
      <c r="BJ1452" s="14">
        <f t="shared" si="2009"/>
        <v>0.48904140984894345</v>
      </c>
      <c r="BK1452" s="14">
        <f t="shared" si="2010"/>
        <v>0.2296355700357216</v>
      </c>
      <c r="BL1452" s="14">
        <f t="shared" si="2011"/>
        <v>0.26410025676475168</v>
      </c>
      <c r="BM1452" s="14">
        <f t="shared" si="2012"/>
        <v>0.61817730754835365</v>
      </c>
      <c r="BN1452" s="14">
        <f t="shared" si="2013"/>
        <v>0.37830108366861037</v>
      </c>
    </row>
    <row r="1453" spans="1:66" x14ac:dyDescent="0.25">
      <c r="A1453" t="s">
        <v>346</v>
      </c>
      <c r="B1453" t="s">
        <v>236</v>
      </c>
      <c r="C1453" t="s">
        <v>234</v>
      </c>
      <c r="D1453" t="s">
        <v>395</v>
      </c>
      <c r="E1453" s="10">
        <f>VLOOKUP(A1453,home!$A$2:$E$405,3,FALSE)</f>
        <v>1.619</v>
      </c>
      <c r="F1453" s="10">
        <f>VLOOKUP(B1453,home!$B$2:$E$405,3,FALSE)</f>
        <v>0.92649999999999999</v>
      </c>
      <c r="G1453" s="10">
        <f>VLOOKUP(C1453,away!$B$2:$E$405,4,FALSE)</f>
        <v>0.61770000000000003</v>
      </c>
      <c r="H1453" s="10">
        <f>VLOOKUP(A1453,away!$A$2:$E$405,3,FALSE)</f>
        <v>1.181</v>
      </c>
      <c r="I1453" s="10">
        <f>VLOOKUP(C1453,away!$B$2:$E$405,3,FALSE)</f>
        <v>1.5241</v>
      </c>
      <c r="J1453" s="10">
        <f>VLOOKUP(B1453,home!$B$2:$E$405,4,FALSE)</f>
        <v>1.0584</v>
      </c>
      <c r="K1453" s="12">
        <f t="shared" si="1958"/>
        <v>0.92655216195000012</v>
      </c>
      <c r="L1453" s="12">
        <f t="shared" si="1959"/>
        <v>1.9050798866400001</v>
      </c>
      <c r="M1453" s="13">
        <f t="shared" si="1960"/>
        <v>5.8916620374891523E-2</v>
      </c>
      <c r="N1453" s="13">
        <f t="shared" si="1961"/>
        <v>5.4589321983143167E-2</v>
      </c>
      <c r="O1453" s="13">
        <f t="shared" si="1962"/>
        <v>0.11224086846501025</v>
      </c>
      <c r="P1453" s="13">
        <f t="shared" si="1963"/>
        <v>0.10399701933540083</v>
      </c>
      <c r="Q1453" s="13">
        <f t="shared" si="1964"/>
        <v>2.5289927151432984E-2</v>
      </c>
      <c r="R1453" s="13">
        <f t="shared" si="1965"/>
        <v>0.10691391048584847</v>
      </c>
      <c r="S1453" s="13">
        <f t="shared" si="1966"/>
        <v>4.5892737744581004E-2</v>
      </c>
      <c r="T1453" s="13">
        <f t="shared" si="1967"/>
        <v>4.8179331550785798E-2</v>
      </c>
      <c r="U1453" s="13">
        <f t="shared" si="1968"/>
        <v>9.9061314903191686E-2</v>
      </c>
      <c r="V1453" s="13">
        <f t="shared" si="1969"/>
        <v>9.0008706922663096E-3</v>
      </c>
      <c r="W1453" s="13">
        <f t="shared" si="1970"/>
        <v>7.8108122259060797E-3</v>
      </c>
      <c r="X1453" s="13">
        <f t="shared" si="1971"/>
        <v>1.4880221269895478E-2</v>
      </c>
      <c r="Y1453" s="13">
        <f t="shared" si="1972"/>
        <v>1.4174005125015302E-2</v>
      </c>
      <c r="Z1453" s="13">
        <f t="shared" si="1973"/>
        <v>6.789318015620642E-2</v>
      </c>
      <c r="AA1453" s="13">
        <f t="shared" si="1974"/>
        <v>6.2906572855393902E-2</v>
      </c>
      <c r="AB1453" s="13">
        <f t="shared" si="1975"/>
        <v>2.9143110540015209E-2</v>
      </c>
      <c r="AC1453" s="13">
        <f t="shared" si="1976"/>
        <v>9.9299624352899938E-4</v>
      </c>
      <c r="AD1453" s="13">
        <f t="shared" si="1977"/>
        <v>1.8092812386246925E-3</v>
      </c>
      <c r="AE1453" s="13">
        <f t="shared" si="1978"/>
        <v>3.4468252969790075E-3</v>
      </c>
      <c r="AF1453" s="13">
        <f t="shared" si="1979"/>
        <v>3.2832387730183268E-3</v>
      </c>
      <c r="AG1453" s="13">
        <f t="shared" si="1980"/>
        <v>2.0849440498379355E-3</v>
      </c>
      <c r="AH1453" s="13">
        <f t="shared" si="1981"/>
        <v>3.2335482988903715E-2</v>
      </c>
      <c r="AI1453" s="13">
        <f t="shared" si="1982"/>
        <v>2.9960511671066187E-2</v>
      </c>
      <c r="AJ1453" s="13">
        <f t="shared" si="1983"/>
        <v>1.3879988430977293E-2</v>
      </c>
      <c r="AK1453" s="13">
        <f t="shared" si="1984"/>
        <v>4.2868444295210001E-3</v>
      </c>
      <c r="AL1453" s="13">
        <f t="shared" si="1985"/>
        <v>7.0111726627330971E-5</v>
      </c>
      <c r="AM1453" s="13">
        <f t="shared" si="1986"/>
        <v>3.3527868864465665E-4</v>
      </c>
      <c r="AN1453" s="13">
        <f t="shared" si="1987"/>
        <v>6.3873268615597019E-4</v>
      </c>
      <c r="AO1453" s="13">
        <f t="shared" si="1988"/>
        <v>6.0841839666763938E-4</v>
      </c>
      <c r="AP1453" s="13">
        <f t="shared" si="1989"/>
        <v>3.8636188338442561E-4</v>
      </c>
      <c r="AQ1453" s="13">
        <f t="shared" si="1990"/>
        <v>1.8401256325000466E-4</v>
      </c>
      <c r="AR1453" s="13">
        <f t="shared" si="1991"/>
        <v>1.2320335653390073E-2</v>
      </c>
      <c r="AS1453" s="13">
        <f t="shared" si="1992"/>
        <v>1.1415433635598238E-2</v>
      </c>
      <c r="AT1453" s="13">
        <f t="shared" si="1993"/>
        <v>5.2884973573301486E-3</v>
      </c>
      <c r="AU1453" s="13">
        <f t="shared" si="1994"/>
        <v>1.6333562199670373E-3</v>
      </c>
      <c r="AV1453" s="13">
        <f t="shared" si="1995"/>
        <v>3.7834743421123453E-4</v>
      </c>
      <c r="AW1453" s="13">
        <f t="shared" si="1996"/>
        <v>3.4377257513834328E-6</v>
      </c>
      <c r="AX1453" s="13">
        <f t="shared" si="1997"/>
        <v>5.1775532303244585E-5</v>
      </c>
      <c r="AY1453" s="13">
        <f t="shared" si="1998"/>
        <v>9.8636525210990837E-5</v>
      </c>
      <c r="AZ1453" s="13">
        <f t="shared" si="1999"/>
        <v>9.3955230133758991E-5</v>
      </c>
      <c r="BA1453" s="13">
        <f t="shared" si="2000"/>
        <v>5.9664073057485554E-5</v>
      </c>
      <c r="BB1453" s="13">
        <f t="shared" si="2001"/>
        <v>2.8416206384208819E-5</v>
      </c>
      <c r="BC1453" s="13">
        <f t="shared" si="2002"/>
        <v>1.082702864743348E-5</v>
      </c>
      <c r="BD1453" s="13">
        <f t="shared" si="2003"/>
        <v>3.9118706083211829E-3</v>
      </c>
      <c r="BE1453" s="13">
        <f t="shared" si="2004"/>
        <v>3.6245521694086538E-3</v>
      </c>
      <c r="BF1453" s="13">
        <f t="shared" si="2005"/>
        <v>1.6791683243330756E-3</v>
      </c>
      <c r="BG1453" s="13">
        <f t="shared" si="2006"/>
        <v>5.1861234706292343E-4</v>
      </c>
      <c r="BH1453" s="13">
        <f t="shared" si="2007"/>
        <v>1.2013034784627886E-4</v>
      </c>
      <c r="BI1453" s="13">
        <f t="shared" si="2008"/>
        <v>2.2261406702555045E-5</v>
      </c>
      <c r="BJ1453" s="14">
        <f t="shared" si="2009"/>
        <v>0.17804398747847863</v>
      </c>
      <c r="BK1453" s="14">
        <f t="shared" si="2010"/>
        <v>0.21896899264250699</v>
      </c>
      <c r="BL1453" s="14">
        <f t="shared" si="2011"/>
        <v>0.53164117027409941</v>
      </c>
      <c r="BM1453" s="14">
        <f t="shared" si="2012"/>
        <v>0.53450446395610451</v>
      </c>
      <c r="BN1453" s="14">
        <f t="shared" si="2013"/>
        <v>0.46194766779572721</v>
      </c>
    </row>
    <row r="1454" spans="1:66" x14ac:dyDescent="0.25">
      <c r="A1454" t="s">
        <v>347</v>
      </c>
      <c r="B1454" t="s">
        <v>250</v>
      </c>
      <c r="C1454" t="s">
        <v>324</v>
      </c>
      <c r="D1454" t="s">
        <v>395</v>
      </c>
      <c r="E1454" s="10">
        <f>VLOOKUP(A1454,home!$A$2:$E$405,3,FALSE)</f>
        <v>1.2816000000000001</v>
      </c>
      <c r="F1454" s="10">
        <f>VLOOKUP(B1454,home!$B$2:$E$405,3,FALSE)</f>
        <v>0.3901</v>
      </c>
      <c r="G1454" s="10">
        <f>VLOOKUP(C1454,away!$B$2:$E$405,4,FALSE)</f>
        <v>0.78029999999999999</v>
      </c>
      <c r="H1454" s="10">
        <f>VLOOKUP(A1454,away!$A$2:$E$405,3,FALSE)</f>
        <v>0.83499999999999996</v>
      </c>
      <c r="I1454" s="10">
        <f>VLOOKUP(C1454,away!$B$2:$E$405,3,FALSE)</f>
        <v>0.3422</v>
      </c>
      <c r="J1454" s="10">
        <f>VLOOKUP(B1454,home!$B$2:$E$405,4,FALSE)</f>
        <v>0.7984</v>
      </c>
      <c r="K1454" s="12">
        <f t="shared" si="1958"/>
        <v>0.39011267044800002</v>
      </c>
      <c r="L1454" s="12">
        <f t="shared" si="1959"/>
        <v>0.22813242080000001</v>
      </c>
      <c r="M1454" s="13">
        <f t="shared" si="1960"/>
        <v>0.53888930983608818</v>
      </c>
      <c r="N1454" s="13">
        <f t="shared" si="1961"/>
        <v>0.21022754773603602</v>
      </c>
      <c r="O1454" s="13">
        <f t="shared" si="1962"/>
        <v>0.12293812279614805</v>
      </c>
      <c r="P1454" s="13">
        <f t="shared" si="1963"/>
        <v>4.7959719383869462E-2</v>
      </c>
      <c r="Q1454" s="13">
        <f t="shared" si="1964"/>
        <v>4.1006215024519697E-2</v>
      </c>
      <c r="R1454" s="13">
        <f t="shared" si="1965"/>
        <v>1.4023085781046461E-2</v>
      </c>
      <c r="S1454" s="13">
        <f t="shared" si="1966"/>
        <v>1.0670719577268691E-3</v>
      </c>
      <c r="T1454" s="13">
        <f t="shared" si="1967"/>
        <v>9.3548471013890112E-3</v>
      </c>
      <c r="U1454" s="13">
        <f t="shared" si="1968"/>
        <v>5.4705834419654124E-3</v>
      </c>
      <c r="V1454" s="13">
        <f t="shared" si="1969"/>
        <v>1.0551841583312044E-5</v>
      </c>
      <c r="W1454" s="13">
        <f t="shared" si="1970"/>
        <v>5.3323480160600949E-3</v>
      </c>
      <c r="X1454" s="13">
        <f t="shared" si="1971"/>
        <v>1.2164814614518669E-3</v>
      </c>
      <c r="Y1454" s="13">
        <f t="shared" si="1972"/>
        <v>1.3875943032966816E-4</v>
      </c>
      <c r="Z1454" s="13">
        <f t="shared" si="1973"/>
        <v>1.0663735021053959E-3</v>
      </c>
      <c r="AA1454" s="13">
        <f t="shared" si="1974"/>
        <v>4.1600581460132194E-4</v>
      </c>
      <c r="AB1454" s="13">
        <f t="shared" si="1975"/>
        <v>8.1144569628008642E-5</v>
      </c>
      <c r="AC1454" s="13">
        <f t="shared" si="1976"/>
        <v>5.869286976956104E-8</v>
      </c>
      <c r="AD1454" s="13">
        <f t="shared" si="1977"/>
        <v>5.2005413107582439E-4</v>
      </c>
      <c r="AE1454" s="13">
        <f t="shared" si="1978"/>
        <v>1.1864120786936834E-4</v>
      </c>
      <c r="AF1454" s="13">
        <f t="shared" si="1979"/>
        <v>1.3532952978937506E-5</v>
      </c>
      <c r="AG1454" s="13">
        <f t="shared" si="1980"/>
        <v>1.0291017745525282E-6</v>
      </c>
      <c r="AH1454" s="13">
        <f t="shared" si="1981"/>
        <v>6.0818592128069483E-5</v>
      </c>
      <c r="AI1454" s="13">
        <f t="shared" si="1982"/>
        <v>2.3726103387968898E-5</v>
      </c>
      <c r="AJ1454" s="13">
        <f t="shared" si="1983"/>
        <v>4.6279267760029425E-6</v>
      </c>
      <c r="AK1454" s="13">
        <f t="shared" si="1984"/>
        <v>6.0180429107477057E-7</v>
      </c>
      <c r="AL1454" s="13">
        <f t="shared" si="1985"/>
        <v>2.0894038999128334E-10</v>
      </c>
      <c r="AM1454" s="13">
        <f t="shared" si="1986"/>
        <v>4.057594117030083E-5</v>
      </c>
      <c r="AN1454" s="13">
        <f t="shared" si="1987"/>
        <v>9.2566876854191135E-6</v>
      </c>
      <c r="AO1454" s="13">
        <f t="shared" si="1988"/>
        <v>1.0558752851321057E-6</v>
      </c>
      <c r="AP1454" s="13">
        <f t="shared" si="1989"/>
        <v>8.0293128286692506E-8</v>
      </c>
      <c r="AQ1454" s="13">
        <f t="shared" si="1990"/>
        <v>4.5793664324120311E-9</v>
      </c>
      <c r="AR1454" s="13">
        <f t="shared" si="1991"/>
        <v>2.7749385303648642E-6</v>
      </c>
      <c r="AS1454" s="13">
        <f t="shared" si="1992"/>
        <v>1.0825386804096858E-6</v>
      </c>
      <c r="AT1454" s="13">
        <f t="shared" si="1993"/>
        <v>2.1115602773893826E-7</v>
      </c>
      <c r="AU1454" s="13">
        <f t="shared" si="1994"/>
        <v>2.7458213954143064E-8</v>
      </c>
      <c r="AV1454" s="13">
        <f t="shared" si="1995"/>
        <v>2.6779492928458208E-9</v>
      </c>
      <c r="AW1454" s="13">
        <f t="shared" si="1996"/>
        <v>5.165316826992702E-13</v>
      </c>
      <c r="AX1454" s="13">
        <f t="shared" si="1997"/>
        <v>2.6381981276478338E-6</v>
      </c>
      <c r="AY1454" s="13">
        <f t="shared" si="1998"/>
        <v>6.0185852541032787E-7</v>
      </c>
      <c r="AZ1454" s="13">
        <f t="shared" si="1999"/>
        <v>6.8651721190488199E-8</v>
      </c>
      <c r="BA1454" s="13">
        <f t="shared" si="2000"/>
        <v>5.2205611157575772E-9</v>
      </c>
      <c r="BB1454" s="13">
        <f t="shared" si="2001"/>
        <v>2.9774481131803137E-10</v>
      </c>
      <c r="BC1454" s="13">
        <f t="shared" si="2002"/>
        <v>1.3585048917324353E-11</v>
      </c>
      <c r="BD1454" s="13">
        <f t="shared" si="2003"/>
        <v>1.0550890741722172E-7</v>
      </c>
      <c r="BE1454" s="13">
        <f t="shared" si="2004"/>
        <v>4.1160361628583162E-8</v>
      </c>
      <c r="BF1454" s="13">
        <f t="shared" si="2005"/>
        <v>8.0285892957659818E-9</v>
      </c>
      <c r="BG1454" s="13">
        <f t="shared" si="2006"/>
        <v>1.0440181367004988E-9</v>
      </c>
      <c r="BH1454" s="13">
        <f t="shared" si="2007"/>
        <v>1.0182117582609413E-10</v>
      </c>
      <c r="BI1454" s="13">
        <f t="shared" si="2008"/>
        <v>7.9443461619345865E-12</v>
      </c>
      <c r="BJ1454" s="14">
        <f t="shared" si="2009"/>
        <v>0.26798374378038581</v>
      </c>
      <c r="BK1454" s="14">
        <f t="shared" si="2010"/>
        <v>0.58792731377960339</v>
      </c>
      <c r="BL1454" s="14">
        <f t="shared" si="2011"/>
        <v>0.14302297145101611</v>
      </c>
      <c r="BM1454" s="14">
        <f t="shared" si="2012"/>
        <v>2.4955800097394003E-2</v>
      </c>
      <c r="BN1454" s="14">
        <f t="shared" si="2013"/>
        <v>0.9750440005577079</v>
      </c>
    </row>
    <row r="1455" spans="1:66" x14ac:dyDescent="0.25">
      <c r="A1455" t="s">
        <v>347</v>
      </c>
      <c r="B1455" t="s">
        <v>259</v>
      </c>
      <c r="C1455" t="s">
        <v>325</v>
      </c>
      <c r="D1455" t="s">
        <v>395</v>
      </c>
      <c r="E1455" s="10">
        <f>VLOOKUP(A1455,home!$A$2:$E$405,3,FALSE)</f>
        <v>1.2816000000000001</v>
      </c>
      <c r="F1455" s="10">
        <f>VLOOKUP(B1455,home!$B$2:$E$405,3,FALSE)</f>
        <v>0.78029999999999999</v>
      </c>
      <c r="G1455" s="10">
        <f>VLOOKUP(C1455,away!$B$2:$E$405,4,FALSE)</f>
        <v>1.1147</v>
      </c>
      <c r="H1455" s="10">
        <f>VLOOKUP(A1455,away!$A$2:$E$405,3,FALSE)</f>
        <v>0.83499999999999996</v>
      </c>
      <c r="I1455" s="10">
        <f>VLOOKUP(C1455,away!$B$2:$E$405,3,FALSE)</f>
        <v>1.0265</v>
      </c>
      <c r="J1455" s="10">
        <f>VLOOKUP(B1455,home!$B$2:$E$405,4,FALSE)</f>
        <v>0.68430000000000002</v>
      </c>
      <c r="K1455" s="12">
        <f t="shared" si="1958"/>
        <v>1.1147362054559999</v>
      </c>
      <c r="L1455" s="12">
        <f t="shared" si="1959"/>
        <v>0.58653234825</v>
      </c>
      <c r="M1455" s="13">
        <f t="shared" si="1960"/>
        <v>0.18245192711890446</v>
      </c>
      <c r="N1455" s="13">
        <f t="shared" si="1961"/>
        <v>0.2033857689146622</v>
      </c>
      <c r="O1455" s="13">
        <f t="shared" si="1962"/>
        <v>0.1070139572557889</v>
      </c>
      <c r="P1455" s="13">
        <f t="shared" si="1963"/>
        <v>0.11929233264214867</v>
      </c>
      <c r="Q1455" s="13">
        <f t="shared" si="1964"/>
        <v>0.11336074014184074</v>
      </c>
      <c r="R1455" s="13">
        <f t="shared" si="1965"/>
        <v>3.1383573822381494E-2</v>
      </c>
      <c r="S1455" s="13">
        <f t="shared" si="1966"/>
        <v>1.9499191995284999E-2</v>
      </c>
      <c r="T1455" s="13">
        <f t="shared" si="1967"/>
        <v>6.6489741114751894E-2</v>
      </c>
      <c r="U1455" s="13">
        <f t="shared" si="1968"/>
        <v>3.4984405996409791E-2</v>
      </c>
      <c r="V1455" s="13">
        <f t="shared" si="1969"/>
        <v>1.4165704629318188E-3</v>
      </c>
      <c r="W1455" s="13">
        <f t="shared" si="1970"/>
        <v>4.2122440437799724E-2</v>
      </c>
      <c r="X1455" s="13">
        <f t="shared" si="1971"/>
        <v>2.4706173904003433E-2</v>
      </c>
      <c r="Y1455" s="13">
        <f t="shared" si="1972"/>
        <v>7.245485098094002E-3</v>
      </c>
      <c r="Z1455" s="13">
        <f t="shared" si="1973"/>
        <v>6.1358270835062149E-3</v>
      </c>
      <c r="AA1455" s="13">
        <f t="shared" si="1974"/>
        <v>6.8398286004018715E-3</v>
      </c>
      <c r="AB1455" s="13">
        <f t="shared" si="1975"/>
        <v>3.8123022899907042E-3</v>
      </c>
      <c r="AC1455" s="13">
        <f t="shared" si="1976"/>
        <v>5.7887164287451037E-5</v>
      </c>
      <c r="AD1455" s="13">
        <f t="shared" si="1977"/>
        <v>1.1738852354544808E-2</v>
      </c>
      <c r="AE1455" s="13">
        <f t="shared" si="1978"/>
        <v>6.8852166372712076E-3</v>
      </c>
      <c r="AF1455" s="13">
        <f t="shared" si="1979"/>
        <v>2.019201141234325E-3</v>
      </c>
      <c r="AG1455" s="13">
        <f t="shared" si="1980"/>
        <v>3.9477559565241616E-4</v>
      </c>
      <c r="AH1455" s="13">
        <f t="shared" si="1981"/>
        <v>8.9971526693621222E-4</v>
      </c>
      <c r="AI1455" s="13">
        <f t="shared" si="1982"/>
        <v>1.0029451826553053E-3</v>
      </c>
      <c r="AJ1455" s="13">
        <f t="shared" si="1983"/>
        <v>5.5900965359677508E-4</v>
      </c>
      <c r="AK1455" s="13">
        <f t="shared" si="1984"/>
        <v>2.0771610002124729E-4</v>
      </c>
      <c r="AL1455" s="13">
        <f t="shared" si="1985"/>
        <v>1.5139319089546226E-6</v>
      </c>
      <c r="AM1455" s="13">
        <f t="shared" si="1986"/>
        <v>2.6171447460227007E-3</v>
      </c>
      <c r="AN1455" s="13">
        <f t="shared" si="1987"/>
        <v>1.5350400535948446E-3</v>
      </c>
      <c r="AO1455" s="13">
        <f t="shared" si="1988"/>
        <v>4.5017532364639504E-4</v>
      </c>
      <c r="AP1455" s="13">
        <f t="shared" si="1989"/>
        <v>8.8014129900841265E-5</v>
      </c>
      <c r="AQ1455" s="13">
        <f t="shared" si="1990"/>
        <v>1.2905783572480243E-5</v>
      </c>
      <c r="AR1455" s="13">
        <f t="shared" si="1991"/>
        <v>1.0554242165449447E-4</v>
      </c>
      <c r="AS1455" s="13">
        <f t="shared" si="1992"/>
        <v>1.176519586297683E-4</v>
      </c>
      <c r="AT1455" s="13">
        <f t="shared" si="1993"/>
        <v>6.5575448963707121E-5</v>
      </c>
      <c r="AU1455" s="13">
        <f t="shared" si="1994"/>
        <v>2.4366442382958818E-5</v>
      </c>
      <c r="AV1455" s="13">
        <f t="shared" si="1995"/>
        <v>6.7905388806104406E-6</v>
      </c>
      <c r="AW1455" s="13">
        <f t="shared" si="1996"/>
        <v>2.7495898620230976E-8</v>
      </c>
      <c r="AX1455" s="13">
        <f t="shared" si="1997"/>
        <v>4.8623766721840914E-4</v>
      </c>
      <c r="AY1455" s="13">
        <f t="shared" si="1998"/>
        <v>2.851941207612156E-4</v>
      </c>
      <c r="AZ1455" s="13">
        <f t="shared" si="1999"/>
        <v>8.3637788678584923E-5</v>
      </c>
      <c r="BA1455" s="13">
        <f t="shared" si="2000"/>
        <v>1.6352089532029226E-5</v>
      </c>
      <c r="BB1455" s="13">
        <f t="shared" si="2001"/>
        <v>2.3977573680038363E-6</v>
      </c>
      <c r="BC1455" s="13">
        <f t="shared" si="2002"/>
        <v>2.8127245191780602E-7</v>
      </c>
      <c r="BD1455" s="13">
        <f t="shared" si="2003"/>
        <v>1.0317340735500375E-5</v>
      </c>
      <c r="BE1455" s="13">
        <f t="shared" si="2004"/>
        <v>1.1501113261888303E-5</v>
      </c>
      <c r="BF1455" s="13">
        <f t="shared" si="2005"/>
        <v>6.4103536780385243E-6</v>
      </c>
      <c r="BG1455" s="13">
        <f t="shared" si="2006"/>
        <v>2.3819511115625256E-6</v>
      </c>
      <c r="BH1455" s="13">
        <f t="shared" si="2007"/>
        <v>6.6381178592122761E-7</v>
      </c>
      <c r="BI1455" s="13">
        <f t="shared" si="2008"/>
        <v>1.4799500627495991E-7</v>
      </c>
      <c r="BJ1455" s="14">
        <f t="shared" si="2009"/>
        <v>0.48392577607260223</v>
      </c>
      <c r="BK1455" s="14">
        <f t="shared" si="2010"/>
        <v>0.32300461743622755</v>
      </c>
      <c r="BL1455" s="14">
        <f t="shared" si="2011"/>
        <v>0.18705480354427306</v>
      </c>
      <c r="BM1455" s="14">
        <f t="shared" si="2012"/>
        <v>0.24294755761601997</v>
      </c>
      <c r="BN1455" s="14">
        <f t="shared" si="2013"/>
        <v>0.75688829989572648</v>
      </c>
    </row>
    <row r="1456" spans="1:66" x14ac:dyDescent="0.25">
      <c r="A1456" t="s">
        <v>347</v>
      </c>
      <c r="B1456" t="s">
        <v>323</v>
      </c>
      <c r="C1456" t="s">
        <v>247</v>
      </c>
      <c r="D1456" t="s">
        <v>395</v>
      </c>
      <c r="E1456" s="10">
        <f>VLOOKUP(A1456,home!$A$2:$E$405,3,FALSE)</f>
        <v>1.2816000000000001</v>
      </c>
      <c r="F1456" s="10">
        <f>VLOOKUP(B1456,home!$B$2:$E$405,3,FALSE)</f>
        <v>0.66879999999999995</v>
      </c>
      <c r="G1456" s="10">
        <f>VLOOKUP(C1456,away!$B$2:$E$405,4,FALSE)</f>
        <v>0.5202</v>
      </c>
      <c r="H1456" s="10">
        <f>VLOOKUP(A1456,away!$A$2:$E$405,3,FALSE)</f>
        <v>0.83499999999999996</v>
      </c>
      <c r="I1456" s="10">
        <f>VLOOKUP(C1456,away!$B$2:$E$405,3,FALSE)</f>
        <v>0.998</v>
      </c>
      <c r="J1456" s="10">
        <f>VLOOKUP(B1456,home!$B$2:$E$405,4,FALSE)</f>
        <v>0.85540000000000005</v>
      </c>
      <c r="K1456" s="12">
        <f t="shared" si="1958"/>
        <v>0.44588114841600002</v>
      </c>
      <c r="L1456" s="12">
        <f t="shared" si="1959"/>
        <v>0.7128304820000001</v>
      </c>
      <c r="M1456" s="13">
        <f t="shared" si="1960"/>
        <v>0.31389032723208743</v>
      </c>
      <c r="N1456" s="13">
        <f t="shared" si="1961"/>
        <v>0.13995777958291716</v>
      </c>
      <c r="O1456" s="13">
        <f t="shared" si="1962"/>
        <v>0.22375059325598662</v>
      </c>
      <c r="P1456" s="13">
        <f t="shared" si="1963"/>
        <v>9.9766171479740609E-2</v>
      </c>
      <c r="Q1456" s="13">
        <f t="shared" si="1964"/>
        <v>3.1202267745092254E-2</v>
      </c>
      <c r="R1456" s="13">
        <f t="shared" si="1965"/>
        <v>7.9748121619225454E-2</v>
      </c>
      <c r="S1456" s="13">
        <f t="shared" si="1966"/>
        <v>7.9273619702572469E-3</v>
      </c>
      <c r="T1456" s="13">
        <f t="shared" si="1967"/>
        <v>2.2241927556227167E-2</v>
      </c>
      <c r="U1456" s="13">
        <f t="shared" si="1968"/>
        <v>3.5558184051599079E-2</v>
      </c>
      <c r="V1456" s="13">
        <f t="shared" si="1969"/>
        <v>2.7995714323418884E-4</v>
      </c>
      <c r="W1456" s="13">
        <f t="shared" si="1970"/>
        <v>4.6375009917884154E-3</v>
      </c>
      <c r="X1456" s="13">
        <f t="shared" si="1971"/>
        <v>3.3057520672520151E-3</v>
      </c>
      <c r="Y1456" s="13">
        <f t="shared" si="1972"/>
        <v>1.1782204197358752E-3</v>
      </c>
      <c r="Z1456" s="13">
        <f t="shared" si="1973"/>
        <v>1.8948963990809038E-2</v>
      </c>
      <c r="AA1456" s="13">
        <f t="shared" si="1974"/>
        <v>8.4489858255153635E-3</v>
      </c>
      <c r="AB1456" s="13">
        <f t="shared" si="1975"/>
        <v>1.8836217514156483E-3</v>
      </c>
      <c r="AC1456" s="13">
        <f t="shared" si="1976"/>
        <v>5.5613079505292133E-6</v>
      </c>
      <c r="AD1456" s="13">
        <f t="shared" si="1977"/>
        <v>5.1694356699973955E-4</v>
      </c>
      <c r="AE1456" s="13">
        <f t="shared" si="1978"/>
        <v>3.6849313203122369E-4</v>
      </c>
      <c r="AF1456" s="13">
        <f t="shared" si="1979"/>
        <v>1.3133656845975341E-4</v>
      </c>
      <c r="AG1456" s="13">
        <f t="shared" si="1980"/>
        <v>3.1206903133130685E-5</v>
      </c>
      <c r="AH1456" s="13">
        <f t="shared" si="1981"/>
        <v>3.376849783742262E-3</v>
      </c>
      <c r="AI1456" s="13">
        <f t="shared" si="1982"/>
        <v>1.5056736596033209E-3</v>
      </c>
      <c r="AJ1456" s="13">
        <f t="shared" si="1983"/>
        <v>3.3567575024182511E-4</v>
      </c>
      <c r="AK1456" s="13">
        <f t="shared" si="1984"/>
        <v>4.9890496337742457E-5</v>
      </c>
      <c r="AL1456" s="13">
        <f t="shared" si="1985"/>
        <v>7.0703727322429654E-8</v>
      </c>
      <c r="AM1456" s="13">
        <f t="shared" si="1986"/>
        <v>4.6099078264021498E-5</v>
      </c>
      <c r="AN1456" s="13">
        <f t="shared" si="1987"/>
        <v>3.2860828178698174E-5</v>
      </c>
      <c r="AO1456" s="13">
        <f t="shared" si="1988"/>
        <v>1.1712099994770301E-5</v>
      </c>
      <c r="AP1456" s="13">
        <f t="shared" si="1989"/>
        <v>2.7829139615014378E-6</v>
      </c>
      <c r="AQ1456" s="13">
        <f t="shared" si="1990"/>
        <v>4.9593647513539976E-7</v>
      </c>
      <c r="AR1456" s="13">
        <f t="shared" si="1991"/>
        <v>4.8142429179731877E-4</v>
      </c>
      <c r="AS1456" s="13">
        <f t="shared" si="1992"/>
        <v>2.1465801610194796E-4</v>
      </c>
      <c r="AT1456" s="13">
        <f t="shared" si="1993"/>
        <v>4.7855981368118396E-5</v>
      </c>
      <c r="AU1456" s="13">
        <f t="shared" si="1994"/>
        <v>7.1126933103304421E-6</v>
      </c>
      <c r="AV1456" s="13">
        <f t="shared" si="1995"/>
        <v>7.9285396538523476E-7</v>
      </c>
      <c r="AW1456" s="13">
        <f t="shared" si="1996"/>
        <v>6.242307841959849E-10</v>
      </c>
      <c r="AX1456" s="13">
        <f t="shared" si="1997"/>
        <v>3.4257849928801584E-6</v>
      </c>
      <c r="AY1456" s="13">
        <f t="shared" si="1998"/>
        <v>2.4420039677031299E-6</v>
      </c>
      <c r="AZ1456" s="13">
        <f t="shared" si="1999"/>
        <v>8.7036743267186736E-7</v>
      </c>
      <c r="BA1456" s="13">
        <f t="shared" si="2000"/>
        <v>2.0680814551619665E-7</v>
      </c>
      <c r="BB1456" s="13">
        <f t="shared" si="2001"/>
        <v>3.6854787512459145E-8</v>
      </c>
      <c r="BC1456" s="13">
        <f t="shared" si="2002"/>
        <v>5.2542431893027697E-9</v>
      </c>
      <c r="BD1456" s="13">
        <f t="shared" si="2003"/>
        <v>5.7195651661398546E-5</v>
      </c>
      <c r="BE1456" s="13">
        <f t="shared" si="2004"/>
        <v>2.5502462847185879E-5</v>
      </c>
      <c r="BF1456" s="13">
        <f t="shared" si="2005"/>
        <v>5.6855337108698068E-6</v>
      </c>
      <c r="BG1456" s="13">
        <f t="shared" si="2006"/>
        <v>8.450241001201705E-7</v>
      </c>
      <c r="BH1456" s="13">
        <f t="shared" si="2007"/>
        <v>9.4195079050194669E-8</v>
      </c>
      <c r="BI1456" s="13">
        <f t="shared" si="2008"/>
        <v>8.3999620044073476E-9</v>
      </c>
      <c r="BJ1456" s="14">
        <f t="shared" si="2009"/>
        <v>0.2036723664640803</v>
      </c>
      <c r="BK1456" s="14">
        <f t="shared" si="2010"/>
        <v>0.42187189184096502</v>
      </c>
      <c r="BL1456" s="14">
        <f t="shared" si="2011"/>
        <v>0.35549877129757101</v>
      </c>
      <c r="BM1456" s="14">
        <f t="shared" si="2012"/>
        <v>0.11167429129863901</v>
      </c>
      <c r="BN1456" s="14">
        <f t="shared" si="2013"/>
        <v>0.88831526091504953</v>
      </c>
    </row>
    <row r="1457" spans="1:66" x14ac:dyDescent="0.25">
      <c r="A1457" t="s">
        <v>348</v>
      </c>
      <c r="B1457" t="s">
        <v>272</v>
      </c>
      <c r="C1457" t="s">
        <v>262</v>
      </c>
      <c r="D1457" t="s">
        <v>395</v>
      </c>
      <c r="E1457" s="10">
        <f>VLOOKUP(A1457,home!$A$2:$E$405,3,FALSE)</f>
        <v>1.4792000000000001</v>
      </c>
      <c r="F1457" s="10">
        <f>VLOOKUP(B1457,home!$B$2:$E$405,3,FALSE)</f>
        <v>0.38629999999999998</v>
      </c>
      <c r="G1457" s="10">
        <f>VLOOKUP(C1457,away!$B$2:$E$405,4,FALSE)</f>
        <v>0.67600000000000005</v>
      </c>
      <c r="H1457" s="10">
        <f>VLOOKUP(A1457,away!$A$2:$E$405,3,FALSE)</f>
        <v>1.1875</v>
      </c>
      <c r="I1457" s="10">
        <f>VLOOKUP(C1457,away!$B$2:$E$405,3,FALSE)</f>
        <v>1.2632000000000001</v>
      </c>
      <c r="J1457" s="10">
        <f>VLOOKUP(B1457,home!$B$2:$E$405,4,FALSE)</f>
        <v>0.84209999999999996</v>
      </c>
      <c r="K1457" s="12">
        <f t="shared" si="1958"/>
        <v>0.38627651296000004</v>
      </c>
      <c r="L1457" s="12">
        <f t="shared" si="1959"/>
        <v>1.2631921050000001</v>
      </c>
      <c r="M1457" s="13">
        <f t="shared" si="1960"/>
        <v>0.19215198761204813</v>
      </c>
      <c r="N1457" s="13">
        <f t="shared" si="1961"/>
        <v>7.4223799733115062E-2</v>
      </c>
      <c r="O1457" s="13">
        <f t="shared" si="1962"/>
        <v>0.24272487371159701</v>
      </c>
      <c r="P1457" s="13">
        <f t="shared" si="1963"/>
        <v>9.3758917825972066E-2</v>
      </c>
      <c r="Q1457" s="13">
        <f t="shared" si="1964"/>
        <v>1.4335455269774533E-2</v>
      </c>
      <c r="R1457" s="13">
        <f t="shared" si="1965"/>
        <v>0.15330407207980573</v>
      </c>
      <c r="S1457" s="13">
        <f t="shared" si="1966"/>
        <v>1.1437215379793182E-2</v>
      </c>
      <c r="T1457" s="13">
        <f t="shared" si="1967"/>
        <v>1.8108433918359836E-2</v>
      </c>
      <c r="U1457" s="13">
        <f t="shared" si="1968"/>
        <v>5.9217762385555851E-2</v>
      </c>
      <c r="V1457" s="13">
        <f t="shared" si="1969"/>
        <v>6.2007681770757266E-4</v>
      </c>
      <c r="W1457" s="13">
        <f t="shared" si="1970"/>
        <v>1.8458165577675213E-3</v>
      </c>
      <c r="X1457" s="13">
        <f t="shared" si="1971"/>
        <v>2.3316209030502092E-3</v>
      </c>
      <c r="Y1457" s="13">
        <f t="shared" si="1972"/>
        <v>1.4726425582929979E-3</v>
      </c>
      <c r="Z1457" s="13">
        <f t="shared" si="1973"/>
        <v>6.4550831171853867E-2</v>
      </c>
      <c r="AA1457" s="13">
        <f t="shared" si="1974"/>
        <v>2.4934469973733386E-2</v>
      </c>
      <c r="AB1457" s="13">
        <f t="shared" si="1975"/>
        <v>4.8158000569797771E-3</v>
      </c>
      <c r="AC1457" s="13">
        <f t="shared" si="1976"/>
        <v>1.8910073517758027E-5</v>
      </c>
      <c r="AD1457" s="13">
        <f t="shared" si="1977"/>
        <v>1.7824889587456709E-4</v>
      </c>
      <c r="AE1457" s="13">
        <f t="shared" si="1978"/>
        <v>2.2516259799372024E-4</v>
      </c>
      <c r="AF1457" s="13">
        <f t="shared" si="1979"/>
        <v>1.4221180806347816E-4</v>
      </c>
      <c r="AG1457" s="13">
        <f t="shared" si="1980"/>
        <v>5.9880277727853684E-5</v>
      </c>
      <c r="AH1457" s="13">
        <f t="shared" si="1981"/>
        <v>2.0385025076868426E-2</v>
      </c>
      <c r="AI1457" s="13">
        <f t="shared" si="1982"/>
        <v>7.8742564032948919E-3</v>
      </c>
      <c r="AJ1457" s="13">
        <f t="shared" si="1983"/>
        <v>1.5208201528088511E-3</v>
      </c>
      <c r="AK1457" s="13">
        <f t="shared" si="1984"/>
        <v>1.9581903515543251E-4</v>
      </c>
      <c r="AL1457" s="13">
        <f t="shared" si="1985"/>
        <v>3.6908034125865013E-7</v>
      </c>
      <c r="AM1457" s="13">
        <f t="shared" si="1986"/>
        <v>1.3770672387479589E-5</v>
      </c>
      <c r="AN1457" s="13">
        <f t="shared" si="1987"/>
        <v>1.7395004640405721E-5</v>
      </c>
      <c r="AO1457" s="13">
        <f t="shared" si="1988"/>
        <v>1.0986616264099436E-5</v>
      </c>
      <c r="AP1457" s="13">
        <f t="shared" si="1989"/>
        <v>4.626068975158337E-6</v>
      </c>
      <c r="AQ1457" s="13">
        <f t="shared" si="1990"/>
        <v>1.460903451651363E-6</v>
      </c>
      <c r="AR1457" s="13">
        <f t="shared" si="1991"/>
        <v>5.1500405474654417E-3</v>
      </c>
      <c r="AS1457" s="13">
        <f t="shared" si="1992"/>
        <v>1.9893397042775604E-3</v>
      </c>
      <c r="AT1457" s="13">
        <f t="shared" si="1993"/>
        <v>3.842176020306068E-4</v>
      </c>
      <c r="AU1457" s="13">
        <f t="shared" si="1994"/>
        <v>4.9471411843411948E-5</v>
      </c>
      <c r="AV1457" s="13">
        <f t="shared" si="1995"/>
        <v>4.7774111145203023E-6</v>
      </c>
      <c r="AW1457" s="13">
        <f t="shared" si="1996"/>
        <v>5.0024887152694962E-9</v>
      </c>
      <c r="AX1457" s="13">
        <f t="shared" si="1997"/>
        <v>8.8654788515836209E-7</v>
      </c>
      <c r="AY1457" s="13">
        <f t="shared" si="1998"/>
        <v>1.1198802892364897E-6</v>
      </c>
      <c r="AZ1457" s="13">
        <f t="shared" si="1999"/>
        <v>7.0731196995432533E-7</v>
      </c>
      <c r="BA1457" s="13">
        <f t="shared" si="2000"/>
        <v>2.9782363207276711E-7</v>
      </c>
      <c r="BB1457" s="13">
        <f t="shared" si="2001"/>
        <v>9.4052115179186056E-8</v>
      </c>
      <c r="BC1457" s="13">
        <f t="shared" si="2002"/>
        <v>2.3761177870579693E-8</v>
      </c>
      <c r="BD1457" s="13">
        <f t="shared" si="2003"/>
        <v>1.0842484266647041E-3</v>
      </c>
      <c r="BE1457" s="13">
        <f t="shared" si="2004"/>
        <v>4.1881970143440813E-4</v>
      </c>
      <c r="BF1457" s="13">
        <f t="shared" si="2005"/>
        <v>8.089010691451574E-5</v>
      </c>
      <c r="BG1457" s="13">
        <f t="shared" si="2006"/>
        <v>1.0415316143966911E-5</v>
      </c>
      <c r="BH1457" s="13">
        <f t="shared" si="2007"/>
        <v>1.0057980003668829E-6</v>
      </c>
      <c r="BI1457" s="13">
        <f t="shared" si="2008"/>
        <v>7.7703228864772104E-8</v>
      </c>
      <c r="BJ1457" s="14">
        <f t="shared" si="2009"/>
        <v>0.11297464116280805</v>
      </c>
      <c r="BK1457" s="14">
        <f t="shared" si="2010"/>
        <v>0.2979885966696692</v>
      </c>
      <c r="BL1457" s="14">
        <f t="shared" si="2011"/>
        <v>0.52414620260491762</v>
      </c>
      <c r="BM1457" s="14">
        <f t="shared" si="2012"/>
        <v>0.22916005049913571</v>
      </c>
      <c r="BN1457" s="14">
        <f t="shared" si="2013"/>
        <v>0.77049910623231255</v>
      </c>
    </row>
    <row r="1458" spans="1:66" x14ac:dyDescent="0.25">
      <c r="A1458" t="s">
        <v>348</v>
      </c>
      <c r="B1458" t="s">
        <v>326</v>
      </c>
      <c r="C1458" t="s">
        <v>327</v>
      </c>
      <c r="D1458" t="s">
        <v>395</v>
      </c>
      <c r="E1458" s="10">
        <f>VLOOKUP(A1458,home!$A$2:$E$405,3,FALSE)</f>
        <v>1.4792000000000001</v>
      </c>
      <c r="F1458" s="10">
        <f>VLOOKUP(B1458,home!$B$2:$E$405,3,FALSE)</f>
        <v>1.0817000000000001</v>
      </c>
      <c r="G1458" s="10">
        <f>VLOOKUP(C1458,away!$B$2:$E$405,4,FALSE)</f>
        <v>0.67600000000000005</v>
      </c>
      <c r="H1458" s="10">
        <f>VLOOKUP(A1458,away!$A$2:$E$405,3,FALSE)</f>
        <v>1.1875</v>
      </c>
      <c r="I1458" s="10">
        <f>VLOOKUP(C1458,away!$B$2:$E$405,3,FALSE)</f>
        <v>0.98250000000000004</v>
      </c>
      <c r="J1458" s="10">
        <f>VLOOKUP(B1458,home!$B$2:$E$405,4,FALSE)</f>
        <v>0.84209999999999996</v>
      </c>
      <c r="K1458" s="12">
        <f t="shared" si="1958"/>
        <v>1.0816342326400004</v>
      </c>
      <c r="L1458" s="12">
        <f t="shared" si="1959"/>
        <v>0.982493859375</v>
      </c>
      <c r="M1458" s="13">
        <f t="shared" si="1960"/>
        <v>0.12692891266732306</v>
      </c>
      <c r="N1458" s="13">
        <f t="shared" si="1961"/>
        <v>0.13729065705274959</v>
      </c>
      <c r="O1458" s="13">
        <f t="shared" si="1962"/>
        <v>0.12470687727279056</v>
      </c>
      <c r="P1458" s="13">
        <f t="shared" si="1963"/>
        <v>0.13488722750388549</v>
      </c>
      <c r="Q1458" s="13">
        <f t="shared" si="1964"/>
        <v>7.4249137244946112E-2</v>
      </c>
      <c r="R1458" s="13">
        <f t="shared" si="1965"/>
        <v>6.1261870571174236E-2</v>
      </c>
      <c r="S1458" s="13">
        <f t="shared" si="1966"/>
        <v>3.5836130164000495E-2</v>
      </c>
      <c r="T1458" s="13">
        <f t="shared" si="1967"/>
        <v>7.2949321407051154E-2</v>
      </c>
      <c r="U1458" s="13">
        <f t="shared" si="1968"/>
        <v>6.6262936365343042E-2</v>
      </c>
      <c r="V1458" s="13">
        <f t="shared" si="1969"/>
        <v>4.231446598914371E-3</v>
      </c>
      <c r="W1458" s="13">
        <f t="shared" si="1970"/>
        <v>2.6770136196039795E-2</v>
      </c>
      <c r="X1458" s="13">
        <f t="shared" si="1971"/>
        <v>2.6301494427241518E-2</v>
      </c>
      <c r="Y1458" s="13">
        <f t="shared" si="1972"/>
        <v>1.2920528383575287E-2</v>
      </c>
      <c r="Z1458" s="13">
        <f t="shared" si="1973"/>
        <v>2.0063137216668237E-2</v>
      </c>
      <c r="AA1458" s="13">
        <f t="shared" si="1974"/>
        <v>2.1700976027701976E-2</v>
      </c>
      <c r="AB1458" s="13">
        <f t="shared" si="1975"/>
        <v>1.1736259276631232E-2</v>
      </c>
      <c r="AC1458" s="13">
        <f t="shared" si="1976"/>
        <v>2.8104712712021706E-4</v>
      </c>
      <c r="AD1458" s="13">
        <f t="shared" si="1977"/>
        <v>7.2388739305179481E-3</v>
      </c>
      <c r="AE1458" s="13">
        <f t="shared" si="1978"/>
        <v>7.1121491855236536E-3</v>
      </c>
      <c r="AF1458" s="13">
        <f t="shared" si="1979"/>
        <v>3.4938214508679487E-3</v>
      </c>
      <c r="AG1458" s="13">
        <f t="shared" si="1980"/>
        <v>1.144219373743471E-3</v>
      </c>
      <c r="AH1458" s="13">
        <f t="shared" si="1981"/>
        <v>4.9279772787936419E-3</v>
      </c>
      <c r="AI1458" s="13">
        <f t="shared" si="1982"/>
        <v>5.3302689224153169E-3</v>
      </c>
      <c r="AJ1458" s="13">
        <f t="shared" si="1983"/>
        <v>2.8827006678307661E-3</v>
      </c>
      <c r="AK1458" s="13">
        <f t="shared" si="1984"/>
        <v>1.0393425749266494E-3</v>
      </c>
      <c r="AL1458" s="13">
        <f t="shared" si="1985"/>
        <v>1.1946739943967945E-5</v>
      </c>
      <c r="AM1458" s="13">
        <f t="shared" si="1986"/>
        <v>1.5659627698026977E-3</v>
      </c>
      <c r="AN1458" s="13">
        <f t="shared" si="1987"/>
        <v>1.538548805341017E-3</v>
      </c>
      <c r="AO1458" s="13">
        <f t="shared" si="1988"/>
        <v>7.5580737679814569E-4</v>
      </c>
      <c r="AP1458" s="13">
        <f t="shared" si="1989"/>
        <v>2.4752536885816831E-4</v>
      </c>
      <c r="AQ1458" s="13">
        <f t="shared" si="1990"/>
        <v>6.0798038735670551E-5</v>
      </c>
      <c r="AR1458" s="13">
        <f t="shared" si="1991"/>
        <v>9.6834148311085552E-4</v>
      </c>
      <c r="AS1458" s="13">
        <f t="shared" si="1992"/>
        <v>1.04739129701809E-3</v>
      </c>
      <c r="AT1458" s="13">
        <f t="shared" si="1993"/>
        <v>5.6644714091198811E-4</v>
      </c>
      <c r="AU1458" s="13">
        <f t="shared" si="1994"/>
        <v>2.0422953953048688E-4</v>
      </c>
      <c r="AV1458" s="13">
        <f t="shared" si="1995"/>
        <v>5.5225415318119679E-5</v>
      </c>
      <c r="AW1458" s="13">
        <f t="shared" si="1996"/>
        <v>3.5266079144617031E-7</v>
      </c>
      <c r="AX1458" s="13">
        <f t="shared" si="1997"/>
        <v>2.8229982314305829E-4</v>
      </c>
      <c r="AY1458" s="13">
        <f t="shared" si="1998"/>
        <v>2.7735784274070323E-4</v>
      </c>
      <c r="AZ1458" s="13">
        <f t="shared" si="1999"/>
        <v>1.3625118867111892E-4</v>
      </c>
      <c r="BA1458" s="13">
        <f t="shared" si="2000"/>
        <v>4.4621985400639631E-5</v>
      </c>
      <c r="BB1458" s="13">
        <f t="shared" si="2001"/>
        <v>1.0960206662312334E-5</v>
      </c>
      <c r="BC1458" s="13">
        <f t="shared" si="2002"/>
        <v>2.1536671486405675E-6</v>
      </c>
      <c r="BD1458" s="13">
        <f t="shared" si="2003"/>
        <v>1.5856492682241589E-4</v>
      </c>
      <c r="BE1458" s="13">
        <f t="shared" si="2004"/>
        <v>1.7150925294718159E-4</v>
      </c>
      <c r="BF1458" s="13">
        <f t="shared" si="2005"/>
        <v>9.2755139601092231E-5</v>
      </c>
      <c r="BG1458" s="13">
        <f t="shared" si="2006"/>
        <v>3.3442378081947846E-5</v>
      </c>
      <c r="BH1458" s="13">
        <f t="shared" si="2007"/>
        <v>9.043105238581104E-6</v>
      </c>
      <c r="BI1458" s="13">
        <f t="shared" si="2008"/>
        <v>1.9562664390830886E-6</v>
      </c>
      <c r="BJ1458" s="14">
        <f t="shared" si="2009"/>
        <v>0.37439262572555865</v>
      </c>
      <c r="BK1458" s="14">
        <f t="shared" si="2010"/>
        <v>0.30245406864392838</v>
      </c>
      <c r="BL1458" s="14">
        <f t="shared" si="2011"/>
        <v>0.30315811490262728</v>
      </c>
      <c r="BM1458" s="14">
        <f t="shared" si="2012"/>
        <v>0.34046625899396421</v>
      </c>
      <c r="BN1458" s="14">
        <f t="shared" si="2013"/>
        <v>0.65932468231286911</v>
      </c>
    </row>
    <row r="1459" spans="1:66" x14ac:dyDescent="0.25">
      <c r="A1459" t="s">
        <v>348</v>
      </c>
      <c r="B1459" t="s">
        <v>265</v>
      </c>
      <c r="C1459" t="s">
        <v>260</v>
      </c>
      <c r="D1459" t="s">
        <v>395</v>
      </c>
      <c r="E1459" s="10">
        <f>VLOOKUP(A1459,home!$A$2:$E$405,3,FALSE)</f>
        <v>1.4792000000000001</v>
      </c>
      <c r="F1459" s="10">
        <f>VLOOKUP(B1459,home!$B$2:$E$405,3,FALSE)</f>
        <v>0.67600000000000005</v>
      </c>
      <c r="G1459" s="10">
        <f>VLOOKUP(C1459,away!$B$2:$E$405,4,FALSE)</f>
        <v>1.2394000000000001</v>
      </c>
      <c r="H1459" s="10">
        <f>VLOOKUP(A1459,away!$A$2:$E$405,3,FALSE)</f>
        <v>1.1875</v>
      </c>
      <c r="I1459" s="10">
        <f>VLOOKUP(C1459,away!$B$2:$E$405,3,FALSE)</f>
        <v>0.84209999999999996</v>
      </c>
      <c r="J1459" s="10">
        <f>VLOOKUP(B1459,home!$B$2:$E$405,4,FALSE)</f>
        <v>0.84209999999999996</v>
      </c>
      <c r="K1459" s="12">
        <f t="shared" si="1958"/>
        <v>1.2393246444800001</v>
      </c>
      <c r="L1459" s="12">
        <f t="shared" si="1959"/>
        <v>0.84209473687499992</v>
      </c>
      <c r="M1459" s="13">
        <f t="shared" si="1960"/>
        <v>0.12475301437010769</v>
      </c>
      <c r="N1459" s="13">
        <f t="shared" si="1961"/>
        <v>0.15460948518204204</v>
      </c>
      <c r="O1459" s="13">
        <f t="shared" si="1962"/>
        <v>0.10505385681035892</v>
      </c>
      <c r="P1459" s="13">
        <f t="shared" si="1963"/>
        <v>0.1301958337427509</v>
      </c>
      <c r="Q1459" s="13">
        <f t="shared" si="1964"/>
        <v>9.5805672628235083E-2</v>
      </c>
      <c r="R1459" s="13">
        <f t="shared" si="1965"/>
        <v>4.4232649954211556E-2</v>
      </c>
      <c r="S1459" s="13">
        <f t="shared" si="1966"/>
        <v>3.3969029144420598E-2</v>
      </c>
      <c r="T1459" s="13">
        <f t="shared" si="1967"/>
        <v>8.067745268300601E-2</v>
      </c>
      <c r="U1459" s="13">
        <f t="shared" si="1968"/>
        <v>5.4818613178911527E-2</v>
      </c>
      <c r="V1459" s="13">
        <f t="shared" si="1969"/>
        <v>3.9390061975389202E-3</v>
      </c>
      <c r="W1459" s="13">
        <f t="shared" si="1970"/>
        <v>3.957811038971825E-2</v>
      </c>
      <c r="X1459" s="13">
        <f t="shared" si="1971"/>
        <v>3.3328518454639494E-2</v>
      </c>
      <c r="Y1459" s="13">
        <f t="shared" si="1972"/>
        <v>1.4032884989246611E-2</v>
      </c>
      <c r="Z1459" s="13">
        <f t="shared" si="1973"/>
        <v>1.2416027241491918E-2</v>
      </c>
      <c r="AA1459" s="13">
        <f t="shared" si="1974"/>
        <v>1.5387488546915969E-2</v>
      </c>
      <c r="AB1459" s="13">
        <f t="shared" si="1975"/>
        <v>9.535046886423355E-3</v>
      </c>
      <c r="AC1459" s="13">
        <f t="shared" si="1976"/>
        <v>2.5692875969562825E-4</v>
      </c>
      <c r="AD1459" s="13">
        <f t="shared" si="1977"/>
        <v>1.226253189698194E-2</v>
      </c>
      <c r="AE1459" s="13">
        <f t="shared" si="1978"/>
        <v>1.03262135712103E-2</v>
      </c>
      <c r="AF1459" s="13">
        <f t="shared" si="1979"/>
        <v>4.3478250500816953E-3</v>
      </c>
      <c r="AG1459" s="13">
        <f t="shared" si="1980"/>
        <v>1.2204268638423596E-3</v>
      </c>
      <c r="AH1459" s="13">
        <f t="shared" si="1981"/>
        <v>2.6138677982392423E-3</v>
      </c>
      <c r="AI1459" s="13">
        <f t="shared" si="1982"/>
        <v>3.239430779770569E-3</v>
      </c>
      <c r="AJ1459" s="13">
        <f t="shared" si="1983"/>
        <v>2.0073531997283657E-3</v>
      </c>
      <c r="AK1459" s="13">
        <f t="shared" si="1984"/>
        <v>8.2925409686638273E-4</v>
      </c>
      <c r="AL1459" s="13">
        <f t="shared" si="1985"/>
        <v>1.0725529719650122E-5</v>
      </c>
      <c r="AM1459" s="13">
        <f t="shared" si="1986"/>
        <v>3.0394515967303603E-3</v>
      </c>
      <c r="AN1459" s="13">
        <f t="shared" si="1987"/>
        <v>2.5595061925929512E-3</v>
      </c>
      <c r="AO1459" s="13">
        <f t="shared" si="1988"/>
        <v>1.0776733468907469E-3</v>
      </c>
      <c r="AP1459" s="13">
        <f t="shared" si="1989"/>
        <v>3.0250101782905469E-4</v>
      </c>
      <c r="AQ1459" s="13">
        <f t="shared" si="1990"/>
        <v>6.3683628753294363E-5</v>
      </c>
      <c r="AR1459" s="13">
        <f t="shared" si="1991"/>
        <v>4.4022486315686209E-4</v>
      </c>
      <c r="AS1459" s="13">
        <f t="shared" si="1992"/>
        <v>5.4558152202313474E-4</v>
      </c>
      <c r="AT1459" s="13">
        <f t="shared" si="1993"/>
        <v>3.380763129080895E-4</v>
      </c>
      <c r="AU1459" s="13">
        <f t="shared" si="1994"/>
        <v>1.3966210210064248E-4</v>
      </c>
      <c r="AV1459" s="13">
        <f t="shared" si="1995"/>
        <v>4.3271671258302042E-5</v>
      </c>
      <c r="AW1459" s="13">
        <f t="shared" si="1996"/>
        <v>3.1092975794194099E-7</v>
      </c>
      <c r="AX1459" s="13">
        <f t="shared" si="1997"/>
        <v>6.2781121158867143E-4</v>
      </c>
      <c r="AY1459" s="13">
        <f t="shared" si="1998"/>
        <v>5.2867651702993715E-4</v>
      </c>
      <c r="AZ1459" s="13">
        <f t="shared" si="1999"/>
        <v>2.2259785625015818E-4</v>
      </c>
      <c r="BA1459" s="13">
        <f t="shared" si="2000"/>
        <v>6.2482827729305333E-5</v>
      </c>
      <c r="BB1459" s="13">
        <f t="shared" si="2001"/>
        <v>1.315411509397883E-5</v>
      </c>
      <c r="BC1459" s="13">
        <f t="shared" si="2002"/>
        <v>2.2154022177775139E-6</v>
      </c>
      <c r="BD1459" s="13">
        <f t="shared" si="2003"/>
        <v>6.178517338431841E-5</v>
      </c>
      <c r="BE1459" s="13">
        <f t="shared" si="2004"/>
        <v>7.6571888038655573E-5</v>
      </c>
      <c r="BF1459" s="13">
        <f t="shared" si="2005"/>
        <v>4.7448713960334609E-5</v>
      </c>
      <c r="BG1459" s="13">
        <f t="shared" si="2006"/>
        <v>1.9601453519974973E-5</v>
      </c>
      <c r="BH1459" s="13">
        <f t="shared" si="2007"/>
        <v>6.073141103733556E-6</v>
      </c>
      <c r="BI1459" s="13">
        <f t="shared" si="2008"/>
        <v>1.5053186878522927E-6</v>
      </c>
      <c r="BJ1459" s="14">
        <f t="shared" si="2009"/>
        <v>0.4546888754217101</v>
      </c>
      <c r="BK1459" s="14">
        <f t="shared" si="2010"/>
        <v>0.29365321426126323</v>
      </c>
      <c r="BL1459" s="14">
        <f t="shared" si="2011"/>
        <v>0.23943736341156779</v>
      </c>
      <c r="BM1459" s="14">
        <f t="shared" si="2012"/>
        <v>0.34501660206105506</v>
      </c>
      <c r="BN1459" s="14">
        <f t="shared" si="2013"/>
        <v>0.65465051268770624</v>
      </c>
    </row>
    <row r="1460" spans="1:66" x14ac:dyDescent="0.25">
      <c r="A1460" t="s">
        <v>348</v>
      </c>
      <c r="B1460" t="s">
        <v>266</v>
      </c>
      <c r="C1460" t="s">
        <v>271</v>
      </c>
      <c r="D1460" t="s">
        <v>395</v>
      </c>
      <c r="E1460" s="10">
        <f>VLOOKUP(A1460,home!$A$2:$E$405,3,FALSE)</f>
        <v>1.4792000000000001</v>
      </c>
      <c r="F1460" s="10">
        <f>VLOOKUP(B1460,home!$B$2:$E$405,3,FALSE)</f>
        <v>1.2169000000000001</v>
      </c>
      <c r="G1460" s="10">
        <f>VLOOKUP(C1460,away!$B$2:$E$405,4,FALSE)</f>
        <v>1.0817000000000001</v>
      </c>
      <c r="H1460" s="10">
        <f>VLOOKUP(A1460,away!$A$2:$E$405,3,FALSE)</f>
        <v>1.1875</v>
      </c>
      <c r="I1460" s="10">
        <f>VLOOKUP(C1460,away!$B$2:$E$405,3,FALSE)</f>
        <v>0.67369999999999997</v>
      </c>
      <c r="J1460" s="10">
        <f>VLOOKUP(B1460,home!$B$2:$E$405,4,FALSE)</f>
        <v>0.67369999999999997</v>
      </c>
      <c r="K1460" s="12">
        <f t="shared" si="1958"/>
        <v>1.9471016238160004</v>
      </c>
      <c r="L1460" s="12">
        <f t="shared" si="1959"/>
        <v>0.538972631875</v>
      </c>
      <c r="M1460" s="13">
        <f t="shared" si="1960"/>
        <v>8.3236089623629134E-2</v>
      </c>
      <c r="N1460" s="13">
        <f t="shared" si="1961"/>
        <v>0.16206912526626241</v>
      </c>
      <c r="O1460" s="13">
        <f t="shared" si="1962"/>
        <v>4.4861974291430767E-2</v>
      </c>
      <c r="P1460" s="13">
        <f t="shared" si="1963"/>
        <v>8.7350822990436505E-2</v>
      </c>
      <c r="Q1460" s="13">
        <f t="shared" si="1964"/>
        <v>0.15778252848818919</v>
      </c>
      <c r="R1460" s="13">
        <f t="shared" si="1965"/>
        <v>1.2089688177480511E-2</v>
      </c>
      <c r="S1460" s="13">
        <f t="shared" si="1966"/>
        <v>2.2917241522301506E-2</v>
      </c>
      <c r="T1460" s="13">
        <f t="shared" si="1967"/>
        <v>8.5040464643171484E-2</v>
      </c>
      <c r="U1460" s="13">
        <f t="shared" si="1968"/>
        <v>2.3539851481801405E-2</v>
      </c>
      <c r="V1460" s="13">
        <f t="shared" si="1969"/>
        <v>2.6722381771008409E-3</v>
      </c>
      <c r="W1460" s="13">
        <f t="shared" si="1970"/>
        <v>0.10240620580971582</v>
      </c>
      <c r="X1460" s="13">
        <f t="shared" si="1971"/>
        <v>5.519414226559545E-2</v>
      </c>
      <c r="Y1460" s="13">
        <f t="shared" si="1972"/>
        <v>1.4874066060485575E-2</v>
      </c>
      <c r="Z1460" s="13">
        <f t="shared" si="1973"/>
        <v>2.1720036851882478E-3</v>
      </c>
      <c r="AA1460" s="13">
        <f t="shared" si="1974"/>
        <v>4.229111902364374E-3</v>
      </c>
      <c r="AB1460" s="13">
        <f t="shared" si="1975"/>
        <v>4.1172553261966246E-3</v>
      </c>
      <c r="AC1460" s="13">
        <f t="shared" si="1976"/>
        <v>1.7527118123557772E-4</v>
      </c>
      <c r="AD1460" s="13">
        <f t="shared" si="1977"/>
        <v>4.9848822405233299E-2</v>
      </c>
      <c r="AE1460" s="13">
        <f t="shared" si="1978"/>
        <v>2.6867151007618058E-2</v>
      </c>
      <c r="AF1460" s="13">
        <f t="shared" si="1979"/>
        <v>7.2403295447794804E-3</v>
      </c>
      <c r="AG1460" s="13">
        <f t="shared" si="1980"/>
        <v>1.3007798234640389E-3</v>
      </c>
      <c r="AH1460" s="13">
        <f t="shared" si="1981"/>
        <v>2.926626356620272E-4</v>
      </c>
      <c r="AI1460" s="13">
        <f t="shared" si="1982"/>
        <v>5.6984389312780359E-4</v>
      </c>
      <c r="AJ1460" s="13">
        <f t="shared" si="1983"/>
        <v>5.5477198481538898E-4</v>
      </c>
      <c r="AK1460" s="13">
        <f t="shared" si="1984"/>
        <v>3.6006581082722309E-4</v>
      </c>
      <c r="AL1460" s="13">
        <f t="shared" si="1985"/>
        <v>7.3574248846440001E-6</v>
      </c>
      <c r="AM1460" s="13">
        <f t="shared" si="1986"/>
        <v>1.9412144610109042E-2</v>
      </c>
      <c r="AN1460" s="13">
        <f t="shared" si="1987"/>
        <v>1.0462614670848566E-2</v>
      </c>
      <c r="AO1460" s="13">
        <f t="shared" si="1988"/>
        <v>2.8195314827206188E-3</v>
      </c>
      <c r="AP1460" s="13">
        <f t="shared" si="1989"/>
        <v>5.0655010129878428E-4</v>
      </c>
      <c r="AQ1460" s="13">
        <f t="shared" si="1990"/>
        <v>6.8254160318388394E-5</v>
      </c>
      <c r="AR1460" s="13">
        <f t="shared" si="1991"/>
        <v>3.1547430198847419E-5</v>
      </c>
      <c r="AS1460" s="13">
        <f t="shared" si="1992"/>
        <v>6.1426052567397732E-5</v>
      </c>
      <c r="AT1460" s="13">
        <f t="shared" si="1993"/>
        <v>5.9801383349293572E-5</v>
      </c>
      <c r="AU1460" s="13">
        <f t="shared" si="1994"/>
        <v>3.8813123541950876E-5</v>
      </c>
      <c r="AV1460" s="13">
        <f t="shared" si="1995"/>
        <v>1.8893273968475897E-5</v>
      </c>
      <c r="AW1460" s="13">
        <f t="shared" si="1996"/>
        <v>2.1447598353803693E-7</v>
      </c>
      <c r="AX1460" s="13">
        <f t="shared" si="1997"/>
        <v>6.2995697153490496E-3</v>
      </c>
      <c r="AY1460" s="13">
        <f t="shared" si="1998"/>
        <v>3.3952956691617217E-3</v>
      </c>
      <c r="AZ1460" s="13">
        <f t="shared" si="1999"/>
        <v>9.1498572140094104E-4</v>
      </c>
      <c r="BA1460" s="13">
        <f t="shared" si="2000"/>
        <v>1.6438408746383688E-4</v>
      </c>
      <c r="BB1460" s="13">
        <f t="shared" si="2001"/>
        <v>2.2149631064688587E-5</v>
      </c>
      <c r="BC1460" s="13">
        <f t="shared" si="2002"/>
        <v>2.3876089899990941E-6</v>
      </c>
      <c r="BD1460" s="13">
        <f t="shared" si="2003"/>
        <v>2.8338669138609394E-6</v>
      </c>
      <c r="BE1460" s="13">
        <f t="shared" si="2004"/>
        <v>5.517826869657073E-6</v>
      </c>
      <c r="BF1460" s="13">
        <f t="shared" si="2005"/>
        <v>5.3718848289224229E-6</v>
      </c>
      <c r="BG1460" s="13">
        <f t="shared" si="2006"/>
        <v>3.4865352244491289E-6</v>
      </c>
      <c r="BH1460" s="13">
        <f t="shared" si="2007"/>
        <v>1.6971595992541454E-6</v>
      </c>
      <c r="BI1460" s="13">
        <f t="shared" si="2008"/>
        <v>6.609084423165321E-7</v>
      </c>
      <c r="BJ1460" s="14">
        <f t="shared" si="2009"/>
        <v>0.70669148277324045</v>
      </c>
      <c r="BK1460" s="14">
        <f t="shared" si="2010"/>
        <v>0.19975431658874993</v>
      </c>
      <c r="BL1460" s="14">
        <f t="shared" si="2011"/>
        <v>9.0845274949210561E-2</v>
      </c>
      <c r="BM1460" s="14">
        <f t="shared" si="2012"/>
        <v>0.4486777679657824</v>
      </c>
      <c r="BN1460" s="14">
        <f t="shared" si="2013"/>
        <v>0.54739022883742849</v>
      </c>
    </row>
    <row r="1461" spans="1:66" x14ac:dyDescent="0.25">
      <c r="A1461" t="s">
        <v>349</v>
      </c>
      <c r="B1461" t="s">
        <v>281</v>
      </c>
      <c r="C1461" t="s">
        <v>274</v>
      </c>
      <c r="D1461" t="s">
        <v>395</v>
      </c>
      <c r="E1461" s="10">
        <f>VLOOKUP(A1461,home!$A$2:$E$405,3,FALSE)</f>
        <v>1.53</v>
      </c>
      <c r="F1461" s="10">
        <f>VLOOKUP(B1461,home!$B$2:$E$405,3,FALSE)</f>
        <v>1.3574999999999999</v>
      </c>
      <c r="G1461" s="10">
        <f>VLOOKUP(C1461,away!$B$2:$E$405,4,FALSE)</f>
        <v>0.76249999999999996</v>
      </c>
      <c r="H1461" s="10">
        <f>VLOOKUP(A1461,away!$A$2:$E$405,3,FALSE)</f>
        <v>1.075</v>
      </c>
      <c r="I1461" s="10">
        <f>VLOOKUP(C1461,away!$B$2:$E$405,3,FALSE)</f>
        <v>0.85270000000000001</v>
      </c>
      <c r="J1461" s="10">
        <f>VLOOKUP(B1461,home!$B$2:$E$405,4,FALSE)</f>
        <v>1.0018</v>
      </c>
      <c r="K1461" s="12">
        <f t="shared" si="1958"/>
        <v>1.5836934375</v>
      </c>
      <c r="L1461" s="12">
        <f t="shared" si="1959"/>
        <v>0.91830247450000002</v>
      </c>
      <c r="M1461" s="13">
        <f t="shared" si="1960"/>
        <v>8.1921327580958908E-2</v>
      </c>
      <c r="N1461" s="13">
        <f t="shared" si="1961"/>
        <v>0.12973826888125237</v>
      </c>
      <c r="O1461" s="13">
        <f t="shared" si="1962"/>
        <v>7.5228557831919673E-2</v>
      </c>
      <c r="P1461" s="13">
        <f t="shared" si="1963"/>
        <v>0.1191389733510004</v>
      </c>
      <c r="Q1461" s="13">
        <f t="shared" si="1964"/>
        <v>0.10273282250992495</v>
      </c>
      <c r="R1461" s="13">
        <f t="shared" si="1965"/>
        <v>3.4541285405059088E-2</v>
      </c>
      <c r="S1461" s="13">
        <f t="shared" si="1966"/>
        <v>4.331623824425649E-2</v>
      </c>
      <c r="T1461" s="13">
        <f t="shared" si="1967"/>
        <v>9.4339805123233381E-2</v>
      </c>
      <c r="U1461" s="13">
        <f t="shared" si="1968"/>
        <v>5.4702807018806608E-2</v>
      </c>
      <c r="V1461" s="13">
        <f t="shared" si="1969"/>
        <v>6.9994690247827994E-3</v>
      </c>
      <c r="W1461" s="13">
        <f t="shared" si="1970"/>
        <v>5.4232432274940151E-2</v>
      </c>
      <c r="X1461" s="13">
        <f t="shared" si="1971"/>
        <v>4.9801776756231202E-2</v>
      </c>
      <c r="Y1461" s="13">
        <f t="shared" si="1972"/>
        <v>2.2866547414871846E-2</v>
      </c>
      <c r="Z1461" s="13">
        <f t="shared" si="1973"/>
        <v>1.0573115953292167E-2</v>
      </c>
      <c r="AA1461" s="13">
        <f t="shared" si="1974"/>
        <v>1.6744574349155363E-2</v>
      </c>
      <c r="AB1461" s="13">
        <f t="shared" si="1975"/>
        <v>1.3259136255244093E-2</v>
      </c>
      <c r="AC1461" s="13">
        <f t="shared" si="1976"/>
        <v>6.3621218844890973E-4</v>
      </c>
      <c r="AD1461" s="13">
        <f t="shared" si="1977"/>
        <v>2.1471886773371474E-2</v>
      </c>
      <c r="AE1461" s="13">
        <f t="shared" si="1978"/>
        <v>1.9717686756170843E-2</v>
      </c>
      <c r="AF1461" s="13">
        <f t="shared" si="1979"/>
        <v>9.0534002698037814E-3</v>
      </c>
      <c r="AG1461" s="13">
        <f t="shared" si="1980"/>
        <v>2.7712532901332603E-3</v>
      </c>
      <c r="AH1461" s="13">
        <f t="shared" si="1981"/>
        <v>2.4273296357709053E-3</v>
      </c>
      <c r="AI1461" s="13">
        <f t="shared" si="1982"/>
        <v>3.8441460148196478E-3</v>
      </c>
      <c r="AJ1461" s="13">
        <f t="shared" si="1983"/>
        <v>3.0439744082308277E-3</v>
      </c>
      <c r="AK1461" s="13">
        <f t="shared" si="1984"/>
        <v>1.6069074314110363E-3</v>
      </c>
      <c r="AL1461" s="13">
        <f t="shared" si="1985"/>
        <v>3.7009979795695631E-5</v>
      </c>
      <c r="AM1461" s="13">
        <f t="shared" si="1986"/>
        <v>6.8009772347462872E-3</v>
      </c>
      <c r="AN1461" s="13">
        <f t="shared" si="1987"/>
        <v>6.2453542236856835E-3</v>
      </c>
      <c r="AO1461" s="13">
        <f t="shared" si="1988"/>
        <v>2.8675621188697944E-3</v>
      </c>
      <c r="AP1461" s="13">
        <f t="shared" si="1989"/>
        <v>8.7776312984686529E-4</v>
      </c>
      <c r="AQ1461" s="13">
        <f t="shared" si="1990"/>
        <v>2.0151301354081024E-4</v>
      </c>
      <c r="AR1461" s="13">
        <f t="shared" si="1991"/>
        <v>4.4580456219112146E-4</v>
      </c>
      <c r="AS1461" s="13">
        <f t="shared" si="1992"/>
        <v>7.0601775954963963E-4</v>
      </c>
      <c r="AT1461" s="13">
        <f t="shared" si="1993"/>
        <v>5.5905784627860878E-4</v>
      </c>
      <c r="AU1461" s="13">
        <f t="shared" si="1994"/>
        <v>2.9512541411143886E-4</v>
      </c>
      <c r="AV1461" s="13">
        <f t="shared" si="1995"/>
        <v>1.1684704539193888E-4</v>
      </c>
      <c r="AW1461" s="13">
        <f t="shared" si="1996"/>
        <v>1.4951102501505735E-6</v>
      </c>
      <c r="AX1461" s="13">
        <f t="shared" si="1997"/>
        <v>1.7951105025424323E-3</v>
      </c>
      <c r="AY1461" s="13">
        <f t="shared" si="1998"/>
        <v>1.6484544164856541E-3</v>
      </c>
      <c r="AZ1461" s="13">
        <f t="shared" si="1999"/>
        <v>7.5688988487961485E-4</v>
      </c>
      <c r="BA1461" s="13">
        <f t="shared" si="2000"/>
        <v>2.3168461806965683E-4</v>
      </c>
      <c r="BB1461" s="13">
        <f t="shared" si="2001"/>
        <v>5.3189139519238307E-5</v>
      </c>
      <c r="BC1461" s="13">
        <f t="shared" si="2002"/>
        <v>9.7687436874084612E-6</v>
      </c>
      <c r="BD1461" s="13">
        <f t="shared" si="2003"/>
        <v>6.8230572100582635E-5</v>
      </c>
      <c r="BE1461" s="13">
        <f t="shared" si="2004"/>
        <v>1.080563092725633E-4</v>
      </c>
      <c r="BF1461" s="13">
        <f t="shared" si="2005"/>
        <v>8.5564033937714465E-5</v>
      </c>
      <c r="BG1461" s="13">
        <f t="shared" si="2006"/>
        <v>4.5169066344395236E-5</v>
      </c>
      <c r="BH1461" s="13">
        <f t="shared" si="2007"/>
        <v>1.788348848690521E-5</v>
      </c>
      <c r="BI1461" s="13">
        <f t="shared" si="2008"/>
        <v>5.6643926712637149E-6</v>
      </c>
      <c r="BJ1461" s="14">
        <f t="shared" si="2009"/>
        <v>0.52821414707580683</v>
      </c>
      <c r="BK1461" s="14">
        <f t="shared" si="2010"/>
        <v>0.25369768478572885</v>
      </c>
      <c r="BL1461" s="14">
        <f t="shared" si="2011"/>
        <v>0.20785213884075343</v>
      </c>
      <c r="BM1461" s="14">
        <f t="shared" si="2012"/>
        <v>0.45538889178923031</v>
      </c>
      <c r="BN1461" s="14">
        <f t="shared" si="2013"/>
        <v>0.54330123556011545</v>
      </c>
    </row>
    <row r="1462" spans="1:66" x14ac:dyDescent="0.25">
      <c r="A1462" t="s">
        <v>349</v>
      </c>
      <c r="B1462" t="s">
        <v>284</v>
      </c>
      <c r="C1462" t="s">
        <v>282</v>
      </c>
      <c r="D1462" t="s">
        <v>395</v>
      </c>
      <c r="E1462" s="10">
        <f>VLOOKUP(A1462,home!$A$2:$E$405,3,FALSE)</f>
        <v>1.53</v>
      </c>
      <c r="F1462" s="10">
        <f>VLOOKUP(B1462,home!$B$2:$E$405,3,FALSE)</f>
        <v>0.65359999999999996</v>
      </c>
      <c r="G1462" s="10">
        <f>VLOOKUP(C1462,away!$B$2:$E$405,4,FALSE)</f>
        <v>0.92589999999999995</v>
      </c>
      <c r="H1462" s="10">
        <f>VLOOKUP(A1462,away!$A$2:$E$405,3,FALSE)</f>
        <v>1.075</v>
      </c>
      <c r="I1462" s="10">
        <f>VLOOKUP(C1462,away!$B$2:$E$405,3,FALSE)</f>
        <v>1.0852999999999999</v>
      </c>
      <c r="J1462" s="10">
        <f>VLOOKUP(B1462,home!$B$2:$E$405,4,FALSE)</f>
        <v>0.62019999999999997</v>
      </c>
      <c r="K1462" s="12">
        <f t="shared" si="1958"/>
        <v>0.92590740719999998</v>
      </c>
      <c r="L1462" s="12">
        <f t="shared" si="1959"/>
        <v>0.72358578949999997</v>
      </c>
      <c r="M1462" s="13">
        <f t="shared" si="1960"/>
        <v>0.19214726481634459</v>
      </c>
      <c r="N1462" s="13">
        <f t="shared" si="1961"/>
        <v>0.17791057576667341</v>
      </c>
      <c r="O1462" s="13">
        <f t="shared" si="1962"/>
        <v>0.13903503031240028</v>
      </c>
      <c r="P1462" s="13">
        <f t="shared" si="1963"/>
        <v>0.12873356442652795</v>
      </c>
      <c r="Q1462" s="13">
        <f t="shared" si="1964"/>
        <v>8.2364359960789849E-2</v>
      </c>
      <c r="R1462" s="13">
        <f t="shared" si="1965"/>
        <v>5.0301886088377275E-2</v>
      </c>
      <c r="S1462" s="13">
        <f t="shared" si="1966"/>
        <v>2.1562017322753643E-2</v>
      </c>
      <c r="T1462" s="13">
        <f t="shared" si="1967"/>
        <v>5.9597680428890312E-2</v>
      </c>
      <c r="U1462" s="13">
        <f t="shared" si="1968"/>
        <v>4.6574888925359152E-2</v>
      </c>
      <c r="V1462" s="13">
        <f t="shared" si="1969"/>
        <v>1.6051087741580222E-3</v>
      </c>
      <c r="W1462" s="13">
        <f t="shared" si="1970"/>
        <v>2.5420590325660807E-2</v>
      </c>
      <c r="X1462" s="13">
        <f t="shared" si="1971"/>
        <v>1.8393977920349337E-2</v>
      </c>
      <c r="Y1462" s="13">
        <f t="shared" si="1972"/>
        <v>6.6548105177707696E-3</v>
      </c>
      <c r="Z1462" s="13">
        <f t="shared" si="1973"/>
        <v>1.2132576652865847E-2</v>
      </c>
      <c r="AA1462" s="13">
        <f t="shared" si="1974"/>
        <v>1.1233642591310272E-2</v>
      </c>
      <c r="AB1462" s="13">
        <f t="shared" si="1975"/>
        <v>5.200656442565791E-3</v>
      </c>
      <c r="AC1462" s="13">
        <f t="shared" si="1976"/>
        <v>6.7211265662289155E-5</v>
      </c>
      <c r="AD1462" s="13">
        <f t="shared" si="1977"/>
        <v>5.8842782194815004E-3</v>
      </c>
      <c r="AE1462" s="13">
        <f t="shared" si="1978"/>
        <v>4.2577801010811756E-3</v>
      </c>
      <c r="AF1462" s="13">
        <f t="shared" si="1979"/>
        <v>1.5404345879791055E-3</v>
      </c>
      <c r="AG1462" s="13">
        <f t="shared" si="1980"/>
        <v>3.7154552583865613E-4</v>
      </c>
      <c r="AH1462" s="13">
        <f t="shared" si="1981"/>
        <v>2.1947400140083003E-3</v>
      </c>
      <c r="AI1462" s="13">
        <f t="shared" si="1982"/>
        <v>2.0321260358485168E-3</v>
      </c>
      <c r="AJ1462" s="13">
        <f t="shared" si="1983"/>
        <v>9.4078027447805715E-4</v>
      </c>
      <c r="AK1462" s="13">
        <f t="shared" si="1984"/>
        <v>2.9035847489562738E-4</v>
      </c>
      <c r="AL1462" s="13">
        <f t="shared" si="1985"/>
        <v>1.8011905205301259E-6</v>
      </c>
      <c r="AM1462" s="13">
        <f t="shared" si="1986"/>
        <v>1.08965935788871E-3</v>
      </c>
      <c r="AN1462" s="13">
        <f t="shared" si="1987"/>
        <v>7.8846202676396515E-4</v>
      </c>
      <c r="AO1462" s="13">
        <f t="shared" si="1988"/>
        <v>2.8525995906338687E-4</v>
      </c>
      <c r="AP1462" s="13">
        <f t="shared" si="1989"/>
        <v>6.880335089720616E-5</v>
      </c>
      <c r="AQ1462" s="13">
        <f t="shared" si="1990"/>
        <v>1.244628174480011E-5</v>
      </c>
      <c r="AR1462" s="13">
        <f t="shared" si="1991"/>
        <v>3.1761653715668751E-4</v>
      </c>
      <c r="AS1462" s="13">
        <f t="shared" si="1992"/>
        <v>2.9408350440259098E-4</v>
      </c>
      <c r="AT1462" s="13">
        <f t="shared" si="1993"/>
        <v>1.3614704753084637E-4</v>
      </c>
      <c r="AU1462" s="13">
        <f t="shared" si="1994"/>
        <v>4.2019853259073713E-5</v>
      </c>
      <c r="AV1462" s="13">
        <f t="shared" si="1995"/>
        <v>9.7266233455083515E-6</v>
      </c>
      <c r="AW1462" s="13">
        <f t="shared" si="1996"/>
        <v>3.3520828143736274E-8</v>
      </c>
      <c r="AX1462" s="13">
        <f t="shared" si="1997"/>
        <v>1.6815394513232531E-4</v>
      </c>
      <c r="AY1462" s="13">
        <f t="shared" si="1998"/>
        <v>1.216738051461133E-4</v>
      </c>
      <c r="AZ1462" s="13">
        <f t="shared" si="1999"/>
        <v>4.4020718179059763E-5</v>
      </c>
      <c r="BA1462" s="13">
        <f t="shared" si="2000"/>
        <v>1.0617588705983988E-5</v>
      </c>
      <c r="BB1462" s="13">
        <f t="shared" si="2001"/>
        <v>1.9206840766014264E-6</v>
      </c>
      <c r="BC1462" s="13">
        <f t="shared" si="2002"/>
        <v>2.7795594078954442E-7</v>
      </c>
      <c r="BD1462" s="13">
        <f t="shared" si="2003"/>
        <v>3.8303802132796283E-5</v>
      </c>
      <c r="BE1462" s="13">
        <f t="shared" si="2004"/>
        <v>3.5465774118679234E-5</v>
      </c>
      <c r="BF1462" s="13">
        <f t="shared" si="2005"/>
        <v>1.6419011479283574E-5</v>
      </c>
      <c r="BG1462" s="13">
        <f t="shared" si="2006"/>
        <v>5.067494782523497E-6</v>
      </c>
      <c r="BH1462" s="13">
        <f t="shared" si="2007"/>
        <v>1.1730077387714646E-6</v>
      </c>
      <c r="BI1462" s="13">
        <f t="shared" si="2008"/>
        <v>2.1721931080628438E-7</v>
      </c>
      <c r="BJ1462" s="14">
        <f t="shared" si="2009"/>
        <v>0.38498732902805377</v>
      </c>
      <c r="BK1462" s="14">
        <f t="shared" si="2010"/>
        <v>0.34423864160111312</v>
      </c>
      <c r="BL1462" s="14">
        <f t="shared" si="2011"/>
        <v>0.2587003490345009</v>
      </c>
      <c r="BM1462" s="14">
        <f t="shared" si="2012"/>
        <v>0.22944457466110238</v>
      </c>
      <c r="BN1462" s="14">
        <f t="shared" si="2013"/>
        <v>0.77049268137111337</v>
      </c>
    </row>
    <row r="1463" spans="1:66" x14ac:dyDescent="0.25">
      <c r="A1463" t="s">
        <v>349</v>
      </c>
      <c r="B1463" t="s">
        <v>278</v>
      </c>
      <c r="C1463" t="s">
        <v>286</v>
      </c>
      <c r="D1463" t="s">
        <v>395</v>
      </c>
      <c r="E1463" s="10">
        <f>VLOOKUP(A1463,home!$A$2:$E$405,3,FALSE)</f>
        <v>1.53</v>
      </c>
      <c r="F1463" s="10">
        <f>VLOOKUP(B1463,home!$B$2:$E$405,3,FALSE)</f>
        <v>0.95530000000000004</v>
      </c>
      <c r="G1463" s="10">
        <f>VLOOKUP(C1463,away!$B$2:$E$405,4,FALSE)</f>
        <v>1.5586</v>
      </c>
      <c r="H1463" s="10">
        <f>VLOOKUP(A1463,away!$A$2:$E$405,3,FALSE)</f>
        <v>1.075</v>
      </c>
      <c r="I1463" s="10">
        <f>VLOOKUP(C1463,away!$B$2:$E$405,3,FALSE)</f>
        <v>0.57250000000000001</v>
      </c>
      <c r="J1463" s="10">
        <f>VLOOKUP(B1463,home!$B$2:$E$405,4,FALSE)</f>
        <v>1.0732999999999999</v>
      </c>
      <c r="K1463" s="12">
        <f t="shared" si="1958"/>
        <v>2.2780637874000003</v>
      </c>
      <c r="L1463" s="12">
        <f t="shared" si="1959"/>
        <v>0.66054906874999997</v>
      </c>
      <c r="M1463" s="13">
        <f t="shared" si="1960"/>
        <v>5.2939111993644344E-2</v>
      </c>
      <c r="N1463" s="13">
        <f t="shared" si="1961"/>
        <v>0.1205986739698342</v>
      </c>
      <c r="O1463" s="13">
        <f t="shared" si="1962"/>
        <v>3.4968881127853728E-2</v>
      </c>
      <c r="P1463" s="13">
        <f t="shared" si="1963"/>
        <v>7.9661341783258843E-2</v>
      </c>
      <c r="Q1463" s="13">
        <f t="shared" si="1964"/>
        <v>0.13736573598956919</v>
      </c>
      <c r="R1463" s="13">
        <f t="shared" si="1965"/>
        <v>1.1549330932116615E-2</v>
      </c>
      <c r="S1463" s="13">
        <f t="shared" si="1966"/>
        <v>2.996805733854702E-2</v>
      </c>
      <c r="T1463" s="13">
        <f t="shared" si="1967"/>
        <v>9.0736808986068299E-2</v>
      </c>
      <c r="U1463" s="13">
        <f t="shared" si="1968"/>
        <v>2.6310112565153546E-2</v>
      </c>
      <c r="V1463" s="13">
        <f t="shared" si="1969"/>
        <v>5.0105689942079173E-3</v>
      </c>
      <c r="W1463" s="13">
        <f t="shared" si="1970"/>
        <v>0.10430930292912886</v>
      </c>
      <c r="X1463" s="13">
        <f t="shared" si="1971"/>
        <v>6.8901412911797716E-2</v>
      </c>
      <c r="Y1463" s="13">
        <f t="shared" si="1972"/>
        <v>2.27563820672236E-2</v>
      </c>
      <c r="Z1463" s="13">
        <f t="shared" si="1973"/>
        <v>2.5429665972984002E-3</v>
      </c>
      <c r="AA1463" s="13">
        <f t="shared" si="1974"/>
        <v>5.7930401178732834E-3</v>
      </c>
      <c r="AB1463" s="13">
        <f t="shared" si="1975"/>
        <v>6.5984574557412809E-3</v>
      </c>
      <c r="AC1463" s="13">
        <f t="shared" si="1976"/>
        <v>4.7123553142537189E-4</v>
      </c>
      <c r="AD1463" s="13">
        <f t="shared" si="1977"/>
        <v>5.9405811422946306E-2</v>
      </c>
      <c r="AE1463" s="13">
        <f t="shared" si="1978"/>
        <v>3.9240453413765294E-2</v>
      </c>
      <c r="AF1463" s="13">
        <f t="shared" si="1979"/>
        <v>1.296012247989521E-2</v>
      </c>
      <c r="AG1463" s="13">
        <f t="shared" si="1980"/>
        <v>2.8535989449935744E-3</v>
      </c>
      <c r="AH1463" s="13">
        <f t="shared" si="1981"/>
        <v>4.1993855442695347E-4</v>
      </c>
      <c r="AI1463" s="13">
        <f t="shared" si="1982"/>
        <v>9.5664681377314665E-4</v>
      </c>
      <c r="AJ1463" s="13">
        <f t="shared" si="1983"/>
        <v>1.089651231894099E-3</v>
      </c>
      <c r="AK1463" s="13">
        <f t="shared" si="1984"/>
        <v>8.2743167075791579E-4</v>
      </c>
      <c r="AL1463" s="13">
        <f t="shared" si="1985"/>
        <v>2.8364098539317387E-5</v>
      </c>
      <c r="AM1463" s="13">
        <f t="shared" si="1986"/>
        <v>2.7066045552745457E-2</v>
      </c>
      <c r="AN1463" s="13">
        <f t="shared" si="1987"/>
        <v>1.787845118461109E-2</v>
      </c>
      <c r="AO1463" s="13">
        <f t="shared" si="1988"/>
        <v>5.9047971403435942E-3</v>
      </c>
      <c r="AP1463" s="13">
        <f t="shared" si="1989"/>
        <v>1.3001360840705417E-3</v>
      </c>
      <c r="AQ1463" s="13">
        <f t="shared" si="1990"/>
        <v>2.1470091989526694E-4</v>
      </c>
      <c r="AR1463" s="13">
        <f t="shared" si="1991"/>
        <v>5.5478004211789066E-5</v>
      </c>
      <c r="AS1463" s="13">
        <f t="shared" si="1992"/>
        <v>1.2638243239210134E-4</v>
      </c>
      <c r="AT1463" s="13">
        <f t="shared" si="1993"/>
        <v>1.439536212979875E-4</v>
      </c>
      <c r="AU1463" s="13">
        <f t="shared" si="1994"/>
        <v>1.0931184391467958E-4</v>
      </c>
      <c r="AV1463" s="13">
        <f t="shared" si="1995"/>
        <v>6.2254838288988156E-5</v>
      </c>
      <c r="AW1463" s="13">
        <f t="shared" si="1996"/>
        <v>1.1855979775752483E-6</v>
      </c>
      <c r="AX1463" s="13">
        <f t="shared" si="1997"/>
        <v>1.0276363040304708E-2</v>
      </c>
      <c r="AY1463" s="13">
        <f t="shared" si="1998"/>
        <v>6.7880420364101928E-3</v>
      </c>
      <c r="AZ1463" s="13">
        <f t="shared" si="1999"/>
        <v>2.2419174228933032E-3</v>
      </c>
      <c r="BA1463" s="13">
        <f t="shared" si="2000"/>
        <v>4.9363215530219052E-4</v>
      </c>
      <c r="BB1463" s="13">
        <f t="shared" si="2001"/>
        <v>8.1517065122479308E-5</v>
      </c>
      <c r="BC1463" s="13">
        <f t="shared" si="2002"/>
        <v>1.0769204290777364E-5</v>
      </c>
      <c r="BD1463" s="13">
        <f t="shared" si="2003"/>
        <v>6.1076573363676405E-6</v>
      </c>
      <c r="BE1463" s="13">
        <f t="shared" si="2004"/>
        <v>1.3913633003827061E-5</v>
      </c>
      <c r="BF1463" s="13">
        <f t="shared" si="2005"/>
        <v>1.5848071748595964E-5</v>
      </c>
      <c r="BG1463" s="13">
        <f t="shared" si="2006"/>
        <v>1.2034306116864489E-5</v>
      </c>
      <c r="BH1463" s="13">
        <f t="shared" si="2007"/>
        <v>6.8537292428288269E-6</v>
      </c>
      <c r="BI1463" s="13">
        <f t="shared" si="2008"/>
        <v>3.1226464793465556E-6</v>
      </c>
      <c r="BJ1463" s="14">
        <f t="shared" si="2009"/>
        <v>0.73138467492121184</v>
      </c>
      <c r="BK1463" s="14">
        <f t="shared" si="2010"/>
        <v>0.17486672177603299</v>
      </c>
      <c r="BL1463" s="14">
        <f t="shared" si="2011"/>
        <v>8.9068751253623957E-2</v>
      </c>
      <c r="BM1463" s="14">
        <f t="shared" si="2012"/>
        <v>0.55399318231345762</v>
      </c>
      <c r="BN1463" s="14">
        <f t="shared" si="2013"/>
        <v>0.43708307579627698</v>
      </c>
    </row>
    <row r="1464" spans="1:66" x14ac:dyDescent="0.25">
      <c r="A1464" t="s">
        <v>357</v>
      </c>
      <c r="B1464" t="s">
        <v>330</v>
      </c>
      <c r="C1464" t="s">
        <v>334</v>
      </c>
      <c r="D1464" t="s">
        <v>395</v>
      </c>
      <c r="E1464" s="10">
        <f>VLOOKUP(A1464,home!$A$2:$E$405,3,FALSE)</f>
        <v>1.9630000000000001</v>
      </c>
      <c r="F1464" s="10">
        <f>VLOOKUP(B1464,home!$B$2:$E$405,3,FALSE)</f>
        <v>0.81510000000000005</v>
      </c>
      <c r="G1464" s="10">
        <f>VLOOKUP(C1464,away!$B$2:$E$405,4,FALSE)</f>
        <v>0.71319999999999995</v>
      </c>
      <c r="H1464" s="10">
        <f>VLOOKUP(A1464,away!$A$2:$E$405,3,FALSE)</f>
        <v>1.5185</v>
      </c>
      <c r="I1464" s="10">
        <f>VLOOKUP(C1464,away!$B$2:$E$405,3,FALSE)</f>
        <v>0.52680000000000005</v>
      </c>
      <c r="J1464" s="10">
        <f>VLOOKUP(B1464,home!$B$2:$E$405,4,FALSE)</f>
        <v>1.5805</v>
      </c>
      <c r="K1464" s="12">
        <f t="shared" si="1958"/>
        <v>1.1411494551600001</v>
      </c>
      <c r="L1464" s="12">
        <f t="shared" si="1959"/>
        <v>1.2643143369000001</v>
      </c>
      <c r="M1464" s="13">
        <f t="shared" si="1960"/>
        <v>9.0223640896320637E-2</v>
      </c>
      <c r="N1464" s="13">
        <f t="shared" si="1961"/>
        <v>0.1029586586513878</v>
      </c>
      <c r="O1464" s="13">
        <f t="shared" si="1962"/>
        <v>0.11407104271253536</v>
      </c>
      <c r="P1464" s="13">
        <f t="shared" si="1963"/>
        <v>0.13017210824094283</v>
      </c>
      <c r="Q1464" s="13">
        <f t="shared" si="1964"/>
        <v>5.8745608612017816E-2</v>
      </c>
      <c r="R1464" s="13">
        <f t="shared" si="1965"/>
        <v>7.2110827363295382E-2</v>
      </c>
      <c r="S1464" s="13">
        <f t="shared" si="1966"/>
        <v>4.695215576415171E-2</v>
      </c>
      <c r="T1464" s="13">
        <f t="shared" si="1967"/>
        <v>7.4272915198090247E-2</v>
      </c>
      <c r="U1464" s="13">
        <f t="shared" si="1968"/>
        <v>8.2289231356761347E-2</v>
      </c>
      <c r="V1464" s="13">
        <f t="shared" si="1969"/>
        <v>7.5268041866225046E-3</v>
      </c>
      <c r="W1464" s="13">
        <f t="shared" si="1970"/>
        <v>2.234583975354891E-2</v>
      </c>
      <c r="X1464" s="13">
        <f t="shared" si="1971"/>
        <v>2.8252165570481852E-2</v>
      </c>
      <c r="Y1464" s="13">
        <f t="shared" si="1972"/>
        <v>1.785980898961639E-2</v>
      </c>
      <c r="Z1464" s="13">
        <f t="shared" si="1973"/>
        <v>3.0390250960378399E-2</v>
      </c>
      <c r="AA1464" s="13">
        <f t="shared" si="1974"/>
        <v>3.4679818325611476E-2</v>
      </c>
      <c r="AB1464" s="13">
        <f t="shared" si="1975"/>
        <v>1.9787427893659667E-2</v>
      </c>
      <c r="AC1464" s="13">
        <f t="shared" si="1976"/>
        <v>6.7871621530943055E-4</v>
      </c>
      <c r="AD1464" s="13">
        <f t="shared" si="1977"/>
        <v>6.3749857149637537E-3</v>
      </c>
      <c r="AE1464" s="13">
        <f t="shared" si="1978"/>
        <v>8.0599858369613721E-3</v>
      </c>
      <c r="AF1464" s="13">
        <f t="shared" si="1979"/>
        <v>5.0951778244406045E-3</v>
      </c>
      <c r="AG1464" s="13">
        <f t="shared" si="1980"/>
        <v>2.14730212416507E-3</v>
      </c>
      <c r="AH1464" s="13">
        <f t="shared" si="1981"/>
        <v>9.6057074977988523E-3</v>
      </c>
      <c r="AI1464" s="13">
        <f t="shared" si="1982"/>
        <v>1.0961547877539488E-2</v>
      </c>
      <c r="AJ1464" s="13">
        <f t="shared" si="1983"/>
        <v>6.2543821940822218E-3</v>
      </c>
      <c r="AK1464" s="13">
        <f t="shared" si="1984"/>
        <v>2.3790616110464439E-3</v>
      </c>
      <c r="AL1464" s="13">
        <f t="shared" si="1985"/>
        <v>3.9169299649819433E-5</v>
      </c>
      <c r="AM1464" s="13">
        <f t="shared" si="1986"/>
        <v>1.4549622950567342E-3</v>
      </c>
      <c r="AN1464" s="13">
        <f t="shared" si="1987"/>
        <v>1.8395296892891571E-3</v>
      </c>
      <c r="AO1464" s="13">
        <f t="shared" si="1988"/>
        <v>1.1628718796607423E-3</v>
      </c>
      <c r="AP1464" s="13">
        <f t="shared" si="1989"/>
        <v>4.9007852981097614E-4</v>
      </c>
      <c r="AQ1464" s="13">
        <f t="shared" si="1990"/>
        <v>1.5490332786172279E-4</v>
      </c>
      <c r="AR1464" s="13">
        <f t="shared" si="1991"/>
        <v>2.4289267411069806E-3</v>
      </c>
      <c r="AS1464" s="13">
        <f t="shared" si="1992"/>
        <v>2.7717684272377855E-3</v>
      </c>
      <c r="AT1464" s="13">
        <f t="shared" si="1993"/>
        <v>1.5815010152860449E-3</v>
      </c>
      <c r="AU1464" s="13">
        <f t="shared" si="1994"/>
        <v>6.0157634064288558E-4</v>
      </c>
      <c r="AV1464" s="13">
        <f t="shared" si="1995"/>
        <v>1.7162212834044392E-4</v>
      </c>
      <c r="AW1464" s="13">
        <f t="shared" si="1996"/>
        <v>1.5697876050263792E-6</v>
      </c>
      <c r="AX1464" s="13">
        <f t="shared" si="1997"/>
        <v>2.7672157171372281E-4</v>
      </c>
      <c r="AY1464" s="13">
        <f t="shared" si="1998"/>
        <v>3.4986305044716132E-4</v>
      </c>
      <c r="AZ1464" s="13">
        <f t="shared" si="1999"/>
        <v>2.2116843531595705E-4</v>
      </c>
      <c r="BA1464" s="13">
        <f t="shared" si="2000"/>
        <v>9.3208807879901627E-5</v>
      </c>
      <c r="BB1464" s="13">
        <f t="shared" si="2001"/>
        <v>2.9461308031979333E-5</v>
      </c>
      <c r="BC1464" s="13">
        <f t="shared" si="2002"/>
        <v>7.4496708257317123E-6</v>
      </c>
      <c r="BD1464" s="13">
        <f t="shared" si="2003"/>
        <v>5.1182115034355887E-4</v>
      </c>
      <c r="BE1464" s="13">
        <f t="shared" si="2004"/>
        <v>5.8406442685391671E-4</v>
      </c>
      <c r="BF1464" s="13">
        <f t="shared" si="2005"/>
        <v>3.3325240124134248E-4</v>
      </c>
      <c r="BG1464" s="13">
        <f t="shared" si="2006"/>
        <v>1.2676359870243987E-4</v>
      </c>
      <c r="BH1464" s="13">
        <f t="shared" si="2007"/>
        <v>3.6164052898352543E-5</v>
      </c>
      <c r="BI1464" s="13">
        <f t="shared" si="2008"/>
        <v>8.2537178522664861E-6</v>
      </c>
      <c r="BJ1464" s="14">
        <f t="shared" si="2009"/>
        <v>0.33219266684156751</v>
      </c>
      <c r="BK1464" s="14">
        <f t="shared" si="2010"/>
        <v>0.275942457653444</v>
      </c>
      <c r="BL1464" s="14">
        <f t="shared" si="2011"/>
        <v>0.36129476083283635</v>
      </c>
      <c r="BM1464" s="14">
        <f t="shared" si="2012"/>
        <v>0.43118995654888437</v>
      </c>
      <c r="BN1464" s="14">
        <f t="shared" si="2013"/>
        <v>0.5682818864764998</v>
      </c>
    </row>
    <row r="1465" spans="1:66" x14ac:dyDescent="0.25">
      <c r="A1465" t="s">
        <v>357</v>
      </c>
      <c r="B1465" t="s">
        <v>336</v>
      </c>
      <c r="C1465" t="s">
        <v>335</v>
      </c>
      <c r="D1465" t="s">
        <v>395</v>
      </c>
      <c r="E1465" s="10">
        <f>VLOOKUP(A1465,home!$A$2:$E$405,3,FALSE)</f>
        <v>1.9630000000000001</v>
      </c>
      <c r="F1465" s="10">
        <f>VLOOKUP(B1465,home!$B$2:$E$405,3,FALSE)</f>
        <v>0.61129999999999995</v>
      </c>
      <c r="G1465" s="10">
        <f>VLOOKUP(C1465,away!$B$2:$E$405,4,FALSE)</f>
        <v>0.30570000000000003</v>
      </c>
      <c r="H1465" s="10">
        <f>VLOOKUP(A1465,away!$A$2:$E$405,3,FALSE)</f>
        <v>1.5185</v>
      </c>
      <c r="I1465" s="10">
        <f>VLOOKUP(C1465,away!$B$2:$E$405,3,FALSE)</f>
        <v>1.0537000000000001</v>
      </c>
      <c r="J1465" s="10">
        <f>VLOOKUP(B1465,home!$B$2:$E$405,4,FALSE)</f>
        <v>0.7903</v>
      </c>
      <c r="K1465" s="12">
        <f t="shared" si="1958"/>
        <v>0.36683446683000004</v>
      </c>
      <c r="L1465" s="12">
        <f t="shared" si="1959"/>
        <v>1.2645143385349999</v>
      </c>
      <c r="M1465" s="13">
        <f t="shared" si="1960"/>
        <v>0.19566548141103893</v>
      </c>
      <c r="N1465" s="13">
        <f t="shared" si="1961"/>
        <v>7.1776842550453746E-2</v>
      </c>
      <c r="O1465" s="13">
        <f t="shared" si="1962"/>
        <v>0.24742180680061224</v>
      </c>
      <c r="P1465" s="13">
        <f t="shared" si="1963"/>
        <v>9.0762846579817855E-2</v>
      </c>
      <c r="Q1465" s="13">
        <f t="shared" si="1964"/>
        <v>1.316510988386828E-2</v>
      </c>
      <c r="R1465" s="13">
        <f t="shared" si="1965"/>
        <v>0.15643421118280537</v>
      </c>
      <c r="S1465" s="13">
        <f t="shared" si="1966"/>
        <v>1.0525482394574778E-2</v>
      </c>
      <c r="T1465" s="13">
        <f t="shared" si="1967"/>
        <v>1.6647470216540287E-2</v>
      </c>
      <c r="U1465" s="13">
        <f t="shared" si="1968"/>
        <v>5.738546045321604E-2</v>
      </c>
      <c r="V1465" s="13">
        <f t="shared" si="1969"/>
        <v>5.4249206739542745E-4</v>
      </c>
      <c r="W1465" s="13">
        <f t="shared" si="1970"/>
        <v>1.6098053550023948E-3</v>
      </c>
      <c r="X1465" s="13">
        <f t="shared" si="1971"/>
        <v>2.0356219536509543E-3</v>
      </c>
      <c r="Y1465" s="13">
        <f t="shared" si="1972"/>
        <v>1.2870365741141305E-3</v>
      </c>
      <c r="Z1465" s="13">
        <f t="shared" si="1973"/>
        <v>6.5937767692689886E-2</v>
      </c>
      <c r="AA1465" s="13">
        <f t="shared" si="1974"/>
        <v>2.4188245855508293E-2</v>
      </c>
      <c r="AB1465" s="13">
        <f t="shared" si="1975"/>
        <v>4.4365411359791711E-3</v>
      </c>
      <c r="AC1465" s="13">
        <f t="shared" si="1976"/>
        <v>1.5727775515352565E-5</v>
      </c>
      <c r="AD1465" s="13">
        <f t="shared" si="1977"/>
        <v>1.4763302227559555E-4</v>
      </c>
      <c r="AE1465" s="13">
        <f t="shared" si="1978"/>
        <v>1.8668407350874765E-4</v>
      </c>
      <c r="AF1465" s="13">
        <f t="shared" si="1979"/>
        <v>1.1803234386396668E-4</v>
      </c>
      <c r="AG1465" s="13">
        <f t="shared" si="1980"/>
        <v>4.9751197075626501E-5</v>
      </c>
      <c r="AH1465" s="13">
        <f t="shared" si="1981"/>
        <v>2.0844813174599058E-2</v>
      </c>
      <c r="AI1465" s="13">
        <f t="shared" si="1982"/>
        <v>7.6465959270750053E-3</v>
      </c>
      <c r="AJ1465" s="13">
        <f t="shared" si="1983"/>
        <v>1.4025174699865048E-3</v>
      </c>
      <c r="AK1465" s="13">
        <f t="shared" si="1984"/>
        <v>1.7149724944075337E-4</v>
      </c>
      <c r="AL1465" s="13">
        <f t="shared" si="1985"/>
        <v>2.9182412060571579E-7</v>
      </c>
      <c r="AM1465" s="13">
        <f t="shared" si="1986"/>
        <v>1.0831376202593925E-5</v>
      </c>
      <c r="AN1465" s="13">
        <f t="shared" si="1987"/>
        <v>1.3696430514246798E-5</v>
      </c>
      <c r="AO1465" s="13">
        <f t="shared" si="1988"/>
        <v>8.65966638600669E-6</v>
      </c>
      <c r="AP1465" s="13">
        <f t="shared" si="1989"/>
        <v>3.6500907706783414E-6</v>
      </c>
      <c r="AQ1465" s="13">
        <f t="shared" si="1990"/>
        <v>1.1538980291192578E-6</v>
      </c>
      <c r="AR1465" s="13">
        <f t="shared" si="1991"/>
        <v>5.2717130286727585E-3</v>
      </c>
      <c r="AS1465" s="13">
        <f t="shared" si="1992"/>
        <v>1.9338460381539359E-3</v>
      </c>
      <c r="AT1465" s="13">
        <f t="shared" si="1993"/>
        <v>3.5470069016875348E-4</v>
      </c>
      <c r="AU1465" s="13">
        <f t="shared" si="1994"/>
        <v>4.3372146187429245E-5</v>
      </c>
      <c r="AV1465" s="13">
        <f t="shared" si="1995"/>
        <v>3.9775995304846049E-6</v>
      </c>
      <c r="AW1465" s="13">
        <f t="shared" si="1996"/>
        <v>3.7602141300632233E-9</v>
      </c>
      <c r="AX1465" s="13">
        <f t="shared" si="1997"/>
        <v>6.6222035238561526E-7</v>
      </c>
      <c r="AY1465" s="13">
        <f t="shared" si="1998"/>
        <v>8.3738713086131088E-7</v>
      </c>
      <c r="AZ1465" s="13">
        <f t="shared" si="1999"/>
        <v>5.2944401693940609E-7</v>
      </c>
      <c r="BA1465" s="13">
        <f t="shared" si="2000"/>
        <v>2.2316318362381547E-7</v>
      </c>
      <c r="BB1465" s="13">
        <f t="shared" si="2001"/>
        <v>7.0548261381358437E-8</v>
      </c>
      <c r="BC1465" s="13">
        <f t="shared" si="2002"/>
        <v>1.7841857615088555E-8</v>
      </c>
      <c r="BD1465" s="13">
        <f t="shared" si="2003"/>
        <v>1.1110261188997449E-3</v>
      </c>
      <c r="BE1465" s="13">
        <f t="shared" si="2004"/>
        <v>4.0756267396079211E-4</v>
      </c>
      <c r="BF1465" s="13">
        <f t="shared" si="2005"/>
        <v>7.475401810110816E-5</v>
      </c>
      <c r="BG1465" s="13">
        <f t="shared" si="2006"/>
        <v>9.1407834578400621E-6</v>
      </c>
      <c r="BH1465" s="13">
        <f t="shared" si="2007"/>
        <v>8.3828860654131054E-7</v>
      </c>
      <c r="BI1465" s="13">
        <f t="shared" si="2008"/>
        <v>6.1502630806049072E-8</v>
      </c>
      <c r="BJ1465" s="14">
        <f t="shared" si="2009"/>
        <v>0.10706431923705917</v>
      </c>
      <c r="BK1465" s="14">
        <f t="shared" si="2010"/>
        <v>0.29751315943959378</v>
      </c>
      <c r="BL1465" s="14">
        <f t="shared" si="2011"/>
        <v>0.52914268213759263</v>
      </c>
      <c r="BM1465" s="14">
        <f t="shared" si="2012"/>
        <v>0.22443079647142236</v>
      </c>
      <c r="BN1465" s="14">
        <f t="shared" si="2013"/>
        <v>0.77522629840859647</v>
      </c>
    </row>
    <row r="1466" spans="1:66" x14ac:dyDescent="0.25">
      <c r="A1466" t="s">
        <v>357</v>
      </c>
      <c r="B1466" t="s">
        <v>331</v>
      </c>
      <c r="C1466" t="s">
        <v>337</v>
      </c>
      <c r="D1466" t="s">
        <v>395</v>
      </c>
      <c r="E1466" s="10">
        <f>VLOOKUP(A1466,home!$A$2:$E$405,3,FALSE)</f>
        <v>1.9630000000000001</v>
      </c>
      <c r="F1466" s="10">
        <f>VLOOKUP(B1466,home!$B$2:$E$405,3,FALSE)</f>
        <v>0.81510000000000005</v>
      </c>
      <c r="G1466" s="10">
        <f>VLOOKUP(C1466,away!$B$2:$E$405,4,FALSE)</f>
        <v>1.1207</v>
      </c>
      <c r="H1466" s="10">
        <f>VLOOKUP(A1466,away!$A$2:$E$405,3,FALSE)</f>
        <v>1.5185</v>
      </c>
      <c r="I1466" s="10">
        <f>VLOOKUP(C1466,away!$B$2:$E$405,3,FALSE)</f>
        <v>0.92200000000000004</v>
      </c>
      <c r="J1466" s="10">
        <f>VLOOKUP(B1466,home!$B$2:$E$405,4,FALSE)</f>
        <v>1.1854</v>
      </c>
      <c r="K1466" s="12">
        <f t="shared" si="1958"/>
        <v>1.7931662849100003</v>
      </c>
      <c r="L1466" s="12">
        <f t="shared" si="1959"/>
        <v>1.6596275678000001</v>
      </c>
      <c r="M1466" s="13">
        <f t="shared" si="1960"/>
        <v>3.1657067527614997E-2</v>
      </c>
      <c r="N1466" s="13">
        <f t="shared" si="1961"/>
        <v>5.6766386169638396E-2</v>
      </c>
      <c r="O1466" s="13">
        <f t="shared" si="1962"/>
        <v>5.2538941984536042E-2</v>
      </c>
      <c r="P1466" s="13">
        <f t="shared" si="1963"/>
        <v>9.4211059411512532E-2</v>
      </c>
      <c r="Q1466" s="13">
        <f t="shared" si="1964"/>
        <v>5.0895784897788447E-2</v>
      </c>
      <c r="R1466" s="13">
        <f t="shared" si="1965"/>
        <v>4.3597538250290432E-2</v>
      </c>
      <c r="S1466" s="13">
        <f t="shared" si="1966"/>
        <v>7.0092750281569041E-2</v>
      </c>
      <c r="T1466" s="13">
        <f t="shared" si="1967"/>
        <v>8.4468047701188612E-2</v>
      </c>
      <c r="U1466" s="13">
        <f t="shared" si="1968"/>
        <v>7.8177635695494935E-2</v>
      </c>
      <c r="V1466" s="13">
        <f t="shared" si="1969"/>
        <v>2.3177244194392693E-2</v>
      </c>
      <c r="W1466" s="13">
        <f t="shared" si="1970"/>
        <v>3.0421535174248601E-2</v>
      </c>
      <c r="X1466" s="13">
        <f t="shared" si="1971"/>
        <v>5.0488418429980357E-2</v>
      </c>
      <c r="Y1466" s="13">
        <f t="shared" si="1972"/>
        <v>4.1895985540508503E-2</v>
      </c>
      <c r="Z1466" s="13">
        <f t="shared" si="1973"/>
        <v>2.4118558789465651E-2</v>
      </c>
      <c r="AA1466" s="13">
        <f t="shared" si="1974"/>
        <v>4.324858646188956E-2</v>
      </c>
      <c r="AB1466" s="13">
        <f t="shared" si="1975"/>
        <v>3.8775953556737713E-2</v>
      </c>
      <c r="AC1466" s="13">
        <f t="shared" si="1976"/>
        <v>4.3109503270642403E-3</v>
      </c>
      <c r="AD1466" s="13">
        <f t="shared" si="1977"/>
        <v>1.3637717802416576E-2</v>
      </c>
      <c r="AE1466" s="13">
        <f t="shared" si="1978"/>
        <v>2.2633532426767383E-2</v>
      </c>
      <c r="AF1466" s="13">
        <f t="shared" si="1979"/>
        <v>1.8781617186079194E-2</v>
      </c>
      <c r="AG1466" s="13">
        <f t="shared" si="1980"/>
        <v>1.0390163216627762E-2</v>
      </c>
      <c r="AH1466" s="13">
        <f t="shared" si="1981"/>
        <v>1.0006956265650549E-2</v>
      </c>
      <c r="AI1466" s="13">
        <f t="shared" si="1982"/>
        <v>1.7944136590133448E-2</v>
      </c>
      <c r="AJ1466" s="13">
        <f t="shared" si="1983"/>
        <v>1.6088410372623596E-2</v>
      </c>
      <c r="AK1466" s="13">
        <f t="shared" si="1984"/>
        <v>9.616398352661655E-3</v>
      </c>
      <c r="AL1466" s="13">
        <f t="shared" si="1985"/>
        <v>5.1317349218002689E-4</v>
      </c>
      <c r="AM1466" s="13">
        <f t="shared" si="1986"/>
        <v>4.8909391532820567E-3</v>
      </c>
      <c r="AN1466" s="13">
        <f t="shared" si="1987"/>
        <v>8.1171374512192911E-3</v>
      </c>
      <c r="AO1466" s="13">
        <f t="shared" si="1988"/>
        <v>6.7357125428326829E-3</v>
      </c>
      <c r="AP1466" s="13">
        <f t="shared" si="1989"/>
        <v>3.726258074953785E-3</v>
      </c>
      <c r="AQ1466" s="13">
        <f t="shared" si="1990"/>
        <v>1.5460501564826654E-3</v>
      </c>
      <c r="AR1466" s="13">
        <f t="shared" si="1991"/>
        <v>3.3215640976485177E-3</v>
      </c>
      <c r="AS1466" s="13">
        <f t="shared" si="1992"/>
        <v>5.9561167530708297E-3</v>
      </c>
      <c r="AT1466" s="13">
        <f t="shared" si="1993"/>
        <v>5.3401538752971163E-3</v>
      </c>
      <c r="AU1466" s="13">
        <f t="shared" si="1994"/>
        <v>3.1919279618047572E-3</v>
      </c>
      <c r="AV1466" s="13">
        <f t="shared" si="1995"/>
        <v>1.4309144012424474E-3</v>
      </c>
      <c r="AW1466" s="13">
        <f t="shared" si="1996"/>
        <v>4.2422173814576631E-5</v>
      </c>
      <c r="AX1466" s="13">
        <f t="shared" si="1997"/>
        <v>1.4617111985352732E-3</v>
      </c>
      <c r="AY1466" s="13">
        <f t="shared" si="1998"/>
        <v>2.4258962012511185E-3</v>
      </c>
      <c r="AZ1466" s="13">
        <f t="shared" si="1999"/>
        <v>2.0130421061088266E-3</v>
      </c>
      <c r="BA1466" s="13">
        <f t="shared" si="2000"/>
        <v>1.1136333914801269E-3</v>
      </c>
      <c r="BB1466" s="13">
        <f t="shared" si="2001"/>
        <v>4.6205416923075711E-4</v>
      </c>
      <c r="BC1466" s="13">
        <f t="shared" si="2002"/>
        <v>1.5336756741445818E-4</v>
      </c>
      <c r="BD1466" s="13">
        <f t="shared" si="2003"/>
        <v>9.1875989077870189E-4</v>
      </c>
      <c r="BE1466" s="13">
        <f t="shared" si="2004"/>
        <v>1.6474892600719627E-3</v>
      </c>
      <c r="BF1466" s="13">
        <f t="shared" si="2005"/>
        <v>1.4771110979561832E-3</v>
      </c>
      <c r="BG1466" s="13">
        <f t="shared" si="2006"/>
        <v>8.8290193997380675E-4</v>
      </c>
      <c r="BH1466" s="13">
        <f t="shared" si="2007"/>
        <v>3.9579749791066607E-4</v>
      </c>
      <c r="BI1466" s="13">
        <f t="shared" si="2008"/>
        <v>1.4194614578102842E-4</v>
      </c>
      <c r="BJ1466" s="14">
        <f t="shared" si="2009"/>
        <v>0.41302499055803488</v>
      </c>
      <c r="BK1466" s="14">
        <f t="shared" si="2010"/>
        <v>0.22638814143558461</v>
      </c>
      <c r="BL1466" s="14">
        <f t="shared" si="2011"/>
        <v>0.33469924045155391</v>
      </c>
      <c r="BM1466" s="14">
        <f t="shared" si="2012"/>
        <v>0.66618067896582167</v>
      </c>
      <c r="BN1466" s="14">
        <f t="shared" si="2013"/>
        <v>0.32966677824138085</v>
      </c>
    </row>
    <row r="1467" spans="1:66" x14ac:dyDescent="0.25">
      <c r="A1467" t="s">
        <v>290</v>
      </c>
      <c r="B1467" t="s">
        <v>306</v>
      </c>
      <c r="C1467" t="s">
        <v>293</v>
      </c>
      <c r="D1467" t="s">
        <v>395</v>
      </c>
      <c r="E1467" s="10">
        <f>VLOOKUP(A1467,home!$A$2:$E$405,3,FALSE)</f>
        <v>1.6512</v>
      </c>
      <c r="F1467" s="10">
        <f>VLOOKUP(B1467,home!$B$2:$E$405,3,FALSE)</f>
        <v>1.1734</v>
      </c>
      <c r="G1467" s="10">
        <f>VLOOKUP(C1467,away!$B$2:$E$405,4,FALSE)</f>
        <v>1.2868999999999999</v>
      </c>
      <c r="H1467" s="10">
        <f>VLOOKUP(A1467,away!$A$2:$E$405,3,FALSE)</f>
        <v>1.1418999999999999</v>
      </c>
      <c r="I1467" s="10">
        <f>VLOOKUP(C1467,away!$B$2:$E$405,3,FALSE)</f>
        <v>0.71150000000000002</v>
      </c>
      <c r="J1467" s="10">
        <f>VLOOKUP(B1467,home!$B$2:$E$405,4,FALSE)</f>
        <v>0.93049999999999999</v>
      </c>
      <c r="K1467" s="12">
        <f t="shared" si="1958"/>
        <v>2.4933920171519999</v>
      </c>
      <c r="L1467" s="12">
        <f t="shared" si="1959"/>
        <v>0.75599575142499997</v>
      </c>
      <c r="M1467" s="13">
        <f t="shared" si="1960"/>
        <v>3.8797953888457866E-2</v>
      </c>
      <c r="N1467" s="13">
        <f t="shared" si="1961"/>
        <v>9.6738508507312207E-2</v>
      </c>
      <c r="O1467" s="13">
        <f t="shared" si="1962"/>
        <v>2.9331088303657202E-2</v>
      </c>
      <c r="P1467" s="13">
        <f t="shared" si="1963"/>
        <v>7.3133901430719239E-2</v>
      </c>
      <c r="Q1467" s="13">
        <f t="shared" si="1964"/>
        <v>0.12060351243166156</v>
      </c>
      <c r="R1467" s="13">
        <f t="shared" si="1965"/>
        <v>1.1087089071118175E-2</v>
      </c>
      <c r="S1467" s="13">
        <f t="shared" si="1966"/>
        <v>3.4464237172500245E-2</v>
      </c>
      <c r="T1467" s="13">
        <f t="shared" si="1967"/>
        <v>9.1175743005268317E-2</v>
      </c>
      <c r="U1467" s="13">
        <f t="shared" si="1968"/>
        <v>2.7644459383379231E-2</v>
      </c>
      <c r="V1467" s="13">
        <f t="shared" si="1969"/>
        <v>7.2183191570270398E-3</v>
      </c>
      <c r="W1467" s="13">
        <f t="shared" si="1970"/>
        <v>0.10023727837919899</v>
      </c>
      <c r="X1467" s="13">
        <f t="shared" si="1971"/>
        <v>7.5778956589079433E-2</v>
      </c>
      <c r="Y1467" s="13">
        <f t="shared" si="1972"/>
        <v>2.8644284614381777E-2</v>
      </c>
      <c r="Z1467" s="13">
        <f t="shared" si="1973"/>
        <v>2.7939307444786302E-3</v>
      </c>
      <c r="AA1467" s="13">
        <f t="shared" si="1974"/>
        <v>6.9663646147585592E-3</v>
      </c>
      <c r="AB1467" s="13">
        <f t="shared" si="1975"/>
        <v>8.6849389595045814E-3</v>
      </c>
      <c r="AC1467" s="13">
        <f t="shared" si="1976"/>
        <v>8.5040541577782801E-4</v>
      </c>
      <c r="AD1467" s="13">
        <f t="shared" si="1977"/>
        <v>6.2482707432934388E-2</v>
      </c>
      <c r="AE1467" s="13">
        <f t="shared" si="1978"/>
        <v>4.7236661356829662E-2</v>
      </c>
      <c r="AF1467" s="13">
        <f t="shared" si="1979"/>
        <v>1.7855357648632348E-2</v>
      </c>
      <c r="AG1467" s="13">
        <f t="shared" si="1980"/>
        <v>4.4995248408466445E-3</v>
      </c>
      <c r="AH1467" s="13">
        <f t="shared" si="1981"/>
        <v>5.2804994315038282E-4</v>
      </c>
      <c r="AI1467" s="13">
        <f t="shared" si="1982"/>
        <v>1.3166355129087316E-3</v>
      </c>
      <c r="AJ1467" s="13">
        <f t="shared" si="1983"/>
        <v>1.6414442386927304E-3</v>
      </c>
      <c r="AK1467" s="13">
        <f t="shared" si="1984"/>
        <v>1.3642546537855321E-3</v>
      </c>
      <c r="AL1467" s="13">
        <f t="shared" si="1985"/>
        <v>6.4120356483178022E-5</v>
      </c>
      <c r="AM1467" s="13">
        <f t="shared" si="1986"/>
        <v>3.115877678466451E-2</v>
      </c>
      <c r="AN1467" s="13">
        <f t="shared" si="1987"/>
        <v>2.3555902868806287E-2</v>
      </c>
      <c r="AO1467" s="13">
        <f t="shared" si="1988"/>
        <v>8.9040812448987604E-3</v>
      </c>
      <c r="AP1467" s="13">
        <f t="shared" si="1989"/>
        <v>2.2438158638288293E-3</v>
      </c>
      <c r="AQ1467" s="13">
        <f t="shared" si="1990"/>
        <v>4.2407881500865278E-4</v>
      </c>
      <c r="AR1467" s="13">
        <f t="shared" si="1991"/>
        <v>7.9840702712380467E-5</v>
      </c>
      <c r="AS1467" s="13">
        <f t="shared" si="1992"/>
        <v>1.9907417078685543E-4</v>
      </c>
      <c r="AT1467" s="13">
        <f t="shared" si="1993"/>
        <v>2.4818497413054964E-4</v>
      </c>
      <c r="AU1467" s="13">
        <f t="shared" si="1994"/>
        <v>2.0627414442472939E-4</v>
      </c>
      <c r="AV1467" s="13">
        <f t="shared" si="1995"/>
        <v>1.2858057626336978E-4</v>
      </c>
      <c r="AW1467" s="13">
        <f t="shared" si="1996"/>
        <v>3.3574020167726003E-6</v>
      </c>
      <c r="AX1467" s="13">
        <f t="shared" si="1997"/>
        <v>1.294850754985058E-2</v>
      </c>
      <c r="AY1467" s="13">
        <f t="shared" si="1998"/>
        <v>9.7890166949815734E-3</v>
      </c>
      <c r="AZ1467" s="13">
        <f t="shared" si="1999"/>
        <v>3.7002275160172319E-3</v>
      </c>
      <c r="BA1467" s="13">
        <f t="shared" si="2000"/>
        <v>9.324520938049695E-4</v>
      </c>
      <c r="BB1467" s="13">
        <f t="shared" si="2001"/>
        <v>1.762324553309756E-4</v>
      </c>
      <c r="BC1467" s="13">
        <f t="shared" si="2002"/>
        <v>2.6646197498682737E-5</v>
      </c>
      <c r="BD1467" s="13">
        <f t="shared" si="2003"/>
        <v>1.0059872006891013E-5</v>
      </c>
      <c r="BE1467" s="13">
        <f t="shared" si="2004"/>
        <v>2.5083204555552913E-5</v>
      </c>
      <c r="BF1467" s="13">
        <f t="shared" si="2005"/>
        <v>3.1271131001703164E-5</v>
      </c>
      <c r="BG1467" s="13">
        <f t="shared" si="2006"/>
        <v>2.5990396135653695E-5</v>
      </c>
      <c r="BH1467" s="13">
        <f t="shared" si="2007"/>
        <v>1.6201061561814284E-5</v>
      </c>
      <c r="BI1467" s="13">
        <f t="shared" si="2008"/>
        <v>8.0791195135231693E-6</v>
      </c>
      <c r="BJ1467" s="14">
        <f t="shared" si="2009"/>
        <v>0.73911227289083614</v>
      </c>
      <c r="BK1467" s="14">
        <f t="shared" si="2010"/>
        <v>0.16431795411594696</v>
      </c>
      <c r="BL1467" s="14">
        <f t="shared" si="2011"/>
        <v>8.9542964034048128E-2</v>
      </c>
      <c r="BM1467" s="14">
        <f t="shared" si="2012"/>
        <v>0.61628940885941885</v>
      </c>
      <c r="BN1467" s="14">
        <f t="shared" si="2013"/>
        <v>0.36969205363292623</v>
      </c>
    </row>
    <row r="1468" spans="1:66" x14ac:dyDescent="0.25">
      <c r="A1468" t="s">
        <v>290</v>
      </c>
      <c r="B1468" t="s">
        <v>297</v>
      </c>
      <c r="C1468" t="s">
        <v>305</v>
      </c>
      <c r="D1468" t="s">
        <v>395</v>
      </c>
      <c r="E1468" s="10">
        <f>VLOOKUP(A1468,home!$A$2:$E$405,3,FALSE)</f>
        <v>1.6512</v>
      </c>
      <c r="F1468" s="10">
        <f>VLOOKUP(B1468,home!$B$2:$E$405,3,FALSE)</f>
        <v>1.1734</v>
      </c>
      <c r="G1468" s="10">
        <f>VLOOKUP(C1468,away!$B$2:$E$405,4,FALSE)</f>
        <v>0.52990000000000004</v>
      </c>
      <c r="H1468" s="10">
        <f>VLOOKUP(A1468,away!$A$2:$E$405,3,FALSE)</f>
        <v>1.1418999999999999</v>
      </c>
      <c r="I1468" s="10">
        <f>VLOOKUP(C1468,away!$B$2:$E$405,3,FALSE)</f>
        <v>1.0399</v>
      </c>
      <c r="J1468" s="10">
        <f>VLOOKUP(B1468,home!$B$2:$E$405,4,FALSE)</f>
        <v>0.76629999999999998</v>
      </c>
      <c r="K1468" s="12">
        <f t="shared" si="1958"/>
        <v>1.0266908305920002</v>
      </c>
      <c r="L1468" s="12">
        <f t="shared" si="1959"/>
        <v>0.90995198500300001</v>
      </c>
      <c r="M1468" s="13">
        <f t="shared" si="1960"/>
        <v>0.14418720116496284</v>
      </c>
      <c r="N1468" s="13">
        <f t="shared" si="1961"/>
        <v>0.1480356773247915</v>
      </c>
      <c r="O1468" s="13">
        <f t="shared" si="1962"/>
        <v>0.13120342991208481</v>
      </c>
      <c r="P1468" s="13">
        <f t="shared" si="1963"/>
        <v>0.13470535843295761</v>
      </c>
      <c r="Q1468" s="13">
        <f t="shared" si="1964"/>
        <v>7.599343625491975E-2</v>
      </c>
      <c r="R1468" s="13">
        <f t="shared" si="1965"/>
        <v>5.9694410743851768E-2</v>
      </c>
      <c r="S1468" s="13">
        <f t="shared" si="1966"/>
        <v>3.146176193855011E-2</v>
      </c>
      <c r="T1468" s="13">
        <f t="shared" si="1967"/>
        <v>6.9150378167363163E-2</v>
      </c>
      <c r="U1468" s="13">
        <f t="shared" si="1968"/>
        <v>6.1287704148305186E-2</v>
      </c>
      <c r="V1468" s="13">
        <f t="shared" si="1969"/>
        <v>3.2658684794822589E-3</v>
      </c>
      <c r="W1468" s="13">
        <f t="shared" si="1970"/>
        <v>2.6007254729367928E-2</v>
      </c>
      <c r="X1468" s="13">
        <f t="shared" si="1971"/>
        <v>2.3665353065467003E-2</v>
      </c>
      <c r="Y1468" s="13">
        <f t="shared" si="1972"/>
        <v>1.0767167498859264E-2</v>
      </c>
      <c r="Z1468" s="13">
        <f t="shared" si="1973"/>
        <v>1.8106349183317445E-2</v>
      </c>
      <c r="AA1468" s="13">
        <f t="shared" si="1974"/>
        <v>1.858962268200897E-2</v>
      </c>
      <c r="AB1468" s="13">
        <f t="shared" si="1975"/>
        <v>9.5428975758918358E-3</v>
      </c>
      <c r="AC1468" s="13">
        <f t="shared" si="1976"/>
        <v>1.9069392973558613E-4</v>
      </c>
      <c r="AD1468" s="13">
        <f t="shared" si="1977"/>
        <v>6.6753524898781206E-3</v>
      </c>
      <c r="AE1468" s="13">
        <f t="shared" si="1978"/>
        <v>6.0742502487593142E-3</v>
      </c>
      <c r="AF1468" s="13">
        <f t="shared" si="1979"/>
        <v>2.7636380356317516E-3</v>
      </c>
      <c r="AG1468" s="13">
        <f t="shared" si="1980"/>
        <v>8.3825930545096817E-4</v>
      </c>
      <c r="AH1468" s="13">
        <f t="shared" si="1981"/>
        <v>4.1189770951292884E-3</v>
      </c>
      <c r="AI1468" s="13">
        <f t="shared" si="1982"/>
        <v>4.2289160149877134E-3</v>
      </c>
      <c r="AJ1468" s="13">
        <f t="shared" si="1983"/>
        <v>2.1708946479657731E-3</v>
      </c>
      <c r="AK1468" s="13">
        <f t="shared" si="1984"/>
        <v>7.4294587641590259E-4</v>
      </c>
      <c r="AL1468" s="13">
        <f t="shared" si="1985"/>
        <v>7.1261509894023479E-6</v>
      </c>
      <c r="AM1468" s="13">
        <f t="shared" si="1986"/>
        <v>1.370704638465469E-3</v>
      </c>
      <c r="AN1468" s="13">
        <f t="shared" si="1987"/>
        <v>1.247275406624473E-3</v>
      </c>
      <c r="AO1468" s="13">
        <f t="shared" si="1988"/>
        <v>5.6748036605168157E-4</v>
      </c>
      <c r="AP1468" s="13">
        <f t="shared" si="1989"/>
        <v>1.7212662851298559E-4</v>
      </c>
      <c r="AQ1468" s="13">
        <f t="shared" si="1990"/>
        <v>3.9156741821816298E-5</v>
      </c>
      <c r="AR1468" s="13">
        <f t="shared" si="1991"/>
        <v>7.4961427677895773E-4</v>
      </c>
      <c r="AS1468" s="13">
        <f t="shared" si="1992"/>
        <v>7.6962210444980956E-4</v>
      </c>
      <c r="AT1468" s="13">
        <f t="shared" si="1993"/>
        <v>3.9508197882976895E-4</v>
      </c>
      <c r="AU1468" s="13">
        <f t="shared" si="1994"/>
        <v>1.3520901499888886E-4</v>
      </c>
      <c r="AV1468" s="13">
        <f t="shared" si="1995"/>
        <v>3.4704463978183854E-5</v>
      </c>
      <c r="AW1468" s="13">
        <f t="shared" si="1996"/>
        <v>1.8493140929119352E-7</v>
      </c>
      <c r="AX1468" s="13">
        <f t="shared" si="1997"/>
        <v>2.3454831396040325E-4</v>
      </c>
      <c r="AY1468" s="13">
        <f t="shared" si="1998"/>
        <v>2.1342770386737576E-4</v>
      </c>
      <c r="AZ1468" s="13">
        <f t="shared" si="1999"/>
        <v>9.7104481394375518E-5</v>
      </c>
      <c r="BA1468" s="13">
        <f t="shared" si="2000"/>
        <v>2.9453471865832965E-5</v>
      </c>
      <c r="BB1468" s="13">
        <f t="shared" si="2001"/>
        <v>6.7003112973861791E-6</v>
      </c>
      <c r="BC1468" s="13">
        <f t="shared" si="2002"/>
        <v>1.2193923130389164E-6</v>
      </c>
      <c r="BD1468" s="13">
        <f t="shared" si="2003"/>
        <v>1.1368549985693341E-4</v>
      </c>
      <c r="BE1468" s="13">
        <f t="shared" si="2004"/>
        <v>1.1671986027438167E-4</v>
      </c>
      <c r="BF1468" s="13">
        <f t="shared" si="2005"/>
        <v>5.9917605145843553E-5</v>
      </c>
      <c r="BG1468" s="13">
        <f t="shared" si="2006"/>
        <v>2.0505618598089878E-5</v>
      </c>
      <c r="BH1468" s="13">
        <f t="shared" si="2007"/>
        <v>5.263232647568915E-6</v>
      </c>
      <c r="BI1468" s="13">
        <f t="shared" si="2008"/>
        <v>1.0807425397062926E-6</v>
      </c>
      <c r="BJ1468" s="14">
        <f t="shared" si="2009"/>
        <v>0.37394996457666352</v>
      </c>
      <c r="BK1468" s="14">
        <f t="shared" si="2010"/>
        <v>0.31403143780054521</v>
      </c>
      <c r="BL1468" s="14">
        <f t="shared" si="2011"/>
        <v>0.29398120309473924</v>
      </c>
      <c r="BM1468" s="14">
        <f t="shared" si="2012"/>
        <v>0.30603619804923898</v>
      </c>
      <c r="BN1468" s="14">
        <f t="shared" si="2013"/>
        <v>0.69381951383356821</v>
      </c>
    </row>
    <row r="1469" spans="1:66" x14ac:dyDescent="0.25">
      <c r="A1469" t="s">
        <v>290</v>
      </c>
      <c r="B1469" t="s">
        <v>298</v>
      </c>
      <c r="C1469" t="s">
        <v>309</v>
      </c>
      <c r="D1469" t="s">
        <v>395</v>
      </c>
      <c r="E1469" s="10">
        <f>VLOOKUP(A1469,home!$A$2:$E$405,3,FALSE)</f>
        <v>1.6512</v>
      </c>
      <c r="F1469" s="10">
        <f>VLOOKUP(B1469,home!$B$2:$E$405,3,FALSE)</f>
        <v>0.60560000000000003</v>
      </c>
      <c r="G1469" s="10">
        <f>VLOOKUP(C1469,away!$B$2:$E$405,4,FALSE)</f>
        <v>1.1355</v>
      </c>
      <c r="H1469" s="10">
        <f>VLOOKUP(A1469,away!$A$2:$E$405,3,FALSE)</f>
        <v>1.1418999999999999</v>
      </c>
      <c r="I1469" s="10">
        <f>VLOOKUP(C1469,away!$B$2:$E$405,3,FALSE)</f>
        <v>1.0399</v>
      </c>
      <c r="J1469" s="10">
        <f>VLOOKUP(B1469,home!$B$2:$E$405,4,FALSE)</f>
        <v>1.4778</v>
      </c>
      <c r="K1469" s="12">
        <f t="shared" si="1958"/>
        <v>1.1354622105600001</v>
      </c>
      <c r="L1469" s="12">
        <f t="shared" si="1959"/>
        <v>1.7548310628180002</v>
      </c>
      <c r="M1469" s="13">
        <f t="shared" si="1960"/>
        <v>5.5559915977675269E-2</v>
      </c>
      <c r="N1469" s="13">
        <f t="shared" si="1961"/>
        <v>6.3086185014539026E-2</v>
      </c>
      <c r="O1469" s="13">
        <f t="shared" si="1962"/>
        <v>9.7498266405182679E-2</v>
      </c>
      <c r="P1469" s="13">
        <f t="shared" si="1963"/>
        <v>0.11070559709819651</v>
      </c>
      <c r="Q1469" s="13">
        <f t="shared" si="1964"/>
        <v>3.5815989546202825E-2</v>
      </c>
      <c r="R1469" s="13">
        <f t="shared" si="1965"/>
        <v>8.5546493229359644E-2</v>
      </c>
      <c r="S1469" s="13">
        <f t="shared" si="1966"/>
        <v>5.5146453217247218E-2</v>
      </c>
      <c r="T1469" s="13">
        <f t="shared" si="1967"/>
        <v>6.2851011001241477E-2</v>
      </c>
      <c r="U1469" s="13">
        <f t="shared" si="1968"/>
        <v>9.7134810307864777E-2</v>
      </c>
      <c r="V1469" s="13">
        <f t="shared" si="1969"/>
        <v>1.2209083800863024E-2</v>
      </c>
      <c r="W1469" s="13">
        <f t="shared" si="1970"/>
        <v>1.3555900887841765E-2</v>
      </c>
      <c r="X1469" s="13">
        <f t="shared" si="1971"/>
        <v>2.3788315962466836E-2</v>
      </c>
      <c r="Y1469" s="13">
        <f t="shared" si="1972"/>
        <v>2.0872237891533044E-2</v>
      </c>
      <c r="Z1469" s="13">
        <f t="shared" si="1973"/>
        <v>5.0039881211343354E-2</v>
      </c>
      <c r="AA1469" s="13">
        <f t="shared" si="1974"/>
        <v>5.6818394136391739E-2</v>
      </c>
      <c r="AB1469" s="13">
        <f t="shared" si="1975"/>
        <v>3.2257569703288358E-2</v>
      </c>
      <c r="AC1469" s="13">
        <f t="shared" si="1976"/>
        <v>1.5204463150416264E-3</v>
      </c>
      <c r="AD1469" s="13">
        <f t="shared" si="1977"/>
        <v>3.8480532970602698E-3</v>
      </c>
      <c r="AE1469" s="13">
        <f t="shared" si="1978"/>
        <v>6.7526834570605827E-3</v>
      </c>
      <c r="AF1469" s="13">
        <f t="shared" si="1979"/>
        <v>5.9249093439135763E-3</v>
      </c>
      <c r="AG1469" s="13">
        <f t="shared" si="1980"/>
        <v>3.4657383203600548E-3</v>
      </c>
      <c r="AH1469" s="13">
        <f t="shared" si="1981"/>
        <v>2.1952884482347036E-2</v>
      </c>
      <c r="AI1469" s="13">
        <f t="shared" si="1982"/>
        <v>2.4926670742494085E-2</v>
      </c>
      <c r="AJ1469" s="13">
        <f t="shared" si="1983"/>
        <v>1.4151646331586809E-2</v>
      </c>
      <c r="AK1469" s="13">
        <f t="shared" si="1984"/>
        <v>5.356219875575623E-3</v>
      </c>
      <c r="AL1469" s="13">
        <f t="shared" si="1985"/>
        <v>1.2118226905171689E-4</v>
      </c>
      <c r="AM1469" s="13">
        <f t="shared" si="1986"/>
        <v>8.7386382060654973E-4</v>
      </c>
      <c r="AN1469" s="13">
        <f t="shared" si="1987"/>
        <v>1.5334833770731897E-3</v>
      </c>
      <c r="AO1469" s="13">
        <f t="shared" si="1988"/>
        <v>1.3455021322015411E-3</v>
      </c>
      <c r="AP1469" s="13">
        <f t="shared" si="1989"/>
        <v>7.8704297889170549E-4</v>
      </c>
      <c r="AQ1469" s="13">
        <f t="shared" si="1990"/>
        <v>3.4528186678299408E-4</v>
      </c>
      <c r="AR1469" s="13">
        <f t="shared" si="1991"/>
        <v>7.7047207216155633E-3</v>
      </c>
      <c r="AS1469" s="13">
        <f t="shared" si="1992"/>
        <v>8.748419222313045E-3</v>
      </c>
      <c r="AT1469" s="13">
        <f t="shared" si="1993"/>
        <v>4.9667497145365848E-3</v>
      </c>
      <c r="AU1469" s="13">
        <f t="shared" si="1994"/>
        <v>1.8798522033886525E-3</v>
      </c>
      <c r="AV1469" s="13">
        <f t="shared" si="1995"/>
        <v>5.336252845964416E-4</v>
      </c>
      <c r="AW1469" s="13">
        <f t="shared" si="1996"/>
        <v>6.7072512904982945E-6</v>
      </c>
      <c r="AX1469" s="13">
        <f t="shared" si="1997"/>
        <v>1.6537322424571994E-4</v>
      </c>
      <c r="AY1469" s="13">
        <f t="shared" si="1998"/>
        <v>2.9020207086475616E-4</v>
      </c>
      <c r="AZ1469" s="13">
        <f t="shared" si="1999"/>
        <v>2.5462780422379238E-4</v>
      </c>
      <c r="BA1469" s="13">
        <f t="shared" si="2000"/>
        <v>1.4894292676968381E-4</v>
      </c>
      <c r="BB1469" s="13">
        <f t="shared" si="2001"/>
        <v>6.5342418620616943E-5</v>
      </c>
      <c r="BC1469" s="13">
        <f t="shared" si="2002"/>
        <v>2.2932981183023173E-5</v>
      </c>
      <c r="BD1469" s="13">
        <f t="shared" si="2003"/>
        <v>2.253413875438085E-3</v>
      </c>
      <c r="BE1469" s="13">
        <f t="shared" si="2004"/>
        <v>2.5586663003115046E-3</v>
      </c>
      <c r="BF1469" s="13">
        <f t="shared" si="2005"/>
        <v>1.4526344467185393E-3</v>
      </c>
      <c r="BG1469" s="13">
        <f t="shared" si="2006"/>
        <v>5.4980384000221153E-4</v>
      </c>
      <c r="BH1469" s="13">
        <f t="shared" si="2007"/>
        <v>1.5607037088582193E-4</v>
      </c>
      <c r="BI1469" s="13">
        <f t="shared" si="2008"/>
        <v>3.5442401665786871E-5</v>
      </c>
      <c r="BJ1469" s="14">
        <f t="shared" si="2009"/>
        <v>0.24579362032368302</v>
      </c>
      <c r="BK1469" s="14">
        <f t="shared" si="2010"/>
        <v>0.23555288074894012</v>
      </c>
      <c r="BL1469" s="14">
        <f t="shared" si="2011"/>
        <v>0.46648235359556306</v>
      </c>
      <c r="BM1469" s="14">
        <f t="shared" si="2012"/>
        <v>0.54937279378879911</v>
      </c>
      <c r="BN1469" s="14">
        <f t="shared" si="2013"/>
        <v>0.44821244727115589</v>
      </c>
    </row>
    <row r="1470" spans="1:66" x14ac:dyDescent="0.25">
      <c r="A1470" t="s">
        <v>290</v>
      </c>
      <c r="B1470" t="s">
        <v>316</v>
      </c>
      <c r="C1470" t="s">
        <v>291</v>
      </c>
      <c r="D1470" t="s">
        <v>395</v>
      </c>
      <c r="E1470" s="10">
        <f>VLOOKUP(A1470,home!$A$2:$E$405,3,FALSE)</f>
        <v>1.6512</v>
      </c>
      <c r="F1470" s="10">
        <f>VLOOKUP(B1470,home!$B$2:$E$405,3,FALSE)</f>
        <v>0.87060000000000004</v>
      </c>
      <c r="G1470" s="10">
        <f>VLOOKUP(C1470,away!$B$2:$E$405,4,FALSE)</f>
        <v>0.88819999999999999</v>
      </c>
      <c r="H1470" s="10">
        <f>VLOOKUP(A1470,away!$A$2:$E$405,3,FALSE)</f>
        <v>1.1418999999999999</v>
      </c>
      <c r="I1470" s="10">
        <f>VLOOKUP(C1470,away!$B$2:$E$405,3,FALSE)</f>
        <v>1.0508999999999999</v>
      </c>
      <c r="J1470" s="10">
        <f>VLOOKUP(B1470,home!$B$2:$E$405,4,FALSE)</f>
        <v>1.3136000000000001</v>
      </c>
      <c r="K1470" s="12">
        <f t="shared" si="1958"/>
        <v>1.2768183383040002</v>
      </c>
      <c r="L1470" s="12">
        <f t="shared" si="1959"/>
        <v>1.5763498318559999</v>
      </c>
      <c r="M1470" s="13">
        <f t="shared" si="1960"/>
        <v>5.7661350217649752E-2</v>
      </c>
      <c r="N1470" s="13">
        <f t="shared" si="1961"/>
        <v>7.3623069369264549E-2</v>
      </c>
      <c r="O1470" s="13">
        <f t="shared" si="1962"/>
        <v>9.0894459720182119E-2</v>
      </c>
      <c r="P1470" s="13">
        <f t="shared" si="1963"/>
        <v>0.11605571302096279</v>
      </c>
      <c r="Q1470" s="13">
        <f t="shared" si="1964"/>
        <v>4.7001642546452262E-2</v>
      </c>
      <c r="R1470" s="13">
        <f t="shared" si="1965"/>
        <v>7.1640733148275529E-2</v>
      </c>
      <c r="S1470" s="13">
        <f t="shared" si="1966"/>
        <v>5.8396692385644697E-2</v>
      </c>
      <c r="T1470" s="13">
        <f t="shared" si="1967"/>
        <v>7.4091031325055831E-2</v>
      </c>
      <c r="U1470" s="13">
        <f t="shared" si="1968"/>
        <v>9.1472201853261451E-2</v>
      </c>
      <c r="V1470" s="13">
        <f t="shared" si="1969"/>
        <v>1.3059527255644281E-2</v>
      </c>
      <c r="W1470" s="13">
        <f t="shared" si="1970"/>
        <v>2.0004186377906595E-2</v>
      </c>
      <c r="X1470" s="13">
        <f t="shared" si="1971"/>
        <v>3.1533595833229143E-2</v>
      </c>
      <c r="Y1470" s="13">
        <f t="shared" si="1972"/>
        <v>2.4853989244762915E-2</v>
      </c>
      <c r="Z1470" s="13">
        <f t="shared" si="1973"/>
        <v>3.7643619217441554E-2</v>
      </c>
      <c r="AA1470" s="13">
        <f t="shared" si="1974"/>
        <v>4.8064063336962247E-2</v>
      </c>
      <c r="AB1470" s="13">
        <f t="shared" si="1975"/>
        <v>3.0684538741019184E-2</v>
      </c>
      <c r="AC1470" s="13">
        <f t="shared" si="1976"/>
        <v>1.6428170057256233E-3</v>
      </c>
      <c r="AD1470" s="13">
        <f t="shared" si="1977"/>
        <v>6.3854280025405488E-3</v>
      </c>
      <c r="AE1470" s="13">
        <f t="shared" si="1978"/>
        <v>1.0065668358133387E-2</v>
      </c>
      <c r="AF1470" s="13">
        <f t="shared" si="1979"/>
        <v>7.9335073119309128E-3</v>
      </c>
      <c r="AG1470" s="13">
        <f t="shared" si="1980"/>
        <v>4.1686609723968794E-3</v>
      </c>
      <c r="AH1470" s="13">
        <f t="shared" si="1981"/>
        <v>1.4834878205966327E-2</v>
      </c>
      <c r="AI1470" s="13">
        <f t="shared" si="1982"/>
        <v>1.894144453988415E-2</v>
      </c>
      <c r="AJ1470" s="13">
        <f t="shared" si="1983"/>
        <v>1.2092391871246132E-2</v>
      </c>
      <c r="AK1470" s="13">
        <f t="shared" si="1984"/>
        <v>5.14659589838843E-3</v>
      </c>
      <c r="AL1470" s="13">
        <f t="shared" si="1985"/>
        <v>1.3226072455312787E-4</v>
      </c>
      <c r="AM1470" s="13">
        <f t="shared" si="1986"/>
        <v>1.6306063143127305E-3</v>
      </c>
      <c r="AN1470" s="13">
        <f t="shared" si="1987"/>
        <v>2.5704059893902043E-3</v>
      </c>
      <c r="AO1470" s="13">
        <f t="shared" si="1988"/>
        <v>2.0259295245884522E-3</v>
      </c>
      <c r="AP1470" s="13">
        <f t="shared" si="1989"/>
        <v>1.064524555145704E-3</v>
      </c>
      <c r="AQ1470" s="13">
        <f t="shared" si="1990"/>
        <v>4.1951577587762861E-4</v>
      </c>
      <c r="AR1470" s="13">
        <f t="shared" si="1991"/>
        <v>4.6769915531158536E-3</v>
      </c>
      <c r="AS1470" s="13">
        <f t="shared" si="1992"/>
        <v>5.971668583111228E-3</v>
      </c>
      <c r="AT1470" s="13">
        <f t="shared" si="1993"/>
        <v>3.8123679785951417E-3</v>
      </c>
      <c r="AU1470" s="13">
        <f t="shared" si="1994"/>
        <v>1.6225671158110768E-3</v>
      </c>
      <c r="AV1470" s="13">
        <f t="shared" si="1995"/>
        <v>5.1793086214915285E-4</v>
      </c>
      <c r="AW1470" s="13">
        <f t="shared" si="1996"/>
        <v>7.3945221321192329E-6</v>
      </c>
      <c r="AX1470" s="13">
        <f t="shared" si="1997"/>
        <v>3.4699800744479847E-4</v>
      </c>
      <c r="AY1470" s="13">
        <f t="shared" si="1998"/>
        <v>5.4699025068997509E-4</v>
      </c>
      <c r="AZ1470" s="13">
        <f t="shared" si="1999"/>
        <v>4.3112399485100675E-4</v>
      </c>
      <c r="BA1470" s="13">
        <f t="shared" si="2000"/>
        <v>2.2653407893082379E-4</v>
      </c>
      <c r="BB1470" s="13">
        <f t="shared" si="2001"/>
        <v>8.9274239308064521E-5</v>
      </c>
      <c r="BC1470" s="13">
        <f t="shared" si="2002"/>
        <v>2.8145486424467971E-5</v>
      </c>
      <c r="BD1470" s="13">
        <f t="shared" si="2003"/>
        <v>1.2287624747243508E-3</v>
      </c>
      <c r="BE1470" s="13">
        <f t="shared" si="2004"/>
        <v>1.5689064611478563E-3</v>
      </c>
      <c r="BF1470" s="13">
        <f t="shared" si="2005"/>
        <v>1.001604270338608E-3</v>
      </c>
      <c r="BG1470" s="13">
        <f t="shared" si="2006"/>
        <v>4.2628890003064412E-4</v>
      </c>
      <c r="BH1470" s="13">
        <f t="shared" si="2007"/>
        <v>1.3607337124364166E-4</v>
      </c>
      <c r="BI1470" s="13">
        <f t="shared" si="2008"/>
        <v>3.4748195151745966E-5</v>
      </c>
      <c r="BJ1470" s="14">
        <f t="shared" si="2009"/>
        <v>0.30904082755863688</v>
      </c>
      <c r="BK1470" s="14">
        <f t="shared" si="2010"/>
        <v>0.24749535086087024</v>
      </c>
      <c r="BL1470" s="14">
        <f t="shared" si="2011"/>
        <v>0.40476921708060493</v>
      </c>
      <c r="BM1470" s="14">
        <f t="shared" si="2012"/>
        <v>0.54153245096620861</v>
      </c>
      <c r="BN1470" s="14">
        <f t="shared" si="2013"/>
        <v>0.45687696802278699</v>
      </c>
    </row>
    <row r="1471" spans="1:66" x14ac:dyDescent="0.25">
      <c r="A1471" t="s">
        <v>290</v>
      </c>
      <c r="B1471" t="s">
        <v>300</v>
      </c>
      <c r="C1471" t="s">
        <v>314</v>
      </c>
      <c r="D1471" t="s">
        <v>395</v>
      </c>
      <c r="E1471" s="10">
        <f>VLOOKUP(A1471,home!$A$2:$E$405,3,FALSE)</f>
        <v>1.6512</v>
      </c>
      <c r="F1471" s="10">
        <f>VLOOKUP(B1471,home!$B$2:$E$405,3,FALSE)</f>
        <v>0.79490000000000005</v>
      </c>
      <c r="G1471" s="10">
        <f>VLOOKUP(C1471,away!$B$2:$E$405,4,FALSE)</f>
        <v>0.64349999999999996</v>
      </c>
      <c r="H1471" s="10">
        <f>VLOOKUP(A1471,away!$A$2:$E$405,3,FALSE)</f>
        <v>1.1418999999999999</v>
      </c>
      <c r="I1471" s="10">
        <f>VLOOKUP(C1471,away!$B$2:$E$405,3,FALSE)</f>
        <v>1.3136000000000001</v>
      </c>
      <c r="J1471" s="10">
        <f>VLOOKUP(B1471,home!$B$2:$E$405,4,FALSE)</f>
        <v>1.1494</v>
      </c>
      <c r="K1471" s="12">
        <f t="shared" si="1958"/>
        <v>0.84461876928000001</v>
      </c>
      <c r="L1471" s="12">
        <f t="shared" si="1959"/>
        <v>1.7240998160960002</v>
      </c>
      <c r="M1471" s="13">
        <f t="shared" si="1960"/>
        <v>7.6633682054501745E-2</v>
      </c>
      <c r="N1471" s="13">
        <f t="shared" si="1961"/>
        <v>6.472624622226808E-2</v>
      </c>
      <c r="O1471" s="13">
        <f t="shared" si="1962"/>
        <v>0.13212411713692582</v>
      </c>
      <c r="P1471" s="13">
        <f t="shared" si="1963"/>
        <v>0.11159450920839684</v>
      </c>
      <c r="Q1471" s="13">
        <f t="shared" si="1964"/>
        <v>2.7334501212183157E-2</v>
      </c>
      <c r="R1471" s="13">
        <f t="shared" si="1965"/>
        <v>0.1138975830288101</v>
      </c>
      <c r="S1471" s="13">
        <f t="shared" si="1966"/>
        <v>4.0626178175172944E-2</v>
      </c>
      <c r="T1471" s="13">
        <f t="shared" si="1967"/>
        <v>4.712740851300088E-2</v>
      </c>
      <c r="U1471" s="13">
        <f t="shared" si="1968"/>
        <v>9.6200036401760197E-2</v>
      </c>
      <c r="V1471" s="13">
        <f t="shared" si="1969"/>
        <v>6.5733475193308164E-3</v>
      </c>
      <c r="W1471" s="13">
        <f t="shared" si="1970"/>
        <v>7.6957442575722708E-3</v>
      </c>
      <c r="X1471" s="13">
        <f t="shared" si="1971"/>
        <v>1.3268231259202201E-2</v>
      </c>
      <c r="Y1471" s="13">
        <f t="shared" si="1972"/>
        <v>1.143787753695486E-2</v>
      </c>
      <c r="Z1471" s="13">
        <f t="shared" si="1973"/>
        <v>6.5456933984583479E-2</v>
      </c>
      <c r="AA1471" s="13">
        <f t="shared" si="1974"/>
        <v>5.5286155022901108E-2</v>
      </c>
      <c r="AB1471" s="13">
        <f t="shared" si="1975"/>
        <v>2.3347862106833008E-2</v>
      </c>
      <c r="AC1471" s="13">
        <f t="shared" si="1976"/>
        <v>5.9825969355930175E-4</v>
      </c>
      <c r="AD1471" s="13">
        <f t="shared" si="1977"/>
        <v>1.6249925108810792E-3</v>
      </c>
      <c r="AE1471" s="13">
        <f t="shared" si="1978"/>
        <v>2.8016492891674463E-3</v>
      </c>
      <c r="AF1471" s="13">
        <f t="shared" si="1979"/>
        <v>2.4151615121095421E-3</v>
      </c>
      <c r="AG1471" s="13">
        <f t="shared" si="1980"/>
        <v>1.3879931729567333E-3</v>
      </c>
      <c r="AH1471" s="13">
        <f t="shared" si="1981"/>
        <v>2.8213571961257095E-2</v>
      </c>
      <c r="AI1471" s="13">
        <f t="shared" si="1982"/>
        <v>2.3829712426909681E-2</v>
      </c>
      <c r="AJ1471" s="13">
        <f t="shared" si="1983"/>
        <v>1.0063511191156388E-2</v>
      </c>
      <c r="AK1471" s="13">
        <f t="shared" si="1984"/>
        <v>2.8332768123033388E-3</v>
      </c>
      <c r="AL1471" s="13">
        <f t="shared" si="1985"/>
        <v>3.4847599693531535E-5</v>
      </c>
      <c r="AM1471" s="13">
        <f t="shared" si="1986"/>
        <v>2.7449983492591897E-4</v>
      </c>
      <c r="AN1471" s="13">
        <f t="shared" si="1987"/>
        <v>4.7326511491415925E-4</v>
      </c>
      <c r="AO1471" s="13">
        <f t="shared" si="1988"/>
        <v>4.0797814879407724E-4</v>
      </c>
      <c r="AP1471" s="13">
        <f t="shared" si="1989"/>
        <v>2.3446501710235176E-4</v>
      </c>
      <c r="AQ1471" s="13">
        <f t="shared" si="1990"/>
        <v>1.0106027321677753E-4</v>
      </c>
      <c r="AR1471" s="13">
        <f t="shared" si="1991"/>
        <v>9.7286028459629241E-3</v>
      </c>
      <c r="AS1471" s="13">
        <f t="shared" si="1992"/>
        <v>8.2169605625711101E-3</v>
      </c>
      <c r="AT1471" s="13">
        <f t="shared" si="1993"/>
        <v>3.4700995587905537E-3</v>
      </c>
      <c r="AU1471" s="13">
        <f t="shared" si="1994"/>
        <v>9.7697040620824973E-4</v>
      </c>
      <c r="AV1471" s="13">
        <f t="shared" si="1995"/>
        <v>2.0629188552864831E-4</v>
      </c>
      <c r="AW1471" s="13">
        <f t="shared" si="1996"/>
        <v>1.4095922462384896E-6</v>
      </c>
      <c r="AX1471" s="13">
        <f t="shared" si="1997"/>
        <v>3.8641285457115449E-5</v>
      </c>
      <c r="AY1471" s="13">
        <f t="shared" si="1998"/>
        <v>6.6621433150325799E-5</v>
      </c>
      <c r="AZ1471" s="13">
        <f t="shared" si="1999"/>
        <v>5.7431000321264343E-5</v>
      </c>
      <c r="BA1471" s="13">
        <f t="shared" si="2000"/>
        <v>3.3005592364033733E-5</v>
      </c>
      <c r="BB1471" s="13">
        <f t="shared" si="2001"/>
        <v>1.4226233931242523E-5</v>
      </c>
      <c r="BC1471" s="13">
        <f t="shared" si="2002"/>
        <v>4.9054894609187819E-6</v>
      </c>
      <c r="BD1471" s="13">
        <f t="shared" si="2003"/>
        <v>2.7955137295992828E-3</v>
      </c>
      <c r="BE1471" s="13">
        <f t="shared" si="2004"/>
        <v>2.3611433657994888E-3</v>
      </c>
      <c r="BF1471" s="13">
        <f t="shared" si="2005"/>
        <v>9.9713300185760054E-4</v>
      </c>
      <c r="BG1471" s="13">
        <f t="shared" si="2006"/>
        <v>2.8073241627914625E-4</v>
      </c>
      <c r="BH1471" s="13">
        <f t="shared" si="2007"/>
        <v>5.9277966983673264E-5</v>
      </c>
      <c r="BI1471" s="13">
        <f t="shared" si="2008"/>
        <v>1.0013456703834123E-5</v>
      </c>
      <c r="BJ1471" s="14">
        <f t="shared" si="2009"/>
        <v>0.18152590490993445</v>
      </c>
      <c r="BK1471" s="14">
        <f t="shared" si="2010"/>
        <v>0.2361274456838055</v>
      </c>
      <c r="BL1471" s="14">
        <f t="shared" si="2011"/>
        <v>0.51489856528514122</v>
      </c>
      <c r="BM1471" s="14">
        <f t="shared" si="2012"/>
        <v>0.47163299915947482</v>
      </c>
      <c r="BN1471" s="14">
        <f t="shared" si="2013"/>
        <v>0.52631063886308582</v>
      </c>
    </row>
    <row r="1472" spans="1:66" x14ac:dyDescent="0.25">
      <c r="A1472" t="s">
        <v>290</v>
      </c>
      <c r="B1472" t="s">
        <v>292</v>
      </c>
      <c r="C1472" t="s">
        <v>304</v>
      </c>
      <c r="D1472" t="s">
        <v>395</v>
      </c>
      <c r="E1472" s="10">
        <f>VLOOKUP(A1472,home!$A$2:$E$405,3,FALSE)</f>
        <v>1.6512</v>
      </c>
      <c r="F1472" s="10">
        <f>VLOOKUP(B1472,home!$B$2:$E$405,3,FALSE)</f>
        <v>0.90839999999999999</v>
      </c>
      <c r="G1472" s="10">
        <f>VLOOKUP(C1472,away!$B$2:$E$405,4,FALSE)</f>
        <v>1.022</v>
      </c>
      <c r="H1472" s="10">
        <f>VLOOKUP(A1472,away!$A$2:$E$405,3,FALSE)</f>
        <v>1.1418999999999999</v>
      </c>
      <c r="I1472" s="10">
        <f>VLOOKUP(C1472,away!$B$2:$E$405,3,FALSE)</f>
        <v>0.82099999999999995</v>
      </c>
      <c r="J1472" s="10">
        <f>VLOOKUP(B1472,home!$B$2:$E$405,4,FALSE)</f>
        <v>1.3136000000000001</v>
      </c>
      <c r="K1472" s="12">
        <f t="shared" si="1958"/>
        <v>1.5329489817600002</v>
      </c>
      <c r="L1472" s="12">
        <f t="shared" si="1959"/>
        <v>1.2314998686399998</v>
      </c>
      <c r="M1472" s="13">
        <f t="shared" si="1960"/>
        <v>6.3010818166732971E-2</v>
      </c>
      <c r="N1472" s="13">
        <f t="shared" si="1961"/>
        <v>9.6592369548557822E-2</v>
      </c>
      <c r="O1472" s="13">
        <f t="shared" si="1962"/>
        <v>7.7597814295230549E-2</v>
      </c>
      <c r="P1472" s="13">
        <f t="shared" si="1963"/>
        <v>0.11895349041067525</v>
      </c>
      <c r="Q1472" s="13">
        <f t="shared" si="1964"/>
        <v>7.4035587272623687E-2</v>
      </c>
      <c r="R1472" s="13">
        <f t="shared" si="1965"/>
        <v>4.7780849055663766E-2</v>
      </c>
      <c r="S1472" s="13">
        <f t="shared" si="1966"/>
        <v>5.6140886964205369E-2</v>
      </c>
      <c r="T1472" s="13">
        <f t="shared" si="1967"/>
        <v>9.1174816000921297E-2</v>
      </c>
      <c r="U1472" s="13">
        <f t="shared" si="1968"/>
        <v>7.3245603907508033E-2</v>
      </c>
      <c r="V1472" s="13">
        <f t="shared" si="1969"/>
        <v>1.1776028049081878E-2</v>
      </c>
      <c r="W1472" s="13">
        <f t="shared" si="1970"/>
        <v>3.7830926041190698E-2</v>
      </c>
      <c r="X1472" s="13">
        <f t="shared" si="1971"/>
        <v>4.6588780450255884E-2</v>
      </c>
      <c r="Y1472" s="13">
        <f t="shared" si="1972"/>
        <v>2.8687038502293961E-2</v>
      </c>
      <c r="Z1472" s="13">
        <f t="shared" si="1973"/>
        <v>1.9614036445185865E-2</v>
      </c>
      <c r="AA1472" s="13">
        <f t="shared" si="1974"/>
        <v>3.0067317196851205E-2</v>
      </c>
      <c r="AB1472" s="13">
        <f t="shared" si="1975"/>
        <v>2.3045831640583998E-2</v>
      </c>
      <c r="AC1472" s="13">
        <f t="shared" si="1976"/>
        <v>1.3894435911640283E-3</v>
      </c>
      <c r="AD1472" s="13">
        <f t="shared" si="1977"/>
        <v>1.4498219888470294E-2</v>
      </c>
      <c r="AE1472" s="13">
        <f t="shared" si="1978"/>
        <v>1.7854555888164998E-2</v>
      </c>
      <c r="AF1472" s="13">
        <f t="shared" si="1979"/>
        <v>1.0993941615450366E-2</v>
      </c>
      <c r="AG1472" s="13">
        <f t="shared" si="1980"/>
        <v>4.5130125517543179E-3</v>
      </c>
      <c r="AH1472" s="13">
        <f t="shared" si="1981"/>
        <v>6.0386708264366399E-3</v>
      </c>
      <c r="AI1472" s="13">
        <f t="shared" si="1982"/>
        <v>9.2569742945698662E-3</v>
      </c>
      <c r="AJ1472" s="13">
        <f t="shared" si="1983"/>
        <v>7.0952346595196869E-3</v>
      </c>
      <c r="AK1472" s="13">
        <f t="shared" si="1984"/>
        <v>3.6255442488863214E-3</v>
      </c>
      <c r="AL1472" s="13">
        <f t="shared" si="1985"/>
        <v>1.0492113558047065E-4</v>
      </c>
      <c r="AM1472" s="13">
        <f t="shared" si="1986"/>
        <v>4.4450062830726188E-3</v>
      </c>
      <c r="AN1472" s="13">
        <f t="shared" si="1987"/>
        <v>5.474024653707903E-3</v>
      </c>
      <c r="AO1472" s="13">
        <f t="shared" si="1988"/>
        <v>3.370630320986702E-3</v>
      </c>
      <c r="AP1472" s="13">
        <f t="shared" si="1989"/>
        <v>1.3836435991763747E-3</v>
      </c>
      <c r="AQ1472" s="13">
        <f t="shared" si="1990"/>
        <v>4.2598922765757047E-4</v>
      </c>
      <c r="AR1472" s="13">
        <f t="shared" si="1991"/>
        <v>1.4873244659033848E-3</v>
      </c>
      <c r="AS1472" s="13">
        <f t="shared" si="1992"/>
        <v>2.2799925255533298E-3</v>
      </c>
      <c r="AT1472" s="13">
        <f t="shared" si="1993"/>
        <v>1.7475561102336943E-3</v>
      </c>
      <c r="AU1472" s="13">
        <f t="shared" si="1994"/>
        <v>8.929714532504027E-4</v>
      </c>
      <c r="AV1472" s="13">
        <f t="shared" si="1995"/>
        <v>3.4221992000023821E-4</v>
      </c>
      <c r="AW1472" s="13">
        <f t="shared" si="1996"/>
        <v>5.5020249160158278E-6</v>
      </c>
      <c r="AX1472" s="13">
        <f t="shared" si="1997"/>
        <v>1.1356613092588308E-3</v>
      </c>
      <c r="AY1472" s="13">
        <f t="shared" si="1998"/>
        <v>1.3985667531717801E-3</v>
      </c>
      <c r="AZ1472" s="13">
        <f t="shared" si="1999"/>
        <v>8.6116738640765916E-4</v>
      </c>
      <c r="BA1472" s="13">
        <f t="shared" si="2000"/>
        <v>3.535091744126948E-4</v>
      </c>
      <c r="BB1472" s="13">
        <f t="shared" si="2001"/>
        <v>1.0883662546306711E-4</v>
      </c>
      <c r="BC1472" s="13">
        <f t="shared" si="2002"/>
        <v>2.680645799219761E-5</v>
      </c>
      <c r="BD1472" s="13">
        <f t="shared" si="2003"/>
        <v>3.0527331406417885E-4</v>
      </c>
      <c r="BE1472" s="13">
        <f t="shared" si="2004"/>
        <v>4.6796841595318371E-4</v>
      </c>
      <c r="BF1472" s="13">
        <f t="shared" si="2005"/>
        <v>3.5868585336563659E-4</v>
      </c>
      <c r="BG1472" s="13">
        <f t="shared" si="2006"/>
        <v>1.8328237122952311E-4</v>
      </c>
      <c r="BH1472" s="13">
        <f t="shared" si="2007"/>
        <v>7.0240631087713966E-5</v>
      </c>
      <c r="BI1472" s="13">
        <f t="shared" si="2008"/>
        <v>2.1535060780818163E-5</v>
      </c>
      <c r="BJ1472" s="14">
        <f t="shared" si="2009"/>
        <v>0.44175308955099069</v>
      </c>
      <c r="BK1472" s="14">
        <f t="shared" si="2010"/>
        <v>0.25277415507061174</v>
      </c>
      <c r="BL1472" s="14">
        <f t="shared" si="2011"/>
        <v>0.28591089024667216</v>
      </c>
      <c r="BM1472" s="14">
        <f t="shared" si="2012"/>
        <v>0.52068817783572063</v>
      </c>
      <c r="BN1472" s="14">
        <f t="shared" si="2013"/>
        <v>0.47797092874948405</v>
      </c>
    </row>
    <row r="1473" spans="1:66" x14ac:dyDescent="0.25">
      <c r="A1473" t="s">
        <v>290</v>
      </c>
      <c r="B1473" t="s">
        <v>312</v>
      </c>
      <c r="C1473" t="s">
        <v>295</v>
      </c>
      <c r="D1473" t="s">
        <v>395</v>
      </c>
      <c r="E1473" s="10">
        <f>VLOOKUP(A1473,home!$A$2:$E$405,3,FALSE)</f>
        <v>1.6512</v>
      </c>
      <c r="F1473" s="10">
        <f>VLOOKUP(B1473,home!$B$2:$E$405,3,FALSE)</f>
        <v>1.0497000000000001</v>
      </c>
      <c r="G1473" s="10">
        <f>VLOOKUP(C1473,away!$B$2:$E$405,4,FALSE)</f>
        <v>0.79490000000000005</v>
      </c>
      <c r="H1473" s="10">
        <f>VLOOKUP(A1473,away!$A$2:$E$405,3,FALSE)</f>
        <v>1.1418999999999999</v>
      </c>
      <c r="I1473" s="10">
        <f>VLOOKUP(C1473,away!$B$2:$E$405,3,FALSE)</f>
        <v>1.0399</v>
      </c>
      <c r="J1473" s="10">
        <f>VLOOKUP(B1473,home!$B$2:$E$405,4,FALSE)</f>
        <v>0.81740000000000002</v>
      </c>
      <c r="K1473" s="12">
        <f t="shared" si="1958"/>
        <v>1.3777720623360001</v>
      </c>
      <c r="L1473" s="12">
        <f t="shared" si="1959"/>
        <v>0.97063128349400007</v>
      </c>
      <c r="M1473" s="13">
        <f t="shared" si="1960"/>
        <v>9.5521555413333098E-2</v>
      </c>
      <c r="N1473" s="13">
        <f t="shared" si="1961"/>
        <v>0.13160693039937046</v>
      </c>
      <c r="O1473" s="13">
        <f t="shared" si="1962"/>
        <v>9.2716209932186752E-2</v>
      </c>
      <c r="P1473" s="13">
        <f t="shared" si="1963"/>
        <v>0.12774180377024646</v>
      </c>
      <c r="Q1473" s="13">
        <f t="shared" si="1964"/>
        <v>9.0662175957025554E-2</v>
      </c>
      <c r="R1473" s="13">
        <f t="shared" si="1965"/>
        <v>4.4996626923588787E-2</v>
      </c>
      <c r="S1473" s="13">
        <f t="shared" si="1966"/>
        <v>4.2707555273431154E-2</v>
      </c>
      <c r="T1473" s="13">
        <f t="shared" si="1967"/>
        <v>8.7999544213526584E-2</v>
      </c>
      <c r="U1473" s="13">
        <f t="shared" si="1968"/>
        <v>6.1995095474676513E-2</v>
      </c>
      <c r="V1473" s="13">
        <f t="shared" si="1969"/>
        <v>6.3459093042040251E-3</v>
      </c>
      <c r="W1473" s="13">
        <f t="shared" si="1970"/>
        <v>4.1637271048060136E-2</v>
      </c>
      <c r="X1473" s="13">
        <f t="shared" si="1971"/>
        <v>4.0414437838566172E-2</v>
      </c>
      <c r="Y1473" s="13">
        <f t="shared" si="1972"/>
        <v>1.9613758835467981E-2</v>
      </c>
      <c r="Z1473" s="13">
        <f t="shared" si="1973"/>
        <v>1.4558377914581224E-2</v>
      </c>
      <c r="AA1473" s="13">
        <f t="shared" si="1974"/>
        <v>2.0058126363639451E-2</v>
      </c>
      <c r="AB1473" s="13">
        <f t="shared" si="1975"/>
        <v>1.3817763063313813E-2</v>
      </c>
      <c r="AC1473" s="13">
        <f t="shared" si="1976"/>
        <v>5.3040246882868857E-4</v>
      </c>
      <c r="AD1473" s="13">
        <f t="shared" si="1977"/>
        <v>1.4341667200482215E-2</v>
      </c>
      <c r="AE1473" s="13">
        <f t="shared" si="1978"/>
        <v>1.3920470842247854E-2</v>
      </c>
      <c r="AF1473" s="13">
        <f t="shared" si="1979"/>
        <v>6.7558222402259189E-3</v>
      </c>
      <c r="AG1473" s="13">
        <f t="shared" si="1980"/>
        <v>2.1858041373625983E-3</v>
      </c>
      <c r="AH1473" s="13">
        <f t="shared" si="1981"/>
        <v>3.5327042602051688E-3</v>
      </c>
      <c r="AI1473" s="13">
        <f t="shared" si="1982"/>
        <v>4.867261234206049E-3</v>
      </c>
      <c r="AJ1473" s="13">
        <f t="shared" si="1983"/>
        <v>3.3529882742900675E-3</v>
      </c>
      <c r="AK1473" s="13">
        <f t="shared" si="1984"/>
        <v>1.5398845232190172E-3</v>
      </c>
      <c r="AL1473" s="13">
        <f t="shared" si="1985"/>
        <v>2.8372472704903749E-5</v>
      </c>
      <c r="AM1473" s="13">
        <f t="shared" si="1986"/>
        <v>3.9519096792289881E-3</v>
      </c>
      <c r="AN1473" s="13">
        <f t="shared" si="1987"/>
        <v>3.835847164202395E-3</v>
      </c>
      <c r="AO1473" s="13">
        <f t="shared" si="1988"/>
        <v>1.8615966281382954E-3</v>
      </c>
      <c r="AP1473" s="13">
        <f t="shared" si="1989"/>
        <v>6.0230797483932553E-4</v>
      </c>
      <c r="AQ1473" s="13">
        <f t="shared" si="1990"/>
        <v>1.4615474066924161E-4</v>
      </c>
      <c r="AR1473" s="13">
        <f t="shared" si="1991"/>
        <v>6.8579065405753321E-4</v>
      </c>
      <c r="AS1473" s="13">
        <f t="shared" si="1992"/>
        <v>9.4486320377160202E-4</v>
      </c>
      <c r="AT1473" s="13">
        <f t="shared" si="1993"/>
        <v>6.5090306244290034E-4</v>
      </c>
      <c r="AU1473" s="13">
        <f t="shared" si="1994"/>
        <v>2.989320182409243E-4</v>
      </c>
      <c r="AV1473" s="13">
        <f t="shared" si="1995"/>
        <v>1.029650458175153E-4</v>
      </c>
      <c r="AW1473" s="13">
        <f t="shared" si="1996"/>
        <v>1.0539653778387435E-6</v>
      </c>
      <c r="AX1473" s="13">
        <f t="shared" si="1997"/>
        <v>9.074717914861548E-4</v>
      </c>
      <c r="AY1473" s="13">
        <f t="shared" si="1998"/>
        <v>8.8082050970480596E-4</v>
      </c>
      <c r="AZ1473" s="13">
        <f t="shared" si="1999"/>
        <v>4.274759709313076E-4</v>
      </c>
      <c r="BA1473" s="13">
        <f t="shared" si="2000"/>
        <v>1.3830718344263299E-4</v>
      </c>
      <c r="BB1473" s="13">
        <f t="shared" si="2001"/>
        <v>3.3561319745340738E-5</v>
      </c>
      <c r="BC1473" s="13">
        <f t="shared" si="2002"/>
        <v>6.5151333720345242E-6</v>
      </c>
      <c r="BD1473" s="13">
        <f t="shared" si="2003"/>
        <v>1.1094164379267549E-4</v>
      </c>
      <c r="BE1473" s="13">
        <f t="shared" si="2004"/>
        <v>1.5285229736718045E-4</v>
      </c>
      <c r="BF1473" s="13">
        <f t="shared" si="2005"/>
        <v>1.052978124881879E-4</v>
      </c>
      <c r="BG1473" s="13">
        <f t="shared" si="2006"/>
        <v>4.8358794757106684E-5</v>
      </c>
      <c r="BH1473" s="13">
        <f t="shared" si="2007"/>
        <v>1.6656849096145561E-5</v>
      </c>
      <c r="BI1473" s="13">
        <f t="shared" si="2008"/>
        <v>4.5898682662431998E-6</v>
      </c>
      <c r="BJ1473" s="14">
        <f t="shared" si="2009"/>
        <v>0.4619298508080959</v>
      </c>
      <c r="BK1473" s="14">
        <f t="shared" si="2010"/>
        <v>0.27375641921245314</v>
      </c>
      <c r="BL1473" s="14">
        <f t="shared" si="2011"/>
        <v>0.24999881129942364</v>
      </c>
      <c r="BM1473" s="14">
        <f t="shared" si="2012"/>
        <v>0.416118390294476</v>
      </c>
      <c r="BN1473" s="14">
        <f t="shared" si="2013"/>
        <v>0.58324530239575112</v>
      </c>
    </row>
    <row r="1474" spans="1:66" x14ac:dyDescent="0.25">
      <c r="A1474" t="s">
        <v>290</v>
      </c>
      <c r="B1474" t="s">
        <v>303</v>
      </c>
      <c r="C1474" t="s">
        <v>311</v>
      </c>
      <c r="D1474" t="s">
        <v>395</v>
      </c>
      <c r="E1474" s="10">
        <f>VLOOKUP(A1474,home!$A$2:$E$405,3,FALSE)</f>
        <v>1.6512</v>
      </c>
      <c r="F1474" s="10">
        <f>VLOOKUP(B1474,home!$B$2:$E$405,3,FALSE)</f>
        <v>0.98409999999999997</v>
      </c>
      <c r="G1474" s="10">
        <f>VLOOKUP(C1474,away!$B$2:$E$405,4,FALSE)</f>
        <v>1.0976999999999999</v>
      </c>
      <c r="H1474" s="10">
        <f>VLOOKUP(A1474,away!$A$2:$E$405,3,FALSE)</f>
        <v>1.1418999999999999</v>
      </c>
      <c r="I1474" s="10">
        <f>VLOOKUP(C1474,away!$B$2:$E$405,3,FALSE)</f>
        <v>0.98519999999999996</v>
      </c>
      <c r="J1474" s="10">
        <f>VLOOKUP(B1474,home!$B$2:$E$405,4,FALSE)</f>
        <v>1.0399</v>
      </c>
      <c r="K1474" s="12">
        <f t="shared" si="1958"/>
        <v>1.7837031363839999</v>
      </c>
      <c r="L1474" s="12">
        <f t="shared" si="1959"/>
        <v>1.1698873752119998</v>
      </c>
      <c r="M1474" s="13">
        <f t="shared" si="1960"/>
        <v>5.2152116599689213E-2</v>
      </c>
      <c r="N1474" s="13">
        <f t="shared" si="1961"/>
        <v>9.3023893947929703E-2</v>
      </c>
      <c r="O1474" s="13">
        <f t="shared" si="1962"/>
        <v>6.1012102800560575E-2</v>
      </c>
      <c r="P1474" s="13">
        <f t="shared" si="1963"/>
        <v>0.10882747912274292</v>
      </c>
      <c r="Q1474" s="13">
        <f t="shared" si="1964"/>
        <v>8.2963505696787412E-2</v>
      </c>
      <c r="R1474" s="13">
        <f t="shared" si="1965"/>
        <v>3.5688644400756267E-2</v>
      </c>
      <c r="S1474" s="13">
        <f t="shared" si="1966"/>
        <v>5.6773439816063136E-2</v>
      </c>
      <c r="T1474" s="13">
        <f t="shared" si="1967"/>
        <v>9.7057957918000426E-2</v>
      </c>
      <c r="U1474" s="13">
        <f t="shared" si="1968"/>
        <v>6.3657946950922223E-2</v>
      </c>
      <c r="V1474" s="13">
        <f t="shared" si="1969"/>
        <v>1.3163437905085118E-2</v>
      </c>
      <c r="W1474" s="13">
        <f t="shared" si="1970"/>
        <v>4.9327421772257178E-2</v>
      </c>
      <c r="X1474" s="13">
        <f t="shared" si="1971"/>
        <v>5.7707527983121197E-2</v>
      </c>
      <c r="Y1474" s="13">
        <f t="shared" si="1972"/>
        <v>3.375565422107335E-2</v>
      </c>
      <c r="Z1474" s="13">
        <f t="shared" si="1973"/>
        <v>1.3917231507625055E-2</v>
      </c>
      <c r="AA1474" s="13">
        <f t="shared" si="1974"/>
        <v>2.4824209489933035E-2</v>
      </c>
      <c r="AB1474" s="13">
        <f t="shared" si="1975"/>
        <v>2.2139510162723506E-2</v>
      </c>
      <c r="AC1474" s="13">
        <f t="shared" si="1976"/>
        <v>1.7167852634763813E-3</v>
      </c>
      <c r="AD1474" s="13">
        <f t="shared" si="1977"/>
        <v>2.1996369231227886E-2</v>
      </c>
      <c r="AE1474" s="13">
        <f t="shared" si="1978"/>
        <v>2.5733274664115187E-2</v>
      </c>
      <c r="AF1474" s="13">
        <f t="shared" si="1979"/>
        <v>1.5052516576205589E-2</v>
      </c>
      <c r="AG1474" s="13">
        <f t="shared" si="1980"/>
        <v>5.8699163692240899E-3</v>
      </c>
      <c r="AH1474" s="13">
        <f t="shared" si="1981"/>
        <v>4.0703983596683067E-3</v>
      </c>
      <c r="AI1474" s="13">
        <f t="shared" si="1982"/>
        <v>7.2603823204726468E-3</v>
      </c>
      <c r="AJ1474" s="13">
        <f t="shared" si="1983"/>
        <v>6.4751833581870033E-3</v>
      </c>
      <c r="AK1474" s="13">
        <f t="shared" si="1984"/>
        <v>3.8499349548865454E-3</v>
      </c>
      <c r="AL1474" s="13">
        <f t="shared" si="1985"/>
        <v>1.432988147754845E-4</v>
      </c>
      <c r="AM1474" s="13">
        <f t="shared" si="1986"/>
        <v>7.8469985573603376E-3</v>
      </c>
      <c r="AN1474" s="13">
        <f t="shared" si="1987"/>
        <v>9.1801045455626347E-3</v>
      </c>
      <c r="AO1474" s="13">
        <f t="shared" si="1988"/>
        <v>5.3698442054900108E-3</v>
      </c>
      <c r="AP1474" s="13">
        <f t="shared" si="1989"/>
        <v>2.0940376476193579E-3</v>
      </c>
      <c r="AQ1474" s="13">
        <f t="shared" si="1990"/>
        <v>6.124470517921306E-4</v>
      </c>
      <c r="AR1474" s="13">
        <f t="shared" si="1991"/>
        <v>9.5238153061191582E-4</v>
      </c>
      <c r="AS1474" s="13">
        <f t="shared" si="1992"/>
        <v>1.6987659231866687E-3</v>
      </c>
      <c r="AT1474" s="13">
        <f t="shared" si="1993"/>
        <v>1.5150470525851613E-3</v>
      </c>
      <c r="AU1474" s="13">
        <f t="shared" si="1994"/>
        <v>9.0079805982182877E-4</v>
      </c>
      <c r="AV1474" s="13">
        <f t="shared" si="1995"/>
        <v>4.016890811382046E-4</v>
      </c>
      <c r="AW1474" s="13">
        <f t="shared" si="1996"/>
        <v>8.3062830800842434E-6</v>
      </c>
      <c r="AX1474" s="13">
        <f t="shared" si="1997"/>
        <v>2.3327859896607266E-3</v>
      </c>
      <c r="AY1474" s="13">
        <f t="shared" si="1998"/>
        <v>2.7290968783755146E-3</v>
      </c>
      <c r="AZ1474" s="13">
        <f t="shared" si="1999"/>
        <v>1.5963679918709968E-3</v>
      </c>
      <c r="BA1474" s="13">
        <f t="shared" si="2000"/>
        <v>6.2252358662747028E-4</v>
      </c>
      <c r="BB1474" s="13">
        <f t="shared" si="2001"/>
        <v>1.8207062119179291E-4</v>
      </c>
      <c r="BC1474" s="13">
        <f t="shared" si="2002"/>
        <v>4.2600424225856929E-5</v>
      </c>
      <c r="BD1474" s="13">
        <f t="shared" si="2003"/>
        <v>1.8569652150799353E-4</v>
      </c>
      <c r="BE1474" s="13">
        <f t="shared" si="2004"/>
        <v>3.3122746782940696E-4</v>
      </c>
      <c r="BF1474" s="13">
        <f t="shared" si="2005"/>
        <v>2.9540573661192184E-4</v>
      </c>
      <c r="BG1474" s="13">
        <f t="shared" si="2006"/>
        <v>1.756387129668369E-4</v>
      </c>
      <c r="BH1474" s="13">
        <f t="shared" si="2007"/>
        <v>7.8321830797349045E-5</v>
      </c>
      <c r="BI1474" s="13">
        <f t="shared" si="2008"/>
        <v>2.7940579048113688E-5</v>
      </c>
      <c r="BJ1474" s="14">
        <f t="shared" si="2009"/>
        <v>0.51509691587971884</v>
      </c>
      <c r="BK1474" s="14">
        <f t="shared" si="2010"/>
        <v>0.23550565440020779</v>
      </c>
      <c r="BL1474" s="14">
        <f t="shared" si="2011"/>
        <v>0.23554122529421548</v>
      </c>
      <c r="BM1474" s="14">
        <f t="shared" si="2012"/>
        <v>0.56367249391800589</v>
      </c>
      <c r="BN1474" s="14">
        <f t="shared" si="2013"/>
        <v>0.43366774256846607</v>
      </c>
    </row>
    <row r="1475" spans="1:66" x14ac:dyDescent="0.25">
      <c r="A1475" t="s">
        <v>290</v>
      </c>
      <c r="B1475" t="s">
        <v>308</v>
      </c>
      <c r="C1475" t="s">
        <v>307</v>
      </c>
      <c r="D1475" t="s">
        <v>395</v>
      </c>
      <c r="E1475" s="10">
        <f>VLOOKUP(A1475,home!$A$2:$E$405,3,FALSE)</f>
        <v>1.6512</v>
      </c>
      <c r="F1475" s="10">
        <f>VLOOKUP(B1475,home!$B$2:$E$405,3,FALSE)</f>
        <v>0.72670000000000001</v>
      </c>
      <c r="G1475" s="10">
        <f>VLOOKUP(C1475,away!$B$2:$E$405,4,FALSE)</f>
        <v>0.8327</v>
      </c>
      <c r="H1475" s="10">
        <f>VLOOKUP(A1475,away!$A$2:$E$405,3,FALSE)</f>
        <v>1.1418999999999999</v>
      </c>
      <c r="I1475" s="10">
        <f>VLOOKUP(C1475,away!$B$2:$E$405,3,FALSE)</f>
        <v>0.87570000000000003</v>
      </c>
      <c r="J1475" s="10">
        <f>VLOOKUP(B1475,home!$B$2:$E$405,4,FALSE)</f>
        <v>0.64219999999999999</v>
      </c>
      <c r="K1475" s="12">
        <f t="shared" si="1958"/>
        <v>0.99917924620799992</v>
      </c>
      <c r="L1475" s="12">
        <f t="shared" si="1959"/>
        <v>0.64217548722599993</v>
      </c>
      <c r="M1475" s="13">
        <f t="shared" si="1960"/>
        <v>0.19371742896776084</v>
      </c>
      <c r="N1475" s="13">
        <f t="shared" si="1961"/>
        <v>0.19355843465335903</v>
      </c>
      <c r="O1475" s="13">
        <f t="shared" si="1962"/>
        <v>0.12440058433153985</v>
      </c>
      <c r="P1475" s="13">
        <f t="shared" si="1963"/>
        <v>0.12429848208022271</v>
      </c>
      <c r="Q1475" s="13">
        <f t="shared" si="1964"/>
        <v>9.6699785417071832E-2</v>
      </c>
      <c r="R1475" s="13">
        <f t="shared" si="1965"/>
        <v>3.9943502927152846E-2</v>
      </c>
      <c r="S1475" s="13">
        <f t="shared" si="1966"/>
        <v>1.993898113578968E-2</v>
      </c>
      <c r="T1475" s="13">
        <f t="shared" si="1967"/>
        <v>6.2098231814857748E-2</v>
      </c>
      <c r="U1475" s="13">
        <f t="shared" si="1968"/>
        <v>3.9910719145659621E-2</v>
      </c>
      <c r="V1475" s="13">
        <f t="shared" si="1969"/>
        <v>1.4215350808254471E-3</v>
      </c>
      <c r="W1475" s="13">
        <f t="shared" si="1970"/>
        <v>3.2206806233835067E-2</v>
      </c>
      <c r="X1475" s="13">
        <f t="shared" si="1971"/>
        <v>2.0682421485206402E-2</v>
      </c>
      <c r="Y1475" s="13">
        <f t="shared" si="1972"/>
        <v>6.6408720471379549E-3</v>
      </c>
      <c r="Z1475" s="13">
        <f t="shared" si="1973"/>
        <v>8.5502461512525132E-3</v>
      </c>
      <c r="AA1475" s="13">
        <f t="shared" si="1974"/>
        <v>8.5432285043013385E-3</v>
      </c>
      <c r="AB1475" s="13">
        <f t="shared" si="1975"/>
        <v>4.2681083085552539E-3</v>
      </c>
      <c r="AC1475" s="13">
        <f t="shared" si="1976"/>
        <v>5.7007858595868737E-5</v>
      </c>
      <c r="AD1475" s="13">
        <f t="shared" si="1977"/>
        <v>8.0450930938726073E-3</v>
      </c>
      <c r="AE1475" s="13">
        <f t="shared" si="1978"/>
        <v>5.166361577336168E-3</v>
      </c>
      <c r="AF1475" s="13">
        <f t="shared" si="1979"/>
        <v>1.6588553815557697E-3</v>
      </c>
      <c r="AG1475" s="13">
        <f t="shared" si="1980"/>
        <v>3.5509208762934952E-4</v>
      </c>
      <c r="AH1475" s="13">
        <f t="shared" si="1981"/>
        <v>1.3726896220207028E-3</v>
      </c>
      <c r="AI1475" s="13">
        <f t="shared" si="1982"/>
        <v>1.3715629818081903E-3</v>
      </c>
      <c r="AJ1475" s="13">
        <f t="shared" si="1983"/>
        <v>6.8521863314495207E-4</v>
      </c>
      <c r="AK1475" s="13">
        <f t="shared" si="1984"/>
        <v>2.2821874578448308E-4</v>
      </c>
      <c r="AL1475" s="13">
        <f t="shared" si="1985"/>
        <v>1.4631600941368556E-6</v>
      </c>
      <c r="AM1475" s="13">
        <f t="shared" si="1986"/>
        <v>1.607698010641764E-3</v>
      </c>
      <c r="AN1475" s="13">
        <f t="shared" si="1987"/>
        <v>1.0324242532961457E-3</v>
      </c>
      <c r="AO1475" s="13">
        <f t="shared" si="1988"/>
        <v>3.3149877394219571E-4</v>
      </c>
      <c r="AP1475" s="13">
        <f t="shared" si="1989"/>
        <v>7.0960128890383729E-5</v>
      </c>
      <c r="AQ1475" s="13">
        <f t="shared" si="1990"/>
        <v>1.1392213835950478E-5</v>
      </c>
      <c r="AR1475" s="13">
        <f t="shared" si="1991"/>
        <v>1.7630152536624375E-4</v>
      </c>
      <c r="AS1475" s="13">
        <f t="shared" si="1992"/>
        <v>1.7615682522076402E-4</v>
      </c>
      <c r="AT1475" s="13">
        <f t="shared" si="1993"/>
        <v>8.8006121919238672E-5</v>
      </c>
      <c r="AU1475" s="13">
        <f t="shared" si="1994"/>
        <v>2.9311296853651416E-5</v>
      </c>
      <c r="AV1475" s="13">
        <f t="shared" si="1995"/>
        <v>7.3218098739025844E-6</v>
      </c>
      <c r="AW1475" s="13">
        <f t="shared" si="1996"/>
        <v>2.6078732264634171E-8</v>
      </c>
      <c r="AX1475" s="13">
        <f t="shared" si="1997"/>
        <v>2.6772974773385636E-4</v>
      </c>
      <c r="AY1475" s="13">
        <f t="shared" si="1998"/>
        <v>1.7192948119588324E-4</v>
      </c>
      <c r="AZ1475" s="13">
        <f t="shared" si="1999"/>
        <v>5.5204449177739852E-5</v>
      </c>
      <c r="BA1475" s="13">
        <f t="shared" si="2000"/>
        <v>1.1816981349252684E-5</v>
      </c>
      <c r="BB1475" s="13">
        <f t="shared" si="2001"/>
        <v>1.8971439388742235E-6</v>
      </c>
      <c r="BC1475" s="13">
        <f t="shared" si="2002"/>
        <v>2.4365986665688145E-7</v>
      </c>
      <c r="BD1475" s="13">
        <f t="shared" si="2003"/>
        <v>1.8869419658459094E-5</v>
      </c>
      <c r="BE1475" s="13">
        <f t="shared" si="2004"/>
        <v>1.8853932510721575E-5</v>
      </c>
      <c r="BF1475" s="13">
        <f t="shared" si="2005"/>
        <v>9.4192290370596419E-6</v>
      </c>
      <c r="BG1475" s="13">
        <f t="shared" si="2006"/>
        <v>3.1371660563699195E-6</v>
      </c>
      <c r="BH1475" s="13">
        <f t="shared" si="2007"/>
        <v>7.8364780385825484E-7</v>
      </c>
      <c r="BI1475" s="13">
        <f t="shared" si="2008"/>
        <v>1.566009243903292E-7</v>
      </c>
      <c r="BJ1475" s="14">
        <f t="shared" si="2009"/>
        <v>0.43067474863573074</v>
      </c>
      <c r="BK1475" s="14">
        <f t="shared" si="2010"/>
        <v>0.33960682776448453</v>
      </c>
      <c r="BL1475" s="14">
        <f t="shared" si="2011"/>
        <v>0.22125215077519189</v>
      </c>
      <c r="BM1475" s="14">
        <f t="shared" si="2012"/>
        <v>0.22729385154708881</v>
      </c>
      <c r="BN1475" s="14">
        <f t="shared" si="2013"/>
        <v>0.7726182183771072</v>
      </c>
    </row>
    <row r="1476" spans="1:66" x14ac:dyDescent="0.25">
      <c r="A1476" t="s">
        <v>338</v>
      </c>
      <c r="B1476" t="s">
        <v>90</v>
      </c>
      <c r="C1476" t="s">
        <v>92</v>
      </c>
      <c r="D1476" t="s">
        <v>396</v>
      </c>
      <c r="E1476" s="10">
        <f>VLOOKUP(A1476,home!$A$2:$E$405,3,FALSE)</f>
        <v>1.3033999999999999</v>
      </c>
      <c r="F1476" s="10">
        <f>VLOOKUP(B1476,home!$B$2:$E$405,3,FALSE)</f>
        <v>1.5344</v>
      </c>
      <c r="G1476" s="10">
        <f>VLOOKUP(C1476,away!$B$2:$E$405,4,FALSE)</f>
        <v>1.2276</v>
      </c>
      <c r="H1476" s="10">
        <f>VLOOKUP(A1476,away!$A$2:$E$405,3,FALSE)</f>
        <v>1.0085</v>
      </c>
      <c r="I1476" s="10">
        <f>VLOOKUP(C1476,away!$B$2:$E$405,3,FALSE)</f>
        <v>0.59489999999999998</v>
      </c>
      <c r="J1476" s="10">
        <f>VLOOKUP(B1476,home!$B$2:$E$405,4,FALSE)</f>
        <v>0.59489999999999998</v>
      </c>
      <c r="K1476" s="12">
        <f t="shared" si="1958"/>
        <v>2.4551226120959999</v>
      </c>
      <c r="L1476" s="12">
        <f t="shared" si="1959"/>
        <v>0.35691421108499999</v>
      </c>
      <c r="M1476" s="13">
        <f t="shared" si="1960"/>
        <v>6.0082490268191485E-2</v>
      </c>
      <c r="N1476" s="13">
        <f t="shared" si="1961"/>
        <v>0.14750988044847477</v>
      </c>
      <c r="O1476" s="13">
        <f t="shared" si="1962"/>
        <v>2.1444294614093751E-2</v>
      </c>
      <c r="P1476" s="13">
        <f t="shared" si="1963"/>
        <v>5.2648372607510034E-2</v>
      </c>
      <c r="Q1476" s="13">
        <f t="shared" si="1964"/>
        <v>0.18107742149831407</v>
      </c>
      <c r="R1476" s="13">
        <f t="shared" si="1965"/>
        <v>3.8268867472317932E-3</v>
      </c>
      <c r="S1476" s="13">
        <f t="shared" si="1966"/>
        <v>1.1533523019129381E-2</v>
      </c>
      <c r="T1476" s="13">
        <f t="shared" si="1967"/>
        <v>6.4629105039376786E-2</v>
      </c>
      <c r="U1476" s="13">
        <f t="shared" si="1968"/>
        <v>9.3954761870592846E-3</v>
      </c>
      <c r="V1476" s="13">
        <f t="shared" si="1969"/>
        <v>1.1229398757126366E-3</v>
      </c>
      <c r="W1476" s="13">
        <f t="shared" si="1970"/>
        <v>0.14818909068684974</v>
      </c>
      <c r="X1476" s="13">
        <f t="shared" si="1971"/>
        <v>5.2890792393900488E-2</v>
      </c>
      <c r="Y1476" s="13">
        <f t="shared" si="1972"/>
        <v>9.4387377204647564E-3</v>
      </c>
      <c r="Z1476" s="13">
        <f t="shared" si="1973"/>
        <v>4.5529008809995909E-4</v>
      </c>
      <c r="AA1476" s="13">
        <f t="shared" si="1974"/>
        <v>1.1177929903573895E-3</v>
      </c>
      <c r="AB1476" s="13">
        <f t="shared" si="1975"/>
        <v>1.3721594231344168E-3</v>
      </c>
      <c r="AC1476" s="13">
        <f t="shared" si="1976"/>
        <v>6.149977798070872E-5</v>
      </c>
      <c r="AD1476" s="13">
        <f t="shared" si="1977"/>
        <v>9.0955596852807366E-2</v>
      </c>
      <c r="AE1476" s="13">
        <f t="shared" si="1978"/>
        <v>3.2463345094485049E-2</v>
      </c>
      <c r="AF1476" s="13">
        <f t="shared" si="1979"/>
        <v>5.7933146017891176E-3</v>
      </c>
      <c r="AG1476" s="13">
        <f t="shared" si="1980"/>
        <v>6.8923877022159126E-4</v>
      </c>
      <c r="AH1476" s="13">
        <f t="shared" si="1981"/>
        <v>4.0624875652254268E-5</v>
      </c>
      <c r="AI1476" s="13">
        <f t="shared" si="1982"/>
        <v>9.9739050827437692E-5</v>
      </c>
      <c r="AJ1476" s="13">
        <f t="shared" si="1983"/>
        <v>1.224357994977173E-4</v>
      </c>
      <c r="AK1476" s="13">
        <f t="shared" si="1984"/>
        <v>1.0019829995896593E-4</v>
      </c>
      <c r="AL1476" s="13">
        <f t="shared" si="1985"/>
        <v>2.1556118675870981E-6</v>
      </c>
      <c r="AM1476" s="13">
        <f t="shared" si="1986"/>
        <v>4.4661428506003041E-2</v>
      </c>
      <c r="AN1476" s="13">
        <f t="shared" si="1987"/>
        <v>1.5940298521149206E-2</v>
      </c>
      <c r="AO1476" s="13">
        <f t="shared" si="1988"/>
        <v>2.8446595355676803E-3</v>
      </c>
      <c r="AP1476" s="13">
        <f t="shared" si="1989"/>
        <v>3.384331379808537E-4</v>
      </c>
      <c r="AQ1476" s="13">
        <f t="shared" si="1990"/>
        <v>3.0197899111864343E-5</v>
      </c>
      <c r="AR1476" s="13">
        <f t="shared" si="1991"/>
        <v>2.8999190887701128E-6</v>
      </c>
      <c r="AS1476" s="13">
        <f t="shared" si="1992"/>
        <v>7.1196569280883314E-6</v>
      </c>
      <c r="AT1476" s="13">
        <f t="shared" si="1993"/>
        <v>8.7398153572578058E-6</v>
      </c>
      <c r="AU1476" s="13">
        <f t="shared" si="1994"/>
        <v>7.1524394363825063E-6</v>
      </c>
      <c r="AV1476" s="13">
        <f t="shared" si="1995"/>
        <v>4.3900289479774637E-6</v>
      </c>
      <c r="AW1476" s="13">
        <f t="shared" si="1996"/>
        <v>5.2469278438559442E-8</v>
      </c>
      <c r="AX1476" s="13">
        <f t="shared" si="1997"/>
        <v>1.8274880502266149E-2</v>
      </c>
      <c r="AY1476" s="13">
        <f t="shared" si="1998"/>
        <v>6.522564557138971E-3</v>
      </c>
      <c r="AZ1476" s="13">
        <f t="shared" si="1999"/>
        <v>1.1639979915811192E-3</v>
      </c>
      <c r="BA1476" s="13">
        <f t="shared" si="2000"/>
        <v>1.3848247495656653E-4</v>
      </c>
      <c r="BB1476" s="13">
        <f t="shared" si="2001"/>
        <v>1.2356590824555307E-5</v>
      </c>
      <c r="BC1476" s="13">
        <f t="shared" si="2002"/>
        <v>8.8204857316926185E-7</v>
      </c>
      <c r="BD1476" s="13">
        <f t="shared" si="2003"/>
        <v>1.7250372229645266E-7</v>
      </c>
      <c r="BE1476" s="13">
        <f t="shared" si="2004"/>
        <v>4.2351778928074981E-7</v>
      </c>
      <c r="BF1476" s="13">
        <f t="shared" si="2005"/>
        <v>5.19894050544039E-7</v>
      </c>
      <c r="BG1476" s="13">
        <f t="shared" si="2006"/>
        <v>4.2546787979495026E-7</v>
      </c>
      <c r="BH1476" s="13">
        <f t="shared" si="2007"/>
        <v>2.6114395310128123E-7</v>
      </c>
      <c r="BI1476" s="13">
        <f t="shared" si="2008"/>
        <v>1.2822808485421863E-7</v>
      </c>
      <c r="BJ1476" s="14">
        <f t="shared" si="2009"/>
        <v>0.82356470487183686</v>
      </c>
      <c r="BK1476" s="14">
        <f t="shared" si="2010"/>
        <v>0.13197354571753081</v>
      </c>
      <c r="BL1476" s="14">
        <f t="shared" si="2011"/>
        <v>3.7551840603051355E-2</v>
      </c>
      <c r="BM1476" s="14">
        <f t="shared" si="2012"/>
        <v>0.52043352300884238</v>
      </c>
      <c r="BN1476" s="14">
        <f t="shared" si="2013"/>
        <v>0.46658934618381592</v>
      </c>
    </row>
    <row r="1477" spans="1:66" x14ac:dyDescent="0.25">
      <c r="A1477" t="s">
        <v>339</v>
      </c>
      <c r="B1477" t="s">
        <v>119</v>
      </c>
      <c r="C1477" t="s">
        <v>118</v>
      </c>
      <c r="D1477" t="s">
        <v>396</v>
      </c>
      <c r="E1477" s="10">
        <f>VLOOKUP(A1477,home!$A$2:$E$405,3,FALSE)</f>
        <v>1.2199</v>
      </c>
      <c r="F1477" s="10">
        <f>VLOOKUP(B1477,home!$B$2:$E$405,3,FALSE)</f>
        <v>1.3873</v>
      </c>
      <c r="G1477" s="10">
        <f>VLOOKUP(C1477,away!$B$2:$E$405,4,FALSE)</f>
        <v>0.64410000000000001</v>
      </c>
      <c r="H1477" s="10">
        <f>VLOOKUP(A1477,away!$A$2:$E$405,3,FALSE)</f>
        <v>1.0142</v>
      </c>
      <c r="I1477" s="10">
        <f>VLOOKUP(C1477,away!$B$2:$E$405,3,FALSE)</f>
        <v>0.91559999999999997</v>
      </c>
      <c r="J1477" s="10">
        <f>VLOOKUP(B1477,home!$B$2:$E$405,4,FALSE)</f>
        <v>0.98599999999999999</v>
      </c>
      <c r="K1477" s="12">
        <f t="shared" si="1958"/>
        <v>1.0900537586069998</v>
      </c>
      <c r="L1477" s="12">
        <f t="shared" si="1959"/>
        <v>0.91560109871999995</v>
      </c>
      <c r="M1477" s="13">
        <f t="shared" si="1960"/>
        <v>0.13457214128164594</v>
      </c>
      <c r="N1477" s="13">
        <f t="shared" si="1961"/>
        <v>0.14669086840785037</v>
      </c>
      <c r="O1477" s="13">
        <f t="shared" si="1962"/>
        <v>0.12321440041457807</v>
      </c>
      <c r="P1477" s="13">
        <f t="shared" si="1963"/>
        <v>0.13431032028641871</v>
      </c>
      <c r="Q1477" s="13">
        <f t="shared" si="1964"/>
        <v>7.9950466230651038E-2</v>
      </c>
      <c r="R1477" s="13">
        <f t="shared" si="1965"/>
        <v>5.6407620198856853E-2</v>
      </c>
      <c r="S1477" s="13">
        <f t="shared" si="1966"/>
        <v>3.351225217128339E-2</v>
      </c>
      <c r="T1477" s="13">
        <f t="shared" si="1967"/>
        <v>7.3202734723960342E-2</v>
      </c>
      <c r="U1477" s="13">
        <f t="shared" si="1968"/>
        <v>6.1487338411840037E-2</v>
      </c>
      <c r="V1477" s="13">
        <f t="shared" si="1969"/>
        <v>3.7163390412978713E-3</v>
      </c>
      <c r="W1477" s="13">
        <f t="shared" si="1970"/>
        <v>2.9050102072367731E-2</v>
      </c>
      <c r="X1477" s="13">
        <f t="shared" si="1971"/>
        <v>2.6598305375388039E-2</v>
      </c>
      <c r="Y1477" s="13">
        <f t="shared" si="1972"/>
        <v>1.2176718812897686E-2</v>
      </c>
      <c r="Z1477" s="13">
        <f t="shared" si="1973"/>
        <v>1.7215626343417931E-2</v>
      </c>
      <c r="AA1477" s="13">
        <f t="shared" si="1974"/>
        <v>1.8765958202416399E-2</v>
      </c>
      <c r="AB1477" s="13">
        <f t="shared" si="1975"/>
        <v>1.0227951636202926E-2</v>
      </c>
      <c r="AC1477" s="13">
        <f t="shared" si="1976"/>
        <v>2.3181928767716854E-4</v>
      </c>
      <c r="AD1477" s="13">
        <f t="shared" si="1977"/>
        <v>7.916543237975358E-3</v>
      </c>
      <c r="AE1477" s="13">
        <f t="shared" si="1978"/>
        <v>7.2483956867546231E-3</v>
      </c>
      <c r="AF1477" s="13">
        <f t="shared" si="1979"/>
        <v>3.3183195273749208E-3</v>
      </c>
      <c r="AG1477" s="13">
        <f t="shared" si="1980"/>
        <v>1.0127523350561695E-3</v>
      </c>
      <c r="AH1477" s="13">
        <f t="shared" si="1981"/>
        <v>3.9406615987966076E-3</v>
      </c>
      <c r="AI1477" s="13">
        <f t="shared" si="1982"/>
        <v>4.2955329871665121E-3</v>
      </c>
      <c r="AJ1477" s="13">
        <f t="shared" si="1983"/>
        <v>2.3411809389406045E-3</v>
      </c>
      <c r="AK1477" s="13">
        <f t="shared" si="1984"/>
        <v>8.5067102735709044E-4</v>
      </c>
      <c r="AL1477" s="13">
        <f t="shared" si="1985"/>
        <v>9.25473057943725E-6</v>
      </c>
      <c r="AM1477" s="13">
        <f t="shared" si="1986"/>
        <v>1.7258915423459741E-3</v>
      </c>
      <c r="AN1477" s="13">
        <f t="shared" si="1987"/>
        <v>1.5802281924435291E-3</v>
      </c>
      <c r="AO1477" s="13">
        <f t="shared" si="1988"/>
        <v>7.2342933461480748E-4</v>
      </c>
      <c r="AP1477" s="13">
        <f t="shared" si="1989"/>
        <v>2.2079089787319873E-4</v>
      </c>
      <c r="AQ1477" s="13">
        <f t="shared" si="1990"/>
        <v>5.0539097170019012E-5</v>
      </c>
      <c r="AR1477" s="13">
        <f t="shared" si="1991"/>
        <v>7.2161481790837729E-4</v>
      </c>
      <c r="AS1477" s="13">
        <f t="shared" si="1992"/>
        <v>7.8659894452753247E-4</v>
      </c>
      <c r="AT1477" s="13">
        <f t="shared" si="1993"/>
        <v>4.2871756799926785E-4</v>
      </c>
      <c r="AU1477" s="13">
        <f t="shared" si="1994"/>
        <v>1.5577506545948465E-4</v>
      </c>
      <c r="AV1477" s="13">
        <f t="shared" si="1995"/>
        <v>4.2450798900340659E-5</v>
      </c>
      <c r="AW1477" s="13">
        <f t="shared" si="1996"/>
        <v>2.5657568755202779E-7</v>
      </c>
      <c r="AX1477" s="13">
        <f t="shared" si="1997"/>
        <v>3.1355242711371E-4</v>
      </c>
      <c r="AY1477" s="13">
        <f t="shared" si="1998"/>
        <v>2.870889467716356E-4</v>
      </c>
      <c r="AZ1477" s="13">
        <f t="shared" si="1999"/>
        <v>1.3142947754723856E-4</v>
      </c>
      <c r="BA1477" s="13">
        <f t="shared" si="2000"/>
        <v>4.0112324682149064E-5</v>
      </c>
      <c r="BB1477" s="13">
        <f t="shared" si="2001"/>
        <v>9.1817221377972637E-6</v>
      </c>
      <c r="BC1477" s="13">
        <f t="shared" si="2002"/>
        <v>1.6813589755017845E-6</v>
      </c>
      <c r="BD1477" s="13">
        <f t="shared" si="2003"/>
        <v>1.1011855335492378E-4</v>
      </c>
      <c r="BE1477" s="13">
        <f t="shared" si="2004"/>
        <v>1.2003514297690012E-4</v>
      </c>
      <c r="BF1477" s="13">
        <f t="shared" si="2005"/>
        <v>6.5422379383449296E-5</v>
      </c>
      <c r="BG1477" s="13">
        <f t="shared" si="2006"/>
        <v>2.3771303514647334E-5</v>
      </c>
      <c r="BH1477" s="13">
        <f t="shared" si="2007"/>
        <v>6.4779996857822765E-6</v>
      </c>
      <c r="BI1477" s="13">
        <f t="shared" si="2008"/>
        <v>1.4122735811483875E-6</v>
      </c>
      <c r="BJ1477" s="14">
        <f t="shared" si="2009"/>
        <v>0.39224913173195186</v>
      </c>
      <c r="BK1477" s="14">
        <f t="shared" si="2010"/>
        <v>0.30663921574567415</v>
      </c>
      <c r="BL1477" s="14">
        <f t="shared" si="2011"/>
        <v>0.28399371026344705</v>
      </c>
      <c r="BM1477" s="14">
        <f t="shared" si="2012"/>
        <v>0.32466503489340587</v>
      </c>
      <c r="BN1477" s="14">
        <f t="shared" si="2013"/>
        <v>0.67514581682000097</v>
      </c>
    </row>
    <row r="1478" spans="1:66" x14ac:dyDescent="0.25">
      <c r="A1478" t="s">
        <v>339</v>
      </c>
      <c r="B1478" t="s">
        <v>128</v>
      </c>
      <c r="C1478" t="s">
        <v>126</v>
      </c>
      <c r="D1478" t="s">
        <v>396</v>
      </c>
      <c r="E1478" s="10">
        <f>VLOOKUP(A1478,home!$A$2:$E$405,3,FALSE)</f>
        <v>1.2199</v>
      </c>
      <c r="F1478" s="10">
        <f>VLOOKUP(B1478,home!$B$2:$E$405,3,FALSE)</f>
        <v>0.32790000000000002</v>
      </c>
      <c r="G1478" s="10">
        <f>VLOOKUP(C1478,away!$B$2:$E$405,4,FALSE)</f>
        <v>1.3467</v>
      </c>
      <c r="H1478" s="10">
        <f>VLOOKUP(A1478,away!$A$2:$E$405,3,FALSE)</f>
        <v>1.0142</v>
      </c>
      <c r="I1478" s="10">
        <f>VLOOKUP(C1478,away!$B$2:$E$405,3,FALSE)</f>
        <v>0.77470000000000006</v>
      </c>
      <c r="J1478" s="10">
        <f>VLOOKUP(B1478,home!$B$2:$E$405,4,FALSE)</f>
        <v>0.72309999999999997</v>
      </c>
      <c r="K1478" s="12">
        <f t="shared" si="1958"/>
        <v>0.538687016307</v>
      </c>
      <c r="L1478" s="12">
        <f t="shared" si="1959"/>
        <v>0.56814020509399998</v>
      </c>
      <c r="M1478" s="13">
        <f t="shared" si="1960"/>
        <v>0.33060623920628046</v>
      </c>
      <c r="N1478" s="13">
        <f t="shared" si="1961"/>
        <v>0.17809328857050957</v>
      </c>
      <c r="O1478" s="13">
        <f t="shared" si="1962"/>
        <v>0.18783069654801224</v>
      </c>
      <c r="P1478" s="13">
        <f t="shared" si="1963"/>
        <v>0.10118195749431425</v>
      </c>
      <c r="Q1478" s="13">
        <f t="shared" si="1964"/>
        <v>4.7968271122174666E-2</v>
      </c>
      <c r="R1478" s="13">
        <f t="shared" si="1965"/>
        <v>5.3357085229868262E-2</v>
      </c>
      <c r="S1478" s="13">
        <f t="shared" si="1966"/>
        <v>7.7416782476338718E-3</v>
      </c>
      <c r="T1478" s="13">
        <f t="shared" si="1967"/>
        <v>2.7252703393356916E-2</v>
      </c>
      <c r="U1478" s="13">
        <f t="shared" si="1968"/>
        <v>2.8742769041316035E-2</v>
      </c>
      <c r="V1478" s="13">
        <f t="shared" si="1969"/>
        <v>2.6325985635336599E-4</v>
      </c>
      <c r="W1478" s="13">
        <f t="shared" si="1970"/>
        <v>8.6132949494031694E-3</v>
      </c>
      <c r="X1478" s="13">
        <f t="shared" si="1971"/>
        <v>4.8935591590890306E-3</v>
      </c>
      <c r="Y1478" s="13">
        <f t="shared" si="1972"/>
        <v>1.3901138521422319E-3</v>
      </c>
      <c r="Z1478" s="13">
        <f t="shared" si="1973"/>
        <v>1.0104768448571798E-2</v>
      </c>
      <c r="AA1478" s="13">
        <f t="shared" si="1974"/>
        <v>5.4433075660342556E-3</v>
      </c>
      <c r="AB1478" s="13">
        <f t="shared" si="1975"/>
        <v>1.4661195557941556E-3</v>
      </c>
      <c r="AC1478" s="13">
        <f t="shared" si="1976"/>
        <v>5.0356633580660806E-6</v>
      </c>
      <c r="AD1478" s="13">
        <f t="shared" si="1977"/>
        <v>1.1599675392165363E-3</v>
      </c>
      <c r="AE1478" s="13">
        <f t="shared" si="1978"/>
        <v>6.590241956328654E-4</v>
      </c>
      <c r="AF1478" s="13">
        <f t="shared" si="1979"/>
        <v>1.8720907083438223E-4</v>
      </c>
      <c r="AG1478" s="13">
        <f t="shared" si="1980"/>
        <v>3.545366663310103E-5</v>
      </c>
      <c r="AH1478" s="13">
        <f t="shared" si="1981"/>
        <v>1.43523130469974E-3</v>
      </c>
      <c r="AI1478" s="13">
        <f t="shared" si="1982"/>
        <v>7.7314046923910586E-4</v>
      </c>
      <c r="AJ1478" s="13">
        <f t="shared" si="1983"/>
        <v>2.0824036628030388E-4</v>
      </c>
      <c r="AK1478" s="13">
        <f t="shared" si="1984"/>
        <v>3.7392127195404576E-5</v>
      </c>
      <c r="AL1478" s="13">
        <f t="shared" si="1985"/>
        <v>6.1646540860785885E-8</v>
      </c>
      <c r="AM1478" s="13">
        <f t="shared" si="1986"/>
        <v>1.249718905427058E-4</v>
      </c>
      <c r="AN1478" s="13">
        <f t="shared" si="1987"/>
        <v>7.1001555523917794E-5</v>
      </c>
      <c r="AO1478" s="13">
        <f t="shared" si="1988"/>
        <v>2.016941915867584E-5</v>
      </c>
      <c r="AP1478" s="13">
        <f t="shared" si="1989"/>
        <v>3.8196859791456483E-6</v>
      </c>
      <c r="AQ1478" s="13">
        <f t="shared" si="1990"/>
        <v>5.4252929389662107E-7</v>
      </c>
      <c r="AR1478" s="13">
        <f t="shared" si="1991"/>
        <v>1.6308252156188799E-4</v>
      </c>
      <c r="AS1478" s="13">
        <f t="shared" si="1992"/>
        <v>8.7850436951995441E-5</v>
      </c>
      <c r="AT1478" s="13">
        <f t="shared" si="1993"/>
        <v>2.3661944881468318E-5</v>
      </c>
      <c r="AU1478" s="13">
        <f t="shared" si="1994"/>
        <v>4.2487941627396204E-6</v>
      </c>
      <c r="AV1478" s="13">
        <f t="shared" si="1995"/>
        <v>5.7219256260720099E-7</v>
      </c>
      <c r="AW1478" s="13">
        <f t="shared" si="1996"/>
        <v>5.2408079270966079E-10</v>
      </c>
      <c r="AX1478" s="13">
        <f t="shared" si="1997"/>
        <v>1.1220122473115865E-5</v>
      </c>
      <c r="AY1478" s="13">
        <f t="shared" si="1998"/>
        <v>6.3746026830558462E-6</v>
      </c>
      <c r="AZ1478" s="13">
        <f t="shared" si="1999"/>
        <v>1.8108340378720552E-6</v>
      </c>
      <c r="BA1478" s="13">
        <f t="shared" si="2000"/>
        <v>3.4293587388927515E-7</v>
      </c>
      <c r="BB1478" s="13">
        <f t="shared" si="2001"/>
        <v>4.8708914431385723E-8</v>
      </c>
      <c r="BC1478" s="13">
        <f t="shared" si="2002"/>
        <v>5.5346985269907192E-9</v>
      </c>
      <c r="BD1478" s="13">
        <f t="shared" si="2003"/>
        <v>1.5442289541236275E-5</v>
      </c>
      <c r="BE1478" s="13">
        <f t="shared" si="2004"/>
        <v>8.3185608779173618E-6</v>
      </c>
      <c r="BF1478" s="13">
        <f t="shared" si="2005"/>
        <v>2.2405503696467207E-6</v>
      </c>
      <c r="BG1478" s="13">
        <f t="shared" si="2006"/>
        <v>4.0231846450351271E-7</v>
      </c>
      <c r="BH1478" s="13">
        <f t="shared" si="2007"/>
        <v>5.4180933312152733E-8</v>
      </c>
      <c r="BI1478" s="13">
        <f t="shared" si="2008"/>
        <v>5.8373130613304207E-9</v>
      </c>
      <c r="BJ1478" s="14">
        <f t="shared" si="2009"/>
        <v>0.27049319333817162</v>
      </c>
      <c r="BK1478" s="14">
        <f t="shared" si="2010"/>
        <v>0.43980460671716398</v>
      </c>
      <c r="BL1478" s="14">
        <f t="shared" si="2011"/>
        <v>0.27959986183605978</v>
      </c>
      <c r="BM1478" s="14">
        <f t="shared" si="2012"/>
        <v>0.10095851809020562</v>
      </c>
      <c r="BN1478" s="14">
        <f t="shared" si="2013"/>
        <v>0.89903753817115939</v>
      </c>
    </row>
    <row r="1479" spans="1:66" x14ac:dyDescent="0.25">
      <c r="A1479" t="s">
        <v>341</v>
      </c>
      <c r="B1479" t="s">
        <v>146</v>
      </c>
      <c r="C1479" t="s">
        <v>145</v>
      </c>
      <c r="D1479" t="s">
        <v>396</v>
      </c>
      <c r="E1479" s="10">
        <f>VLOOKUP(A1479,home!$A$2:$E$405,3,FALSE)</f>
        <v>1.5127999999999999</v>
      </c>
      <c r="F1479" s="10">
        <f>VLOOKUP(B1479,home!$B$2:$E$405,3,FALSE)</f>
        <v>0.75549999999999995</v>
      </c>
      <c r="G1479" s="10">
        <f>VLOOKUP(C1479,away!$B$2:$E$405,4,FALSE)</f>
        <v>0.75549999999999995</v>
      </c>
      <c r="H1479" s="10">
        <f>VLOOKUP(A1479,away!$A$2:$E$405,3,FALSE)</f>
        <v>1.2179</v>
      </c>
      <c r="I1479" s="10">
        <f>VLOOKUP(C1479,away!$B$2:$E$405,3,FALSE)</f>
        <v>0.93840000000000001</v>
      </c>
      <c r="J1479" s="10">
        <f>VLOOKUP(B1479,home!$B$2:$E$405,4,FALSE)</f>
        <v>0.93840000000000001</v>
      </c>
      <c r="K1479" s="12">
        <f t="shared" si="1958"/>
        <v>0.8634763621999999</v>
      </c>
      <c r="L1479" s="12">
        <f t="shared" si="1959"/>
        <v>1.0724761146240001</v>
      </c>
      <c r="M1479" s="13">
        <f t="shared" si="1960"/>
        <v>0.14428677354559205</v>
      </c>
      <c r="N1479" s="13">
        <f t="shared" si="1961"/>
        <v>0.124588218334723</v>
      </c>
      <c r="O1479" s="13">
        <f t="shared" si="1962"/>
        <v>0.15474411828380952</v>
      </c>
      <c r="P1479" s="13">
        <f t="shared" si="1963"/>
        <v>0.13361788832755031</v>
      </c>
      <c r="Q1479" s="13">
        <f t="shared" si="1964"/>
        <v>5.3789490770322967E-2</v>
      </c>
      <c r="R1479" s="13">
        <f t="shared" si="1965"/>
        <v>8.2979685368968339E-2</v>
      </c>
      <c r="S1479" s="13">
        <f t="shared" si="1966"/>
        <v>3.0934471057862144E-2</v>
      </c>
      <c r="T1479" s="13">
        <f t="shared" si="1967"/>
        <v>5.7687944068959489E-2</v>
      </c>
      <c r="U1479" s="13">
        <f t="shared" si="1968"/>
        <v>7.1650996858897337E-2</v>
      </c>
      <c r="V1479" s="13">
        <f t="shared" si="1969"/>
        <v>3.1830119341967442E-3</v>
      </c>
      <c r="W1479" s="13">
        <f t="shared" si="1970"/>
        <v>1.5481984604982985E-2</v>
      </c>
      <c r="X1479" s="13">
        <f t="shared" si="1971"/>
        <v>1.6604058695820736E-2</v>
      </c>
      <c r="Y1479" s="13">
        <f t="shared" si="1972"/>
        <v>8.9037281785413307E-3</v>
      </c>
      <c r="Z1479" s="13">
        <f t="shared" si="1973"/>
        <v>2.966457685241105E-2</v>
      </c>
      <c r="AA1479" s="13">
        <f t="shared" si="1974"/>
        <v>2.5614660906722216E-2</v>
      </c>
      <c r="AB1479" s="13">
        <f t="shared" si="1975"/>
        <v>1.1058827109361525E-2</v>
      </c>
      <c r="AC1479" s="13">
        <f t="shared" si="1976"/>
        <v>1.842283091502367E-4</v>
      </c>
      <c r="AD1479" s="13">
        <f t="shared" si="1977"/>
        <v>3.3420819365867771E-3</v>
      </c>
      <c r="AE1479" s="13">
        <f t="shared" si="1978"/>
        <v>3.5843030501056402E-3</v>
      </c>
      <c r="AF1479" s="13">
        <f t="shared" si="1979"/>
        <v>1.9220397044061245E-3</v>
      </c>
      <c r="AG1479" s="13">
        <f t="shared" si="1980"/>
        <v>6.8711389144484735E-4</v>
      </c>
      <c r="AH1479" s="13">
        <f t="shared" si="1981"/>
        <v>7.9536375311597129E-3</v>
      </c>
      <c r="AI1479" s="13">
        <f t="shared" si="1982"/>
        <v>6.8677780016631771E-3</v>
      </c>
      <c r="AJ1479" s="13">
        <f t="shared" si="1983"/>
        <v>2.9650819826366522E-3</v>
      </c>
      <c r="AK1479" s="13">
        <f t="shared" si="1984"/>
        <v>8.5342606799728674E-4</v>
      </c>
      <c r="AL1479" s="13">
        <f t="shared" si="1985"/>
        <v>6.8242423151922469E-6</v>
      </c>
      <c r="AM1479" s="13">
        <f t="shared" si="1986"/>
        <v>5.7716175055565633E-4</v>
      </c>
      <c r="AN1479" s="13">
        <f t="shared" si="1987"/>
        <v>6.1899219174551656E-4</v>
      </c>
      <c r="AO1479" s="13">
        <f t="shared" si="1988"/>
        <v>3.3192717039291276E-4</v>
      </c>
      <c r="AP1479" s="13">
        <f t="shared" si="1989"/>
        <v>1.1866132068037651E-4</v>
      </c>
      <c r="AQ1479" s="13">
        <f t="shared" si="1990"/>
        <v>3.1815358039860671E-5</v>
      </c>
      <c r="AR1479" s="13">
        <f t="shared" si="1991"/>
        <v>1.7060172553091592E-3</v>
      </c>
      <c r="AS1479" s="13">
        <f t="shared" si="1992"/>
        <v>1.4731055734647812E-3</v>
      </c>
      <c r="AT1479" s="13">
        <f t="shared" si="1993"/>
        <v>6.3599592085595701E-4</v>
      </c>
      <c r="AU1479" s="13">
        <f t="shared" si="1994"/>
        <v>1.8305581470491364E-4</v>
      </c>
      <c r="AV1479" s="13">
        <f t="shared" si="1995"/>
        <v>3.9516092240239012E-5</v>
      </c>
      <c r="AW1479" s="13">
        <f t="shared" si="1996"/>
        <v>1.755456291015735E-7</v>
      </c>
      <c r="AX1479" s="13">
        <f t="shared" si="1997"/>
        <v>8.3060921461796942E-5</v>
      </c>
      <c r="AY1479" s="13">
        <f t="shared" si="1998"/>
        <v>8.9080854326437198E-5</v>
      </c>
      <c r="AZ1479" s="13">
        <f t="shared" si="1999"/>
        <v>4.7768544267701946E-5</v>
      </c>
      <c r="BA1479" s="13">
        <f t="shared" si="2000"/>
        <v>1.7076874252489847E-5</v>
      </c>
      <c r="BB1479" s="13">
        <f t="shared" si="2001"/>
        <v>4.5786349370582332E-6</v>
      </c>
      <c r="BC1479" s="13">
        <f t="shared" si="2002"/>
        <v>9.8209532151558404E-7</v>
      </c>
      <c r="BD1479" s="13">
        <f t="shared" si="2003"/>
        <v>3.0494379290924451E-4</v>
      </c>
      <c r="BE1479" s="13">
        <f t="shared" si="2004"/>
        <v>2.6331175697674454E-4</v>
      </c>
      <c r="BF1479" s="13">
        <f t="shared" si="2005"/>
        <v>1.1368173901938491E-4</v>
      </c>
      <c r="BG1479" s="13">
        <f t="shared" si="2006"/>
        <v>3.2720498152342766E-5</v>
      </c>
      <c r="BH1479" s="13">
        <f t="shared" si="2007"/>
        <v>7.063344178489185E-6</v>
      </c>
      <c r="BI1479" s="13">
        <f t="shared" si="2008"/>
        <v>1.2198061472416779E-6</v>
      </c>
      <c r="BJ1479" s="14">
        <f t="shared" si="2009"/>
        <v>0.28851206895187537</v>
      </c>
      <c r="BK1479" s="14">
        <f t="shared" si="2010"/>
        <v>0.31230227827099305</v>
      </c>
      <c r="BL1479" s="14">
        <f t="shared" si="2011"/>
        <v>0.36944884370517428</v>
      </c>
      <c r="BM1479" s="14">
        <f t="shared" si="2012"/>
        <v>0.30583268784079015</v>
      </c>
      <c r="BN1479" s="14">
        <f t="shared" si="2013"/>
        <v>0.69400617463096625</v>
      </c>
    </row>
    <row r="1480" spans="1:66" x14ac:dyDescent="0.25">
      <c r="A1480" t="s">
        <v>346</v>
      </c>
      <c r="B1480" t="s">
        <v>241</v>
      </c>
      <c r="C1480" t="s">
        <v>245</v>
      </c>
      <c r="D1480" t="s">
        <v>396</v>
      </c>
      <c r="E1480" s="10">
        <f>VLOOKUP(A1480,home!$A$2:$E$405,3,FALSE)</f>
        <v>1.619</v>
      </c>
      <c r="F1480" s="10">
        <f>VLOOKUP(B1480,home!$B$2:$E$405,3,FALSE)</f>
        <v>0.92649999999999999</v>
      </c>
      <c r="G1480" s="10">
        <f>VLOOKUP(C1480,away!$B$2:$E$405,4,FALSE)</f>
        <v>1.3589</v>
      </c>
      <c r="H1480" s="10">
        <f>VLOOKUP(A1480,away!$A$2:$E$405,3,FALSE)</f>
        <v>1.181</v>
      </c>
      <c r="I1480" s="10">
        <f>VLOOKUP(C1480,away!$B$2:$E$405,3,FALSE)</f>
        <v>0.84670000000000001</v>
      </c>
      <c r="J1480" s="10">
        <f>VLOOKUP(B1480,home!$B$2:$E$405,4,FALSE)</f>
        <v>1.129</v>
      </c>
      <c r="K1480" s="12">
        <f t="shared" si="1958"/>
        <v>2.0383547561499999</v>
      </c>
      <c r="L1480" s="12">
        <f t="shared" si="1959"/>
        <v>1.1289465983</v>
      </c>
      <c r="M1480" s="13">
        <f t="shared" si="1960"/>
        <v>4.2117103813235177E-2</v>
      </c>
      <c r="N1480" s="13">
        <f t="shared" si="1961"/>
        <v>8.5849598872971208E-2</v>
      </c>
      <c r="O1480" s="13">
        <f t="shared" si="1962"/>
        <v>4.7547961080199812E-2</v>
      </c>
      <c r="P1480" s="13">
        <f t="shared" si="1963"/>
        <v>9.6919612613060369E-2</v>
      </c>
      <c r="Q1480" s="13">
        <f t="shared" si="1964"/>
        <v>8.7495969088145317E-2</v>
      </c>
      <c r="R1480" s="13">
        <f t="shared" si="1965"/>
        <v>2.6839554458796197E-2</v>
      </c>
      <c r="S1480" s="13">
        <f t="shared" si="1966"/>
        <v>5.5757699714586301E-2</v>
      </c>
      <c r="T1480" s="13">
        <f t="shared" si="1967"/>
        <v>9.8778276667023601E-2</v>
      </c>
      <c r="U1480" s="13">
        <f t="shared" si="1968"/>
        <v>5.4708533484034157E-2</v>
      </c>
      <c r="V1480" s="13">
        <f t="shared" si="1969"/>
        <v>1.425658505890493E-2</v>
      </c>
      <c r="W1480" s="13">
        <f t="shared" si="1970"/>
        <v>5.9449274911591445E-2</v>
      </c>
      <c r="X1480" s="13">
        <f t="shared" si="1971"/>
        <v>6.7115056682842691E-2</v>
      </c>
      <c r="Y1480" s="13">
        <f t="shared" si="1972"/>
        <v>3.7884657468403485E-2</v>
      </c>
      <c r="Z1480" s="13">
        <f t="shared" si="1973"/>
        <v>1.0100141235381851E-2</v>
      </c>
      <c r="AA1480" s="13">
        <f t="shared" si="1974"/>
        <v>2.0587670924927328E-2</v>
      </c>
      <c r="AB1480" s="13">
        <f t="shared" si="1975"/>
        <v>2.0982488473938354E-2</v>
      </c>
      <c r="AC1480" s="13">
        <f t="shared" si="1976"/>
        <v>2.0504477041284625E-3</v>
      </c>
      <c r="AD1480" s="13">
        <f t="shared" si="1977"/>
        <v>3.029467806642783E-2</v>
      </c>
      <c r="AE1480" s="13">
        <f t="shared" si="1978"/>
        <v>3.4201073749687318E-2</v>
      </c>
      <c r="AF1480" s="13">
        <f t="shared" si="1979"/>
        <v>1.9305592933958469E-2</v>
      </c>
      <c r="AG1480" s="13">
        <f t="shared" si="1980"/>
        <v>7.2649944903189741E-3</v>
      </c>
      <c r="AH1480" s="13">
        <f t="shared" si="1981"/>
        <v>2.8506300225084758E-3</v>
      </c>
      <c r="AI1480" s="13">
        <f t="shared" si="1982"/>
        <v>5.8105952644041323E-3</v>
      </c>
      <c r="AJ1480" s="13">
        <f t="shared" si="1983"/>
        <v>5.9220272466304173E-3</v>
      </c>
      <c r="AK1480" s="13">
        <f t="shared" si="1984"/>
        <v>4.0237308014063325E-3</v>
      </c>
      <c r="AL1480" s="13">
        <f t="shared" si="1985"/>
        <v>1.8873909093912553E-4</v>
      </c>
      <c r="AM1480" s="13">
        <f t="shared" si="1986"/>
        <v>1.2350260224547258E-2</v>
      </c>
      <c r="AN1480" s="13">
        <f t="shared" si="1987"/>
        <v>1.3942784268622419E-2</v>
      </c>
      <c r="AO1480" s="13">
        <f t="shared" si="1988"/>
        <v>7.8703294354460201E-3</v>
      </c>
      <c r="AP1480" s="13">
        <f t="shared" si="1989"/>
        <v>2.9617272145490469E-3</v>
      </c>
      <c r="AQ1480" s="13">
        <f t="shared" si="1990"/>
        <v>8.3590796598942039E-4</v>
      </c>
      <c r="AR1480" s="13">
        <f t="shared" si="1991"/>
        <v>6.4364181338455884E-4</v>
      </c>
      <c r="AS1480" s="13">
        <f t="shared" si="1992"/>
        <v>1.3119703515694259E-3</v>
      </c>
      <c r="AT1480" s="13">
        <f t="shared" si="1993"/>
        <v>1.337130503024664E-3</v>
      </c>
      <c r="AU1480" s="13">
        <f t="shared" si="1994"/>
        <v>9.0851544014452178E-4</v>
      </c>
      <c r="AV1480" s="13">
        <f t="shared" si="1995"/>
        <v>4.6296919211357427E-4</v>
      </c>
      <c r="AW1480" s="13">
        <f t="shared" si="1996"/>
        <v>1.2064588916363253E-5</v>
      </c>
      <c r="AX1480" s="13">
        <f t="shared" si="1997"/>
        <v>4.1957019447326745E-3</v>
      </c>
      <c r="AY1480" s="13">
        <f t="shared" si="1998"/>
        <v>4.7367234379866469E-3</v>
      </c>
      <c r="AZ1480" s="13">
        <f t="shared" si="1999"/>
        <v>2.6737539062014542E-3</v>
      </c>
      <c r="BA1480" s="13">
        <f t="shared" si="2000"/>
        <v>1.0061751256991559E-3</v>
      </c>
      <c r="BB1480" s="13">
        <f t="shared" si="2001"/>
        <v>2.8397949636303435E-4</v>
      </c>
      <c r="BC1480" s="13">
        <f t="shared" si="2002"/>
        <v>6.4119537281198929E-5</v>
      </c>
      <c r="BD1480" s="13">
        <f t="shared" si="2003"/>
        <v>1.2110620595735679E-4</v>
      </c>
      <c r="BE1480" s="13">
        <f t="shared" si="2004"/>
        <v>2.4685741091245962E-4</v>
      </c>
      <c r="BF1480" s="13">
        <f t="shared" si="2005"/>
        <v>2.515914888121436E-4</v>
      </c>
      <c r="BG1480" s="13">
        <f t="shared" si="2006"/>
        <v>1.7094423594236408E-4</v>
      </c>
      <c r="BH1480" s="13">
        <f t="shared" si="2007"/>
        <v>8.7111249092386434E-5</v>
      </c>
      <c r="BI1480" s="13">
        <f t="shared" si="2008"/>
        <v>3.5512725780326668E-5</v>
      </c>
      <c r="BJ1480" s="14">
        <f t="shared" si="2009"/>
        <v>0.57856063548878855</v>
      </c>
      <c r="BK1480" s="14">
        <f t="shared" si="2010"/>
        <v>0.21602691143284103</v>
      </c>
      <c r="BL1480" s="14">
        <f t="shared" si="2011"/>
        <v>0.19485054237357902</v>
      </c>
      <c r="BM1480" s="14">
        <f t="shared" si="2012"/>
        <v>0.60804377175511171</v>
      </c>
      <c r="BN1480" s="14">
        <f t="shared" si="2013"/>
        <v>0.38676979992640814</v>
      </c>
    </row>
    <row r="1481" spans="1:66" x14ac:dyDescent="0.25">
      <c r="A1481" t="s">
        <v>346</v>
      </c>
      <c r="B1481" t="s">
        <v>233</v>
      </c>
      <c r="C1481" t="s">
        <v>321</v>
      </c>
      <c r="D1481" t="s">
        <v>396</v>
      </c>
      <c r="E1481" s="10">
        <f>VLOOKUP(A1481,home!$A$2:$E$405,3,FALSE)</f>
        <v>1.619</v>
      </c>
      <c r="F1481" s="10">
        <f>VLOOKUP(B1481,home!$B$2:$E$405,3,FALSE)</f>
        <v>0.79410000000000003</v>
      </c>
      <c r="G1481" s="10">
        <f>VLOOKUP(C1481,away!$B$2:$E$405,4,FALSE)</f>
        <v>0.72060000000000002</v>
      </c>
      <c r="H1481" s="10">
        <f>VLOOKUP(A1481,away!$A$2:$E$405,3,FALSE)</f>
        <v>1.181</v>
      </c>
      <c r="I1481" s="10">
        <f>VLOOKUP(C1481,away!$B$2:$E$405,3,FALSE)</f>
        <v>0.7056</v>
      </c>
      <c r="J1481" s="10">
        <f>VLOOKUP(B1481,home!$B$2:$E$405,4,FALSE)</f>
        <v>0.7258</v>
      </c>
      <c r="K1481" s="12">
        <f t="shared" si="1958"/>
        <v>0.92643787674000011</v>
      </c>
      <c r="L1481" s="12">
        <f t="shared" si="1959"/>
        <v>0.60481901088000001</v>
      </c>
      <c r="M1481" s="13">
        <f t="shared" si="1960"/>
        <v>0.21626367728272863</v>
      </c>
      <c r="N1481" s="13">
        <f t="shared" si="1961"/>
        <v>0.20035486199779567</v>
      </c>
      <c r="O1481" s="13">
        <f t="shared" si="1962"/>
        <v>0.13080038338341146</v>
      </c>
      <c r="P1481" s="13">
        <f t="shared" si="1963"/>
        <v>0.12117842945850568</v>
      </c>
      <c r="Q1481" s="13">
        <f t="shared" si="1964"/>
        <v>9.2808166471886777E-2</v>
      </c>
      <c r="R1481" s="13">
        <f t="shared" si="1965"/>
        <v>3.9555279250339852E-2</v>
      </c>
      <c r="S1481" s="13">
        <f t="shared" si="1966"/>
        <v>1.6974893739128562E-2</v>
      </c>
      <c r="T1481" s="13">
        <f t="shared" si="1967"/>
        <v>5.6132143447112946E-2</v>
      </c>
      <c r="U1481" s="13">
        <f t="shared" si="1968"/>
        <v>3.6645508922542633E-2</v>
      </c>
      <c r="V1481" s="13">
        <f t="shared" si="1969"/>
        <v>1.0568328180456659E-3</v>
      </c>
      <c r="W1481" s="13">
        <f t="shared" si="1970"/>
        <v>2.8660333563449086E-2</v>
      </c>
      <c r="X1481" s="13">
        <f t="shared" si="1971"/>
        <v>1.7334314597336142E-2</v>
      </c>
      <c r="Y1481" s="13">
        <f t="shared" si="1972"/>
        <v>5.2420615045217951E-3</v>
      </c>
      <c r="Z1481" s="13">
        <f t="shared" si="1973"/>
        <v>7.9745949570909132E-3</v>
      </c>
      <c r="AA1481" s="13">
        <f t="shared" si="1974"/>
        <v>7.3879668199088172E-3</v>
      </c>
      <c r="AB1481" s="13">
        <f t="shared" si="1975"/>
        <v>3.4222461470309476E-3</v>
      </c>
      <c r="AC1481" s="13">
        <f t="shared" si="1976"/>
        <v>3.7010763521431653E-5</v>
      </c>
      <c r="AD1481" s="13">
        <f t="shared" si="1977"/>
        <v>6.6380046432954823E-3</v>
      </c>
      <c r="AE1481" s="13">
        <f t="shared" si="1978"/>
        <v>4.0147914025748209E-3</v>
      </c>
      <c r="AF1481" s="13">
        <f t="shared" si="1979"/>
        <v>1.2141110824974155E-3</v>
      </c>
      <c r="AG1481" s="13">
        <f t="shared" si="1980"/>
        <v>2.4477248800484431E-4</v>
      </c>
      <c r="AH1481" s="13">
        <f t="shared" si="1981"/>
        <v>1.2057966585290905E-3</v>
      </c>
      <c r="AI1481" s="13">
        <f t="shared" si="1982"/>
        <v>1.1170956961078773E-3</v>
      </c>
      <c r="AJ1481" s="13">
        <f t="shared" si="1983"/>
        <v>5.1745988240878716E-4</v>
      </c>
      <c r="AK1481" s="13">
        <f t="shared" si="1984"/>
        <v>1.5979814491897564E-4</v>
      </c>
      <c r="AL1481" s="13">
        <f t="shared" si="1985"/>
        <v>8.2952555934281618E-7</v>
      </c>
      <c r="AM1481" s="13">
        <f t="shared" si="1986"/>
        <v>1.2299397855049859E-3</v>
      </c>
      <c r="AN1481" s="13">
        <f t="shared" si="1987"/>
        <v>7.4389096451108502E-4</v>
      </c>
      <c r="AO1481" s="13">
        <f t="shared" si="1988"/>
        <v>2.2495969867908179E-4</v>
      </c>
      <c r="AP1481" s="13">
        <f t="shared" si="1989"/>
        <v>4.5353300814315038E-5</v>
      </c>
      <c r="AQ1481" s="13">
        <f t="shared" si="1990"/>
        <v>6.8576346346642791E-6</v>
      </c>
      <c r="AR1481" s="13">
        <f t="shared" si="1991"/>
        <v>1.4585774846679478E-4</v>
      </c>
      <c r="AS1481" s="13">
        <f t="shared" si="1992"/>
        <v>1.3512814279565433E-4</v>
      </c>
      <c r="AT1481" s="13">
        <f t="shared" si="1993"/>
        <v>6.2593914849712765E-5</v>
      </c>
      <c r="AU1481" s="13">
        <f t="shared" si="1994"/>
        <v>1.9329791190070756E-5</v>
      </c>
      <c r="AV1481" s="13">
        <f t="shared" si="1995"/>
        <v>4.4769626769891763E-6</v>
      </c>
      <c r="AW1481" s="13">
        <f t="shared" si="1996"/>
        <v>1.2911271316243605E-8</v>
      </c>
      <c r="AX1481" s="13">
        <f t="shared" si="1997"/>
        <v>1.8991046723354838E-4</v>
      </c>
      <c r="AY1481" s="13">
        <f t="shared" si="1998"/>
        <v>1.1486146094795337E-4</v>
      </c>
      <c r="AZ1481" s="13">
        <f t="shared" si="1999"/>
        <v>3.4735197599386451E-5</v>
      </c>
      <c r="BA1481" s="13">
        <f t="shared" si="2000"/>
        <v>7.0028359515940892E-6</v>
      </c>
      <c r="BB1481" s="13">
        <f t="shared" si="2001"/>
        <v>1.0588620783995101E-6</v>
      </c>
      <c r="BC1481" s="13">
        <f t="shared" si="2002"/>
        <v>1.2808398298318657E-7</v>
      </c>
      <c r="BD1481" s="13">
        <f t="shared" si="2003"/>
        <v>1.4702923192811769E-5</v>
      </c>
      <c r="BE1481" s="13">
        <f t="shared" si="2004"/>
        <v>1.3621344944619837E-5</v>
      </c>
      <c r="BF1481" s="13">
        <f t="shared" si="2005"/>
        <v>6.309664944418368E-6</v>
      </c>
      <c r="BG1481" s="13">
        <f t="shared" si="2006"/>
        <v>1.9485041980159211E-6</v>
      </c>
      <c r="BH1481" s="13">
        <f t="shared" si="2007"/>
        <v>4.5129202300721163E-7</v>
      </c>
      <c r="BI1481" s="13">
        <f t="shared" si="2008"/>
        <v>8.3618804716900105E-8</v>
      </c>
      <c r="BJ1481" s="14">
        <f t="shared" si="2009"/>
        <v>0.41524225949041305</v>
      </c>
      <c r="BK1481" s="14">
        <f t="shared" si="2010"/>
        <v>0.35562653504843728</v>
      </c>
      <c r="BL1481" s="14">
        <f t="shared" si="2011"/>
        <v>0.22121603881328528</v>
      </c>
      <c r="BM1481" s="14">
        <f t="shared" si="2012"/>
        <v>0.19898378191488172</v>
      </c>
      <c r="BN1481" s="14">
        <f t="shared" si="2013"/>
        <v>0.80096079784466812</v>
      </c>
    </row>
    <row r="1482" spans="1:66" x14ac:dyDescent="0.25">
      <c r="A1482" t="s">
        <v>347</v>
      </c>
      <c r="B1482" t="s">
        <v>251</v>
      </c>
      <c r="C1482" t="s">
        <v>248</v>
      </c>
      <c r="D1482" t="s">
        <v>396</v>
      </c>
      <c r="E1482" s="10">
        <f>VLOOKUP(A1482,home!$A$2:$E$405,3,FALSE)</f>
        <v>1.2816000000000001</v>
      </c>
      <c r="F1482" s="10">
        <f>VLOOKUP(B1482,home!$B$2:$E$405,3,FALSE)</f>
        <v>0.5202</v>
      </c>
      <c r="G1482" s="10">
        <f>VLOOKUP(C1482,away!$B$2:$E$405,4,FALSE)</f>
        <v>0.44590000000000002</v>
      </c>
      <c r="H1482" s="10">
        <f>VLOOKUP(A1482,away!$A$2:$E$405,3,FALSE)</f>
        <v>0.83499999999999996</v>
      </c>
      <c r="I1482" s="10">
        <f>VLOOKUP(C1482,away!$B$2:$E$405,3,FALSE)</f>
        <v>0.3422</v>
      </c>
      <c r="J1482" s="10">
        <f>VLOOKUP(B1482,home!$B$2:$E$405,4,FALSE)</f>
        <v>0.7984</v>
      </c>
      <c r="K1482" s="12">
        <f t="shared" si="1958"/>
        <v>0.29727632188800002</v>
      </c>
      <c r="L1482" s="12">
        <f t="shared" si="1959"/>
        <v>0.22813242080000001</v>
      </c>
      <c r="M1482" s="13">
        <f t="shared" si="1960"/>
        <v>0.59131361984610131</v>
      </c>
      <c r="N1482" s="13">
        <f t="shared" si="1961"/>
        <v>0.17578353799012805</v>
      </c>
      <c r="O1482" s="13">
        <f t="shared" si="1962"/>
        <v>0.13489780754750202</v>
      </c>
      <c r="P1482" s="13">
        <f t="shared" si="1963"/>
        <v>4.0101924058476686E-2</v>
      </c>
      <c r="Q1482" s="13">
        <f t="shared" si="1964"/>
        <v>2.6128141811082389E-2</v>
      </c>
      <c r="R1482" s="13">
        <f t="shared" si="1965"/>
        <v>1.5387281698212076E-2</v>
      </c>
      <c r="S1482" s="13">
        <f t="shared" si="1966"/>
        <v>6.7991175038822091E-4</v>
      </c>
      <c r="T1482" s="13">
        <f t="shared" si="1967"/>
        <v>5.9606762423679224E-3</v>
      </c>
      <c r="U1482" s="13">
        <f t="shared" si="1968"/>
        <v>4.5742745070990239E-3</v>
      </c>
      <c r="V1482" s="13">
        <f t="shared" si="1969"/>
        <v>5.123389398605381E-6</v>
      </c>
      <c r="W1482" s="13">
        <f t="shared" si="1970"/>
        <v>2.5890926317888802E-3</v>
      </c>
      <c r="X1482" s="13">
        <f t="shared" si="1971"/>
        <v>5.906559697654403E-4</v>
      </c>
      <c r="Y1482" s="13">
        <f t="shared" si="1972"/>
        <v>6.7373888121280762E-5</v>
      </c>
      <c r="Z1482" s="13">
        <f t="shared" si="1973"/>
        <v>1.1701126077815519E-3</v>
      </c>
      <c r="AA1482" s="13">
        <f t="shared" si="1974"/>
        <v>3.4784677223607567E-4</v>
      </c>
      <c r="AB1482" s="13">
        <f t="shared" si="1975"/>
        <v>5.1703304515476721E-5</v>
      </c>
      <c r="AC1482" s="13">
        <f t="shared" si="1976"/>
        <v>2.1716243894224771E-8</v>
      </c>
      <c r="AD1482" s="13">
        <f t="shared" si="1977"/>
        <v>1.9241898365137999E-4</v>
      </c>
      <c r="AE1482" s="13">
        <f t="shared" si="1978"/>
        <v>4.389700854826495E-5</v>
      </c>
      <c r="AF1482" s="13">
        <f t="shared" si="1979"/>
        <v>5.0071654129969887E-6</v>
      </c>
      <c r="AG1482" s="13">
        <f t="shared" si="1980"/>
        <v>3.8076558900434488E-7</v>
      </c>
      <c r="AH1482" s="13">
        <f t="shared" si="1981"/>
        <v>6.6735155455451602E-5</v>
      </c>
      <c r="AI1482" s="13">
        <f t="shared" si="1982"/>
        <v>1.9838781554420549E-5</v>
      </c>
      <c r="AJ1482" s="13">
        <f t="shared" si="1983"/>
        <v>2.9488000056188198E-6</v>
      </c>
      <c r="AK1482" s="13">
        <f t="shared" si="1984"/>
        <v>2.9220280655122553E-7</v>
      </c>
      <c r="AL1482" s="13">
        <f t="shared" si="1985"/>
        <v>5.8910407895439055E-11</v>
      </c>
      <c r="AM1482" s="13">
        <f t="shared" si="1986"/>
        <v>1.1440321544261893E-5</v>
      </c>
      <c r="AN1482" s="13">
        <f t="shared" si="1987"/>
        <v>2.6099082486228602E-6</v>
      </c>
      <c r="AO1482" s="13">
        <f t="shared" si="1988"/>
        <v>2.977023434121107E-7</v>
      </c>
      <c r="AP1482" s="13">
        <f t="shared" si="1989"/>
        <v>2.2638518760145913E-8</v>
      </c>
      <c r="AQ1482" s="13">
        <f t="shared" si="1990"/>
        <v>1.2911450220195759E-9</v>
      </c>
      <c r="AR1482" s="13">
        <f t="shared" si="1991"/>
        <v>3.0448905133033018E-6</v>
      </c>
      <c r="AS1482" s="13">
        <f t="shared" si="1992"/>
        <v>9.0517385234646977E-7</v>
      </c>
      <c r="AT1482" s="13">
        <f t="shared" si="1993"/>
        <v>1.3454337674737505E-7</v>
      </c>
      <c r="AU1482" s="13">
        <f t="shared" si="1994"/>
        <v>1.3332186724617042E-8</v>
      </c>
      <c r="AV1482" s="13">
        <f t="shared" si="1995"/>
        <v>9.9083585805454381E-10</v>
      </c>
      <c r="AW1482" s="13">
        <f t="shared" si="1996"/>
        <v>1.1097799056520016E-13</v>
      </c>
      <c r="AX1482" s="13">
        <f t="shared" si="1997"/>
        <v>5.6682278498236973E-7</v>
      </c>
      <c r="AY1482" s="13">
        <f t="shared" si="1998"/>
        <v>1.293106541026259E-7</v>
      </c>
      <c r="AZ1482" s="13">
        <f t="shared" si="1999"/>
        <v>1.474997627783175E-8</v>
      </c>
      <c r="BA1482" s="13">
        <f t="shared" si="2000"/>
        <v>1.1216492650014433E-9</v>
      </c>
      <c r="BB1482" s="13">
        <f t="shared" si="2001"/>
        <v>6.3971140528330014E-11</v>
      </c>
      <c r="BC1482" s="13">
        <f t="shared" si="2002"/>
        <v>2.9187782300129851E-12</v>
      </c>
      <c r="BD1482" s="13">
        <f t="shared" si="2003"/>
        <v>1.1577304064513939E-7</v>
      </c>
      <c r="BE1482" s="13">
        <f t="shared" si="2004"/>
        <v>3.4416583696776958E-8</v>
      </c>
      <c r="BF1482" s="13">
        <f t="shared" si="2005"/>
        <v>5.1156177066641796E-9</v>
      </c>
      <c r="BG1482" s="13">
        <f t="shared" si="2006"/>
        <v>5.0691733867408436E-10</v>
      </c>
      <c r="BH1482" s="13">
        <f t="shared" si="2007"/>
        <v>3.7673630485571349E-11</v>
      </c>
      <c r="BI1482" s="13">
        <f t="shared" si="2008"/>
        <v>2.2398956605836561E-12</v>
      </c>
      <c r="BJ1482" s="14">
        <f t="shared" si="2009"/>
        <v>0.21137626639021023</v>
      </c>
      <c r="BK1482" s="14">
        <f t="shared" si="2010"/>
        <v>0.63210073013017321</v>
      </c>
      <c r="BL1482" s="14">
        <f t="shared" si="2011"/>
        <v>0.15535298355222463</v>
      </c>
      <c r="BM1482" s="14">
        <f t="shared" si="2012"/>
        <v>1.6387650418343967E-2</v>
      </c>
      <c r="BN1482" s="14">
        <f t="shared" si="2013"/>
        <v>0.98361231295150253</v>
      </c>
    </row>
    <row r="1483" spans="1:66" x14ac:dyDescent="0.25">
      <c r="A1483" t="s">
        <v>347</v>
      </c>
      <c r="B1483" t="s">
        <v>258</v>
      </c>
      <c r="C1483" t="s">
        <v>246</v>
      </c>
      <c r="D1483" t="s">
        <v>396</v>
      </c>
      <c r="E1483" s="10">
        <f>VLOOKUP(A1483,home!$A$2:$E$405,3,FALSE)</f>
        <v>1.2816000000000001</v>
      </c>
      <c r="F1483" s="10">
        <f>VLOOKUP(B1483,home!$B$2:$E$405,3,FALSE)</f>
        <v>1.895</v>
      </c>
      <c r="G1483" s="10">
        <f>VLOOKUP(C1483,away!$B$2:$E$405,4,FALSE)</f>
        <v>2.3408000000000002</v>
      </c>
      <c r="H1483" s="10">
        <f>VLOOKUP(A1483,away!$A$2:$E$405,3,FALSE)</f>
        <v>0.83499999999999996</v>
      </c>
      <c r="I1483" s="10">
        <f>VLOOKUP(C1483,away!$B$2:$E$405,3,FALSE)</f>
        <v>0.85540000000000005</v>
      </c>
      <c r="J1483" s="10">
        <f>VLOOKUP(B1483,home!$B$2:$E$405,4,FALSE)</f>
        <v>0.51329999999999998</v>
      </c>
      <c r="K1483" s="12">
        <f t="shared" si="1958"/>
        <v>5.6849417856000013</v>
      </c>
      <c r="L1483" s="12">
        <f t="shared" si="1959"/>
        <v>0.36662914469999996</v>
      </c>
      <c r="M1483" s="13">
        <f t="shared" si="1960"/>
        <v>2.3541608774900039E-3</v>
      </c>
      <c r="N1483" s="13">
        <f t="shared" si="1961"/>
        <v>1.3383267542467691E-2</v>
      </c>
      <c r="O1483" s="13">
        <f t="shared" si="1962"/>
        <v>8.6310398900036158E-4</v>
      </c>
      <c r="P1483" s="13">
        <f t="shared" si="1963"/>
        <v>4.9066959323862003E-3</v>
      </c>
      <c r="Q1483" s="13">
        <f t="shared" si="1964"/>
        <v>3.8041548440019404E-2</v>
      </c>
      <c r="R1483" s="13">
        <f t="shared" si="1965"/>
        <v>1.5821953863718037E-4</v>
      </c>
      <c r="S1483" s="13">
        <f t="shared" si="1966"/>
        <v>2.556714071997136E-3</v>
      </c>
      <c r="T1483" s="13">
        <f t="shared" si="1967"/>
        <v>1.3947140367627932E-2</v>
      </c>
      <c r="U1483" s="13">
        <f t="shared" si="1968"/>
        <v>8.9946886649686065E-4</v>
      </c>
      <c r="V1483" s="13">
        <f t="shared" si="1969"/>
        <v>5.9209672623555646E-4</v>
      </c>
      <c r="W1483" s="13">
        <f t="shared" si="1970"/>
        <v>7.2087996105197616E-2</v>
      </c>
      <c r="X1483" s="13">
        <f t="shared" si="1971"/>
        <v>2.6429560355185528E-2</v>
      </c>
      <c r="Y1483" s="13">
        <f t="shared" si="1972"/>
        <v>4.8449235539093482E-3</v>
      </c>
      <c r="Z1483" s="13">
        <f t="shared" si="1973"/>
        <v>1.9335964708459354E-5</v>
      </c>
      <c r="AA1483" s="13">
        <f t="shared" si="1974"/>
        <v>1.0992383373600754E-4</v>
      </c>
      <c r="AB1483" s="13">
        <f t="shared" si="1975"/>
        <v>3.1245529781958817E-4</v>
      </c>
      <c r="AC1483" s="13">
        <f t="shared" si="1976"/>
        <v>7.7130417943673595E-5</v>
      </c>
      <c r="AD1483" s="13">
        <f t="shared" si="1977"/>
        <v>0.10245401532465205</v>
      </c>
      <c r="AE1483" s="13">
        <f t="shared" si="1978"/>
        <v>3.7562628009557869E-2</v>
      </c>
      <c r="AF1483" s="13">
        <f t="shared" si="1979"/>
        <v>6.8857770899142315E-3</v>
      </c>
      <c r="AG1483" s="13">
        <f t="shared" si="1980"/>
        <v>8.4150885502337017E-4</v>
      </c>
      <c r="AH1483" s="13">
        <f t="shared" si="1981"/>
        <v>1.7722820507529586E-6</v>
      </c>
      <c r="AI1483" s="13">
        <f t="shared" si="1982"/>
        <v>1.0075320286194359E-5</v>
      </c>
      <c r="AJ1483" s="13">
        <f t="shared" si="1983"/>
        <v>2.8638804649144833E-5</v>
      </c>
      <c r="AK1483" s="13">
        <f t="shared" si="1984"/>
        <v>5.4269979079853004E-5</v>
      </c>
      <c r="AL1483" s="13">
        <f t="shared" si="1985"/>
        <v>6.4304102851454798E-6</v>
      </c>
      <c r="AM1483" s="13">
        <f t="shared" si="1986"/>
        <v>0.11648902256432343</v>
      </c>
      <c r="AN1483" s="13">
        <f t="shared" si="1987"/>
        <v>4.2708270709696898E-2</v>
      </c>
      <c r="AO1483" s="13">
        <f t="shared" si="1988"/>
        <v>7.8290483809561173E-3</v>
      </c>
      <c r="AP1483" s="13">
        <f t="shared" si="1989"/>
        <v>9.5678577057495392E-4</v>
      </c>
      <c r="AQ1483" s="13">
        <f t="shared" si="1990"/>
        <v>8.7696387181756405E-5</v>
      </c>
      <c r="AR1483" s="13">
        <f t="shared" si="1991"/>
        <v>1.2995405048694386E-7</v>
      </c>
      <c r="AS1483" s="13">
        <f t="shared" si="1992"/>
        <v>7.3878121182119934E-7</v>
      </c>
      <c r="AT1483" s="13">
        <f t="shared" si="1993"/>
        <v>2.0999640907492707E-6</v>
      </c>
      <c r="AU1483" s="13">
        <f t="shared" si="1994"/>
        <v>3.97939120258668E-6</v>
      </c>
      <c r="AV1483" s="13">
        <f t="shared" si="1995"/>
        <v>5.6556518322085172E-6</v>
      </c>
      <c r="AW1483" s="13">
        <f t="shared" si="1996"/>
        <v>3.722967030110627E-7</v>
      </c>
      <c r="AX1483" s="13">
        <f t="shared" si="1997"/>
        <v>0.11037221865660396</v>
      </c>
      <c r="AY1483" s="13">
        <f t="shared" si="1998"/>
        <v>4.0465672124712089E-2</v>
      </c>
      <c r="AZ1483" s="13">
        <f t="shared" si="1999"/>
        <v>7.4179473803969113E-3</v>
      </c>
      <c r="BA1483" s="13">
        <f t="shared" si="2000"/>
        <v>9.0654523450150873E-4</v>
      </c>
      <c r="BB1483" s="13">
        <f t="shared" si="2001"/>
        <v>8.3091475989287232E-5</v>
      </c>
      <c r="BC1483" s="13">
        <f t="shared" si="2002"/>
        <v>6.0927513547625929E-6</v>
      </c>
      <c r="BD1483" s="13">
        <f t="shared" si="2003"/>
        <v>7.9408237300548083E-9</v>
      </c>
      <c r="BE1483" s="13">
        <f t="shared" si="2004"/>
        <v>4.5143120635072655E-8</v>
      </c>
      <c r="BF1483" s="13">
        <f t="shared" si="2005"/>
        <v>1.2831800641535308E-7</v>
      </c>
      <c r="BG1483" s="13">
        <f t="shared" si="2006"/>
        <v>2.431601321718432E-7</v>
      </c>
      <c r="BH1483" s="13">
        <f t="shared" si="2007"/>
        <v>3.4558779899393283E-7</v>
      </c>
      <c r="BI1483" s="13">
        <f t="shared" si="2008"/>
        <v>3.9292930381882847E-7</v>
      </c>
      <c r="BJ1483" s="14">
        <f t="shared" si="2009"/>
        <v>0.64380075707984674</v>
      </c>
      <c r="BK1483" s="14">
        <f t="shared" si="2010"/>
        <v>5.0958900561049805E-2</v>
      </c>
      <c r="BL1483" s="14">
        <f t="shared" si="2011"/>
        <v>2.4516947333295606E-3</v>
      </c>
      <c r="BM1483" s="14">
        <f t="shared" si="2012"/>
        <v>0.59705839219092482</v>
      </c>
      <c r="BN1483" s="14">
        <f t="shared" si="2013"/>
        <v>5.9706996320000837E-2</v>
      </c>
    </row>
    <row r="1484" spans="1:66" x14ac:dyDescent="0.25">
      <c r="A1484" t="s">
        <v>349</v>
      </c>
      <c r="B1484" t="s">
        <v>276</v>
      </c>
      <c r="C1484" t="s">
        <v>277</v>
      </c>
      <c r="D1484" t="s">
        <v>396</v>
      </c>
      <c r="E1484" s="10">
        <f>VLOOKUP(A1484,home!$A$2:$E$405,3,FALSE)</f>
        <v>1.53</v>
      </c>
      <c r="F1484" s="10">
        <f>VLOOKUP(B1484,home!$B$2:$E$405,3,FALSE)</f>
        <v>1.3574999999999999</v>
      </c>
      <c r="G1484" s="10">
        <f>VLOOKUP(C1484,away!$B$2:$E$405,4,FALSE)</f>
        <v>0.70809999999999995</v>
      </c>
      <c r="H1484" s="10">
        <f>VLOOKUP(A1484,away!$A$2:$E$405,3,FALSE)</f>
        <v>1.075</v>
      </c>
      <c r="I1484" s="10">
        <f>VLOOKUP(C1484,away!$B$2:$E$405,3,FALSE)</f>
        <v>1.4729000000000001</v>
      </c>
      <c r="J1484" s="10">
        <f>VLOOKUP(B1484,home!$B$2:$E$405,4,FALSE)</f>
        <v>1.0732999999999999</v>
      </c>
      <c r="K1484" s="12">
        <f t="shared" si="1958"/>
        <v>1.4707059974999999</v>
      </c>
      <c r="L1484" s="12">
        <f t="shared" si="1959"/>
        <v>1.6994283377499999</v>
      </c>
      <c r="M1484" s="13">
        <f t="shared" si="1960"/>
        <v>4.1997955718600939E-2</v>
      </c>
      <c r="N1484" s="13">
        <f t="shared" si="1961"/>
        <v>6.176664535808582E-2</v>
      </c>
      <c r="O1484" s="13">
        <f t="shared" si="1962"/>
        <v>7.1372516075760103E-2</v>
      </c>
      <c r="P1484" s="13">
        <f t="shared" si="1963"/>
        <v>0.10496798744928554</v>
      </c>
      <c r="Q1484" s="13">
        <f t="shared" si="1964"/>
        <v>4.5420287886796175E-2</v>
      </c>
      <c r="R1484" s="13">
        <f t="shared" si="1965"/>
        <v>6.0646238177832074E-2</v>
      </c>
      <c r="S1484" s="13">
        <f t="shared" si="1966"/>
        <v>6.5588182809296583E-2</v>
      </c>
      <c r="T1484" s="13">
        <f t="shared" si="1967"/>
        <v>7.7188524343584475E-2</v>
      </c>
      <c r="U1484" s="13">
        <f t="shared" si="1968"/>
        <v>8.9192786213951089E-2</v>
      </c>
      <c r="V1484" s="13">
        <f t="shared" si="1969"/>
        <v>1.8214271602691554E-2</v>
      </c>
      <c r="W1484" s="13">
        <f t="shared" si="1970"/>
        <v>2.2266629934429259E-2</v>
      </c>
      <c r="X1484" s="13">
        <f t="shared" si="1971"/>
        <v>3.7840541896761504E-2</v>
      </c>
      <c r="Y1484" s="13">
        <f t="shared" si="1972"/>
        <v>3.2153644607586317E-2</v>
      </c>
      <c r="Z1484" s="13">
        <f t="shared" si="1973"/>
        <v>3.4354645245781246E-2</v>
      </c>
      <c r="AA1484" s="13">
        <f t="shared" si="1974"/>
        <v>5.0525582804955331E-2</v>
      </c>
      <c r="AB1484" s="13">
        <f t="shared" si="1975"/>
        <v>3.7154138829215339E-2</v>
      </c>
      <c r="AC1484" s="13">
        <f t="shared" si="1976"/>
        <v>2.8452507394044627E-3</v>
      </c>
      <c r="AD1484" s="13">
        <f t="shared" si="1977"/>
        <v>8.1869165471695274E-3</v>
      </c>
      <c r="AE1484" s="13">
        <f t="shared" si="1978"/>
        <v>1.3913077979054278E-2</v>
      </c>
      <c r="AF1484" s="13">
        <f t="shared" si="1979"/>
        <v>1.1822139491465171E-2</v>
      </c>
      <c r="AG1484" s="13">
        <f t="shared" si="1980"/>
        <v>6.6969596215430945E-3</v>
      </c>
      <c r="AH1484" s="13">
        <f t="shared" si="1981"/>
        <v>1.4595814416007241E-2</v>
      </c>
      <c r="AI1484" s="13">
        <f t="shared" si="1982"/>
        <v>2.1466151800018807E-2</v>
      </c>
      <c r="AJ1484" s="13">
        <f t="shared" si="1983"/>
        <v>1.5785199097766538E-2</v>
      </c>
      <c r="AK1484" s="13">
        <f t="shared" si="1984"/>
        <v>7.7384623282722841E-3</v>
      </c>
      <c r="AL1484" s="13">
        <f t="shared" si="1985"/>
        <v>2.8445217277240113E-4</v>
      </c>
      <c r="AM1484" s="13">
        <f t="shared" si="1986"/>
        <v>2.4081094533908425E-3</v>
      </c>
      <c r="AN1484" s="13">
        <f t="shared" si="1987"/>
        <v>4.0924094454960602E-3</v>
      </c>
      <c r="AO1484" s="13">
        <f t="shared" si="1988"/>
        <v>3.4773782906758846E-3</v>
      </c>
      <c r="AP1484" s="13">
        <f t="shared" si="1989"/>
        <v>1.9698517360837516E-3</v>
      </c>
      <c r="AQ1484" s="13">
        <f t="shared" si="1990"/>
        <v>8.3690546536669037E-4</v>
      </c>
      <c r="AR1484" s="13">
        <f t="shared" si="1991"/>
        <v>4.9609081262205375E-3</v>
      </c>
      <c r="AS1484" s="13">
        <f t="shared" si="1992"/>
        <v>7.2960373342790307E-3</v>
      </c>
      <c r="AT1484" s="13">
        <f t="shared" si="1993"/>
        <v>5.3651629327540412E-3</v>
      </c>
      <c r="AU1484" s="13">
        <f t="shared" si="1994"/>
        <v>2.6301924342553543E-3</v>
      </c>
      <c r="AV1484" s="13">
        <f t="shared" si="1995"/>
        <v>9.6705994690961738E-4</v>
      </c>
      <c r="AW1484" s="13">
        <f t="shared" si="1996"/>
        <v>1.9748561825217555E-5</v>
      </c>
      <c r="AX1484" s="13">
        <f t="shared" si="1997"/>
        <v>5.9027016928972725E-4</v>
      </c>
      <c r="AY1484" s="13">
        <f t="shared" si="1998"/>
        <v>1.0031218526194523E-3</v>
      </c>
      <c r="AZ1484" s="13">
        <f t="shared" si="1999"/>
        <v>8.5236685127888811E-4</v>
      </c>
      <c r="BA1484" s="13">
        <f t="shared" si="2000"/>
        <v>4.828454604073607E-4</v>
      </c>
      <c r="BB1484" s="13">
        <f t="shared" si="2001"/>
        <v>2.051403145425536E-4</v>
      </c>
      <c r="BC1484" s="13">
        <f t="shared" si="2002"/>
        <v>6.9724252749712854E-5</v>
      </c>
      <c r="BD1484" s="13">
        <f t="shared" si="2003"/>
        <v>1.4051179751122386E-3</v>
      </c>
      <c r="BE1484" s="13">
        <f t="shared" si="2004"/>
        <v>2.0665154331926247E-3</v>
      </c>
      <c r="BF1484" s="13">
        <f t="shared" si="2005"/>
        <v>1.5196183207613519E-3</v>
      </c>
      <c r="BG1484" s="13">
        <f t="shared" si="2006"/>
        <v>7.4497059275153348E-4</v>
      </c>
      <c r="BH1484" s="13">
        <f t="shared" si="2007"/>
        <v>2.7390817968020231E-4</v>
      </c>
      <c r="BI1484" s="13">
        <f t="shared" si="2008"/>
        <v>8.0567680523996207E-5</v>
      </c>
      <c r="BJ1484" s="14">
        <f t="shared" si="2009"/>
        <v>0.33324349095837658</v>
      </c>
      <c r="BK1484" s="14">
        <f t="shared" si="2010"/>
        <v>0.23490122234467092</v>
      </c>
      <c r="BL1484" s="14">
        <f t="shared" si="2011"/>
        <v>0.39578694870021924</v>
      </c>
      <c r="BM1484" s="14">
        <f t="shared" si="2012"/>
        <v>0.6111313032918928</v>
      </c>
      <c r="BN1484" s="14">
        <f t="shared" si="2013"/>
        <v>0.38617163066636062</v>
      </c>
    </row>
    <row r="1485" spans="1:66" x14ac:dyDescent="0.25">
      <c r="A1485" t="s">
        <v>349</v>
      </c>
      <c r="B1485" t="s">
        <v>279</v>
      </c>
      <c r="C1485" t="s">
        <v>285</v>
      </c>
      <c r="D1485" t="s">
        <v>396</v>
      </c>
      <c r="E1485" s="10">
        <f>VLOOKUP(A1485,home!$A$2:$E$405,3,FALSE)</f>
        <v>1.53</v>
      </c>
      <c r="F1485" s="10">
        <f>VLOOKUP(B1485,home!$B$2:$E$405,3,FALSE)</f>
        <v>1.4160999999999999</v>
      </c>
      <c r="G1485" s="10">
        <f>VLOOKUP(C1485,away!$B$2:$E$405,4,FALSE)</f>
        <v>0.95530000000000004</v>
      </c>
      <c r="H1485" s="10">
        <f>VLOOKUP(A1485,away!$A$2:$E$405,3,FALSE)</f>
        <v>1.075</v>
      </c>
      <c r="I1485" s="10">
        <f>VLOOKUP(C1485,away!$B$2:$E$405,3,FALSE)</f>
        <v>1.1449</v>
      </c>
      <c r="J1485" s="10">
        <f>VLOOKUP(B1485,home!$B$2:$E$405,4,FALSE)</f>
        <v>1.2403</v>
      </c>
      <c r="K1485" s="12">
        <f t="shared" si="1958"/>
        <v>2.0697845049000003</v>
      </c>
      <c r="L1485" s="12">
        <f t="shared" si="1959"/>
        <v>1.52652093025</v>
      </c>
      <c r="M1485" s="13">
        <f t="shared" si="1960"/>
        <v>2.7424858423488296E-2</v>
      </c>
      <c r="N1485" s="13">
        <f t="shared" si="1961"/>
        <v>5.6763547014012324E-2</v>
      </c>
      <c r="O1485" s="13">
        <f t="shared" si="1962"/>
        <v>4.1864620392597904E-2</v>
      </c>
      <c r="P1485" s="13">
        <f t="shared" si="1963"/>
        <v>8.6650742592119703E-2</v>
      </c>
      <c r="Q1485" s="13">
        <f t="shared" si="1964"/>
        <v>5.8744155026382701E-2</v>
      </c>
      <c r="R1485" s="13">
        <f t="shared" si="1965"/>
        <v>3.1953609633135843E-2</v>
      </c>
      <c r="S1485" s="13">
        <f t="shared" si="1966"/>
        <v>6.8444757998597242E-2</v>
      </c>
      <c r="T1485" s="13">
        <f t="shared" si="1967"/>
        <v>8.9674182177623935E-2</v>
      </c>
      <c r="U1485" s="13">
        <f t="shared" si="1968"/>
        <v>6.613708609428795E-2</v>
      </c>
      <c r="V1485" s="13">
        <f t="shared" si="1969"/>
        <v>2.4028440084598143E-2</v>
      </c>
      <c r="W1485" s="13">
        <f t="shared" si="1970"/>
        <v>4.052924727568346E-2</v>
      </c>
      <c r="X1485" s="13">
        <f t="shared" si="1971"/>
        <v>6.1868744253608596E-2</v>
      </c>
      <c r="Y1485" s="13">
        <f t="shared" si="1972"/>
        <v>4.7221966515708973E-2</v>
      </c>
      <c r="Z1485" s="13">
        <f t="shared" si="1973"/>
        <v>1.6259284634006631E-2</v>
      </c>
      <c r="AA1485" s="13">
        <f t="shared" si="1974"/>
        <v>3.3653215396225594E-2</v>
      </c>
      <c r="AB1485" s="13">
        <f t="shared" si="1975"/>
        <v>3.4827451883584937E-2</v>
      </c>
      <c r="AC1485" s="13">
        <f t="shared" si="1976"/>
        <v>4.7449702030126608E-3</v>
      </c>
      <c r="AD1485" s="13">
        <f t="shared" si="1977"/>
        <v>2.0971702001617545E-2</v>
      </c>
      <c r="AE1485" s="13">
        <f t="shared" si="1978"/>
        <v>3.2013742048435004E-2</v>
      </c>
      <c r="AF1485" s="13">
        <f t="shared" si="1979"/>
        <v>2.4434823646280274E-2</v>
      </c>
      <c r="AG1485" s="13">
        <f t="shared" si="1980"/>
        <v>1.2433423241004823E-2</v>
      </c>
      <c r="AH1485" s="13">
        <f t="shared" si="1981"/>
        <v>6.2050345761758309E-3</v>
      </c>
      <c r="AI1485" s="13">
        <f t="shared" si="1982"/>
        <v>1.2843084418137475E-2</v>
      </c>
      <c r="AJ1485" s="13">
        <f t="shared" si="1983"/>
        <v>1.3291208561891792E-2</v>
      </c>
      <c r="AK1485" s="13">
        <f t="shared" si="1984"/>
        <v>9.1699791775992825E-3</v>
      </c>
      <c r="AL1485" s="13">
        <f t="shared" si="1985"/>
        <v>5.9968250018952113E-4</v>
      </c>
      <c r="AM1485" s="13">
        <f t="shared" si="1986"/>
        <v>8.6813807688656645E-3</v>
      </c>
      <c r="AN1485" s="13">
        <f t="shared" si="1987"/>
        <v>1.3252309447143276E-2</v>
      </c>
      <c r="AO1485" s="13">
        <f t="shared" si="1988"/>
        <v>1.011496387260701E-2</v>
      </c>
      <c r="AP1485" s="13">
        <f t="shared" si="1989"/>
        <v>5.1469013534190663E-3</v>
      </c>
      <c r="AQ1485" s="13">
        <f t="shared" si="1990"/>
        <v>1.9642131604815632E-3</v>
      </c>
      <c r="AR1485" s="13">
        <f t="shared" si="1991"/>
        <v>1.8944230306914671E-3</v>
      </c>
      <c r="AS1485" s="13">
        <f t="shared" si="1992"/>
        <v>3.9210474346508956E-3</v>
      </c>
      <c r="AT1485" s="13">
        <f t="shared" si="1993"/>
        <v>4.0578616116091603E-3</v>
      </c>
      <c r="AU1485" s="13">
        <f t="shared" si="1994"/>
        <v>2.7996330289123948E-3</v>
      </c>
      <c r="AV1485" s="13">
        <f t="shared" si="1995"/>
        <v>1.4486592656622825E-3</v>
      </c>
      <c r="AW1485" s="13">
        <f t="shared" si="1996"/>
        <v>5.2631623834075223E-5</v>
      </c>
      <c r="AX1485" s="13">
        <f t="shared" si="1997"/>
        <v>2.9947645660891664E-3</v>
      </c>
      <c r="AY1485" s="13">
        <f t="shared" si="1998"/>
        <v>4.5715707913061721E-3</v>
      </c>
      <c r="AZ1485" s="13">
        <f t="shared" si="1999"/>
        <v>3.4892992485242138E-3</v>
      </c>
      <c r="BA1485" s="13">
        <f t="shared" si="2000"/>
        <v>1.7754961115926031E-3</v>
      </c>
      <c r="BB1485" s="13">
        <f t="shared" si="2001"/>
        <v>6.7758299398089925E-4</v>
      </c>
      <c r="BC1485" s="13">
        <f t="shared" si="2002"/>
        <v>2.0686892445866031E-4</v>
      </c>
      <c r="BD1485" s="13">
        <f t="shared" si="2003"/>
        <v>4.8197940118302745E-4</v>
      </c>
      <c r="BE1485" s="13">
        <f t="shared" si="2004"/>
        <v>9.9759349624961103E-4</v>
      </c>
      <c r="BF1485" s="13">
        <f t="shared" si="2005"/>
        <v>1.0324017803632307E-3</v>
      </c>
      <c r="BG1485" s="13">
        <f t="shared" si="2006"/>
        <v>7.1228306927566287E-4</v>
      </c>
      <c r="BH1485" s="13">
        <f t="shared" si="2007"/>
        <v>3.6856811497234512E-4</v>
      </c>
      <c r="BI1485" s="13">
        <f t="shared" si="2008"/>
        <v>1.5257131467399238E-4</v>
      </c>
      <c r="BJ1485" s="14">
        <f t="shared" si="2009"/>
        <v>0.49753088443882593</v>
      </c>
      <c r="BK1485" s="14">
        <f t="shared" si="2010"/>
        <v>0.21646502259331174</v>
      </c>
      <c r="BL1485" s="14">
        <f t="shared" si="2011"/>
        <v>0.26781231168188069</v>
      </c>
      <c r="BM1485" s="14">
        <f t="shared" si="2012"/>
        <v>0.69014703109881614</v>
      </c>
      <c r="BN1485" s="14">
        <f t="shared" si="2013"/>
        <v>0.30340153308173679</v>
      </c>
    </row>
    <row r="1486" spans="1:66" x14ac:dyDescent="0.25">
      <c r="A1486" t="s">
        <v>290</v>
      </c>
      <c r="B1486" t="s">
        <v>317</v>
      </c>
      <c r="C1486" t="s">
        <v>315</v>
      </c>
      <c r="D1486" t="s">
        <v>396</v>
      </c>
      <c r="E1486" s="10">
        <f>VLOOKUP(A1486,home!$A$2:$E$405,3,FALSE)</f>
        <v>1.6512</v>
      </c>
      <c r="F1486" s="10">
        <f>VLOOKUP(B1486,home!$B$2:$E$405,3,FALSE)</f>
        <v>0.90839999999999999</v>
      </c>
      <c r="G1486" s="10">
        <f>VLOOKUP(C1486,away!$B$2:$E$405,4,FALSE)</f>
        <v>0.72670000000000001</v>
      </c>
      <c r="H1486" s="10">
        <f>VLOOKUP(A1486,away!$A$2:$E$405,3,FALSE)</f>
        <v>1.1418999999999999</v>
      </c>
      <c r="I1486" s="10">
        <f>VLOOKUP(C1486,away!$B$2:$E$405,3,FALSE)</f>
        <v>1.4012</v>
      </c>
      <c r="J1486" s="10">
        <f>VLOOKUP(B1486,home!$B$2:$E$405,4,FALSE)</f>
        <v>0.87570000000000003</v>
      </c>
      <c r="K1486" s="12">
        <f t="shared" si="1958"/>
        <v>1.0900137231360001</v>
      </c>
      <c r="L1486" s="12">
        <f t="shared" si="1959"/>
        <v>1.4011465161959999</v>
      </c>
      <c r="M1486" s="13">
        <f t="shared" si="1960"/>
        <v>8.2813826954207068E-2</v>
      </c>
      <c r="N1486" s="13">
        <f t="shared" si="1961"/>
        <v>9.026820784549569E-2</v>
      </c>
      <c r="O1486" s="13">
        <f t="shared" si="1962"/>
        <v>0.11603430512974561</v>
      </c>
      <c r="P1486" s="13">
        <f t="shared" si="1963"/>
        <v>0.12647898494597268</v>
      </c>
      <c r="Q1486" s="13">
        <f t="shared" si="1964"/>
        <v>4.9196792657241521E-2</v>
      </c>
      <c r="R1486" s="13">
        <f t="shared" si="1965"/>
        <v>8.1290531195883364E-2</v>
      </c>
      <c r="S1486" s="13">
        <f t="shared" si="1966"/>
        <v>4.8291856026075497E-2</v>
      </c>
      <c r="T1486" s="13">
        <f t="shared" si="1967"/>
        <v>6.8931914639710906E-2</v>
      </c>
      <c r="U1486" s="13">
        <f t="shared" si="1968"/>
        <v>8.8607794564527997E-2</v>
      </c>
      <c r="V1486" s="13">
        <f t="shared" si="1969"/>
        <v>8.1949612575801817E-3</v>
      </c>
      <c r="W1486" s="13">
        <f t="shared" si="1970"/>
        <v>1.7875059710223223E-2</v>
      </c>
      <c r="X1486" s="13">
        <f t="shared" si="1971"/>
        <v>2.5045577639774746E-2</v>
      </c>
      <c r="Y1486" s="13">
        <f t="shared" si="1972"/>
        <v>1.7546261928043413E-2</v>
      </c>
      <c r="Z1486" s="13">
        <f t="shared" si="1973"/>
        <v>3.7966648194944753E-2</v>
      </c>
      <c r="AA1486" s="13">
        <f t="shared" si="1974"/>
        <v>4.1384167553966435E-2</v>
      </c>
      <c r="AB1486" s="13">
        <f t="shared" si="1975"/>
        <v>2.2554655277191502E-2</v>
      </c>
      <c r="AC1486" s="13">
        <f t="shared" si="1976"/>
        <v>7.8224435735189262E-4</v>
      </c>
      <c r="AD1486" s="13">
        <f t="shared" si="1977"/>
        <v>4.8710150965046795E-3</v>
      </c>
      <c r="AE1486" s="13">
        <f t="shared" si="1978"/>
        <v>6.8250058328056529E-3</v>
      </c>
      <c r="AF1486" s="13">
        <f t="shared" si="1979"/>
        <v>4.7814165728265103E-3</v>
      </c>
      <c r="AG1486" s="13">
        <f t="shared" si="1980"/>
        <v>2.2331550578325618E-3</v>
      </c>
      <c r="AH1486" s="13">
        <f t="shared" si="1981"/>
        <v>1.3299209212496497E-2</v>
      </c>
      <c r="AI1486" s="13">
        <f t="shared" si="1982"/>
        <v>1.4496320548477899E-2</v>
      </c>
      <c r="AJ1486" s="13">
        <f t="shared" si="1983"/>
        <v>7.9005941664096486E-3</v>
      </c>
      <c r="AK1486" s="13">
        <f t="shared" si="1984"/>
        <v>2.8705853541049152E-3</v>
      </c>
      <c r="AL1486" s="13">
        <f t="shared" si="1985"/>
        <v>4.7787900130392879E-5</v>
      </c>
      <c r="AM1486" s="13">
        <f t="shared" si="1986"/>
        <v>1.0618946601585464E-3</v>
      </c>
      <c r="AN1486" s="13">
        <f t="shared" si="1987"/>
        <v>1.4878700036482823E-3</v>
      </c>
      <c r="AO1486" s="13">
        <f t="shared" si="1988"/>
        <v>1.0423619360821605E-3</v>
      </c>
      <c r="AP1486" s="13">
        <f t="shared" si="1989"/>
        <v>4.8683393178561236E-4</v>
      </c>
      <c r="AQ1486" s="13">
        <f t="shared" si="1990"/>
        <v>1.7053141687185295E-4</v>
      </c>
      <c r="AR1486" s="13">
        <f t="shared" si="1991"/>
        <v>3.7268281312502413E-3</v>
      </c>
      <c r="AS1486" s="13">
        <f t="shared" si="1992"/>
        <v>4.0622938068320576E-3</v>
      </c>
      <c r="AT1486" s="13">
        <f t="shared" si="1993"/>
        <v>2.2139779984286629E-3</v>
      </c>
      <c r="AU1486" s="13">
        <f t="shared" si="1994"/>
        <v>8.0442213366947214E-4</v>
      </c>
      <c r="AV1486" s="13">
        <f t="shared" si="1995"/>
        <v>2.1920779122351655E-4</v>
      </c>
      <c r="AW1486" s="13">
        <f t="shared" si="1996"/>
        <v>2.0273604204517556E-6</v>
      </c>
      <c r="AX1486" s="13">
        <f t="shared" si="1997"/>
        <v>1.9291329201627565E-4</v>
      </c>
      <c r="AY1486" s="13">
        <f t="shared" si="1998"/>
        <v>2.7029978703650617E-4</v>
      </c>
      <c r="AZ1486" s="13">
        <f t="shared" si="1999"/>
        <v>1.8936480246736071E-4</v>
      </c>
      <c r="BA1486" s="13">
        <f t="shared" si="2000"/>
        <v>8.8442611089095414E-5</v>
      </c>
      <c r="BB1486" s="13">
        <f t="shared" si="2001"/>
        <v>3.0980264102690934E-5</v>
      </c>
      <c r="BC1486" s="13">
        <f t="shared" si="2002"/>
        <v>8.6815778236634747E-6</v>
      </c>
      <c r="BD1486" s="13">
        <f t="shared" si="2003"/>
        <v>8.7030537542708768E-4</v>
      </c>
      <c r="BE1486" s="13">
        <f t="shared" si="2004"/>
        <v>9.4864480253455423E-4</v>
      </c>
      <c r="BF1486" s="13">
        <f t="shared" si="2005"/>
        <v>5.1701792657215249E-4</v>
      </c>
      <c r="BG1486" s="13">
        <f t="shared" si="2006"/>
        <v>1.8785221169032238E-4</v>
      </c>
      <c r="BH1486" s="13">
        <f t="shared" si="2007"/>
        <v>5.1190372165975063E-5</v>
      </c>
      <c r="BI1486" s="13">
        <f t="shared" si="2008"/>
        <v>1.1159641630670396E-5</v>
      </c>
      <c r="BJ1486" s="14">
        <f t="shared" si="2009"/>
        <v>0.29260458126354094</v>
      </c>
      <c r="BK1486" s="14">
        <f t="shared" si="2010"/>
        <v>0.26687996122835422</v>
      </c>
      <c r="BL1486" s="14">
        <f t="shared" si="2011"/>
        <v>0.40205106319422862</v>
      </c>
      <c r="BM1486" s="14">
        <f t="shared" si="2012"/>
        <v>0.45315133272590652</v>
      </c>
      <c r="BN1486" s="14">
        <f t="shared" si="2013"/>
        <v>0.54608264872854595</v>
      </c>
    </row>
    <row r="1487" spans="1:66" s="15" customFormat="1" x14ac:dyDescent="0.25">
      <c r="A1487" s="15" t="s">
        <v>339</v>
      </c>
      <c r="B1487" s="15" t="s">
        <v>127</v>
      </c>
      <c r="C1487" s="15" t="s">
        <v>117</v>
      </c>
      <c r="D1487" s="15" t="s">
        <v>397</v>
      </c>
      <c r="E1487" s="15">
        <f>VLOOKUP(A1487,home!$A$2:$E$405,3,FALSE)</f>
        <v>1.2199</v>
      </c>
      <c r="F1487" s="15">
        <f>VLOOKUP(B1487,home!$B$2:$E$405,3,FALSE)</f>
        <v>0.7026</v>
      </c>
      <c r="G1487" s="15">
        <f>VLOOKUP(C1487,away!$B$2:$E$405,4,FALSE)</f>
        <v>0.60109999999999997</v>
      </c>
      <c r="H1487" s="15">
        <f>VLOOKUP(A1487,away!$A$2:$E$405,3,FALSE)</f>
        <v>1.0142</v>
      </c>
      <c r="I1487" s="15">
        <f>VLOOKUP(C1487,away!$B$2:$E$405,3,FALSE)</f>
        <v>0.85450000000000004</v>
      </c>
      <c r="J1487" s="15">
        <f>VLOOKUP(B1487,home!$B$2:$E$405,4,FALSE)</f>
        <v>0.70430000000000004</v>
      </c>
      <c r="K1487" s="16">
        <f t="shared" si="1958"/>
        <v>0.51520385591399998</v>
      </c>
      <c r="L1487" s="16">
        <f t="shared" si="1959"/>
        <v>0.61037025577000004</v>
      </c>
      <c r="M1487" s="17">
        <f t="shared" si="1960"/>
        <v>0.32446613407677494</v>
      </c>
      <c r="N1487" s="17">
        <f t="shared" si="1961"/>
        <v>0.16716620338986335</v>
      </c>
      <c r="O1487" s="17">
        <f t="shared" si="1962"/>
        <v>0.19804447724514423</v>
      </c>
      <c r="P1487" s="17">
        <f t="shared" si="1963"/>
        <v>0.10203327831917075</v>
      </c>
      <c r="Q1487" s="17">
        <f t="shared" si="1964"/>
        <v>4.3062336282480781E-2</v>
      </c>
      <c r="R1487" s="17">
        <f t="shared" si="1965"/>
        <v>6.0440229114977317E-2</v>
      </c>
      <c r="S1487" s="17">
        <f t="shared" si="1966"/>
        <v>8.02147650492082E-3</v>
      </c>
      <c r="T1487" s="17">
        <f t="shared" si="1967"/>
        <v>2.6283969210791545E-2</v>
      </c>
      <c r="U1487" s="17">
        <f t="shared" si="1968"/>
        <v>3.113903909236192E-2</v>
      </c>
      <c r="V1487" s="17">
        <f t="shared" si="1969"/>
        <v>2.8027494288120281E-4</v>
      </c>
      <c r="W1487" s="17">
        <f t="shared" si="1970"/>
        <v>7.395293899133148E-3</v>
      </c>
      <c r="X1487" s="17">
        <f t="shared" si="1971"/>
        <v>4.5138674287082204E-3</v>
      </c>
      <c r="Y1487" s="17">
        <f t="shared" si="1972"/>
        <v>1.3775652084862544E-3</v>
      </c>
      <c r="Z1487" s="17">
        <f t="shared" si="1973"/>
        <v>1.2296972701235368E-2</v>
      </c>
      <c r="AA1487" s="17">
        <f t="shared" si="1974"/>
        <v>6.3354477517456589E-3</v>
      </c>
      <c r="AB1487" s="17">
        <f t="shared" si="1975"/>
        <v>1.6320235553205224E-3</v>
      </c>
      <c r="AC1487" s="17">
        <f t="shared" si="1976"/>
        <v>5.5085431593380003E-6</v>
      </c>
      <c r="AD1487" s="17">
        <f t="shared" si="1977"/>
        <v>9.5252098311266918E-4</v>
      </c>
      <c r="AE1487" s="17">
        <f t="shared" si="1978"/>
        <v>5.813904760887718E-4</v>
      </c>
      <c r="AF1487" s="17">
        <f t="shared" si="1979"/>
        <v>1.7743172679627285E-4</v>
      </c>
      <c r="AG1487" s="17">
        <f t="shared" si="1980"/>
        <v>3.6099682822117941E-5</v>
      </c>
      <c r="AH1487" s="17">
        <f t="shared" si="1981"/>
        <v>1.8764265932124347E-3</v>
      </c>
      <c r="AI1487" s="17">
        <f t="shared" si="1982"/>
        <v>9.6674221616261714E-4</v>
      </c>
      <c r="AJ1487" s="17">
        <f t="shared" si="1983"/>
        <v>2.4903465872091297E-4</v>
      </c>
      <c r="AK1487" s="17">
        <f t="shared" si="1984"/>
        <v>4.2767872143080471E-5</v>
      </c>
      <c r="AL1487" s="17">
        <f t="shared" si="1985"/>
        <v>6.9289785069144485E-8</v>
      </c>
      <c r="AM1487" s="17">
        <f t="shared" si="1986"/>
        <v>9.8148496667728262E-5</v>
      </c>
      <c r="AN1487" s="17">
        <f t="shared" si="1987"/>
        <v>5.9906923014522302E-5</v>
      </c>
      <c r="AO1487" s="17">
        <f t="shared" si="1988"/>
        <v>1.8282701961383838E-5</v>
      </c>
      <c r="AP1487" s="17">
        <f t="shared" si="1989"/>
        <v>3.7197391574455116E-6</v>
      </c>
      <c r="AQ1487" s="17">
        <f t="shared" si="1990"/>
        <v>5.6760453523192526E-7</v>
      </c>
      <c r="AR1487" s="17">
        <f t="shared" si="1991"/>
        <v>2.2906299592654087E-4</v>
      </c>
      <c r="AS1487" s="17">
        <f t="shared" si="1992"/>
        <v>1.1801413874856674E-4</v>
      </c>
      <c r="AT1487" s="17">
        <f t="shared" si="1993"/>
        <v>3.0400669667815684E-5</v>
      </c>
      <c r="AU1487" s="17">
        <f t="shared" si="1994"/>
        <v>5.2208474117421408E-6</v>
      </c>
      <c r="AV1487" s="17">
        <f t="shared" si="1995"/>
        <v>6.7245017941704433E-7</v>
      </c>
      <c r="AW1487" s="17">
        <f t="shared" si="1996"/>
        <v>6.0525610654696315E-10</v>
      </c>
      <c r="AX1487" s="17">
        <f t="shared" si="1997"/>
        <v>8.4277473225626596E-6</v>
      </c>
      <c r="AY1487" s="17">
        <f t="shared" si="1998"/>
        <v>5.1440462888375034E-6</v>
      </c>
      <c r="AZ1487" s="17">
        <f t="shared" si="1999"/>
        <v>1.5698864245052332E-6</v>
      </c>
      <c r="BA1487" s="17">
        <f t="shared" si="2000"/>
        <v>3.1940399281836998E-7</v>
      </c>
      <c r="BB1487" s="17">
        <f t="shared" si="2001"/>
        <v>4.8738674197626927E-8</v>
      </c>
      <c r="BC1487" s="17">
        <f t="shared" si="2002"/>
        <v>5.9497274071792539E-9</v>
      </c>
      <c r="BD1487" s="17">
        <f t="shared" si="2003"/>
        <v>2.3302206568520862E-5</v>
      </c>
      <c r="BE1487" s="17">
        <f t="shared" si="2004"/>
        <v>1.2005386675406486E-5</v>
      </c>
      <c r="BF1487" s="17">
        <f t="shared" si="2005"/>
        <v>3.0926107534539887E-6</v>
      </c>
      <c r="BG1487" s="17">
        <f t="shared" si="2006"/>
        <v>5.3110832834019863E-7</v>
      </c>
      <c r="BH1487" s="17">
        <f t="shared" si="2007"/>
        <v>6.8407264667227271E-8</v>
      </c>
      <c r="BI1487" s="17">
        <f t="shared" si="2008"/>
        <v>7.0487373058170051E-9</v>
      </c>
      <c r="BJ1487" s="18">
        <f t="shared" si="2009"/>
        <v>0.25174281952604982</v>
      </c>
      <c r="BK1487" s="18">
        <f t="shared" si="2010"/>
        <v>0.43481188572298091</v>
      </c>
      <c r="BL1487" s="18">
        <f t="shared" si="2011"/>
        <v>0.30114856597005046</v>
      </c>
      <c r="BM1487" s="18">
        <f t="shared" si="2012"/>
        <v>0.10478244205087246</v>
      </c>
      <c r="BN1487" s="18">
        <f t="shared" si="2013"/>
        <v>0.89521265842841125</v>
      </c>
    </row>
    <row r="1488" spans="1:66" x14ac:dyDescent="0.25">
      <c r="A1488" t="s">
        <v>338</v>
      </c>
      <c r="B1488" t="s">
        <v>88</v>
      </c>
      <c r="C1488" t="s">
        <v>91</v>
      </c>
      <c r="D1488" t="s">
        <v>397</v>
      </c>
      <c r="E1488" s="10">
        <f>VLOOKUP(A1488,home!$A$2:$E$405,3,FALSE)</f>
        <v>1.3033999999999999</v>
      </c>
      <c r="F1488" s="10">
        <f>VLOOKUP(B1488,home!$B$2:$E$405,3,FALSE)</f>
        <v>0.57540000000000002</v>
      </c>
      <c r="G1488" s="10">
        <f>VLOOKUP(C1488,away!$B$2:$E$405,4,FALSE)</f>
        <v>1.2786999999999999</v>
      </c>
      <c r="H1488" s="10">
        <f>VLOOKUP(A1488,away!$A$2:$E$405,3,FALSE)</f>
        <v>1.0085</v>
      </c>
      <c r="I1488" s="10">
        <f>VLOOKUP(C1488,away!$B$2:$E$405,3,FALSE)</f>
        <v>1.3221000000000001</v>
      </c>
      <c r="J1488" s="10">
        <f>VLOOKUP(B1488,home!$B$2:$E$405,4,FALSE)</f>
        <v>0.99160000000000004</v>
      </c>
      <c r="K1488" s="12">
        <f t="shared" ref="K1488:K1522" si="2014">E1488*F1488*G1488</f>
        <v>0.95899477153199997</v>
      </c>
      <c r="L1488" s="12">
        <f t="shared" ref="L1488:L1522" si="2015">H1488*I1488*J1488</f>
        <v>1.32213781206</v>
      </c>
      <c r="M1488" s="13">
        <f t="shared" ref="M1488:M1522" si="2016">_xlfn.POISSON.DIST(0,K1488,FALSE) * _xlfn.POISSON.DIST(0,L1488,FALSE)</f>
        <v>0.10216842687883873</v>
      </c>
      <c r="N1488" s="13">
        <f t="shared" ref="N1488:N1522" si="2017">_xlfn.POISSON.DIST(1,K1488,FALSE) * _xlfn.POISSON.DIST(0,L1488,FALSE)</f>
        <v>9.7978987192455777E-2</v>
      </c>
      <c r="O1488" s="13">
        <f t="shared" ref="O1488:O1522" si="2018">_xlfn.POISSON.DIST(0,K1488,FALSE) * _xlfn.POISSON.DIST(1,L1488,FALSE)</f>
        <v>0.13508074037519993</v>
      </c>
      <c r="P1488" s="13">
        <f t="shared" ref="P1488:P1522" si="2019">_xlfn.POISSON.DIST(1,K1488,FALSE) * _xlfn.POISSON.DIST(1,L1488,FALSE)</f>
        <v>0.12954172375448825</v>
      </c>
      <c r="Q1488" s="13">
        <f t="shared" ref="Q1488:Q1522" si="2020">_xlfn.POISSON.DIST(2,K1488,FALSE) * _xlfn.POISSON.DIST(0,L1488,FALSE)</f>
        <v>4.6980668218782932E-2</v>
      </c>
      <c r="R1488" s="13">
        <f t="shared" ref="R1488:R1522" si="2021">_xlfn.POISSON.DIST(0,K1488,FALSE) * _xlfn.POISSON.DIST(2,L1488,FALSE)</f>
        <v>8.9297677265555875E-2</v>
      </c>
      <c r="S1488" s="13">
        <f t="shared" ref="S1488:S1522" si="2022">_xlfn.POISSON.DIST(2,K1488,FALSE) * _xlfn.POISSON.DIST(2,L1488,FALSE)</f>
        <v>4.1062240816296308E-2</v>
      </c>
      <c r="T1488" s="13">
        <f t="shared" ref="T1488:T1522" si="2023">_xlfn.POISSON.DIST(2,K1488,FALSE) * _xlfn.POISSON.DIST(1,L1488,FALSE)</f>
        <v>6.2114917887898448E-2</v>
      </c>
      <c r="U1488" s="13">
        <f t="shared" ref="U1488:U1522" si="2024">_xlfn.POISSON.DIST(1,K1488,FALSE) * _xlfn.POISSON.DIST(2,L1488,FALSE)</f>
        <v>8.5636005607620025E-2</v>
      </c>
      <c r="V1488" s="13">
        <f t="shared" ref="V1488:V1522" si="2025">_xlfn.POISSON.DIST(3,K1488,FALSE) * _xlfn.POISSON.DIST(3,L1488,FALSE)</f>
        <v>5.7848633097157438E-3</v>
      </c>
      <c r="W1488" s="13">
        <f t="shared" ref="W1488:W1522" si="2026">_xlfn.POISSON.DIST(3,K1488,FALSE) * _xlfn.POISSON.DIST(0,L1488,FALSE)</f>
        <v>1.5018071728297482E-2</v>
      </c>
      <c r="X1488" s="13">
        <f t="shared" ref="X1488:X1522" si="2027">_xlfn.POISSON.DIST(3,K1488,FALSE) * _xlfn.POISSON.DIST(1,L1488,FALSE)</f>
        <v>1.9855960496211376E-2</v>
      </c>
      <c r="Y1488" s="13">
        <f t="shared" ref="Y1488:Y1522" si="2028">_xlfn.POISSON.DIST(3,K1488,FALSE) * _xlfn.POISSON.DIST(2,L1488,FALSE)</f>
        <v>1.3126158083405353E-2</v>
      </c>
      <c r="Z1488" s="13">
        <f t="shared" ref="Z1488:Z1522" si="2029">_xlfn.POISSON.DIST(0,K1488,FALSE) * _xlfn.POISSON.DIST(3,L1488,FALSE)</f>
        <v>3.9354611880640676E-2</v>
      </c>
      <c r="AA1488" s="13">
        <f t="shared" ref="AA1488:AA1522" si="2030">_xlfn.POISSON.DIST(1,K1488,FALSE) * _xlfn.POISSON.DIST(3,L1488,FALSE)</f>
        <v>3.7740867029205531E-2</v>
      </c>
      <c r="AB1488" s="13">
        <f t="shared" ref="AB1488:AB1522" si="2031">_xlfn.POISSON.DIST(2,K1488,FALSE) * _xlfn.POISSON.DIST(3,L1488,FALSE)</f>
        <v>1.8096647077046273E-2</v>
      </c>
      <c r="AC1488" s="13">
        <f t="shared" ref="AC1488:AC1522" si="2032">_xlfn.POISSON.DIST(4,K1488,FALSE) * _xlfn.POISSON.DIST(4,L1488,FALSE)</f>
        <v>4.5842266767095324E-4</v>
      </c>
      <c r="AD1488" s="13">
        <f t="shared" ref="AD1488:AD1522" si="2033">_xlfn.POISSON.DIST(4,K1488,FALSE) * _xlfn.POISSON.DIST(0,L1488,FALSE)</f>
        <v>3.6005630664824565E-3</v>
      </c>
      <c r="AE1488" s="13">
        <f t="shared" ref="AE1488:AE1522" si="2034">_xlfn.POISSON.DIST(4,K1488,FALSE) * _xlfn.POISSON.DIST(1,L1488,FALSE)</f>
        <v>4.7604405749031593E-3</v>
      </c>
      <c r="AF1488" s="13">
        <f t="shared" ref="AF1488:AF1522" si="2035">_xlfn.POISSON.DIST(4,K1488,FALSE) * _xlfn.POISSON.DIST(2,L1488,FALSE)</f>
        <v>3.1469792430720562E-3</v>
      </c>
      <c r="AG1488" s="13">
        <f t="shared" ref="AG1488:AG1522" si="2036">_xlfn.POISSON.DIST(4,K1488,FALSE) * _xlfn.POISSON.DIST(3,L1488,FALSE)</f>
        <v>1.3869134170111741E-3</v>
      </c>
      <c r="AH1488" s="13">
        <f t="shared" ref="AH1488:AH1522" si="2037">_xlfn.POISSON.DIST(0,K1488,FALSE) * _xlfn.POISSON.DIST(4,L1488,FALSE)</f>
        <v>1.3008055111585192E-2</v>
      </c>
      <c r="AI1488" s="13">
        <f t="shared" ref="AI1488:AI1522" si="2038">_xlfn.POISSON.DIST(1,K1488,FALSE) * _xlfn.POISSON.DIST(4,L1488,FALSE)</f>
        <v>1.2474656839810304E-2</v>
      </c>
      <c r="AJ1488" s="13">
        <f t="shared" ref="AJ1488:AJ1522" si="2039">_xlfn.POISSON.DIST(2,K1488,FALSE) * _xlfn.POISSON.DIST(4,L1488,FALSE)</f>
        <v>5.981565343016991E-3</v>
      </c>
      <c r="AK1488" s="13">
        <f t="shared" ref="AK1488:AK1522" si="2040">_xlfn.POISSON.DIST(3,K1488,FALSE) * _xlfn.POISSON.DIST(4,L1488,FALSE)</f>
        <v>1.9120966298434366E-3</v>
      </c>
      <c r="AL1488" s="13">
        <f t="shared" ref="AL1488:AL1522" si="2041">_xlfn.POISSON.DIST(5,K1488,FALSE) * _xlfn.POISSON.DIST(5,L1488,FALSE)</f>
        <v>2.3249790328532945E-5</v>
      </c>
      <c r="AM1488" s="13">
        <f t="shared" ref="AM1488:AM1522" si="2042">_xlfn.POISSON.DIST(5,K1488,FALSE) * _xlfn.POISSON.DIST(0,L1488,FALSE)</f>
        <v>6.9058423106558046E-4</v>
      </c>
      <c r="AN1488" s="13">
        <f t="shared" ref="AN1488:AN1522" si="2043">_xlfn.POISSON.DIST(5,K1488,FALSE) * _xlfn.POISSON.DIST(1,L1488,FALSE)</f>
        <v>9.13047524304184E-4</v>
      </c>
      <c r="AO1488" s="13">
        <f t="shared" ref="AO1488:AO1522" si="2044">_xlfn.POISSON.DIST(5,K1488,FALSE) * _xlfn.POISSON.DIST(2,L1488,FALSE)</f>
        <v>6.0358732804516682E-4</v>
      </c>
      <c r="AP1488" s="13">
        <f t="shared" ref="AP1488:AP1522" si="2045">_xlfn.POISSON.DIST(5,K1488,FALSE) * _xlfn.POISSON.DIST(3,L1488,FALSE)</f>
        <v>2.660085430962594E-4</v>
      </c>
      <c r="AQ1488" s="13">
        <f t="shared" ref="AQ1488:AQ1522" si="2046">_xlfn.POISSON.DIST(5,K1488,FALSE) * _xlfn.POISSON.DIST(4,L1488,FALSE)</f>
        <v>8.7924988289639193E-5</v>
      </c>
      <c r="AR1488" s="13">
        <f t="shared" ref="AR1488:AR1522" si="2047">_xlfn.POISSON.DIST(0,K1488,FALSE) * _xlfn.POISSON.DIST(5,L1488,FALSE)</f>
        <v>3.4396883048774299E-3</v>
      </c>
      <c r="AS1488" s="13">
        <f t="shared" ref="AS1488:AS1522" si="2048">_xlfn.POISSON.DIST(1,K1488,FALSE) * _xlfn.POISSON.DIST(5,L1488,FALSE)</f>
        <v>3.298643100077223E-3</v>
      </c>
      <c r="AT1488" s="13">
        <f t="shared" ref="AT1488:AT1522" si="2049">_xlfn.POISSON.DIST(2,K1488,FALSE) * _xlfn.POISSON.DIST(5,L1488,FALSE)</f>
        <v>1.5816907430620821E-3</v>
      </c>
      <c r="AU1488" s="13">
        <f t="shared" ref="AU1488:AU1522" si="2050">_xlfn.POISSON.DIST(3,K1488,FALSE) * _xlfn.POISSON.DIST(5,L1488,FALSE)</f>
        <v>5.0561105092570039E-4</v>
      </c>
      <c r="AV1488" s="13">
        <f t="shared" ref="AV1488:AV1522" si="2051">_xlfn.POISSON.DIST(4,K1488,FALSE) * _xlfn.POISSON.DIST(5,L1488,FALSE)</f>
        <v>1.2121958856663657E-4</v>
      </c>
      <c r="AW1488" s="13">
        <f t="shared" ref="AW1488:AW1522" si="2052">_xlfn.POISSON.DIST(6,K1488,FALSE) * _xlfn.POISSON.DIST(6,L1488,FALSE)</f>
        <v>8.1885971367115564E-7</v>
      </c>
      <c r="AX1488" s="13">
        <f t="shared" ref="AX1488:AX1522" si="2053">_xlfn.POISSON.DIST(6,K1488,FALSE) * _xlfn.POISSON.DIST(0,L1488,FALSE)</f>
        <v>1.1037777781572297E-4</v>
      </c>
      <c r="AY1488" s="13">
        <f t="shared" ref="AY1488:AY1522" si="2054">_xlfn.POISSON.DIST(6,K1488,FALSE) * _xlfn.POISSON.DIST(1,L1488,FALSE)</f>
        <v>1.4593463366132479E-4</v>
      </c>
      <c r="AZ1488" s="13">
        <f t="shared" ref="AZ1488:AZ1522" si="2055">_xlfn.POISSON.DIST(6,K1488,FALSE) * _xlfn.POISSON.DIST(2,L1488,FALSE)</f>
        <v>9.6472848626380804E-5</v>
      </c>
      <c r="BA1488" s="13">
        <f t="shared" ref="BA1488:BA1522" si="2056">_xlfn.POISSON.DIST(6,K1488,FALSE) * _xlfn.POISSON.DIST(3,L1488,FALSE)</f>
        <v>4.2516800335359554E-5</v>
      </c>
      <c r="BB1488" s="13">
        <f t="shared" ref="BB1488:BB1522" si="2057">_xlfn.POISSON.DIST(6,K1488,FALSE) * _xlfn.POISSON.DIST(4,L1488,FALSE)</f>
        <v>1.4053267342796044E-5</v>
      </c>
      <c r="BC1488" s="13">
        <f t="shared" ref="BC1488:BC1522" si="2058">_xlfn.POISSON.DIST(6,K1488,FALSE) * _xlfn.POISSON.DIST(5,L1488,FALSE)</f>
        <v>3.7160712273797234E-6</v>
      </c>
      <c r="BD1488" s="13">
        <f t="shared" ref="BD1488:BD1522" si="2059">_xlfn.POISSON.DIST(0,K1488,FALSE) * _xlfn.POISSON.DIST(6,L1488,FALSE)</f>
        <v>7.57956994929834E-4</v>
      </c>
      <c r="BE1488" s="13">
        <f t="shared" ref="BE1488:BE1522" si="2060">_xlfn.POISSON.DIST(1,K1488,FALSE) * _xlfn.POISSON.DIST(6,L1488,FALSE)</f>
        <v>7.2687679518381734E-4</v>
      </c>
      <c r="BF1488" s="13">
        <f t="shared" ref="BF1488:BF1522" si="2061">_xlfn.POISSON.DIST(2,K1488,FALSE) * _xlfn.POISSON.DIST(6,L1488,FALSE)</f>
        <v>3.4853552306460858E-4</v>
      </c>
      <c r="BG1488" s="13">
        <f t="shared" ref="BG1488:BG1522" si="2062">_xlfn.POISSON.DIST(3,K1488,FALSE) * _xlfn.POISSON.DIST(6,L1488,FALSE)</f>
        <v>1.1141458143737684E-4</v>
      </c>
      <c r="BH1488" s="13">
        <f t="shared" ref="BH1488:BH1522" si="2063">_xlfn.POISSON.DIST(4,K1488,FALSE) * _xlfn.POISSON.DIST(6,L1488,FALSE)</f>
        <v>2.6711500267717641E-5</v>
      </c>
      <c r="BI1488" s="13">
        <f t="shared" ref="BI1488:BI1522" si="2064">_xlfn.POISSON.DIST(5,K1488,FALSE) * _xlfn.POISSON.DIST(6,L1488,FALSE)</f>
        <v>5.1232378193033695E-6</v>
      </c>
      <c r="BJ1488" s="14">
        <f t="shared" ref="BJ1488:BJ1522" si="2065">SUM(N1488,Q1488,T1488,W1488,X1488,Y1488,AD1488,AE1488,AF1488,AG1488,AM1488,AN1488,AO1488,AP1488,AQ1488,AX1488,AY1488,AZ1488,BA1488,BB1488,BC1488)</f>
        <v>0.27094388392232999</v>
      </c>
      <c r="BK1488" s="14">
        <f t="shared" ref="BK1488:BK1522" si="2066">SUM(M1488,P1488,S1488,V1488,AC1488,AL1488,AY1488)</f>
        <v>0.27918486185099978</v>
      </c>
      <c r="BL1488" s="14">
        <f t="shared" ref="BL1488:BL1522" si="2067">SUM(O1488,R1488,U1488,AA1488,AB1488,AH1488,AI1488,AJ1488,AK1488,AR1488,AS1488,AT1488,AU1488,AV1488,BD1488,BE1488,BF1488,BG1488,BH1488,BI1488)</f>
        <v>0.4101517826990953</v>
      </c>
      <c r="BM1488" s="14">
        <f t="shared" ref="BM1488:BM1522" si="2068">SUM(S1488:BI1488)</f>
        <v>0.39844180089379666</v>
      </c>
      <c r="BN1488" s="14">
        <f t="shared" ref="BN1488:BN1522" si="2069">SUM(M1488:R1488)</f>
        <v>0.6010482236853214</v>
      </c>
    </row>
    <row r="1489" spans="1:66" x14ac:dyDescent="0.25">
      <c r="A1489" t="s">
        <v>338</v>
      </c>
      <c r="B1489" t="s">
        <v>95</v>
      </c>
      <c r="C1489" t="s">
        <v>89</v>
      </c>
      <c r="D1489" t="s">
        <v>397</v>
      </c>
      <c r="E1489" s="10">
        <f>VLOOKUP(A1489,home!$A$2:$E$405,3,FALSE)</f>
        <v>1.3033999999999999</v>
      </c>
      <c r="F1489" s="10">
        <f>VLOOKUP(B1489,home!$B$2:$E$405,3,FALSE)</f>
        <v>0.93769999999999998</v>
      </c>
      <c r="G1489" s="10">
        <f>VLOOKUP(C1489,away!$B$2:$E$405,4,FALSE)</f>
        <v>0.61380000000000001</v>
      </c>
      <c r="H1489" s="10">
        <f>VLOOKUP(A1489,away!$A$2:$E$405,3,FALSE)</f>
        <v>1.0085</v>
      </c>
      <c r="I1489" s="10">
        <f>VLOOKUP(C1489,away!$B$2:$E$405,3,FALSE)</f>
        <v>0.99160000000000004</v>
      </c>
      <c r="J1489" s="10">
        <f>VLOOKUP(B1489,home!$B$2:$E$405,4,FALSE)</f>
        <v>0.99160000000000004</v>
      </c>
      <c r="K1489" s="12">
        <f t="shared" si="2014"/>
        <v>0.75018524288400001</v>
      </c>
      <c r="L1489" s="12">
        <f t="shared" si="2015"/>
        <v>0.99162835976000008</v>
      </c>
      <c r="M1489" s="13">
        <f t="shared" si="2016"/>
        <v>0.17520236483680027</v>
      </c>
      <c r="N1489" s="13">
        <f t="shared" si="2017"/>
        <v>0.13143422861894619</v>
      </c>
      <c r="O1489" s="13">
        <f t="shared" si="2018"/>
        <v>0.17373563366918937</v>
      </c>
      <c r="P1489" s="13">
        <f t="shared" si="2019"/>
        <v>0.13033390854172647</v>
      </c>
      <c r="Q1489" s="13">
        <f t="shared" si="2020"/>
        <v>4.930000935988766E-2</v>
      </c>
      <c r="R1489" s="13">
        <f t="shared" si="2021"/>
        <v>8.6140590723621235E-2</v>
      </c>
      <c r="S1489" s="13">
        <f t="shared" si="2022"/>
        <v>2.4239010317563803E-2</v>
      </c>
      <c r="T1489" s="13">
        <f t="shared" si="2023"/>
        <v>4.8887287417698051E-2</v>
      </c>
      <c r="U1489" s="13">
        <f t="shared" si="2024"/>
        <v>6.4621399974171045E-2</v>
      </c>
      <c r="V1489" s="13">
        <f t="shared" si="2025"/>
        <v>2.0035022274664852E-3</v>
      </c>
      <c r="W1489" s="13">
        <f t="shared" si="2026"/>
        <v>1.2328046498610268E-2</v>
      </c>
      <c r="X1489" s="13">
        <f t="shared" si="2027"/>
        <v>1.2224840528461912E-2</v>
      </c>
      <c r="Y1489" s="13">
        <f t="shared" si="2028"/>
        <v>6.0612492807831288E-3</v>
      </c>
      <c r="Z1489" s="13">
        <f t="shared" si="2029"/>
        <v>2.847315089600734E-2</v>
      </c>
      <c r="AA1489" s="13">
        <f t="shared" si="2030"/>
        <v>2.136013762059405E-2</v>
      </c>
      <c r="AB1489" s="13">
        <f t="shared" si="2031"/>
        <v>8.0120300144705045E-3</v>
      </c>
      <c r="AC1489" s="13">
        <f t="shared" si="2032"/>
        <v>9.3150953014032301E-5</v>
      </c>
      <c r="AD1489" s="13">
        <f t="shared" si="2033"/>
        <v>2.312079639211297E-3</v>
      </c>
      <c r="AE1489" s="13">
        <f t="shared" si="2034"/>
        <v>2.2927237402655914E-3</v>
      </c>
      <c r="AF1489" s="13">
        <f t="shared" si="2035"/>
        <v>1.1367649409711902E-3</v>
      </c>
      <c r="AG1489" s="13">
        <f t="shared" si="2036"/>
        <v>3.7574945128264497E-4</v>
      </c>
      <c r="AH1489" s="13">
        <f t="shared" si="2037"/>
        <v>7.0586959800516824E-3</v>
      </c>
      <c r="AI1489" s="13">
        <f t="shared" si="2038"/>
        <v>5.2953295582393858E-3</v>
      </c>
      <c r="AJ1489" s="13">
        <f t="shared" si="2039"/>
        <v>1.9862390453993187E-3</v>
      </c>
      <c r="AK1489" s="13">
        <f t="shared" si="2040"/>
        <v>4.9668240689952419E-4</v>
      </c>
      <c r="AL1489" s="13">
        <f t="shared" si="2041"/>
        <v>2.7718182461782524E-6</v>
      </c>
      <c r="AM1489" s="13">
        <f t="shared" si="2042"/>
        <v>3.468976051417757E-4</v>
      </c>
      <c r="AN1489" s="13">
        <f t="shared" si="2043"/>
        <v>3.4399350319141118E-4</v>
      </c>
      <c r="AO1489" s="13">
        <f t="shared" si="2044"/>
        <v>1.7055685666889772E-4</v>
      </c>
      <c r="AP1489" s="13">
        <f t="shared" si="2045"/>
        <v>5.6376338674800163E-5</v>
      </c>
      <c r="AQ1489" s="13">
        <f t="shared" si="2046"/>
        <v>1.3976094062341583E-5</v>
      </c>
      <c r="AR1489" s="13">
        <f t="shared" si="2047"/>
        <v>1.3999206233486314E-3</v>
      </c>
      <c r="AS1489" s="13">
        <f t="shared" si="2048"/>
        <v>1.0501997928451139E-3</v>
      </c>
      <c r="AT1489" s="13">
        <f t="shared" si="2049"/>
        <v>3.9392219333611903E-4</v>
      </c>
      <c r="AU1489" s="13">
        <f t="shared" si="2050"/>
        <v>9.8504872095084845E-5</v>
      </c>
      <c r="AV1489" s="13">
        <f t="shared" si="2051"/>
        <v>1.8474225349477139E-5</v>
      </c>
      <c r="AW1489" s="13">
        <f t="shared" si="2052"/>
        <v>5.7276926301796728E-8</v>
      </c>
      <c r="AX1489" s="13">
        <f t="shared" si="2053"/>
        <v>4.3372910694860144E-5</v>
      </c>
      <c r="AY1489" s="13">
        <f t="shared" si="2054"/>
        <v>4.300980829036113E-5</v>
      </c>
      <c r="AZ1489" s="13">
        <f t="shared" si="2055"/>
        <v>2.1324872824281429E-5</v>
      </c>
      <c r="BA1489" s="13">
        <f t="shared" si="2056"/>
        <v>7.0487828869442657E-6</v>
      </c>
      <c r="BB1489" s="13">
        <f t="shared" si="2057"/>
        <v>1.7474432531212247E-6</v>
      </c>
      <c r="BC1489" s="13">
        <f t="shared" si="2058"/>
        <v>3.465628573732558E-7</v>
      </c>
      <c r="BD1489" s="13">
        <f t="shared" si="2059"/>
        <v>2.3136683192089995E-4</v>
      </c>
      <c r="BE1489" s="13">
        <f t="shared" si="2060"/>
        <v>1.7356798299988195E-4</v>
      </c>
      <c r="BF1489" s="13">
        <f t="shared" si="2061"/>
        <v>6.5104069741826198E-5</v>
      </c>
      <c r="BG1489" s="13">
        <f t="shared" si="2062"/>
        <v>1.6280037457336257E-5</v>
      </c>
      <c r="BH1489" s="13">
        <f t="shared" si="2063"/>
        <v>3.0532609635231038E-6</v>
      </c>
      <c r="BI1489" s="13">
        <f t="shared" si="2064"/>
        <v>4.5810226350176327E-7</v>
      </c>
      <c r="BJ1489" s="14">
        <f t="shared" si="2065"/>
        <v>0.26740163025466401</v>
      </c>
      <c r="BK1489" s="14">
        <f t="shared" si="2066"/>
        <v>0.33191771850310764</v>
      </c>
      <c r="BL1489" s="14">
        <f t="shared" si="2067"/>
        <v>0.37215759098495738</v>
      </c>
      <c r="BM1489" s="14">
        <f t="shared" si="2068"/>
        <v>0.25376040235720121</v>
      </c>
      <c r="BN1489" s="14">
        <f t="shared" si="2069"/>
        <v>0.74614673575017121</v>
      </c>
    </row>
    <row r="1490" spans="1:66" x14ac:dyDescent="0.25">
      <c r="A1490" t="s">
        <v>338</v>
      </c>
      <c r="B1490" t="s">
        <v>87</v>
      </c>
      <c r="C1490" t="s">
        <v>79</v>
      </c>
      <c r="D1490" t="s">
        <v>397</v>
      </c>
      <c r="E1490" s="10">
        <f>VLOOKUP(A1490,home!$A$2:$E$405,3,FALSE)</f>
        <v>1.3033999999999999</v>
      </c>
      <c r="F1490" s="10">
        <f>VLOOKUP(B1490,home!$B$2:$E$405,3,FALSE)</f>
        <v>0.86309999999999998</v>
      </c>
      <c r="G1490" s="10">
        <f>VLOOKUP(C1490,away!$B$2:$E$405,4,FALSE)</f>
        <v>0.68200000000000005</v>
      </c>
      <c r="H1490" s="10">
        <f>VLOOKUP(A1490,away!$A$2:$E$405,3,FALSE)</f>
        <v>1.0085</v>
      </c>
      <c r="I1490" s="10">
        <f>VLOOKUP(C1490,away!$B$2:$E$405,3,FALSE)</f>
        <v>0.7712</v>
      </c>
      <c r="J1490" s="10">
        <f>VLOOKUP(B1490,home!$B$2:$E$405,4,FALSE)</f>
        <v>0.99160000000000004</v>
      </c>
      <c r="K1490" s="12">
        <f t="shared" si="2014"/>
        <v>0.76722581627999997</v>
      </c>
      <c r="L1490" s="12">
        <f t="shared" si="2015"/>
        <v>0.77122205631999996</v>
      </c>
      <c r="M1490" s="13">
        <f t="shared" si="2016"/>
        <v>0.21471410657489864</v>
      </c>
      <c r="N1490" s="13">
        <f t="shared" si="2017"/>
        <v>0.16473420568375752</v>
      </c>
      <c r="O1490" s="13">
        <f t="shared" si="2018"/>
        <v>0.16559225479360495</v>
      </c>
      <c r="P1490" s="13">
        <f t="shared" si="2019"/>
        <v>0.12704665285366931</v>
      </c>
      <c r="Q1490" s="13">
        <f t="shared" si="2020"/>
        <v>6.3194167712479141E-2</v>
      </c>
      <c r="R1490" s="13">
        <f t="shared" si="2021"/>
        <v>6.3854199626294683E-2</v>
      </c>
      <c r="S1490" s="13">
        <f t="shared" si="2022"/>
        <v>1.8793422866804455E-2</v>
      </c>
      <c r="T1490" s="13">
        <f t="shared" si="2023"/>
        <v>4.8736735970649113E-2</v>
      </c>
      <c r="U1490" s="13">
        <f t="shared" si="2024"/>
        <v>4.8990590431190008E-2</v>
      </c>
      <c r="V1490" s="13">
        <f t="shared" si="2025"/>
        <v>1.2355662187157571E-3</v>
      </c>
      <c r="W1490" s="13">
        <f t="shared" si="2026"/>
        <v>1.6161398969114008E-2</v>
      </c>
      <c r="X1490" s="13">
        <f t="shared" si="2027"/>
        <v>1.2464027345968033E-2</v>
      </c>
      <c r="Y1490" s="13">
        <f t="shared" si="2028"/>
        <v>4.8062663998930883E-3</v>
      </c>
      <c r="Z1490" s="13">
        <f t="shared" si="2029"/>
        <v>1.6415255713486256E-2</v>
      </c>
      <c r="AA1490" s="13">
        <f t="shared" si="2030"/>
        <v>1.2594207964224426E-2</v>
      </c>
      <c r="AB1490" s="13">
        <f t="shared" si="2031"/>
        <v>4.8313007428760811E-3</v>
      </c>
      <c r="AC1490" s="13">
        <f t="shared" si="2032"/>
        <v>4.5692896874286232E-5</v>
      </c>
      <c r="AD1490" s="13">
        <f t="shared" si="2033"/>
        <v>3.0998606290763104E-3</v>
      </c>
      <c r="AE1490" s="13">
        <f t="shared" si="2034"/>
        <v>2.3906808886616409E-3</v>
      </c>
      <c r="AF1490" s="13">
        <f t="shared" si="2035"/>
        <v>9.2187291547927758E-4</v>
      </c>
      <c r="AG1490" s="13">
        <f t="shared" si="2036"/>
        <v>2.3698957518054737E-4</v>
      </c>
      <c r="AH1490" s="13">
        <f t="shared" si="2037"/>
        <v>3.1649518165933737E-3</v>
      </c>
      <c r="AI1490" s="13">
        <f t="shared" si="2038"/>
        <v>2.42823274097272E-3</v>
      </c>
      <c r="AJ1490" s="13">
        <f t="shared" si="2039"/>
        <v>9.3150142340530837E-4</v>
      </c>
      <c r="AK1490" s="13">
        <f t="shared" si="2040"/>
        <v>2.382239799793732E-4</v>
      </c>
      <c r="AL1490" s="13">
        <f t="shared" si="2041"/>
        <v>1.081462173057727E-6</v>
      </c>
      <c r="AM1490" s="13">
        <f t="shared" si="2042"/>
        <v>4.7565862029946143E-4</v>
      </c>
      <c r="AN1490" s="13">
        <f t="shared" si="2043"/>
        <v>3.6683841925368469E-4</v>
      </c>
      <c r="AO1490" s="13">
        <f t="shared" si="2044"/>
        <v>1.4145694001700248E-4</v>
      </c>
      <c r="AP1490" s="13">
        <f t="shared" si="2045"/>
        <v>3.6364904053549185E-5</v>
      </c>
      <c r="AQ1490" s="13">
        <f t="shared" si="2046"/>
        <v>7.0113540205144243E-6</v>
      </c>
      <c r="AR1490" s="13">
        <f t="shared" si="2047"/>
        <v>4.8817612962937234E-4</v>
      </c>
      <c r="AS1490" s="13">
        <f t="shared" si="2048"/>
        <v>3.7454132954330626E-4</v>
      </c>
      <c r="AT1490" s="13">
        <f t="shared" si="2049"/>
        <v>1.436788886447298E-4</v>
      </c>
      <c r="AU1490" s="13">
        <f t="shared" si="2050"/>
        <v>3.6744717540885351E-5</v>
      </c>
      <c r="AV1490" s="13">
        <f t="shared" si="2051"/>
        <v>7.0478739773209474E-6</v>
      </c>
      <c r="AW1490" s="13">
        <f t="shared" si="2052"/>
        <v>1.7775076649412193E-8</v>
      </c>
      <c r="AX1490" s="13">
        <f t="shared" si="2053"/>
        <v>6.0822928871645448E-5</v>
      </c>
      <c r="AY1490" s="13">
        <f t="shared" si="2054"/>
        <v>4.6907984275795495E-5</v>
      </c>
      <c r="AZ1490" s="13">
        <f t="shared" si="2055"/>
        <v>1.8088236045502609E-5</v>
      </c>
      <c r="BA1490" s="13">
        <f t="shared" si="2056"/>
        <v>4.6500155327380236E-6</v>
      </c>
      <c r="BB1490" s="13">
        <f t="shared" si="2057"/>
        <v>8.9654863526953937E-7</v>
      </c>
      <c r="BC1490" s="13">
        <f t="shared" si="2058"/>
        <v>1.3828761641669281E-7</v>
      </c>
      <c r="BD1490" s="13">
        <f t="shared" si="2059"/>
        <v>6.2748699756517206E-5</v>
      </c>
      <c r="BE1490" s="13">
        <f t="shared" si="2060"/>
        <v>4.8142422391202548E-5</v>
      </c>
      <c r="BF1490" s="13">
        <f t="shared" si="2061"/>
        <v>1.8468054658393463E-5</v>
      </c>
      <c r="BG1490" s="13">
        <f t="shared" si="2062"/>
        <v>4.7230561034631934E-6</v>
      </c>
      <c r="BH1490" s="13">
        <f t="shared" si="2063"/>
        <v>9.0591264357894585E-7</v>
      </c>
      <c r="BI1490" s="13">
        <f t="shared" si="2064"/>
        <v>1.3900791348964592E-7</v>
      </c>
      <c r="BJ1490" s="14">
        <f t="shared" si="2065"/>
        <v>0.31790504032888023</v>
      </c>
      <c r="BK1490" s="14">
        <f t="shared" si="2066"/>
        <v>0.36188343085741131</v>
      </c>
      <c r="BL1490" s="14">
        <f t="shared" si="2067"/>
        <v>0.30381077961194319</v>
      </c>
      <c r="BM1490" s="14">
        <f t="shared" si="2068"/>
        <v>0.20083202905781758</v>
      </c>
      <c r="BN1490" s="14">
        <f t="shared" si="2069"/>
        <v>0.79913558724470424</v>
      </c>
    </row>
    <row r="1491" spans="1:66" x14ac:dyDescent="0.25">
      <c r="A1491" t="s">
        <v>344</v>
      </c>
      <c r="B1491" t="s">
        <v>210</v>
      </c>
      <c r="C1491" t="s">
        <v>206</v>
      </c>
      <c r="D1491" t="s">
        <v>397</v>
      </c>
      <c r="E1491" s="10">
        <f>VLOOKUP(A1491,home!$A$2:$E$405,3,FALSE)</f>
        <v>1.3976999999999999</v>
      </c>
      <c r="F1491" s="10">
        <f>VLOOKUP(B1491,home!$B$2:$E$405,3,FALSE)</f>
        <v>1.1783999999999999</v>
      </c>
      <c r="G1491" s="10">
        <f>VLOOKUP(C1491,away!$B$2:$E$405,4,FALSE)</f>
        <v>0.8347</v>
      </c>
      <c r="H1491" s="10">
        <f>VLOOKUP(A1491,away!$A$2:$E$405,3,FALSE)</f>
        <v>1.0585</v>
      </c>
      <c r="I1491" s="10">
        <f>VLOOKUP(C1491,away!$B$2:$E$405,3,FALSE)</f>
        <v>1.3646</v>
      </c>
      <c r="J1491" s="10">
        <f>VLOOKUP(B1491,home!$B$2:$E$405,4,FALSE)</f>
        <v>0.94469999999999998</v>
      </c>
      <c r="K1491" s="12">
        <f t="shared" si="2014"/>
        <v>1.3747923678959999</v>
      </c>
      <c r="L1491" s="12">
        <f t="shared" si="2015"/>
        <v>1.3645521707699999</v>
      </c>
      <c r="M1491" s="13">
        <f t="shared" si="2016"/>
        <v>6.4612684132575871E-2</v>
      </c>
      <c r="N1491" s="13">
        <f t="shared" si="2017"/>
        <v>8.882902501474027E-2</v>
      </c>
      <c r="O1491" s="13">
        <f t="shared" si="2018"/>
        <v>8.8167378392382742E-2</v>
      </c>
      <c r="P1491" s="13">
        <f t="shared" si="2019"/>
        <v>0.12121183891124647</v>
      </c>
      <c r="Q1491" s="13">
        <f t="shared" si="2020"/>
        <v>6.1060732818953918E-2</v>
      </c>
      <c r="R1491" s="13">
        <f t="shared" si="2021"/>
        <v>6.0154493788212936E-2</v>
      </c>
      <c r="S1491" s="13">
        <f t="shared" si="2022"/>
        <v>5.6847622450181302E-2</v>
      </c>
      <c r="T1491" s="13">
        <f t="shared" si="2023"/>
        <v>8.3320555516910547E-2</v>
      </c>
      <c r="U1491" s="13">
        <f t="shared" si="2024"/>
        <v>8.2699938954682473E-2</v>
      </c>
      <c r="V1491" s="13">
        <f t="shared" si="2025"/>
        <v>1.1849418917293237E-2</v>
      </c>
      <c r="W1491" s="13">
        <f t="shared" si="2026"/>
        <v>2.7981943152544885E-2</v>
      </c>
      <c r="X1491" s="13">
        <f t="shared" si="2027"/>
        <v>3.8182821271167858E-2</v>
      </c>
      <c r="Y1491" s="13">
        <f t="shared" si="2028"/>
        <v>2.605122582584752E-2</v>
      </c>
      <c r="Z1491" s="13">
        <f t="shared" si="2029"/>
        <v>2.7361315026758811E-2</v>
      </c>
      <c r="AA1491" s="13">
        <f t="shared" si="2030"/>
        <v>3.7616127074386142E-2</v>
      </c>
      <c r="AB1491" s="13">
        <f t="shared" si="2031"/>
        <v>2.5857182205836087E-2</v>
      </c>
      <c r="AC1491" s="13">
        <f t="shared" si="2032"/>
        <v>1.3893265272494385E-3</v>
      </c>
      <c r="AD1491" s="13">
        <f t="shared" si="2033"/>
        <v>9.617340471254605E-3</v>
      </c>
      <c r="AE1491" s="13">
        <f t="shared" si="2034"/>
        <v>1.3123362817084646E-2</v>
      </c>
      <c r="AF1491" s="13">
        <f t="shared" si="2035"/>
        <v>8.9537566099275791E-3</v>
      </c>
      <c r="AG1491" s="13">
        <f t="shared" si="2036"/>
        <v>4.0726226728743037E-3</v>
      </c>
      <c r="AH1491" s="13">
        <f t="shared" si="2037"/>
        <v>9.3339854537213933E-3</v>
      </c>
      <c r="AI1491" s="13">
        <f t="shared" si="2038"/>
        <v>1.283229196382845E-2</v>
      </c>
      <c r="AJ1491" s="13">
        <f t="shared" si="2039"/>
        <v>8.8208685272422663E-3</v>
      </c>
      <c r="AK1491" s="13">
        <f t="shared" si="2040"/>
        <v>4.0422875764888995E-3</v>
      </c>
      <c r="AL1491" s="13">
        <f t="shared" si="2041"/>
        <v>1.0425372384811747E-4</v>
      </c>
      <c r="AM1491" s="13">
        <f t="shared" si="2042"/>
        <v>2.6443692558676293E-3</v>
      </c>
      <c r="AN1491" s="13">
        <f t="shared" si="2043"/>
        <v>3.6083798084116229E-3</v>
      </c>
      <c r="AO1491" s="13">
        <f t="shared" si="2044"/>
        <v>2.4619112502653586E-3</v>
      </c>
      <c r="AP1491" s="13">
        <f t="shared" si="2045"/>
        <v>1.1198021135975598E-3</v>
      </c>
      <c r="AQ1491" s="13">
        <f t="shared" si="2046"/>
        <v>3.8200710123559626E-4</v>
      </c>
      <c r="AR1491" s="13">
        <f t="shared" si="2047"/>
        <v>2.5473420225622227E-3</v>
      </c>
      <c r="AS1491" s="13">
        <f t="shared" si="2048"/>
        <v>3.5020663710393033E-3</v>
      </c>
      <c r="AT1491" s="13">
        <f t="shared" si="2049"/>
        <v>2.4073070593850386E-3</v>
      </c>
      <c r="AU1491" s="13">
        <f t="shared" si="2050"/>
        <v>1.1031824574749046E-3</v>
      </c>
      <c r="AV1491" s="13">
        <f t="shared" si="2051"/>
        <v>3.7916170573331286E-4</v>
      </c>
      <c r="AW1491" s="13">
        <f t="shared" si="2052"/>
        <v>5.4327076239940845E-6</v>
      </c>
      <c r="AX1491" s="13">
        <f t="shared" si="2053"/>
        <v>6.0590977847760721E-4</v>
      </c>
      <c r="AY1491" s="13">
        <f t="shared" si="2054"/>
        <v>8.2679550351238875E-4</v>
      </c>
      <c r="AZ1491" s="13">
        <f t="shared" si="2055"/>
        <v>5.6410279955035271E-4</v>
      </c>
      <c r="BA1491" s="13">
        <f t="shared" si="2056"/>
        <v>2.565825665546226E-4</v>
      </c>
      <c r="BB1491" s="13">
        <f t="shared" si="2057"/>
        <v>8.7530074543462112E-5</v>
      </c>
      <c r="BC1491" s="13">
        <f t="shared" si="2058"/>
        <v>2.3887870645188194E-5</v>
      </c>
      <c r="BD1491" s="13">
        <f t="shared" si="2059"/>
        <v>5.7933018109682034E-4</v>
      </c>
      <c r="BE1491" s="13">
        <f t="shared" si="2060"/>
        <v>7.9645871146371606E-4</v>
      </c>
      <c r="BF1491" s="13">
        <f t="shared" si="2061"/>
        <v>5.4748267893229977E-4</v>
      </c>
      <c r="BG1491" s="13">
        <f t="shared" si="2062"/>
        <v>2.5089166951712728E-4</v>
      </c>
      <c r="BH1491" s="13">
        <f t="shared" si="2063"/>
        <v>8.6230988105207986E-5</v>
      </c>
      <c r="BI1491" s="13">
        <f t="shared" si="2064"/>
        <v>2.3709940864634127E-5</v>
      </c>
      <c r="BJ1491" s="14">
        <f t="shared" si="2065"/>
        <v>0.3737746642939675</v>
      </c>
      <c r="BK1491" s="14">
        <f t="shared" si="2066"/>
        <v>0.25684194016590678</v>
      </c>
      <c r="BL1491" s="14">
        <f t="shared" si="2067"/>
        <v>0.34174771772295603</v>
      </c>
      <c r="BM1491" s="14">
        <f t="shared" si="2068"/>
        <v>0.51486812135558857</v>
      </c>
      <c r="BN1491" s="14">
        <f t="shared" si="2069"/>
        <v>0.48403615305811221</v>
      </c>
    </row>
    <row r="1492" spans="1:66" x14ac:dyDescent="0.25">
      <c r="A1492" t="s">
        <v>338</v>
      </c>
      <c r="B1492" t="s">
        <v>77</v>
      </c>
      <c r="C1492" t="s">
        <v>96</v>
      </c>
      <c r="D1492" t="s">
        <v>398</v>
      </c>
      <c r="E1492" s="10">
        <f>VLOOKUP(A1492,home!$A$2:$E$405,3,FALSE)</f>
        <v>1.3033999999999999</v>
      </c>
      <c r="F1492" s="10">
        <f>VLOOKUP(B1492,home!$B$2:$E$405,3,FALSE)</f>
        <v>1.1082000000000001</v>
      </c>
      <c r="G1492" s="10">
        <f>VLOOKUP(C1492,away!$B$2:$E$405,4,FALSE)</f>
        <v>0.57540000000000002</v>
      </c>
      <c r="H1492" s="10">
        <f>VLOOKUP(A1492,away!$A$2:$E$405,3,FALSE)</f>
        <v>1.0085</v>
      </c>
      <c r="I1492" s="10">
        <f>VLOOKUP(C1492,away!$B$2:$E$405,3,FALSE)</f>
        <v>0.74370000000000003</v>
      </c>
      <c r="J1492" s="10">
        <f>VLOOKUP(B1492,home!$B$2:$E$405,4,FALSE)</f>
        <v>1.873</v>
      </c>
      <c r="K1492" s="12">
        <f t="shared" si="2014"/>
        <v>0.83112380215199999</v>
      </c>
      <c r="L1492" s="12">
        <f t="shared" si="2015"/>
        <v>1.4047901758499999</v>
      </c>
      <c r="M1492" s="13">
        <f t="shared" si="2016"/>
        <v>0.10689438607467749</v>
      </c>
      <c r="N1492" s="13">
        <f t="shared" si="2017"/>
        <v>8.8842468583089765E-2</v>
      </c>
      <c r="O1492" s="13">
        <f t="shared" si="2018"/>
        <v>0.15016418341122398</v>
      </c>
      <c r="P1492" s="13">
        <f t="shared" si="2019"/>
        <v>0.12480502706378677</v>
      </c>
      <c r="Q1492" s="13">
        <f t="shared" si="2020"/>
        <v>3.6919545140673589E-2</v>
      </c>
      <c r="R1492" s="13">
        <f t="shared" si="2021"/>
        <v>0.10547458481031251</v>
      </c>
      <c r="S1492" s="13">
        <f t="shared" si="2022"/>
        <v>3.6429169370762821E-2</v>
      </c>
      <c r="T1492" s="13">
        <f t="shared" si="2023"/>
        <v>5.1864214310468858E-2</v>
      </c>
      <c r="U1492" s="13">
        <f t="shared" si="2024"/>
        <v>8.766243795795052E-2</v>
      </c>
      <c r="V1492" s="13">
        <f t="shared" si="2025"/>
        <v>4.7258936145450911E-3</v>
      </c>
      <c r="W1492" s="13">
        <f t="shared" si="2026"/>
        <v>1.0228237577013008E-2</v>
      </c>
      <c r="X1492" s="13">
        <f t="shared" si="2027"/>
        <v>1.4368527664447682E-2</v>
      </c>
      <c r="Y1492" s="13">
        <f t="shared" si="2028"/>
        <v>1.0092383252222524E-2</v>
      </c>
      <c r="Z1492" s="13">
        <f t="shared" si="2029"/>
        <v>4.9389886847794877E-2</v>
      </c>
      <c r="AA1492" s="13">
        <f t="shared" si="2030"/>
        <v>4.1049110544796333E-2</v>
      </c>
      <c r="AB1492" s="13">
        <f t="shared" si="2031"/>
        <v>1.7058446415474444E-2</v>
      </c>
      <c r="AC1492" s="13">
        <f t="shared" si="2032"/>
        <v>3.4485866267325906E-4</v>
      </c>
      <c r="AD1492" s="13">
        <f t="shared" si="2033"/>
        <v>2.1252329260802523E-3</v>
      </c>
      <c r="AE1492" s="13">
        <f t="shared" si="2034"/>
        <v>2.9855063359504877E-3</v>
      </c>
      <c r="AF1492" s="13">
        <f t="shared" si="2035"/>
        <v>2.0970049853405877E-3</v>
      </c>
      <c r="AG1492" s="13">
        <f t="shared" si="2036"/>
        <v>9.8195066737164351E-4</v>
      </c>
      <c r="AH1492" s="13">
        <f t="shared" si="2037"/>
        <v>1.7345606957531349E-2</v>
      </c>
      <c r="AI1492" s="13">
        <f t="shared" si="2038"/>
        <v>1.4416346805177638E-2</v>
      </c>
      <c r="AJ1492" s="13">
        <f t="shared" si="2039"/>
        <v>5.9908844849305386E-3</v>
      </c>
      <c r="AK1492" s="13">
        <f t="shared" si="2040"/>
        <v>1.6597222304562983E-3</v>
      </c>
      <c r="AL1492" s="13">
        <f t="shared" si="2041"/>
        <v>1.6105652058490372E-5</v>
      </c>
      <c r="AM1492" s="13">
        <f t="shared" si="2042"/>
        <v>3.5326633399648805E-4</v>
      </c>
      <c r="AN1492" s="13">
        <f t="shared" si="2043"/>
        <v>4.9626507545681134E-4</v>
      </c>
      <c r="AO1492" s="13">
        <f t="shared" si="2044"/>
        <v>3.4857415130959375E-4</v>
      </c>
      <c r="AP1492" s="13">
        <f t="shared" si="2045"/>
        <v>1.6322451443832289E-4</v>
      </c>
      <c r="AQ1492" s="13">
        <f t="shared" si="2046"/>
        <v>5.7324048585210638E-5</v>
      </c>
      <c r="AR1492" s="13">
        <f t="shared" si="2047"/>
        <v>4.8733876496190815E-3</v>
      </c>
      <c r="AS1492" s="13">
        <f t="shared" si="2048"/>
        <v>4.0503884727120095E-3</v>
      </c>
      <c r="AT1492" s="13">
        <f t="shared" si="2049"/>
        <v>1.6831871338165189E-3</v>
      </c>
      <c r="AU1492" s="13">
        <f t="shared" si="2050"/>
        <v>4.6631229679697077E-4</v>
      </c>
      <c r="AV1492" s="13">
        <f t="shared" si="2051"/>
        <v>9.689081227603253E-5</v>
      </c>
      <c r="AW1492" s="13">
        <f t="shared" si="2052"/>
        <v>5.2233964935247519E-7</v>
      </c>
      <c r="AX1492" s="13">
        <f t="shared" si="2053"/>
        <v>4.8934676447243227E-5</v>
      </c>
      <c r="AY1492" s="13">
        <f t="shared" si="2054"/>
        <v>6.8742952731485664E-5</v>
      </c>
      <c r="AZ1492" s="13">
        <f t="shared" si="2055"/>
        <v>4.8284712328055998E-5</v>
      </c>
      <c r="BA1492" s="13">
        <f t="shared" si="2056"/>
        <v>2.2609963174065478E-5</v>
      </c>
      <c r="BB1492" s="13">
        <f t="shared" si="2057"/>
        <v>7.9405635358143707E-6</v>
      </c>
      <c r="BC1492" s="13">
        <f t="shared" si="2058"/>
        <v>2.2309651291649499E-6</v>
      </c>
      <c r="BD1492" s="13">
        <f t="shared" si="2059"/>
        <v>1.1410145155489357E-3</v>
      </c>
      <c r="BE1492" s="13">
        <f t="shared" si="2060"/>
        <v>9.4832432247365375E-4</v>
      </c>
      <c r="BF1492" s="13">
        <f t="shared" si="2061"/>
        <v>3.940874582837612E-4</v>
      </c>
      <c r="BG1492" s="13">
        <f t="shared" si="2062"/>
        <v>1.0917848890307244E-4</v>
      </c>
      <c r="BH1492" s="13">
        <f t="shared" si="2063"/>
        <v>2.2685210202582869E-5</v>
      </c>
      <c r="BI1492" s="13">
        <f t="shared" si="2064"/>
        <v>3.770843631237605E-6</v>
      </c>
      <c r="BJ1492" s="14">
        <f t="shared" si="2065"/>
        <v>0.22212246939979069</v>
      </c>
      <c r="BK1492" s="14">
        <f t="shared" si="2066"/>
        <v>0.27328418339123545</v>
      </c>
      <c r="BL1492" s="14">
        <f t="shared" si="2067"/>
        <v>0.45461055082211743</v>
      </c>
      <c r="BM1492" s="14">
        <f t="shared" si="2068"/>
        <v>0.38623867476409207</v>
      </c>
      <c r="BN1492" s="14">
        <f t="shared" si="2069"/>
        <v>0.61310019508376401</v>
      </c>
    </row>
    <row r="1493" spans="1:66" x14ac:dyDescent="0.25">
      <c r="A1493" t="s">
        <v>338</v>
      </c>
      <c r="B1493" t="s">
        <v>73</v>
      </c>
      <c r="C1493" t="s">
        <v>81</v>
      </c>
      <c r="D1493" t="s">
        <v>398</v>
      </c>
      <c r="E1493" s="10">
        <f>VLOOKUP(A1493,home!$A$2:$E$405,3,FALSE)</f>
        <v>1.3033999999999999</v>
      </c>
      <c r="F1493" s="10">
        <f>VLOOKUP(B1493,home!$B$2:$E$405,3,FALSE)</f>
        <v>0.42620000000000002</v>
      </c>
      <c r="G1493" s="10">
        <f>VLOOKUP(C1493,away!$B$2:$E$405,4,FALSE)</f>
        <v>1.1508</v>
      </c>
      <c r="H1493" s="10">
        <f>VLOOKUP(A1493,away!$A$2:$E$405,3,FALSE)</f>
        <v>1.0085</v>
      </c>
      <c r="I1493" s="10">
        <f>VLOOKUP(C1493,away!$B$2:$E$405,3,FALSE)</f>
        <v>0.86760000000000004</v>
      </c>
      <c r="J1493" s="10">
        <f>VLOOKUP(B1493,home!$B$2:$E$405,4,FALSE)</f>
        <v>0.7712</v>
      </c>
      <c r="K1493" s="12">
        <f t="shared" si="2014"/>
        <v>0.63927984926400006</v>
      </c>
      <c r="L1493" s="12">
        <f t="shared" si="2015"/>
        <v>0.67478041152000001</v>
      </c>
      <c r="M1493" s="13">
        <f t="shared" si="2016"/>
        <v>0.26872673767256861</v>
      </c>
      <c r="N1493" s="13">
        <f t="shared" si="2017"/>
        <v>0.17179158835252611</v>
      </c>
      <c r="O1493" s="13">
        <f t="shared" si="2018"/>
        <v>0.18133153863312296</v>
      </c>
      <c r="P1493" s="13">
        <f t="shared" si="2019"/>
        <v>0.11592159868419202</v>
      </c>
      <c r="Q1493" s="13">
        <f t="shared" si="2020"/>
        <v>5.4911450353413022E-2</v>
      </c>
      <c r="R1493" s="13">
        <f t="shared" si="2021"/>
        <v>6.1179485130206733E-2</v>
      </c>
      <c r="S1493" s="13">
        <f t="shared" si="2022"/>
        <v>1.2501377010232828E-2</v>
      </c>
      <c r="T1493" s="13">
        <f t="shared" si="2023"/>
        <v>3.7053171066636095E-2</v>
      </c>
      <c r="U1493" s="13">
        <f t="shared" si="2024"/>
        <v>3.9110812032087688E-2</v>
      </c>
      <c r="V1493" s="13">
        <f t="shared" si="2025"/>
        <v>5.9919588919843934E-4</v>
      </c>
      <c r="W1493" s="13">
        <f t="shared" si="2026"/>
        <v>1.17012612349325E-2</v>
      </c>
      <c r="X1493" s="13">
        <f t="shared" si="2027"/>
        <v>7.8957818714107762E-3</v>
      </c>
      <c r="Y1493" s="13">
        <f t="shared" si="2028"/>
        <v>2.6639594702313591E-3</v>
      </c>
      <c r="Z1493" s="13">
        <f t="shared" si="2029"/>
        <v>1.3760906050914208E-2</v>
      </c>
      <c r="AA1493" s="13">
        <f t="shared" si="2030"/>
        <v>8.7970699459645006E-3</v>
      </c>
      <c r="AB1493" s="13">
        <f t="shared" si="2031"/>
        <v>2.8118947745105253E-3</v>
      </c>
      <c r="AC1493" s="13">
        <f t="shared" si="2032"/>
        <v>1.6154827484433423E-5</v>
      </c>
      <c r="AD1493" s="13">
        <f t="shared" si="2033"/>
        <v>1.870095129616584E-3</v>
      </c>
      <c r="AE1493" s="13">
        <f t="shared" si="2034"/>
        <v>1.2619035611442263E-3</v>
      </c>
      <c r="AF1493" s="13">
        <f t="shared" si="2035"/>
        <v>4.257539021437272E-4</v>
      </c>
      <c r="AG1493" s="13">
        <f t="shared" si="2036"/>
        <v>9.5763464431596694E-5</v>
      </c>
      <c r="AH1493" s="13">
        <f t="shared" si="2037"/>
        <v>2.3213974619809867E-3</v>
      </c>
      <c r="AI1493" s="13">
        <f t="shared" si="2038"/>
        <v>1.4840226195770372E-3</v>
      </c>
      <c r="AJ1493" s="13">
        <f t="shared" si="2039"/>
        <v>4.7435287827378745E-4</v>
      </c>
      <c r="AK1493" s="13">
        <f t="shared" si="2040"/>
        <v>1.010814121736038E-4</v>
      </c>
      <c r="AL1493" s="13">
        <f t="shared" si="2041"/>
        <v>2.7875059172483834E-7</v>
      </c>
      <c r="AM1493" s="13">
        <f t="shared" si="2042"/>
        <v>2.3910282651412612E-4</v>
      </c>
      <c r="AN1493" s="13">
        <f t="shared" si="2043"/>
        <v>1.6134190367079719E-4</v>
      </c>
      <c r="AO1493" s="13">
        <f t="shared" si="2044"/>
        <v>5.4435178077200362E-5</v>
      </c>
      <c r="AP1493" s="13">
        <f t="shared" si="2045"/>
        <v>1.2243930621365916E-5</v>
      </c>
      <c r="AQ1493" s="13">
        <f t="shared" si="2046"/>
        <v>2.0654911358269054E-6</v>
      </c>
      <c r="AR1493" s="13">
        <f t="shared" si="2047"/>
        <v>3.1328670693940287E-4</v>
      </c>
      <c r="AS1493" s="13">
        <f t="shared" si="2048"/>
        <v>2.0027787878863638E-4</v>
      </c>
      <c r="AT1493" s="13">
        <f t="shared" si="2049"/>
        <v>6.4016806081456566E-5</v>
      </c>
      <c r="AU1493" s="13">
        <f t="shared" si="2050"/>
        <v>1.3641551380705425E-5</v>
      </c>
      <c r="AV1493" s="13">
        <f t="shared" si="2051"/>
        <v>2.1801922275961191E-6</v>
      </c>
      <c r="AW1493" s="13">
        <f t="shared" si="2052"/>
        <v>3.3401562191196717E-9</v>
      </c>
      <c r="AX1493" s="13">
        <f t="shared" si="2053"/>
        <v>2.5475603148757805E-5</v>
      </c>
      <c r="AY1493" s="13">
        <f t="shared" si="2054"/>
        <v>1.7190437976439001E-5</v>
      </c>
      <c r="AZ1493" s="13">
        <f t="shared" si="2055"/>
        <v>5.7998854059752717E-6</v>
      </c>
      <c r="BA1493" s="13">
        <f t="shared" si="2056"/>
        <v>1.3045496870042789E-6</v>
      </c>
      <c r="BB1493" s="13">
        <f t="shared" si="2057"/>
        <v>2.2007114366125861E-7</v>
      </c>
      <c r="BC1493" s="13">
        <f t="shared" si="2058"/>
        <v>2.9699939376684232E-8</v>
      </c>
      <c r="BD1493" s="13">
        <f t="shared" si="2059"/>
        <v>3.5233288838719299E-5</v>
      </c>
      <c r="BE1493" s="13">
        <f t="shared" si="2060"/>
        <v>2.2523931577891448E-5</v>
      </c>
      <c r="BF1493" s="13">
        <f t="shared" si="2061"/>
        <v>7.199547791973548E-6</v>
      </c>
      <c r="BG1493" s="13">
        <f t="shared" si="2062"/>
        <v>1.5341752757406046E-6</v>
      </c>
      <c r="BH1493" s="13">
        <f t="shared" si="2063"/>
        <v>2.4519183475500236E-7</v>
      </c>
      <c r="BI1493" s="13">
        <f t="shared" si="2064"/>
        <v>3.1349239832588308E-8</v>
      </c>
      <c r="BJ1493" s="14">
        <f t="shared" si="2065"/>
        <v>0.29018993798380655</v>
      </c>
      <c r="BK1493" s="14">
        <f t="shared" si="2066"/>
        <v>0.39778253327224455</v>
      </c>
      <c r="BL1493" s="14">
        <f t="shared" si="2067"/>
        <v>0.29827182550787468</v>
      </c>
      <c r="BM1493" s="14">
        <f t="shared" si="2068"/>
        <v>0.14612561689098999</v>
      </c>
      <c r="BN1493" s="14">
        <f t="shared" si="2069"/>
        <v>0.85386239882602954</v>
      </c>
    </row>
    <row r="1494" spans="1:66" x14ac:dyDescent="0.25">
      <c r="A1494" t="s">
        <v>338</v>
      </c>
      <c r="B1494" t="s">
        <v>92</v>
      </c>
      <c r="C1494" t="s">
        <v>85</v>
      </c>
      <c r="D1494" t="s">
        <v>398</v>
      </c>
      <c r="E1494" s="10">
        <f>VLOOKUP(A1494,home!$A$2:$E$405,3,FALSE)</f>
        <v>1.3033999999999999</v>
      </c>
      <c r="F1494" s="10">
        <f>VLOOKUP(B1494,home!$B$2:$E$405,3,FALSE)</f>
        <v>0.95899999999999996</v>
      </c>
      <c r="G1494" s="10">
        <f>VLOOKUP(C1494,away!$B$2:$E$405,4,FALSE)</f>
        <v>1.3426</v>
      </c>
      <c r="H1494" s="10">
        <f>VLOOKUP(A1494,away!$A$2:$E$405,3,FALSE)</f>
        <v>1.0085</v>
      </c>
      <c r="I1494" s="10">
        <f>VLOOKUP(C1494,away!$B$2:$E$405,3,FALSE)</f>
        <v>1.8592</v>
      </c>
      <c r="J1494" s="10">
        <f>VLOOKUP(B1494,home!$B$2:$E$405,4,FALSE)</f>
        <v>1.1154999999999999</v>
      </c>
      <c r="K1494" s="12">
        <f t="shared" si="2014"/>
        <v>1.6781971015599999</v>
      </c>
      <c r="L1494" s="12">
        <f t="shared" si="2015"/>
        <v>2.0915660695999998</v>
      </c>
      <c r="M1494" s="13">
        <f t="shared" si="2016"/>
        <v>2.3057523327155438E-2</v>
      </c>
      <c r="N1494" s="13">
        <f t="shared" si="2017"/>
        <v>3.8695068816784341E-2</v>
      </c>
      <c r="O1494" s="13">
        <f t="shared" si="2018"/>
        <v>4.8226333440088809E-2</v>
      </c>
      <c r="P1494" s="13">
        <f t="shared" si="2019"/>
        <v>8.093329299802314E-2</v>
      </c>
      <c r="Q1494" s="13">
        <f t="shared" si="2020"/>
        <v>3.2468976166496112E-2</v>
      </c>
      <c r="R1494" s="13">
        <f t="shared" si="2021"/>
        <v>5.04342813422528E-2</v>
      </c>
      <c r="S1494" s="13">
        <f t="shared" si="2022"/>
        <v>7.1020180946640601E-2</v>
      </c>
      <c r="T1494" s="13">
        <f t="shared" si="2023"/>
        <v>6.7911008864494346E-2</v>
      </c>
      <c r="U1494" s="13">
        <f t="shared" si="2024"/>
        <v>8.4638664767830232E-2</v>
      </c>
      <c r="V1494" s="13">
        <f t="shared" si="2025"/>
        <v>2.7698344950255773E-2</v>
      </c>
      <c r="W1494" s="13">
        <f t="shared" si="2026"/>
        <v>1.8163113897744835E-2</v>
      </c>
      <c r="X1494" s="13">
        <f t="shared" si="2027"/>
        <v>3.7989352746803297E-2</v>
      </c>
      <c r="Y1494" s="13">
        <f t="shared" si="2028"/>
        <v>3.972862060563967E-2</v>
      </c>
      <c r="Z1494" s="13">
        <f t="shared" si="2029"/>
        <v>3.5162210533372096E-2</v>
      </c>
      <c r="AA1494" s="13">
        <f t="shared" si="2030"/>
        <v>5.9009119801547542E-2</v>
      </c>
      <c r="AB1494" s="13">
        <f t="shared" si="2031"/>
        <v>4.951446690828195E-2</v>
      </c>
      <c r="AC1494" s="13">
        <f t="shared" si="2032"/>
        <v>6.0764284925910574E-3</v>
      </c>
      <c r="AD1494" s="13">
        <f t="shared" si="2033"/>
        <v>7.6203212746248803E-3</v>
      </c>
      <c r="AE1494" s="13">
        <f t="shared" si="2034"/>
        <v>1.5938405417456423E-2</v>
      </c>
      <c r="AF1494" s="13">
        <f t="shared" si="2035"/>
        <v>1.6668113987340336E-2</v>
      </c>
      <c r="AG1494" s="13">
        <f t="shared" si="2036"/>
        <v>1.1620820553382068E-2</v>
      </c>
      <c r="AH1494" s="13">
        <f t="shared" si="2037"/>
        <v>1.8386021620933196E-2</v>
      </c>
      <c r="AI1494" s="13">
        <f t="shared" si="2038"/>
        <v>3.0855368193469582E-2</v>
      </c>
      <c r="AJ1494" s="13">
        <f t="shared" si="2039"/>
        <v>2.5890694734923635E-2</v>
      </c>
      <c r="AK1494" s="13">
        <f t="shared" si="2040"/>
        <v>1.4483229620507869E-2</v>
      </c>
      <c r="AL1494" s="13">
        <f t="shared" si="2041"/>
        <v>8.5314517191570306E-4</v>
      </c>
      <c r="AM1494" s="13">
        <f t="shared" si="2042"/>
        <v>2.5576802152062973E-3</v>
      </c>
      <c r="AN1494" s="13">
        <f t="shared" si="2043"/>
        <v>5.3495571550127175E-3</v>
      </c>
      <c r="AO1494" s="13">
        <f t="shared" si="2044"/>
        <v>5.5944761164052536E-3</v>
      </c>
      <c r="AP1494" s="13">
        <f t="shared" si="2045"/>
        <v>3.9004054740869355E-3</v>
      </c>
      <c r="AQ1494" s="13">
        <f t="shared" si="2046"/>
        <v>2.0394889368205841E-3</v>
      </c>
      <c r="AR1494" s="13">
        <f t="shared" si="2047"/>
        <v>7.6911157954551801E-3</v>
      </c>
      <c r="AS1494" s="13">
        <f t="shared" si="2048"/>
        <v>1.2907208235695215E-2</v>
      </c>
      <c r="AT1494" s="13">
        <f t="shared" si="2049"/>
        <v>1.0830419725187538E-2</v>
      </c>
      <c r="AU1494" s="13">
        <f t="shared" si="2050"/>
        <v>6.0585263304959933E-3</v>
      </c>
      <c r="AV1494" s="13">
        <f t="shared" si="2051"/>
        <v>2.5418503318908282E-3</v>
      </c>
      <c r="AW1494" s="13">
        <f t="shared" si="2052"/>
        <v>8.3183078912882352E-5</v>
      </c>
      <c r="AX1494" s="13">
        <f t="shared" si="2053"/>
        <v>7.1538192064609317E-4</v>
      </c>
      <c r="AY1494" s="13">
        <f t="shared" si="2054"/>
        <v>1.4962685520286481E-3</v>
      </c>
      <c r="AZ1494" s="13">
        <f t="shared" si="2055"/>
        <v>1.5647722672163214E-3</v>
      </c>
      <c r="BA1494" s="13">
        <f t="shared" si="2056"/>
        <v>1.0909415269202405E-3</v>
      </c>
      <c r="BB1494" s="13">
        <f t="shared" si="2057"/>
        <v>5.7044407040599758E-4</v>
      </c>
      <c r="BC1494" s="13">
        <f t="shared" si="2058"/>
        <v>2.3862429245313977E-4</v>
      </c>
      <c r="BD1494" s="13">
        <f t="shared" si="2059"/>
        <v>2.6810794725231095E-3</v>
      </c>
      <c r="BE1494" s="13">
        <f t="shared" si="2060"/>
        <v>4.4993797998402951E-3</v>
      </c>
      <c r="BF1494" s="13">
        <f t="shared" si="2061"/>
        <v>3.7754230694547987E-3</v>
      </c>
      <c r="BG1494" s="13">
        <f t="shared" si="2062"/>
        <v>2.1119680174406007E-3</v>
      </c>
      <c r="BH1494" s="13">
        <f t="shared" si="2063"/>
        <v>8.8607465136405843E-4</v>
      </c>
      <c r="BI1494" s="13">
        <f t="shared" si="2064"/>
        <v>2.974015823369903E-4</v>
      </c>
      <c r="BJ1494" s="14">
        <f t="shared" si="2065"/>
        <v>0.31192184285796859</v>
      </c>
      <c r="BK1494" s="14">
        <f t="shared" si="2066"/>
        <v>0.21113518443861035</v>
      </c>
      <c r="BL1494" s="14">
        <f t="shared" si="2067"/>
        <v>0.43571862744152001</v>
      </c>
      <c r="BM1494" s="14">
        <f t="shared" si="2068"/>
        <v>0.71870930370755493</v>
      </c>
      <c r="BN1494" s="14">
        <f t="shared" si="2069"/>
        <v>0.27381547609080059</v>
      </c>
    </row>
    <row r="1495" spans="1:66" x14ac:dyDescent="0.25">
      <c r="A1495" t="s">
        <v>338</v>
      </c>
      <c r="B1495" t="s">
        <v>75</v>
      </c>
      <c r="C1495" t="s">
        <v>83</v>
      </c>
      <c r="D1495" t="s">
        <v>398</v>
      </c>
      <c r="E1495" s="10">
        <f>VLOOKUP(A1495,home!$A$2:$E$405,3,FALSE)</f>
        <v>1.3033999999999999</v>
      </c>
      <c r="F1495" s="10">
        <f>VLOOKUP(B1495,home!$B$2:$E$405,3,FALSE)</f>
        <v>0.67130000000000001</v>
      </c>
      <c r="G1495" s="10">
        <f>VLOOKUP(C1495,away!$B$2:$E$405,4,FALSE)</f>
        <v>0.47949999999999998</v>
      </c>
      <c r="H1495" s="10">
        <f>VLOOKUP(A1495,away!$A$2:$E$405,3,FALSE)</f>
        <v>1.0085</v>
      </c>
      <c r="I1495" s="10">
        <f>VLOOKUP(C1495,away!$B$2:$E$405,3,FALSE)</f>
        <v>1.1154999999999999</v>
      </c>
      <c r="J1495" s="10">
        <f>VLOOKUP(B1495,home!$B$2:$E$405,4,FALSE)</f>
        <v>1.6113</v>
      </c>
      <c r="K1495" s="12">
        <f t="shared" si="2014"/>
        <v>0.41954927538999998</v>
      </c>
      <c r="L1495" s="12">
        <f t="shared" si="2015"/>
        <v>1.8126830937749998</v>
      </c>
      <c r="M1495" s="13">
        <f t="shared" si="2016"/>
        <v>0.10728865471720064</v>
      </c>
      <c r="N1495" s="13">
        <f t="shared" si="2017"/>
        <v>4.5012877344169429E-2</v>
      </c>
      <c r="O1495" s="13">
        <f t="shared" si="2018"/>
        <v>0.19448033055973299</v>
      </c>
      <c r="P1495" s="13">
        <f t="shared" si="2019"/>
        <v>8.1594081763943629E-2</v>
      </c>
      <c r="Q1495" s="13">
        <f t="shared" si="2020"/>
        <v>9.442560036482613E-3</v>
      </c>
      <c r="R1495" s="13">
        <f t="shared" si="2021"/>
        <v>0.17626560363870075</v>
      </c>
      <c r="S1495" s="13">
        <f t="shared" si="2022"/>
        <v>1.5513276302256046E-2</v>
      </c>
      <c r="T1495" s="13">
        <f t="shared" si="2023"/>
        <v>1.7116368940087476E-2</v>
      </c>
      <c r="U1495" s="13">
        <f t="shared" si="2024"/>
        <v>7.395210628279783E-2</v>
      </c>
      <c r="V1495" s="13">
        <f t="shared" si="2025"/>
        <v>1.3108888750937016E-3</v>
      </c>
      <c r="W1495" s="13">
        <f t="shared" si="2026"/>
        <v>1.3205397403776176E-3</v>
      </c>
      <c r="X1495" s="13">
        <f t="shared" si="2027"/>
        <v>2.3937200620405348E-3</v>
      </c>
      <c r="Y1495" s="13">
        <f t="shared" si="2028"/>
        <v>2.1695279438454611E-3</v>
      </c>
      <c r="Z1495" s="13">
        <f t="shared" si="2029"/>
        <v>0.10650455990997265</v>
      </c>
      <c r="AA1495" s="13">
        <f t="shared" si="2030"/>
        <v>4.4683910935959865E-2</v>
      </c>
      <c r="AB1495" s="13">
        <f t="shared" si="2031"/>
        <v>9.373551227386626E-3</v>
      </c>
      <c r="AC1495" s="13">
        <f t="shared" si="2032"/>
        <v>6.2308996195692046E-5</v>
      </c>
      <c r="AD1495" s="13">
        <f t="shared" si="2033"/>
        <v>1.3850787279978203E-4</v>
      </c>
      <c r="AE1495" s="13">
        <f t="shared" si="2034"/>
        <v>2.5107087937890302E-4</v>
      </c>
      <c r="AF1495" s="13">
        <f t="shared" si="2035"/>
        <v>2.2755596919467991E-4</v>
      </c>
      <c r="AG1495" s="13">
        <f t="shared" si="2036"/>
        <v>1.3749561941559364E-4</v>
      </c>
      <c r="AH1495" s="13">
        <f t="shared" si="2037"/>
        <v>4.8264753789688503E-2</v>
      </c>
      <c r="AI1495" s="13">
        <f t="shared" si="2038"/>
        <v>2.0249442479340567E-2</v>
      </c>
      <c r="AJ1495" s="13">
        <f t="shared" si="2039"/>
        <v>4.2478194596294091E-3</v>
      </c>
      <c r="AK1495" s="13">
        <f t="shared" si="2040"/>
        <v>5.9405652542501993E-4</v>
      </c>
      <c r="AL1495" s="13">
        <f t="shared" si="2041"/>
        <v>1.895464285062182E-6</v>
      </c>
      <c r="AM1495" s="13">
        <f t="shared" si="2042"/>
        <v>1.1622175533791766E-5</v>
      </c>
      <c r="AN1495" s="13">
        <f t="shared" si="2043"/>
        <v>2.1067321102989765E-5</v>
      </c>
      <c r="AO1495" s="13">
        <f t="shared" si="2044"/>
        <v>1.9094188397259419E-5</v>
      </c>
      <c r="AP1495" s="13">
        <f t="shared" si="2045"/>
        <v>1.1537237499022305E-5</v>
      </c>
      <c r="AQ1495" s="13">
        <f t="shared" si="2046"/>
        <v>5.2283388408361721E-6</v>
      </c>
      <c r="AR1495" s="13">
        <f t="shared" si="2047"/>
        <v>1.749774064395624E-2</v>
      </c>
      <c r="AS1495" s="13">
        <f t="shared" si="2048"/>
        <v>7.3411644081339917E-3</v>
      </c>
      <c r="AT1495" s="13">
        <f t="shared" si="2049"/>
        <v>1.5399901039757369E-3</v>
      </c>
      <c r="AU1495" s="13">
        <f t="shared" si="2050"/>
        <v>2.1536724407693041E-4</v>
      </c>
      <c r="AV1495" s="13">
        <f t="shared" si="2051"/>
        <v>2.2589292798804354E-5</v>
      </c>
      <c r="AW1495" s="13">
        <f t="shared" si="2052"/>
        <v>4.0042203142867099E-8</v>
      </c>
      <c r="AX1495" s="13">
        <f t="shared" si="2053"/>
        <v>8.1267922060962038E-7</v>
      </c>
      <c r="AY1495" s="13">
        <f t="shared" si="2054"/>
        <v>1.4731298838613021E-6</v>
      </c>
      <c r="AZ1495" s="13">
        <f t="shared" si="2055"/>
        <v>1.335158817705056E-6</v>
      </c>
      <c r="BA1495" s="13">
        <f t="shared" si="2056"/>
        <v>8.0673993878619065E-7</v>
      </c>
      <c r="BB1495" s="13">
        <f t="shared" si="2057"/>
        <v>3.6559096202770145E-7</v>
      </c>
      <c r="BC1495" s="13">
        <f t="shared" si="2058"/>
        <v>1.3254011122091048E-7</v>
      </c>
      <c r="BD1495" s="13">
        <f t="shared" si="2059"/>
        <v>5.2863097740931935E-3</v>
      </c>
      <c r="BE1495" s="13">
        <f t="shared" si="2060"/>
        <v>2.2178674352078737E-3</v>
      </c>
      <c r="BF1495" s="13">
        <f t="shared" si="2061"/>
        <v>4.652523376762705E-4</v>
      </c>
      <c r="BG1495" s="13">
        <f t="shared" si="2062"/>
        <v>6.5065427048527632E-5</v>
      </c>
      <c r="BH1495" s="13">
        <f t="shared" si="2063"/>
        <v>6.8245381927876679E-6</v>
      </c>
      <c r="BI1495" s="13">
        <f t="shared" si="2064"/>
        <v>5.7264601073108913E-7</v>
      </c>
      <c r="BJ1495" s="14">
        <f t="shared" si="2065"/>
        <v>7.8283699508100213E-2</v>
      </c>
      <c r="BK1495" s="14">
        <f t="shared" si="2066"/>
        <v>0.20577257924885864</v>
      </c>
      <c r="BL1495" s="14">
        <f t="shared" si="2067"/>
        <v>0.60677031874983267</v>
      </c>
      <c r="BM1495" s="14">
        <f t="shared" si="2068"/>
        <v>0.38324561626885345</v>
      </c>
      <c r="BN1495" s="14">
        <f t="shared" si="2069"/>
        <v>0.61408410806023006</v>
      </c>
    </row>
    <row r="1496" spans="1:66" x14ac:dyDescent="0.25">
      <c r="A1496" t="s">
        <v>338</v>
      </c>
      <c r="B1496" t="s">
        <v>80</v>
      </c>
      <c r="C1496" t="s">
        <v>74</v>
      </c>
      <c r="D1496" t="s">
        <v>398</v>
      </c>
      <c r="E1496" s="10">
        <f>VLOOKUP(A1496,home!$A$2:$E$405,3,FALSE)</f>
        <v>1.3033999999999999</v>
      </c>
      <c r="F1496" s="10">
        <f>VLOOKUP(B1496,home!$B$2:$E$405,3,FALSE)</f>
        <v>1.1508</v>
      </c>
      <c r="G1496" s="10">
        <f>VLOOKUP(C1496,away!$B$2:$E$405,4,FALSE)</f>
        <v>1.4492</v>
      </c>
      <c r="H1496" s="10">
        <f>VLOOKUP(A1496,away!$A$2:$E$405,3,FALSE)</f>
        <v>1.0085</v>
      </c>
      <c r="I1496" s="10">
        <f>VLOOKUP(C1496,away!$B$2:$E$405,3,FALSE)</f>
        <v>0.7712</v>
      </c>
      <c r="J1496" s="10">
        <f>VLOOKUP(B1496,home!$B$2:$E$405,4,FALSE)</f>
        <v>0.74370000000000003</v>
      </c>
      <c r="K1496" s="12">
        <f t="shared" si="2014"/>
        <v>2.1737314818239999</v>
      </c>
      <c r="L1496" s="12">
        <f t="shared" si="2015"/>
        <v>0.57841654224000005</v>
      </c>
      <c r="M1496" s="13">
        <f t="shared" si="2016"/>
        <v>6.3790689998745709E-2</v>
      </c>
      <c r="N1496" s="13">
        <f t="shared" si="2017"/>
        <v>0.13866383109754896</v>
      </c>
      <c r="O1496" s="13">
        <f t="shared" si="2018"/>
        <v>3.6897590336178253E-2</v>
      </c>
      <c r="P1496" s="13">
        <f t="shared" si="2019"/>
        <v>8.020545371719566E-2</v>
      </c>
      <c r="Q1496" s="13">
        <f t="shared" si="2020"/>
        <v>0.15070896752353397</v>
      </c>
      <c r="R1496" s="13">
        <f t="shared" si="2021"/>
        <v>1.0671088309620132E-2</v>
      </c>
      <c r="S1496" s="13">
        <f t="shared" si="2022"/>
        <v>2.5211025331861515E-2</v>
      </c>
      <c r="T1496" s="13">
        <f t="shared" si="2023"/>
        <v>8.7172559879522979E-2</v>
      </c>
      <c r="U1496" s="13">
        <f t="shared" si="2024"/>
        <v>2.3196080603945332E-2</v>
      </c>
      <c r="V1496" s="13">
        <f t="shared" si="2025"/>
        <v>3.5220425590446664E-3</v>
      </c>
      <c r="W1496" s="13">
        <f t="shared" si="2026"/>
        <v>0.10920027576636553</v>
      </c>
      <c r="X1496" s="13">
        <f t="shared" si="2027"/>
        <v>6.3163245920435623E-2</v>
      </c>
      <c r="Y1496" s="13">
        <f t="shared" si="2028"/>
        <v>1.8267333150976579E-2</v>
      </c>
      <c r="Z1496" s="13">
        <f t="shared" si="2029"/>
        <v>2.0574446673293882E-3</v>
      </c>
      <c r="AA1496" s="13">
        <f t="shared" si="2030"/>
        <v>4.4723322454847982E-3</v>
      </c>
      <c r="AB1496" s="13">
        <f t="shared" si="2031"/>
        <v>4.8608246995934636E-3</v>
      </c>
      <c r="AC1496" s="13">
        <f t="shared" si="2032"/>
        <v>2.7677140412751128E-4</v>
      </c>
      <c r="AD1496" s="13">
        <f t="shared" si="2033"/>
        <v>5.9343019314302789E-2</v>
      </c>
      <c r="AE1496" s="13">
        <f t="shared" si="2034"/>
        <v>3.4324984037860558E-2</v>
      </c>
      <c r="AF1496" s="13">
        <f t="shared" si="2035"/>
        <v>9.9270692898112481E-3</v>
      </c>
      <c r="AG1496" s="13">
        <f t="shared" si="2036"/>
        <v>1.9139936977298389E-3</v>
      </c>
      <c r="AH1496" s="13">
        <f t="shared" si="2037"/>
        <v>2.9751500758169795E-4</v>
      </c>
      <c r="AI1496" s="13">
        <f t="shared" si="2038"/>
        <v>6.467177382954429E-4</v>
      </c>
      <c r="AJ1496" s="13">
        <f t="shared" si="2039"/>
        <v>7.0289535379340943E-4</v>
      </c>
      <c r="AK1496" s="13">
        <f t="shared" si="2040"/>
        <v>5.093019196561842E-4</v>
      </c>
      <c r="AL1496" s="13">
        <f t="shared" si="2041"/>
        <v>1.391963375497512E-5</v>
      </c>
      <c r="AM1496" s="13">
        <f t="shared" si="2042"/>
        <v>2.5799157861997934E-2</v>
      </c>
      <c r="AN1496" s="13">
        <f t="shared" si="2043"/>
        <v>1.4922659683240759E-2</v>
      </c>
      <c r="AO1496" s="13">
        <f t="shared" si="2044"/>
        <v>4.315756607502187E-3</v>
      </c>
      <c r="AP1496" s="13">
        <f t="shared" si="2045"/>
        <v>8.3210167135361617E-4</v>
      </c>
      <c r="AQ1496" s="13">
        <f t="shared" si="2046"/>
        <v>1.2032534288412086E-4</v>
      </c>
      <c r="AR1496" s="13">
        <f t="shared" si="2047"/>
        <v>3.4417520389982631E-5</v>
      </c>
      <c r="AS1496" s="13">
        <f t="shared" si="2048"/>
        <v>7.4814447598024677E-5</v>
      </c>
      <c r="AT1496" s="13">
        <f t="shared" si="2049"/>
        <v>8.131326001954909E-5</v>
      </c>
      <c r="AU1496" s="13">
        <f t="shared" si="2050"/>
        <v>5.8917731064744893E-5</v>
      </c>
      <c r="AV1496" s="13">
        <f t="shared" si="2051"/>
        <v>3.2017831713268957E-5</v>
      </c>
      <c r="AW1496" s="13">
        <f t="shared" si="2052"/>
        <v>4.8615181102312135E-7</v>
      </c>
      <c r="AX1496" s="13">
        <f t="shared" si="2053"/>
        <v>9.3467402748620091E-3</v>
      </c>
      <c r="AY1496" s="13">
        <f t="shared" si="2054"/>
        <v>5.4063091910010316E-3</v>
      </c>
      <c r="AZ1496" s="13">
        <f t="shared" si="2055"/>
        <v>1.5635493342695743E-3</v>
      </c>
      <c r="BA1496" s="13">
        <f t="shared" si="2056"/>
        <v>3.0146093318328708E-4</v>
      </c>
      <c r="BB1496" s="13">
        <f t="shared" si="2057"/>
        <v>4.3592497648080146E-5</v>
      </c>
      <c r="BC1496" s="13">
        <f t="shared" si="2058"/>
        <v>5.0429243514415714E-6</v>
      </c>
      <c r="BD1496" s="13">
        <f t="shared" si="2059"/>
        <v>3.3179438560747416E-6</v>
      </c>
      <c r="BE1496" s="13">
        <f t="shared" si="2060"/>
        <v>7.2123190148741856E-6</v>
      </c>
      <c r="BF1496" s="13">
        <f t="shared" si="2061"/>
        <v>7.8388224497949377E-6</v>
      </c>
      <c r="BG1496" s="13">
        <f t="shared" si="2062"/>
        <v>5.6798317131826622E-6</v>
      </c>
      <c r="BH1496" s="13">
        <f t="shared" si="2063"/>
        <v>3.086607251601874E-6</v>
      </c>
      <c r="BI1496" s="13">
        <f t="shared" si="2064"/>
        <v>1.3418910709666495E-6</v>
      </c>
      <c r="BJ1496" s="14">
        <f t="shared" si="2065"/>
        <v>0.73534197600038209</v>
      </c>
      <c r="BK1496" s="14">
        <f t="shared" si="2066"/>
        <v>0.17842621183573107</v>
      </c>
      <c r="BL1496" s="14">
        <f t="shared" si="2067"/>
        <v>8.2564304420290752E-2</v>
      </c>
      <c r="BM1496" s="14">
        <f t="shared" si="2068"/>
        <v>0.51204649290172066</v>
      </c>
      <c r="BN1496" s="14">
        <f t="shared" si="2069"/>
        <v>0.48093762098282272</v>
      </c>
    </row>
    <row r="1497" spans="1:66" x14ac:dyDescent="0.25">
      <c r="A1497" t="s">
        <v>339</v>
      </c>
      <c r="B1497" t="s">
        <v>115</v>
      </c>
      <c r="C1497" t="s">
        <v>125</v>
      </c>
      <c r="D1497" t="s">
        <v>398</v>
      </c>
      <c r="E1497" s="10">
        <f>VLOOKUP(A1497,home!$A$2:$E$405,3,FALSE)</f>
        <v>1.2199</v>
      </c>
      <c r="F1497" s="10">
        <f>VLOOKUP(B1497,home!$B$2:$E$405,3,FALSE)</f>
        <v>0.98370000000000002</v>
      </c>
      <c r="G1497" s="10">
        <f>VLOOKUP(C1497,away!$B$2:$E$405,4,FALSE)</f>
        <v>0.75670000000000004</v>
      </c>
      <c r="H1497" s="10">
        <f>VLOOKUP(A1497,away!$A$2:$E$405,3,FALSE)</f>
        <v>1.0142</v>
      </c>
      <c r="I1497" s="10">
        <f>VLOOKUP(C1497,away!$B$2:$E$405,3,FALSE)</f>
        <v>1.2135</v>
      </c>
      <c r="J1497" s="10">
        <f>VLOOKUP(B1497,home!$B$2:$E$405,4,FALSE)</f>
        <v>0.92030000000000001</v>
      </c>
      <c r="K1497" s="12">
        <f t="shared" si="2014"/>
        <v>0.90805182722100009</v>
      </c>
      <c r="L1497" s="12">
        <f t="shared" si="2015"/>
        <v>1.1326423835099999</v>
      </c>
      <c r="M1497" s="13">
        <f t="shared" si="2016"/>
        <v>0.1299384748770202</v>
      </c>
      <c r="N1497" s="13">
        <f t="shared" si="2017"/>
        <v>0.11799086953838821</v>
      </c>
      <c r="O1497" s="13">
        <f t="shared" si="2018"/>
        <v>0.14717382389436243</v>
      </c>
      <c r="P1497" s="13">
        <f t="shared" si="2019"/>
        <v>0.13364145970637747</v>
      </c>
      <c r="Q1497" s="13">
        <f t="shared" si="2020"/>
        <v>5.3570912339864024E-2</v>
      </c>
      <c r="R1497" s="13">
        <f t="shared" si="2021"/>
        <v>8.3347655342995833E-2</v>
      </c>
      <c r="S1497" s="13">
        <f t="shared" si="2022"/>
        <v>3.4362493036329086E-2</v>
      </c>
      <c r="T1497" s="13">
        <f t="shared" si="2023"/>
        <v>6.0676685839428847E-2</v>
      </c>
      <c r="U1497" s="13">
        <f t="shared" si="2024"/>
        <v>7.5683990728793518E-2</v>
      </c>
      <c r="V1497" s="13">
        <f t="shared" si="2025"/>
        <v>3.9268616532825073E-3</v>
      </c>
      <c r="W1497" s="13">
        <f t="shared" si="2026"/>
        <v>1.6215054945369851E-2</v>
      </c>
      <c r="X1497" s="13">
        <f t="shared" si="2027"/>
        <v>1.8365858482069317E-2</v>
      </c>
      <c r="Y1497" s="13">
        <f t="shared" si="2028"/>
        <v>1.0400974863169174E-2</v>
      </c>
      <c r="Z1497" s="13">
        <f t="shared" si="2029"/>
        <v>3.1467695669220246E-2</v>
      </c>
      <c r="AA1497" s="13">
        <f t="shared" si="2030"/>
        <v>2.8574298550869792E-2</v>
      </c>
      <c r="AB1497" s="13">
        <f t="shared" si="2031"/>
        <v>1.2973472005337845E-2</v>
      </c>
      <c r="AC1497" s="13">
        <f t="shared" si="2032"/>
        <v>2.5242308134020751E-4</v>
      </c>
      <c r="AD1497" s="13">
        <f t="shared" si="2033"/>
        <v>3.6810275679080018E-3</v>
      </c>
      <c r="AE1497" s="13">
        <f t="shared" si="2034"/>
        <v>4.1692878382813365E-3</v>
      </c>
      <c r="AF1497" s="13">
        <f t="shared" si="2035"/>
        <v>2.3611560573451149E-3</v>
      </c>
      <c r="AG1497" s="13">
        <f t="shared" si="2036"/>
        <v>8.9144847487681461E-4</v>
      </c>
      <c r="AH1497" s="13">
        <f t="shared" si="2037"/>
        <v>8.9104114565882343E-3</v>
      </c>
      <c r="AI1497" s="13">
        <f t="shared" si="2038"/>
        <v>8.091115404445879E-3</v>
      </c>
      <c r="AJ1497" s="13">
        <f t="shared" si="2039"/>
        <v>3.6735760636315306E-3</v>
      </c>
      <c r="AK1497" s="13">
        <f t="shared" si="2040"/>
        <v>1.1119324856719802E-3</v>
      </c>
      <c r="AL1497" s="13">
        <f t="shared" si="2041"/>
        <v>1.0384665230468371E-5</v>
      </c>
      <c r="AM1497" s="13">
        <f t="shared" si="2042"/>
        <v>6.6851276181794717E-4</v>
      </c>
      <c r="AN1497" s="13">
        <f t="shared" si="2043"/>
        <v>7.5718588795233249E-4</v>
      </c>
      <c r="AO1497" s="13">
        <f t="shared" si="2044"/>
        <v>4.2881041444523292E-4</v>
      </c>
      <c r="AP1497" s="13">
        <f t="shared" si="2045"/>
        <v>1.618962832970531E-4</v>
      </c>
      <c r="AQ1497" s="13">
        <f t="shared" si="2046"/>
        <v>4.5842648048746128E-5</v>
      </c>
      <c r="AR1497" s="13">
        <f t="shared" si="2047"/>
        <v>2.0184619340489814E-3</v>
      </c>
      <c r="AS1497" s="13">
        <f t="shared" si="2048"/>
        <v>1.8328680473892113E-3</v>
      </c>
      <c r="AT1497" s="13">
        <f t="shared" si="2049"/>
        <v>8.321695897433799E-4</v>
      </c>
      <c r="AU1497" s="13">
        <f t="shared" si="2050"/>
        <v>2.518843721747421E-4</v>
      </c>
      <c r="AV1497" s="13">
        <f t="shared" si="2051"/>
        <v>5.7181016100422245E-5</v>
      </c>
      <c r="AW1497" s="13">
        <f t="shared" si="2052"/>
        <v>2.9668353539271321E-7</v>
      </c>
      <c r="AX1497" s="13">
        <f t="shared" si="2053"/>
        <v>1.0117403914822397E-4</v>
      </c>
      <c r="AY1497" s="13">
        <f t="shared" si="2054"/>
        <v>1.1459400485017843E-4</v>
      </c>
      <c r="AZ1497" s="13">
        <f t="shared" si="2055"/>
        <v>6.4897013394731314E-5</v>
      </c>
      <c r="BA1497" s="13">
        <f t="shared" si="2056"/>
        <v>2.4501702644696277E-5</v>
      </c>
      <c r="BB1497" s="13">
        <f t="shared" si="2057"/>
        <v>6.9379167208855185E-6</v>
      </c>
      <c r="BC1497" s="13">
        <f t="shared" si="2058"/>
        <v>1.5716357062675312E-6</v>
      </c>
      <c r="BD1497" s="13">
        <f t="shared" si="2059"/>
        <v>3.8103258933424059E-4</v>
      </c>
      <c r="BE1497" s="13">
        <f t="shared" si="2060"/>
        <v>3.4599733897570608E-4</v>
      </c>
      <c r="BF1497" s="13">
        <f t="shared" si="2061"/>
        <v>1.5709175793524681E-4</v>
      </c>
      <c r="BG1497" s="13">
        <f t="shared" si="2062"/>
        <v>4.7549152611486641E-5</v>
      </c>
      <c r="BH1497" s="13">
        <f t="shared" si="2063"/>
        <v>1.0794273727917659E-5</v>
      </c>
      <c r="BI1497" s="13">
        <f t="shared" si="2064"/>
        <v>1.9603519964318536E-6</v>
      </c>
      <c r="BJ1497" s="14">
        <f t="shared" si="2065"/>
        <v>0.29069920025472695</v>
      </c>
      <c r="BK1497" s="14">
        <f t="shared" si="2066"/>
        <v>0.30224669102443014</v>
      </c>
      <c r="BL1497" s="14">
        <f t="shared" si="2067"/>
        <v>0.37547726635673478</v>
      </c>
      <c r="BM1497" s="14">
        <f t="shared" si="2068"/>
        <v>0.33411336028478922</v>
      </c>
      <c r="BN1497" s="14">
        <f t="shared" si="2069"/>
        <v>0.66566319569900811</v>
      </c>
    </row>
    <row r="1498" spans="1:66" x14ac:dyDescent="0.25">
      <c r="A1498" t="s">
        <v>344</v>
      </c>
      <c r="B1498" t="s">
        <v>209</v>
      </c>
      <c r="C1498" t="s">
        <v>205</v>
      </c>
      <c r="D1498" t="s">
        <v>398</v>
      </c>
      <c r="E1498" s="10">
        <f>VLOOKUP(A1498,home!$A$2:$E$405,3,FALSE)</f>
        <v>1.3976999999999999</v>
      </c>
      <c r="F1498" s="10">
        <f>VLOOKUP(B1498,home!$B$2:$E$405,3,FALSE)</f>
        <v>0.93010000000000004</v>
      </c>
      <c r="G1498" s="10">
        <f>VLOOKUP(C1498,away!$B$2:$E$405,4,FALSE)</f>
        <v>1.4309000000000001</v>
      </c>
      <c r="H1498" s="10">
        <f>VLOOKUP(A1498,away!$A$2:$E$405,3,FALSE)</f>
        <v>1.0585</v>
      </c>
      <c r="I1498" s="10">
        <f>VLOOKUP(C1498,away!$B$2:$E$405,3,FALSE)</f>
        <v>1.1114999999999999</v>
      </c>
      <c r="J1498" s="10">
        <f>VLOOKUP(B1498,home!$B$2:$E$405,4,FALSE)</f>
        <v>0.89749999999999996</v>
      </c>
      <c r="K1498" s="12">
        <f t="shared" si="2014"/>
        <v>1.860171101793</v>
      </c>
      <c r="L1498" s="12">
        <f t="shared" si="2015"/>
        <v>1.0559291681249998</v>
      </c>
      <c r="M1498" s="13">
        <f t="shared" si="2016"/>
        <v>5.4144424765698203E-2</v>
      </c>
      <c r="N1498" s="13">
        <f t="shared" si="2017"/>
        <v>0.10071789427235701</v>
      </c>
      <c r="O1498" s="13">
        <f t="shared" si="2018"/>
        <v>5.7172677401450343E-2</v>
      </c>
      <c r="P1498" s="13">
        <f t="shared" si="2019"/>
        <v>0.10635096231431164</v>
      </c>
      <c r="Q1498" s="13">
        <f t="shared" si="2020"/>
        <v>9.3676258179440641E-2</v>
      </c>
      <c r="R1498" s="13">
        <f t="shared" si="2021"/>
        <v>3.0185148843996215E-2</v>
      </c>
      <c r="S1498" s="13">
        <f t="shared" si="2022"/>
        <v>5.2223877315738083E-2</v>
      </c>
      <c r="T1498" s="13">
        <f t="shared" si="2023"/>
        <v>9.8915493372479471E-2</v>
      </c>
      <c r="U1498" s="13">
        <f t="shared" si="2024"/>
        <v>5.6149541582922145E-2</v>
      </c>
      <c r="V1498" s="13">
        <f t="shared" si="2025"/>
        <v>1.1397622874885389E-2</v>
      </c>
      <c r="W1498" s="13">
        <f t="shared" si="2026"/>
        <v>5.8084622796498543E-2</v>
      </c>
      <c r="X1498" s="13">
        <f t="shared" si="2027"/>
        <v>6.1333247430361108E-2</v>
      </c>
      <c r="Y1498" s="13">
        <f t="shared" si="2028"/>
        <v>3.238178246877299E-2</v>
      </c>
      <c r="Z1498" s="13">
        <f t="shared" si="2029"/>
        <v>1.0624459702856741E-2</v>
      </c>
      <c r="AA1498" s="13">
        <f t="shared" si="2030"/>
        <v>1.9763312911418356E-2</v>
      </c>
      <c r="AB1498" s="13">
        <f t="shared" si="2031"/>
        <v>1.8381571776756454E-2</v>
      </c>
      <c r="AC1498" s="13">
        <f t="shared" si="2032"/>
        <v>1.3992070352638567E-3</v>
      </c>
      <c r="AD1498" s="13">
        <f t="shared" si="2033"/>
        <v>2.7011834196148374E-2</v>
      </c>
      <c r="AE1498" s="13">
        <f t="shared" si="2034"/>
        <v>2.8522583612269378E-2</v>
      </c>
      <c r="AF1498" s="13">
        <f t="shared" si="2035"/>
        <v>1.5058913993239676E-2</v>
      </c>
      <c r="AG1498" s="13">
        <f t="shared" si="2036"/>
        <v>5.3003821752491635E-3</v>
      </c>
      <c r="AH1498" s="13">
        <f t="shared" si="2037"/>
        <v>2.8046692239537753E-3</v>
      </c>
      <c r="AI1498" s="13">
        <f t="shared" si="2038"/>
        <v>5.2171646404870131E-3</v>
      </c>
      <c r="AJ1498" s="13">
        <f t="shared" si="2039"/>
        <v>4.8524094487651052E-3</v>
      </c>
      <c r="AK1498" s="13">
        <f t="shared" si="2040"/>
        <v>3.0087706102200499E-3</v>
      </c>
      <c r="AL1498" s="13">
        <f t="shared" si="2041"/>
        <v>1.0993339781239231E-4</v>
      </c>
      <c r="AM1498" s="13">
        <f t="shared" si="2042"/>
        <v>1.0049326675619832E-2</v>
      </c>
      <c r="AN1498" s="13">
        <f t="shared" si="2043"/>
        <v>1.061137715680362E-2</v>
      </c>
      <c r="AO1498" s="13">
        <f t="shared" si="2044"/>
        <v>5.6024313269221358E-3</v>
      </c>
      <c r="AP1498" s="13">
        <f t="shared" si="2045"/>
        <v>1.9719235501714431E-3</v>
      </c>
      <c r="AQ1498" s="13">
        <f t="shared" si="2046"/>
        <v>5.2055289848465709E-4</v>
      </c>
      <c r="AR1498" s="13">
        <f t="shared" si="2047"/>
        <v>5.9230640810305994E-4</v>
      </c>
      <c r="AS1498" s="13">
        <f t="shared" si="2048"/>
        <v>1.1017912637601233E-3</v>
      </c>
      <c r="AT1498" s="13">
        <f t="shared" si="2049"/>
        <v>1.0247601345272854E-3</v>
      </c>
      <c r="AU1498" s="13">
        <f t="shared" si="2050"/>
        <v>6.3540972950572121E-4</v>
      </c>
      <c r="AV1498" s="13">
        <f t="shared" si="2051"/>
        <v>2.9549270415616237E-4</v>
      </c>
      <c r="AW1498" s="13">
        <f t="shared" si="2052"/>
        <v>5.9981155843957329E-6</v>
      </c>
      <c r="AX1498" s="13">
        <f t="shared" si="2053"/>
        <v>3.1155778457442555E-3</v>
      </c>
      <c r="AY1498" s="13">
        <f t="shared" si="2054"/>
        <v>3.2898295228854105E-3</v>
      </c>
      <c r="AZ1498" s="13">
        <f t="shared" si="2055"/>
        <v>1.7369134756867282E-3</v>
      </c>
      <c r="BA1498" s="13">
        <f t="shared" si="2056"/>
        <v>6.1135253382899632E-4</v>
      </c>
      <c r="BB1498" s="13">
        <f t="shared" si="2057"/>
        <v>1.6138624311929075E-4</v>
      </c>
      <c r="BC1498" s="13">
        <f t="shared" si="2058"/>
        <v>3.4082488288754336E-5</v>
      </c>
      <c r="BD1498" s="13">
        <f t="shared" si="2059"/>
        <v>1.0423893546389507E-4</v>
      </c>
      <c r="BE1498" s="13">
        <f t="shared" si="2060"/>
        <v>1.9390225543160312E-4</v>
      </c>
      <c r="BF1498" s="13">
        <f t="shared" si="2061"/>
        <v>1.8034568606317648E-4</v>
      </c>
      <c r="BG1498" s="13">
        <f t="shared" si="2062"/>
        <v>1.118246111825845E-4</v>
      </c>
      <c r="BH1498" s="13">
        <f t="shared" si="2063"/>
        <v>5.2003227547770506E-5</v>
      </c>
      <c r="BI1498" s="13">
        <f t="shared" si="2064"/>
        <v>1.9346980216865671E-5</v>
      </c>
      <c r="BJ1498" s="14">
        <f t="shared" si="2065"/>
        <v>0.55870776621437146</v>
      </c>
      <c r="BK1498" s="14">
        <f t="shared" si="2066"/>
        <v>0.22891585722659499</v>
      </c>
      <c r="BL1498" s="14">
        <f t="shared" si="2067"/>
        <v>0.20184668837592776</v>
      </c>
      <c r="BM1498" s="14">
        <f t="shared" si="2068"/>
        <v>0.55456357433519576</v>
      </c>
      <c r="BN1498" s="14">
        <f t="shared" si="2069"/>
        <v>0.44224736577725404</v>
      </c>
    </row>
    <row r="1499" spans="1:66" x14ac:dyDescent="0.25">
      <c r="A1499" t="s">
        <v>344</v>
      </c>
      <c r="B1499" t="s">
        <v>199</v>
      </c>
      <c r="C1499" t="s">
        <v>211</v>
      </c>
      <c r="D1499" t="s">
        <v>398</v>
      </c>
      <c r="E1499" s="10">
        <f>VLOOKUP(A1499,home!$A$2:$E$405,3,FALSE)</f>
        <v>1.3976999999999999</v>
      </c>
      <c r="F1499" s="10">
        <f>VLOOKUP(B1499,home!$B$2:$E$405,3,FALSE)</f>
        <v>1.4309000000000001</v>
      </c>
      <c r="G1499" s="10">
        <f>VLOOKUP(C1499,away!$B$2:$E$405,4,FALSE)</f>
        <v>0.85860000000000003</v>
      </c>
      <c r="H1499" s="10">
        <f>VLOOKUP(A1499,away!$A$2:$E$405,3,FALSE)</f>
        <v>1.0585</v>
      </c>
      <c r="I1499" s="10">
        <f>VLOOKUP(C1499,away!$B$2:$E$405,3,FALSE)</f>
        <v>0.70850000000000002</v>
      </c>
      <c r="J1499" s="10">
        <f>VLOOKUP(B1499,home!$B$2:$E$405,4,FALSE)</f>
        <v>0.89500000000000002</v>
      </c>
      <c r="K1499" s="12">
        <f t="shared" si="2014"/>
        <v>1.7171733232980002</v>
      </c>
      <c r="L1499" s="12">
        <f t="shared" si="2015"/>
        <v>0.67120278875000006</v>
      </c>
      <c r="M1499" s="13">
        <f t="shared" si="2016"/>
        <v>9.1778601096913603E-2</v>
      </c>
      <c r="N1499" s="13">
        <f t="shared" si="2017"/>
        <v>0.15759976545322857</v>
      </c>
      <c r="O1499" s="13">
        <f t="shared" si="2018"/>
        <v>6.1602053003822217E-2</v>
      </c>
      <c r="P1499" s="13">
        <f t="shared" si="2019"/>
        <v>0.10578140207855292</v>
      </c>
      <c r="Q1499" s="13">
        <f t="shared" si="2020"/>
        <v>0.13531305649715297</v>
      </c>
      <c r="R1499" s="13">
        <f t="shared" si="2021"/>
        <v>2.0673734884445395E-2</v>
      </c>
      <c r="S1499" s="13">
        <f t="shared" si="2022"/>
        <v>3.0480157934333518E-2</v>
      </c>
      <c r="T1499" s="13">
        <f t="shared" si="2023"/>
        <v>9.0822500875175391E-2</v>
      </c>
      <c r="U1499" s="13">
        <f t="shared" si="2024"/>
        <v>3.5500386036504884E-2</v>
      </c>
      <c r="V1499" s="13">
        <f t="shared" si="2025"/>
        <v>3.9033957847524605E-3</v>
      </c>
      <c r="W1499" s="13">
        <f t="shared" si="2026"/>
        <v>7.7451990303608761E-2</v>
      </c>
      <c r="X1499" s="13">
        <f t="shared" si="2027"/>
        <v>5.1985991886020155E-2</v>
      </c>
      <c r="Y1499" s="13">
        <f t="shared" si="2028"/>
        <v>1.74465713649158E-2</v>
      </c>
      <c r="Z1499" s="13">
        <f t="shared" si="2029"/>
        <v>4.6254228361059697E-3</v>
      </c>
      <c r="AA1499" s="13">
        <f t="shared" si="2030"/>
        <v>7.9426527031345485E-3</v>
      </c>
      <c r="AB1499" s="13">
        <f t="shared" si="2031"/>
        <v>6.8194556690217003E-3</v>
      </c>
      <c r="AC1499" s="13">
        <f t="shared" si="2032"/>
        <v>2.8118392662047383E-4</v>
      </c>
      <c r="AD1499" s="13">
        <f t="shared" si="2033"/>
        <v>3.3249622896423088E-2</v>
      </c>
      <c r="AE1499" s="13">
        <f t="shared" si="2034"/>
        <v>2.2317239612965025E-2</v>
      </c>
      <c r="AF1499" s="13">
        <f t="shared" si="2035"/>
        <v>7.4896967327120478E-3</v>
      </c>
      <c r="AG1499" s="13">
        <f t="shared" si="2036"/>
        <v>1.675701777962697E-3</v>
      </c>
      <c r="AH1499" s="13">
        <f t="shared" si="2037"/>
        <v>7.7614917668556512E-4</v>
      </c>
      <c r="AI1499" s="13">
        <f t="shared" si="2038"/>
        <v>1.3327826611041582E-3</v>
      </c>
      <c r="AJ1499" s="13">
        <f t="shared" si="2039"/>
        <v>1.1443094157010903E-3</v>
      </c>
      <c r="AK1499" s="13">
        <f t="shared" si="2040"/>
        <v>6.5499253408021145E-4</v>
      </c>
      <c r="AL1499" s="13">
        <f t="shared" si="2041"/>
        <v>1.2963383466025373E-5</v>
      </c>
      <c r="AM1499" s="13">
        <f t="shared" si="2042"/>
        <v>1.1419073089491227E-2</v>
      </c>
      <c r="AN1499" s="13">
        <f t="shared" si="2043"/>
        <v>7.6645137026065896E-3</v>
      </c>
      <c r="AO1499" s="13">
        <f t="shared" si="2044"/>
        <v>2.5722214858010656E-3</v>
      </c>
      <c r="AP1499" s="13">
        <f t="shared" si="2045"/>
        <v>5.7549407818411474E-4</v>
      </c>
      <c r="AQ1499" s="13">
        <f t="shared" si="2046"/>
        <v>9.6568307546572059E-5</v>
      </c>
      <c r="AR1499" s="13">
        <f t="shared" si="2047"/>
        <v>1.0419069837547361E-4</v>
      </c>
      <c r="AS1499" s="13">
        <f t="shared" si="2048"/>
        <v>1.789134877861515E-4</v>
      </c>
      <c r="AT1499" s="13">
        <f t="shared" si="2049"/>
        <v>1.5361273420229102E-4</v>
      </c>
      <c r="AU1499" s="13">
        <f t="shared" si="2050"/>
        <v>8.7926563097013501E-5</v>
      </c>
      <c r="AV1499" s="13">
        <f t="shared" si="2051"/>
        <v>3.7746287139867494E-5</v>
      </c>
      <c r="AW1499" s="13">
        <f t="shared" si="2052"/>
        <v>4.1503407303883025E-7</v>
      </c>
      <c r="AX1499" s="13">
        <f t="shared" si="2053"/>
        <v>3.2680879476773943E-3</v>
      </c>
      <c r="AY1499" s="13">
        <f t="shared" si="2054"/>
        <v>2.1935497443613312E-3</v>
      </c>
      <c r="AZ1499" s="13">
        <f t="shared" si="2055"/>
        <v>7.3615835283858755E-4</v>
      </c>
      <c r="BA1499" s="13">
        <f t="shared" si="2056"/>
        <v>1.6470384646228884E-4</v>
      </c>
      <c r="BB1499" s="13">
        <f t="shared" si="2057"/>
        <v>2.7637420265835018E-5</v>
      </c>
      <c r="BC1499" s="13">
        <f t="shared" si="2058"/>
        <v>3.7100627112568477E-6</v>
      </c>
      <c r="BD1499" s="13">
        <f t="shared" si="2059"/>
        <v>1.165551455190466E-5</v>
      </c>
      <c r="BE1499" s="13">
        <f t="shared" si="2060"/>
        <v>2.0014538657842321E-5</v>
      </c>
      <c r="BF1499" s="13">
        <f t="shared" si="2061"/>
        <v>1.7184215930681705E-5</v>
      </c>
      <c r="BG1499" s="13">
        <f t="shared" si="2062"/>
        <v>9.8360923926530464E-6</v>
      </c>
      <c r="BH1499" s="13">
        <f t="shared" si="2063"/>
        <v>4.2225688655395533E-6</v>
      </c>
      <c r="BI1499" s="13">
        <f t="shared" si="2064"/>
        <v>1.4501765223386449E-6</v>
      </c>
      <c r="BJ1499" s="14">
        <f t="shared" si="2065"/>
        <v>0.62407385543811078</v>
      </c>
      <c r="BK1499" s="14">
        <f t="shared" si="2066"/>
        <v>0.2344312539490003</v>
      </c>
      <c r="BL1499" s="14">
        <f t="shared" si="2067"/>
        <v>0.13707326896202152</v>
      </c>
      <c r="BM1499" s="14">
        <f t="shared" si="2068"/>
        <v>0.42526205346083457</v>
      </c>
      <c r="BN1499" s="14">
        <f t="shared" si="2069"/>
        <v>0.57274861301411562</v>
      </c>
    </row>
    <row r="1500" spans="1:66" x14ac:dyDescent="0.25">
      <c r="A1500" t="s">
        <v>344</v>
      </c>
      <c r="B1500" t="s">
        <v>198</v>
      </c>
      <c r="C1500" t="s">
        <v>202</v>
      </c>
      <c r="D1500" t="s">
        <v>398</v>
      </c>
      <c r="E1500" s="10">
        <f>VLOOKUP(A1500,home!$A$2:$E$405,3,FALSE)</f>
        <v>1.3976999999999999</v>
      </c>
      <c r="F1500" s="10">
        <f>VLOOKUP(B1500,home!$B$2:$E$405,3,FALSE)</f>
        <v>0.56479999999999997</v>
      </c>
      <c r="G1500" s="10">
        <f>VLOOKUP(C1500,away!$B$2:$E$405,4,FALSE)</f>
        <v>0.6179</v>
      </c>
      <c r="H1500" s="10">
        <f>VLOOKUP(A1500,away!$A$2:$E$405,3,FALSE)</f>
        <v>1.0585</v>
      </c>
      <c r="I1500" s="10">
        <f>VLOOKUP(C1500,away!$B$2:$E$405,3,FALSE)</f>
        <v>1.0736000000000001</v>
      </c>
      <c r="J1500" s="10">
        <f>VLOOKUP(B1500,home!$B$2:$E$405,4,FALSE)</f>
        <v>0.99450000000000005</v>
      </c>
      <c r="K1500" s="12">
        <f t="shared" si="2014"/>
        <v>0.48778321118399998</v>
      </c>
      <c r="L1500" s="12">
        <f t="shared" si="2015"/>
        <v>1.1301553692000001</v>
      </c>
      <c r="M1500" s="13">
        <f t="shared" si="2016"/>
        <v>0.19830707211336018</v>
      </c>
      <c r="N1500" s="13">
        <f t="shared" si="2017"/>
        <v>9.6730860435951874E-2</v>
      </c>
      <c r="O1500" s="13">
        <f t="shared" si="2018"/>
        <v>0.22411780229924563</v>
      </c>
      <c r="P1500" s="13">
        <f t="shared" si="2019"/>
        <v>0.10932090128902687</v>
      </c>
      <c r="Q1500" s="13">
        <f t="shared" si="2020"/>
        <v>2.359184486201997E-2</v>
      </c>
      <c r="R1500" s="13">
        <f t="shared" si="2021"/>
        <v>0.12664396880089832</v>
      </c>
      <c r="S1500" s="13">
        <f t="shared" si="2022"/>
        <v>1.5066355590956261E-2</v>
      </c>
      <c r="T1500" s="13">
        <f t="shared" si="2023"/>
        <v>2.6662450140145306E-2</v>
      </c>
      <c r="U1500" s="13">
        <f t="shared" si="2024"/>
        <v>6.1774801778788482E-2</v>
      </c>
      <c r="V1500" s="13">
        <f t="shared" si="2025"/>
        <v>9.228491252880885E-4</v>
      </c>
      <c r="W1500" s="13">
        <f t="shared" si="2026"/>
        <v>3.8359019481836176E-3</v>
      </c>
      <c r="X1500" s="13">
        <f t="shared" si="2027"/>
        <v>4.3351651824644561E-3</v>
      </c>
      <c r="Y1500" s="13">
        <f t="shared" si="2028"/>
        <v>2.4497051036655522E-3</v>
      </c>
      <c r="Z1500" s="13">
        <f t="shared" si="2029"/>
        <v>4.7709120439044156E-2</v>
      </c>
      <c r="AA1500" s="13">
        <f t="shared" si="2030"/>
        <v>2.3271707970521163E-2</v>
      </c>
      <c r="AB1500" s="13">
        <f t="shared" si="2031"/>
        <v>5.6757742217985506E-3</v>
      </c>
      <c r="AC1500" s="13">
        <f t="shared" si="2032"/>
        <v>3.1796236845947272E-5</v>
      </c>
      <c r="AD1500" s="13">
        <f t="shared" si="2033"/>
        <v>4.6777214251799158E-4</v>
      </c>
      <c r="AE1500" s="13">
        <f t="shared" si="2034"/>
        <v>5.2865519842889587E-4</v>
      </c>
      <c r="AF1500" s="13">
        <f t="shared" si="2035"/>
        <v>2.9873125547995414E-4</v>
      </c>
      <c r="AG1500" s="13">
        <f t="shared" si="2036"/>
        <v>1.1253757744284232E-4</v>
      </c>
      <c r="AH1500" s="13">
        <f t="shared" si="2037"/>
        <v>1.3479679655998807E-2</v>
      </c>
      <c r="AI1500" s="13">
        <f t="shared" si="2038"/>
        <v>6.5751614283347335E-3</v>
      </c>
      <c r="AJ1500" s="13">
        <f t="shared" si="2039"/>
        <v>1.6036266777831462E-3</v>
      </c>
      <c r="AK1500" s="13">
        <f t="shared" si="2040"/>
        <v>2.6074072347646426E-4</v>
      </c>
      <c r="AL1500" s="13">
        <f t="shared" si="2041"/>
        <v>7.0113349615918979E-7</v>
      </c>
      <c r="AM1500" s="13">
        <f t="shared" si="2042"/>
        <v>4.5634279555969137E-5</v>
      </c>
      <c r="AN1500" s="13">
        <f t="shared" si="2043"/>
        <v>5.1573826059752315E-5</v>
      </c>
      <c r="AO1500" s="13">
        <f t="shared" si="2044"/>
        <v>2.9143218215807991E-5</v>
      </c>
      <c r="AP1500" s="13">
        <f t="shared" si="2045"/>
        <v>1.0978788180787544E-5</v>
      </c>
      <c r="AQ1500" s="13">
        <f t="shared" si="2046"/>
        <v>3.1019341024566365E-6</v>
      </c>
      <c r="AR1500" s="13">
        <f t="shared" si="2047"/>
        <v>3.0468264676646105E-3</v>
      </c>
      <c r="AS1500" s="13">
        <f t="shared" si="2048"/>
        <v>1.4861907983178472E-3</v>
      </c>
      <c r="AT1500" s="13">
        <f t="shared" si="2049"/>
        <v>3.6246946001779602E-4</v>
      </c>
      <c r="AU1500" s="13">
        <f t="shared" si="2050"/>
        <v>5.8935505721203681E-5</v>
      </c>
      <c r="AV1500" s="13">
        <f t="shared" si="2051"/>
        <v>7.1869375583604327E-6</v>
      </c>
      <c r="AW1500" s="13">
        <f t="shared" si="2052"/>
        <v>1.0736512053868555E-8</v>
      </c>
      <c r="AX1500" s="13">
        <f t="shared" si="2053"/>
        <v>3.7099392369798298E-6</v>
      </c>
      <c r="AY1500" s="13">
        <f t="shared" si="2054"/>
        <v>4.192807748078506E-6</v>
      </c>
      <c r="AZ1500" s="13">
        <f t="shared" si="2055"/>
        <v>2.3692620942571434E-6</v>
      </c>
      <c r="BA1500" s="13">
        <f t="shared" si="2056"/>
        <v>8.9254475895558199E-7</v>
      </c>
      <c r="BB1500" s="13">
        <f t="shared" si="2057"/>
        <v>2.5217856289624275E-7</v>
      </c>
      <c r="BC1500" s="13">
        <f t="shared" si="2058"/>
        <v>5.7000191370865705E-8</v>
      </c>
      <c r="BD1500" s="13">
        <f t="shared" si="2059"/>
        <v>5.7389788190863778E-4</v>
      </c>
      <c r="BE1500" s="13">
        <f t="shared" si="2060"/>
        <v>2.7993775172909131E-4</v>
      </c>
      <c r="BF1500" s="13">
        <f t="shared" si="2061"/>
        <v>6.8274467735022755E-5</v>
      </c>
      <c r="BG1500" s="13">
        <f t="shared" si="2062"/>
        <v>1.1101046371222601E-5</v>
      </c>
      <c r="BH1500" s="13">
        <f t="shared" si="2063"/>
        <v>1.3537260116143624E-6</v>
      </c>
      <c r="BI1500" s="13">
        <f t="shared" si="2064"/>
        <v>1.3206496420171255E-7</v>
      </c>
      <c r="BJ1500" s="14">
        <f t="shared" si="2065"/>
        <v>0.15916552962500785</v>
      </c>
      <c r="BK1500" s="14">
        <f t="shared" si="2066"/>
        <v>0.3236538682967216</v>
      </c>
      <c r="BL1500" s="14">
        <f t="shared" si="2067"/>
        <v>0.46929956966484487</v>
      </c>
      <c r="BM1500" s="14">
        <f t="shared" si="2068"/>
        <v>0.22111145615387967</v>
      </c>
      <c r="BN1500" s="14">
        <f t="shared" si="2069"/>
        <v>0.7787124498005028</v>
      </c>
    </row>
    <row r="1501" spans="1:66" x14ac:dyDescent="0.25">
      <c r="A1501" t="s">
        <v>338</v>
      </c>
      <c r="B1501" s="10" t="s">
        <v>76</v>
      </c>
      <c r="C1501" s="10" t="s">
        <v>82</v>
      </c>
      <c r="D1501" s="10" t="s">
        <v>399</v>
      </c>
      <c r="E1501" s="10">
        <f>VLOOKUP(A1501,home!$A$2:$E$405,3,FALSE)</f>
        <v>1.3033999999999999</v>
      </c>
      <c r="F1501" s="10">
        <f>VLOOKUP(B1501,home!$B$2:$E$405,3,FALSE)</f>
        <v>0.86309999999999998</v>
      </c>
      <c r="G1501" s="10">
        <f>VLOOKUP(C1501,away!$B$2:$E$405,4,FALSE)</f>
        <v>1.1508</v>
      </c>
      <c r="H1501" s="10">
        <f>VLOOKUP(A1501,away!$A$2:$E$405,3,FALSE)</f>
        <v>1.0085</v>
      </c>
      <c r="I1501" s="10">
        <f>VLOOKUP(C1501,away!$B$2:$E$405,3,FALSE)</f>
        <v>1.4874000000000001</v>
      </c>
      <c r="J1501" s="10">
        <f>VLOOKUP(B1501,home!$B$2:$E$405,4,FALSE)</f>
        <v>0.74370000000000003</v>
      </c>
      <c r="K1501" s="12">
        <f t="shared" si="2014"/>
        <v>1.294609192632</v>
      </c>
      <c r="L1501" s="12">
        <f t="shared" si="2015"/>
        <v>1.11558190473</v>
      </c>
      <c r="M1501" s="13">
        <f t="shared" si="2016"/>
        <v>8.9798132746229706E-2</v>
      </c>
      <c r="N1501" s="13">
        <f t="shared" si="2017"/>
        <v>0.1162534881344576</v>
      </c>
      <c r="O1501" s="13">
        <f t="shared" si="2018"/>
        <v>0.1001771719702363</v>
      </c>
      <c r="P1501" s="13">
        <f t="shared" si="2019"/>
        <v>0.12969028772454463</v>
      </c>
      <c r="Q1501" s="13">
        <f t="shared" si="2020"/>
        <v>7.5251417207202007E-2</v>
      </c>
      <c r="R1501" s="13">
        <f t="shared" si="2021"/>
        <v>5.5877920158510508E-2</v>
      </c>
      <c r="S1501" s="13">
        <f t="shared" si="2022"/>
        <v>4.682605922777771E-2</v>
      </c>
      <c r="T1501" s="13">
        <f t="shared" si="2023"/>
        <v>8.39491193416423E-2</v>
      </c>
      <c r="U1501" s="13">
        <f t="shared" si="2024"/>
        <v>7.2340069102364637E-2</v>
      </c>
      <c r="V1501" s="13">
        <f t="shared" si="2025"/>
        <v>7.5142432235188895E-3</v>
      </c>
      <c r="W1501" s="13">
        <f t="shared" si="2026"/>
        <v>3.2473725491676521E-2</v>
      </c>
      <c r="X1501" s="13">
        <f t="shared" si="2027"/>
        <v>3.6227100537683646E-2</v>
      </c>
      <c r="Y1501" s="13">
        <f t="shared" si="2028"/>
        <v>2.0207148910337168E-2</v>
      </c>
      <c r="Z1501" s="13">
        <f t="shared" si="2029"/>
        <v>2.0778798867593994E-2</v>
      </c>
      <c r="AA1501" s="13">
        <f t="shared" si="2030"/>
        <v>2.6900424025838574E-2</v>
      </c>
      <c r="AB1501" s="13">
        <f t="shared" si="2031"/>
        <v>1.7412768114774674E-2</v>
      </c>
      <c r="AC1501" s="13">
        <f t="shared" si="2032"/>
        <v>6.7827438046818189E-4</v>
      </c>
      <c r="AD1501" s="13">
        <f t="shared" si="2033"/>
        <v>1.0510195885133144E-2</v>
      </c>
      <c r="AE1501" s="13">
        <f t="shared" si="2034"/>
        <v>1.1724984344622238E-2</v>
      </c>
      <c r="AF1501" s="13">
        <f t="shared" si="2035"/>
        <v>6.5400901840515554E-3</v>
      </c>
      <c r="AG1501" s="13">
        <f t="shared" si="2036"/>
        <v>2.4320020882100685E-3</v>
      </c>
      <c r="AH1501" s="13">
        <f t="shared" si="2037"/>
        <v>5.795113004678022E-3</v>
      </c>
      <c r="AI1501" s="13">
        <f t="shared" si="2038"/>
        <v>7.5024065681974167E-3</v>
      </c>
      <c r="AJ1501" s="13">
        <f t="shared" si="2039"/>
        <v>4.8563422550255376E-3</v>
      </c>
      <c r="AK1501" s="13">
        <f t="shared" si="2040"/>
        <v>2.0956884419744254E-3</v>
      </c>
      <c r="AL1501" s="13">
        <f t="shared" si="2041"/>
        <v>3.9183709891918253E-5</v>
      </c>
      <c r="AM1501" s="13">
        <f t="shared" si="2042"/>
        <v>2.7213192418512745E-3</v>
      </c>
      <c r="AN1501" s="13">
        <f t="shared" si="2043"/>
        <v>3.0358545032028441E-3</v>
      </c>
      <c r="AO1501" s="13">
        <f t="shared" si="2044"/>
        <v>1.6933721745830887E-3</v>
      </c>
      <c r="AP1501" s="13">
        <f t="shared" si="2045"/>
        <v>6.2969845197939438E-4</v>
      </c>
      <c r="AQ1501" s="13">
        <f t="shared" si="2046"/>
        <v>1.756200496161764E-4</v>
      </c>
      <c r="AR1501" s="13">
        <f t="shared" si="2047"/>
        <v>1.2929846407768609E-3</v>
      </c>
      <c r="AS1501" s="13">
        <f t="shared" si="2048"/>
        <v>1.6739098018817083E-3</v>
      </c>
      <c r="AT1501" s="13">
        <f t="shared" si="2049"/>
        <v>1.0835295085764353E-3</v>
      </c>
      <c r="AU1501" s="13">
        <f t="shared" si="2050"/>
        <v>4.6758242076369539E-4</v>
      </c>
      <c r="AV1501" s="13">
        <f t="shared" si="2051"/>
        <v>1.5133412505845107E-4</v>
      </c>
      <c r="AW1501" s="13">
        <f t="shared" si="2052"/>
        <v>1.5719661839118305E-6</v>
      </c>
      <c r="AX1501" s="13">
        <f t="shared" si="2053"/>
        <v>5.8717415109783356E-4</v>
      </c>
      <c r="AY1501" s="13">
        <f t="shared" si="2054"/>
        <v>6.5504085788994188E-4</v>
      </c>
      <c r="AZ1501" s="13">
        <f t="shared" si="2055"/>
        <v>3.653758639604174E-4</v>
      </c>
      <c r="BA1501" s="13">
        <f t="shared" si="2056"/>
        <v>1.3586890075311051E-4</v>
      </c>
      <c r="BB1501" s="13">
        <f t="shared" si="2057"/>
        <v>3.7893221773931608E-5</v>
      </c>
      <c r="BC1501" s="13">
        <f t="shared" si="2058"/>
        <v>8.4545985045837912E-6</v>
      </c>
      <c r="BD1501" s="13">
        <f t="shared" si="2059"/>
        <v>2.4040504472408054E-4</v>
      </c>
      <c r="BE1501" s="13">
        <f t="shared" si="2060"/>
        <v>3.1123058085490173E-4</v>
      </c>
      <c r="BF1501" s="13">
        <f t="shared" si="2061"/>
        <v>2.0146098550147647E-4</v>
      </c>
      <c r="BG1501" s="13">
        <f t="shared" si="2062"/>
        <v>8.6937747928971155E-5</v>
      </c>
      <c r="BH1501" s="13">
        <f t="shared" si="2063"/>
        <v>2.8137601913892442E-5</v>
      </c>
      <c r="BI1501" s="13">
        <f t="shared" si="2064"/>
        <v>7.2854396192689749E-6</v>
      </c>
      <c r="BJ1501" s="14">
        <f t="shared" si="2065"/>
        <v>0.40561494414022875</v>
      </c>
      <c r="BK1501" s="14">
        <f t="shared" si="2066"/>
        <v>0.27520122187032098</v>
      </c>
      <c r="BL1501" s="14">
        <f t="shared" si="2067"/>
        <v>0.29850270153919972</v>
      </c>
      <c r="BM1501" s="14">
        <f t="shared" si="2068"/>
        <v>0.43239577958445669</v>
      </c>
      <c r="BN1501" s="14">
        <f t="shared" si="2069"/>
        <v>0.56704841794118077</v>
      </c>
    </row>
    <row r="1502" spans="1:66" x14ac:dyDescent="0.25">
      <c r="A1502" t="s">
        <v>338</v>
      </c>
      <c r="B1502" t="s">
        <v>72</v>
      </c>
      <c r="C1502" t="s">
        <v>78</v>
      </c>
      <c r="D1502" t="s">
        <v>399</v>
      </c>
      <c r="E1502" s="10">
        <f>VLOOKUP(A1502,home!$A$2:$E$405,3,FALSE)</f>
        <v>1.3033999999999999</v>
      </c>
      <c r="F1502" s="10">
        <f>VLOOKUP(B1502,home!$B$2:$E$405,3,FALSE)</f>
        <v>1.0548999999999999</v>
      </c>
      <c r="G1502" s="10">
        <f>VLOOKUP(C1502,away!$B$2:$E$405,4,FALSE)</f>
        <v>1.1082000000000001</v>
      </c>
      <c r="H1502" s="10">
        <f>VLOOKUP(A1502,away!$A$2:$E$405,3,FALSE)</f>
        <v>1.0085</v>
      </c>
      <c r="I1502" s="10">
        <f>VLOOKUP(C1502,away!$B$2:$E$405,3,FALSE)</f>
        <v>0.7712</v>
      </c>
      <c r="J1502" s="10">
        <f>VLOOKUP(B1502,home!$B$2:$E$405,4,FALSE)</f>
        <v>0.86760000000000004</v>
      </c>
      <c r="K1502" s="12">
        <f t="shared" si="2014"/>
        <v>1.523726970612</v>
      </c>
      <c r="L1502" s="12">
        <f t="shared" si="2015"/>
        <v>0.67478041152000001</v>
      </c>
      <c r="M1502" s="13">
        <f t="shared" si="2016"/>
        <v>0.11096866862739736</v>
      </c>
      <c r="N1502" s="13">
        <f t="shared" si="2017"/>
        <v>0.16908595328047105</v>
      </c>
      <c r="O1502" s="13">
        <f t="shared" si="2018"/>
        <v>7.4879483882221709E-2</v>
      </c>
      <c r="P1502" s="13">
        <f t="shared" si="2019"/>
        <v>0.11409588913684776</v>
      </c>
      <c r="Q1502" s="13">
        <f t="shared" si="2020"/>
        <v>0.12882041368254718</v>
      </c>
      <c r="R1502" s="13">
        <f t="shared" si="2021"/>
        <v>2.526360447422538E-2</v>
      </c>
      <c r="S1502" s="13">
        <f t="shared" si="2022"/>
        <v>2.9327809549644892E-2</v>
      </c>
      <c r="T1502" s="13">
        <f t="shared" si="2023"/>
        <v>8.6925491756885839E-2</v>
      </c>
      <c r="U1502" s="13">
        <f t="shared" si="2024"/>
        <v>3.8494835512251205E-2</v>
      </c>
      <c r="V1502" s="13">
        <f t="shared" si="2025"/>
        <v>3.3504777603671986E-3</v>
      </c>
      <c r="W1502" s="13">
        <f t="shared" si="2026"/>
        <v>6.5429046231164092E-2</v>
      </c>
      <c r="X1502" s="13">
        <f t="shared" si="2027"/>
        <v>4.4150238741226012E-2</v>
      </c>
      <c r="Y1502" s="13">
        <f t="shared" si="2028"/>
        <v>1.4895858133255365E-2</v>
      </c>
      <c r="Z1502" s="13">
        <f t="shared" si="2029"/>
        <v>5.6824618078654401E-3</v>
      </c>
      <c r="AA1502" s="13">
        <f t="shared" si="2030"/>
        <v>8.6585203161171943E-3</v>
      </c>
      <c r="AB1502" s="13">
        <f t="shared" si="2031"/>
        <v>6.5966104656298569E-3</v>
      </c>
      <c r="AC1502" s="13">
        <f t="shared" si="2032"/>
        <v>2.1530612189391265E-4</v>
      </c>
      <c r="AD1502" s="13">
        <f t="shared" si="2033"/>
        <v>2.492400060096104E-2</v>
      </c>
      <c r="AE1502" s="13">
        <f t="shared" si="2034"/>
        <v>1.6818227382241219E-2</v>
      </c>
      <c r="AF1502" s="13">
        <f t="shared" si="2035"/>
        <v>5.6743051970128298E-3</v>
      </c>
      <c r="AG1502" s="13">
        <f t="shared" si="2036"/>
        <v>1.2763033319767977E-3</v>
      </c>
      <c r="AH1502" s="13">
        <f t="shared" si="2037"/>
        <v>9.5860347928953106E-4</v>
      </c>
      <c r="AI1502" s="13">
        <f t="shared" si="2038"/>
        <v>1.4606499755159602E-3</v>
      </c>
      <c r="AJ1502" s="13">
        <f t="shared" si="2039"/>
        <v>1.1128158811587133E-3</v>
      </c>
      <c r="AK1502" s="13">
        <f t="shared" si="2040"/>
        <v>5.652091904822965E-4</v>
      </c>
      <c r="AL1502" s="13">
        <f t="shared" si="2041"/>
        <v>8.8549475155286979E-6</v>
      </c>
      <c r="AM1502" s="13">
        <f t="shared" si="2042"/>
        <v>7.595474386246805E-3</v>
      </c>
      <c r="AN1502" s="13">
        <f t="shared" si="2043"/>
        <v>5.1252773320412393E-3</v>
      </c>
      <c r="AO1502" s="13">
        <f t="shared" si="2044"/>
        <v>1.7292183736344572E-3</v>
      </c>
      <c r="AP1502" s="13">
        <f t="shared" si="2045"/>
        <v>3.8894756192300146E-4</v>
      </c>
      <c r="AQ1502" s="13">
        <f t="shared" si="2046"/>
        <v>6.5613548973525896E-5</v>
      </c>
      <c r="AR1502" s="13">
        <f t="shared" si="2047"/>
        <v>1.2936937004789874E-4</v>
      </c>
      <c r="AS1502" s="13">
        <f t="shared" si="2048"/>
        <v>1.9712359831306755E-4</v>
      </c>
      <c r="AT1502" s="13">
        <f t="shared" si="2049"/>
        <v>1.5018127164685363E-4</v>
      </c>
      <c r="AU1502" s="13">
        <f t="shared" si="2050"/>
        <v>7.6278418029706042E-5</v>
      </c>
      <c r="AV1502" s="13">
        <f t="shared" si="2051"/>
        <v>2.9056870706869941E-5</v>
      </c>
      <c r="AW1502" s="13">
        <f t="shared" si="2052"/>
        <v>2.529024940455954E-7</v>
      </c>
      <c r="AX1502" s="13">
        <f t="shared" si="2053"/>
        <v>1.9289048628194827E-3</v>
      </c>
      <c r="AY1502" s="13">
        <f t="shared" si="2054"/>
        <v>1.3015872171162597E-3</v>
      </c>
      <c r="AZ1502" s="13">
        <f t="shared" si="2055"/>
        <v>4.3914277899744061E-4</v>
      </c>
      <c r="BA1502" s="13">
        <f t="shared" si="2056"/>
        <v>9.8774981709309805E-5</v>
      </c>
      <c r="BB1502" s="13">
        <f t="shared" si="2057"/>
        <v>1.6662855701422135E-5</v>
      </c>
      <c r="BC1502" s="13">
        <f t="shared" si="2058"/>
        <v>2.2487537254608022E-6</v>
      </c>
      <c r="BD1502" s="13">
        <f t="shared" si="2059"/>
        <v>1.4549319459834041E-5</v>
      </c>
      <c r="BE1502" s="13">
        <f t="shared" si="2060"/>
        <v>2.2169190464999144E-5</v>
      </c>
      <c r="BF1502" s="13">
        <f t="shared" si="2061"/>
        <v>1.6889896714076792E-5</v>
      </c>
      <c r="BG1502" s="13">
        <f t="shared" si="2062"/>
        <v>8.5785303846966027E-6</v>
      </c>
      <c r="BH1502" s="13">
        <f t="shared" si="2063"/>
        <v>3.2678345288441871E-6</v>
      </c>
      <c r="BI1502" s="13">
        <f t="shared" si="2064"/>
        <v>9.9585752141940903E-7</v>
      </c>
      <c r="BJ1502" s="14">
        <f t="shared" si="2065"/>
        <v>0.57669169099063</v>
      </c>
      <c r="BK1502" s="14">
        <f t="shared" si="2066"/>
        <v>0.25926859336078284</v>
      </c>
      <c r="BL1502" s="14">
        <f t="shared" si="2067"/>
        <v>0.15863879333471007</v>
      </c>
      <c r="BM1502" s="14">
        <f t="shared" si="2068"/>
        <v>0.37586619209565564</v>
      </c>
      <c r="BN1502" s="14">
        <f t="shared" si="2069"/>
        <v>0.62311401308371039</v>
      </c>
    </row>
    <row r="1503" spans="1:66" x14ac:dyDescent="0.25">
      <c r="A1503" t="s">
        <v>338</v>
      </c>
      <c r="B1503" t="s">
        <v>86</v>
      </c>
      <c r="C1503" t="s">
        <v>71</v>
      </c>
      <c r="D1503" t="s">
        <v>399</v>
      </c>
      <c r="E1503" s="10">
        <f>VLOOKUP(A1503,home!$A$2:$E$405,3,FALSE)</f>
        <v>1.3033999999999999</v>
      </c>
      <c r="F1503" s="10">
        <f>VLOOKUP(B1503,home!$B$2:$E$405,3,FALSE)</f>
        <v>1.0229999999999999</v>
      </c>
      <c r="G1503" s="10">
        <f>VLOOKUP(C1503,away!$B$2:$E$405,4,FALSE)</f>
        <v>1.2466999999999999</v>
      </c>
      <c r="H1503" s="10">
        <f>VLOOKUP(A1503,away!$A$2:$E$405,3,FALSE)</f>
        <v>1.0085</v>
      </c>
      <c r="I1503" s="10">
        <f>VLOOKUP(C1503,away!$B$2:$E$405,3,FALSE)</f>
        <v>0.86760000000000004</v>
      </c>
      <c r="J1503" s="10">
        <f>VLOOKUP(B1503,home!$B$2:$E$405,4,FALSE)</f>
        <v>1.5424</v>
      </c>
      <c r="K1503" s="12">
        <f t="shared" si="2014"/>
        <v>1.6623226019399997</v>
      </c>
      <c r="L1503" s="12">
        <f t="shared" si="2015"/>
        <v>1.34956082304</v>
      </c>
      <c r="M1503" s="13">
        <f t="shared" si="2016"/>
        <v>4.9198928952448776E-2</v>
      </c>
      <c r="N1503" s="13">
        <f t="shared" si="2017"/>
        <v>8.1784491588895836E-2</v>
      </c>
      <c r="O1503" s="13">
        <f t="shared" si="2018"/>
        <v>6.6396947049753241E-2</v>
      </c>
      <c r="P1503" s="13">
        <f t="shared" si="2019"/>
        <v>0.1103731457806182</v>
      </c>
      <c r="Q1503" s="13">
        <f t="shared" si="2020"/>
        <v>6.7976104428196682E-2</v>
      </c>
      <c r="R1503" s="13">
        <f t="shared" si="2021"/>
        <v>4.4803359253904156E-2</v>
      </c>
      <c r="S1503" s="13">
        <f t="shared" si="2022"/>
        <v>6.1902929438178649E-2</v>
      </c>
      <c r="T1503" s="13">
        <f t="shared" si="2023"/>
        <v>9.1737887439170079E-2</v>
      </c>
      <c r="U1503" s="13">
        <f t="shared" si="2024"/>
        <v>7.4477636730602523E-2</v>
      </c>
      <c r="V1503" s="13">
        <f t="shared" si="2025"/>
        <v>1.5430374424367855E-2</v>
      </c>
      <c r="W1503" s="13">
        <f t="shared" si="2026"/>
        <v>3.7666071594275007E-2</v>
      </c>
      <c r="X1503" s="13">
        <f t="shared" si="2027"/>
        <v>5.0832654581453328E-2</v>
      </c>
      <c r="Y1503" s="13">
        <f t="shared" si="2028"/>
        <v>3.4300879577127102E-2</v>
      </c>
      <c r="Z1503" s="13">
        <f t="shared" si="2029"/>
        <v>2.0154952796551891E-2</v>
      </c>
      <c r="AA1503" s="13">
        <f t="shared" si="2030"/>
        <v>3.3504033574742013E-2</v>
      </c>
      <c r="AB1503" s="13">
        <f t="shared" si="2031"/>
        <v>2.7847256133725129E-2</v>
      </c>
      <c r="AC1503" s="13">
        <f t="shared" si="2032"/>
        <v>2.1635366384656694E-3</v>
      </c>
      <c r="AD1503" s="13">
        <f t="shared" si="2033"/>
        <v>1.5653290534363391E-2</v>
      </c>
      <c r="AE1503" s="13">
        <f t="shared" si="2034"/>
        <v>2.1125067656839695E-2</v>
      </c>
      <c r="AF1503" s="13">
        <f t="shared" si="2035"/>
        <v>1.4254781846870138E-2</v>
      </c>
      <c r="AG1503" s="13">
        <f t="shared" si="2036"/>
        <v>6.4125650405059019E-3</v>
      </c>
      <c r="AH1503" s="13">
        <f t="shared" si="2037"/>
        <v>6.8000836711117306E-3</v>
      </c>
      <c r="AI1503" s="13">
        <f t="shared" si="2038"/>
        <v>1.1303932781572159E-2</v>
      </c>
      <c r="AJ1503" s="13">
        <f t="shared" si="2039"/>
        <v>9.395391476808946E-3</v>
      </c>
      <c r="AK1503" s="13">
        <f t="shared" si="2040"/>
        <v>5.2060572019913126E-3</v>
      </c>
      <c r="AL1503" s="13">
        <f t="shared" si="2041"/>
        <v>1.9414759620468863E-4</v>
      </c>
      <c r="AM1503" s="13">
        <f t="shared" si="2042"/>
        <v>5.2041637300011398E-3</v>
      </c>
      <c r="AN1503" s="13">
        <f t="shared" si="2043"/>
        <v>7.023335486695253E-3</v>
      </c>
      <c r="AO1503" s="13">
        <f t="shared" si="2044"/>
        <v>4.7392092099552445E-3</v>
      </c>
      <c r="AP1503" s="13">
        <f t="shared" si="2045"/>
        <v>2.1319503606486486E-3</v>
      </c>
      <c r="AQ1503" s="13">
        <f t="shared" si="2046"/>
        <v>7.1929917084935383E-4</v>
      </c>
      <c r="AR1503" s="13">
        <f t="shared" si="2047"/>
        <v>1.8354253031852817E-3</v>
      </c>
      <c r="AS1503" s="13">
        <f t="shared" si="2048"/>
        <v>3.0510689656574703E-3</v>
      </c>
      <c r="AT1503" s="13">
        <f t="shared" si="2049"/>
        <v>2.5359304508450553E-3</v>
      </c>
      <c r="AU1503" s="13">
        <f t="shared" si="2050"/>
        <v>1.4051781684625425E-3</v>
      </c>
      <c r="AV1503" s="13">
        <f t="shared" si="2051"/>
        <v>5.8396485729698445E-4</v>
      </c>
      <c r="AW1503" s="13">
        <f t="shared" si="2052"/>
        <v>1.2098660476242664E-5</v>
      </c>
      <c r="AX1503" s="13">
        <f t="shared" si="2053"/>
        <v>1.4418331654295442E-3</v>
      </c>
      <c r="AY1503" s="13">
        <f t="shared" si="2054"/>
        <v>1.9458415534234638E-3</v>
      </c>
      <c r="AZ1503" s="13">
        <f t="shared" si="2055"/>
        <v>1.3130157641718014E-3</v>
      </c>
      <c r="BA1503" s="13">
        <f t="shared" si="2056"/>
        <v>5.9066487845339669E-4</v>
      </c>
      <c r="BB1503" s="13">
        <f t="shared" si="2057"/>
        <v>1.9928454487659695E-4</v>
      </c>
      <c r="BC1503" s="13">
        <f t="shared" si="2058"/>
        <v>5.3789322880562377E-5</v>
      </c>
      <c r="BD1503" s="13">
        <f t="shared" si="2059"/>
        <v>4.1283634713252788E-4</v>
      </c>
      <c r="BE1503" s="13">
        <f t="shared" si="2060"/>
        <v>6.8626719074074878E-4</v>
      </c>
      <c r="BF1503" s="13">
        <f t="shared" si="2061"/>
        <v>5.7039873106910788E-4</v>
      </c>
      <c r="BG1503" s="13">
        <f t="shared" si="2062"/>
        <v>3.1606223425802442E-4</v>
      </c>
      <c r="BH1503" s="13">
        <f t="shared" si="2063"/>
        <v>1.3134934890669228E-4</v>
      </c>
      <c r="BI1503" s="13">
        <f t="shared" si="2064"/>
        <v>4.3668998287539475E-5</v>
      </c>
      <c r="BJ1503" s="14">
        <f t="shared" si="2065"/>
        <v>0.44710618147508219</v>
      </c>
      <c r="BK1503" s="14">
        <f t="shared" si="2066"/>
        <v>0.24120890438370732</v>
      </c>
      <c r="BL1503" s="14">
        <f t="shared" si="2067"/>
        <v>0.29130684847005323</v>
      </c>
      <c r="BM1503" s="14">
        <f t="shared" si="2068"/>
        <v>0.57731016717863026</v>
      </c>
      <c r="BN1503" s="14">
        <f t="shared" si="2069"/>
        <v>0.42053297705381687</v>
      </c>
    </row>
    <row r="1504" spans="1:66" x14ac:dyDescent="0.25">
      <c r="A1504" t="s">
        <v>338</v>
      </c>
      <c r="B1504" t="s">
        <v>84</v>
      </c>
      <c r="C1504" t="s">
        <v>93</v>
      </c>
      <c r="D1504" t="s">
        <v>399</v>
      </c>
      <c r="E1504" s="10">
        <f>VLOOKUP(A1504,home!$A$2:$E$405,3,FALSE)</f>
        <v>1.3033999999999999</v>
      </c>
      <c r="F1504" s="10">
        <f>VLOOKUP(B1504,home!$B$2:$E$405,3,FALSE)</f>
        <v>0.76719999999999999</v>
      </c>
      <c r="G1504" s="10">
        <f>VLOOKUP(C1504,away!$B$2:$E$405,4,FALSE)</f>
        <v>1.0548999999999999</v>
      </c>
      <c r="H1504" s="10">
        <f>VLOOKUP(A1504,away!$A$2:$E$405,3,FALSE)</f>
        <v>1.0085</v>
      </c>
      <c r="I1504" s="10">
        <f>VLOOKUP(C1504,away!$B$2:$E$405,3,FALSE)</f>
        <v>0.86760000000000004</v>
      </c>
      <c r="J1504" s="10">
        <f>VLOOKUP(B1504,home!$B$2:$E$405,4,FALSE)</f>
        <v>0.69410000000000005</v>
      </c>
      <c r="K1504" s="12">
        <f t="shared" si="2014"/>
        <v>1.0548667495519999</v>
      </c>
      <c r="L1504" s="12">
        <f t="shared" si="2015"/>
        <v>0.60731986986000008</v>
      </c>
      <c r="M1504" s="13">
        <f t="shared" si="2016"/>
        <v>0.18972367274169605</v>
      </c>
      <c r="N1504" s="13">
        <f t="shared" si="2017"/>
        <v>0.20013319397810025</v>
      </c>
      <c r="O1504" s="13">
        <f t="shared" si="2018"/>
        <v>0.11522295623884807</v>
      </c>
      <c r="P1504" s="13">
        <f t="shared" si="2019"/>
        <v>0.12154486532144598</v>
      </c>
      <c r="Q1504" s="13">
        <f t="shared" si="2020"/>
        <v>0.10555692590456923</v>
      </c>
      <c r="R1504" s="13">
        <f t="shared" si="2021"/>
        <v>3.4988595393930851E-2</v>
      </c>
      <c r="S1504" s="13">
        <f t="shared" si="2022"/>
        <v>1.9466672335246373E-2</v>
      </c>
      <c r="T1504" s="13">
        <f t="shared" si="2023"/>
        <v>6.4106818503184643E-2</v>
      </c>
      <c r="U1504" s="13">
        <f t="shared" si="2024"/>
        <v>3.6908305894585908E-2</v>
      </c>
      <c r="V1504" s="13">
        <f t="shared" si="2025"/>
        <v>1.3856843206942393E-3</v>
      </c>
      <c r="W1504" s="13">
        <f t="shared" si="2026"/>
        <v>3.7116163773884749E-2</v>
      </c>
      <c r="X1504" s="13">
        <f t="shared" si="2027"/>
        <v>2.2541383752858132E-2</v>
      </c>
      <c r="Y1504" s="13">
        <f t="shared" si="2028"/>
        <v>6.8449151236250607E-3</v>
      </c>
      <c r="Z1504" s="13">
        <f t="shared" si="2029"/>
        <v>7.083089733742093E-3</v>
      </c>
      <c r="AA1504" s="13">
        <f t="shared" si="2030"/>
        <v>7.4717158442176614E-3</v>
      </c>
      <c r="AB1504" s="13">
        <f t="shared" si="2031"/>
        <v>3.94083230308303E-3</v>
      </c>
      <c r="AC1504" s="13">
        <f t="shared" si="2032"/>
        <v>5.5482933317882541E-5</v>
      </c>
      <c r="AD1504" s="13">
        <f t="shared" si="2033"/>
        <v>9.7881517589993739E-3</v>
      </c>
      <c r="AE1504" s="13">
        <f t="shared" si="2034"/>
        <v>5.9445390524454286E-3</v>
      </c>
      <c r="AF1504" s="13">
        <f t="shared" si="2035"/>
        <v>1.8051183418544231E-3</v>
      </c>
      <c r="AG1504" s="13">
        <f t="shared" si="2036"/>
        <v>3.6542807881897576E-4</v>
      </c>
      <c r="AH1504" s="13">
        <f t="shared" si="2037"/>
        <v>1.0754252838257375E-3</v>
      </c>
      <c r="AI1504" s="13">
        <f t="shared" si="2038"/>
        <v>1.1344303735352924E-3</v>
      </c>
      <c r="AJ1504" s="13">
        <f t="shared" si="2039"/>
        <v>5.9833644036211742E-4</v>
      </c>
      <c r="AK1504" s="13">
        <f t="shared" si="2040"/>
        <v>2.1038840532776695E-4</v>
      </c>
      <c r="AL1504" s="13">
        <f t="shared" si="2041"/>
        <v>1.4217868672492204E-6</v>
      </c>
      <c r="AM1504" s="13">
        <f t="shared" si="2042"/>
        <v>2.0650391660274724E-3</v>
      </c>
      <c r="AN1504" s="13">
        <f t="shared" si="2043"/>
        <v>1.2541393175676074E-3</v>
      </c>
      <c r="AO1504" s="13">
        <f t="shared" si="2044"/>
        <v>3.8083186356573437E-4</v>
      </c>
      <c r="AP1504" s="13">
        <f t="shared" si="2045"/>
        <v>7.7095585939761032E-5</v>
      </c>
      <c r="AQ1504" s="13">
        <f t="shared" si="2046"/>
        <v>1.1705420304929028E-5</v>
      </c>
      <c r="AR1504" s="13">
        <f t="shared" si="2047"/>
        <v>1.3062542868344014E-4</v>
      </c>
      <c r="AS1504" s="13">
        <f t="shared" si="2048"/>
        <v>1.3779242136413708E-4</v>
      </c>
      <c r="AT1504" s="13">
        <f t="shared" si="2049"/>
        <v>7.2676321818643396E-5</v>
      </c>
      <c r="AU1504" s="13">
        <f t="shared" si="2050"/>
        <v>2.5554611788742482E-5</v>
      </c>
      <c r="AV1504" s="13">
        <f t="shared" si="2051"/>
        <v>6.7391775684135E-6</v>
      </c>
      <c r="AW1504" s="13">
        <f t="shared" si="2052"/>
        <v>2.5301547888966536E-8</v>
      </c>
      <c r="AX1504" s="13">
        <f t="shared" si="2053"/>
        <v>3.6305685879416193E-4</v>
      </c>
      <c r="AY1504" s="13">
        <f t="shared" si="2054"/>
        <v>2.204916442346508E-4</v>
      </c>
      <c r="AZ1504" s="13">
        <f t="shared" si="2055"/>
        <v>6.6954478340902786E-5</v>
      </c>
      <c r="BA1504" s="13">
        <f t="shared" si="2056"/>
        <v>1.355426169084709E-5</v>
      </c>
      <c r="BB1504" s="13">
        <f t="shared" si="2057"/>
        <v>2.0579431115334093E-6</v>
      </c>
      <c r="BC1504" s="13">
        <f t="shared" si="2058"/>
        <v>2.4996594853515084E-7</v>
      </c>
      <c r="BD1504" s="13">
        <f t="shared" si="2059"/>
        <v>1.3221903058072258E-5</v>
      </c>
      <c r="BE1504" s="13">
        <f t="shared" si="2060"/>
        <v>1.394734590176033E-5</v>
      </c>
      <c r="BF1504" s="13">
        <f t="shared" si="2061"/>
        <v>7.3562957181336628E-6</v>
      </c>
      <c r="BG1504" s="13">
        <f t="shared" si="2062"/>
        <v>2.5866372509769836E-6</v>
      </c>
      <c r="BH1504" s="13">
        <f t="shared" si="2063"/>
        <v>6.8213940730205281E-7</v>
      </c>
      <c r="BI1504" s="13">
        <f t="shared" si="2064"/>
        <v>1.4391323586440888E-7</v>
      </c>
      <c r="BJ1504" s="14">
        <f t="shared" si="2065"/>
        <v>0.45865781477386652</v>
      </c>
      <c r="BK1504" s="14">
        <f t="shared" si="2066"/>
        <v>0.33239829108350238</v>
      </c>
      <c r="BL1504" s="14">
        <f t="shared" si="2067"/>
        <v>0.20196231237351192</v>
      </c>
      <c r="BM1504" s="14">
        <f t="shared" si="2068"/>
        <v>0.23271083204334567</v>
      </c>
      <c r="BN1504" s="14">
        <f t="shared" si="2069"/>
        <v>0.76717020957859039</v>
      </c>
    </row>
    <row r="1505" spans="1:66" x14ac:dyDescent="0.25">
      <c r="A1505" t="s">
        <v>344</v>
      </c>
      <c r="B1505" t="s">
        <v>200</v>
      </c>
      <c r="C1505" t="s">
        <v>214</v>
      </c>
      <c r="D1505" t="s">
        <v>399</v>
      </c>
      <c r="E1505" s="10">
        <f>VLOOKUP(A1505,home!$A$2:$E$405,3,FALSE)</f>
        <v>1.3976999999999999</v>
      </c>
      <c r="F1505" s="10">
        <f>VLOOKUP(B1505,home!$B$2:$E$405,3,FALSE)</f>
        <v>1.2264999999999999</v>
      </c>
      <c r="G1505" s="10">
        <f>VLOOKUP(C1505,away!$B$2:$E$405,4,FALSE)</f>
        <v>0.78700000000000003</v>
      </c>
      <c r="H1505" s="10">
        <f>VLOOKUP(A1505,away!$A$2:$E$405,3,FALSE)</f>
        <v>1.0585</v>
      </c>
      <c r="I1505" s="10">
        <f>VLOOKUP(C1505,away!$B$2:$E$405,3,FALSE)</f>
        <v>0.70850000000000002</v>
      </c>
      <c r="J1505" s="10">
        <f>VLOOKUP(B1505,home!$B$2:$E$405,4,FALSE)</f>
        <v>0.8548</v>
      </c>
      <c r="K1505" s="12">
        <f t="shared" si="2014"/>
        <v>1.3491376123499998</v>
      </c>
      <c r="L1505" s="12">
        <f t="shared" si="2015"/>
        <v>0.64105490930000009</v>
      </c>
      <c r="M1505" s="13">
        <f t="shared" si="2016"/>
        <v>0.13666911114978675</v>
      </c>
      <c r="N1505" s="13">
        <f t="shared" si="2017"/>
        <v>0.18438543829862</v>
      </c>
      <c r="O1505" s="13">
        <f t="shared" si="2018"/>
        <v>8.7612404652238185E-2</v>
      </c>
      <c r="P1505" s="13">
        <f t="shared" si="2019"/>
        <v>0.11820119042476263</v>
      </c>
      <c r="Q1505" s="13">
        <f t="shared" si="2020"/>
        <v>0.12438066498915425</v>
      </c>
      <c r="R1505" s="13">
        <f t="shared" si="2021"/>
        <v>2.8082181058947719E-2</v>
      </c>
      <c r="S1505" s="13">
        <f t="shared" si="2022"/>
        <v>2.5557204002224165E-2</v>
      </c>
      <c r="T1505" s="13">
        <f t="shared" si="2023"/>
        <v>7.9734835913295984E-2</v>
      </c>
      <c r="U1505" s="13">
        <f t="shared" si="2024"/>
        <v>3.7886726703449114E-2</v>
      </c>
      <c r="V1505" s="13">
        <f t="shared" si="2025"/>
        <v>2.4559657763328861E-3</v>
      </c>
      <c r="W1505" s="13">
        <f t="shared" si="2026"/>
        <v>5.5935544461990901E-2</v>
      </c>
      <c r="X1505" s="13">
        <f t="shared" si="2027"/>
        <v>3.5857755381727703E-2</v>
      </c>
      <c r="Y1505" s="13">
        <f t="shared" si="2028"/>
        <v>1.1493395061967518E-2</v>
      </c>
      <c r="Z1505" s="13">
        <f t="shared" si="2029"/>
        <v>6.0007400105633046E-3</v>
      </c>
      <c r="AA1505" s="13">
        <f t="shared" si="2030"/>
        <v>8.0958240501844882E-3</v>
      </c>
      <c r="AB1505" s="13">
        <f t="shared" si="2031"/>
        <v>5.4611903645358046E-3</v>
      </c>
      <c r="AC1505" s="13">
        <f t="shared" si="2032"/>
        <v>1.3275589303005637E-4</v>
      </c>
      <c r="AD1505" s="13">
        <f t="shared" si="2033"/>
        <v>1.8866186725236926E-2</v>
      </c>
      <c r="AE1505" s="13">
        <f t="shared" si="2034"/>
        <v>1.2094261619983625E-2</v>
      </c>
      <c r="AF1505" s="13">
        <f t="shared" si="2035"/>
        <v>3.8765428929245366E-3</v>
      </c>
      <c r="AG1505" s="13">
        <f t="shared" si="2036"/>
        <v>8.283589508737664E-4</v>
      </c>
      <c r="AH1505" s="13">
        <f t="shared" si="2037"/>
        <v>9.6170096080113506E-4</v>
      </c>
      <c r="AI1505" s="13">
        <f t="shared" si="2038"/>
        <v>1.2974669380499441E-3</v>
      </c>
      <c r="AJ1505" s="13">
        <f t="shared" si="2039"/>
        <v>8.7523072345188353E-4</v>
      </c>
      <c r="AK1505" s="13">
        <f t="shared" si="2040"/>
        <v>3.9360222949774552E-4</v>
      </c>
      <c r="AL1505" s="13">
        <f t="shared" si="2041"/>
        <v>4.5926704169041038E-6</v>
      </c>
      <c r="AM1505" s="13">
        <f t="shared" si="2042"/>
        <v>5.0906164225270811E-3</v>
      </c>
      <c r="AN1505" s="13">
        <f t="shared" si="2043"/>
        <v>3.2633646490241894E-3</v>
      </c>
      <c r="AO1505" s="13">
        <f t="shared" si="2044"/>
        <v>1.045997964546514E-3</v>
      </c>
      <c r="AP1505" s="13">
        <f t="shared" si="2045"/>
        <v>2.2351404343011678E-4</v>
      </c>
      <c r="AQ1505" s="13">
        <f t="shared" si="2046"/>
        <v>3.5821193709592442E-5</v>
      </c>
      <c r="AR1505" s="13">
        <f t="shared" si="2047"/>
        <v>1.2330062444001894E-4</v>
      </c>
      <c r="AS1505" s="13">
        <f t="shared" si="2048"/>
        <v>1.6634951005827116E-4</v>
      </c>
      <c r="AT1505" s="13">
        <f t="shared" si="2049"/>
        <v>1.1221419040780415E-4</v>
      </c>
      <c r="AU1505" s="13">
        <f t="shared" si="2050"/>
        <v>5.0464128306191026E-5</v>
      </c>
      <c r="AV1505" s="13">
        <f t="shared" si="2051"/>
        <v>1.702076339308466E-5</v>
      </c>
      <c r="AW1505" s="13">
        <f t="shared" si="2052"/>
        <v>1.1033524407551927E-7</v>
      </c>
      <c r="AX1505" s="13">
        <f t="shared" si="2053"/>
        <v>1.1446570142796472E-3</v>
      </c>
      <c r="AY1505" s="13">
        <f t="shared" si="2054"/>
        <v>7.3378799846864832E-4</v>
      </c>
      <c r="AZ1505" s="13">
        <f t="shared" si="2055"/>
        <v>2.351991994018739E-4</v>
      </c>
      <c r="BA1505" s="13">
        <f t="shared" si="2056"/>
        <v>5.025853381333365E-5</v>
      </c>
      <c r="BB1505" s="13">
        <f t="shared" si="2057"/>
        <v>8.0546199588143956E-6</v>
      </c>
      <c r="BC1505" s="13">
        <f t="shared" si="2058"/>
        <v>1.0326907334287467E-6</v>
      </c>
      <c r="BD1505" s="13">
        <f t="shared" si="2059"/>
        <v>1.3173745102838282E-5</v>
      </c>
      <c r="BE1505" s="13">
        <f t="shared" si="2060"/>
        <v>1.777319501375074E-5</v>
      </c>
      <c r="BF1505" s="13">
        <f t="shared" si="2061"/>
        <v>1.1989242942341301E-5</v>
      </c>
      <c r="BG1505" s="13">
        <f t="shared" si="2062"/>
        <v>5.3917128657048076E-6</v>
      </c>
      <c r="BH1505" s="13">
        <f t="shared" si="2063"/>
        <v>1.8185406555284412E-6</v>
      </c>
      <c r="BI1505" s="13">
        <f t="shared" si="2064"/>
        <v>4.9069231959220891E-7</v>
      </c>
      <c r="BJ1505" s="14">
        <f t="shared" si="2065"/>
        <v>0.53928528862566849</v>
      </c>
      <c r="BK1505" s="14">
        <f t="shared" si="2066"/>
        <v>0.28375460791502205</v>
      </c>
      <c r="BL1505" s="14">
        <f t="shared" si="2067"/>
        <v>0.17118631402666118</v>
      </c>
      <c r="BM1505" s="14">
        <f t="shared" si="2068"/>
        <v>0.32016228234118077</v>
      </c>
      <c r="BN1505" s="14">
        <f t="shared" si="2069"/>
        <v>0.67933099057350943</v>
      </c>
    </row>
    <row r="1506" spans="1:66" x14ac:dyDescent="0.25">
      <c r="A1506" t="s">
        <v>344</v>
      </c>
      <c r="B1506" t="s">
        <v>212</v>
      </c>
      <c r="C1506" t="s">
        <v>207</v>
      </c>
      <c r="D1506" t="s">
        <v>399</v>
      </c>
      <c r="E1506" s="10">
        <f>VLOOKUP(A1506,home!$A$2:$E$405,3,FALSE)</f>
        <v>1.3976999999999999</v>
      </c>
      <c r="F1506" s="10">
        <f>VLOOKUP(B1506,home!$B$2:$E$405,3,FALSE)</f>
        <v>1.3513999999999999</v>
      </c>
      <c r="G1506" s="10">
        <f>VLOOKUP(C1506,away!$B$2:$E$405,4,FALSE)</f>
        <v>1.0731999999999999</v>
      </c>
      <c r="H1506" s="10">
        <f>VLOOKUP(A1506,away!$A$2:$E$405,3,FALSE)</f>
        <v>1.0585</v>
      </c>
      <c r="I1506" s="10">
        <f>VLOOKUP(C1506,away!$B$2:$E$405,3,FALSE)</f>
        <v>0.73480000000000001</v>
      </c>
      <c r="J1506" s="10">
        <f>VLOOKUP(B1506,home!$B$2:$E$405,4,FALSE)</f>
        <v>1.1022000000000001</v>
      </c>
      <c r="K1506" s="12">
        <f t="shared" si="2014"/>
        <v>2.0271157302959995</v>
      </c>
      <c r="L1506" s="12">
        <f t="shared" si="2015"/>
        <v>0.85727550876000003</v>
      </c>
      <c r="M1506" s="13">
        <f t="shared" si="2016"/>
        <v>5.5888802102600353E-2</v>
      </c>
      <c r="N1506" s="13">
        <f t="shared" si="2017"/>
        <v>0.11329306988958129</v>
      </c>
      <c r="O1506" s="13">
        <f t="shared" si="2018"/>
        <v>4.7912101256493665E-2</v>
      </c>
      <c r="P1506" s="13">
        <f t="shared" si="2019"/>
        <v>9.7123374128573026E-2</v>
      </c>
      <c r="Q1506" s="13">
        <f t="shared" si="2020"/>
        <v>0.11482908205334719</v>
      </c>
      <c r="R1506" s="13">
        <f t="shared" si="2021"/>
        <v>2.0536935490210625E-2</v>
      </c>
      <c r="S1506" s="13">
        <f t="shared" si="2022"/>
        <v>4.2195169010787785E-2</v>
      </c>
      <c r="T1506" s="13">
        <f t="shared" si="2023"/>
        <v>9.8440159737726976E-2</v>
      </c>
      <c r="U1506" s="13">
        <f t="shared" si="2024"/>
        <v>4.1630744984280134E-2</v>
      </c>
      <c r="V1506" s="13">
        <f t="shared" si="2025"/>
        <v>8.1474026838939863E-3</v>
      </c>
      <c r="W1506" s="13">
        <f t="shared" si="2026"/>
        <v>7.7590612841930029E-2</v>
      </c>
      <c r="X1506" s="13">
        <f t="shared" si="2027"/>
        <v>6.6516532099065745E-2</v>
      </c>
      <c r="Y1506" s="13">
        <f t="shared" si="2028"/>
        <v>2.851149694808873E-2</v>
      </c>
      <c r="Z1506" s="13">
        <f t="shared" si="2029"/>
        <v>5.8686039402472056E-3</v>
      </c>
      <c r="AA1506" s="13">
        <f t="shared" si="2030"/>
        <v>1.1896339362152192E-2</v>
      </c>
      <c r="AB1506" s="13">
        <f t="shared" si="2031"/>
        <v>1.2057628326979097E-2</v>
      </c>
      <c r="AC1506" s="13">
        <f t="shared" si="2032"/>
        <v>8.8490807781953533E-4</v>
      </c>
      <c r="AD1506" s="13">
        <f t="shared" si="2033"/>
        <v>3.9321287953795796E-2</v>
      </c>
      <c r="AE1506" s="13">
        <f t="shared" si="2034"/>
        <v>3.3709177135688745E-2</v>
      </c>
      <c r="AF1506" s="13">
        <f t="shared" si="2035"/>
        <v>1.4449025989439264E-2</v>
      </c>
      <c r="AG1506" s="13">
        <f t="shared" si="2036"/>
        <v>4.1289320353943369E-3</v>
      </c>
      <c r="AH1506" s="13">
        <f t="shared" si="2037"/>
        <v>1.2577526071465906E-3</v>
      </c>
      <c r="AI1506" s="13">
        <f t="shared" si="2038"/>
        <v>2.549610094767658E-3</v>
      </c>
      <c r="AJ1506" s="13">
        <f t="shared" si="2039"/>
        <v>2.5841773646124973E-3</v>
      </c>
      <c r="AK1506" s="13">
        <f t="shared" si="2040"/>
        <v>1.7461421952269511E-3</v>
      </c>
      <c r="AL1506" s="13">
        <f t="shared" si="2041"/>
        <v>6.1511612400412757E-5</v>
      </c>
      <c r="AM1506" s="13">
        <f t="shared" si="2042"/>
        <v>1.5941760269327601E-2</v>
      </c>
      <c r="AN1506" s="13">
        <f t="shared" si="2043"/>
        <v>1.3666480645417771E-2</v>
      </c>
      <c r="AO1506" s="13">
        <f t="shared" si="2044"/>
        <v>5.8579695741296069E-3</v>
      </c>
      <c r="AP1506" s="13">
        <f t="shared" si="2045"/>
        <v>1.6739646156541867E-3</v>
      </c>
      <c r="AQ1506" s="13">
        <f t="shared" si="2046"/>
        <v>3.5876221688279508E-4</v>
      </c>
      <c r="AR1506" s="13">
        <f t="shared" si="2047"/>
        <v>2.1564810123716208E-4</v>
      </c>
      <c r="AS1506" s="13">
        <f t="shared" si="2048"/>
        <v>4.3714365822631538E-4</v>
      </c>
      <c r="AT1506" s="13">
        <f t="shared" si="2049"/>
        <v>4.4307039299485118E-4</v>
      </c>
      <c r="AU1506" s="13">
        <f t="shared" si="2050"/>
        <v>2.993849877560977E-4</v>
      </c>
      <c r="AV1506" s="13">
        <f t="shared" si="2051"/>
        <v>1.5172200452371525E-4</v>
      </c>
      <c r="AW1506" s="13">
        <f t="shared" si="2052"/>
        <v>2.9692965315154961E-6</v>
      </c>
      <c r="AX1506" s="13">
        <f t="shared" si="2053"/>
        <v>5.385965501760296E-3</v>
      </c>
      <c r="AY1506" s="13">
        <f t="shared" si="2054"/>
        <v>4.6172563156853651E-3</v>
      </c>
      <c r="AZ1506" s="13">
        <f t="shared" si="2055"/>
        <v>1.9791303785522477E-3</v>
      </c>
      <c r="BA1506" s="13">
        <f t="shared" si="2056"/>
        <v>5.655533340585832E-4</v>
      </c>
      <c r="BB1506" s="13">
        <f t="shared" si="2057"/>
        <v>1.2120875554649651E-4</v>
      </c>
      <c r="BC1506" s="13">
        <f t="shared" si="2058"/>
        <v>2.0781859515457864E-5</v>
      </c>
      <c r="BD1506" s="13">
        <f t="shared" si="2059"/>
        <v>3.0811639283536E-5</v>
      </c>
      <c r="BE1506" s="13">
        <f t="shared" si="2060"/>
        <v>6.2458758667861976E-5</v>
      </c>
      <c r="BF1506" s="13">
        <f t="shared" si="2061"/>
        <v>6.330556609519232E-5</v>
      </c>
      <c r="BG1506" s="13">
        <f t="shared" si="2062"/>
        <v>4.2775902948952475E-5</v>
      </c>
      <c r="BH1506" s="13">
        <f t="shared" si="2063"/>
        <v>2.1677926436359152E-5</v>
      </c>
      <c r="BI1506" s="13">
        <f t="shared" si="2064"/>
        <v>8.7887331358686228E-6</v>
      </c>
      <c r="BJ1506" s="14">
        <f t="shared" si="2065"/>
        <v>0.64097821015058853</v>
      </c>
      <c r="BK1506" s="14">
        <f t="shared" si="2066"/>
        <v>0.20891842393176049</v>
      </c>
      <c r="BL1506" s="14">
        <f t="shared" si="2067"/>
        <v>0.14394821935317528</v>
      </c>
      <c r="BM1506" s="14">
        <f t="shared" si="2068"/>
        <v>0.54551580543581168</v>
      </c>
      <c r="BN1506" s="14">
        <f t="shared" si="2069"/>
        <v>0.44958336492080619</v>
      </c>
    </row>
    <row r="1507" spans="1:66" x14ac:dyDescent="0.25">
      <c r="A1507" t="s">
        <v>344</v>
      </c>
      <c r="B1507" t="s">
        <v>213</v>
      </c>
      <c r="C1507" t="s">
        <v>208</v>
      </c>
      <c r="D1507" t="s">
        <v>399</v>
      </c>
      <c r="E1507" s="10">
        <f>VLOOKUP(A1507,home!$A$2:$E$405,3,FALSE)</f>
        <v>1.3976999999999999</v>
      </c>
      <c r="F1507" s="10">
        <f>VLOOKUP(B1507,home!$B$2:$E$405,3,FALSE)</f>
        <v>1.0544</v>
      </c>
      <c r="G1507" s="10">
        <f>VLOOKUP(C1507,away!$B$2:$E$405,4,FALSE)</f>
        <v>0.68140000000000001</v>
      </c>
      <c r="H1507" s="10">
        <f>VLOOKUP(A1507,away!$A$2:$E$405,3,FALSE)</f>
        <v>1.0585</v>
      </c>
      <c r="I1507" s="10">
        <f>VLOOKUP(C1507,away!$B$2:$E$405,3,FALSE)</f>
        <v>1.1247</v>
      </c>
      <c r="J1507" s="10">
        <f>VLOOKUP(B1507,home!$B$2:$E$405,4,FALSE)</f>
        <v>1.1933</v>
      </c>
      <c r="K1507" s="12">
        <f t="shared" si="2014"/>
        <v>1.004202947232</v>
      </c>
      <c r="L1507" s="12">
        <f t="shared" si="2015"/>
        <v>1.4206176238349999</v>
      </c>
      <c r="M1507" s="13">
        <f t="shared" si="2016"/>
        <v>8.8493996000931177E-2</v>
      </c>
      <c r="N1507" s="13">
        <f t="shared" si="2017"/>
        <v>8.8865931596471909E-2</v>
      </c>
      <c r="O1507" s="13">
        <f t="shared" si="2018"/>
        <v>0.12571613032250684</v>
      </c>
      <c r="P1507" s="13">
        <f t="shared" si="2019"/>
        <v>0.12624450858446357</v>
      </c>
      <c r="Q1507" s="13">
        <f t="shared" si="2020"/>
        <v>4.4619715208847187E-2</v>
      </c>
      <c r="R1507" s="13">
        <f t="shared" si="2021"/>
        <v>8.9297275168245427E-2</v>
      </c>
      <c r="S1507" s="13">
        <f t="shared" si="2022"/>
        <v>4.5024738027326136E-2</v>
      </c>
      <c r="T1507" s="13">
        <f t="shared" si="2023"/>
        <v>6.3387553796186907E-2</v>
      </c>
      <c r="U1507" s="13">
        <f t="shared" si="2024"/>
        <v>8.9672586903738943E-2</v>
      </c>
      <c r="V1507" s="13">
        <f t="shared" si="2025"/>
        <v>7.1368632440507781E-3</v>
      </c>
      <c r="W1507" s="13">
        <f t="shared" si="2026"/>
        <v>1.4935749839125616E-2</v>
      </c>
      <c r="X1507" s="13">
        <f t="shared" si="2027"/>
        <v>2.1217989446652617E-2</v>
      </c>
      <c r="Y1507" s="13">
        <f t="shared" si="2028"/>
        <v>1.5071324875129872E-2</v>
      </c>
      <c r="Z1507" s="13">
        <f t="shared" si="2029"/>
        <v>4.2285760954817668E-2</v>
      </c>
      <c r="AA1507" s="13">
        <f t="shared" si="2030"/>
        <v>4.2463485776775736E-2</v>
      </c>
      <c r="AB1507" s="13">
        <f t="shared" si="2031"/>
        <v>2.1320978783391148E-2</v>
      </c>
      <c r="AC1507" s="13">
        <f t="shared" si="2032"/>
        <v>6.3633539688827466E-4</v>
      </c>
      <c r="AD1507" s="13">
        <f t="shared" si="2033"/>
        <v>3.7496310018924526E-3</v>
      </c>
      <c r="AE1507" s="13">
        <f t="shared" si="2034"/>
        <v>5.3267918841665065E-3</v>
      </c>
      <c r="AF1507" s="13">
        <f t="shared" si="2035"/>
        <v>3.7836672145740925E-3</v>
      </c>
      <c r="AG1507" s="13">
        <f t="shared" si="2036"/>
        <v>1.7917147759168807E-3</v>
      </c>
      <c r="AH1507" s="13">
        <f t="shared" si="2037"/>
        <v>1.5017974312421975E-2</v>
      </c>
      <c r="AI1507" s="13">
        <f t="shared" si="2038"/>
        <v>1.5081094065988617E-2</v>
      </c>
      <c r="AJ1507" s="13">
        <f t="shared" si="2039"/>
        <v>7.5722395542743952E-3</v>
      </c>
      <c r="AK1507" s="13">
        <f t="shared" si="2040"/>
        <v>2.5346884258496917E-3</v>
      </c>
      <c r="AL1507" s="13">
        <f t="shared" si="2041"/>
        <v>3.6311547949180433E-5</v>
      </c>
      <c r="AM1507" s="13">
        <f t="shared" si="2042"/>
        <v>7.5307810062657588E-4</v>
      </c>
      <c r="AN1507" s="13">
        <f t="shared" si="2043"/>
        <v>1.0698360218743012E-3</v>
      </c>
      <c r="AO1507" s="13">
        <f t="shared" si="2044"/>
        <v>7.5991395364407948E-4</v>
      </c>
      <c r="AP1507" s="13">
        <f t="shared" si="2045"/>
        <v>3.5984905171497093E-4</v>
      </c>
      <c r="AQ1507" s="13">
        <f t="shared" si="2046"/>
        <v>1.2780197619665002E-4</v>
      </c>
      <c r="AR1507" s="13">
        <f t="shared" si="2047"/>
        <v>4.2669597965055948E-3</v>
      </c>
      <c r="AS1507" s="13">
        <f t="shared" si="2048"/>
        <v>4.2848936033713734E-3</v>
      </c>
      <c r="AT1507" s="13">
        <f t="shared" si="2049"/>
        <v>2.1514513925405382E-3</v>
      </c>
      <c r="AU1507" s="13">
        <f t="shared" si="2050"/>
        <v>7.2016460973853313E-4</v>
      </c>
      <c r="AV1507" s="13">
        <f t="shared" si="2051"/>
        <v>1.8079785589790448E-4</v>
      </c>
      <c r="AW1507" s="13">
        <f t="shared" si="2052"/>
        <v>1.4389342572954607E-6</v>
      </c>
      <c r="AX1507" s="13">
        <f t="shared" si="2053"/>
        <v>1.2604054135751397E-4</v>
      </c>
      <c r="AY1507" s="13">
        <f t="shared" si="2054"/>
        <v>1.7905541437018854E-4</v>
      </c>
      <c r="AZ1507" s="13">
        <f t="shared" si="2055"/>
        <v>1.2718463864868428E-4</v>
      </c>
      <c r="BA1507" s="13">
        <f t="shared" si="2056"/>
        <v>6.0226913048469007E-5</v>
      </c>
      <c r="BB1507" s="13">
        <f t="shared" si="2057"/>
        <v>2.13898535264583E-5</v>
      </c>
      <c r="BC1507" s="13">
        <f t="shared" si="2058"/>
        <v>6.0773605781871769E-6</v>
      </c>
      <c r="BD1507" s="13">
        <f t="shared" si="2059"/>
        <v>1.0102863811852082E-3</v>
      </c>
      <c r="BE1507" s="13">
        <f t="shared" si="2060"/>
        <v>1.0145325615345379E-3</v>
      </c>
      <c r="BF1507" s="13">
        <f t="shared" si="2061"/>
        <v>5.0939829417790653E-4</v>
      </c>
      <c r="BG1507" s="13">
        <f t="shared" si="2062"/>
        <v>1.7051308944280241E-4</v>
      </c>
      <c r="BH1507" s="13">
        <f t="shared" si="2063"/>
        <v>4.2807436740023939E-5</v>
      </c>
      <c r="BI1507" s="13">
        <f t="shared" si="2064"/>
        <v>8.5974708275558904E-6</v>
      </c>
      <c r="BJ1507" s="14">
        <f t="shared" si="2065"/>
        <v>0.26634052346455017</v>
      </c>
      <c r="BK1507" s="14">
        <f t="shared" si="2066"/>
        <v>0.26775180821597933</v>
      </c>
      <c r="BL1507" s="14">
        <f t="shared" si="2067"/>
        <v>0.42303685580515477</v>
      </c>
      <c r="BM1507" s="14">
        <f t="shared" si="2068"/>
        <v>0.4359997750789229</v>
      </c>
      <c r="BN1507" s="14">
        <f t="shared" si="2069"/>
        <v>0.56323755688146604</v>
      </c>
    </row>
    <row r="1508" spans="1:66" x14ac:dyDescent="0.25">
      <c r="A1508" t="s">
        <v>344</v>
      </c>
      <c r="B1508" t="s">
        <v>201</v>
      </c>
      <c r="C1508" t="s">
        <v>203</v>
      </c>
      <c r="D1508" t="s">
        <v>399</v>
      </c>
      <c r="E1508" s="10">
        <f>VLOOKUP(A1508,home!$A$2:$E$405,3,FALSE)</f>
        <v>1.3976999999999999</v>
      </c>
      <c r="F1508" s="10">
        <f>VLOOKUP(B1508,home!$B$2:$E$405,3,FALSE)</f>
        <v>0.8417</v>
      </c>
      <c r="G1508" s="10">
        <f>VLOOKUP(C1508,away!$B$2:$E$405,4,FALSE)</f>
        <v>0.89429999999999998</v>
      </c>
      <c r="H1508" s="10">
        <f>VLOOKUP(A1508,away!$A$2:$E$405,3,FALSE)</f>
        <v>1.0585</v>
      </c>
      <c r="I1508" s="10">
        <f>VLOOKUP(C1508,away!$B$2:$E$405,3,FALSE)</f>
        <v>1.1809000000000001</v>
      </c>
      <c r="J1508" s="10">
        <f>VLOOKUP(B1508,home!$B$2:$E$405,4,FALSE)</f>
        <v>1.0003</v>
      </c>
      <c r="K1508" s="12">
        <f t="shared" si="2014"/>
        <v>1.0520939496869999</v>
      </c>
      <c r="L1508" s="12">
        <f t="shared" si="2015"/>
        <v>1.250357644795</v>
      </c>
      <c r="M1508" s="13">
        <f t="shared" si="2016"/>
        <v>0.10001335074233689</v>
      </c>
      <c r="N1508" s="13">
        <f t="shared" si="2017"/>
        <v>0.10522344120393644</v>
      </c>
      <c r="O1508" s="13">
        <f t="shared" si="2018"/>
        <v>0.1250524576822446</v>
      </c>
      <c r="P1508" s="13">
        <f t="shared" si="2019"/>
        <v>0.13156693412097911</v>
      </c>
      <c r="Q1508" s="13">
        <f t="shared" si="2020"/>
        <v>5.5352472927953644E-2</v>
      </c>
      <c r="R1508" s="13">
        <f t="shared" si="2021"/>
        <v>7.8180148231698915E-2</v>
      </c>
      <c r="S1508" s="13">
        <f t="shared" si="2022"/>
        <v>4.3268868669816982E-2</v>
      </c>
      <c r="T1508" s="13">
        <f t="shared" si="2023"/>
        <v>6.9210387683775118E-2</v>
      </c>
      <c r="U1508" s="13">
        <f t="shared" si="2024"/>
        <v>8.2252860940203218E-2</v>
      </c>
      <c r="V1508" s="13">
        <f t="shared" si="2025"/>
        <v>6.3244360783583694E-3</v>
      </c>
      <c r="W1508" s="13">
        <f t="shared" si="2026"/>
        <v>1.9412000622571163E-2</v>
      </c>
      <c r="X1508" s="13">
        <f t="shared" si="2027"/>
        <v>2.4271943379197154E-2</v>
      </c>
      <c r="Y1508" s="13">
        <f t="shared" si="2028"/>
        <v>1.5174304979105279E-2</v>
      </c>
      <c r="Z1508" s="13">
        <f t="shared" si="2029"/>
        <v>3.2584382004236995E-2</v>
      </c>
      <c r="AA1508" s="13">
        <f t="shared" si="2030"/>
        <v>3.4281831160947698E-2</v>
      </c>
      <c r="AB1508" s="13">
        <f t="shared" si="2031"/>
        <v>1.8033853574312166E-2</v>
      </c>
      <c r="AC1508" s="13">
        <f t="shared" si="2032"/>
        <v>5.1998474372274921E-4</v>
      </c>
      <c r="AD1508" s="13">
        <f t="shared" si="2033"/>
        <v>5.1058121015818483E-3</v>
      </c>
      <c r="AE1508" s="13">
        <f t="shared" si="2034"/>
        <v>6.3840911940996892E-3</v>
      </c>
      <c r="AF1508" s="13">
        <f t="shared" si="2035"/>
        <v>3.9911986148054943E-3</v>
      </c>
      <c r="AG1508" s="13">
        <f t="shared" si="2036"/>
        <v>1.663475233305754E-3</v>
      </c>
      <c r="AH1508" s="13">
        <f t="shared" si="2037"/>
        <v>1.0185532784979592E-2</v>
      </c>
      <c r="AI1508" s="13">
        <f t="shared" si="2038"/>
        <v>1.0716137417415606E-2</v>
      </c>
      <c r="AJ1508" s="13">
        <f t="shared" si="2039"/>
        <v>5.6371916704387156E-3</v>
      </c>
      <c r="AK1508" s="13">
        <f t="shared" si="2040"/>
        <v>1.976951749898175E-3</v>
      </c>
      <c r="AL1508" s="13">
        <f t="shared" si="2041"/>
        <v>2.7361466449628777E-5</v>
      </c>
      <c r="AM1508" s="13">
        <f t="shared" si="2042"/>
        <v>1.0743588040625859E-3</v>
      </c>
      <c r="AN1508" s="13">
        <f t="shared" si="2043"/>
        <v>1.3433327439124677E-3</v>
      </c>
      <c r="AO1508" s="13">
        <f t="shared" si="2044"/>
        <v>8.3982318292719939E-4</v>
      </c>
      <c r="AP1508" s="13">
        <f t="shared" si="2045"/>
        <v>3.5002644568303098E-4</v>
      </c>
      <c r="AQ1508" s="13">
        <f t="shared" si="2046"/>
        <v>1.0941456056004995E-4</v>
      </c>
      <c r="AR1508" s="13">
        <f t="shared" si="2047"/>
        <v>2.5471117568018667E-3</v>
      </c>
      <c r="AS1508" s="13">
        <f t="shared" si="2048"/>
        <v>2.6798008685078689E-3</v>
      </c>
      <c r="AT1508" s="13">
        <f t="shared" si="2049"/>
        <v>1.4097011400615483E-3</v>
      </c>
      <c r="AU1508" s="13">
        <f t="shared" si="2050"/>
        <v>4.9437934677520705E-4</v>
      </c>
      <c r="AV1508" s="13">
        <f t="shared" si="2051"/>
        <v>1.300333798981016E-4</v>
      </c>
      <c r="AW1508" s="13">
        <f t="shared" si="2052"/>
        <v>9.998288081630361E-7</v>
      </c>
      <c r="AX1508" s="13">
        <f t="shared" si="2053"/>
        <v>1.8838773292453455E-4</v>
      </c>
      <c r="AY1508" s="13">
        <f t="shared" si="2054"/>
        <v>2.3555204204779047E-4</v>
      </c>
      <c r="AZ1508" s="13">
        <f t="shared" si="2055"/>
        <v>1.472621482607641E-4</v>
      </c>
      <c r="BA1508" s="13">
        <f t="shared" si="2056"/>
        <v>6.1376784288927005E-5</v>
      </c>
      <c r="BB1508" s="13">
        <f t="shared" si="2057"/>
        <v>1.9185732862148392E-5</v>
      </c>
      <c r="BC1508" s="13">
        <f t="shared" si="2058"/>
        <v>4.7978055510363779E-6</v>
      </c>
      <c r="BD1508" s="13">
        <f t="shared" si="2059"/>
        <v>5.3080010954407227E-4</v>
      </c>
      <c r="BE1508" s="13">
        <f t="shared" si="2060"/>
        <v>5.5845158374451514E-4</v>
      </c>
      <c r="BF1508" s="13">
        <f t="shared" si="2061"/>
        <v>2.9377176622536366E-4</v>
      </c>
      <c r="BG1508" s="13">
        <f t="shared" si="2062"/>
        <v>1.030251659448563E-4</v>
      </c>
      <c r="BH1508" s="13">
        <f t="shared" si="2063"/>
        <v>2.709803843902061E-5</v>
      </c>
      <c r="BI1508" s="13">
        <f t="shared" si="2064"/>
        <v>5.7019364580158695E-6</v>
      </c>
      <c r="BJ1508" s="14">
        <f t="shared" si="2065"/>
        <v>0.31016264592341214</v>
      </c>
      <c r="BK1508" s="14">
        <f t="shared" si="2066"/>
        <v>0.28195648786371147</v>
      </c>
      <c r="BL1508" s="14">
        <f t="shared" si="2067"/>
        <v>0.37509684030453905</v>
      </c>
      <c r="BM1508" s="14">
        <f t="shared" si="2068"/>
        <v>0.40417699897351045</v>
      </c>
      <c r="BN1508" s="14">
        <f t="shared" si="2069"/>
        <v>0.59538880490914958</v>
      </c>
    </row>
    <row r="1509" spans="1:66" x14ac:dyDescent="0.25">
      <c r="A1509" t="s">
        <v>290</v>
      </c>
      <c r="B1509" t="s">
        <v>291</v>
      </c>
      <c r="C1509" t="s">
        <v>307</v>
      </c>
      <c r="D1509" t="s">
        <v>399</v>
      </c>
      <c r="E1509" s="10">
        <f>VLOOKUP(A1509,home!$A$2:$E$405,3,FALSE)</f>
        <v>1.6512</v>
      </c>
      <c r="F1509" s="10">
        <f>VLOOKUP(B1509,home!$B$2:$E$405,3,FALSE)</f>
        <v>0.90839999999999999</v>
      </c>
      <c r="G1509" s="10">
        <f>VLOOKUP(C1509,away!$B$2:$E$405,4,FALSE)</f>
        <v>0.8327</v>
      </c>
      <c r="H1509" s="10">
        <f>VLOOKUP(A1509,away!$A$2:$E$405,3,FALSE)</f>
        <v>1.1418999999999999</v>
      </c>
      <c r="I1509" s="10">
        <f>VLOOKUP(C1509,away!$B$2:$E$405,3,FALSE)</f>
        <v>0.87570000000000003</v>
      </c>
      <c r="J1509" s="10">
        <f>VLOOKUP(B1509,home!$B$2:$E$405,4,FALSE)</f>
        <v>0.71150000000000002</v>
      </c>
      <c r="K1509" s="12">
        <f t="shared" si="2014"/>
        <v>1.2490084316159999</v>
      </c>
      <c r="L1509" s="12">
        <f t="shared" si="2015"/>
        <v>0.71147284204499994</v>
      </c>
      <c r="M1509" s="13">
        <f t="shared" si="2016"/>
        <v>0.14079064578362813</v>
      </c>
      <c r="N1509" s="13">
        <f t="shared" si="2017"/>
        <v>0.17584870367641314</v>
      </c>
      <c r="O1509" s="13">
        <f t="shared" si="2018"/>
        <v>0.10016872088902878</v>
      </c>
      <c r="P1509" s="13">
        <f t="shared" si="2019"/>
        <v>0.12511157697458666</v>
      </c>
      <c r="Q1509" s="13">
        <f t="shared" si="2020"/>
        <v>0.10981825679029178</v>
      </c>
      <c r="R1509" s="13">
        <f t="shared" si="2021"/>
        <v>3.5633662267464825E-2</v>
      </c>
      <c r="S1509" s="13">
        <f t="shared" si="2022"/>
        <v>2.7794649647967122E-2</v>
      </c>
      <c r="T1509" s="13">
        <f t="shared" si="2023"/>
        <v>7.8132707267016502E-2</v>
      </c>
      <c r="U1509" s="13">
        <f t="shared" si="2024"/>
        <v>4.4506744621420471E-2</v>
      </c>
      <c r="V1509" s="13">
        <f t="shared" si="2025"/>
        <v>2.7443682857055274E-3</v>
      </c>
      <c r="W1509" s="13">
        <f t="shared" si="2026"/>
        <v>4.5721309558815149E-2</v>
      </c>
      <c r="X1509" s="13">
        <f t="shared" si="2027"/>
        <v>3.2529470053829432E-2</v>
      </c>
      <c r="Y1509" s="13">
        <f t="shared" si="2028"/>
        <v>1.157191725470787E-2</v>
      </c>
      <c r="Z1509" s="13">
        <f t="shared" si="2029"/>
        <v>8.4507943219682916E-3</v>
      </c>
      <c r="AA1509" s="13">
        <f t="shared" si="2030"/>
        <v>1.0555113361991013E-2</v>
      </c>
      <c r="AB1509" s="13">
        <f t="shared" si="2031"/>
        <v>6.5917127928947425E-3</v>
      </c>
      <c r="AC1509" s="13">
        <f t="shared" si="2032"/>
        <v>1.5242145621278413E-4</v>
      </c>
      <c r="AD1509" s="13">
        <f t="shared" si="2033"/>
        <v>1.4276575285871351E-2</v>
      </c>
      <c r="AE1509" s="13">
        <f t="shared" si="2034"/>
        <v>1.0157395593308296E-2</v>
      </c>
      <c r="AF1509" s="13">
        <f t="shared" si="2035"/>
        <v>3.6133555552732054E-3</v>
      </c>
      <c r="AG1509" s="13">
        <f t="shared" si="2036"/>
        <v>8.5693478207643883E-4</v>
      </c>
      <c r="AH1509" s="13">
        <f t="shared" si="2037"/>
        <v>1.503127663447132E-3</v>
      </c>
      <c r="AI1509" s="13">
        <f t="shared" si="2038"/>
        <v>1.8774191254407246E-3</v>
      </c>
      <c r="AJ1509" s="13">
        <f t="shared" si="2039"/>
        <v>1.1724561586763014E-3</v>
      </c>
      <c r="AK1509" s="13">
        <f t="shared" si="2040"/>
        <v>4.8813587596226887E-4</v>
      </c>
      <c r="AL1509" s="13">
        <f t="shared" si="2041"/>
        <v>5.4178851571861614E-6</v>
      </c>
      <c r="AM1509" s="13">
        <f t="shared" si="2042"/>
        <v>3.566312581330782E-3</v>
      </c>
      <c r="AN1509" s="13">
        <f t="shared" si="2043"/>
        <v>2.5373345478602511E-3</v>
      </c>
      <c r="AO1509" s="13">
        <f t="shared" si="2044"/>
        <v>9.0262231099254872E-4</v>
      </c>
      <c r="AP1509" s="13">
        <f t="shared" si="2045"/>
        <v>2.1406375363169818E-4</v>
      </c>
      <c r="AQ1509" s="13">
        <f t="shared" si="2046"/>
        <v>3.8075136793791237E-5</v>
      </c>
      <c r="AR1509" s="13">
        <f t="shared" si="2047"/>
        <v>2.138869021338383E-4</v>
      </c>
      <c r="AS1509" s="13">
        <f t="shared" si="2048"/>
        <v>2.6714654417739022E-4</v>
      </c>
      <c r="AT1509" s="13">
        <f t="shared" si="2049"/>
        <v>1.6683414307731837E-4</v>
      </c>
      <c r="AU1509" s="13">
        <f t="shared" si="2050"/>
        <v>6.9459083795000222E-5</v>
      </c>
      <c r="AV1509" s="13">
        <f t="shared" si="2051"/>
        <v>2.1688745328069414E-5</v>
      </c>
      <c r="AW1509" s="13">
        <f t="shared" si="2052"/>
        <v>1.3373681975933714E-7</v>
      </c>
      <c r="AX1509" s="13">
        <f t="shared" si="2053"/>
        <v>7.4239241397672825E-4</v>
      </c>
      <c r="AY1509" s="13">
        <f t="shared" si="2054"/>
        <v>5.2819204068467094E-4</v>
      </c>
      <c r="AZ1509" s="13">
        <f t="shared" si="2055"/>
        <v>1.8789714616573549E-4</v>
      </c>
      <c r="BA1509" s="13">
        <f t="shared" si="2056"/>
        <v>4.4561238864893538E-5</v>
      </c>
      <c r="BB1509" s="13">
        <f t="shared" si="2057"/>
        <v>7.9260278150629767E-6</v>
      </c>
      <c r="BC1509" s="13">
        <f t="shared" si="2058"/>
        <v>1.1278307071421157E-6</v>
      </c>
      <c r="BD1509" s="13">
        <f t="shared" si="2059"/>
        <v>2.536245368956044E-5</v>
      </c>
      <c r="BE1509" s="13">
        <f t="shared" si="2060"/>
        <v>3.1677918504731314E-5</v>
      </c>
      <c r="BF1509" s="13">
        <f t="shared" si="2061"/>
        <v>1.9782993654226969E-5</v>
      </c>
      <c r="BG1509" s="13">
        <f t="shared" si="2062"/>
        <v>8.2363752922450993E-6</v>
      </c>
      <c r="BH1509" s="13">
        <f t="shared" si="2063"/>
        <v>2.5718255464919591E-6</v>
      </c>
      <c r="BI1509" s="13">
        <f t="shared" si="2064"/>
        <v>6.4244635844277632E-7</v>
      </c>
      <c r="BJ1509" s="14">
        <f t="shared" si="2065"/>
        <v>0.4912971308464264</v>
      </c>
      <c r="BK1509" s="14">
        <f t="shared" si="2066"/>
        <v>0.29712727207394207</v>
      </c>
      <c r="BL1509" s="14">
        <f t="shared" si="2067"/>
        <v>0.2033243821878836</v>
      </c>
      <c r="BM1509" s="14">
        <f t="shared" si="2068"/>
        <v>0.3122999547449421</v>
      </c>
      <c r="BN1509" s="14">
        <f t="shared" si="2069"/>
        <v>0.68737156638141328</v>
      </c>
    </row>
    <row r="1510" spans="1:66" x14ac:dyDescent="0.25">
      <c r="A1510" t="s">
        <v>290</v>
      </c>
      <c r="B1510" t="s">
        <v>297</v>
      </c>
      <c r="C1510" t="s">
        <v>306</v>
      </c>
      <c r="D1510" t="s">
        <v>399</v>
      </c>
      <c r="E1510" s="10">
        <f>VLOOKUP(A1510,home!$A$2:$E$405,3,FALSE)</f>
        <v>1.6512</v>
      </c>
      <c r="F1510" s="10">
        <f>VLOOKUP(B1510,home!$B$2:$E$405,3,FALSE)</f>
        <v>1.1734</v>
      </c>
      <c r="G1510" s="10">
        <f>VLOOKUP(C1510,away!$B$2:$E$405,4,FALSE)</f>
        <v>0.81940000000000002</v>
      </c>
      <c r="H1510" s="10">
        <f>VLOOKUP(A1510,away!$A$2:$E$405,3,FALSE)</f>
        <v>1.1418999999999999</v>
      </c>
      <c r="I1510" s="10">
        <f>VLOOKUP(C1510,away!$B$2:$E$405,3,FALSE)</f>
        <v>1.7515000000000001</v>
      </c>
      <c r="J1510" s="10">
        <f>VLOOKUP(B1510,home!$B$2:$E$405,4,FALSE)</f>
        <v>0.76629999999999998</v>
      </c>
      <c r="K1510" s="12">
        <f t="shared" si="2014"/>
        <v>1.587602314752</v>
      </c>
      <c r="L1510" s="12">
        <f t="shared" si="2015"/>
        <v>1.5326290044549999</v>
      </c>
      <c r="M1510" s="13">
        <f t="shared" si="2016"/>
        <v>4.4146955199813168E-2</v>
      </c>
      <c r="N1510" s="13">
        <f t="shared" si="2017"/>
        <v>7.008780826447622E-2</v>
      </c>
      <c r="O1510" s="13">
        <f t="shared" si="2018"/>
        <v>6.7660903997609143E-2</v>
      </c>
      <c r="P1510" s="13">
        <f t="shared" si="2019"/>
        <v>0.1074186078048171</v>
      </c>
      <c r="Q1510" s="13">
        <f t="shared" si="2020"/>
        <v>5.5635783318288418E-2</v>
      </c>
      <c r="R1510" s="13">
        <f t="shared" si="2021"/>
        <v>5.1849531967190519E-2</v>
      </c>
      <c r="S1510" s="13">
        <f t="shared" si="2022"/>
        <v>6.5342882937790656E-2</v>
      </c>
      <c r="T1510" s="13">
        <f t="shared" si="2023"/>
        <v>8.5269015199182466E-2</v>
      </c>
      <c r="U1510" s="13">
        <f t="shared" si="2024"/>
        <v>8.2316436969919485E-2</v>
      </c>
      <c r="V1510" s="13">
        <f t="shared" si="2025"/>
        <v>1.7665850298198577E-2</v>
      </c>
      <c r="W1510" s="13">
        <f t="shared" si="2026"/>
        <v>2.9442499459718458E-2</v>
      </c>
      <c r="X1510" s="13">
        <f t="shared" si="2027"/>
        <v>4.5124428635615173E-2</v>
      </c>
      <c r="Y1510" s="13">
        <f t="shared" si="2028"/>
        <v>3.4579504068201795E-2</v>
      </c>
      <c r="Z1510" s="13">
        <f t="shared" si="2029"/>
        <v>2.6488698853444296E-2</v>
      </c>
      <c r="AA1510" s="13">
        <f t="shared" si="2030"/>
        <v>4.2053519614496805E-2</v>
      </c>
      <c r="AB1510" s="13">
        <f t="shared" si="2031"/>
        <v>3.3382132541721891E-2</v>
      </c>
      <c r="AC1510" s="13">
        <f t="shared" si="2032"/>
        <v>2.686540096780043E-3</v>
      </c>
      <c r="AD1510" s="13">
        <f t="shared" si="2033"/>
        <v>1.1685745073583389E-2</v>
      </c>
      <c r="AE1510" s="13">
        <f t="shared" si="2034"/>
        <v>1.7909911838441029E-2</v>
      </c>
      <c r="AF1510" s="13">
        <f t="shared" si="2035"/>
        <v>1.3724625175413349E-2</v>
      </c>
      <c r="AG1510" s="13">
        <f t="shared" si="2036"/>
        <v>7.0115862063705953E-3</v>
      </c>
      <c r="AH1510" s="13">
        <f t="shared" si="2037"/>
        <v>1.0149337038265654E-2</v>
      </c>
      <c r="AI1510" s="13">
        <f t="shared" si="2038"/>
        <v>1.611311097514876E-2</v>
      </c>
      <c r="AJ1510" s="13">
        <f t="shared" si="2039"/>
        <v>1.2790606141001018E-2</v>
      </c>
      <c r="AK1510" s="13">
        <f t="shared" si="2040"/>
        <v>6.7687986388447856E-3</v>
      </c>
      <c r="AL1510" s="13">
        <f t="shared" si="2041"/>
        <v>2.6147615001013898E-4</v>
      </c>
      <c r="AM1510" s="13">
        <f t="shared" si="2042"/>
        <v>3.7104631856845526E-3</v>
      </c>
      <c r="AN1510" s="13">
        <f t="shared" si="2043"/>
        <v>5.6867634983426433E-3</v>
      </c>
      <c r="AO1510" s="13">
        <f t="shared" si="2044"/>
        <v>4.3578493395179602E-3</v>
      </c>
      <c r="AP1510" s="13">
        <f t="shared" si="2045"/>
        <v>2.2263220982634297E-3</v>
      </c>
      <c r="AQ1510" s="13">
        <f t="shared" si="2046"/>
        <v>8.5303145526441154E-4</v>
      </c>
      <c r="AR1510" s="13">
        <f t="shared" si="2047"/>
        <v>3.1110336641670699E-3</v>
      </c>
      <c r="AS1510" s="13">
        <f t="shared" si="2048"/>
        <v>4.9390842465030357E-3</v>
      </c>
      <c r="AT1510" s="13">
        <f t="shared" si="2049"/>
        <v>3.9206507912516791E-3</v>
      </c>
      <c r="AU1510" s="13">
        <f t="shared" si="2050"/>
        <v>2.0748114238418086E-3</v>
      </c>
      <c r="AV1510" s="13">
        <f t="shared" si="2051"/>
        <v>8.2349385479128735E-4</v>
      </c>
      <c r="AW1510" s="13">
        <f t="shared" si="2052"/>
        <v>1.7672921345642652E-5</v>
      </c>
      <c r="AX1510" s="13">
        <f t="shared" si="2053"/>
        <v>9.8178999039914621E-4</v>
      </c>
      <c r="AY1510" s="13">
        <f t="shared" si="2054"/>
        <v>1.5047198155693272E-3</v>
      </c>
      <c r="AZ1510" s="13">
        <f t="shared" si="2055"/>
        <v>1.153088616459865E-3</v>
      </c>
      <c r="BA1510" s="13">
        <f t="shared" si="2056"/>
        <v>5.8908568609775851E-4</v>
      </c>
      <c r="BB1510" s="13">
        <f t="shared" si="2057"/>
        <v>2.2571245215567451E-4</v>
      </c>
      <c r="BC1510" s="13">
        <f t="shared" si="2058"/>
        <v>6.9186690168089642E-5</v>
      </c>
      <c r="BD1510" s="13">
        <f t="shared" si="2059"/>
        <v>7.9467673792306219E-4</v>
      </c>
      <c r="BE1510" s="13">
        <f t="shared" si="2060"/>
        <v>1.2616306286062219E-3</v>
      </c>
      <c r="BF1510" s="13">
        <f t="shared" si="2061"/>
        <v>1.0014838531686296E-3</v>
      </c>
      <c r="BG1510" s="13">
        <f t="shared" si="2062"/>
        <v>5.29986027825756E-4</v>
      </c>
      <c r="BH1510" s="13">
        <f t="shared" si="2063"/>
        <v>2.1035176114059712E-4</v>
      </c>
      <c r="BI1510" s="13">
        <f t="shared" si="2064"/>
        <v>6.6790988579794336E-5</v>
      </c>
      <c r="BJ1510" s="14">
        <f t="shared" si="2065"/>
        <v>0.39182892006721382</v>
      </c>
      <c r="BK1510" s="14">
        <f t="shared" si="2066"/>
        <v>0.239027032302979</v>
      </c>
      <c r="BL1510" s="14">
        <f t="shared" si="2067"/>
        <v>0.34181837186199704</v>
      </c>
      <c r="BM1510" s="14">
        <f t="shared" si="2068"/>
        <v>0.60087638563921597</v>
      </c>
      <c r="BN1510" s="14">
        <f t="shared" si="2069"/>
        <v>0.39679959055219455</v>
      </c>
    </row>
    <row r="1511" spans="1:66" x14ac:dyDescent="0.25">
      <c r="A1511" t="s">
        <v>290</v>
      </c>
      <c r="B1511" t="s">
        <v>298</v>
      </c>
      <c r="C1511" t="s">
        <v>293</v>
      </c>
      <c r="D1511" t="s">
        <v>399</v>
      </c>
      <c r="E1511" s="10">
        <f>VLOOKUP(A1511,home!$A$2:$E$405,3,FALSE)</f>
        <v>1.6512</v>
      </c>
      <c r="F1511" s="10">
        <f>VLOOKUP(B1511,home!$B$2:$E$405,3,FALSE)</f>
        <v>0.60560000000000003</v>
      </c>
      <c r="G1511" s="10">
        <f>VLOOKUP(C1511,away!$B$2:$E$405,4,FALSE)</f>
        <v>1.2868999999999999</v>
      </c>
      <c r="H1511" s="10">
        <f>VLOOKUP(A1511,away!$A$2:$E$405,3,FALSE)</f>
        <v>1.1418999999999999</v>
      </c>
      <c r="I1511" s="10">
        <f>VLOOKUP(C1511,away!$B$2:$E$405,3,FALSE)</f>
        <v>0.71150000000000002</v>
      </c>
      <c r="J1511" s="10">
        <f>VLOOKUP(B1511,home!$B$2:$E$405,4,FALSE)</f>
        <v>1.4778</v>
      </c>
      <c r="K1511" s="12">
        <f t="shared" si="2014"/>
        <v>1.286857171968</v>
      </c>
      <c r="L1511" s="12">
        <f t="shared" si="2015"/>
        <v>1.2006561219299998</v>
      </c>
      <c r="M1511" s="13">
        <f t="shared" si="2016"/>
        <v>8.3116395853069444E-2</v>
      </c>
      <c r="N1511" s="13">
        <f t="shared" si="2017"/>
        <v>0.10695893011165375</v>
      </c>
      <c r="O1511" s="13">
        <f t="shared" si="2018"/>
        <v>9.9794209513745083E-2</v>
      </c>
      <c r="P1511" s="13">
        <f t="shared" si="2019"/>
        <v>0.12842089423364006</v>
      </c>
      <c r="Q1511" s="13">
        <f t="shared" si="2020"/>
        <v>6.8820433160102876E-2</v>
      </c>
      <c r="R1511" s="13">
        <f t="shared" si="2021"/>
        <v>5.9909264292921531E-2</v>
      </c>
      <c r="S1511" s="13">
        <f t="shared" si="2022"/>
        <v>4.9604912203248336E-2</v>
      </c>
      <c r="T1511" s="13">
        <f t="shared" si="2023"/>
        <v>8.262967438755188E-2</v>
      </c>
      <c r="U1511" s="13">
        <f t="shared" si="2024"/>
        <v>7.7094666422672486E-2</v>
      </c>
      <c r="V1511" s="13">
        <f t="shared" si="2025"/>
        <v>8.5159119571487363E-3</v>
      </c>
      <c r="W1511" s="13">
        <f t="shared" si="2026"/>
        <v>2.9520689330007576E-2</v>
      </c>
      <c r="X1511" s="13">
        <f t="shared" si="2027"/>
        <v>3.544419636766722E-2</v>
      </c>
      <c r="Y1511" s="13">
        <f t="shared" si="2028"/>
        <v>2.1278145677864357E-2</v>
      </c>
      <c r="Z1511" s="13">
        <f t="shared" si="2029"/>
        <v>2.3976808311206195E-2</v>
      </c>
      <c r="AA1511" s="13">
        <f t="shared" si="2030"/>
        <v>3.0854727736177642E-2</v>
      </c>
      <c r="AB1511" s="13">
        <f t="shared" si="2031"/>
        <v>1.9852813838210092E-2</v>
      </c>
      <c r="AC1511" s="13">
        <f t="shared" si="2032"/>
        <v>8.2235657111297982E-4</v>
      </c>
      <c r="AD1511" s="13">
        <f t="shared" si="2033"/>
        <v>9.497227696439868E-3</v>
      </c>
      <c r="AE1511" s="13">
        <f t="shared" si="2034"/>
        <v>1.1402904575093678E-2</v>
      </c>
      <c r="AF1511" s="13">
        <f t="shared" si="2035"/>
        <v>6.8454835929349141E-3</v>
      </c>
      <c r="AG1511" s="13">
        <f t="shared" si="2036"/>
        <v>2.7396905944762255E-3</v>
      </c>
      <c r="AH1511" s="13">
        <f t="shared" si="2037"/>
        <v>7.1969754207979525E-3</v>
      </c>
      <c r="AI1511" s="13">
        <f t="shared" si="2038"/>
        <v>9.2614794367312601E-3</v>
      </c>
      <c r="AJ1511" s="13">
        <f t="shared" si="2039"/>
        <v>5.9591006180958889E-3</v>
      </c>
      <c r="AK1511" s="13">
        <f t="shared" si="2040"/>
        <v>2.5561704562918784E-3</v>
      </c>
      <c r="AL1511" s="13">
        <f t="shared" si="2041"/>
        <v>5.0824035454053559E-5</v>
      </c>
      <c r="AM1511" s="13">
        <f t="shared" si="2042"/>
        <v>2.4443151149953525E-3</v>
      </c>
      <c r="AN1511" s="13">
        <f t="shared" si="2043"/>
        <v>2.9347819067452011E-3</v>
      </c>
      <c r="AO1511" s="13">
        <f t="shared" si="2044"/>
        <v>1.7618319314315119E-3</v>
      </c>
      <c r="AP1511" s="13">
        <f t="shared" si="2045"/>
        <v>7.0511809809500024E-4</v>
      </c>
      <c r="AQ1511" s="13">
        <f t="shared" si="2046"/>
        <v>2.1165109029034997E-4</v>
      </c>
      <c r="AR1511" s="13">
        <f t="shared" si="2047"/>
        <v>1.7282185196721594E-3</v>
      </c>
      <c r="AS1511" s="13">
        <f t="shared" si="2048"/>
        <v>2.2239703967680386E-3</v>
      </c>
      <c r="AT1511" s="13">
        <f t="shared" si="2049"/>
        <v>1.4309661276627349E-3</v>
      </c>
      <c r="AU1511" s="13">
        <f t="shared" si="2050"/>
        <v>6.1381634140868886E-4</v>
      </c>
      <c r="AV1511" s="13">
        <f t="shared" si="2051"/>
        <v>1.9747349030323249E-4</v>
      </c>
      <c r="AW1511" s="13">
        <f t="shared" si="2052"/>
        <v>2.1813011656000052E-6</v>
      </c>
      <c r="AX1511" s="13">
        <f t="shared" si="2053"/>
        <v>5.242474060469255E-4</v>
      </c>
      <c r="AY1511" s="13">
        <f t="shared" si="2054"/>
        <v>6.2944085747616342E-4</v>
      </c>
      <c r="AZ1511" s="13">
        <f t="shared" si="2055"/>
        <v>3.7787100946081213E-4</v>
      </c>
      <c r="BA1511" s="13">
        <f t="shared" si="2056"/>
        <v>1.5123104693633098E-4</v>
      </c>
      <c r="BB1511" s="13">
        <f t="shared" si="2057"/>
        <v>4.539412058249722E-5</v>
      </c>
      <c r="BC1511" s="13">
        <f t="shared" si="2058"/>
        <v>1.0900545755400779E-5</v>
      </c>
      <c r="BD1511" s="13">
        <f t="shared" si="2059"/>
        <v>3.4583269094619703E-4</v>
      </c>
      <c r="BE1511" s="13">
        <f t="shared" si="2060"/>
        <v>4.4503727864510646E-4</v>
      </c>
      <c r="BF1511" s="13">
        <f t="shared" si="2061"/>
        <v>2.8634970690878832E-4</v>
      </c>
      <c r="BG1511" s="13">
        <f t="shared" si="2062"/>
        <v>1.2283039134216965E-4</v>
      </c>
      <c r="BH1511" s="13">
        <f t="shared" si="2063"/>
        <v>3.9516292508576794E-5</v>
      </c>
      <c r="BI1511" s="13">
        <f t="shared" si="2064"/>
        <v>1.017036488484947E-5</v>
      </c>
      <c r="BJ1511" s="14">
        <f t="shared" si="2065"/>
        <v>0.3849341586216079</v>
      </c>
      <c r="BK1511" s="14">
        <f t="shared" si="2066"/>
        <v>0.27116073571114979</v>
      </c>
      <c r="BL1511" s="14">
        <f t="shared" si="2067"/>
        <v>0.31992358933669429</v>
      </c>
      <c r="BM1511" s="14">
        <f t="shared" si="2068"/>
        <v>0.45234790525921481</v>
      </c>
      <c r="BN1511" s="14">
        <f t="shared" si="2069"/>
        <v>0.54702012716513271</v>
      </c>
    </row>
    <row r="1512" spans="1:66" x14ac:dyDescent="0.25">
      <c r="A1512" t="s">
        <v>290</v>
      </c>
      <c r="B1512" t="s">
        <v>301</v>
      </c>
      <c r="C1512" t="s">
        <v>316</v>
      </c>
      <c r="D1512" t="s">
        <v>399</v>
      </c>
      <c r="E1512" s="10">
        <f>VLOOKUP(A1512,home!$A$2:$E$405,3,FALSE)</f>
        <v>1.6512</v>
      </c>
      <c r="F1512" s="10">
        <f>VLOOKUP(B1512,home!$B$2:$E$405,3,FALSE)</f>
        <v>0.94630000000000003</v>
      </c>
      <c r="G1512" s="10">
        <f>VLOOKUP(C1512,away!$B$2:$E$405,4,FALSE)</f>
        <v>1.4382999999999999</v>
      </c>
      <c r="H1512" s="10">
        <f>VLOOKUP(A1512,away!$A$2:$E$405,3,FALSE)</f>
        <v>1.1418999999999999</v>
      </c>
      <c r="I1512" s="10">
        <f>VLOOKUP(C1512,away!$B$2:$E$405,3,FALSE)</f>
        <v>0.76629999999999998</v>
      </c>
      <c r="J1512" s="10">
        <f>VLOOKUP(B1512,home!$B$2:$E$405,4,FALSE)</f>
        <v>1.7515000000000001</v>
      </c>
      <c r="K1512" s="12">
        <f t="shared" si="2014"/>
        <v>2.2473877044480002</v>
      </c>
      <c r="L1512" s="12">
        <f t="shared" si="2015"/>
        <v>1.5326290044549999</v>
      </c>
      <c r="M1512" s="13">
        <f t="shared" si="2016"/>
        <v>2.2822310086141641E-2</v>
      </c>
      <c r="N1512" s="13">
        <f t="shared" si="2017"/>
        <v>5.1290579074694302E-2</v>
      </c>
      <c r="O1512" s="13">
        <f t="shared" si="2018"/>
        <v>3.4978134386686566E-2</v>
      </c>
      <c r="P1512" s="13">
        <f t="shared" si="2019"/>
        <v>7.8609429145169177E-2</v>
      </c>
      <c r="Q1512" s="13">
        <f t="shared" si="2020"/>
        <v>5.7634908383242943E-2</v>
      </c>
      <c r="R1512" s="13">
        <f t="shared" si="2021"/>
        <v>2.6804251641380322E-2</v>
      </c>
      <c r="S1512" s="13">
        <f t="shared" si="2022"/>
        <v>6.7690807013021326E-2</v>
      </c>
      <c r="T1512" s="13">
        <f t="shared" si="2023"/>
        <v>8.8332932257264754E-2</v>
      </c>
      <c r="U1512" s="13">
        <f t="shared" si="2024"/>
        <v>6.0239545565768264E-2</v>
      </c>
      <c r="V1512" s="13">
        <f t="shared" si="2025"/>
        <v>2.5906111060162263E-2</v>
      </c>
      <c r="W1512" s="13">
        <f t="shared" si="2026"/>
        <v>4.3175994815829045E-2</v>
      </c>
      <c r="X1512" s="13">
        <f t="shared" si="2027"/>
        <v>6.6172781950938314E-2</v>
      </c>
      <c r="Y1512" s="13">
        <f t="shared" si="2028"/>
        <v>5.0709162461742202E-2</v>
      </c>
      <c r="Z1512" s="13">
        <f t="shared" si="2029"/>
        <v>1.3693657836096671E-2</v>
      </c>
      <c r="AA1512" s="13">
        <f t="shared" si="2030"/>
        <v>3.0774958249761668E-2</v>
      </c>
      <c r="AB1512" s="13">
        <f t="shared" si="2031"/>
        <v>3.4581631387707465E-2</v>
      </c>
      <c r="AC1512" s="13">
        <f t="shared" si="2032"/>
        <v>5.5769568081741544E-3</v>
      </c>
      <c r="AD1512" s="13">
        <f t="shared" si="2033"/>
        <v>2.4258299969101203E-2</v>
      </c>
      <c r="AE1512" s="13">
        <f t="shared" si="2034"/>
        <v>3.7178974131414327E-2</v>
      </c>
      <c r="AF1512" s="13">
        <f t="shared" si="2035"/>
        <v>2.8490787054843876E-2</v>
      </c>
      <c r="AG1512" s="13">
        <f t="shared" si="2036"/>
        <v>1.4555268866668254E-2</v>
      </c>
      <c r="AH1512" s="13">
        <f t="shared" si="2037"/>
        <v>5.2468242941710614E-3</v>
      </c>
      <c r="AI1512" s="13">
        <f t="shared" si="2038"/>
        <v>1.17916484061191E-2</v>
      </c>
      <c r="AJ1512" s="13">
        <f t="shared" si="2039"/>
        <v>1.3250202821542965E-2</v>
      </c>
      <c r="AK1512" s="13">
        <f t="shared" si="2040"/>
        <v>9.9261143008592852E-3</v>
      </c>
      <c r="AL1512" s="13">
        <f t="shared" si="2041"/>
        <v>7.6837338447004102E-4</v>
      </c>
      <c r="AM1512" s="13">
        <f t="shared" si="2042"/>
        <v>1.090356101627387E-2</v>
      </c>
      <c r="AN1512" s="13">
        <f t="shared" si="2043"/>
        <v>1.6711113865386169E-2</v>
      </c>
      <c r="AO1512" s="13">
        <f t="shared" si="2044"/>
        <v>1.2805968903420478E-2</v>
      </c>
      <c r="AP1512" s="13">
        <f t="shared" si="2045"/>
        <v>6.5422664571770034E-3</v>
      </c>
      <c r="AQ1512" s="13">
        <f t="shared" si="2046"/>
        <v>2.5067168317856321E-3</v>
      </c>
      <c r="AR1512" s="13">
        <f t="shared" si="2047"/>
        <v>1.6082870189051402E-3</v>
      </c>
      <c r="AS1512" s="13">
        <f t="shared" si="2048"/>
        <v>3.6144444715107407E-3</v>
      </c>
      <c r="AT1512" s="13">
        <f t="shared" si="2049"/>
        <v>4.0615290318416451E-3</v>
      </c>
      <c r="AU1512" s="13">
        <f t="shared" si="2050"/>
        <v>3.0426101358065009E-3</v>
      </c>
      <c r="AV1512" s="13">
        <f t="shared" si="2051"/>
        <v>1.7094811521600976E-3</v>
      </c>
      <c r="AW1512" s="13">
        <f t="shared" si="2052"/>
        <v>7.3516505091764277E-5</v>
      </c>
      <c r="AX1512" s="13">
        <f t="shared" si="2053"/>
        <v>4.0840881604454048E-3</v>
      </c>
      <c r="AY1512" s="13">
        <f t="shared" si="2054"/>
        <v>6.2593919714498932E-3</v>
      </c>
      <c r="AZ1512" s="13">
        <f t="shared" si="2055"/>
        <v>4.7966628428484353E-3</v>
      </c>
      <c r="BA1512" s="13">
        <f t="shared" si="2056"/>
        <v>2.4505015325136954E-3</v>
      </c>
      <c r="BB1512" s="13">
        <f t="shared" si="2057"/>
        <v>9.3892743104797899E-4</v>
      </c>
      <c r="BC1512" s="13">
        <f t="shared" si="2058"/>
        <v>2.8780548278051091E-4</v>
      </c>
      <c r="BD1512" s="13">
        <f t="shared" si="2059"/>
        <v>4.1081788877708134E-4</v>
      </c>
      <c r="BE1512" s="13">
        <f t="shared" si="2060"/>
        <v>9.2326707200489865E-4</v>
      </c>
      <c r="BF1512" s="13">
        <f t="shared" si="2061"/>
        <v>1.0374695327727581E-3</v>
      </c>
      <c r="BG1512" s="13">
        <f t="shared" si="2062"/>
        <v>7.7719875723096922E-4</v>
      </c>
      <c r="BH1512" s="13">
        <f t="shared" si="2063"/>
        <v>4.3666673272828668E-4</v>
      </c>
      <c r="BI1512" s="13">
        <f t="shared" si="2064"/>
        <v>1.9627188921500656E-4</v>
      </c>
      <c r="BJ1512" s="14">
        <f t="shared" si="2065"/>
        <v>0.53008669346086812</v>
      </c>
      <c r="BK1512" s="14">
        <f t="shared" si="2066"/>
        <v>0.20763337946858851</v>
      </c>
      <c r="BL1512" s="14">
        <f t="shared" si="2067"/>
        <v>0.24541135473694986</v>
      </c>
      <c r="BM1512" s="14">
        <f t="shared" si="2068"/>
        <v>0.71849959731883006</v>
      </c>
      <c r="BN1512" s="14">
        <f t="shared" si="2069"/>
        <v>0.27213961271731496</v>
      </c>
    </row>
    <row r="1513" spans="1:66" x14ac:dyDescent="0.25">
      <c r="A1513" t="s">
        <v>290</v>
      </c>
      <c r="B1513" t="s">
        <v>309</v>
      </c>
      <c r="C1513" t="s">
        <v>294</v>
      </c>
      <c r="D1513" t="s">
        <v>399</v>
      </c>
      <c r="E1513" s="10">
        <f>VLOOKUP(A1513,home!$A$2:$E$405,3,FALSE)</f>
        <v>1.6512</v>
      </c>
      <c r="F1513" s="10">
        <f>VLOOKUP(B1513,home!$B$2:$E$405,3,FALSE)</f>
        <v>1.0598000000000001</v>
      </c>
      <c r="G1513" s="10">
        <f>VLOOKUP(C1513,away!$B$2:$E$405,4,FALSE)</f>
        <v>0.75700000000000001</v>
      </c>
      <c r="H1513" s="10">
        <f>VLOOKUP(A1513,away!$A$2:$E$405,3,FALSE)</f>
        <v>1.1418999999999999</v>
      </c>
      <c r="I1513" s="10">
        <f>VLOOKUP(C1513,away!$B$2:$E$405,3,FALSE)</f>
        <v>0.93049999999999999</v>
      </c>
      <c r="J1513" s="10">
        <f>VLOOKUP(B1513,home!$B$2:$E$405,4,FALSE)</f>
        <v>0.93049999999999999</v>
      </c>
      <c r="K1513" s="12">
        <f t="shared" si="2014"/>
        <v>1.3247059123200002</v>
      </c>
      <c r="L1513" s="12">
        <f t="shared" si="2015"/>
        <v>0.9886915624749999</v>
      </c>
      <c r="M1513" s="13">
        <f t="shared" si="2016"/>
        <v>9.8924586189246072E-2</v>
      </c>
      <c r="N1513" s="13">
        <f t="shared" si="2017"/>
        <v>0.1310459841987037</v>
      </c>
      <c r="O1513" s="13">
        <f t="shared" si="2018"/>
        <v>9.7805903686638496E-2</v>
      </c>
      <c r="P1513" s="13">
        <f t="shared" si="2019"/>
        <v>0.12956405887349051</v>
      </c>
      <c r="Q1513" s="13">
        <f t="shared" si="2020"/>
        <v>8.6798695026908068E-2</v>
      </c>
      <c r="R1513" s="13">
        <f t="shared" si="2021"/>
        <v>4.834993586761098E-2</v>
      </c>
      <c r="S1513" s="13">
        <f t="shared" si="2022"/>
        <v>4.2423339835001982E-2</v>
      </c>
      <c r="T1513" s="13">
        <f t="shared" si="2023"/>
        <v>8.5817137406944743E-2</v>
      </c>
      <c r="U1513" s="13">
        <f t="shared" si="2024"/>
        <v>6.4049445904117111E-2</v>
      </c>
      <c r="V1513" s="13">
        <f t="shared" si="2025"/>
        <v>6.1736591610156528E-3</v>
      </c>
      <c r="W1513" s="13">
        <f t="shared" si="2026"/>
        <v>3.8327581494601914E-2</v>
      </c>
      <c r="X1513" s="13">
        <f t="shared" si="2027"/>
        <v>3.789415643378586E-2</v>
      </c>
      <c r="Y1513" s="13">
        <f t="shared" si="2028"/>
        <v>1.8732816366595906E-2</v>
      </c>
      <c r="Z1513" s="13">
        <f t="shared" si="2029"/>
        <v>1.5934391212838114E-2</v>
      </c>
      <c r="AA1513" s="13">
        <f t="shared" si="2030"/>
        <v>2.1108382248866509E-2</v>
      </c>
      <c r="AB1513" s="13">
        <f t="shared" si="2031"/>
        <v>1.3981199382292005E-2</v>
      </c>
      <c r="AC1513" s="13">
        <f t="shared" si="2032"/>
        <v>5.0536244945246112E-4</v>
      </c>
      <c r="AD1513" s="13">
        <f t="shared" si="2033"/>
        <v>1.2693193452706447E-2</v>
      </c>
      <c r="AE1513" s="13">
        <f t="shared" si="2034"/>
        <v>1.2549653267553775E-2</v>
      </c>
      <c r="AF1513" s="13">
        <f t="shared" si="2035"/>
        <v>6.2038681488086151E-3</v>
      </c>
      <c r="AG1513" s="13">
        <f t="shared" si="2036"/>
        <v>2.0445706978114916E-3</v>
      </c>
      <c r="AH1513" s="13">
        <f t="shared" si="2037"/>
        <v>3.9385495363272053E-3</v>
      </c>
      <c r="AI1513" s="13">
        <f t="shared" si="2038"/>
        <v>5.2174198567378448E-3</v>
      </c>
      <c r="AJ1513" s="13">
        <f t="shared" si="2039"/>
        <v>3.4557734656381961E-3</v>
      </c>
      <c r="AK1513" s="13">
        <f t="shared" si="2040"/>
        <v>1.5259611805231654E-3</v>
      </c>
      <c r="AL1513" s="13">
        <f t="shared" si="2041"/>
        <v>2.647544464954373E-5</v>
      </c>
      <c r="AM1513" s="13">
        <f t="shared" si="2042"/>
        <v>3.3629496826043494E-3</v>
      </c>
      <c r="AN1513" s="13">
        <f t="shared" si="2043"/>
        <v>3.3249199762188991E-3</v>
      </c>
      <c r="AO1513" s="13">
        <f t="shared" si="2044"/>
        <v>1.6436601631961015E-3</v>
      </c>
      <c r="AP1513" s="13">
        <f t="shared" si="2045"/>
        <v>5.4169097830942235E-4</v>
      </c>
      <c r="AQ1513" s="13">
        <f t="shared" si="2046"/>
        <v>1.338913249308385E-4</v>
      </c>
      <c r="AR1513" s="13">
        <f t="shared" si="2047"/>
        <v>7.7880213899130652E-4</v>
      </c>
      <c r="AS1513" s="13">
        <f t="shared" si="2048"/>
        <v>1.0316837980492463E-3</v>
      </c>
      <c r="AT1513" s="13">
        <f t="shared" si="2049"/>
        <v>6.8333881346029491E-4</v>
      </c>
      <c r="AU1513" s="13">
        <f t="shared" si="2050"/>
        <v>3.0174098876952887E-4</v>
      </c>
      <c r="AV1513" s="13">
        <f t="shared" si="2051"/>
        <v>9.9929517953069403E-5</v>
      </c>
      <c r="AW1513" s="13">
        <f t="shared" si="2052"/>
        <v>9.6321018122529608E-7</v>
      </c>
      <c r="AX1513" s="13">
        <f t="shared" si="2053"/>
        <v>7.4248655456344128E-4</v>
      </c>
      <c r="AY1513" s="13">
        <f t="shared" si="2054"/>
        <v>7.3409019174800806E-4</v>
      </c>
      <c r="AZ1513" s="13">
        <f t="shared" si="2055"/>
        <v>3.6289438933845519E-4</v>
      </c>
      <c r="BA1513" s="13">
        <f t="shared" si="2056"/>
        <v>1.1959687360281608E-4</v>
      </c>
      <c r="BB1513" s="13">
        <f t="shared" si="2057"/>
        <v>2.9561104957373319E-5</v>
      </c>
      <c r="BC1513" s="13">
        <f t="shared" si="2058"/>
        <v>5.8453630097585798E-6</v>
      </c>
      <c r="BD1513" s="13">
        <f t="shared" si="2059"/>
        <v>1.2833251727636442E-4</v>
      </c>
      <c r="BE1513" s="13">
        <f t="shared" si="2060"/>
        <v>1.7000284437890853E-4</v>
      </c>
      <c r="BF1513" s="13">
        <f t="shared" si="2061"/>
        <v>1.1260188652997853E-4</v>
      </c>
      <c r="BG1513" s="13">
        <f t="shared" si="2062"/>
        <v>4.9721461608216123E-5</v>
      </c>
      <c r="BH1513" s="13">
        <f t="shared" si="2063"/>
        <v>1.6466578540398952E-5</v>
      </c>
      <c r="BI1513" s="13">
        <f t="shared" si="2064"/>
        <v>4.3626747896296264E-6</v>
      </c>
      <c r="BJ1513" s="14">
        <f t="shared" si="2065"/>
        <v>0.44310924309690009</v>
      </c>
      <c r="BK1513" s="14">
        <f t="shared" si="2066"/>
        <v>0.27835157214460426</v>
      </c>
      <c r="BL1513" s="14">
        <f t="shared" si="2067"/>
        <v>0.26280955434909836</v>
      </c>
      <c r="BM1513" s="14">
        <f t="shared" si="2068"/>
        <v>0.40698246997927628</v>
      </c>
      <c r="BN1513" s="14">
        <f t="shared" si="2069"/>
        <v>0.59248916384259775</v>
      </c>
    </row>
    <row r="1514" spans="1:66" x14ac:dyDescent="0.25">
      <c r="A1514" t="s">
        <v>290</v>
      </c>
      <c r="B1514" t="s">
        <v>299</v>
      </c>
      <c r="C1514" t="s">
        <v>302</v>
      </c>
      <c r="D1514" t="s">
        <v>399</v>
      </c>
      <c r="E1514" s="10">
        <f>VLOOKUP(A1514,home!$A$2:$E$405,3,FALSE)</f>
        <v>1.6512</v>
      </c>
      <c r="F1514" s="10">
        <f>VLOOKUP(B1514,home!$B$2:$E$405,3,FALSE)</f>
        <v>0.87060000000000004</v>
      </c>
      <c r="G1514" s="10">
        <f>VLOOKUP(C1514,away!$B$2:$E$405,4,FALSE)</f>
        <v>0.87060000000000004</v>
      </c>
      <c r="H1514" s="10">
        <f>VLOOKUP(A1514,away!$A$2:$E$405,3,FALSE)</f>
        <v>1.1418999999999999</v>
      </c>
      <c r="I1514" s="10">
        <f>VLOOKUP(C1514,away!$B$2:$E$405,3,FALSE)</f>
        <v>0.93049999999999999</v>
      </c>
      <c r="J1514" s="10">
        <f>VLOOKUP(B1514,home!$B$2:$E$405,4,FALSE)</f>
        <v>1.0947</v>
      </c>
      <c r="K1514" s="12">
        <f t="shared" si="2014"/>
        <v>1.2515177272320002</v>
      </c>
      <c r="L1514" s="12">
        <f t="shared" si="2015"/>
        <v>1.1631602938649999</v>
      </c>
      <c r="M1514" s="13">
        <f t="shared" si="2016"/>
        <v>8.9396117952374982E-2</v>
      </c>
      <c r="N1514" s="13">
        <f t="shared" si="2017"/>
        <v>0.11188082636312013</v>
      </c>
      <c r="O1514" s="13">
        <f t="shared" si="2018"/>
        <v>0.10398201482787466</v>
      </c>
      <c r="P1514" s="13">
        <f t="shared" si="2019"/>
        <v>0.13013533487038584</v>
      </c>
      <c r="Q1514" s="13">
        <f t="shared" si="2020"/>
        <v>7.0010418765405091E-2</v>
      </c>
      <c r="R1514" s="13">
        <f t="shared" si="2021"/>
        <v>6.0473875461932745E-2</v>
      </c>
      <c r="S1514" s="13">
        <f t="shared" si="2022"/>
        <v>4.7360013414815036E-2</v>
      </c>
      <c r="T1514" s="13">
        <f t="shared" si="2023"/>
        <v>8.1433339264780275E-2</v>
      </c>
      <c r="U1514" s="13">
        <f t="shared" si="2024"/>
        <v>7.5684127175029092E-2</v>
      </c>
      <c r="V1514" s="13">
        <f t="shared" si="2025"/>
        <v>7.660301819675982E-3</v>
      </c>
      <c r="W1514" s="13">
        <f t="shared" si="2026"/>
        <v>2.9206426725280128E-2</v>
      </c>
      <c r="X1514" s="13">
        <f t="shared" si="2027"/>
        <v>3.3971755892523416E-2</v>
      </c>
      <c r="Y1514" s="13">
        <f t="shared" si="2028"/>
        <v>1.9757298783528793E-2</v>
      </c>
      <c r="Z1514" s="13">
        <f t="shared" si="2029"/>
        <v>2.3446936917819024E-2</v>
      </c>
      <c r="AA1514" s="13">
        <f t="shared" si="2030"/>
        <v>2.9344257201940945E-2</v>
      </c>
      <c r="AB1514" s="13">
        <f t="shared" si="2031"/>
        <v>1.8362429040342191E-2</v>
      </c>
      <c r="AC1514" s="13">
        <f t="shared" si="2032"/>
        <v>6.9695136471336835E-4</v>
      </c>
      <c r="AD1514" s="13">
        <f t="shared" si="2033"/>
        <v>9.1380901989476272E-3</v>
      </c>
      <c r="AE1514" s="13">
        <f t="shared" si="2034"/>
        <v>1.0629063681172796E-2</v>
      </c>
      <c r="AF1514" s="13">
        <f t="shared" si="2035"/>
        <v>6.1816524174513748E-3</v>
      </c>
      <c r="AG1514" s="13">
        <f t="shared" si="2036"/>
        <v>2.3967508808180084E-3</v>
      </c>
      <c r="AH1514" s="13">
        <f t="shared" si="2037"/>
        <v>6.8181365088911261E-3</v>
      </c>
      <c r="AI1514" s="13">
        <f t="shared" si="2038"/>
        <v>8.5330187075649457E-3</v>
      </c>
      <c r="AJ1514" s="13">
        <f t="shared" si="2039"/>
        <v>5.3396120896599102E-3</v>
      </c>
      <c r="AK1514" s="13">
        <f t="shared" si="2040"/>
        <v>2.2275397289172284E-3</v>
      </c>
      <c r="AL1514" s="13">
        <f t="shared" si="2041"/>
        <v>4.0582522513411694E-5</v>
      </c>
      <c r="AM1514" s="13">
        <f t="shared" si="2042"/>
        <v>2.2872963754055902E-3</v>
      </c>
      <c r="AN1514" s="13">
        <f t="shared" si="2043"/>
        <v>2.660492324173115E-3</v>
      </c>
      <c r="AO1514" s="13">
        <f t="shared" si="2044"/>
        <v>1.5472895168053889E-3</v>
      </c>
      <c r="AP1514" s="13">
        <f t="shared" si="2045"/>
        <v>5.9991524302052972E-4</v>
      </c>
      <c r="AQ1514" s="13">
        <f t="shared" si="2046"/>
        <v>1.7444939759146314E-4</v>
      </c>
      <c r="AR1514" s="13">
        <f t="shared" si="2047"/>
        <v>1.5861171330586975E-3</v>
      </c>
      <c r="AS1514" s="13">
        <f t="shared" si="2048"/>
        <v>1.9850537094893571E-3</v>
      </c>
      <c r="AT1514" s="13">
        <f t="shared" si="2049"/>
        <v>1.2421649534667856E-3</v>
      </c>
      <c r="AU1514" s="13">
        <f t="shared" si="2050"/>
        <v>5.1819715313666521E-4</v>
      </c>
      <c r="AV1514" s="13">
        <f t="shared" si="2051"/>
        <v>1.6213323083792287E-4</v>
      </c>
      <c r="AW1514" s="13">
        <f t="shared" si="2052"/>
        <v>1.6410171188807253E-6</v>
      </c>
      <c r="AX1514" s="13">
        <f t="shared" si="2053"/>
        <v>4.7709866020893284E-4</v>
      </c>
      <c r="AY1514" s="13">
        <f t="shared" si="2054"/>
        <v>5.5494221781122002E-4</v>
      </c>
      <c r="AZ1514" s="13">
        <f t="shared" si="2055"/>
        <v>3.2274337657369677E-4</v>
      </c>
      <c r="BA1514" s="13">
        <f t="shared" si="2056"/>
        <v>1.251340935794811E-4</v>
      </c>
      <c r="BB1514" s="13">
        <f t="shared" si="2057"/>
        <v>3.6387752265109928E-5</v>
      </c>
      <c r="BC1514" s="13">
        <f t="shared" si="2058"/>
        <v>8.4649577235544173E-6</v>
      </c>
      <c r="BD1514" s="13">
        <f t="shared" si="2059"/>
        <v>3.0748474509881084E-4</v>
      </c>
      <c r="BE1514" s="13">
        <f t="shared" si="2060"/>
        <v>3.8482260934457463E-4</v>
      </c>
      <c r="BF1514" s="13">
        <f t="shared" si="2061"/>
        <v>2.4080615871720494E-4</v>
      </c>
      <c r="BG1514" s="13">
        <f t="shared" si="2062"/>
        <v>1.0045772548707492E-4</v>
      </c>
      <c r="BH1514" s="13">
        <f t="shared" si="2063"/>
        <v>3.1431156071120021E-5</v>
      </c>
      <c r="BI1514" s="13">
        <f t="shared" si="2064"/>
        <v>7.8673298020804846E-6</v>
      </c>
      <c r="BJ1514" s="14">
        <f t="shared" si="2065"/>
        <v>0.3833998368881858</v>
      </c>
      <c r="BK1514" s="14">
        <f t="shared" si="2066"/>
        <v>0.27584424416228986</v>
      </c>
      <c r="BL1514" s="14">
        <f t="shared" si="2067"/>
        <v>0.31733154664666302</v>
      </c>
      <c r="BM1514" s="14">
        <f t="shared" si="2068"/>
        <v>0.43359067517317185</v>
      </c>
      <c r="BN1514" s="14">
        <f t="shared" si="2069"/>
        <v>0.56587858824109349</v>
      </c>
    </row>
    <row r="1515" spans="1:66" x14ac:dyDescent="0.25">
      <c r="A1515" t="s">
        <v>290</v>
      </c>
      <c r="B1515" t="s">
        <v>304</v>
      </c>
      <c r="C1515" t="s">
        <v>310</v>
      </c>
      <c r="D1515" t="s">
        <v>399</v>
      </c>
      <c r="E1515" s="10">
        <f>VLOOKUP(A1515,home!$A$2:$E$405,3,FALSE)</f>
        <v>1.6512</v>
      </c>
      <c r="F1515" s="10">
        <f>VLOOKUP(B1515,home!$B$2:$E$405,3,FALSE)</f>
        <v>0.8327</v>
      </c>
      <c r="G1515" s="10">
        <f>VLOOKUP(C1515,away!$B$2:$E$405,4,FALSE)</f>
        <v>0.90839999999999999</v>
      </c>
      <c r="H1515" s="10">
        <f>VLOOKUP(A1515,away!$A$2:$E$405,3,FALSE)</f>
        <v>1.1418999999999999</v>
      </c>
      <c r="I1515" s="10">
        <f>VLOOKUP(C1515,away!$B$2:$E$405,3,FALSE)</f>
        <v>1.2040999999999999</v>
      </c>
      <c r="J1515" s="10">
        <f>VLOOKUP(B1515,home!$B$2:$E$405,4,FALSE)</f>
        <v>0.71150000000000002</v>
      </c>
      <c r="K1515" s="12">
        <f t="shared" si="2014"/>
        <v>1.2490084316159999</v>
      </c>
      <c r="L1515" s="12">
        <f t="shared" si="2015"/>
        <v>0.97828531358499982</v>
      </c>
      <c r="M1515" s="13">
        <f t="shared" si="2016"/>
        <v>0.10781982358049035</v>
      </c>
      <c r="N1515" s="13">
        <f t="shared" si="2017"/>
        <v>0.13466786874738204</v>
      </c>
      <c r="O1515" s="13">
        <f t="shared" si="2018"/>
        <v>0.10547854992211936</v>
      </c>
      <c r="P1515" s="13">
        <f t="shared" si="2019"/>
        <v>0.13174359820735623</v>
      </c>
      <c r="Q1515" s="13">
        <f t="shared" si="2020"/>
        <v>8.4100651766618517E-2</v>
      </c>
      <c r="R1515" s="13">
        <f t="shared" si="2021"/>
        <v>5.1594058143525787E-2</v>
      </c>
      <c r="S1515" s="13">
        <f t="shared" si="2022"/>
        <v>4.0243934492399561E-2</v>
      </c>
      <c r="T1515" s="13">
        <f t="shared" si="2023"/>
        <v>8.2274432486209262E-2</v>
      </c>
      <c r="U1515" s="13">
        <f t="shared" si="2024"/>
        <v>6.444141364254985E-2</v>
      </c>
      <c r="V1515" s="13">
        <f t="shared" si="2025"/>
        <v>5.4637249440620496E-3</v>
      </c>
      <c r="W1515" s="13">
        <f t="shared" si="2026"/>
        <v>3.5014141053635844E-2</v>
      </c>
      <c r="X1515" s="13">
        <f t="shared" si="2027"/>
        <v>3.4253819960565562E-2</v>
      </c>
      <c r="Y1515" s="13">
        <f t="shared" si="2028"/>
        <v>1.6755004500803E-2</v>
      </c>
      <c r="Z1515" s="13">
        <f t="shared" si="2029"/>
        <v>1.6824569783353949E-2</v>
      </c>
      <c r="AA1515" s="13">
        <f t="shared" si="2030"/>
        <v>2.1014029517720859E-2</v>
      </c>
      <c r="AB1515" s="13">
        <f t="shared" si="2031"/>
        <v>1.3123350024930433E-2</v>
      </c>
      <c r="AC1515" s="13">
        <f t="shared" si="2032"/>
        <v>4.1725327022578069E-4</v>
      </c>
      <c r="AD1515" s="13">
        <f t="shared" si="2033"/>
        <v>1.093323935044579E-2</v>
      </c>
      <c r="AE1515" s="13">
        <f t="shared" si="2034"/>
        <v>1.0695827486450718E-2</v>
      </c>
      <c r="AF1515" s="13">
        <f t="shared" si="2035"/>
        <v>5.2317854733167505E-3</v>
      </c>
      <c r="AG1515" s="13">
        <f t="shared" si="2036"/>
        <v>1.7060596307910416E-3</v>
      </c>
      <c r="AH1515" s="13">
        <f t="shared" si="2037"/>
        <v>4.1148073816102823E-3</v>
      </c>
      <c r="AI1515" s="13">
        <f t="shared" si="2038"/>
        <v>5.1394291141069973E-3</v>
      </c>
      <c r="AJ1515" s="13">
        <f t="shared" si="2039"/>
        <v>3.2095951486061955E-3</v>
      </c>
      <c r="AK1515" s="13">
        <f t="shared" si="2040"/>
        <v>1.3362704675609818E-3</v>
      </c>
      <c r="AL1515" s="13">
        <f t="shared" si="2041"/>
        <v>2.0393447274487066E-5</v>
      </c>
      <c r="AM1515" s="13">
        <f t="shared" si="2042"/>
        <v>2.731141626716524E-3</v>
      </c>
      <c r="AN1515" s="13">
        <f t="shared" si="2043"/>
        <v>2.6718357427374211E-3</v>
      </c>
      <c r="AO1515" s="13">
        <f t="shared" si="2044"/>
        <v>1.3069088337157443E-3</v>
      </c>
      <c r="AP1515" s="13">
        <f t="shared" si="2045"/>
        <v>4.2617657273953788E-4</v>
      </c>
      <c r="AQ1515" s="13">
        <f t="shared" si="2046"/>
        <v>1.0423057052626981E-4</v>
      </c>
      <c r="AR1515" s="13">
        <f t="shared" si="2047"/>
        <v>8.0509112593209772E-4</v>
      </c>
      <c r="AS1515" s="13">
        <f t="shared" si="2048"/>
        <v>1.0055656045084088E-3</v>
      </c>
      <c r="AT1515" s="13">
        <f t="shared" si="2049"/>
        <v>6.2797995928702143E-4</v>
      </c>
      <c r="AU1515" s="13">
        <f t="shared" si="2050"/>
        <v>2.6145075467845399E-4</v>
      </c>
      <c r="AV1515" s="13">
        <f t="shared" si="2051"/>
        <v>8.1638549261438937E-5</v>
      </c>
      <c r="AW1515" s="13">
        <f t="shared" si="2052"/>
        <v>6.9218000162280787E-7</v>
      </c>
      <c r="AX1515" s="13">
        <f t="shared" si="2053"/>
        <v>5.6853648661772953E-4</v>
      </c>
      <c r="AY1515" s="13">
        <f t="shared" si="2054"/>
        <v>5.5619089509533956E-4</v>
      </c>
      <c r="AZ1515" s="13">
        <f t="shared" si="2055"/>
        <v>2.7205669211073299E-4</v>
      </c>
      <c r="BA1515" s="13">
        <f t="shared" si="2056"/>
        <v>8.8716355451482073E-5</v>
      </c>
      <c r="BB1515" s="13">
        <f t="shared" si="2057"/>
        <v>2.1697476903242858E-5</v>
      </c>
      <c r="BC1515" s="13">
        <f t="shared" si="2058"/>
        <v>4.2452645992584482E-6</v>
      </c>
      <c r="BD1515" s="13">
        <f t="shared" si="2059"/>
        <v>1.3126813743283039E-4</v>
      </c>
      <c r="BE1515" s="13">
        <f t="shared" si="2060"/>
        <v>1.6395501045613303E-4</v>
      </c>
      <c r="BF1515" s="13">
        <f t="shared" si="2061"/>
        <v>1.0239059523269981E-4</v>
      </c>
      <c r="BG1515" s="13">
        <f t="shared" si="2062"/>
        <v>4.2628905587941013E-5</v>
      </c>
      <c r="BH1515" s="13">
        <f t="shared" si="2063"/>
        <v>1.3310965627475202E-5</v>
      </c>
      <c r="BI1515" s="13">
        <f t="shared" si="2064"/>
        <v>3.3251016603334551E-6</v>
      </c>
      <c r="BJ1515" s="14">
        <f t="shared" si="2065"/>
        <v>0.4243845669734318</v>
      </c>
      <c r="BK1515" s="14">
        <f t="shared" si="2066"/>
        <v>0.2862649188369038</v>
      </c>
      <c r="BL1515" s="14">
        <f t="shared" si="2067"/>
        <v>0.27269010807239552</v>
      </c>
      <c r="BM1515" s="14">
        <f t="shared" si="2068"/>
        <v>0.38420411458349912</v>
      </c>
      <c r="BN1515" s="14">
        <f t="shared" si="2069"/>
        <v>0.61540455036749231</v>
      </c>
    </row>
    <row r="1516" spans="1:66" x14ac:dyDescent="0.25">
      <c r="A1516" t="s">
        <v>290</v>
      </c>
      <c r="B1516" t="s">
        <v>300</v>
      </c>
      <c r="C1516" t="s">
        <v>303</v>
      </c>
      <c r="D1516" t="s">
        <v>399</v>
      </c>
      <c r="E1516" s="10">
        <f>VLOOKUP(A1516,home!$A$2:$E$405,3,FALSE)</f>
        <v>1.6512</v>
      </c>
      <c r="F1516" s="10">
        <f>VLOOKUP(B1516,home!$B$2:$E$405,3,FALSE)</f>
        <v>0.79490000000000005</v>
      </c>
      <c r="G1516" s="10">
        <f>VLOOKUP(C1516,away!$B$2:$E$405,4,FALSE)</f>
        <v>1.1734</v>
      </c>
      <c r="H1516" s="10">
        <f>VLOOKUP(A1516,away!$A$2:$E$405,3,FALSE)</f>
        <v>1.1418999999999999</v>
      </c>
      <c r="I1516" s="10">
        <f>VLOOKUP(C1516,away!$B$2:$E$405,3,FALSE)</f>
        <v>1.0947</v>
      </c>
      <c r="J1516" s="10">
        <f>VLOOKUP(B1516,home!$B$2:$E$405,4,FALSE)</f>
        <v>1.1494</v>
      </c>
      <c r="K1516" s="12">
        <f t="shared" si="2014"/>
        <v>1.5401331217920002</v>
      </c>
      <c r="L1516" s="12">
        <f t="shared" si="2015"/>
        <v>1.436793596742</v>
      </c>
      <c r="M1516" s="13">
        <f t="shared" si="2016"/>
        <v>5.0949174656395563E-2</v>
      </c>
      <c r="N1516" s="13">
        <f t="shared" si="2017"/>
        <v>7.8468511416280348E-2</v>
      </c>
      <c r="O1516" s="13">
        <f t="shared" si="2018"/>
        <v>7.320344790559892E-2</v>
      </c>
      <c r="P1516" s="13">
        <f t="shared" si="2019"/>
        <v>0.11274305474878812</v>
      </c>
      <c r="Q1516" s="13">
        <f t="shared" si="2020"/>
        <v>6.0425976724963554E-2</v>
      </c>
      <c r="R1516" s="13">
        <f t="shared" si="2021"/>
        <v>5.2589122605100562E-2</v>
      </c>
      <c r="S1516" s="13">
        <f t="shared" si="2022"/>
        <v>6.2370963218796011E-2</v>
      </c>
      <c r="T1516" s="13">
        <f t="shared" si="2023"/>
        <v>8.6819656435308742E-2</v>
      </c>
      <c r="U1516" s="13">
        <f t="shared" si="2024"/>
        <v>8.099424957009578E-2</v>
      </c>
      <c r="V1516" s="13">
        <f t="shared" si="2025"/>
        <v>1.5335310943231161E-2</v>
      </c>
      <c r="W1516" s="13">
        <f t="shared" si="2026"/>
        <v>3.1021349390249621E-2</v>
      </c>
      <c r="X1516" s="13">
        <f t="shared" si="2027"/>
        <v>4.4571276166206993E-2</v>
      </c>
      <c r="Y1516" s="13">
        <f t="shared" si="2028"/>
        <v>3.2019862097112772E-2</v>
      </c>
      <c r="Z1516" s="13">
        <f t="shared" si="2029"/>
        <v>2.5186571539096144E-2</v>
      </c>
      <c r="AA1516" s="13">
        <f t="shared" si="2030"/>
        <v>3.8790673051745682E-2</v>
      </c>
      <c r="AB1516" s="13">
        <f t="shared" si="2031"/>
        <v>2.9871400191798958E-2</v>
      </c>
      <c r="AC1516" s="13">
        <f t="shared" si="2032"/>
        <v>2.1209246922577105E-3</v>
      </c>
      <c r="AD1516" s="13">
        <f t="shared" si="2033"/>
        <v>1.1944251919651381E-2</v>
      </c>
      <c r="AE1516" s="13">
        <f t="shared" si="2034"/>
        <v>1.7161424676028443E-2</v>
      </c>
      <c r="AF1516" s="13">
        <f t="shared" si="2035"/>
        <v>1.2328712542743913E-2</v>
      </c>
      <c r="AG1516" s="13">
        <f t="shared" si="2036"/>
        <v>5.9046050791624095E-3</v>
      </c>
      <c r="AH1516" s="13">
        <f t="shared" si="2037"/>
        <v>9.0469761778144125E-3</v>
      </c>
      <c r="AI1516" s="13">
        <f t="shared" si="2038"/>
        <v>1.3933547663515169E-2</v>
      </c>
      <c r="AJ1516" s="13">
        <f t="shared" si="2039"/>
        <v>1.0729759130323627E-2</v>
      </c>
      <c r="AK1516" s="13">
        <f t="shared" si="2040"/>
        <v>5.508419141820515E-3</v>
      </c>
      <c r="AL1516" s="13">
        <f t="shared" si="2041"/>
        <v>1.8773181729431706E-4</v>
      </c>
      <c r="AM1516" s="13">
        <f t="shared" si="2042"/>
        <v>3.6791475992965527E-3</v>
      </c>
      <c r="AN1516" s="13">
        <f t="shared" si="2043"/>
        <v>5.2861757121379872E-3</v>
      </c>
      <c r="AO1516" s="13">
        <f t="shared" si="2044"/>
        <v>3.7975717072264723E-3</v>
      </c>
      <c r="AP1516" s="13">
        <f t="shared" si="2045"/>
        <v>1.8187755707038595E-3</v>
      </c>
      <c r="AQ1516" s="13">
        <f t="shared" si="2046"/>
        <v>6.5330127347452071E-4</v>
      </c>
      <c r="AR1516" s="13">
        <f t="shared" si="2047"/>
        <v>2.5997274884322313E-3</v>
      </c>
      <c r="AS1516" s="13">
        <f t="shared" si="2048"/>
        <v>4.0039264125676082E-3</v>
      </c>
      <c r="AT1516" s="13">
        <f t="shared" si="2049"/>
        <v>3.0832898426065986E-3</v>
      </c>
      <c r="AU1516" s="13">
        <f t="shared" si="2050"/>
        <v>1.5828922702277551E-3</v>
      </c>
      <c r="AV1516" s="13">
        <f t="shared" si="2051"/>
        <v>6.094662034015749E-4</v>
      </c>
      <c r="AW1516" s="13">
        <f t="shared" si="2052"/>
        <v>1.1539527544440057E-5</v>
      </c>
      <c r="AX1516" s="13">
        <f t="shared" si="2053"/>
        <v>9.4439617960635693E-4</v>
      </c>
      <c r="AY1516" s="13">
        <f t="shared" si="2054"/>
        <v>1.3569023836460211E-3</v>
      </c>
      <c r="AZ1516" s="13">
        <f t="shared" si="2055"/>
        <v>9.7479432811328022E-4</v>
      </c>
      <c r="BA1516" s="13">
        <f t="shared" si="2056"/>
        <v>4.6685941625786024E-4</v>
      </c>
      <c r="BB1516" s="13">
        <f t="shared" si="2057"/>
        <v>1.6769515496450045E-4</v>
      </c>
      <c r="BC1516" s="13">
        <f t="shared" si="2058"/>
        <v>4.8188664971530314E-5</v>
      </c>
      <c r="BD1516" s="13">
        <f t="shared" si="2059"/>
        <v>6.2254530144226596E-4</v>
      </c>
      <c r="BE1516" s="13">
        <f t="shared" si="2060"/>
        <v>9.5880263856721888E-4</v>
      </c>
      <c r="BF1516" s="13">
        <f t="shared" si="2061"/>
        <v>7.3834185045946901E-4</v>
      </c>
      <c r="BG1516" s="13">
        <f t="shared" si="2062"/>
        <v>3.7904824636594142E-4</v>
      </c>
      <c r="BH1516" s="13">
        <f t="shared" si="2063"/>
        <v>1.4594618974634018E-4</v>
      </c>
      <c r="BI1516" s="13">
        <f t="shared" si="2064"/>
        <v>4.4955312165535682E-5</v>
      </c>
      <c r="BJ1516" s="14">
        <f t="shared" si="2065"/>
        <v>0.39985943443810706</v>
      </c>
      <c r="BK1516" s="14">
        <f t="shared" si="2066"/>
        <v>0.2450640624604089</v>
      </c>
      <c r="BL1516" s="14">
        <f t="shared" si="2067"/>
        <v>0.32943653719379612</v>
      </c>
      <c r="BM1516" s="14">
        <f t="shared" si="2068"/>
        <v>0.56982195471817987</v>
      </c>
      <c r="BN1516" s="14">
        <f t="shared" si="2069"/>
        <v>0.42837928805712705</v>
      </c>
    </row>
    <row r="1517" spans="1:66" x14ac:dyDescent="0.25">
      <c r="A1517" t="s">
        <v>290</v>
      </c>
      <c r="B1517" t="s">
        <v>305</v>
      </c>
      <c r="C1517" t="s">
        <v>296</v>
      </c>
      <c r="D1517" t="s">
        <v>399</v>
      </c>
      <c r="E1517" s="10">
        <f>VLOOKUP(A1517,home!$A$2:$E$405,3,FALSE)</f>
        <v>1.6512</v>
      </c>
      <c r="F1517" s="10">
        <f>VLOOKUP(B1517,home!$B$2:$E$405,3,FALSE)</f>
        <v>1.2868999999999999</v>
      </c>
      <c r="G1517" s="10">
        <f>VLOOKUP(C1517,away!$B$2:$E$405,4,FALSE)</f>
        <v>0.8327</v>
      </c>
      <c r="H1517" s="10">
        <f>VLOOKUP(A1517,away!$A$2:$E$405,3,FALSE)</f>
        <v>1.1418999999999999</v>
      </c>
      <c r="I1517" s="10">
        <f>VLOOKUP(C1517,away!$B$2:$E$405,3,FALSE)</f>
        <v>0.54730000000000001</v>
      </c>
      <c r="J1517" s="10">
        <f>VLOOKUP(B1517,home!$B$2:$E$405,4,FALSE)</f>
        <v>0.93049999999999999</v>
      </c>
      <c r="K1517" s="12">
        <f t="shared" si="2014"/>
        <v>1.7694286114559998</v>
      </c>
      <c r="L1517" s="12">
        <f t="shared" si="2015"/>
        <v>0.5815270200349999</v>
      </c>
      <c r="M1517" s="13">
        <f t="shared" si="2016"/>
        <v>9.5278067974061603E-2</v>
      </c>
      <c r="N1517" s="13">
        <f t="shared" si="2017"/>
        <v>0.16858773951755418</v>
      </c>
      <c r="O1517" s="13">
        <f t="shared" si="2018"/>
        <v>5.5406770943648202E-2</v>
      </c>
      <c r="P1517" s="13">
        <f t="shared" si="2019"/>
        <v>9.8038325776080071E-2</v>
      </c>
      <c r="Q1517" s="13">
        <f t="shared" si="2020"/>
        <v>0.14915198492152587</v>
      </c>
      <c r="R1517" s="13">
        <f t="shared" si="2021"/>
        <v>1.6110267198310779E-2</v>
      </c>
      <c r="S1517" s="13">
        <f t="shared" si="2022"/>
        <v>2.5219637439524475E-2</v>
      </c>
      <c r="T1517" s="13">
        <f t="shared" si="2023"/>
        <v>8.6735909323720176E-2</v>
      </c>
      <c r="U1517" s="13">
        <f t="shared" si="2024"/>
        <v>2.8505967718892179E-2</v>
      </c>
      <c r="V1517" s="13">
        <f t="shared" si="2025"/>
        <v>2.8833626828927211E-3</v>
      </c>
      <c r="W1517" s="13">
        <f t="shared" si="2026"/>
        <v>8.7971263191867252E-2</v>
      </c>
      <c r="X1517" s="13">
        <f t="shared" si="2027"/>
        <v>5.1157666532681237E-2</v>
      </c>
      <c r="Y1517" s="13">
        <f t="shared" si="2028"/>
        <v>1.4874782685347181E-2</v>
      </c>
      <c r="Z1517" s="13">
        <f t="shared" si="2029"/>
        <v>3.1228518919337589E-3</v>
      </c>
      <c r="AA1517" s="13">
        <f t="shared" si="2030"/>
        <v>5.5256634869270925E-3</v>
      </c>
      <c r="AB1517" s="13">
        <f t="shared" si="2031"/>
        <v>4.8886335355232628E-3</v>
      </c>
      <c r="AC1517" s="13">
        <f t="shared" si="2032"/>
        <v>1.8543095491883375E-4</v>
      </c>
      <c r="AD1517" s="13">
        <f t="shared" si="2033"/>
        <v>3.8914717519403987E-2</v>
      </c>
      <c r="AE1517" s="13">
        <f t="shared" si="2034"/>
        <v>2.2629959714562803E-2</v>
      </c>
      <c r="AF1517" s="13">
        <f t="shared" si="2035"/>
        <v>6.5799665181609009E-3</v>
      </c>
      <c r="AG1517" s="13">
        <f t="shared" si="2036"/>
        <v>1.275476107078728E-3</v>
      </c>
      <c r="AH1517" s="13">
        <f t="shared" si="2037"/>
        <v>4.5400568868172498E-4</v>
      </c>
      <c r="AI1517" s="13">
        <f t="shared" si="2038"/>
        <v>8.0333065531722951E-4</v>
      </c>
      <c r="AJ1517" s="13">
        <f t="shared" si="2039"/>
        <v>7.1071812298900206E-4</v>
      </c>
      <c r="AK1517" s="13">
        <f t="shared" si="2040"/>
        <v>4.1918832716568151E-4</v>
      </c>
      <c r="AL1517" s="13">
        <f t="shared" si="2041"/>
        <v>7.6321196488792603E-6</v>
      </c>
      <c r="AM1517" s="13">
        <f t="shared" si="2042"/>
        <v>1.3771362917112284E-2</v>
      </c>
      <c r="AN1517" s="13">
        <f t="shared" si="2043"/>
        <v>8.0084196390088104E-3</v>
      </c>
      <c r="AO1517" s="13">
        <f t="shared" si="2044"/>
        <v>2.3285562039312814E-3</v>
      </c>
      <c r="AP1517" s="13">
        <f t="shared" si="2045"/>
        <v>4.5137278341872335E-4</v>
      </c>
      <c r="AQ1517" s="13">
        <f t="shared" si="2046"/>
        <v>6.5621367416598381E-5</v>
      </c>
      <c r="AR1517" s="13">
        <f t="shared" si="2047"/>
        <v>5.2803315043604285E-5</v>
      </c>
      <c r="AS1517" s="13">
        <f t="shared" si="2048"/>
        <v>9.3431696417878437E-5</v>
      </c>
      <c r="AT1517" s="13">
        <f t="shared" si="2049"/>
        <v>8.2660358429332585E-5</v>
      </c>
      <c r="AU1517" s="13">
        <f t="shared" si="2050"/>
        <v>4.875386774602308E-5</v>
      </c>
      <c r="AV1517" s="13">
        <f t="shared" si="2051"/>
        <v>2.1566622127238763E-5</v>
      </c>
      <c r="AW1517" s="13">
        <f t="shared" si="2052"/>
        <v>2.1814517595386281E-7</v>
      </c>
      <c r="AX1517" s="13">
        <f t="shared" si="2053"/>
        <v>4.0612405940471108E-3</v>
      </c>
      <c r="AY1517" s="13">
        <f t="shared" si="2054"/>
        <v>2.3617211403013888E-3</v>
      </c>
      <c r="AZ1517" s="13">
        <f t="shared" si="2055"/>
        <v>6.8670232843656416E-4</v>
      </c>
      <c r="BA1517" s="13">
        <f t="shared" si="2056"/>
        <v>1.331119862356037E-4</v>
      </c>
      <c r="BB1517" s="13">
        <f t="shared" si="2057"/>
        <v>1.9352054171632631E-5</v>
      </c>
      <c r="BC1517" s="13">
        <f t="shared" si="2058"/>
        <v>2.2507484787970828E-6</v>
      </c>
      <c r="BD1517" s="13">
        <f t="shared" si="2059"/>
        <v>5.1177590742127475E-6</v>
      </c>
      <c r="BE1517" s="13">
        <f t="shared" si="2060"/>
        <v>9.0555093324506041E-6</v>
      </c>
      <c r="BF1517" s="13">
        <f t="shared" si="2061"/>
        <v>8.0115386520724614E-6</v>
      </c>
      <c r="BG1517" s="13">
        <f t="shared" si="2062"/>
        <v>4.7252819042542165E-6</v>
      </c>
      <c r="BH1517" s="13">
        <f t="shared" si="2063"/>
        <v>2.0902622496456749E-6</v>
      </c>
      <c r="BI1517" s="13">
        <f t="shared" si="2064"/>
        <v>7.3971396599388774E-7</v>
      </c>
      <c r="BJ1517" s="14">
        <f t="shared" si="2065"/>
        <v>0.65976917779446098</v>
      </c>
      <c r="BK1517" s="14">
        <f t="shared" si="2066"/>
        <v>0.22397417808742795</v>
      </c>
      <c r="BL1517" s="14">
        <f t="shared" si="2067"/>
        <v>0.11315350160239789</v>
      </c>
      <c r="BM1517" s="14">
        <f t="shared" si="2068"/>
        <v>0.41508505004991464</v>
      </c>
      <c r="BN1517" s="14">
        <f t="shared" si="2069"/>
        <v>0.58257315633118079</v>
      </c>
    </row>
    <row r="1518" spans="1:66" x14ac:dyDescent="0.25">
      <c r="A1518" t="s">
        <v>290</v>
      </c>
      <c r="B1518" t="s">
        <v>295</v>
      </c>
      <c r="C1518" t="s">
        <v>314</v>
      </c>
      <c r="D1518" t="s">
        <v>399</v>
      </c>
      <c r="E1518" s="10">
        <f>VLOOKUP(A1518,home!$A$2:$E$405,3,FALSE)</f>
        <v>1.6512</v>
      </c>
      <c r="F1518" s="10">
        <f>VLOOKUP(B1518,home!$B$2:$E$405,3,FALSE)</f>
        <v>0.98409999999999997</v>
      </c>
      <c r="G1518" s="10">
        <f>VLOOKUP(C1518,away!$B$2:$E$405,4,FALSE)</f>
        <v>0.64349999999999996</v>
      </c>
      <c r="H1518" s="10">
        <f>VLOOKUP(A1518,away!$A$2:$E$405,3,FALSE)</f>
        <v>1.1418999999999999</v>
      </c>
      <c r="I1518" s="10">
        <f>VLOOKUP(C1518,away!$B$2:$E$405,3,FALSE)</f>
        <v>1.3136000000000001</v>
      </c>
      <c r="J1518" s="10">
        <f>VLOOKUP(B1518,home!$B$2:$E$405,4,FALSE)</f>
        <v>0.65680000000000005</v>
      </c>
      <c r="K1518" s="12">
        <f t="shared" si="2014"/>
        <v>1.04565269952</v>
      </c>
      <c r="L1518" s="12">
        <f t="shared" si="2015"/>
        <v>0.98519989491200011</v>
      </c>
      <c r="M1518" s="13">
        <f t="shared" si="2016"/>
        <v>0.13122359293590369</v>
      </c>
      <c r="N1518" s="13">
        <f t="shared" si="2017"/>
        <v>0.13721430419414127</v>
      </c>
      <c r="O1518" s="13">
        <f t="shared" si="2018"/>
        <v>0.12928146997042739</v>
      </c>
      <c r="P1518" s="13">
        <f t="shared" si="2019"/>
        <v>0.13518351807249121</v>
      </c>
      <c r="Q1518" s="13">
        <f t="shared" si="2020"/>
        <v>7.1739253796681127E-2</v>
      </c>
      <c r="R1518" s="13">
        <f t="shared" si="2021"/>
        <v>6.3684045314466975E-2</v>
      </c>
      <c r="S1518" s="13">
        <f t="shared" si="2022"/>
        <v>3.4815735397867427E-2</v>
      </c>
      <c r="T1518" s="13">
        <f t="shared" si="2023"/>
        <v>7.0677505301555546E-2</v>
      </c>
      <c r="U1518" s="13">
        <f t="shared" si="2024"/>
        <v>6.6591393899426393E-2</v>
      </c>
      <c r="V1518" s="13">
        <f t="shared" si="2025"/>
        <v>3.985151932975604E-3</v>
      </c>
      <c r="W1518" s="13">
        <f t="shared" si="2026"/>
        <v>2.5004781464683341E-2</v>
      </c>
      <c r="X1518" s="13">
        <f t="shared" si="2027"/>
        <v>2.4634708071303555E-2</v>
      </c>
      <c r="Y1518" s="13">
        <f t="shared" si="2028"/>
        <v>1.2135055901518033E-2</v>
      </c>
      <c r="Z1518" s="13">
        <f t="shared" si="2029"/>
        <v>2.0913838250461309E-2</v>
      </c>
      <c r="AA1518" s="13">
        <f t="shared" si="2030"/>
        <v>2.18686114239195E-2</v>
      </c>
      <c r="AB1518" s="13">
        <f t="shared" si="2031"/>
        <v>1.1433486285087667E-2</v>
      </c>
      <c r="AC1518" s="13">
        <f t="shared" si="2032"/>
        <v>2.5658822391420714E-4</v>
      </c>
      <c r="AD1518" s="13">
        <f t="shared" si="2033"/>
        <v>6.5365793098634481E-3</v>
      </c>
      <c r="AE1518" s="13">
        <f t="shared" si="2034"/>
        <v>6.4398372491614236E-3</v>
      </c>
      <c r="AF1518" s="13">
        <f t="shared" si="2035"/>
        <v>3.172263490562109E-3</v>
      </c>
      <c r="AG1518" s="13">
        <f t="shared" si="2036"/>
        <v>1.0417712191783217E-3</v>
      </c>
      <c r="AH1518" s="13">
        <f t="shared" si="2037"/>
        <v>5.1510778116402606E-3</v>
      </c>
      <c r="AI1518" s="13">
        <f t="shared" si="2038"/>
        <v>5.3862384191792128E-3</v>
      </c>
      <c r="AJ1518" s="13">
        <f t="shared" si="2039"/>
        <v>2.8160673716365399E-3</v>
      </c>
      <c r="AK1518" s="13">
        <f t="shared" si="2040"/>
        <v>9.8154281639397972E-4</v>
      </c>
      <c r="AL1518" s="13">
        <f t="shared" si="2041"/>
        <v>1.057325074817524E-5</v>
      </c>
      <c r="AM1518" s="13">
        <f t="shared" si="2042"/>
        <v>1.3669983601970594E-3</v>
      </c>
      <c r="AN1518" s="13">
        <f t="shared" si="2043"/>
        <v>1.3467666408110194E-3</v>
      </c>
      <c r="AO1518" s="13">
        <f t="shared" si="2044"/>
        <v>6.6341717649900185E-4</v>
      </c>
      <c r="AP1518" s="13">
        <f t="shared" si="2045"/>
        <v>2.1786617752321083E-4</v>
      </c>
      <c r="AQ1518" s="13">
        <f t="shared" si="2046"/>
        <v>5.3660433800186607E-5</v>
      </c>
      <c r="AR1518" s="13">
        <f t="shared" si="2047"/>
        <v>1.0149682637423045E-3</v>
      </c>
      <c r="AS1518" s="13">
        <f t="shared" si="2048"/>
        <v>1.0613043049092681E-3</v>
      </c>
      <c r="AT1518" s="13">
        <f t="shared" si="2049"/>
        <v>5.5487785572028657E-4</v>
      </c>
      <c r="AU1518" s="13">
        <f t="shared" si="2050"/>
        <v>1.9340317591259556E-4</v>
      </c>
      <c r="AV1518" s="13">
        <f t="shared" si="2051"/>
        <v>5.0558138247186742E-5</v>
      </c>
      <c r="AW1518" s="13">
        <f t="shared" si="2052"/>
        <v>3.0256441645856512E-7</v>
      </c>
      <c r="AX1518" s="13">
        <f t="shared" si="2053"/>
        <v>2.3823425426324458E-4</v>
      </c>
      <c r="AY1518" s="13">
        <f t="shared" si="2054"/>
        <v>2.3470836226458725E-4</v>
      </c>
      <c r="AZ1518" s="13">
        <f t="shared" si="2055"/>
        <v>1.1561732691901951E-4</v>
      </c>
      <c r="BA1518" s="13">
        <f t="shared" si="2056"/>
        <v>3.7968726110208133E-5</v>
      </c>
      <c r="BB1518" s="13">
        <f t="shared" si="2057"/>
        <v>9.3516962434298893E-6</v>
      </c>
      <c r="BC1518" s="13">
        <f t="shared" si="2058"/>
        <v>1.8426580312552153E-6</v>
      </c>
      <c r="BD1518" s="13">
        <f t="shared" si="2059"/>
        <v>1.6665777112965556E-4</v>
      </c>
      <c r="BE1518" s="13">
        <f t="shared" si="2060"/>
        <v>1.7426614827771065E-4</v>
      </c>
      <c r="BF1518" s="13">
        <f t="shared" si="2061"/>
        <v>9.1110934190770341E-5</v>
      </c>
      <c r="BG1518" s="13">
        <f t="shared" si="2062"/>
        <v>3.1756798097456021E-5</v>
      </c>
      <c r="BH1518" s="13">
        <f t="shared" si="2063"/>
        <v>8.3016454146791214E-6</v>
      </c>
      <c r="BI1518" s="13">
        <f t="shared" si="2064"/>
        <v>1.7361275876634117E-6</v>
      </c>
      <c r="BJ1518" s="14">
        <f t="shared" si="2065"/>
        <v>0.36288249181131033</v>
      </c>
      <c r="BK1518" s="14">
        <f t="shared" si="2066"/>
        <v>0.30570986817616486</v>
      </c>
      <c r="BL1518" s="14">
        <f t="shared" si="2067"/>
        <v>0.3105428744754074</v>
      </c>
      <c r="BM1518" s="14">
        <f t="shared" si="2068"/>
        <v>0.3314884826313842</v>
      </c>
      <c r="BN1518" s="14">
        <f t="shared" si="2069"/>
        <v>0.66832618428411172</v>
      </c>
    </row>
    <row r="1519" spans="1:66" x14ac:dyDescent="0.25">
      <c r="A1519" t="s">
        <v>290</v>
      </c>
      <c r="B1519" t="s">
        <v>311</v>
      </c>
      <c r="C1519" t="s">
        <v>317</v>
      </c>
      <c r="D1519" t="s">
        <v>399</v>
      </c>
      <c r="E1519" s="10">
        <f>VLOOKUP(A1519,home!$A$2:$E$405,3,FALSE)</f>
        <v>1.6512</v>
      </c>
      <c r="F1519" s="10">
        <f>VLOOKUP(B1519,home!$B$2:$E$405,3,FALSE)</f>
        <v>1.2112000000000001</v>
      </c>
      <c r="G1519" s="10">
        <f>VLOOKUP(C1519,away!$B$2:$E$405,4,FALSE)</f>
        <v>1.022</v>
      </c>
      <c r="H1519" s="10">
        <f>VLOOKUP(A1519,away!$A$2:$E$405,3,FALSE)</f>
        <v>1.1418999999999999</v>
      </c>
      <c r="I1519" s="10">
        <f>VLOOKUP(C1519,away!$B$2:$E$405,3,FALSE)</f>
        <v>1.0399</v>
      </c>
      <c r="J1519" s="10">
        <f>VLOOKUP(B1519,home!$B$2:$E$405,4,FALSE)</f>
        <v>1.2040999999999999</v>
      </c>
      <c r="K1519" s="12">
        <f t="shared" si="2014"/>
        <v>2.0439319756800001</v>
      </c>
      <c r="L1519" s="12">
        <f t="shared" si="2015"/>
        <v>1.4298227654210001</v>
      </c>
      <c r="M1519" s="13">
        <f t="shared" si="2016"/>
        <v>3.1000413338031305E-2</v>
      </c>
      <c r="N1519" s="13">
        <f t="shared" si="2017"/>
        <v>6.3362736080898943E-2</v>
      </c>
      <c r="O1519" s="13">
        <f t="shared" si="2018"/>
        <v>4.4325096728177978E-2</v>
      </c>
      <c r="P1519" s="13">
        <f t="shared" si="2019"/>
        <v>9.0597482527831896E-2</v>
      </c>
      <c r="Q1519" s="13">
        <f t="shared" si="2020"/>
        <v>6.4754561171161115E-2</v>
      </c>
      <c r="R1519" s="13">
        <f t="shared" si="2021"/>
        <v>3.1688516190718378E-2</v>
      </c>
      <c r="S1519" s="13">
        <f t="shared" si="2022"/>
        <v>6.6191890337727807E-2</v>
      </c>
      <c r="T1519" s="13">
        <f t="shared" si="2023"/>
        <v>9.2587545727372891E-2</v>
      </c>
      <c r="U1519" s="13">
        <f t="shared" si="2024"/>
        <v>6.4769171504062681E-2</v>
      </c>
      <c r="V1519" s="13">
        <f t="shared" si="2025"/>
        <v>2.1493686992588031E-2</v>
      </c>
      <c r="W1519" s="13">
        <f t="shared" si="2026"/>
        <v>4.4117972716287583E-2</v>
      </c>
      <c r="X1519" s="13">
        <f t="shared" si="2027"/>
        <v>6.3080881753970544E-2</v>
      </c>
      <c r="Y1519" s="13">
        <f t="shared" si="2028"/>
        <v>4.5097240397328639E-2</v>
      </c>
      <c r="Z1519" s="13">
        <f t="shared" si="2029"/>
        <v>1.5102987283967036E-2</v>
      </c>
      <c r="AA1519" s="13">
        <f t="shared" si="2030"/>
        <v>3.0869478637988654E-2</v>
      </c>
      <c r="AB1519" s="13">
        <f t="shared" si="2031"/>
        <v>3.154755723037786E-2</v>
      </c>
      <c r="AC1519" s="13">
        <f t="shared" si="2032"/>
        <v>3.9259031616297162E-3</v>
      </c>
      <c r="AD1519" s="13">
        <f t="shared" si="2033"/>
        <v>2.2543533784249503E-2</v>
      </c>
      <c r="AE1519" s="13">
        <f t="shared" si="2034"/>
        <v>3.223325781775737E-2</v>
      </c>
      <c r="AF1519" s="13">
        <f t="shared" si="2035"/>
        <v>2.3043922915756958E-2</v>
      </c>
      <c r="AG1519" s="13">
        <f t="shared" si="2036"/>
        <v>1.0982908529851993E-2</v>
      </c>
      <c r="AH1519" s="13">
        <f t="shared" si="2037"/>
        <v>5.3986487611199854E-3</v>
      </c>
      <c r="AI1519" s="13">
        <f t="shared" si="2038"/>
        <v>1.1034470828318354E-2</v>
      </c>
      <c r="AJ1519" s="13">
        <f t="shared" si="2039"/>
        <v>1.1276853880354033E-2</v>
      </c>
      <c r="AK1519" s="13">
        <f t="shared" si="2040"/>
        <v>7.6830407437088978E-3</v>
      </c>
      <c r="AL1519" s="13">
        <f t="shared" si="2041"/>
        <v>4.589318719248994E-4</v>
      </c>
      <c r="AM1519" s="13">
        <f t="shared" si="2042"/>
        <v>9.2154899092899822E-3</v>
      </c>
      <c r="AN1519" s="13">
        <f t="shared" si="2043"/>
        <v>1.3176517266810323E-2</v>
      </c>
      <c r="AO1519" s="13">
        <f t="shared" si="2044"/>
        <v>9.4200421785241486E-3</v>
      </c>
      <c r="AP1519" s="13">
        <f t="shared" si="2045"/>
        <v>4.489663586026621E-3</v>
      </c>
      <c r="AQ1519" s="13">
        <f t="shared" si="2046"/>
        <v>1.6048558010956365E-3</v>
      </c>
      <c r="AR1519" s="13">
        <f t="shared" si="2047"/>
        <v>1.5438221802322465E-3</v>
      </c>
      <c r="AS1519" s="13">
        <f t="shared" si="2048"/>
        <v>3.1554675189406998E-3</v>
      </c>
      <c r="AT1519" s="13">
        <f t="shared" si="2049"/>
        <v>3.2247804800912671E-3</v>
      </c>
      <c r="AU1519" s="13">
        <f t="shared" si="2050"/>
        <v>2.1970773126024144E-3</v>
      </c>
      <c r="AV1519" s="13">
        <f t="shared" si="2051"/>
        <v>1.1226691430672893E-3</v>
      </c>
      <c r="AW1519" s="13">
        <f t="shared" si="2052"/>
        <v>3.7255840389762786E-5</v>
      </c>
      <c r="AX1519" s="13">
        <f t="shared" si="2053"/>
        <v>3.1393057495256961E-3</v>
      </c>
      <c r="AY1519" s="13">
        <f t="shared" si="2054"/>
        <v>4.4886508282888761E-3</v>
      </c>
      <c r="AZ1519" s="13">
        <f t="shared" si="2055"/>
        <v>3.2089875701566319E-3</v>
      </c>
      <c r="BA1519" s="13">
        <f t="shared" si="2056"/>
        <v>1.5294278272543242E-3</v>
      </c>
      <c r="BB1519" s="13">
        <f t="shared" si="2057"/>
        <v>5.4670268136915222E-4</v>
      </c>
      <c r="BC1519" s="13">
        <f t="shared" si="2058"/>
        <v>1.5633758794766339E-4</v>
      </c>
      <c r="BD1519" s="13">
        <f t="shared" si="2059"/>
        <v>3.678986831763244E-4</v>
      </c>
      <c r="BE1519" s="13">
        <f t="shared" si="2060"/>
        <v>7.5195988235465501E-4</v>
      </c>
      <c r="BF1519" s="13">
        <f t="shared" si="2061"/>
        <v>7.6847742398662537E-4</v>
      </c>
      <c r="BG1519" s="13">
        <f t="shared" si="2062"/>
        <v>5.2357185982482009E-4</v>
      </c>
      <c r="BH1519" s="13">
        <f t="shared" si="2063"/>
        <v>2.6753631646554915E-4</v>
      </c>
      <c r="BI1519" s="13">
        <f t="shared" si="2064"/>
        <v>1.093652063759159E-4</v>
      </c>
      <c r="BJ1519" s="14">
        <f t="shared" si="2065"/>
        <v>0.51278054188092448</v>
      </c>
      <c r="BK1519" s="14">
        <f t="shared" si="2066"/>
        <v>0.21815695905802249</v>
      </c>
      <c r="BL1519" s="14">
        <f t="shared" si="2067"/>
        <v>0.25262546051194457</v>
      </c>
      <c r="BM1519" s="14">
        <f t="shared" si="2068"/>
        <v>0.6684857477101398</v>
      </c>
      <c r="BN1519" s="14">
        <f t="shared" si="2069"/>
        <v>0.32572880603681964</v>
      </c>
    </row>
    <row r="1520" spans="1:66" x14ac:dyDescent="0.25">
      <c r="A1520" t="s">
        <v>290</v>
      </c>
      <c r="B1520" t="s">
        <v>313</v>
      </c>
      <c r="C1520" t="s">
        <v>292</v>
      </c>
      <c r="D1520" t="s">
        <v>399</v>
      </c>
      <c r="E1520" s="10">
        <f>VLOOKUP(A1520,home!$A$2:$E$405,3,FALSE)</f>
        <v>1.6512</v>
      </c>
      <c r="F1520" s="10">
        <f>VLOOKUP(B1520,home!$B$2:$E$405,3,FALSE)</f>
        <v>0.90839999999999999</v>
      </c>
      <c r="G1520" s="10">
        <f>VLOOKUP(C1520,away!$B$2:$E$405,4,FALSE)</f>
        <v>1.0497000000000001</v>
      </c>
      <c r="H1520" s="10">
        <f>VLOOKUP(A1520,away!$A$2:$E$405,3,FALSE)</f>
        <v>1.1418999999999999</v>
      </c>
      <c r="I1520" s="10">
        <f>VLOOKUP(C1520,away!$B$2:$E$405,3,FALSE)</f>
        <v>0.40870000000000001</v>
      </c>
      <c r="J1520" s="10">
        <f>VLOOKUP(B1520,home!$B$2:$E$405,4,FALSE)</f>
        <v>1.2588999999999999</v>
      </c>
      <c r="K1520" s="12">
        <f t="shared" si="2014"/>
        <v>1.5744975989760002</v>
      </c>
      <c r="L1520" s="12">
        <f t="shared" si="2015"/>
        <v>0.58752174381699995</v>
      </c>
      <c r="M1520" s="13">
        <f t="shared" si="2016"/>
        <v>0.11509247506108683</v>
      </c>
      <c r="N1520" s="13">
        <f t="shared" si="2017"/>
        <v>0.18121282564388633</v>
      </c>
      <c r="O1520" s="13">
        <f t="shared" si="2018"/>
        <v>6.7619331648104297E-2</v>
      </c>
      <c r="P1520" s="13">
        <f t="shared" si="2019"/>
        <v>0.10646647532430206</v>
      </c>
      <c r="Q1520" s="13">
        <f t="shared" si="2020"/>
        <v>0.14265957943997787</v>
      </c>
      <c r="R1520" s="13">
        <f t="shared" si="2021"/>
        <v>1.9863913822817145E-2</v>
      </c>
      <c r="S1520" s="13">
        <f t="shared" si="2022"/>
        <v>2.4621745170490015E-2</v>
      </c>
      <c r="T1520" s="13">
        <f t="shared" si="2023"/>
        <v>8.3815604884775616E-2</v>
      </c>
      <c r="U1520" s="13">
        <f t="shared" si="2024"/>
        <v>3.1275684620291767E-2</v>
      </c>
      <c r="V1520" s="13">
        <f t="shared" si="2025"/>
        <v>2.5307093498741304E-3</v>
      </c>
      <c r="W1520" s="13">
        <f t="shared" si="2026"/>
        <v>7.4872388433057019E-2</v>
      </c>
      <c r="X1520" s="13">
        <f t="shared" si="2027"/>
        <v>4.3989156215933432E-2</v>
      </c>
      <c r="Y1520" s="13">
        <f t="shared" si="2028"/>
        <v>1.2922292884511815E-2</v>
      </c>
      <c r="Z1520" s="13">
        <f t="shared" si="2029"/>
        <v>3.8901604294040459E-3</v>
      </c>
      <c r="AA1520" s="13">
        <f t="shared" si="2030"/>
        <v>6.125048255728115E-3</v>
      </c>
      <c r="AB1520" s="13">
        <f t="shared" si="2031"/>
        <v>4.8219368861280292E-3</v>
      </c>
      <c r="AC1520" s="13">
        <f t="shared" si="2032"/>
        <v>1.463147918708131E-4</v>
      </c>
      <c r="AD1520" s="13">
        <f t="shared" si="2033"/>
        <v>2.9471598954361671E-2</v>
      </c>
      <c r="AE1520" s="13">
        <f t="shared" si="2034"/>
        <v>1.7315205210741841E-2</v>
      </c>
      <c r="AF1520" s="13">
        <f t="shared" si="2035"/>
        <v>5.0865297799821251E-3</v>
      </c>
      <c r="AG1520" s="13">
        <f t="shared" si="2036"/>
        <v>9.9614894877073307E-4</v>
      </c>
      <c r="AH1520" s="13">
        <f t="shared" si="2037"/>
        <v>5.7138845980283864E-4</v>
      </c>
      <c r="AI1520" s="13">
        <f t="shared" si="2038"/>
        <v>8.9964975804216396E-4</v>
      </c>
      <c r="AJ1520" s="13">
        <f t="shared" si="2039"/>
        <v>7.0824819197836363E-4</v>
      </c>
      <c r="AK1520" s="13">
        <f t="shared" si="2040"/>
        <v>3.7171169258300884E-4</v>
      </c>
      <c r="AL1520" s="13">
        <f t="shared" si="2041"/>
        <v>5.4139491465541266E-6</v>
      </c>
      <c r="AM1520" s="13">
        <f t="shared" si="2042"/>
        <v>9.2805923583252122E-3</v>
      </c>
      <c r="AN1520" s="13">
        <f t="shared" si="2043"/>
        <v>5.4525498060179521E-3</v>
      </c>
      <c r="AO1520" s="13">
        <f t="shared" si="2044"/>
        <v>1.6017457851403558E-3</v>
      </c>
      <c r="AP1520" s="13">
        <f t="shared" si="2045"/>
        <v>3.1368682561239717E-4</v>
      </c>
      <c r="AQ1520" s="13">
        <f t="shared" si="2046"/>
        <v>4.6074457699053686E-5</v>
      </c>
      <c r="AR1520" s="13">
        <f t="shared" si="2047"/>
        <v>6.7140628860054726E-5</v>
      </c>
      <c r="AS1520" s="13">
        <f t="shared" si="2048"/>
        <v>1.0571275893389489E-4</v>
      </c>
      <c r="AT1520" s="13">
        <f t="shared" si="2049"/>
        <v>8.3222242561273148E-5</v>
      </c>
      <c r="AU1520" s="13">
        <f t="shared" si="2050"/>
        <v>4.3677740364707613E-5</v>
      </c>
      <c r="AV1520" s="13">
        <f t="shared" si="2051"/>
        <v>1.719262433323231E-5</v>
      </c>
      <c r="AW1520" s="13">
        <f t="shared" si="2052"/>
        <v>1.3911617180317567E-7</v>
      </c>
      <c r="AX1520" s="13">
        <f t="shared" si="2053"/>
        <v>2.4353783975430117E-3</v>
      </c>
      <c r="AY1520" s="13">
        <f t="shared" si="2054"/>
        <v>1.4308377629787211E-3</v>
      </c>
      <c r="AZ1520" s="13">
        <f t="shared" si="2055"/>
        <v>4.203241488122367E-4</v>
      </c>
      <c r="BA1520" s="13">
        <f t="shared" si="2056"/>
        <v>8.2316525626187164E-5</v>
      </c>
      <c r="BB1520" s="13">
        <f t="shared" si="2057"/>
        <v>1.2090687170213562E-5</v>
      </c>
      <c r="BC1520" s="13">
        <f t="shared" si="2058"/>
        <v>1.4207083220379404E-6</v>
      </c>
      <c r="BD1520" s="13">
        <f t="shared" si="2059"/>
        <v>6.5744298914715519E-6</v>
      </c>
      <c r="BE1520" s="13">
        <f t="shared" si="2060"/>
        <v>1.0351424078758002E-5</v>
      </c>
      <c r="BF1520" s="13">
        <f t="shared" si="2061"/>
        <v>8.1491461789934172E-6</v>
      </c>
      <c r="BG1520" s="13">
        <f t="shared" si="2062"/>
        <v>4.2769370308431937E-6</v>
      </c>
      <c r="BH1520" s="13">
        <f t="shared" si="2063"/>
        <v>1.6835067715085374E-6</v>
      </c>
      <c r="BI1520" s="13">
        <f t="shared" si="2064"/>
        <v>5.3013547392000605E-7</v>
      </c>
      <c r="BJ1520" s="14">
        <f t="shared" si="2065"/>
        <v>0.61341834785924598</v>
      </c>
      <c r="BK1520" s="14">
        <f t="shared" si="2066"/>
        <v>0.25029397140974907</v>
      </c>
      <c r="BL1520" s="14">
        <f t="shared" si="2067"/>
        <v>0.13260542490995439</v>
      </c>
      <c r="BM1520" s="14">
        <f t="shared" si="2068"/>
        <v>0.36586260502137191</v>
      </c>
      <c r="BN1520" s="14">
        <f t="shared" si="2069"/>
        <v>0.6329146009401746</v>
      </c>
    </row>
    <row r="1521" spans="1:66" x14ac:dyDescent="0.25">
      <c r="A1521" t="s">
        <v>338</v>
      </c>
      <c r="B1521" t="s">
        <v>94</v>
      </c>
      <c r="C1521" t="s">
        <v>90</v>
      </c>
      <c r="D1521" t="s">
        <v>400</v>
      </c>
      <c r="E1521" s="10">
        <f>VLOOKUP(A1521,home!$A$2:$E$405,3,FALSE)</f>
        <v>1.3033999999999999</v>
      </c>
      <c r="F1521" s="10">
        <f>VLOOKUP(B1521,home!$B$2:$E$405,3,FALSE)</f>
        <v>1.3426</v>
      </c>
      <c r="G1521" s="10">
        <f>VLOOKUP(C1521,away!$B$2:$E$405,4,FALSE)</f>
        <v>0.57540000000000002</v>
      </c>
      <c r="H1521" s="10">
        <f>VLOOKUP(A1521,away!$A$2:$E$405,3,FALSE)</f>
        <v>1.0085</v>
      </c>
      <c r="I1521" s="10">
        <f>VLOOKUP(C1521,away!$B$2:$E$405,3,FALSE)</f>
        <v>2.1071</v>
      </c>
      <c r="J1521" s="10">
        <f>VLOOKUP(B1521,home!$B$2:$E$405,4,FALSE)</f>
        <v>0.49580000000000002</v>
      </c>
      <c r="K1521" s="12">
        <f t="shared" si="2014"/>
        <v>1.0069182609359999</v>
      </c>
      <c r="L1521" s="12">
        <f t="shared" si="2015"/>
        <v>1.05358013153</v>
      </c>
      <c r="M1521" s="13">
        <f t="shared" si="2016"/>
        <v>0.12739046362330159</v>
      </c>
      <c r="N1521" s="13">
        <f t="shared" si="2017"/>
        <v>0.12827178409140558</v>
      </c>
      <c r="O1521" s="13">
        <f t="shared" si="2018"/>
        <v>0.13421606141990577</v>
      </c>
      <c r="P1521" s="13">
        <f t="shared" si="2019"/>
        <v>0.13514460315461085</v>
      </c>
      <c r="Q1521" s="13">
        <f t="shared" si="2020"/>
        <v>6.4579600882238075E-2</v>
      </c>
      <c r="R1521" s="13">
        <f t="shared" si="2021"/>
        <v>7.0703687822111422E-2</v>
      </c>
      <c r="S1521" s="13">
        <f t="shared" si="2022"/>
        <v>3.5842682494320717E-2</v>
      </c>
      <c r="T1521" s="13">
        <f t="shared" si="2023"/>
        <v>6.8039784391663291E-2</v>
      </c>
      <c r="U1521" s="13">
        <f t="shared" si="2024"/>
        <v>7.1192834383602271E-2</v>
      </c>
      <c r="V1521" s="13">
        <f t="shared" si="2025"/>
        <v>4.2249325977940823E-3</v>
      </c>
      <c r="W1521" s="13">
        <f t="shared" si="2026"/>
        <v>2.1675459804094712E-2</v>
      </c>
      <c r="X1521" s="13">
        <f t="shared" si="2027"/>
        <v>2.2836833791371337E-2</v>
      </c>
      <c r="Y1521" s="13">
        <f t="shared" si="2028"/>
        <v>1.2030217174820878E-2</v>
      </c>
      <c r="Z1521" s="13">
        <f t="shared" si="2029"/>
        <v>2.4830666905092072E-2</v>
      </c>
      <c r="AA1521" s="13">
        <f t="shared" si="2030"/>
        <v>2.5002451937956395E-2</v>
      </c>
      <c r="AB1521" s="13">
        <f t="shared" si="2031"/>
        <v>1.2587712712251486E-2</v>
      </c>
      <c r="AC1521" s="13">
        <f t="shared" si="2032"/>
        <v>2.8013127074226116E-4</v>
      </c>
      <c r="AD1521" s="13">
        <f t="shared" si="2033"/>
        <v>5.4563540727318033E-3</v>
      </c>
      <c r="AE1521" s="13">
        <f t="shared" si="2034"/>
        <v>5.7487062416230255E-3</v>
      </c>
      <c r="AF1521" s="13">
        <f t="shared" si="2035"/>
        <v>3.0283613390882586E-3</v>
      </c>
      <c r="AG1521" s="13">
        <f t="shared" si="2036"/>
        <v>1.0635404459856583E-3</v>
      </c>
      <c r="AH1521" s="13">
        <f t="shared" si="2037"/>
        <v>6.5402743259611309E-3</v>
      </c>
      <c r="AI1521" s="13">
        <f t="shared" si="2038"/>
        <v>6.5855216503411503E-3</v>
      </c>
      <c r="AJ1521" s="13">
        <f t="shared" si="2039"/>
        <v>3.3155410037589432E-3</v>
      </c>
      <c r="AK1521" s="13">
        <f t="shared" si="2040"/>
        <v>1.1128262605223185E-3</v>
      </c>
      <c r="AL1521" s="13">
        <f t="shared" si="2041"/>
        <v>1.1887304069355762E-5</v>
      </c>
      <c r="AM1521" s="13">
        <f t="shared" si="2042"/>
        <v>1.0988205107932338E-3</v>
      </c>
      <c r="AN1521" s="13">
        <f t="shared" si="2043"/>
        <v>1.1576954582893971E-3</v>
      </c>
      <c r="AO1521" s="13">
        <f t="shared" si="2044"/>
        <v>6.0986246660811323E-4</v>
      </c>
      <c r="AP1521" s="13">
        <f t="shared" si="2045"/>
        <v>2.1417965926139539E-4</v>
      </c>
      <c r="AQ1521" s="13">
        <f t="shared" si="2046"/>
        <v>5.6413858393917887E-5</v>
      </c>
      <c r="AR1521" s="13">
        <f t="shared" si="2047"/>
        <v>1.3781406169176822E-3</v>
      </c>
      <c r="AS1521" s="13">
        <f t="shared" si="2048"/>
        <v>1.3876749533120187E-3</v>
      </c>
      <c r="AT1521" s="13">
        <f t="shared" si="2049"/>
        <v>6.9863762536669126E-4</v>
      </c>
      <c r="AU1521" s="13">
        <f t="shared" si="2050"/>
        <v>2.344903275862285E-4</v>
      </c>
      <c r="AV1521" s="13">
        <f t="shared" si="2051"/>
        <v>5.9028148214859525E-5</v>
      </c>
      <c r="AW1521" s="13">
        <f t="shared" si="2052"/>
        <v>3.503020349444353E-7</v>
      </c>
      <c r="AX1521" s="13">
        <f t="shared" si="2053"/>
        <v>1.8440373963478829E-4</v>
      </c>
      <c r="AY1521" s="13">
        <f t="shared" si="2054"/>
        <v>1.9428411625904411E-4</v>
      </c>
      <c r="AZ1521" s="13">
        <f t="shared" si="2055"/>
        <v>1.0234694238119673E-4</v>
      </c>
      <c r="BA1521" s="13">
        <f t="shared" si="2056"/>
        <v>3.59435683385582E-5</v>
      </c>
      <c r="BB1521" s="13">
        <f t="shared" si="2057"/>
        <v>9.4673573644489216E-6</v>
      </c>
      <c r="BC1521" s="13">
        <f t="shared" si="2058"/>
        <v>1.9949239234555223E-6</v>
      </c>
      <c r="BD1521" s="13">
        <f t="shared" si="2059"/>
        <v>2.4199692873982771E-4</v>
      </c>
      <c r="BE1521" s="13">
        <f t="shared" si="2060"/>
        <v>2.4367112663856042E-4</v>
      </c>
      <c r="BF1521" s="13">
        <f t="shared" si="2061"/>
        <v>1.2267845353760751E-4</v>
      </c>
      <c r="BG1521" s="13">
        <f t="shared" si="2062"/>
        <v>4.1175725030135211E-5</v>
      </c>
      <c r="BH1521" s="13">
        <f t="shared" si="2063"/>
        <v>1.0365147360030667E-5</v>
      </c>
      <c r="BI1521" s="13">
        <f t="shared" si="2064"/>
        <v>2.08737123082149E-6</v>
      </c>
      <c r="BJ1521" s="14">
        <f t="shared" si="2065"/>
        <v>0.33639605483627028</v>
      </c>
      <c r="BK1521" s="14">
        <f t="shared" si="2066"/>
        <v>0.30308898456109795</v>
      </c>
      <c r="BL1521" s="14">
        <f t="shared" si="2067"/>
        <v>0.33567685794034535</v>
      </c>
      <c r="BM1521" s="14">
        <f t="shared" si="2068"/>
        <v>0.33949242943500824</v>
      </c>
      <c r="BN1521" s="14">
        <f t="shared" si="2069"/>
        <v>0.6603062009935734</v>
      </c>
    </row>
    <row r="1522" spans="1:66" s="15" customFormat="1" x14ac:dyDescent="0.25">
      <c r="A1522" s="15" t="s">
        <v>339</v>
      </c>
      <c r="B1522" s="15" t="s">
        <v>123</v>
      </c>
      <c r="C1522" s="15" t="s">
        <v>114</v>
      </c>
      <c r="D1522" s="15" t="s">
        <v>400</v>
      </c>
      <c r="E1522" s="15">
        <f>VLOOKUP(A1522,home!$A$2:$E$405,3,FALSE)</f>
        <v>1.2199</v>
      </c>
      <c r="F1522" s="15">
        <f>VLOOKUP(B1522,home!$B$2:$E$405,3,FALSE)</f>
        <v>1.3662000000000001</v>
      </c>
      <c r="G1522" s="15">
        <f>VLOOKUP(C1522,away!$B$2:$E$405,4,FALSE)</f>
        <v>0.92900000000000005</v>
      </c>
      <c r="H1522" s="15">
        <f>VLOOKUP(A1522,away!$A$2:$E$405,3,FALSE)</f>
        <v>1.0142</v>
      </c>
      <c r="I1522" s="15">
        <f>VLOOKUP(C1522,away!$B$2:$E$405,3,FALSE)</f>
        <v>1.6433</v>
      </c>
      <c r="J1522" s="15">
        <f>VLOOKUP(B1522,home!$B$2:$E$405,4,FALSE)</f>
        <v>1.1174999999999999</v>
      </c>
      <c r="K1522" s="16">
        <f t="shared" si="2014"/>
        <v>1.54829683602</v>
      </c>
      <c r="L1522" s="16">
        <f t="shared" si="2015"/>
        <v>1.8624644560499999</v>
      </c>
      <c r="M1522" s="17">
        <f t="shared" si="2016"/>
        <v>3.3016055944400047E-2</v>
      </c>
      <c r="N1522" s="17">
        <f t="shared" si="2017"/>
        <v>5.1118654956573903E-2</v>
      </c>
      <c r="O1522" s="17">
        <f t="shared" si="2018"/>
        <v>6.1491230675403401E-2</v>
      </c>
      <c r="P1522" s="17">
        <f t="shared" si="2019"/>
        <v>9.5206677897703054E-2</v>
      </c>
      <c r="Q1522" s="17">
        <f t="shared" si="2020"/>
        <v>3.9573425865430743E-2</v>
      </c>
      <c r="R1522" s="17">
        <f t="shared" si="2021"/>
        <v>5.7262615745855144E-2</v>
      </c>
      <c r="S1522" s="17">
        <f t="shared" si="2022"/>
        <v>6.8635632399441773E-2</v>
      </c>
      <c r="T1522" s="17">
        <f t="shared" si="2023"/>
        <v>7.3704099078494484E-2</v>
      </c>
      <c r="U1522" s="17">
        <f t="shared" si="2024"/>
        <v>8.865952678153656E-2</v>
      </c>
      <c r="V1522" s="17">
        <f t="shared" si="2025"/>
        <v>2.1991221339107126E-2</v>
      </c>
      <c r="W1522" s="17">
        <f t="shared" si="2026"/>
        <v>2.0423803352639488E-2</v>
      </c>
      <c r="X1522" s="17">
        <f t="shared" si="2027"/>
        <v>3.803860780164587E-2</v>
      </c>
      <c r="Y1522" s="17">
        <f t="shared" si="2028"/>
        <v>3.5422777494095836E-2</v>
      </c>
      <c r="Z1522" s="17">
        <f t="shared" si="2029"/>
        <v>3.5549862162368093E-2</v>
      </c>
      <c r="AA1522" s="17">
        <f t="shared" si="2030"/>
        <v>5.5041739106941628E-2</v>
      </c>
      <c r="AB1522" s="17">
        <f t="shared" si="2031"/>
        <v>4.2610475254158023E-2</v>
      </c>
      <c r="AC1522" s="17">
        <f t="shared" si="2032"/>
        <v>3.963433598291038E-3</v>
      </c>
      <c r="AD1522" s="17">
        <f t="shared" si="2033"/>
        <v>7.9055275275965956E-3</v>
      </c>
      <c r="AE1522" s="17">
        <f t="shared" si="2034"/>
        <v>1.4723764026473496E-2</v>
      </c>
      <c r="AF1522" s="17">
        <f t="shared" si="2035"/>
        <v>1.3711243579287262E-2</v>
      </c>
      <c r="AG1522" s="17">
        <f t="shared" si="2036"/>
        <v>8.512234604888768E-3</v>
      </c>
      <c r="AH1522" s="17">
        <f t="shared" si="2037"/>
        <v>1.6552588673721846E-2</v>
      </c>
      <c r="AI1522" s="17">
        <f t="shared" si="2038"/>
        <v>2.5628320671464019E-2</v>
      </c>
      <c r="AJ1522" s="17">
        <f t="shared" si="2039"/>
        <v>1.9840123904066857E-2</v>
      </c>
      <c r="AK1522" s="17">
        <f t="shared" si="2040"/>
        <v>1.0239467022303829E-2</v>
      </c>
      <c r="AL1522" s="17">
        <f t="shared" si="2041"/>
        <v>4.5716586693079087E-4</v>
      </c>
      <c r="AM1522" s="17">
        <f t="shared" si="2042"/>
        <v>2.4480206516093632E-3</v>
      </c>
      <c r="AN1522" s="17">
        <f t="shared" si="2043"/>
        <v>4.5593514512987992E-3</v>
      </c>
      <c r="AO1522" s="17">
        <f t="shared" si="2044"/>
        <v>4.245815010341999E-3</v>
      </c>
      <c r="AP1522" s="17">
        <f t="shared" si="2045"/>
        <v>2.6358931812418451E-3</v>
      </c>
      <c r="AQ1522" s="17">
        <f t="shared" si="2046"/>
        <v>1.2273143400018747E-3</v>
      </c>
      <c r="AR1522" s="17">
        <f t="shared" si="2047"/>
        <v>6.1657216120845435E-3</v>
      </c>
      <c r="AS1522" s="17">
        <f t="shared" si="2048"/>
        <v>9.5463672637706339E-3</v>
      </c>
      <c r="AT1522" s="17">
        <f t="shared" si="2049"/>
        <v>7.39030511499049E-3</v>
      </c>
      <c r="AU1522" s="17">
        <f t="shared" si="2050"/>
        <v>3.8141286755873998E-3</v>
      </c>
      <c r="AV1522" s="17">
        <f t="shared" si="2051"/>
        <v>1.4763508401462811E-3</v>
      </c>
      <c r="AW1522" s="17">
        <f t="shared" si="2052"/>
        <v>3.6619593266986457E-5</v>
      </c>
      <c r="AX1522" s="17">
        <f t="shared" si="2053"/>
        <v>6.3171043823306578E-4</v>
      </c>
      <c r="AY1522" s="17">
        <f t="shared" si="2054"/>
        <v>1.1765382377248539E-3</v>
      </c>
      <c r="AZ1522" s="17">
        <f t="shared" si="2055"/>
        <v>1.0956303244731231E-3</v>
      </c>
      <c r="BA1522" s="17">
        <f t="shared" si="2056"/>
        <v>6.801908454339067E-4</v>
      </c>
      <c r="BB1522" s="17">
        <f t="shared" si="2057"/>
        <v>3.1670781823781274E-4</v>
      </c>
      <c r="BC1522" s="17">
        <f t="shared" si="2058"/>
        <v>1.1797141088421393E-4</v>
      </c>
      <c r="BD1522" s="17">
        <f t="shared" si="2059"/>
        <v>1.9139062247344632E-3</v>
      </c>
      <c r="BE1522" s="17">
        <f t="shared" si="2060"/>
        <v>2.9632949521953525E-3</v>
      </c>
      <c r="BF1522" s="17">
        <f t="shared" si="2061"/>
        <v>2.2940300993390516E-3</v>
      </c>
      <c r="BG1522" s="17">
        <f t="shared" si="2062"/>
        <v>1.1839465148471E-3</v>
      </c>
      <c r="BH1522" s="17">
        <f t="shared" si="2063"/>
        <v>4.5827516073866772E-4</v>
      </c>
      <c r="BI1522" s="17">
        <f t="shared" si="2064"/>
        <v>1.4190919627964714E-4</v>
      </c>
      <c r="BJ1522" s="18">
        <f t="shared" si="2065"/>
        <v>0.32226928199660737</v>
      </c>
      <c r="BK1522" s="18">
        <f t="shared" si="2066"/>
        <v>0.22444672528359866</v>
      </c>
      <c r="BL1522" s="18">
        <f t="shared" si="2067"/>
        <v>0.41467432349016492</v>
      </c>
      <c r="BM1522" s="18">
        <f t="shared" si="2068"/>
        <v>0.65813161320291502</v>
      </c>
      <c r="BN1522" s="18">
        <f t="shared" si="2069"/>
        <v>0.33766866108536631</v>
      </c>
    </row>
    <row r="1523" spans="1:66" x14ac:dyDescent="0.25">
      <c r="A1523" t="s">
        <v>341</v>
      </c>
      <c r="B1523" t="s">
        <v>154</v>
      </c>
      <c r="C1523" t="s">
        <v>150</v>
      </c>
      <c r="D1523" t="s">
        <v>400</v>
      </c>
      <c r="E1523" s="10">
        <f>VLOOKUP(A1523,home!$A$2:$E$405,3,FALSE)</f>
        <v>1.5127999999999999</v>
      </c>
      <c r="F1523" s="10">
        <f>VLOOKUP(B1523,home!$B$2:$E$405,3,FALSE)</f>
        <v>0.66100000000000003</v>
      </c>
      <c r="G1523" s="10">
        <f>VLOOKUP(C1523,away!$B$2:$E$405,4,FALSE)</f>
        <v>1.2276</v>
      </c>
      <c r="H1523" s="10">
        <f>VLOOKUP(A1523,away!$A$2:$E$405,3,FALSE)</f>
        <v>1.2179</v>
      </c>
      <c r="I1523" s="10">
        <f>VLOOKUP(C1523,away!$B$2:$E$405,3,FALSE)</f>
        <v>0.82110000000000005</v>
      </c>
      <c r="J1523" s="10">
        <f>VLOOKUP(B1523,home!$B$2:$E$405,4,FALSE)</f>
        <v>1.6422000000000001</v>
      </c>
      <c r="K1523" s="12">
        <f t="shared" ref="K1523:K1586" si="2070">E1523*F1523*G1523</f>
        <v>1.2275518780800001</v>
      </c>
      <c r="L1523" s="12">
        <f t="shared" ref="L1523:L1586" si="2071">H1523*I1523*J1523</f>
        <v>1.6422290505179999</v>
      </c>
      <c r="M1523" s="13">
        <f t="shared" ref="M1523:M1586" si="2072">_xlfn.POISSON.DIST(0,K1523,FALSE) * _xlfn.POISSON.DIST(0,L1523,FALSE)</f>
        <v>5.6711349053839365E-2</v>
      </c>
      <c r="N1523" s="13">
        <f t="shared" ref="N1523:N1586" si="2073">_xlfn.POISSON.DIST(1,K1523,FALSE) * _xlfn.POISSON.DIST(0,L1523,FALSE)</f>
        <v>6.9616123039490954E-2</v>
      </c>
      <c r="O1523" s="13">
        <f t="shared" ref="O1523:O1586" si="2074">_xlfn.POISSON.DIST(0,K1523,FALSE) * _xlfn.POISSON.DIST(1,L1523,FALSE)</f>
        <v>9.3133024910281498E-2</v>
      </c>
      <c r="P1523" s="13">
        <f t="shared" ref="P1523:P1586" si="2075">_xlfn.POISSON.DIST(1,K1523,FALSE) * _xlfn.POISSON.DIST(1,L1523,FALSE)</f>
        <v>0.11432561963988748</v>
      </c>
      <c r="Q1523" s="13">
        <f t="shared" ref="Q1523:Q1586" si="2076">_xlfn.POISSON.DIST(2,K1523,FALSE) * _xlfn.POISSON.DIST(0,L1523,FALSE)</f>
        <v>4.2728701290887745E-2</v>
      </c>
      <c r="R1523" s="13">
        <f t="shared" ref="R1523:R1586" si="2077">_xlfn.POISSON.DIST(0,K1523,FALSE) * _xlfn.POISSON.DIST(2,L1523,FALSE)</f>
        <v>7.6472879535140412E-2</v>
      </c>
      <c r="S1523" s="13">
        <f t="shared" ref="S1523:S1586" si="2078">_xlfn.POISSON.DIST(2,K1523,FALSE) * _xlfn.POISSON.DIST(2,L1523,FALSE)</f>
        <v>5.7617864519656344E-2</v>
      </c>
      <c r="T1523" s="13">
        <f t="shared" ref="T1523:T1586" si="2079">_xlfn.POISSON.DIST(2,K1523,FALSE) * _xlfn.POISSON.DIST(1,L1523,FALSE)</f>
        <v>7.0170314550801832E-2</v>
      </c>
      <c r="U1523" s="13">
        <f t="shared" ref="U1523:U1586" si="2080">_xlfn.POISSON.DIST(1,K1523,FALSE) * _xlfn.POISSON.DIST(2,L1523,FALSE)</f>
        <v>9.3874426895547217E-2</v>
      </c>
      <c r="V1523" s="13">
        <f t="shared" ref="V1523:V1586" si="2081">_xlfn.POISSON.DIST(3,K1523,FALSE) * _xlfn.POISSON.DIST(3,L1523,FALSE)</f>
        <v>1.2905898169583097E-2</v>
      </c>
      <c r="W1523" s="13">
        <f t="shared" ref="W1523:W1586" si="2082">_xlfn.POISSON.DIST(3,K1523,FALSE) * _xlfn.POISSON.DIST(0,L1523,FALSE)</f>
        <v>1.7483899172516196E-2</v>
      </c>
      <c r="X1523" s="13">
        <f t="shared" ref="X1523:X1586" si="2083">_xlfn.POISSON.DIST(3,K1523,FALSE) * _xlfn.POISSON.DIST(1,L1523,FALSE)</f>
        <v>2.8712567137433722E-2</v>
      </c>
      <c r="Y1523" s="13">
        <f t="shared" ref="Y1523:Y1586" si="2084">_xlfn.POISSON.DIST(3,K1523,FALSE) * _xlfn.POISSON.DIST(2,L1523,FALSE)</f>
        <v>2.3576305934021054E-2</v>
      </c>
      <c r="Z1523" s="13">
        <f t="shared" ref="Z1523:Z1586" si="2085">_xlfn.POISSON.DIST(0,K1523,FALSE) * _xlfn.POISSON.DIST(3,L1523,FALSE)</f>
        <v>4.1861994783123684E-2</v>
      </c>
      <c r="AA1523" s="13">
        <f t="shared" ref="AA1523:AA1586" si="2086">_xlfn.POISSON.DIST(1,K1523,FALSE) * _xlfn.POISSON.DIST(3,L1523,FALSE)</f>
        <v>5.1387770316198643E-2</v>
      </c>
      <c r="AB1523" s="13">
        <f t="shared" ref="AB1523:AB1586" si="2087">_xlfn.POISSON.DIST(2,K1523,FALSE) * _xlfn.POISSON.DIST(3,L1523,FALSE)</f>
        <v>3.1540576980996667E-2</v>
      </c>
      <c r="AC1523" s="13">
        <f t="shared" ref="AC1523:AC1586" si="2088">_xlfn.POISSON.DIST(4,K1523,FALSE) * _xlfn.POISSON.DIST(4,L1523,FALSE)</f>
        <v>1.6260797330069281E-3</v>
      </c>
      <c r="AD1523" s="13">
        <f t="shared" ref="AD1523:AD1586" si="2089">_xlfn.POISSON.DIST(4,K1523,FALSE) * _xlfn.POISSON.DIST(0,L1523,FALSE)</f>
        <v>5.3655983163459053E-3</v>
      </c>
      <c r="AE1523" s="13">
        <f t="shared" ref="AE1523:AE1586" si="2090">_xlfn.POISSON.DIST(4,K1523,FALSE) * _xlfn.POISSON.DIST(1,L1523,FALSE)</f>
        <v>8.811541428513715E-3</v>
      </c>
      <c r="AF1523" s="13">
        <f t="shared" ref="AF1523:AF1586" si="2091">_xlfn.POISSON.DIST(4,K1523,FALSE) * _xlfn.POISSON.DIST(2,L1523,FALSE)</f>
        <v>7.2352846568740506E-3</v>
      </c>
      <c r="AG1523" s="13">
        <f t="shared" ref="AG1523:AG1586" si="2092">_xlfn.POISSON.DIST(4,K1523,FALSE) * _xlfn.POISSON.DIST(3,L1523,FALSE)</f>
        <v>3.9606648840952424E-3</v>
      </c>
      <c r="AH1523" s="13">
        <f t="shared" ref="AH1523:AH1586" si="2093">_xlfn.POISSON.DIST(0,K1523,FALSE) * _xlfn.POISSON.DIST(4,L1523,FALSE)</f>
        <v>1.7186745986369663E-2</v>
      </c>
      <c r="AI1523" s="13">
        <f t="shared" ref="AI1523:AI1586" si="2094">_xlfn.POISSON.DIST(1,K1523,FALSE) * _xlfn.POISSON.DIST(4,L1523,FALSE)</f>
        <v>2.1097622313651983E-2</v>
      </c>
      <c r="AJ1523" s="13">
        <f t="shared" ref="AJ1523:AJ1586" si="2095">_xlfn.POISSON.DIST(2,K1523,FALSE) * _xlfn.POISSON.DIST(4,L1523,FALSE)</f>
        <v>1.2949212947073007E-2</v>
      </c>
      <c r="AK1523" s="13">
        <f t="shared" ref="AK1523:AK1586" si="2096">_xlfn.POISSON.DIST(3,K1523,FALSE) * _xlfn.POISSON.DIST(4,L1523,FALSE)</f>
        <v>5.2986102242791088E-3</v>
      </c>
      <c r="AL1523" s="13">
        <f t="shared" ref="AL1523:AL1586" si="2097">_xlfn.POISSON.DIST(5,K1523,FALSE) * _xlfn.POISSON.DIST(5,L1523,FALSE)</f>
        <v>1.3112195436112197E-4</v>
      </c>
      <c r="AM1523" s="13">
        <f t="shared" ref="AM1523:AM1586" si="2098">_xlfn.POISSON.DIST(5,K1523,FALSE) * _xlfn.POISSON.DIST(0,L1523,FALSE)</f>
        <v>1.3173100580506595E-3</v>
      </c>
      <c r="AN1523" s="13">
        <f t="shared" ref="AN1523:AN1586" si="2099">_xlfn.POISSON.DIST(5,K1523,FALSE) * _xlfn.POISSON.DIST(1,L1523,FALSE)</f>
        <v>2.1633248458703459E-3</v>
      </c>
      <c r="AO1523" s="13">
        <f t="shared" ref="AO1523:AO1586" si="2100">_xlfn.POISSON.DIST(5,K1523,FALSE) * _xlfn.POISSON.DIST(2,L1523,FALSE)</f>
        <v>1.7763374537978283E-3</v>
      </c>
      <c r="AP1523" s="13">
        <f t="shared" ref="AP1523:AP1586" si="2101">_xlfn.POISSON.DIST(5,K1523,FALSE) * _xlfn.POISSON.DIST(3,L1523,FALSE)</f>
        <v>9.7238432338332323E-4</v>
      </c>
      <c r="AQ1523" s="13">
        <f t="shared" ref="AQ1523:AQ1586" si="2102">_xlfn.POISSON.DIST(5,K1523,FALSE) * _xlfn.POISSON.DIST(4,L1523,FALSE)</f>
        <v>3.9921944603209556E-4</v>
      </c>
      <c r="AR1523" s="13">
        <f t="shared" ref="AR1523:AR1586" si="2103">_xlfn.POISSON.DIST(0,K1523,FALSE) * _xlfn.POISSON.DIST(5,L1523,FALSE)</f>
        <v>5.6449147085379757E-3</v>
      </c>
      <c r="AS1523" s="13">
        <f t="shared" ref="AS1523:AS1586" si="2104">_xlfn.POISSON.DIST(1,K1523,FALSE) * _xlfn.POISSON.DIST(5,L1523,FALSE)</f>
        <v>6.9294256520672087E-3</v>
      </c>
      <c r="AT1523" s="13">
        <f t="shared" ref="AT1523:AT1586" si="2105">_xlfn.POISSON.DIST(2,K1523,FALSE) * _xlfn.POISSON.DIST(5,L1523,FALSE)</f>
        <v>4.2531147366054161E-3</v>
      </c>
      <c r="AU1523" s="13">
        <f t="shared" ref="AU1523:AU1586" si="2106">_xlfn.POISSON.DIST(3,K1523,FALSE) * _xlfn.POISSON.DIST(5,L1523,FALSE)</f>
        <v>1.7403063275365685E-3</v>
      </c>
      <c r="AV1523" s="13">
        <f t="shared" ref="AV1523:AV1586" si="2107">_xlfn.POISSON.DIST(4,K1523,FALSE) * _xlfn.POISSON.DIST(5,L1523,FALSE)</f>
        <v>5.3407907520050567E-4</v>
      </c>
      <c r="AW1523" s="13">
        <f t="shared" ref="AW1523:AW1586" si="2108">_xlfn.POISSON.DIST(6,K1523,FALSE) * _xlfn.POISSON.DIST(6,L1523,FALSE)</f>
        <v>7.3425429981184685E-6</v>
      </c>
      <c r="AX1523" s="13">
        <f t="shared" ref="AX1523:AX1586" si="2109">_xlfn.POISSON.DIST(6,K1523,FALSE) * _xlfn.POISSON.DIST(0,L1523,FALSE)</f>
        <v>2.6951107262896036E-4</v>
      </c>
      <c r="AY1523" s="13">
        <f t="shared" ref="AY1523:AY1586" si="2110">_xlfn.POISSON.DIST(6,K1523,FALSE) * _xlfn.POISSON.DIST(1,L1523,FALSE)</f>
        <v>4.4259891290754534E-4</v>
      </c>
      <c r="AZ1523" s="13">
        <f t="shared" ref="AZ1523:AZ1586" si="2111">_xlfn.POISSON.DIST(6,K1523,FALSE) * _xlfn.POISSON.DIST(2,L1523,FALSE)</f>
        <v>3.6342439625222856E-4</v>
      </c>
      <c r="BA1523" s="13">
        <f t="shared" ref="BA1523:BA1586" si="2112">_xlfn.POISSON.DIST(6,K1523,FALSE) * _xlfn.POISSON.DIST(3,L1523,FALSE)</f>
        <v>1.9894203373079159E-4</v>
      </c>
      <c r="BB1523" s="13">
        <f t="shared" ref="BB1523:BB1586" si="2113">_xlfn.POISSON.DIST(6,K1523,FALSE) * _xlfn.POISSON.DIST(4,L1523,FALSE)</f>
        <v>8.167709679045942E-5</v>
      </c>
      <c r="BC1523" s="13">
        <f t="shared" ref="BC1523:BC1586" si="2114">_xlfn.POISSON.DIST(6,K1523,FALSE) * _xlfn.POISSON.DIST(5,L1523,FALSE)</f>
        <v>2.6826500222252577E-5</v>
      </c>
      <c r="BD1523" s="13">
        <f t="shared" ref="BD1523:BD1586" si="2115">_xlfn.POISSON.DIST(0,K1523,FALSE) * _xlfn.POISSON.DIST(6,L1523,FALSE)</f>
        <v>1.5450404870095706E-3</v>
      </c>
      <c r="BE1523" s="13">
        <f t="shared" ref="BE1523:BE1586" si="2116">_xlfn.POISSON.DIST(1,K1523,FALSE) * _xlfn.POISSON.DIST(6,L1523,FALSE)</f>
        <v>1.8966173515382362E-3</v>
      </c>
      <c r="BF1523" s="13">
        <f t="shared" ref="BF1523:BF1586" si="2117">_xlfn.POISSON.DIST(2,K1523,FALSE) * _xlfn.POISSON.DIST(6,L1523,FALSE)</f>
        <v>1.1640980959399391E-3</v>
      </c>
      <c r="BG1523" s="13">
        <f t="shared" ref="BG1523:BG1586" si="2118">_xlfn.POISSON.DIST(3,K1523,FALSE) * _xlfn.POISSON.DIST(6,L1523,FALSE)</f>
        <v>4.7633026798014156E-4</v>
      </c>
      <c r="BH1523" s="13">
        <f t="shared" ref="BH1523:BH1586" si="2119">_xlfn.POISSON.DIST(4,K1523,FALSE) * _xlfn.POISSON.DIST(6,L1523,FALSE)</f>
        <v>1.4618002876134317E-4</v>
      </c>
      <c r="BI1523" s="13">
        <f t="shared" ref="BI1523:BI1586" si="2120">_xlfn.POISSON.DIST(5,K1523,FALSE) * _xlfn.POISSON.DIST(6,L1523,FALSE)</f>
        <v>3.5888713768755017E-5</v>
      </c>
      <c r="BJ1523" s="14">
        <f t="shared" ref="BJ1523:BJ1586" si="2121">SUM(N1523,Q1523,T1523,W1523,X1523,Y1523,AD1523,AE1523,AF1523,AG1523,AM1523,AN1523,AO1523,AP1523,AQ1523,AX1523,AY1523,AZ1523,BA1523,BB1523,BC1523)</f>
        <v>0.28567255655064694</v>
      </c>
      <c r="BK1523" s="14">
        <f t="shared" ref="BK1523:BK1586" si="2122">SUM(M1523,P1523,S1523,V1523,AC1523,AL1523,AY1523)</f>
        <v>0.24376053198324188</v>
      </c>
      <c r="BL1523" s="14">
        <f t="shared" ref="BL1523:BL1586" si="2123">SUM(O1523,R1523,U1523,AA1523,AB1523,AH1523,AI1523,AJ1523,AK1523,AR1523,AS1523,AT1523,AU1523,AV1523,BD1523,BE1523,BF1523,BG1523,BH1523,BI1523)</f>
        <v>0.42730686555448383</v>
      </c>
      <c r="BM1523" s="14">
        <f t="shared" ref="BM1523:BM1586" si="2124">SUM(S1523:BI1523)</f>
        <v>0.54517899503205947</v>
      </c>
      <c r="BN1523" s="14">
        <f t="shared" ref="BN1523:BN1586" si="2125">SUM(M1523:R1523)</f>
        <v>0.45298769746952744</v>
      </c>
    </row>
    <row r="1524" spans="1:66" x14ac:dyDescent="0.25">
      <c r="A1524" t="s">
        <v>351</v>
      </c>
      <c r="B1524" t="s">
        <v>164</v>
      </c>
      <c r="C1524" t="s">
        <v>155</v>
      </c>
      <c r="D1524" t="s">
        <v>400</v>
      </c>
      <c r="E1524" s="10">
        <f>VLOOKUP(A1524,home!$A$2:$E$405,3,FALSE)</f>
        <v>1.3077000000000001</v>
      </c>
      <c r="F1524" s="10">
        <f>VLOOKUP(B1524,home!$B$2:$E$405,3,FALSE)</f>
        <v>0.94120000000000004</v>
      </c>
      <c r="G1524" s="10">
        <f>VLOOKUP(C1524,away!$B$2:$E$405,4,FALSE)</f>
        <v>1.4748000000000001</v>
      </c>
      <c r="H1524" s="10">
        <f>VLOOKUP(A1524,away!$A$2:$E$405,3,FALSE)</f>
        <v>1.1667000000000001</v>
      </c>
      <c r="I1524" s="10">
        <f>VLOOKUP(C1524,away!$B$2:$E$405,3,FALSE)</f>
        <v>0.61219999999999997</v>
      </c>
      <c r="J1524" s="10">
        <f>VLOOKUP(B1524,home!$B$2:$E$405,4,FALSE)</f>
        <v>0.79120000000000001</v>
      </c>
      <c r="K1524" s="12">
        <f t="shared" si="2070"/>
        <v>1.8151945175520003</v>
      </c>
      <c r="L1524" s="12">
        <f t="shared" si="2071"/>
        <v>0.56511755908799999</v>
      </c>
      <c r="M1524" s="13">
        <f t="shared" si="2072"/>
        <v>9.2521699143449987E-2</v>
      </c>
      <c r="N1524" s="13">
        <f t="shared" si="2073"/>
        <v>0.16794488103978603</v>
      </c>
      <c r="O1524" s="13">
        <f t="shared" si="2074"/>
        <v>5.2285636782620756E-2</v>
      </c>
      <c r="P1524" s="13">
        <f t="shared" si="2075"/>
        <v>9.490860123452842E-2</v>
      </c>
      <c r="Q1524" s="13">
        <f t="shared" si="2076"/>
        <v>0.15242631365717127</v>
      </c>
      <c r="R1524" s="13">
        <f t="shared" si="2077"/>
        <v>1.4773765716978193E-2</v>
      </c>
      <c r="S1524" s="13">
        <f t="shared" si="2078"/>
        <v>2.43392703324894E-2</v>
      </c>
      <c r="T1524" s="13">
        <f t="shared" si="2079"/>
        <v>8.6138786314722507E-2</v>
      </c>
      <c r="U1524" s="13">
        <f t="shared" si="2080"/>
        <v>2.6817258533056516E-2</v>
      </c>
      <c r="V1524" s="13">
        <f t="shared" si="2081"/>
        <v>2.7741313343683642E-3</v>
      </c>
      <c r="W1524" s="13">
        <f t="shared" si="2082"/>
        <v>9.222780296038631E-2</v>
      </c>
      <c r="X1524" s="13">
        <f t="shared" si="2083"/>
        <v>5.2119550889022537E-2</v>
      </c>
      <c r="Y1524" s="13">
        <f t="shared" si="2084"/>
        <v>1.4726836689583606E-2</v>
      </c>
      <c r="Z1524" s="13">
        <f t="shared" si="2085"/>
        <v>2.7829714735055655E-3</v>
      </c>
      <c r="AA1524" s="13">
        <f t="shared" si="2086"/>
        <v>5.0516345612109147E-3</v>
      </c>
      <c r="AB1524" s="13">
        <f t="shared" si="2087"/>
        <v>4.5848496800931296E-3</v>
      </c>
      <c r="AC1524" s="13">
        <f t="shared" si="2088"/>
        <v>1.7785619956133312E-4</v>
      </c>
      <c r="AD1524" s="13">
        <f t="shared" si="2089"/>
        <v>4.185285057488982E-2</v>
      </c>
      <c r="AE1524" s="13">
        <f t="shared" si="2090"/>
        <v>2.3651780757756535E-2</v>
      </c>
      <c r="AF1524" s="13">
        <f t="shared" si="2091"/>
        <v>6.683018304953949E-3</v>
      </c>
      <c r="AG1524" s="13">
        <f t="shared" si="2092"/>
        <v>1.2588969972786668E-3</v>
      </c>
      <c r="AH1524" s="13">
        <f t="shared" si="2093"/>
        <v>3.9317651152974978E-4</v>
      </c>
      <c r="AI1524" s="13">
        <f t="shared" si="2094"/>
        <v>7.1369184815902275E-4</v>
      </c>
      <c r="AJ1524" s="13">
        <f t="shared" si="2095"/>
        <v>6.4774476499990642E-4</v>
      </c>
      <c r="AK1524" s="13">
        <f t="shared" si="2096"/>
        <v>3.9192758206694643E-4</v>
      </c>
      <c r="AL1524" s="13">
        <f t="shared" si="2097"/>
        <v>7.2977834508134664E-6</v>
      </c>
      <c r="AM1524" s="13">
        <f t="shared" si="2098"/>
        <v>1.5194212981492629E-2</v>
      </c>
      <c r="AN1524" s="13">
        <f t="shared" si="2099"/>
        <v>8.5865165523643181E-3</v>
      </c>
      <c r="AO1524" s="13">
        <f t="shared" si="2100"/>
        <v>2.4261956375704161E-3</v>
      </c>
      <c r="AP1524" s="13">
        <f t="shared" si="2101"/>
        <v>4.570285855245826E-4</v>
      </c>
      <c r="AQ1524" s="13">
        <f t="shared" si="2102"/>
        <v>6.4568719671273322E-5</v>
      </c>
      <c r="AR1524" s="13">
        <f t="shared" si="2103"/>
        <v>4.4438190097285444E-5</v>
      </c>
      <c r="AS1524" s="13">
        <f t="shared" si="2104"/>
        <v>8.0663959034526147E-5</v>
      </c>
      <c r="AT1524" s="13">
        <f t="shared" si="2105"/>
        <v>7.3210388101755511E-5</v>
      </c>
      <c r="AU1524" s="13">
        <f t="shared" si="2106"/>
        <v>4.4297031703386945E-5</v>
      </c>
      <c r="AV1524" s="13">
        <f t="shared" si="2107"/>
        <v>2.0101932272953771E-5</v>
      </c>
      <c r="AW1524" s="13">
        <f t="shared" si="2108"/>
        <v>2.0794593948151721E-7</v>
      </c>
      <c r="AX1524" s="13">
        <f t="shared" si="2109"/>
        <v>4.5967420170871433E-3</v>
      </c>
      <c r="AY1524" s="13">
        <f t="shared" si="2110"/>
        <v>2.5976996284535364E-3</v>
      </c>
      <c r="AZ1524" s="13">
        <f t="shared" si="2111"/>
        <v>7.3400283663773336E-4</v>
      </c>
      <c r="BA1524" s="13">
        <f t="shared" si="2112"/>
        <v>1.3826596380146135E-4</v>
      </c>
      <c r="BB1524" s="13">
        <f t="shared" si="2113"/>
        <v>1.9534130992107894E-5</v>
      </c>
      <c r="BC1524" s="13">
        <f t="shared" si="2114"/>
        <v>2.2078160850330543E-6</v>
      </c>
      <c r="BD1524" s="13">
        <f t="shared" si="2115"/>
        <v>4.1854669196777449E-6</v>
      </c>
      <c r="BE1524" s="13">
        <f t="shared" si="2116"/>
        <v>7.5974366059943015E-6</v>
      </c>
      <c r="BF1524" s="13">
        <f t="shared" si="2117"/>
        <v>6.8954126373248677E-6</v>
      </c>
      <c r="BG1524" s="13">
        <f t="shared" si="2118"/>
        <v>4.1721717385102944E-6</v>
      </c>
      <c r="BH1524" s="13">
        <f t="shared" si="2119"/>
        <v>1.89332581650732E-6</v>
      </c>
      <c r="BI1524" s="13">
        <f t="shared" si="2120"/>
        <v>6.8735092841275085E-7</v>
      </c>
      <c r="BJ1524" s="14">
        <f t="shared" si="2121"/>
        <v>0.67384769305523151</v>
      </c>
      <c r="BK1524" s="14">
        <f t="shared" si="2122"/>
        <v>0.21732655565630188</v>
      </c>
      <c r="BL1524" s="14">
        <f t="shared" si="2123"/>
        <v>0.10594782864657142</v>
      </c>
      <c r="BM1524" s="14">
        <f t="shared" si="2124"/>
        <v>0.42244665957456162</v>
      </c>
      <c r="BN1524" s="14">
        <f t="shared" si="2125"/>
        <v>0.57486089757453462</v>
      </c>
    </row>
    <row r="1525" spans="1:66" x14ac:dyDescent="0.25">
      <c r="A1525" t="s">
        <v>351</v>
      </c>
      <c r="B1525" t="s">
        <v>166</v>
      </c>
      <c r="C1525" t="s">
        <v>160</v>
      </c>
      <c r="D1525" t="s">
        <v>400</v>
      </c>
      <c r="E1525" s="10">
        <f>VLOOKUP(A1525,home!$A$2:$E$405,3,FALSE)</f>
        <v>1.3077000000000001</v>
      </c>
      <c r="F1525" s="10">
        <f>VLOOKUP(B1525,home!$B$2:$E$405,3,FALSE)</f>
        <v>1.647</v>
      </c>
      <c r="G1525" s="10">
        <f>VLOOKUP(C1525,away!$B$2:$E$405,4,FALSE)</f>
        <v>1.2941</v>
      </c>
      <c r="H1525" s="10">
        <f>VLOOKUP(A1525,away!$A$2:$E$405,3,FALSE)</f>
        <v>1.1667000000000001</v>
      </c>
      <c r="I1525" s="10">
        <f>VLOOKUP(C1525,away!$B$2:$E$405,3,FALSE)</f>
        <v>0.72529999999999994</v>
      </c>
      <c r="J1525" s="10">
        <f>VLOOKUP(B1525,home!$B$2:$E$405,4,FALSE)</f>
        <v>1.0548999999999999</v>
      </c>
      <c r="K1525" s="12">
        <f t="shared" si="2070"/>
        <v>2.7872091567900004</v>
      </c>
      <c r="L1525" s="12">
        <f t="shared" si="2071"/>
        <v>0.89266430229899985</v>
      </c>
      <c r="M1525" s="13">
        <f t="shared" si="2072"/>
        <v>2.5226166775392238E-2</v>
      </c>
      <c r="N1525" s="13">
        <f t="shared" si="2073"/>
        <v>7.0310603027084931E-2</v>
      </c>
      <c r="O1525" s="13">
        <f t="shared" si="2074"/>
        <v>2.2518498564233724E-2</v>
      </c>
      <c r="P1525" s="13">
        <f t="shared" si="2075"/>
        <v>6.2763765395394716E-2</v>
      </c>
      <c r="Q1525" s="13">
        <f t="shared" si="2076"/>
        <v>9.7985178288258923E-2</v>
      </c>
      <c r="R1525" s="13">
        <f t="shared" si="2077"/>
        <v>1.0050729904831362E-2</v>
      </c>
      <c r="S1525" s="13">
        <f t="shared" si="2078"/>
        <v>3.9039722936134585E-2</v>
      </c>
      <c r="T1525" s="13">
        <f t="shared" si="2079"/>
        <v>8.7467870812331761E-2</v>
      </c>
      <c r="U1525" s="13">
        <f t="shared" si="2080"/>
        <v>2.8013486423169063E-2</v>
      </c>
      <c r="V1525" s="13">
        <f t="shared" si="2081"/>
        <v>1.0792497212567979E-2</v>
      </c>
      <c r="W1525" s="13">
        <f t="shared" si="2082"/>
        <v>9.1035062051578658E-2</v>
      </c>
      <c r="X1525" s="13">
        <f t="shared" si="2083"/>
        <v>8.1263750151018624E-2</v>
      </c>
      <c r="Y1525" s="13">
        <f t="shared" si="2084"/>
        <v>3.6270624415379635E-2</v>
      </c>
      <c r="Z1525" s="13">
        <f t="shared" si="2085"/>
        <v>2.9906425993639942E-3</v>
      </c>
      <c r="AA1525" s="13">
        <f t="shared" si="2086"/>
        <v>8.3355464376335727E-3</v>
      </c>
      <c r="AB1525" s="13">
        <f t="shared" si="2087"/>
        <v>1.1616455678910282E-2</v>
      </c>
      <c r="AC1525" s="13">
        <f t="shared" si="2088"/>
        <v>1.6782617259869428E-3</v>
      </c>
      <c r="AD1525" s="13">
        <f t="shared" si="2089"/>
        <v>6.3433439634776476E-2</v>
      </c>
      <c r="AE1525" s="13">
        <f t="shared" si="2090"/>
        <v>5.6624767134003474E-2</v>
      </c>
      <c r="AF1525" s="13">
        <f t="shared" si="2091"/>
        <v>2.5273454123259272E-2</v>
      </c>
      <c r="AG1525" s="13">
        <f t="shared" si="2092"/>
        <v>7.5202367638750062E-3</v>
      </c>
      <c r="AH1525" s="13">
        <f t="shared" si="2093"/>
        <v>6.6740997234673177E-4</v>
      </c>
      <c r="AI1525" s="13">
        <f t="shared" si="2094"/>
        <v>1.8602111862577719E-3</v>
      </c>
      <c r="AJ1525" s="13">
        <f t="shared" si="2095"/>
        <v>2.5923988259504253E-3</v>
      </c>
      <c r="AK1525" s="13">
        <f t="shared" si="2096"/>
        <v>2.4085192485802237E-3</v>
      </c>
      <c r="AL1525" s="13">
        <f t="shared" si="2097"/>
        <v>1.6702343432481624E-4</v>
      </c>
      <c r="AM1525" s="13">
        <f t="shared" si="2098"/>
        <v>3.536045275934694E-2</v>
      </c>
      <c r="AN1525" s="13">
        <f t="shared" si="2099"/>
        <v>3.156501389139918E-2</v>
      </c>
      <c r="AO1525" s="13">
        <f t="shared" si="2100"/>
        <v>1.4088480551212043E-2</v>
      </c>
      <c r="AP1525" s="13">
        <f t="shared" si="2101"/>
        <v>4.1920945539002429E-3</v>
      </c>
      <c r="AQ1525" s="13">
        <f t="shared" si="2102"/>
        <v>9.3553329003219921E-4</v>
      </c>
      <c r="AR1525" s="13">
        <f t="shared" si="2103"/>
        <v>1.1915461146245805E-4</v>
      </c>
      <c r="AS1525" s="13">
        <f t="shared" si="2104"/>
        <v>3.3210882414191781E-4</v>
      </c>
      <c r="AT1525" s="13">
        <f t="shared" si="2105"/>
        <v>4.6282837784955664E-4</v>
      </c>
      <c r="AU1525" s="13">
        <f t="shared" si="2106"/>
        <v>4.2999983092151549E-4</v>
      </c>
      <c r="AV1525" s="13">
        <f t="shared" si="2107"/>
        <v>2.9962486654064996E-4</v>
      </c>
      <c r="AW1525" s="13">
        <f t="shared" si="2108"/>
        <v>1.1543370532707138E-5</v>
      </c>
      <c r="AX1525" s="13">
        <f t="shared" si="2109"/>
        <v>1.6426162953181993E-2</v>
      </c>
      <c r="AY1525" s="13">
        <f t="shared" si="2110"/>
        <v>1.4663049292051882E-2</v>
      </c>
      <c r="AZ1525" s="13">
        <f t="shared" si="2111"/>
        <v>6.5445903329326678E-3</v>
      </c>
      <c r="BA1525" s="13">
        <f t="shared" si="2112"/>
        <v>1.94737405446004E-3</v>
      </c>
      <c r="BB1525" s="13">
        <f t="shared" si="2113"/>
        <v>4.3458782540993648E-4</v>
      </c>
      <c r="BC1525" s="13">
        <f t="shared" si="2114"/>
        <v>7.7588207591440121E-5</v>
      </c>
      <c r="BD1525" s="13">
        <f t="shared" si="2115"/>
        <v>1.7727511351140577E-5</v>
      </c>
      <c r="BE1525" s="13">
        <f t="shared" si="2116"/>
        <v>4.9410281964997693E-5</v>
      </c>
      <c r="BF1525" s="13">
        <f t="shared" si="2117"/>
        <v>6.8858395166208699E-5</v>
      </c>
      <c r="BG1525" s="13">
        <f t="shared" si="2118"/>
        <v>6.3974249843040389E-5</v>
      </c>
      <c r="BH1525" s="13">
        <f t="shared" si="2119"/>
        <v>4.457740374032335E-5</v>
      </c>
      <c r="BI1525" s="13">
        <f t="shared" si="2120"/>
        <v>2.4849309578190806E-5</v>
      </c>
      <c r="BJ1525" s="14">
        <f t="shared" si="2121"/>
        <v>0.74341991411308517</v>
      </c>
      <c r="BK1525" s="14">
        <f t="shared" si="2122"/>
        <v>0.15433048677185318</v>
      </c>
      <c r="BL1525" s="14">
        <f t="shared" si="2123"/>
        <v>8.997636990447315E-2</v>
      </c>
      <c r="BM1525" s="14">
        <f t="shared" si="2124"/>
        <v>0.68721096551206062</v>
      </c>
      <c r="BN1525" s="14">
        <f t="shared" si="2125"/>
        <v>0.2888549419551959</v>
      </c>
    </row>
    <row r="1526" spans="1:66" x14ac:dyDescent="0.25">
      <c r="A1526" t="s">
        <v>343</v>
      </c>
      <c r="B1526" t="s">
        <v>192</v>
      </c>
      <c r="C1526" t="s">
        <v>183</v>
      </c>
      <c r="D1526" t="s">
        <v>400</v>
      </c>
      <c r="E1526" s="10">
        <f>VLOOKUP(A1526,home!$A$2:$E$405,3,FALSE)</f>
        <v>1.3151999999999999</v>
      </c>
      <c r="F1526" s="10">
        <f>VLOOKUP(B1526,home!$B$2:$E$405,3,FALSE)</f>
        <v>1.2523</v>
      </c>
      <c r="G1526" s="10">
        <f>VLOOKUP(C1526,away!$B$2:$E$405,4,FALSE)</f>
        <v>0.98399999999999999</v>
      </c>
      <c r="H1526" s="10">
        <f>VLOOKUP(A1526,away!$A$2:$E$405,3,FALSE)</f>
        <v>1.1212</v>
      </c>
      <c r="I1526" s="10">
        <f>VLOOKUP(C1526,away!$B$2:$E$405,3,FALSE)</f>
        <v>0.78700000000000003</v>
      </c>
      <c r="J1526" s="10">
        <f>VLOOKUP(B1526,home!$B$2:$E$405,4,FALSE)</f>
        <v>0.78700000000000003</v>
      </c>
      <c r="K1526" s="12">
        <f t="shared" si="2070"/>
        <v>1.6206725606399996</v>
      </c>
      <c r="L1526" s="12">
        <f t="shared" si="2071"/>
        <v>0.69443652280000012</v>
      </c>
      <c r="M1526" s="13">
        <f t="shared" si="2072"/>
        <v>9.8755410834622706E-2</v>
      </c>
      <c r="N1526" s="13">
        <f t="shared" si="2073"/>
        <v>0.16005018455440312</v>
      </c>
      <c r="O1526" s="13">
        <f t="shared" si="2074"/>
        <v>6.857936410768084E-2</v>
      </c>
      <c r="P1526" s="13">
        <f t="shared" si="2075"/>
        <v>0.11114469363545797</v>
      </c>
      <c r="Q1526" s="13">
        <f t="shared" si="2076"/>
        <v>0.12969447121634456</v>
      </c>
      <c r="R1526" s="13">
        <f t="shared" si="2077"/>
        <v>2.3812007573386505E-2</v>
      </c>
      <c r="S1526" s="13">
        <f t="shared" si="2078"/>
        <v>3.127206605419975E-2</v>
      </c>
      <c r="T1526" s="13">
        <f t="shared" si="2079"/>
        <v>9.006457761786299E-2</v>
      </c>
      <c r="U1526" s="13">
        <f t="shared" si="2080"/>
        <v>3.8591467287939364E-2</v>
      </c>
      <c r="V1526" s="13">
        <f t="shared" si="2081"/>
        <v>3.9105865148913064E-3</v>
      </c>
      <c r="W1526" s="13">
        <f t="shared" si="2082"/>
        <v>7.0064090255681291E-2</v>
      </c>
      <c r="X1526" s="13">
        <f t="shared" si="2083"/>
        <v>4.8655063210300678E-2</v>
      </c>
      <c r="Y1526" s="13">
        <f t="shared" si="2084"/>
        <v>1.6893926456187706E-2</v>
      </c>
      <c r="Z1526" s="13">
        <f t="shared" si="2085"/>
        <v>5.5119759133832645E-3</v>
      </c>
      <c r="AA1526" s="13">
        <f t="shared" si="2086"/>
        <v>8.9331081177288548E-3</v>
      </c>
      <c r="AB1526" s="13">
        <f t="shared" si="2087"/>
        <v>7.2388216038167972E-3</v>
      </c>
      <c r="AC1526" s="13">
        <f t="shared" si="2088"/>
        <v>2.7507413040663904E-4</v>
      </c>
      <c r="AD1526" s="13">
        <f t="shared" si="2089"/>
        <v>2.8387737140896752E-2</v>
      </c>
      <c r="AE1526" s="13">
        <f t="shared" si="2090"/>
        <v>1.9713481470284754E-2</v>
      </c>
      <c r="AF1526" s="13">
        <f t="shared" si="2091"/>
        <v>6.8448807622533891E-3</v>
      </c>
      <c r="AG1526" s="13">
        <f t="shared" si="2092"/>
        <v>1.5844450651732859E-3</v>
      </c>
      <c r="AH1526" s="13">
        <f t="shared" si="2093"/>
        <v>9.5692934676180712E-4</v>
      </c>
      <c r="AI1526" s="13">
        <f t="shared" si="2094"/>
        <v>1.55086913476802E-3</v>
      </c>
      <c r="AJ1526" s="13">
        <f t="shared" si="2095"/>
        <v>1.256725525931014E-3</v>
      </c>
      <c r="AK1526" s="13">
        <f t="shared" si="2096"/>
        <v>6.789135253774223E-4</v>
      </c>
      <c r="AL1526" s="13">
        <f t="shared" si="2097"/>
        <v>1.2383333608842552E-5</v>
      </c>
      <c r="AM1526" s="13">
        <f t="shared" si="2098"/>
        <v>9.2014453285824728E-3</v>
      </c>
      <c r="AN1526" s="13">
        <f t="shared" si="2099"/>
        <v>6.389819698715115E-3</v>
      </c>
      <c r="AO1526" s="13">
        <f t="shared" si="2100"/>
        <v>2.2186620864473343E-3</v>
      </c>
      <c r="AP1526" s="13">
        <f t="shared" si="2101"/>
        <v>5.1357332819356003E-4</v>
      </c>
      <c r="AQ1526" s="13">
        <f t="shared" si="2102"/>
        <v>8.9161019058389777E-5</v>
      </c>
      <c r="AR1526" s="13">
        <f t="shared" si="2103"/>
        <v>1.3290533762610901E-4</v>
      </c>
      <c r="AS1526" s="13">
        <f t="shared" si="2104"/>
        <v>2.1539603385322979E-4</v>
      </c>
      <c r="AT1526" s="13">
        <f t="shared" si="2105"/>
        <v>1.7454322086830703E-4</v>
      </c>
      <c r="AU1526" s="13">
        <f t="shared" si="2106"/>
        <v>9.4292469568997399E-5</v>
      </c>
      <c r="AV1526" s="13">
        <f t="shared" si="2107"/>
        <v>3.8204304526364055E-5</v>
      </c>
      <c r="AW1526" s="13">
        <f t="shared" si="2108"/>
        <v>3.8713541772559421E-7</v>
      </c>
      <c r="AX1526" s="13">
        <f t="shared" si="2109"/>
        <v>2.4854216603771213E-3</v>
      </c>
      <c r="AY1526" s="13">
        <f t="shared" si="2110"/>
        <v>1.7259675755240908E-3</v>
      </c>
      <c r="AZ1526" s="13">
        <f t="shared" si="2111"/>
        <v>5.9928746080624808E-4</v>
      </c>
      <c r="BA1526" s="13">
        <f t="shared" si="2112"/>
        <v>1.3872236681331074E-4</v>
      </c>
      <c r="BB1526" s="13">
        <f t="shared" si="2113"/>
        <v>2.4083469511105412E-5</v>
      </c>
      <c r="BC1526" s="13">
        <f t="shared" si="2114"/>
        <v>3.3448881648503734E-6</v>
      </c>
      <c r="BD1526" s="13">
        <f t="shared" si="2115"/>
        <v>1.5382386753772518E-5</v>
      </c>
      <c r="BE1526" s="13">
        <f t="shared" si="2116"/>
        <v>2.4929812128991316E-5</v>
      </c>
      <c r="BF1526" s="13">
        <f t="shared" si="2117"/>
        <v>2.0201531229683244E-5</v>
      </c>
      <c r="BG1526" s="13">
        <f t="shared" si="2118"/>
        <v>1.0913355782286555E-5</v>
      </c>
      <c r="BH1526" s="13">
        <f t="shared" si="2119"/>
        <v>4.4217440652134231E-6</v>
      </c>
      <c r="BI1526" s="13">
        <f t="shared" si="2120"/>
        <v>1.433239855332832E-6</v>
      </c>
      <c r="BJ1526" s="14">
        <f t="shared" si="2121"/>
        <v>0.59534234663158236</v>
      </c>
      <c r="BK1526" s="14">
        <f t="shared" si="2122"/>
        <v>0.24709618207871131</v>
      </c>
      <c r="BL1526" s="14">
        <f t="shared" si="2123"/>
        <v>0.15233082965964886</v>
      </c>
      <c r="BM1526" s="14">
        <f t="shared" si="2124"/>
        <v>0.40651962192132346</v>
      </c>
      <c r="BN1526" s="14">
        <f t="shared" si="2125"/>
        <v>0.59203613192189575</v>
      </c>
    </row>
    <row r="1527" spans="1:66" x14ac:dyDescent="0.25">
      <c r="A1527" t="s">
        <v>346</v>
      </c>
      <c r="B1527" t="s">
        <v>321</v>
      </c>
      <c r="C1527" t="s">
        <v>322</v>
      </c>
      <c r="D1527" t="s">
        <v>400</v>
      </c>
      <c r="E1527" s="10">
        <f>VLOOKUP(A1527,home!$A$2:$E$405,3,FALSE)</f>
        <v>1.619</v>
      </c>
      <c r="F1527" s="10">
        <f>VLOOKUP(B1527,home!$B$2:$E$405,3,FALSE)</f>
        <v>1.0294000000000001</v>
      </c>
      <c r="G1527" s="10">
        <f>VLOOKUP(C1527,away!$B$2:$E$405,4,FALSE)</f>
        <v>1.5442</v>
      </c>
      <c r="H1527" s="10">
        <f>VLOOKUP(A1527,away!$A$2:$E$405,3,FALSE)</f>
        <v>1.181</v>
      </c>
      <c r="I1527" s="10">
        <f>VLOOKUP(C1527,away!$B$2:$E$405,3,FALSE)</f>
        <v>0.5645</v>
      </c>
      <c r="J1527" s="10">
        <f>VLOOKUP(B1527,home!$B$2:$E$405,4,FALSE)</f>
        <v>0.7056</v>
      </c>
      <c r="K1527" s="12">
        <f t="shared" si="2070"/>
        <v>2.5735615581200002</v>
      </c>
      <c r="L1527" s="12">
        <f t="shared" si="2071"/>
        <v>0.47040552720000006</v>
      </c>
      <c r="M1527" s="13">
        <f t="shared" si="2072"/>
        <v>4.764550031619616E-2</v>
      </c>
      <c r="N1527" s="13">
        <f t="shared" si="2073"/>
        <v>0.12261862803115675</v>
      </c>
      <c r="O1527" s="13">
        <f t="shared" si="2074"/>
        <v>2.241270669494802E-2</v>
      </c>
      <c r="P1527" s="13">
        <f t="shared" si="2075"/>
        <v>5.7680480363536991E-2</v>
      </c>
      <c r="Q1527" s="13">
        <f t="shared" si="2076"/>
        <v>0.15778329370520028</v>
      </c>
      <c r="R1527" s="13">
        <f t="shared" si="2077"/>
        <v>5.2715305544079969E-3</v>
      </c>
      <c r="S1527" s="13">
        <f t="shared" si="2078"/>
        <v>1.7457250909785362E-2</v>
      </c>
      <c r="T1527" s="13">
        <f t="shared" si="2079"/>
        <v>7.4222133458747175E-2</v>
      </c>
      <c r="U1527" s="13">
        <f t="shared" si="2080"/>
        <v>1.3566608387279433E-2</v>
      </c>
      <c r="V1527" s="13">
        <f t="shared" si="2081"/>
        <v>2.3482283196167675E-3</v>
      </c>
      <c r="W1527" s="13">
        <f t="shared" si="2082"/>
        <v>0.13535500639775361</v>
      </c>
      <c r="X1527" s="13">
        <f t="shared" si="2083"/>
        <v>6.3671743143694656E-2</v>
      </c>
      <c r="Y1527" s="13">
        <f t="shared" si="2084"/>
        <v>1.4975769950626338E-2</v>
      </c>
      <c r="Z1527" s="13">
        <f t="shared" si="2085"/>
        <v>8.2658570319906768E-4</v>
      </c>
      <c r="AA1527" s="13">
        <f t="shared" si="2086"/>
        <v>2.1272691902447086E-3</v>
      </c>
      <c r="AB1527" s="13">
        <f t="shared" si="2087"/>
        <v>2.7373291058934222E-3</v>
      </c>
      <c r="AC1527" s="13">
        <f t="shared" si="2088"/>
        <v>1.77675405573286E-4</v>
      </c>
      <c r="AD1527" s="13">
        <f t="shared" si="2089"/>
        <v>8.7086110291086385E-2</v>
      </c>
      <c r="AE1527" s="13">
        <f t="shared" si="2090"/>
        <v>4.096578762327583E-2</v>
      </c>
      <c r="AF1527" s="13">
        <f t="shared" si="2091"/>
        <v>9.6352664620451521E-3</v>
      </c>
      <c r="AG1527" s="13">
        <f t="shared" si="2092"/>
        <v>1.5108275332636101E-3</v>
      </c>
      <c r="AH1527" s="13">
        <f t="shared" si="2093"/>
        <v>9.7207620872335037E-5</v>
      </c>
      <c r="AI1527" s="13">
        <f t="shared" si="2094"/>
        <v>2.5016979623334484E-4</v>
      </c>
      <c r="AJ1527" s="13">
        <f t="shared" si="2095"/>
        <v>3.2191368529442495E-4</v>
      </c>
      <c r="AK1527" s="13">
        <f t="shared" si="2096"/>
        <v>2.7615489516882391E-4</v>
      </c>
      <c r="AL1527" s="13">
        <f t="shared" si="2097"/>
        <v>8.6038787916932818E-6</v>
      </c>
      <c r="AM1527" s="13">
        <f t="shared" si="2098"/>
        <v>4.4824293138267669E-2</v>
      </c>
      <c r="AN1527" s="13">
        <f t="shared" si="2099"/>
        <v>2.1085595245074147E-2</v>
      </c>
      <c r="AO1527" s="13">
        <f t="shared" si="2100"/>
        <v>4.9593902737924593E-3</v>
      </c>
      <c r="AP1527" s="13">
        <f t="shared" si="2101"/>
        <v>7.776415321112982E-4</v>
      </c>
      <c r="AQ1527" s="13">
        <f t="shared" si="2102"/>
        <v>9.145171872135774E-5</v>
      </c>
      <c r="AR1527" s="13">
        <f t="shared" si="2103"/>
        <v>9.1454004288616976E-6</v>
      </c>
      <c r="AS1527" s="13">
        <f t="shared" si="2104"/>
        <v>2.3536250977332632E-5</v>
      </c>
      <c r="AT1527" s="13">
        <f t="shared" si="2105"/>
        <v>3.0285995368763773E-5</v>
      </c>
      <c r="AU1527" s="13">
        <f t="shared" si="2106"/>
        <v>2.598095781015027E-5</v>
      </c>
      <c r="AV1527" s="13">
        <f t="shared" si="2107"/>
        <v>1.6715898565835086E-5</v>
      </c>
      <c r="AW1527" s="13">
        <f t="shared" si="2108"/>
        <v>2.8933352596025461E-7</v>
      </c>
      <c r="AX1527" s="13">
        <f t="shared" si="2109"/>
        <v>1.9226346281757966E-2</v>
      </c>
      <c r="AY1527" s="13">
        <f t="shared" si="2110"/>
        <v>9.044179558800115E-3</v>
      </c>
      <c r="AZ1527" s="13">
        <f t="shared" si="2111"/>
        <v>2.127216026724416E-3</v>
      </c>
      <c r="BA1527" s="13">
        <f t="shared" si="2112"/>
        <v>3.3355139217319617E-4</v>
      </c>
      <c r="BB1527" s="13">
        <f t="shared" si="2113"/>
        <v>3.9226104620881572E-5</v>
      </c>
      <c r="BC1527" s="13">
        <f t="shared" si="2114"/>
        <v>3.6904352848376308E-6</v>
      </c>
      <c r="BD1527" s="13">
        <f t="shared" si="2115"/>
        <v>7.1700781836563211E-7</v>
      </c>
      <c r="BE1527" s="13">
        <f t="shared" si="2116"/>
        <v>1.8452637582172783E-6</v>
      </c>
      <c r="BF1527" s="13">
        <f t="shared" si="2117"/>
        <v>2.3744499363700132E-6</v>
      </c>
      <c r="BG1527" s="13">
        <f t="shared" si="2118"/>
        <v>2.0369310259741156E-6</v>
      </c>
      <c r="BH1527" s="13">
        <f t="shared" si="2119"/>
        <v>1.3105418462472294E-6</v>
      </c>
      <c r="BI1527" s="13">
        <f t="shared" si="2120"/>
        <v>6.7455202316189605E-7</v>
      </c>
      <c r="BJ1527" s="14">
        <f t="shared" si="2121"/>
        <v>0.81033714830417813</v>
      </c>
      <c r="BK1527" s="14">
        <f t="shared" si="2122"/>
        <v>0.13436191875230036</v>
      </c>
      <c r="BL1527" s="14">
        <f t="shared" si="2123"/>
        <v>4.717551317990179E-2</v>
      </c>
      <c r="BM1527" s="14">
        <f t="shared" si="2124"/>
        <v>0.57024513604885896</v>
      </c>
      <c r="BN1527" s="14">
        <f t="shared" si="2125"/>
        <v>0.41341213966544621</v>
      </c>
    </row>
    <row r="1528" spans="1:66" x14ac:dyDescent="0.25">
      <c r="A1528" t="s">
        <v>346</v>
      </c>
      <c r="B1528" t="s">
        <v>234</v>
      </c>
      <c r="C1528" t="s">
        <v>244</v>
      </c>
      <c r="D1528" t="s">
        <v>400</v>
      </c>
      <c r="E1528" s="10">
        <f>VLOOKUP(A1528,home!$A$2:$E$405,3,FALSE)</f>
        <v>1.619</v>
      </c>
      <c r="F1528" s="10">
        <f>VLOOKUP(B1528,home!$B$2:$E$405,3,FALSE)</f>
        <v>1.5883</v>
      </c>
      <c r="G1528" s="10">
        <f>VLOOKUP(C1528,away!$B$2:$E$405,4,FALSE)</f>
        <v>1.7647999999999999</v>
      </c>
      <c r="H1528" s="10">
        <f>VLOOKUP(A1528,away!$A$2:$E$405,3,FALSE)</f>
        <v>1.181</v>
      </c>
      <c r="I1528" s="10">
        <f>VLOOKUP(C1528,away!$B$2:$E$405,3,FALSE)</f>
        <v>1.0887</v>
      </c>
      <c r="J1528" s="10">
        <f>VLOOKUP(B1528,home!$B$2:$E$405,4,FALSE)</f>
        <v>0.2419</v>
      </c>
      <c r="K1528" s="12">
        <f t="shared" si="2070"/>
        <v>4.5381085489599995</v>
      </c>
      <c r="L1528" s="12">
        <f t="shared" si="2071"/>
        <v>0.31102406192999998</v>
      </c>
      <c r="M1528" s="13">
        <f t="shared" si="2072"/>
        <v>7.8351707444067904E-3</v>
      </c>
      <c r="N1528" s="13">
        <f t="shared" si="2073"/>
        <v>3.555685533775374E-2</v>
      </c>
      <c r="O1528" s="13">
        <f t="shared" si="2074"/>
        <v>2.4369266308405021E-3</v>
      </c>
      <c r="P1528" s="13">
        <f t="shared" si="2075"/>
        <v>1.105903757660557E-2</v>
      </c>
      <c r="Q1528" s="13">
        <f t="shared" si="2076"/>
        <v>8.0680434591197142E-2</v>
      </c>
      <c r="R1528" s="13">
        <f t="shared" si="2077"/>
        <v>3.7897140967470131E-4</v>
      </c>
      <c r="S1528" s="13">
        <f t="shared" si="2078"/>
        <v>3.9023499330911415E-3</v>
      </c>
      <c r="T1528" s="13">
        <f t="shared" si="2079"/>
        <v>2.5093556484831813E-2</v>
      </c>
      <c r="U1528" s="13">
        <f t="shared" si="2080"/>
        <v>1.7198133940561839E-3</v>
      </c>
      <c r="V1528" s="13">
        <f t="shared" si="2081"/>
        <v>6.1200161787478404E-4</v>
      </c>
      <c r="W1528" s="13">
        <f t="shared" si="2082"/>
        <v>0.12204552331737327</v>
      </c>
      <c r="X1528" s="13">
        <f t="shared" si="2083"/>
        <v>3.7959094402541964E-2</v>
      </c>
      <c r="Y1528" s="13">
        <f t="shared" si="2084"/>
        <v>5.903095864131464E-3</v>
      </c>
      <c r="Z1528" s="13">
        <f t="shared" si="2085"/>
        <v>3.9289742397454577E-5</v>
      </c>
      <c r="AA1528" s="13">
        <f t="shared" si="2086"/>
        <v>1.7830111586032474E-4</v>
      </c>
      <c r="AB1528" s="13">
        <f t="shared" si="2087"/>
        <v>4.0457490908742366E-4</v>
      </c>
      <c r="AC1528" s="13">
        <f t="shared" si="2088"/>
        <v>5.3988524227855399E-5</v>
      </c>
      <c r="AD1528" s="13">
        <f t="shared" si="2089"/>
        <v>0.13846395818221713</v>
      </c>
      <c r="AE1528" s="13">
        <f t="shared" si="2090"/>
        <v>4.3065622704738828E-2</v>
      </c>
      <c r="AF1528" s="13">
        <f t="shared" si="2091"/>
        <v>6.6972224515863517E-3</v>
      </c>
      <c r="AG1528" s="13">
        <f t="shared" si="2092"/>
        <v>6.9433244351372692E-4</v>
      </c>
      <c r="AH1528" s="13">
        <f t="shared" si="2093"/>
        <v>3.0550138181599142E-6</v>
      </c>
      <c r="AI1528" s="13">
        <f t="shared" si="2094"/>
        <v>1.3863984325382436E-5</v>
      </c>
      <c r="AJ1528" s="13">
        <f t="shared" si="2095"/>
        <v>3.1458132894832741E-5</v>
      </c>
      <c r="AK1528" s="13">
        <f t="shared" si="2096"/>
        <v>4.7586807274786747E-5</v>
      </c>
      <c r="AL1528" s="13">
        <f t="shared" si="2097"/>
        <v>3.0481077572817449E-6</v>
      </c>
      <c r="AM1528" s="13">
        <f t="shared" si="2098"/>
        <v>0.12567289446991187</v>
      </c>
      <c r="AN1528" s="13">
        <f t="shared" si="2099"/>
        <v>3.9087294112532228E-2</v>
      </c>
      <c r="AO1528" s="13">
        <f t="shared" si="2100"/>
        <v>6.0785444923661738E-3</v>
      </c>
      <c r="AP1528" s="13">
        <f t="shared" si="2101"/>
        <v>6.3019119954598596E-4</v>
      </c>
      <c r="AQ1528" s="13">
        <f t="shared" si="2102"/>
        <v>4.9001156668832923E-5</v>
      </c>
      <c r="AR1528" s="13">
        <f t="shared" si="2103"/>
        <v>1.9003656139527501E-7</v>
      </c>
      <c r="AS1528" s="13">
        <f t="shared" si="2104"/>
        <v>8.6240654388285928E-7</v>
      </c>
      <c r="AT1528" s="13">
        <f t="shared" si="2105"/>
        <v>1.956847254736926E-6</v>
      </c>
      <c r="AU1528" s="13">
        <f t="shared" si="2106"/>
        <v>2.96012841857685E-6</v>
      </c>
      <c r="AV1528" s="13">
        <f t="shared" si="2107"/>
        <v>3.3583460205907608E-6</v>
      </c>
      <c r="AW1528" s="13">
        <f t="shared" si="2108"/>
        <v>1.1950791900378365E-7</v>
      </c>
      <c r="AX1528" s="13">
        <f t="shared" si="2109"/>
        <v>9.5052872794409146E-2</v>
      </c>
      <c r="AY1528" s="13">
        <f t="shared" si="2110"/>
        <v>2.9563730594632721E-2</v>
      </c>
      <c r="AZ1528" s="13">
        <f t="shared" si="2111"/>
        <v>4.597515787673442E-3</v>
      </c>
      <c r="BA1528" s="13">
        <f t="shared" si="2112"/>
        <v>4.7664601168983259E-4</v>
      </c>
      <c r="BB1528" s="13">
        <f t="shared" si="2113"/>
        <v>3.7062094664626492E-5</v>
      </c>
      <c r="BC1528" s="13">
        <f t="shared" si="2114"/>
        <v>2.305440645245263E-6</v>
      </c>
      <c r="BD1528" s="13">
        <f t="shared" si="2115"/>
        <v>9.8509905400613797E-9</v>
      </c>
      <c r="BE1528" s="13">
        <f t="shared" si="2116"/>
        <v>4.4704864385576622E-8</v>
      </c>
      <c r="BF1528" s="13">
        <f t="shared" si="2117"/>
        <v>1.0143776362414137E-7</v>
      </c>
      <c r="BG1528" s="13">
        <f t="shared" si="2118"/>
        <v>1.534451940966999E-7</v>
      </c>
      <c r="BH1528" s="13">
        <f t="shared" si="2119"/>
        <v>1.7408773678176502E-7</v>
      </c>
      <c r="BI1528" s="13">
        <f t="shared" si="2120"/>
        <v>1.5800580931168519E-7</v>
      </c>
      <c r="BJ1528" s="14">
        <f t="shared" si="2121"/>
        <v>0.79740775393462549</v>
      </c>
      <c r="BK1528" s="14">
        <f t="shared" si="2122"/>
        <v>5.3029327098596146E-2</v>
      </c>
      <c r="BL1528" s="14">
        <f t="shared" si="2123"/>
        <v>5.2245206949902197E-3</v>
      </c>
      <c r="BM1528" s="14">
        <f t="shared" si="2124"/>
        <v>0.6881898840934173</v>
      </c>
      <c r="BN1528" s="14">
        <f t="shared" si="2125"/>
        <v>0.13794739629047842</v>
      </c>
    </row>
    <row r="1529" spans="1:66" x14ac:dyDescent="0.25">
      <c r="A1529" t="s">
        <v>347</v>
      </c>
      <c r="B1529" t="s">
        <v>325</v>
      </c>
      <c r="C1529" t="s">
        <v>255</v>
      </c>
      <c r="D1529" t="s">
        <v>400</v>
      </c>
      <c r="E1529" s="10">
        <f>VLOOKUP(A1529,home!$A$2:$E$405,3,FALSE)</f>
        <v>1.2816000000000001</v>
      </c>
      <c r="F1529" s="10">
        <f>VLOOKUP(B1529,home!$B$2:$E$405,3,FALSE)</f>
        <v>0.5202</v>
      </c>
      <c r="G1529" s="10">
        <f>VLOOKUP(C1529,away!$B$2:$E$405,4,FALSE)</f>
        <v>1.3005</v>
      </c>
      <c r="H1529" s="10">
        <f>VLOOKUP(A1529,away!$A$2:$E$405,3,FALSE)</f>
        <v>0.83499999999999996</v>
      </c>
      <c r="I1529" s="10">
        <f>VLOOKUP(C1529,away!$B$2:$E$405,3,FALSE)</f>
        <v>0.7984</v>
      </c>
      <c r="J1529" s="10">
        <f>VLOOKUP(B1529,home!$B$2:$E$405,4,FALSE)</f>
        <v>0.7984</v>
      </c>
      <c r="K1529" s="12">
        <f t="shared" si="2070"/>
        <v>0.86702816015999995</v>
      </c>
      <c r="L1529" s="12">
        <f t="shared" si="2071"/>
        <v>0.53226453759999992</v>
      </c>
      <c r="M1529" s="13">
        <f t="shared" si="2072"/>
        <v>0.24677144422445299</v>
      </c>
      <c r="N1529" s="13">
        <f t="shared" si="2073"/>
        <v>0.21395779126595352</v>
      </c>
      <c r="O1529" s="13">
        <f t="shared" si="2074"/>
        <v>0.13134768865301263</v>
      </c>
      <c r="P1529" s="13">
        <f t="shared" si="2075"/>
        <v>0.11388214483409004</v>
      </c>
      <c r="Q1529" s="13">
        <f t="shared" si="2076"/>
        <v>9.2753715056608496E-2</v>
      </c>
      <c r="R1529" s="13">
        <f t="shared" si="2077"/>
        <v>3.4955858382862262E-2</v>
      </c>
      <c r="S1529" s="13">
        <f t="shared" si="2078"/>
        <v>1.3138820572181431E-2</v>
      </c>
      <c r="T1529" s="13">
        <f t="shared" si="2079"/>
        <v>4.9369513255287864E-2</v>
      </c>
      <c r="U1529" s="13">
        <f t="shared" si="2080"/>
        <v>3.0307713580506577E-2</v>
      </c>
      <c r="V1529" s="13">
        <f t="shared" si="2081"/>
        <v>6.7371250351052996E-4</v>
      </c>
      <c r="W1529" s="13">
        <f t="shared" si="2082"/>
        <v>2.6806694304512053E-2</v>
      </c>
      <c r="X1529" s="13">
        <f t="shared" si="2083"/>
        <v>1.4268252748575658E-2</v>
      </c>
      <c r="Y1529" s="13">
        <f t="shared" si="2084"/>
        <v>3.7972424757902754E-3</v>
      </c>
      <c r="Z1529" s="13">
        <f t="shared" si="2085"/>
        <v>6.2019212661884211E-3</v>
      </c>
      <c r="AA1529" s="13">
        <f t="shared" si="2086"/>
        <v>5.3772403848805234E-3</v>
      </c>
      <c r="AB1529" s="13">
        <f t="shared" si="2087"/>
        <v>2.3311094188205052E-3</v>
      </c>
      <c r="AC1529" s="13">
        <f t="shared" si="2088"/>
        <v>1.943190417109677E-5</v>
      </c>
      <c r="AD1529" s="13">
        <f t="shared" si="2089"/>
        <v>5.8105397107031578E-3</v>
      </c>
      <c r="AE1529" s="13">
        <f t="shared" si="2090"/>
        <v>3.0927442323238534E-3</v>
      </c>
      <c r="AF1529" s="13">
        <f t="shared" si="2091"/>
        <v>8.2307903936646137E-4</v>
      </c>
      <c r="AG1529" s="13">
        <f t="shared" si="2092"/>
        <v>1.4603192809888054E-4</v>
      </c>
      <c r="AH1529" s="13">
        <f t="shared" si="2093"/>
        <v>8.2526568874484636E-4</v>
      </c>
      <c r="AI1529" s="13">
        <f t="shared" si="2094"/>
        <v>7.1552859175561922E-4</v>
      </c>
      <c r="AJ1529" s="13">
        <f t="shared" si="2095"/>
        <v>3.1019171922587512E-4</v>
      </c>
      <c r="AK1529" s="13">
        <f t="shared" si="2096"/>
        <v>8.9648318539092625E-5</v>
      </c>
      <c r="AL1529" s="13">
        <f t="shared" si="2097"/>
        <v>3.5870389009875851E-7</v>
      </c>
      <c r="AM1529" s="13">
        <f t="shared" si="2098"/>
        <v>1.0075803109815158E-3</v>
      </c>
      <c r="AN1529" s="13">
        <f t="shared" si="2099"/>
        <v>5.3629926831944062E-4</v>
      </c>
      <c r="AO1529" s="13">
        <f t="shared" si="2100"/>
        <v>1.4272654103363266E-4</v>
      </c>
      <c r="AP1529" s="13">
        <f t="shared" si="2101"/>
        <v>2.5322758788837968E-5</v>
      </c>
      <c r="AQ1529" s="13">
        <f t="shared" si="2102"/>
        <v>3.3696016243742931E-6</v>
      </c>
      <c r="AR1529" s="13">
        <f t="shared" si="2103"/>
        <v>8.7851932043384254E-5</v>
      </c>
      <c r="AS1529" s="13">
        <f t="shared" si="2104"/>
        <v>7.6170099006076785E-5</v>
      </c>
      <c r="AT1529" s="13">
        <f t="shared" si="2105"/>
        <v>3.3020810400221903E-5</v>
      </c>
      <c r="AU1529" s="13">
        <f t="shared" si="2106"/>
        <v>9.5433241627655305E-6</v>
      </c>
      <c r="AV1529" s="13">
        <f t="shared" si="2107"/>
        <v>2.0685826976632672E-6</v>
      </c>
      <c r="AW1529" s="13">
        <f t="shared" si="2108"/>
        <v>4.5982684383609976E-9</v>
      </c>
      <c r="AX1529" s="13">
        <f t="shared" si="2109"/>
        <v>1.456000838739573E-4</v>
      </c>
      <c r="AY1529" s="13">
        <f t="shared" si="2110"/>
        <v>7.7497761317693072E-5</v>
      </c>
      <c r="AZ1529" s="13">
        <f t="shared" si="2111"/>
        <v>2.0624655046398533E-5</v>
      </c>
      <c r="BA1529" s="13">
        <f t="shared" si="2112"/>
        <v>3.6592574938102735E-6</v>
      </c>
      <c r="BB1529" s="13">
        <f t="shared" si="2113"/>
        <v>4.8692324947556485E-7</v>
      </c>
      <c r="BC1529" s="13">
        <f t="shared" si="2114"/>
        <v>5.1834395645760207E-8</v>
      </c>
      <c r="BD1529" s="13">
        <f t="shared" si="2115"/>
        <v>7.7934113310564161E-6</v>
      </c>
      <c r="BE1529" s="13">
        <f t="shared" si="2116"/>
        <v>6.7571070877359404E-6</v>
      </c>
      <c r="BF1529" s="13">
        <f t="shared" si="2117"/>
        <v>2.9293010631418943E-6</v>
      </c>
      <c r="BG1529" s="13">
        <f t="shared" si="2118"/>
        <v>8.4659550377688302E-7</v>
      </c>
      <c r="BH1529" s="13">
        <f t="shared" si="2119"/>
        <v>1.8350553550984976E-7</v>
      </c>
      <c r="BI1529" s="13">
        <f t="shared" si="2120"/>
        <v>3.1820893366456125E-8</v>
      </c>
      <c r="BJ1529" s="14">
        <f t="shared" si="2121"/>
        <v>0.41278882301334507</v>
      </c>
      <c r="BK1529" s="14">
        <f t="shared" si="2122"/>
        <v>0.37456341050361386</v>
      </c>
      <c r="BL1529" s="14">
        <f t="shared" si="2123"/>
        <v>0.20648744122807261</v>
      </c>
      <c r="BM1529" s="14">
        <f t="shared" si="2124"/>
        <v>0.16629546043119073</v>
      </c>
      <c r="BN1529" s="14">
        <f t="shared" si="2125"/>
        <v>0.83366864241698002</v>
      </c>
    </row>
    <row r="1530" spans="1:66" x14ac:dyDescent="0.25">
      <c r="A1530" t="s">
        <v>347</v>
      </c>
      <c r="B1530" t="s">
        <v>248</v>
      </c>
      <c r="C1530" t="s">
        <v>258</v>
      </c>
      <c r="D1530" t="s">
        <v>400</v>
      </c>
      <c r="E1530" s="10">
        <f>VLOOKUP(A1530,home!$A$2:$E$405,3,FALSE)</f>
        <v>1.2816000000000001</v>
      </c>
      <c r="F1530" s="10">
        <f>VLOOKUP(B1530,home!$B$2:$E$405,3,FALSE)</f>
        <v>0.78029999999999999</v>
      </c>
      <c r="G1530" s="10">
        <f>VLOOKUP(C1530,away!$B$2:$E$405,4,FALSE)</f>
        <v>0.9103</v>
      </c>
      <c r="H1530" s="10">
        <f>VLOOKUP(A1530,away!$A$2:$E$405,3,FALSE)</f>
        <v>0.83499999999999996</v>
      </c>
      <c r="I1530" s="10">
        <f>VLOOKUP(C1530,away!$B$2:$E$405,3,FALSE)</f>
        <v>1.1976</v>
      </c>
      <c r="J1530" s="10">
        <f>VLOOKUP(B1530,home!$B$2:$E$405,4,FALSE)</f>
        <v>0.998</v>
      </c>
      <c r="K1530" s="12">
        <f t="shared" si="2070"/>
        <v>0.91032956654399999</v>
      </c>
      <c r="L1530" s="12">
        <f t="shared" si="2071"/>
        <v>0.99799600799999999</v>
      </c>
      <c r="M1530" s="13">
        <f t="shared" si="2072"/>
        <v>0.14832854386675839</v>
      </c>
      <c r="N1530" s="13">
        <f t="shared" si="2073"/>
        <v>0.13502785904432887</v>
      </c>
      <c r="O1530" s="13">
        <f t="shared" si="2074"/>
        <v>0.14803129465147777</v>
      </c>
      <c r="P1530" s="13">
        <f t="shared" si="2075"/>
        <v>0.13475726429502691</v>
      </c>
      <c r="Q1530" s="13">
        <f t="shared" si="2076"/>
        <v>6.1459926197594106E-2</v>
      </c>
      <c r="R1530" s="13">
        <f t="shared" si="2077"/>
        <v>7.386732056062327E-2</v>
      </c>
      <c r="S1530" s="13">
        <f t="shared" si="2078"/>
        <v>3.0606921309414638E-2</v>
      </c>
      <c r="T1530" s="13">
        <f t="shared" si="2079"/>
        <v>6.1336760997173535E-2</v>
      </c>
      <c r="U1530" s="13">
        <f t="shared" si="2080"/>
        <v>6.7243605907718884E-2</v>
      </c>
      <c r="V1530" s="13">
        <f t="shared" si="2081"/>
        <v>3.0896166012650567E-3</v>
      </c>
      <c r="W1530" s="13">
        <f t="shared" si="2082"/>
        <v>1.8649595991760692E-2</v>
      </c>
      <c r="X1530" s="13">
        <f t="shared" si="2083"/>
        <v>1.8612222350589971E-2</v>
      </c>
      <c r="Y1530" s="13">
        <f t="shared" si="2084"/>
        <v>9.287461802948583E-3</v>
      </c>
      <c r="Z1530" s="13">
        <f t="shared" si="2085"/>
        <v>2.4573097013719451E-2</v>
      </c>
      <c r="AA1530" s="13">
        <f t="shared" si="2086"/>
        <v>2.2369616753142894E-2</v>
      </c>
      <c r="AB1530" s="13">
        <f t="shared" si="2087"/>
        <v>1.0181861761321983E-2</v>
      </c>
      <c r="AC1530" s="13">
        <f t="shared" si="2088"/>
        <v>1.7543331093482003E-4</v>
      </c>
      <c r="AD1530" s="13">
        <f t="shared" si="2089"/>
        <v>4.2443196588500577E-3</v>
      </c>
      <c r="AE1530" s="13">
        <f t="shared" si="2090"/>
        <v>4.2358140762082793E-3</v>
      </c>
      <c r="AF1530" s="13">
        <f t="shared" si="2091"/>
        <v>2.1136627693430347E-3</v>
      </c>
      <c r="AG1530" s="13">
        <f t="shared" si="2092"/>
        <v>7.0314233535419138E-4</v>
      </c>
      <c r="AH1530" s="13">
        <f t="shared" si="2093"/>
        <v>6.1309631809721831E-3</v>
      </c>
      <c r="AI1530" s="13">
        <f t="shared" si="2094"/>
        <v>5.5811970550316316E-3</v>
      </c>
      <c r="AJ1530" s="13">
        <f t="shared" si="2095"/>
        <v>2.5403643479517965E-3</v>
      </c>
      <c r="AK1530" s="13">
        <f t="shared" si="2096"/>
        <v>7.708562585782635E-4</v>
      </c>
      <c r="AL1530" s="13">
        <f t="shared" si="2097"/>
        <v>6.3752835243987845E-6</v>
      </c>
      <c r="AM1530" s="13">
        <f t="shared" si="2098"/>
        <v>7.7274593506303018E-4</v>
      </c>
      <c r="AN1530" s="13">
        <f t="shared" si="2099"/>
        <v>7.7119735839113138E-4</v>
      </c>
      <c r="AO1530" s="13">
        <f t="shared" si="2100"/>
        <v>3.8482594252724716E-4</v>
      </c>
      <c r="AP1530" s="13">
        <f t="shared" si="2101"/>
        <v>1.2801825147234339E-4</v>
      </c>
      <c r="AQ1530" s="13">
        <f t="shared" si="2102"/>
        <v>3.19404259801347E-5</v>
      </c>
      <c r="AR1530" s="13">
        <f t="shared" si="2103"/>
        <v>1.2237353559610442E-3</v>
      </c>
      <c r="AS1530" s="13">
        <f t="shared" si="2104"/>
        <v>1.1140024761565851E-3</v>
      </c>
      <c r="AT1530" s="13">
        <f t="shared" si="2105"/>
        <v>5.0705469562428327E-4</v>
      </c>
      <c r="AU1530" s="13">
        <f t="shared" si="2106"/>
        <v>1.5386229376058457E-4</v>
      </c>
      <c r="AV1530" s="13">
        <f t="shared" si="2107"/>
        <v>3.5016348796634633E-5</v>
      </c>
      <c r="AW1530" s="13">
        <f t="shared" si="2108"/>
        <v>1.6088829725496798E-7</v>
      </c>
      <c r="AX1530" s="13">
        <f t="shared" si="2109"/>
        <v>1.1724224535242765E-4</v>
      </c>
      <c r="AY1530" s="13">
        <f t="shared" si="2110"/>
        <v>1.1700729283067934E-4</v>
      </c>
      <c r="AZ1530" s="13">
        <f t="shared" si="2111"/>
        <v>5.8386405575952495E-5</v>
      </c>
      <c r="BA1530" s="13">
        <f t="shared" si="2112"/>
        <v>1.9423133228756515E-5</v>
      </c>
      <c r="BB1530" s="13">
        <f t="shared" si="2113"/>
        <v>4.8460523562877875E-6</v>
      </c>
      <c r="BC1530" s="13">
        <f t="shared" si="2114"/>
        <v>9.6726818122684127E-7</v>
      </c>
      <c r="BD1530" s="13">
        <f t="shared" si="2115"/>
        <v>2.0354716668293012E-4</v>
      </c>
      <c r="BE1530" s="13">
        <f t="shared" si="2116"/>
        <v>1.8529500401773111E-4</v>
      </c>
      <c r="BF1530" s="13">
        <f t="shared" si="2117"/>
        <v>8.4339760345114934E-5</v>
      </c>
      <c r="BG1530" s="13">
        <f t="shared" si="2118"/>
        <v>2.5592325825797774E-5</v>
      </c>
      <c r="BH1530" s="13">
        <f t="shared" si="2119"/>
        <v>5.8243627189628259E-6</v>
      </c>
      <c r="BI1530" s="13">
        <f t="shared" si="2120"/>
        <v>1.0604179178696927E-6</v>
      </c>
      <c r="BJ1530" s="14">
        <f t="shared" si="2121"/>
        <v>0.31807736553511062</v>
      </c>
      <c r="BK1530" s="14">
        <f t="shared" si="2122"/>
        <v>0.31708116195975489</v>
      </c>
      <c r="BL1530" s="14">
        <f t="shared" si="2123"/>
        <v>0.34025641068462609</v>
      </c>
      <c r="BM1530" s="14">
        <f t="shared" si="2124"/>
        <v>0.29839898017286831</v>
      </c>
      <c r="BN1530" s="14">
        <f t="shared" si="2125"/>
        <v>0.70147220861580928</v>
      </c>
    </row>
    <row r="1531" spans="1:66" x14ac:dyDescent="0.25">
      <c r="A1531" t="s">
        <v>348</v>
      </c>
      <c r="B1531" t="s">
        <v>263</v>
      </c>
      <c r="C1531" t="s">
        <v>265</v>
      </c>
      <c r="D1531" t="s">
        <v>400</v>
      </c>
      <c r="E1531" s="10">
        <f>VLOOKUP(A1531,home!$A$2:$E$405,3,FALSE)</f>
        <v>1.4792000000000001</v>
      </c>
      <c r="F1531" s="10">
        <f>VLOOKUP(B1531,home!$B$2:$E$405,3,FALSE)</f>
        <v>1.1267</v>
      </c>
      <c r="G1531" s="10">
        <f>VLOOKUP(C1531,away!$B$2:$E$405,4,FALSE)</f>
        <v>1.4648000000000001</v>
      </c>
      <c r="H1531" s="10">
        <f>VLOOKUP(A1531,away!$A$2:$E$405,3,FALSE)</f>
        <v>1.1875</v>
      </c>
      <c r="I1531" s="10">
        <f>VLOOKUP(C1531,away!$B$2:$E$405,3,FALSE)</f>
        <v>0.70179999999999998</v>
      </c>
      <c r="J1531" s="10">
        <f>VLOOKUP(B1531,home!$B$2:$E$405,4,FALSE)</f>
        <v>0.84209999999999996</v>
      </c>
      <c r="K1531" s="12">
        <f t="shared" si="2070"/>
        <v>2.4412571246720005</v>
      </c>
      <c r="L1531" s="12">
        <f t="shared" si="2071"/>
        <v>0.70179561374999988</v>
      </c>
      <c r="M1531" s="13">
        <f t="shared" si="2072"/>
        <v>4.3150868317511248E-2</v>
      </c>
      <c r="N1531" s="13">
        <f t="shared" si="2073"/>
        <v>0.10534236471590765</v>
      </c>
      <c r="O1531" s="13">
        <f t="shared" si="2074"/>
        <v>3.0283090114733235E-2</v>
      </c>
      <c r="P1531" s="13">
        <f t="shared" si="2075"/>
        <v>7.3928809499676743E-2</v>
      </c>
      <c r="Q1531" s="13">
        <f t="shared" si="2076"/>
        <v>0.12858389919625296</v>
      </c>
      <c r="R1531" s="13">
        <f t="shared" si="2077"/>
        <v>1.0626269906657881E-2</v>
      </c>
      <c r="S1531" s="13">
        <f t="shared" si="2078"/>
        <v>3.1664883507231338E-2</v>
      </c>
      <c r="T1531" s="13">
        <f t="shared" si="2079"/>
        <v>9.0239616454802468E-2</v>
      </c>
      <c r="U1531" s="13">
        <f t="shared" si="2080"/>
        <v>2.5941457118316226E-2</v>
      </c>
      <c r="V1531" s="13">
        <f t="shared" si="2081"/>
        <v>6.0278100531951807E-3</v>
      </c>
      <c r="W1531" s="13">
        <f t="shared" si="2082"/>
        <v>0.10463545334365296</v>
      </c>
      <c r="X1531" s="13">
        <f t="shared" si="2083"/>
        <v>7.3432702199318411E-2</v>
      </c>
      <c r="Y1531" s="13">
        <f t="shared" si="2084"/>
        <v>2.5767374154645813E-2</v>
      </c>
      <c r="Z1531" s="13">
        <f t="shared" si="2085"/>
        <v>2.4858232036720409E-3</v>
      </c>
      <c r="AA1531" s="13">
        <f t="shared" si="2086"/>
        <v>6.0685336066393473E-3</v>
      </c>
      <c r="AB1531" s="13">
        <f t="shared" si="2087"/>
        <v>7.4074254517598895E-3</v>
      </c>
      <c r="AC1531" s="13">
        <f t="shared" si="2088"/>
        <v>6.4545170018928092E-4</v>
      </c>
      <c r="AD1531" s="13">
        <f t="shared" si="2089"/>
        <v>6.3860511492119354E-2</v>
      </c>
      <c r="AE1531" s="13">
        <f t="shared" si="2090"/>
        <v>4.4817026857000827E-2</v>
      </c>
      <c r="AF1531" s="13">
        <f t="shared" si="2091"/>
        <v>1.5726196434779557E-2</v>
      </c>
      <c r="AG1531" s="13">
        <f t="shared" si="2092"/>
        <v>3.6788585596330605E-3</v>
      </c>
      <c r="AH1531" s="13">
        <f t="shared" si="2093"/>
        <v>4.361349552237526E-4</v>
      </c>
      <c r="AI1531" s="13">
        <f t="shared" si="2094"/>
        <v>1.0647175667584899E-3</v>
      </c>
      <c r="AJ1531" s="13">
        <f t="shared" si="2095"/>
        <v>1.2996246728063001E-3</v>
      </c>
      <c r="AK1531" s="13">
        <f t="shared" si="2096"/>
        <v>1.0575726639626326E-3</v>
      </c>
      <c r="AL1531" s="13">
        <f t="shared" si="2097"/>
        <v>4.4233154645624033E-5</v>
      </c>
      <c r="AM1531" s="13">
        <f t="shared" si="2098"/>
        <v>3.1179985733066913E-2</v>
      </c>
      <c r="AN1531" s="13">
        <f t="shared" si="2099"/>
        <v>2.1881977224253935E-2</v>
      </c>
      <c r="AO1531" s="13">
        <f t="shared" si="2100"/>
        <v>7.6783378180794041E-3</v>
      </c>
      <c r="AP1531" s="13">
        <f t="shared" si="2101"/>
        <v>1.796207933872957E-3</v>
      </c>
      <c r="AQ1531" s="13">
        <f t="shared" si="2102"/>
        <v>3.1514271234374765E-4</v>
      </c>
      <c r="AR1531" s="13">
        <f t="shared" si="2103"/>
        <v>6.121551971581646E-5</v>
      </c>
      <c r="AS1531" s="13">
        <f t="shared" si="2104"/>
        <v>1.4944282364673625E-4</v>
      </c>
      <c r="AT1531" s="13">
        <f t="shared" si="2105"/>
        <v>1.824141789793481E-4</v>
      </c>
      <c r="AU1531" s="13">
        <f t="shared" si="2106"/>
        <v>1.4843997135817569E-4</v>
      </c>
      <c r="AV1531" s="13">
        <f t="shared" si="2107"/>
        <v>9.0595034416063501E-5</v>
      </c>
      <c r="AW1531" s="13">
        <f t="shared" si="2108"/>
        <v>2.1050847557716367E-6</v>
      </c>
      <c r="AX1531" s="13">
        <f t="shared" si="2109"/>
        <v>1.2686393719670163E-2</v>
      </c>
      <c r="AY1531" s="13">
        <f t="shared" si="2110"/>
        <v>8.9032554667700676E-3</v>
      </c>
      <c r="AZ1531" s="13">
        <f t="shared" si="2111"/>
        <v>3.1241328173374702E-3</v>
      </c>
      <c r="BA1531" s="13">
        <f t="shared" si="2112"/>
        <v>7.308342359932888E-4</v>
      </c>
      <c r="BB1531" s="13">
        <f t="shared" si="2113"/>
        <v>1.2822406529960556E-4</v>
      </c>
      <c r="BC1531" s="13">
        <f t="shared" si="2114"/>
        <v>1.7997417320891356E-5</v>
      </c>
      <c r="BD1531" s="13">
        <f t="shared" si="2115"/>
        <v>7.1601305383311017E-6</v>
      </c>
      <c r="BE1531" s="13">
        <f t="shared" si="2116"/>
        <v>1.7479719690282368E-5</v>
      </c>
      <c r="BF1531" s="13">
        <f t="shared" si="2117"/>
        <v>2.1336245115585642E-5</v>
      </c>
      <c r="BG1531" s="13">
        <f t="shared" si="2118"/>
        <v>1.7362420134057211E-5</v>
      </c>
      <c r="BH1531" s="13">
        <f t="shared" si="2119"/>
        <v>1.0596532963453935E-5</v>
      </c>
      <c r="BI1531" s="13">
        <f t="shared" si="2120"/>
        <v>5.1737723187707264E-6</v>
      </c>
      <c r="BJ1531" s="14">
        <f t="shared" si="2121"/>
        <v>0.74452649255212133</v>
      </c>
      <c r="BK1531" s="14">
        <f t="shared" si="2122"/>
        <v>0.1643653116992195</v>
      </c>
      <c r="BL1531" s="14">
        <f t="shared" si="2123"/>
        <v>8.4896042405734382E-2</v>
      </c>
      <c r="BM1531" s="14">
        <f t="shared" si="2124"/>
        <v>0.5954572177279932</v>
      </c>
      <c r="BN1531" s="14">
        <f t="shared" si="2125"/>
        <v>0.39191530175073969</v>
      </c>
    </row>
    <row r="1532" spans="1:66" x14ac:dyDescent="0.25">
      <c r="A1532" t="s">
        <v>338</v>
      </c>
      <c r="B1532" t="s">
        <v>81</v>
      </c>
      <c r="C1532" t="s">
        <v>77</v>
      </c>
      <c r="D1532" t="s">
        <v>401</v>
      </c>
      <c r="E1532" s="10">
        <f>VLOOKUP(A1532,home!$A$2:$E$405,3,FALSE)</f>
        <v>1.3033999999999999</v>
      </c>
      <c r="F1532" s="10">
        <f>VLOOKUP(B1532,home!$B$2:$E$405,3,FALSE)</f>
        <v>0.6905</v>
      </c>
      <c r="G1532" s="10">
        <f>VLOOKUP(C1532,away!$B$2:$E$405,4,FALSE)</f>
        <v>0.76719999999999999</v>
      </c>
      <c r="H1532" s="10">
        <f>VLOOKUP(A1532,away!$A$2:$E$405,3,FALSE)</f>
        <v>1.0085</v>
      </c>
      <c r="I1532" s="10">
        <f>VLOOKUP(C1532,away!$B$2:$E$405,3,FALSE)</f>
        <v>0.55089999999999995</v>
      </c>
      <c r="J1532" s="10">
        <f>VLOOKUP(B1532,home!$B$2:$E$405,4,FALSE)</f>
        <v>0.59489999999999998</v>
      </c>
      <c r="K1532" s="12">
        <f t="shared" si="2070"/>
        <v>0.69047823543999987</v>
      </c>
      <c r="L1532" s="12">
        <f t="shared" si="2071"/>
        <v>0.33051611848499995</v>
      </c>
      <c r="M1532" s="13">
        <f t="shared" si="2072"/>
        <v>0.36023655938718141</v>
      </c>
      <c r="N1532" s="13">
        <f t="shared" si="2073"/>
        <v>0.24873550386663776</v>
      </c>
      <c r="O1532" s="13">
        <f t="shared" si="2074"/>
        <v>0.11906398934504238</v>
      </c>
      <c r="P1532" s="13">
        <f t="shared" si="2075"/>
        <v>8.2211093267411814E-2</v>
      </c>
      <c r="Q1532" s="13">
        <f t="shared" si="2076"/>
        <v>8.587322590055764E-2</v>
      </c>
      <c r="R1532" s="13">
        <f t="shared" si="2077"/>
        <v>1.9676283804831402E-2</v>
      </c>
      <c r="S1532" s="13">
        <f t="shared" si="2078"/>
        <v>4.6904344382206961E-3</v>
      </c>
      <c r="T1532" s="13">
        <f t="shared" si="2079"/>
        <v>2.8382485306437874E-2</v>
      </c>
      <c r="U1532" s="13">
        <f t="shared" si="2080"/>
        <v>1.3586045721576633E-2</v>
      </c>
      <c r="V1532" s="13">
        <f t="shared" si="2081"/>
        <v>1.1893596428882961E-4</v>
      </c>
      <c r="W1532" s="13">
        <f t="shared" si="2082"/>
        <v>1.9764531163785844E-2</v>
      </c>
      <c r="X1532" s="13">
        <f t="shared" si="2083"/>
        <v>6.532496123930317E-3</v>
      </c>
      <c r="Y1532" s="13">
        <f t="shared" si="2084"/>
        <v>1.0795476314498778E-3</v>
      </c>
      <c r="Z1532" s="13">
        <f t="shared" si="2085"/>
        <v>2.1677763164607137E-3</v>
      </c>
      <c r="AA1532" s="13">
        <f t="shared" si="2086"/>
        <v>1.4968023658184161E-3</v>
      </c>
      <c r="AB1532" s="13">
        <f t="shared" si="2087"/>
        <v>5.1675472817635853E-4</v>
      </c>
      <c r="AC1532" s="13">
        <f t="shared" si="2088"/>
        <v>1.6964296443204206E-6</v>
      </c>
      <c r="AD1532" s="13">
        <f t="shared" si="2089"/>
        <v>3.4117446505674341E-3</v>
      </c>
      <c r="AE1532" s="13">
        <f t="shared" si="2090"/>
        <v>1.127636599167511E-3</v>
      </c>
      <c r="AF1532" s="13">
        <f t="shared" si="2091"/>
        <v>1.8635103590923573E-4</v>
      </c>
      <c r="AG1532" s="13">
        <f t="shared" si="2092"/>
        <v>2.0530673688126476E-5</v>
      </c>
      <c r="AH1532" s="13">
        <f t="shared" si="2093"/>
        <v>1.791212534650765E-4</v>
      </c>
      <c r="AI1532" s="13">
        <f t="shared" si="2094"/>
        <v>1.23679327022367E-4</v>
      </c>
      <c r="AJ1532" s="13">
        <f t="shared" si="2095"/>
        <v>4.2698941741405321E-5</v>
      </c>
      <c r="AK1532" s="13">
        <f t="shared" si="2096"/>
        <v>9.8275633162536348E-6</v>
      </c>
      <c r="AL1532" s="13">
        <f t="shared" si="2097"/>
        <v>1.548597243412282E-8</v>
      </c>
      <c r="AM1532" s="13">
        <f t="shared" si="2098"/>
        <v>4.7114708521913242E-4</v>
      </c>
      <c r="AN1532" s="13">
        <f t="shared" si="2099"/>
        <v>1.5572170584214916E-4</v>
      </c>
      <c r="AO1532" s="13">
        <f t="shared" si="2100"/>
        <v>2.5734266889405041E-5</v>
      </c>
      <c r="AP1532" s="13">
        <f t="shared" si="2101"/>
        <v>2.8351966681144021E-6</v>
      </c>
      <c r="AQ1532" s="13">
        <f t="shared" si="2102"/>
        <v>2.3426954947169425E-7</v>
      </c>
      <c r="AR1532" s="13">
        <f t="shared" si="2103"/>
        <v>1.1840492286688995E-5</v>
      </c>
      <c r="AS1532" s="13">
        <f t="shared" si="2104"/>
        <v>8.1756022208539466E-6</v>
      </c>
      <c r="AT1532" s="13">
        <f t="shared" si="2105"/>
        <v>2.8225376975572879E-6</v>
      </c>
      <c r="AU1532" s="13">
        <f t="shared" si="2106"/>
        <v>6.496336162907455E-7</v>
      </c>
      <c r="AV1532" s="13">
        <f t="shared" si="2107"/>
        <v>1.1213946826473497E-7</v>
      </c>
      <c r="AW1532" s="13">
        <f t="shared" si="2108"/>
        <v>9.8169961048497527E-11</v>
      </c>
      <c r="AX1532" s="13">
        <f t="shared" si="2109"/>
        <v>5.4219468005800933E-5</v>
      </c>
      <c r="AY1532" s="13">
        <f t="shared" si="2110"/>
        <v>1.7920408111598963E-5</v>
      </c>
      <c r="AZ1532" s="13">
        <f t="shared" si="2111"/>
        <v>2.9614918653563992E-6</v>
      </c>
      <c r="BA1532" s="13">
        <f t="shared" si="2112"/>
        <v>3.2627359875416632E-7</v>
      </c>
      <c r="BB1532" s="13">
        <f t="shared" si="2113"/>
        <v>2.6959670856089849E-8</v>
      </c>
      <c r="BC1532" s="13">
        <f t="shared" si="2114"/>
        <v>1.7821211533975997E-9</v>
      </c>
      <c r="BD1532" s="13">
        <f t="shared" si="2115"/>
        <v>6.5224559192467059E-7</v>
      </c>
      <c r="BE1532" s="13">
        <f t="shared" si="2116"/>
        <v>4.5036138538566475E-7</v>
      </c>
      <c r="BF1532" s="13">
        <f t="shared" si="2117"/>
        <v>1.5548236734570376E-7</v>
      </c>
      <c r="BG1532" s="13">
        <f t="shared" si="2118"/>
        <v>3.5785730215631798E-8</v>
      </c>
      <c r="BH1532" s="13">
        <f t="shared" si="2119"/>
        <v>6.1773169633053323E-9</v>
      </c>
      <c r="BI1532" s="13">
        <f t="shared" si="2120"/>
        <v>8.5306058331532929E-10</v>
      </c>
      <c r="BJ1532" s="14">
        <f t="shared" si="2121"/>
        <v>0.39584518185967343</v>
      </c>
      <c r="BK1532" s="14">
        <f t="shared" si="2122"/>
        <v>0.44727665538083111</v>
      </c>
      <c r="BL1532" s="14">
        <f t="shared" si="2123"/>
        <v>0.15472010436173239</v>
      </c>
      <c r="BM1532" s="14">
        <f t="shared" si="2124"/>
        <v>8.4195142037093509E-2</v>
      </c>
      <c r="BN1532" s="14">
        <f t="shared" si="2125"/>
        <v>0.91579665557166245</v>
      </c>
    </row>
    <row r="1533" spans="1:66" x14ac:dyDescent="0.25">
      <c r="A1533" t="s">
        <v>338</v>
      </c>
      <c r="B1533" t="s">
        <v>79</v>
      </c>
      <c r="C1533" t="s">
        <v>88</v>
      </c>
      <c r="D1533" t="s">
        <v>401</v>
      </c>
      <c r="E1533" s="10">
        <f>VLOOKUP(A1533,home!$A$2:$E$405,3,FALSE)</f>
        <v>1.3033999999999999</v>
      </c>
      <c r="F1533" s="10">
        <f>VLOOKUP(B1533,home!$B$2:$E$405,3,FALSE)</f>
        <v>1.5344</v>
      </c>
      <c r="G1533" s="10">
        <f>VLOOKUP(C1533,away!$B$2:$E$405,4,FALSE)</f>
        <v>1.0741000000000001</v>
      </c>
      <c r="H1533" s="10">
        <f>VLOOKUP(A1533,away!$A$2:$E$405,3,FALSE)</f>
        <v>1.0085</v>
      </c>
      <c r="I1533" s="10">
        <f>VLOOKUP(C1533,away!$B$2:$E$405,3,FALSE)</f>
        <v>1.3882000000000001</v>
      </c>
      <c r="J1533" s="10">
        <f>VLOOKUP(B1533,home!$B$2:$E$405,4,FALSE)</f>
        <v>0.99160000000000004</v>
      </c>
      <c r="K1533" s="12">
        <f t="shared" si="2070"/>
        <v>2.1481322887359999</v>
      </c>
      <c r="L1533" s="12">
        <f t="shared" si="2071"/>
        <v>1.38823970252</v>
      </c>
      <c r="M1533" s="13">
        <f t="shared" si="2072"/>
        <v>2.9118778860864405E-2</v>
      </c>
      <c r="N1533" s="13">
        <f t="shared" si="2073"/>
        <v>6.2550989079586103E-2</v>
      </c>
      <c r="O1533" s="13">
        <f t="shared" si="2074"/>
        <v>4.0423844903552067E-2</v>
      </c>
      <c r="P1533" s="13">
        <f t="shared" si="2075"/>
        <v>8.6835766472176376E-2</v>
      </c>
      <c r="Q1533" s="13">
        <f t="shared" si="2076"/>
        <v>6.7183899667115937E-2</v>
      </c>
      <c r="R1533" s="13">
        <f t="shared" si="2077"/>
        <v>2.8058993211810872E-2</v>
      </c>
      <c r="S1533" s="13">
        <f t="shared" si="2078"/>
        <v>6.4738723890519226E-2</v>
      </c>
      <c r="T1533" s="13">
        <f t="shared" si="2079"/>
        <v>9.326735688801055E-2</v>
      </c>
      <c r="U1533" s="13">
        <f t="shared" si="2080"/>
        <v>6.027442930771517E-2</v>
      </c>
      <c r="V1533" s="13">
        <f t="shared" si="2081"/>
        <v>2.145097856047232E-2</v>
      </c>
      <c r="W1533" s="13">
        <f t="shared" si="2082"/>
        <v>4.8106634719377164E-2</v>
      </c>
      <c r="X1533" s="13">
        <f t="shared" si="2083"/>
        <v>6.6783540272066455E-2</v>
      </c>
      <c r="Y1533" s="13">
        <f t="shared" si="2084"/>
        <v>4.6355781040262993E-2</v>
      </c>
      <c r="Z1533" s="13">
        <f t="shared" si="2085"/>
        <v>1.2984202796458342E-2</v>
      </c>
      <c r="AA1533" s="13">
        <f t="shared" si="2086"/>
        <v>2.7891785270568428E-2</v>
      </c>
      <c r="AB1533" s="13">
        <f t="shared" si="2087"/>
        <v>2.9957622265099616E-2</v>
      </c>
      <c r="AC1533" s="13">
        <f t="shared" si="2088"/>
        <v>3.998090402797418E-3</v>
      </c>
      <c r="AD1533" s="13">
        <f t="shared" si="2089"/>
        <v>2.5834853835780602E-2</v>
      </c>
      <c r="AE1533" s="13">
        <f t="shared" si="2090"/>
        <v>3.5864969803631741E-2</v>
      </c>
      <c r="AF1533" s="13">
        <f t="shared" si="2091"/>
        <v>2.4894587505541257E-2</v>
      </c>
      <c r="AG1533" s="13">
        <f t="shared" si="2092"/>
        <v>1.1519884917683569E-2</v>
      </c>
      <c r="AH1533" s="13">
        <f t="shared" si="2093"/>
        <v>4.5062964569036693E-3</v>
      </c>
      <c r="AI1533" s="13">
        <f t="shared" si="2094"/>
        <v>9.6801209216914059E-3</v>
      </c>
      <c r="AJ1533" s="13">
        <f t="shared" si="2095"/>
        <v>1.0397090155377101E-2</v>
      </c>
      <c r="AK1533" s="13">
        <f t="shared" si="2096"/>
        <v>7.4447750238882471E-3</v>
      </c>
      <c r="AL1533" s="13">
        <f t="shared" si="2097"/>
        <v>4.7691181860455253E-4</v>
      </c>
      <c r="AM1533" s="13">
        <f t="shared" si="2098"/>
        <v>1.1099336739883085E-2</v>
      </c>
      <c r="AN1533" s="13">
        <f t="shared" si="2099"/>
        <v>1.5408539933944599E-2</v>
      </c>
      <c r="AO1533" s="13">
        <f t="shared" si="2100"/>
        <v>1.0695373447083397E-2</v>
      </c>
      <c r="AP1533" s="13">
        <f t="shared" si="2101"/>
        <v>4.9492473508397881E-3</v>
      </c>
      <c r="AQ1533" s="13">
        <f t="shared" si="2102"/>
        <v>1.717685417506931E-3</v>
      </c>
      <c r="AR1533" s="13">
        <f t="shared" si="2103"/>
        <v>1.2511639305597755E-3</v>
      </c>
      <c r="AS1533" s="13">
        <f t="shared" si="2104"/>
        <v>2.6876656377372997E-3</v>
      </c>
      <c r="AT1533" s="13">
        <f t="shared" si="2105"/>
        <v>2.8867306688748645E-3</v>
      </c>
      <c r="AU1533" s="13">
        <f t="shared" si="2106"/>
        <v>2.0670264528981882E-3</v>
      </c>
      <c r="AV1533" s="13">
        <f t="shared" si="2107"/>
        <v>1.1100615662855103E-3</v>
      </c>
      <c r="AW1533" s="13">
        <f t="shared" si="2108"/>
        <v>3.9505818856665426E-5</v>
      </c>
      <c r="AX1533" s="13">
        <f t="shared" si="2109"/>
        <v>3.973807272416102E-3</v>
      </c>
      <c r="AY1533" s="13">
        <f t="shared" si="2110"/>
        <v>5.5165970257307411E-3</v>
      </c>
      <c r="AZ1533" s="13">
        <f t="shared" si="2111"/>
        <v>3.8291795069615811E-3</v>
      </c>
      <c r="BA1533" s="13">
        <f t="shared" si="2112"/>
        <v>1.7719396732133422E-3</v>
      </c>
      <c r="BB1533" s="13">
        <f t="shared" si="2113"/>
        <v>6.1496925120626893E-4</v>
      </c>
      <c r="BC1533" s="13">
        <f t="shared" si="2114"/>
        <v>1.707449460707075E-4</v>
      </c>
      <c r="BD1533" s="13">
        <f t="shared" si="2115"/>
        <v>2.8948590712734294E-4</v>
      </c>
      <c r="BE1533" s="13">
        <f t="shared" si="2116"/>
        <v>6.2185402423427629E-4</v>
      </c>
      <c r="BF1533" s="13">
        <f t="shared" si="2117"/>
        <v>6.6791235416903416E-4</v>
      </c>
      <c r="BG1533" s="13">
        <f t="shared" si="2118"/>
        <v>4.7825469801205886E-4</v>
      </c>
      <c r="BH1533" s="13">
        <f t="shared" si="2119"/>
        <v>2.5683858975984714E-4</v>
      </c>
      <c r="BI1533" s="13">
        <f t="shared" si="2120"/>
        <v>1.1034465353130943E-4</v>
      </c>
      <c r="BJ1533" s="14">
        <f t="shared" si="2121"/>
        <v>0.54210991829391297</v>
      </c>
      <c r="BK1533" s="14">
        <f t="shared" si="2122"/>
        <v>0.212135847031165</v>
      </c>
      <c r="BL1533" s="14">
        <f t="shared" si="2123"/>
        <v>0.23106229599979611</v>
      </c>
      <c r="BM1533" s="14">
        <f t="shared" si="2124"/>
        <v>0.67864290071935285</v>
      </c>
      <c r="BN1533" s="14">
        <f t="shared" si="2125"/>
        <v>0.31417227219510574</v>
      </c>
    </row>
    <row r="1534" spans="1:66" x14ac:dyDescent="0.25">
      <c r="A1534" t="s">
        <v>350</v>
      </c>
      <c r="B1534" t="s">
        <v>98</v>
      </c>
      <c r="C1534" t="s">
        <v>107</v>
      </c>
      <c r="D1534" t="s">
        <v>401</v>
      </c>
      <c r="E1534" s="10">
        <f>VLOOKUP(A1534,home!$A$2:$E$405,3,FALSE)</f>
        <v>1.6667000000000001</v>
      </c>
      <c r="F1534" s="10">
        <f>VLOOKUP(B1534,home!$B$2:$E$405,3,FALSE)</f>
        <v>0.8</v>
      </c>
      <c r="G1534" s="10">
        <f>VLOOKUP(C1534,away!$B$2:$E$405,4,FALSE)</f>
        <v>1.5</v>
      </c>
      <c r="H1534" s="10">
        <f>VLOOKUP(A1534,away!$A$2:$E$405,3,FALSE)</f>
        <v>1.3193999999999999</v>
      </c>
      <c r="I1534" s="10">
        <f>VLOOKUP(C1534,away!$B$2:$E$405,3,FALSE)</f>
        <v>0.88419999999999999</v>
      </c>
      <c r="J1534" s="10">
        <f>VLOOKUP(B1534,home!$B$2:$E$405,4,FALSE)</f>
        <v>0.50529999999999997</v>
      </c>
      <c r="K1534" s="12">
        <f t="shared" si="2070"/>
        <v>2.0000400000000003</v>
      </c>
      <c r="L1534" s="12">
        <f t="shared" si="2071"/>
        <v>0.58948979144399993</v>
      </c>
      <c r="M1534" s="13">
        <f t="shared" si="2072"/>
        <v>7.5055323444665173E-2</v>
      </c>
      <c r="N1534" s="13">
        <f t="shared" si="2073"/>
        <v>0.15011364910226815</v>
      </c>
      <c r="O1534" s="13">
        <f t="shared" si="2074"/>
        <v>4.4244346964157633E-2</v>
      </c>
      <c r="P1534" s="13">
        <f t="shared" si="2075"/>
        <v>8.8490463702193836E-2</v>
      </c>
      <c r="Q1534" s="13">
        <f t="shared" si="2076"/>
        <v>0.15011665137525027</v>
      </c>
      <c r="R1534" s="13">
        <f t="shared" si="2077"/>
        <v>1.3040795432238626E-2</v>
      </c>
      <c r="S1534" s="13">
        <f t="shared" si="2078"/>
        <v>2.6082634138544478E-2</v>
      </c>
      <c r="T1534" s="13">
        <f t="shared" si="2079"/>
        <v>8.8492233511467913E-2</v>
      </c>
      <c r="U1534" s="13">
        <f t="shared" si="2080"/>
        <v>2.6082112496294541E-2</v>
      </c>
      <c r="V1534" s="13">
        <f t="shared" si="2081"/>
        <v>3.4168342372382031E-3</v>
      </c>
      <c r="W1534" s="13">
        <f t="shared" si="2082"/>
        <v>0.10007976913885185</v>
      </c>
      <c r="X1534" s="13">
        <f t="shared" si="2083"/>
        <v>5.8996002237425432E-2</v>
      </c>
      <c r="Y1534" s="13">
        <f t="shared" si="2084"/>
        <v>1.7388770527484835E-2</v>
      </c>
      <c r="Z1534" s="13">
        <f t="shared" si="2085"/>
        <v>2.5624719265380722E-3</v>
      </c>
      <c r="AA1534" s="13">
        <f t="shared" si="2086"/>
        <v>5.1250463519532056E-3</v>
      </c>
      <c r="AB1534" s="13">
        <f t="shared" si="2087"/>
        <v>5.1251488528802477E-3</v>
      </c>
      <c r="AC1534" s="13">
        <f t="shared" si="2088"/>
        <v>2.5177864821078813E-4</v>
      </c>
      <c r="AD1534" s="13">
        <f t="shared" si="2089"/>
        <v>5.0040885367117323E-2</v>
      </c>
      <c r="AE1534" s="13">
        <f t="shared" si="2090"/>
        <v>2.9498591078735096E-2</v>
      </c>
      <c r="AF1534" s="13">
        <f t="shared" si="2091"/>
        <v>8.6945591514476939E-3</v>
      </c>
      <c r="AG1534" s="13">
        <f t="shared" si="2092"/>
        <v>1.7084512869614745E-3</v>
      </c>
      <c r="AH1534" s="13">
        <f t="shared" si="2093"/>
        <v>3.7763776038900811E-4</v>
      </c>
      <c r="AI1534" s="13">
        <f t="shared" si="2094"/>
        <v>7.5529062628843175E-4</v>
      </c>
      <c r="AJ1534" s="13">
        <f t="shared" si="2095"/>
        <v>7.5530573210095793E-4</v>
      </c>
      <c r="AK1534" s="13">
        <f t="shared" si="2096"/>
        <v>5.0354722547706662E-4</v>
      </c>
      <c r="AL1534" s="13">
        <f t="shared" si="2097"/>
        <v>1.1873912899414894E-5</v>
      </c>
      <c r="AM1534" s="13">
        <f t="shared" si="2098"/>
        <v>2.0016754473929858E-2</v>
      </c>
      <c r="AN1534" s="13">
        <f t="shared" si="2099"/>
        <v>1.1799672420222663E-2</v>
      </c>
      <c r="AO1534" s="13">
        <f t="shared" si="2100"/>
        <v>3.4778932170522877E-3</v>
      </c>
      <c r="AP1534" s="13">
        <f t="shared" si="2101"/>
        <v>6.8339418239488515E-4</v>
      </c>
      <c r="AQ1534" s="13">
        <f t="shared" si="2102"/>
        <v>1.0071347351350089E-4</v>
      </c>
      <c r="AR1534" s="13">
        <f t="shared" si="2103"/>
        <v>4.4522720922619133E-5</v>
      </c>
      <c r="AS1534" s="13">
        <f t="shared" si="2104"/>
        <v>8.9047222754075171E-5</v>
      </c>
      <c r="AT1534" s="13">
        <f t="shared" si="2105"/>
        <v>8.90490036985303E-5</v>
      </c>
      <c r="AU1534" s="13">
        <f t="shared" si="2106"/>
        <v>5.9367189785736181E-5</v>
      </c>
      <c r="AV1534" s="13">
        <f t="shared" si="2107"/>
        <v>2.9684188564765953E-5</v>
      </c>
      <c r="AW1534" s="13">
        <f t="shared" si="2108"/>
        <v>3.8887169053939344E-7</v>
      </c>
      <c r="AX1534" s="13">
        <f t="shared" si="2109"/>
        <v>6.6723849363397808E-3</v>
      </c>
      <c r="AY1534" s="13">
        <f t="shared" si="2110"/>
        <v>3.9333028045570239E-3</v>
      </c>
      <c r="AZ1534" s="13">
        <f t="shared" si="2111"/>
        <v>1.1593209249722099E-3</v>
      </c>
      <c r="BA1534" s="13">
        <f t="shared" si="2112"/>
        <v>2.278026167595111E-4</v>
      </c>
      <c r="BB1534" s="13">
        <f t="shared" si="2113"/>
        <v>3.3571829260990403E-5</v>
      </c>
      <c r="BC1534" s="13">
        <f t="shared" si="2114"/>
        <v>3.9580501258909623E-6</v>
      </c>
      <c r="BD1534" s="13">
        <f t="shared" si="2115"/>
        <v>4.3742815785323599E-6</v>
      </c>
      <c r="BE1534" s="13">
        <f t="shared" si="2116"/>
        <v>8.7487381283278619E-6</v>
      </c>
      <c r="BF1534" s="13">
        <f t="shared" si="2117"/>
        <v>8.7489131030904326E-6</v>
      </c>
      <c r="BG1534" s="13">
        <f t="shared" si="2118"/>
        <v>5.8327253875683294E-6</v>
      </c>
      <c r="BH1534" s="13">
        <f t="shared" si="2119"/>
        <v>2.9164210210380412E-6</v>
      </c>
      <c r="BI1534" s="13">
        <f t="shared" si="2120"/>
        <v>1.1665917397833843E-6</v>
      </c>
      <c r="BJ1534" s="14">
        <f t="shared" si="2121"/>
        <v>0.7032383317061387</v>
      </c>
      <c r="BK1534" s="14">
        <f t="shared" si="2122"/>
        <v>0.19724221088830896</v>
      </c>
      <c r="BL1534" s="14">
        <f t="shared" si="2123"/>
        <v>9.6352689438463771E-2</v>
      </c>
      <c r="BM1534" s="14">
        <f t="shared" si="2124"/>
        <v>0.47440156000580919</v>
      </c>
      <c r="BN1534" s="14">
        <f t="shared" si="2125"/>
        <v>0.52106123002077365</v>
      </c>
    </row>
    <row r="1535" spans="1:66" x14ac:dyDescent="0.25">
      <c r="A1535" t="s">
        <v>350</v>
      </c>
      <c r="B1535" t="s">
        <v>100</v>
      </c>
      <c r="C1535" t="s">
        <v>104</v>
      </c>
      <c r="D1535" t="s">
        <v>401</v>
      </c>
      <c r="E1535" s="10">
        <f>VLOOKUP(A1535,home!$A$2:$E$405,3,FALSE)</f>
        <v>1.6667000000000001</v>
      </c>
      <c r="F1535" s="10">
        <f>VLOOKUP(B1535,home!$B$2:$E$405,3,FALSE)</f>
        <v>0.9</v>
      </c>
      <c r="G1535" s="10">
        <f>VLOOKUP(C1535,away!$B$2:$E$405,4,FALSE)</f>
        <v>1.8</v>
      </c>
      <c r="H1535" s="10">
        <f>VLOOKUP(A1535,away!$A$2:$E$405,3,FALSE)</f>
        <v>1.3193999999999999</v>
      </c>
      <c r="I1535" s="10">
        <f>VLOOKUP(C1535,away!$B$2:$E$405,3,FALSE)</f>
        <v>0.64959999999999996</v>
      </c>
      <c r="J1535" s="10">
        <f>VLOOKUP(B1535,home!$B$2:$E$405,4,FALSE)</f>
        <v>0.75790000000000002</v>
      </c>
      <c r="K1535" s="12">
        <f t="shared" si="2070"/>
        <v>2.7000540000000006</v>
      </c>
      <c r="L1535" s="12">
        <f t="shared" si="2071"/>
        <v>0.64958262969599989</v>
      </c>
      <c r="M1535" s="13">
        <f t="shared" si="2072"/>
        <v>3.5097105029774436E-2</v>
      </c>
      <c r="N1535" s="13">
        <f t="shared" si="2073"/>
        <v>9.4764078824062625E-2</v>
      </c>
      <c r="O1535" s="13">
        <f t="shared" si="2074"/>
        <v>2.2798469779957583E-2</v>
      </c>
      <c r="P1535" s="13">
        <f t="shared" si="2075"/>
        <v>6.1557099523253604E-2</v>
      </c>
      <c r="Q1535" s="13">
        <f t="shared" si="2076"/>
        <v>0.12793406504261282</v>
      </c>
      <c r="R1535" s="13">
        <f t="shared" si="2077"/>
        <v>7.4047449763548151E-3</v>
      </c>
      <c r="S1535" s="13">
        <f t="shared" si="2078"/>
        <v>2.6991375061426987E-2</v>
      </c>
      <c r="T1535" s="13">
        <f t="shared" si="2079"/>
        <v>8.310374639807952E-2</v>
      </c>
      <c r="U1535" s="13">
        <f t="shared" si="2080"/>
        <v>1.999321129238673E-2</v>
      </c>
      <c r="V1535" s="13">
        <f t="shared" si="2081"/>
        <v>5.2600437162241831E-3</v>
      </c>
      <c r="W1535" s="13">
        <f t="shared" si="2082"/>
        <v>0.11514296135152233</v>
      </c>
      <c r="X1535" s="13">
        <f t="shared" si="2083"/>
        <v>7.4794867625706751E-2</v>
      </c>
      <c r="Y1535" s="13">
        <f t="shared" si="2084"/>
        <v>2.4292723400035399E-2</v>
      </c>
      <c r="Z1535" s="13">
        <f t="shared" si="2085"/>
        <v>1.6033312379896021E-3</v>
      </c>
      <c r="AA1535" s="13">
        <f t="shared" si="2086"/>
        <v>4.3290809224587785E-3</v>
      </c>
      <c r="AB1535" s="13">
        <f t="shared" si="2087"/>
        <v>5.8443761305042594E-3</v>
      </c>
      <c r="AC1535" s="13">
        <f t="shared" si="2088"/>
        <v>5.7660210553973879E-4</v>
      </c>
      <c r="AD1535" s="13">
        <f t="shared" si="2089"/>
        <v>7.7723053342255849E-2</v>
      </c>
      <c r="AE1535" s="13">
        <f t="shared" si="2090"/>
        <v>5.0487545378065019E-2</v>
      </c>
      <c r="AF1535" s="13">
        <f t="shared" si="2091"/>
        <v>1.6397916246789799E-2</v>
      </c>
      <c r="AG1535" s="13">
        <f t="shared" si="2092"/>
        <v>3.5506005190414939E-3</v>
      </c>
      <c r="AH1535" s="13">
        <f t="shared" si="2093"/>
        <v>2.6037403046175715E-4</v>
      </c>
      <c r="AI1535" s="13">
        <f t="shared" si="2094"/>
        <v>7.0302394244438945E-4</v>
      </c>
      <c r="AJ1535" s="13">
        <f t="shared" si="2095"/>
        <v>9.4910130394637202E-4</v>
      </c>
      <c r="AK1535" s="13">
        <f t="shared" si="2096"/>
        <v>8.5420825737520596E-4</v>
      </c>
      <c r="AL1535" s="13">
        <f t="shared" si="2097"/>
        <v>4.0452285926051382E-5</v>
      </c>
      <c r="AM1535" s="13">
        <f t="shared" si="2098"/>
        <v>4.1971288213794263E-2</v>
      </c>
      <c r="AN1535" s="13">
        <f t="shared" si="2099"/>
        <v>2.72638197696452E-2</v>
      </c>
      <c r="AO1535" s="13">
        <f t="shared" si="2100"/>
        <v>8.85505187076196E-3</v>
      </c>
      <c r="AP1535" s="13">
        <f t="shared" si="2101"/>
        <v>1.9173626267680126E-3</v>
      </c>
      <c r="AQ1535" s="13">
        <f t="shared" si="2102"/>
        <v>3.1137136429419888E-4</v>
      </c>
      <c r="AR1535" s="13">
        <f t="shared" si="2103"/>
        <v>3.3826889482378931E-5</v>
      </c>
      <c r="AS1535" s="13">
        <f t="shared" si="2104"/>
        <v>9.1334428254455176E-5</v>
      </c>
      <c r="AT1535" s="13">
        <f t="shared" si="2105"/>
        <v>1.233039441730774E-4</v>
      </c>
      <c r="AU1535" s="13">
        <f t="shared" si="2106"/>
        <v>1.1097576922676479E-4</v>
      </c>
      <c r="AV1535" s="13">
        <f t="shared" si="2107"/>
        <v>7.4910142400950826E-5</v>
      </c>
      <c r="AW1535" s="13">
        <f t="shared" si="2108"/>
        <v>1.9708220858328233E-6</v>
      </c>
      <c r="AX1535" s="13">
        <f t="shared" si="2109"/>
        <v>1.8887457437801333E-2</v>
      </c>
      <c r="AY1535" s="13">
        <f t="shared" si="2110"/>
        <v>1.2268964270718261E-2</v>
      </c>
      <c r="AZ1535" s="13">
        <f t="shared" si="2111"/>
        <v>3.9848530373097161E-3</v>
      </c>
      <c r="BA1535" s="13">
        <f t="shared" si="2112"/>
        <v>8.6283043830924619E-4</v>
      </c>
      <c r="BB1535" s="13">
        <f t="shared" si="2113"/>
        <v>1.4011991627466806E-4</v>
      </c>
      <c r="BC1535" s="13">
        <f t="shared" si="2114"/>
        <v>1.8203892737296446E-5</v>
      </c>
      <c r="BD1535" s="13">
        <f t="shared" si="2115"/>
        <v>3.6622266373999438E-6</v>
      </c>
      <c r="BE1535" s="13">
        <f t="shared" si="2116"/>
        <v>9.8882096812182697E-6</v>
      </c>
      <c r="BF1535" s="13">
        <f t="shared" si="2117"/>
        <v>1.3349350051306062E-5</v>
      </c>
      <c r="BG1535" s="13">
        <f t="shared" si="2118"/>
        <v>1.2014655334476383E-5</v>
      </c>
      <c r="BH1535" s="13">
        <f t="shared" si="2119"/>
        <v>8.1100545486185758E-6</v>
      </c>
      <c r="BI1535" s="13">
        <f t="shared" si="2120"/>
        <v>4.3795170448431567E-6</v>
      </c>
      <c r="BJ1535" s="14">
        <f t="shared" si="2121"/>
        <v>0.78467288096658561</v>
      </c>
      <c r="BK1535" s="14">
        <f t="shared" si="2122"/>
        <v>0.14179164199286326</v>
      </c>
      <c r="BL1535" s="14">
        <f t="shared" si="2123"/>
        <v>6.3622345822725371E-2</v>
      </c>
      <c r="BM1535" s="14">
        <f t="shared" si="2124"/>
        <v>0.62986764339551549</v>
      </c>
      <c r="BN1535" s="14">
        <f t="shared" si="2125"/>
        <v>0.34955556317601588</v>
      </c>
    </row>
    <row r="1536" spans="1:66" x14ac:dyDescent="0.25">
      <c r="A1536" t="s">
        <v>350</v>
      </c>
      <c r="B1536" t="s">
        <v>108</v>
      </c>
      <c r="C1536" t="s">
        <v>97</v>
      </c>
      <c r="D1536" t="s">
        <v>401</v>
      </c>
      <c r="E1536" s="10">
        <f>VLOOKUP(A1536,home!$A$2:$E$405,3,FALSE)</f>
        <v>1.6667000000000001</v>
      </c>
      <c r="F1536" s="10">
        <f>VLOOKUP(B1536,home!$B$2:$E$405,3,FALSE)</f>
        <v>0.85709999999999997</v>
      </c>
      <c r="G1536" s="10">
        <f>VLOOKUP(C1536,away!$B$2:$E$405,4,FALSE)</f>
        <v>1.1143000000000001</v>
      </c>
      <c r="H1536" s="10">
        <f>VLOOKUP(A1536,away!$A$2:$E$405,3,FALSE)</f>
        <v>1.3193999999999999</v>
      </c>
      <c r="I1536" s="10">
        <f>VLOOKUP(C1536,away!$B$2:$E$405,3,FALSE)</f>
        <v>0.97450000000000003</v>
      </c>
      <c r="J1536" s="10">
        <f>VLOOKUP(B1536,home!$B$2:$E$405,4,FALSE)</f>
        <v>1.2992999999999999</v>
      </c>
      <c r="K1536" s="12">
        <f t="shared" si="2070"/>
        <v>1.5918093855510003</v>
      </c>
      <c r="L1536" s="12">
        <f t="shared" si="2071"/>
        <v>1.6705818612899999</v>
      </c>
      <c r="M1536" s="13">
        <f t="shared" si="2072"/>
        <v>3.8296711548240658E-2</v>
      </c>
      <c r="N1536" s="13">
        <f t="shared" si="2073"/>
        <v>6.0961064878228853E-2</v>
      </c>
      <c r="O1536" s="13">
        <f t="shared" si="2074"/>
        <v>6.3977791659546118E-2</v>
      </c>
      <c r="P1536" s="13">
        <f t="shared" si="2075"/>
        <v>0.101840449230492</v>
      </c>
      <c r="Q1536" s="13">
        <f t="shared" si="2076"/>
        <v>4.8519197613174081E-2</v>
      </c>
      <c r="R1536" s="13">
        <f t="shared" si="2077"/>
        <v>5.3440069135914189E-2</v>
      </c>
      <c r="S1536" s="13">
        <f t="shared" si="2078"/>
        <v>6.7704749834747141E-2</v>
      </c>
      <c r="T1536" s="13">
        <f t="shared" si="2079"/>
        <v>8.1055291456913675E-2</v>
      </c>
      <c r="U1536" s="13">
        <f t="shared" si="2080"/>
        <v>8.506640361504253E-2</v>
      </c>
      <c r="V1536" s="13">
        <f t="shared" si="2081"/>
        <v>2.0004856986577033E-2</v>
      </c>
      <c r="W1536" s="13">
        <f t="shared" si="2082"/>
        <v>2.5744438046684723E-2</v>
      </c>
      <c r="X1536" s="13">
        <f t="shared" si="2083"/>
        <v>4.3008191229895659E-2</v>
      </c>
      <c r="Y1536" s="13">
        <f t="shared" si="2084"/>
        <v>3.5924352077777673E-2</v>
      </c>
      <c r="Z1536" s="13">
        <f t="shared" si="2085"/>
        <v>2.975867005484727E-2</v>
      </c>
      <c r="AA1536" s="13">
        <f t="shared" si="2086"/>
        <v>4.7370130294821379E-2</v>
      </c>
      <c r="AB1536" s="13">
        <f t="shared" si="2087"/>
        <v>3.7702108999035235E-2</v>
      </c>
      <c r="AC1536" s="13">
        <f t="shared" si="2088"/>
        <v>3.324867103371351E-3</v>
      </c>
      <c r="AD1536" s="13">
        <f t="shared" si="2089"/>
        <v>1.0245059527112252E-2</v>
      </c>
      <c r="AE1536" s="13">
        <f t="shared" si="2090"/>
        <v>1.7115210613830034E-2</v>
      </c>
      <c r="AF1536" s="13">
        <f t="shared" si="2091"/>
        <v>1.4296180201811271E-2</v>
      </c>
      <c r="AG1536" s="13">
        <f t="shared" si="2092"/>
        <v>7.9609797769597066E-3</v>
      </c>
      <c r="AH1536" s="13">
        <f t="shared" si="2093"/>
        <v>1.2428573602435444E-2</v>
      </c>
      <c r="AI1536" s="13">
        <f t="shared" si="2094"/>
        <v>1.9783920109368143E-2</v>
      </c>
      <c r="AJ1536" s="13">
        <f t="shared" si="2095"/>
        <v>1.5746114856541694E-2</v>
      </c>
      <c r="AK1536" s="13">
        <f t="shared" si="2096"/>
        <v>8.3549378048690358E-3</v>
      </c>
      <c r="AL1536" s="13">
        <f t="shared" si="2097"/>
        <v>3.5366583265249358E-4</v>
      </c>
      <c r="AM1536" s="13">
        <f t="shared" si="2098"/>
        <v>3.2616363821571909E-3</v>
      </c>
      <c r="AN1536" s="13">
        <f t="shared" si="2099"/>
        <v>5.4488305781553422E-3</v>
      </c>
      <c r="AO1536" s="13">
        <f t="shared" si="2100"/>
        <v>4.5513587645543089E-3</v>
      </c>
      <c r="AP1536" s="13">
        <f t="shared" si="2101"/>
        <v>2.5344724654292306E-3</v>
      </c>
      <c r="AQ1536" s="13">
        <f t="shared" si="2102"/>
        <v>1.0585109321712555E-3</v>
      </c>
      <c r="AR1536" s="13">
        <f t="shared" si="2103"/>
        <v>4.1525899243872698E-3</v>
      </c>
      <c r="AS1536" s="13">
        <f t="shared" si="2104"/>
        <v>6.6101316159841743E-3</v>
      </c>
      <c r="AT1536" s="13">
        <f t="shared" si="2105"/>
        <v>5.261034773025506E-3</v>
      </c>
      <c r="AU1536" s="13">
        <f t="shared" si="2106"/>
        <v>2.7915215098040587E-3</v>
      </c>
      <c r="AV1536" s="13">
        <f t="shared" si="2107"/>
        <v>1.1108925348183999E-3</v>
      </c>
      <c r="AW1536" s="13">
        <f t="shared" si="2108"/>
        <v>2.6124586607736096E-5</v>
      </c>
      <c r="AX1536" s="13">
        <f t="shared" si="2109"/>
        <v>8.6531723422873861E-4</v>
      </c>
      <c r="AY1536" s="13">
        <f t="shared" si="2110"/>
        <v>1.4455832757641611E-3</v>
      </c>
      <c r="AZ1536" s="13">
        <f t="shared" si="2111"/>
        <v>1.2074825997378936E-3</v>
      </c>
      <c r="BA1536" s="13">
        <f t="shared" si="2112"/>
        <v>6.723995096484729E-4</v>
      </c>
      <c r="BB1536" s="13">
        <f t="shared" si="2113"/>
        <v>2.8082460608975742E-4</v>
      </c>
      <c r="BC1536" s="13">
        <f t="shared" si="2114"/>
        <v>9.382809862749156E-5</v>
      </c>
      <c r="BD1536" s="13">
        <f t="shared" si="2115"/>
        <v>1.1562069008428312E-3</v>
      </c>
      <c r="BE1536" s="13">
        <f t="shared" si="2116"/>
        <v>1.8404609964004534E-3</v>
      </c>
      <c r="BF1536" s="13">
        <f t="shared" si="2117"/>
        <v>1.464831543905394E-3</v>
      </c>
      <c r="BG1536" s="13">
        <f t="shared" si="2118"/>
        <v>7.7724419994658941E-4</v>
      </c>
      <c r="BH1536" s="13">
        <f t="shared" si="2119"/>
        <v>3.0930615308501485E-4</v>
      </c>
      <c r="BI1536" s="13">
        <f t="shared" si="2120"/>
        <v>9.8471287497880089E-5</v>
      </c>
      <c r="BJ1536" s="14">
        <f t="shared" si="2121"/>
        <v>0.36625020986895174</v>
      </c>
      <c r="BK1536" s="14">
        <f t="shared" si="2122"/>
        <v>0.23297088381184486</v>
      </c>
      <c r="BL1536" s="14">
        <f t="shared" si="2123"/>
        <v>0.3694427415172713</v>
      </c>
      <c r="BM1536" s="14">
        <f t="shared" si="2124"/>
        <v>0.62996776249816333</v>
      </c>
      <c r="BN1536" s="14">
        <f t="shared" si="2125"/>
        <v>0.36703528406559593</v>
      </c>
    </row>
    <row r="1537" spans="1:66" x14ac:dyDescent="0.25">
      <c r="A1537" t="s">
        <v>339</v>
      </c>
      <c r="B1537" t="s">
        <v>124</v>
      </c>
      <c r="C1537" t="s">
        <v>115</v>
      </c>
      <c r="D1537" t="s">
        <v>401</v>
      </c>
      <c r="E1537" s="10">
        <f>VLOOKUP(A1537,home!$A$2:$E$405,3,FALSE)</f>
        <v>1.2199</v>
      </c>
      <c r="F1537" s="10">
        <f>VLOOKUP(B1537,home!$B$2:$E$405,3,FALSE)</f>
        <v>0.81969999999999998</v>
      </c>
      <c r="G1537" s="10">
        <f>VLOOKUP(C1537,away!$B$2:$E$405,4,FALSE)</f>
        <v>1.054</v>
      </c>
      <c r="H1537" s="10">
        <f>VLOOKUP(A1537,away!$A$2:$E$405,3,FALSE)</f>
        <v>1.0142</v>
      </c>
      <c r="I1537" s="10">
        <f>VLOOKUP(C1537,away!$B$2:$E$405,3,FALSE)</f>
        <v>0.56340000000000001</v>
      </c>
      <c r="J1537" s="10">
        <f>VLOOKUP(B1537,home!$B$2:$E$405,4,FALSE)</f>
        <v>0.98599999999999999</v>
      </c>
      <c r="K1537" s="12">
        <f t="shared" si="2070"/>
        <v>1.05394943962</v>
      </c>
      <c r="L1537" s="12">
        <f t="shared" si="2071"/>
        <v>0.56340067608</v>
      </c>
      <c r="M1537" s="13">
        <f t="shared" si="2072"/>
        <v>0.19842380316456834</v>
      </c>
      <c r="N1537" s="13">
        <f t="shared" si="2073"/>
        <v>0.20912865615256596</v>
      </c>
      <c r="O1537" s="13">
        <f t="shared" si="2074"/>
        <v>0.11179210485328264</v>
      </c>
      <c r="P1537" s="13">
        <f t="shared" si="2075"/>
        <v>0.1178232262640575</v>
      </c>
      <c r="Q1537" s="13">
        <f t="shared" si="2076"/>
        <v>0.11020551498024027</v>
      </c>
      <c r="R1537" s="13">
        <f t="shared" si="2077"/>
        <v>3.1491873727372839E-2</v>
      </c>
      <c r="S1537" s="13">
        <f t="shared" si="2078"/>
        <v>1.7490735014989107E-2</v>
      </c>
      <c r="T1537" s="13">
        <f t="shared" si="2079"/>
        <v>6.2089861647611932E-2</v>
      </c>
      <c r="U1537" s="13">
        <f t="shared" si="2080"/>
        <v>3.3190842667548397E-2</v>
      </c>
      <c r="V1537" s="13">
        <f t="shared" si="2081"/>
        <v>1.1539917177995141E-3</v>
      </c>
      <c r="W1537" s="13">
        <f t="shared" si="2082"/>
        <v>3.8717013585485918E-2</v>
      </c>
      <c r="X1537" s="13">
        <f t="shared" si="2083"/>
        <v>2.1813191629861312E-2</v>
      </c>
      <c r="Y1537" s="13">
        <f t="shared" si="2084"/>
        <v>6.1447834558632291E-3</v>
      </c>
      <c r="Z1537" s="13">
        <f t="shared" si="2085"/>
        <v>5.9141809830092831E-3</v>
      </c>
      <c r="AA1537" s="13">
        <f t="shared" si="2086"/>
        <v>6.2332477328538938E-3</v>
      </c>
      <c r="AB1537" s="13">
        <f t="shared" si="2087"/>
        <v>3.2847639775269982E-3</v>
      </c>
      <c r="AC1537" s="13">
        <f t="shared" si="2088"/>
        <v>4.28272166395444E-5</v>
      </c>
      <c r="AD1537" s="13">
        <f t="shared" si="2089"/>
        <v>1.0201443693045703E-2</v>
      </c>
      <c r="AE1537" s="13">
        <f t="shared" si="2090"/>
        <v>5.7475002736540005E-3</v>
      </c>
      <c r="AF1537" s="13">
        <f t="shared" si="2091"/>
        <v>1.6190727699733241E-3</v>
      </c>
      <c r="AG1537" s="13">
        <f t="shared" si="2092"/>
        <v>3.0406223107522977E-4</v>
      </c>
      <c r="AH1537" s="13">
        <f t="shared" si="2093"/>
        <v>8.3301339107172705E-4</v>
      </c>
      <c r="AI1537" s="13">
        <f t="shared" si="2094"/>
        <v>8.7795399671600249E-4</v>
      </c>
      <c r="AJ1537" s="13">
        <f t="shared" si="2095"/>
        <v>4.6265956142548502E-4</v>
      </c>
      <c r="AK1537" s="13">
        <f t="shared" si="2096"/>
        <v>1.6253992849974168E-4</v>
      </c>
      <c r="AL1537" s="13">
        <f t="shared" si="2097"/>
        <v>1.0172249006225884E-6</v>
      </c>
      <c r="AM1537" s="13">
        <f t="shared" si="2098"/>
        <v>2.1503611727201007E-3</v>
      </c>
      <c r="AN1537" s="13">
        <f t="shared" si="2099"/>
        <v>1.2115149385266864E-3</v>
      </c>
      <c r="AO1537" s="13">
        <f t="shared" si="2100"/>
        <v>3.4128416772347733E-4</v>
      </c>
      <c r="AP1537" s="13">
        <f t="shared" si="2101"/>
        <v>6.4093243610269094E-5</v>
      </c>
      <c r="AQ1537" s="13">
        <f t="shared" si="2102"/>
        <v>9.0275441955464327E-6</v>
      </c>
      <c r="AR1537" s="13">
        <f t="shared" si="2103"/>
        <v>9.3864061542700916E-5</v>
      </c>
      <c r="AS1537" s="13">
        <f t="shared" si="2104"/>
        <v>9.8927975063386813E-5</v>
      </c>
      <c r="AT1537" s="13">
        <f t="shared" si="2105"/>
        <v>5.2132541940398924E-5</v>
      </c>
      <c r="AU1537" s="13">
        <f t="shared" si="2106"/>
        <v>1.8315021121349868E-5</v>
      </c>
      <c r="AV1537" s="13">
        <f t="shared" si="2107"/>
        <v>4.8257765618687894E-6</v>
      </c>
      <c r="AW1537" s="13">
        <f t="shared" si="2108"/>
        <v>1.6778441692872317E-8</v>
      </c>
      <c r="AX1537" s="13">
        <f t="shared" si="2109"/>
        <v>3.7772865882815926E-4</v>
      </c>
      <c r="AY1537" s="13">
        <f t="shared" si="2110"/>
        <v>2.1281258175857658E-4</v>
      </c>
      <c r="AZ1537" s="13">
        <f t="shared" si="2111"/>
        <v>5.9949376220556144E-5</v>
      </c>
      <c r="BA1537" s="13">
        <f t="shared" si="2112"/>
        <v>1.125850636441187E-5</v>
      </c>
      <c r="BB1537" s="13">
        <f t="shared" si="2113"/>
        <v>1.5857625243401573E-6</v>
      </c>
      <c r="BC1537" s="13">
        <f t="shared" si="2114"/>
        <v>1.7868393566311448E-7</v>
      </c>
      <c r="BD1537" s="13">
        <f t="shared" si="2115"/>
        <v>8.8138459554620685E-6</v>
      </c>
      <c r="BE1537" s="13">
        <f t="shared" si="2116"/>
        <v>9.2893480056562495E-6</v>
      </c>
      <c r="BF1537" s="13">
        <f t="shared" si="2117"/>
        <v>4.8952515624982839E-6</v>
      </c>
      <c r="BG1537" s="13">
        <f t="shared" si="2118"/>
        <v>1.7197825470313323E-6</v>
      </c>
      <c r="BH1537" s="13">
        <f t="shared" si="2119"/>
        <v>4.5314096292798223E-7</v>
      </c>
      <c r="BI1537" s="13">
        <f t="shared" si="2120"/>
        <v>9.5517532789362833E-8</v>
      </c>
      <c r="BJ1537" s="14">
        <f t="shared" si="2121"/>
        <v>0.47041089505578471</v>
      </c>
      <c r="BK1537" s="14">
        <f t="shared" si="2122"/>
        <v>0.33514841318471322</v>
      </c>
      <c r="BL1537" s="14">
        <f t="shared" si="2123"/>
        <v>0.18862233209909379</v>
      </c>
      <c r="BM1537" s="14">
        <f t="shared" si="2124"/>
        <v>0.22101784637719649</v>
      </c>
      <c r="BN1537" s="14">
        <f t="shared" si="2125"/>
        <v>0.77886517914208753</v>
      </c>
    </row>
    <row r="1538" spans="1:66" x14ac:dyDescent="0.25">
      <c r="A1538" t="s">
        <v>339</v>
      </c>
      <c r="B1538" t="s">
        <v>126</v>
      </c>
      <c r="C1538" t="s">
        <v>109</v>
      </c>
      <c r="D1538" t="s">
        <v>401</v>
      </c>
      <c r="E1538" s="10">
        <f>VLOOKUP(A1538,home!$A$2:$E$405,3,FALSE)</f>
        <v>1.2199</v>
      </c>
      <c r="F1538" s="10">
        <f>VLOOKUP(B1538,home!$B$2:$E$405,3,FALSE)</f>
        <v>0.81969999999999998</v>
      </c>
      <c r="G1538" s="10">
        <f>VLOOKUP(C1538,away!$B$2:$E$405,4,FALSE)</f>
        <v>1.1711</v>
      </c>
      <c r="H1538" s="10">
        <f>VLOOKUP(A1538,away!$A$2:$E$405,3,FALSE)</f>
        <v>1.0142</v>
      </c>
      <c r="I1538" s="10">
        <f>VLOOKUP(C1538,away!$B$2:$E$405,3,FALSE)</f>
        <v>1.0564</v>
      </c>
      <c r="J1538" s="10">
        <f>VLOOKUP(B1538,home!$B$2:$E$405,4,FALSE)</f>
        <v>0.77470000000000006</v>
      </c>
      <c r="K1538" s="12">
        <f t="shared" si="2070"/>
        <v>1.171043822333</v>
      </c>
      <c r="L1538" s="12">
        <f t="shared" si="2071"/>
        <v>0.83001426173600001</v>
      </c>
      <c r="M1538" s="13">
        <f t="shared" si="2072"/>
        <v>0.13519216285949437</v>
      </c>
      <c r="N1538" s="13">
        <f t="shared" si="2073"/>
        <v>0.15831594714444772</v>
      </c>
      <c r="O1538" s="13">
        <f t="shared" si="2074"/>
        <v>0.11221142324831629</v>
      </c>
      <c r="P1538" s="13">
        <f t="shared" si="2075"/>
        <v>0.13140449399013435</v>
      </c>
      <c r="Q1538" s="13">
        <f t="shared" si="2076"/>
        <v>9.2697455940151635E-2</v>
      </c>
      <c r="R1538" s="13">
        <f t="shared" si="2077"/>
        <v>4.6568540812898532E-2</v>
      </c>
      <c r="S1538" s="13">
        <f t="shared" si="2078"/>
        <v>3.193073599012735E-2</v>
      </c>
      <c r="T1538" s="13">
        <f t="shared" si="2079"/>
        <v>7.6940210456970345E-2</v>
      </c>
      <c r="U1538" s="13">
        <f t="shared" si="2080"/>
        <v>5.4533802034007005E-2</v>
      </c>
      <c r="V1538" s="13">
        <f t="shared" si="2081"/>
        <v>3.4484594346361865E-3</v>
      </c>
      <c r="W1538" s="13">
        <f t="shared" si="2082"/>
        <v>3.6184261041566669E-2</v>
      </c>
      <c r="X1538" s="13">
        <f t="shared" si="2083"/>
        <v>3.0033452714878662E-2</v>
      </c>
      <c r="Y1538" s="13">
        <f t="shared" si="2084"/>
        <v>1.2464097041261538E-2</v>
      </c>
      <c r="Z1538" s="13">
        <f t="shared" si="2085"/>
        <v>1.2884184340980254E-2</v>
      </c>
      <c r="AA1538" s="13">
        <f t="shared" si="2086"/>
        <v>1.5087944478304501E-2</v>
      </c>
      <c r="AB1538" s="13">
        <f t="shared" si="2087"/>
        <v>8.8343220865108943E-3</v>
      </c>
      <c r="AC1538" s="13">
        <f t="shared" si="2088"/>
        <v>2.0949026254060018E-4</v>
      </c>
      <c r="AD1538" s="13">
        <f t="shared" si="2089"/>
        <v>1.0593338839602822E-2</v>
      </c>
      <c r="AE1538" s="13">
        <f t="shared" si="2090"/>
        <v>8.7926223162722306E-3</v>
      </c>
      <c r="AF1538" s="13">
        <f t="shared" si="2091"/>
        <v>3.6490009602820868E-3</v>
      </c>
      <c r="AG1538" s="13">
        <f t="shared" si="2092"/>
        <v>1.0095742793741638E-3</v>
      </c>
      <c r="AH1538" s="13">
        <f t="shared" si="2093"/>
        <v>2.673514188462314E-3</v>
      </c>
      <c r="AI1538" s="13">
        <f t="shared" si="2094"/>
        <v>3.1308022743184163E-3</v>
      </c>
      <c r="AJ1538" s="13">
        <f t="shared" si="2095"/>
        <v>1.8331533311433442E-3</v>
      </c>
      <c r="AK1538" s="13">
        <f t="shared" si="2096"/>
        <v>7.1556762794152437E-4</v>
      </c>
      <c r="AL1538" s="13">
        <f t="shared" si="2097"/>
        <v>8.1448395713937577E-6</v>
      </c>
      <c r="AM1538" s="13">
        <f t="shared" si="2098"/>
        <v>2.4810528011994229E-3</v>
      </c>
      <c r="AN1538" s="13">
        <f t="shared" si="2099"/>
        <v>2.0593092091155734E-3</v>
      </c>
      <c r="AO1538" s="13">
        <f t="shared" si="2100"/>
        <v>8.546280064451044E-4</v>
      </c>
      <c r="AP1538" s="13">
        <f t="shared" si="2101"/>
        <v>2.3645114460948096E-4</v>
      </c>
      <c r="AQ1538" s="13">
        <f t="shared" si="2102"/>
        <v>4.9064455557417618E-5</v>
      </c>
      <c r="AR1538" s="13">
        <f t="shared" si="2103"/>
        <v>4.4381098107545394E-4</v>
      </c>
      <c r="AS1538" s="13">
        <f t="shared" si="2104"/>
        <v>5.1972210767195829E-4</v>
      </c>
      <c r="AT1538" s="13">
        <f t="shared" si="2105"/>
        <v>3.0430868175956654E-4</v>
      </c>
      <c r="AU1538" s="13">
        <f t="shared" si="2106"/>
        <v>1.1878626728561307E-4</v>
      </c>
      <c r="AV1538" s="13">
        <f t="shared" si="2107"/>
        <v>3.477598112070343E-5</v>
      </c>
      <c r="AW1538" s="13">
        <f t="shared" si="2108"/>
        <v>2.1990683891733007E-7</v>
      </c>
      <c r="AX1538" s="13">
        <f t="shared" si="2109"/>
        <v>4.8423692595442775E-4</v>
      </c>
      <c r="AY1538" s="13">
        <f t="shared" si="2110"/>
        <v>4.0192355460137442E-4</v>
      </c>
      <c r="AZ1538" s="13">
        <f t="shared" si="2111"/>
        <v>1.6680114122338434E-4</v>
      </c>
      <c r="BA1538" s="13">
        <f t="shared" si="2112"/>
        <v>4.6149108696416547E-5</v>
      </c>
      <c r="BB1538" s="13">
        <f t="shared" si="2113"/>
        <v>9.5761045961076467E-6</v>
      </c>
      <c r="BC1538" s="13">
        <f t="shared" si="2114"/>
        <v>1.5896606773290018E-6</v>
      </c>
      <c r="BD1538" s="13">
        <f t="shared" si="2115"/>
        <v>6.139490730127876E-5</v>
      </c>
      <c r="BE1538" s="13">
        <f t="shared" si="2116"/>
        <v>7.1896126917869691E-5</v>
      </c>
      <c r="BF1538" s="13">
        <f t="shared" si="2117"/>
        <v>4.2096757638420308E-5</v>
      </c>
      <c r="BG1538" s="13">
        <f t="shared" si="2118"/>
        <v>1.6432382657573875E-5</v>
      </c>
      <c r="BH1538" s="13">
        <f t="shared" si="2119"/>
        <v>4.8107600493409528E-6</v>
      </c>
      <c r="BI1538" s="13">
        <f t="shared" si="2120"/>
        <v>1.1267221673014241E-6</v>
      </c>
      <c r="BJ1538" s="14">
        <f t="shared" si="2121"/>
        <v>0.43747074284748394</v>
      </c>
      <c r="BK1538" s="14">
        <f t="shared" si="2122"/>
        <v>0.30259541093110565</v>
      </c>
      <c r="BL1538" s="14">
        <f t="shared" si="2123"/>
        <v>0.24720823175754791</v>
      </c>
      <c r="BM1538" s="14">
        <f t="shared" si="2124"/>
        <v>0.32336684223391238</v>
      </c>
      <c r="BN1538" s="14">
        <f t="shared" si="2125"/>
        <v>0.6763900239954429</v>
      </c>
    </row>
    <row r="1539" spans="1:66" x14ac:dyDescent="0.25">
      <c r="A1539" t="s">
        <v>339</v>
      </c>
      <c r="B1539" t="s">
        <v>120</v>
      </c>
      <c r="C1539" t="s">
        <v>119</v>
      </c>
      <c r="D1539" t="s">
        <v>401</v>
      </c>
      <c r="E1539" s="10">
        <f>VLOOKUP(A1539,home!$A$2:$E$405,3,FALSE)</f>
        <v>1.2199</v>
      </c>
      <c r="F1539" s="10">
        <f>VLOOKUP(B1539,home!$B$2:$E$405,3,FALSE)</f>
        <v>0.87829999999999997</v>
      </c>
      <c r="G1539" s="10">
        <f>VLOOKUP(C1539,away!$B$2:$E$405,4,FALSE)</f>
        <v>0.69359999999999999</v>
      </c>
      <c r="H1539" s="10">
        <f>VLOOKUP(A1539,away!$A$2:$E$405,3,FALSE)</f>
        <v>1.0142</v>
      </c>
      <c r="I1539" s="10">
        <f>VLOOKUP(C1539,away!$B$2:$E$405,3,FALSE)</f>
        <v>2.1236999999999999</v>
      </c>
      <c r="J1539" s="10">
        <f>VLOOKUP(B1539,home!$B$2:$E$405,4,FALSE)</f>
        <v>0.91559999999999997</v>
      </c>
      <c r="K1539" s="12">
        <f t="shared" si="2070"/>
        <v>0.74314951471199997</v>
      </c>
      <c r="L1539" s="12">
        <f t="shared" si="2071"/>
        <v>1.972071048024</v>
      </c>
      <c r="M1539" s="13">
        <f t="shared" si="2072"/>
        <v>6.6190352271749492E-2</v>
      </c>
      <c r="N1539" s="13">
        <f t="shared" si="2073"/>
        <v>4.9189328169366962E-2</v>
      </c>
      <c r="O1539" s="13">
        <f t="shared" si="2074"/>
        <v>0.13053207737362676</v>
      </c>
      <c r="P1539" s="13">
        <f t="shared" si="2075"/>
        <v>9.7004849954559963E-2</v>
      </c>
      <c r="Q1539" s="13">
        <f t="shared" si="2076"/>
        <v>1.8277512679037183E-2</v>
      </c>
      <c r="R1539" s="13">
        <f t="shared" si="2077"/>
        <v>0.12870926531347904</v>
      </c>
      <c r="S1539" s="13">
        <f t="shared" si="2078"/>
        <v>3.5541210281195779E-2</v>
      </c>
      <c r="T1539" s="13">
        <f t="shared" si="2079"/>
        <v>3.6044553584220804E-2</v>
      </c>
      <c r="U1539" s="13">
        <f t="shared" si="2080"/>
        <v>9.5650228056649994E-2</v>
      </c>
      <c r="V1539" s="13">
        <f t="shared" si="2081"/>
        <v>5.7874660853160682E-3</v>
      </c>
      <c r="W1539" s="13">
        <f t="shared" si="2082"/>
        <v>4.5276415591896371E-3</v>
      </c>
      <c r="X1539" s="13">
        <f t="shared" si="2083"/>
        <v>8.9288308347081242E-3</v>
      </c>
      <c r="Y1539" s="13">
        <f t="shared" si="2084"/>
        <v>8.8041443909159314E-3</v>
      </c>
      <c r="Z1539" s="13">
        <f t="shared" si="2085"/>
        <v>8.4607938579050565E-2</v>
      </c>
      <c r="AA1539" s="13">
        <f t="shared" si="2086"/>
        <v>6.2876348495804132E-2</v>
      </c>
      <c r="AB1539" s="13">
        <f t="shared" si="2087"/>
        <v>2.3363263935759711E-2</v>
      </c>
      <c r="AC1539" s="13">
        <f t="shared" si="2088"/>
        <v>5.3011150790362638E-4</v>
      </c>
      <c r="AD1539" s="13">
        <f t="shared" si="2089"/>
        <v>8.4117865687541532E-4</v>
      </c>
      <c r="AE1539" s="13">
        <f t="shared" si="2090"/>
        <v>1.6588640754397208E-3</v>
      </c>
      <c r="AF1539" s="13">
        <f t="shared" si="2091"/>
        <v>1.6356989078908874E-3</v>
      </c>
      <c r="AG1539" s="13">
        <f t="shared" si="2092"/>
        <v>1.0752381531786983E-3</v>
      </c>
      <c r="AH1539" s="13">
        <f t="shared" si="2093"/>
        <v>4.1713216526184614E-2</v>
      </c>
      <c r="AI1539" s="13">
        <f t="shared" si="2094"/>
        <v>3.0999156618510673E-2</v>
      </c>
      <c r="AJ1539" s="13">
        <f t="shared" si="2095"/>
        <v>1.1518504098763744E-2</v>
      </c>
      <c r="AK1539" s="13">
        <f t="shared" si="2096"/>
        <v>2.8533235770681533E-3</v>
      </c>
      <c r="AL1539" s="13">
        <f t="shared" si="2097"/>
        <v>3.1076062005081474E-5</v>
      </c>
      <c r="AM1539" s="13">
        <f t="shared" si="2098"/>
        <v>1.2502430212861141E-4</v>
      </c>
      <c r="AN1539" s="13">
        <f t="shared" si="2099"/>
        <v>2.4655680652723989E-4</v>
      </c>
      <c r="AO1539" s="13">
        <f t="shared" si="2100"/>
        <v>2.4311376992281234E-4</v>
      </c>
      <c r="AP1539" s="13">
        <f t="shared" si="2101"/>
        <v>1.598125423469154E-4</v>
      </c>
      <c r="AQ1539" s="13">
        <f t="shared" si="2102"/>
        <v>7.8790421968365329E-5</v>
      </c>
      <c r="AR1539" s="13">
        <f t="shared" si="2103"/>
        <v>1.645228532624898E-2</v>
      </c>
      <c r="AS1539" s="13">
        <f t="shared" si="2104"/>
        <v>1.2226507856105288E-2</v>
      </c>
      <c r="AT1539" s="13">
        <f t="shared" si="2105"/>
        <v>4.5430616899435504E-3</v>
      </c>
      <c r="AU1539" s="13">
        <f t="shared" si="2106"/>
        <v>1.1253913633960761E-3</v>
      </c>
      <c r="AV1539" s="13">
        <f t="shared" si="2107"/>
        <v>2.0908351139221746E-4</v>
      </c>
      <c r="AW1539" s="13">
        <f t="shared" si="2108"/>
        <v>1.2650923638828949E-6</v>
      </c>
      <c r="AX1539" s="13">
        <f t="shared" si="2109"/>
        <v>1.5485291575680665E-5</v>
      </c>
      <c r="AY1539" s="13">
        <f t="shared" si="2110"/>
        <v>3.0538095186609779E-5</v>
      </c>
      <c r="AZ1539" s="13">
        <f t="shared" si="2111"/>
        <v>3.0111646689657116E-5</v>
      </c>
      <c r="BA1539" s="13">
        <f t="shared" si="2112"/>
        <v>1.9794102215000177E-5</v>
      </c>
      <c r="BB1539" s="13">
        <f t="shared" si="2113"/>
        <v>9.7588439749573938E-6</v>
      </c>
      <c r="BC1539" s="13">
        <f t="shared" si="2114"/>
        <v>3.8490267330393847E-6</v>
      </c>
      <c r="BD1539" s="13">
        <f t="shared" si="2115"/>
        <v>5.4075125942876162E-3</v>
      </c>
      <c r="BE1539" s="13">
        <f t="shared" si="2116"/>
        <v>4.0185903602438702E-3</v>
      </c>
      <c r="BF1539" s="13">
        <f t="shared" si="2117"/>
        <v>1.4932067380207764E-3</v>
      </c>
      <c r="BG1539" s="13">
        <f t="shared" si="2118"/>
        <v>3.6989195424160957E-4</v>
      </c>
      <c r="BH1539" s="13">
        <f t="shared" si="2119"/>
        <v>6.8721256572631354E-5</v>
      </c>
      <c r="BI1539" s="13">
        <f t="shared" si="2120"/>
        <v>1.0214033694469968E-5</v>
      </c>
      <c r="BJ1539" s="14">
        <f t="shared" si="2121"/>
        <v>0.13194582586009224</v>
      </c>
      <c r="BK1539" s="14">
        <f t="shared" si="2122"/>
        <v>0.20511560425791664</v>
      </c>
      <c r="BL1539" s="14">
        <f t="shared" si="2123"/>
        <v>0.57413985067999396</v>
      </c>
      <c r="BM1539" s="14">
        <f t="shared" si="2124"/>
        <v>0.50587656061241137</v>
      </c>
      <c r="BN1539" s="14">
        <f t="shared" si="2125"/>
        <v>0.48990338576181947</v>
      </c>
    </row>
    <row r="1540" spans="1:66" x14ac:dyDescent="0.25">
      <c r="A1540" t="s">
        <v>339</v>
      </c>
      <c r="B1540" t="s">
        <v>121</v>
      </c>
      <c r="C1540" t="s">
        <v>110</v>
      </c>
      <c r="D1540" t="s">
        <v>401</v>
      </c>
      <c r="E1540" s="10">
        <f>VLOOKUP(A1540,home!$A$2:$E$405,3,FALSE)</f>
        <v>1.2199</v>
      </c>
      <c r="F1540" s="10">
        <f>VLOOKUP(B1540,home!$B$2:$E$405,3,FALSE)</f>
        <v>1.2296</v>
      </c>
      <c r="G1540" s="10">
        <f>VLOOKUP(C1540,away!$B$2:$E$405,4,FALSE)</f>
        <v>1.093</v>
      </c>
      <c r="H1540" s="10">
        <f>VLOOKUP(A1540,away!$A$2:$E$405,3,FALSE)</f>
        <v>1.0142</v>
      </c>
      <c r="I1540" s="10">
        <f>VLOOKUP(C1540,away!$B$2:$E$405,3,FALSE)</f>
        <v>1.0517000000000001</v>
      </c>
      <c r="J1540" s="10">
        <f>VLOOKUP(B1540,home!$B$2:$E$405,4,FALSE)</f>
        <v>0.91559999999999997</v>
      </c>
      <c r="K1540" s="12">
        <f t="shared" si="2070"/>
        <v>1.63948802072</v>
      </c>
      <c r="L1540" s="12">
        <f t="shared" si="2071"/>
        <v>0.9766102185840001</v>
      </c>
      <c r="M1540" s="13">
        <f t="shared" si="2072"/>
        <v>7.3087477063417436E-2</v>
      </c>
      <c r="N1540" s="13">
        <f t="shared" si="2073"/>
        <v>0.11982604311012066</v>
      </c>
      <c r="O1540" s="13">
        <f t="shared" si="2074"/>
        <v>7.1377976950657188E-2</v>
      </c>
      <c r="P1540" s="13">
        <f t="shared" si="2075"/>
        <v>0.11702333815383074</v>
      </c>
      <c r="Q1540" s="13">
        <f t="shared" si="2076"/>
        <v>9.8226681124660556E-2</v>
      </c>
      <c r="R1540" s="13">
        <f t="shared" si="2077"/>
        <v>3.4854230835932525E-2</v>
      </c>
      <c r="S1540" s="13">
        <f t="shared" si="2078"/>
        <v>4.6842708980032385E-2</v>
      </c>
      <c r="T1540" s="13">
        <f t="shared" si="2079"/>
        <v>9.592918052393562E-2</v>
      </c>
      <c r="U1540" s="13">
        <f t="shared" si="2080"/>
        <v>5.7143093926921004E-2</v>
      </c>
      <c r="V1540" s="13">
        <f t="shared" si="2081"/>
        <v>8.3335300432071345E-3</v>
      </c>
      <c r="W1540" s="13">
        <f t="shared" si="2082"/>
        <v>5.3680489006321434E-2</v>
      </c>
      <c r="X1540" s="13">
        <f t="shared" si="2083"/>
        <v>5.2424914102159589E-2</v>
      </c>
      <c r="Y1540" s="13">
        <f t="shared" si="2084"/>
        <v>2.5599353410278754E-2</v>
      </c>
      <c r="Z1540" s="13">
        <f t="shared" si="2085"/>
        <v>1.1346332665085753E-2</v>
      </c>
      <c r="AA1540" s="13">
        <f t="shared" si="2086"/>
        <v>1.8602176483512124E-2</v>
      </c>
      <c r="AB1540" s="13">
        <f t="shared" si="2087"/>
        <v>1.5249022752018712E-2</v>
      </c>
      <c r="AC1540" s="13">
        <f t="shared" si="2088"/>
        <v>8.3394716120036157E-4</v>
      </c>
      <c r="AD1540" s="13">
        <f t="shared" si="2089"/>
        <v>2.2002129668063915E-2</v>
      </c>
      <c r="AE1540" s="13">
        <f t="shared" si="2090"/>
        <v>2.1487504664441413E-2</v>
      </c>
      <c r="AF1540" s="13">
        <f t="shared" si="2091"/>
        <v>1.0492458313582425E-2</v>
      </c>
      <c r="AG1540" s="13">
        <f t="shared" si="2092"/>
        <v>3.4156806690370809E-3</v>
      </c>
      <c r="AH1540" s="13">
        <f t="shared" si="2093"/>
        <v>2.7702361060440439E-3</v>
      </c>
      <c r="AI1540" s="13">
        <f t="shared" si="2094"/>
        <v>4.5417689104252298E-3</v>
      </c>
      <c r="AJ1540" s="13">
        <f t="shared" si="2095"/>
        <v>3.7230878607603457E-3</v>
      </c>
      <c r="AK1540" s="13">
        <f t="shared" si="2096"/>
        <v>2.0346526492682126E-3</v>
      </c>
      <c r="AL1540" s="13">
        <f t="shared" si="2097"/>
        <v>5.3410671468600758E-5</v>
      </c>
      <c r="AM1540" s="13">
        <f t="shared" si="2098"/>
        <v>7.2144456042237733E-3</v>
      </c>
      <c r="AN1540" s="13">
        <f t="shared" si="2099"/>
        <v>7.0457012985033571E-3</v>
      </c>
      <c r="AO1540" s="13">
        <f t="shared" si="2100"/>
        <v>3.4404519426044686E-3</v>
      </c>
      <c r="AP1540" s="13">
        <f t="shared" si="2101"/>
        <v>1.1199935078982327E-3</v>
      </c>
      <c r="AQ1540" s="13">
        <f t="shared" si="2102"/>
        <v>2.7344927614028847E-4</v>
      </c>
      <c r="AR1540" s="13">
        <f t="shared" si="2103"/>
        <v>5.4108817781059275E-4</v>
      </c>
      <c r="AS1540" s="13">
        <f t="shared" si="2104"/>
        <v>8.8710758567368017E-4</v>
      </c>
      <c r="AT1540" s="13">
        <f t="shared" si="2105"/>
        <v>7.272011299009199E-4</v>
      </c>
      <c r="AU1540" s="13">
        <f t="shared" si="2106"/>
        <v>3.9741251370886888E-4</v>
      </c>
      <c r="AV1540" s="13">
        <f t="shared" si="2107"/>
        <v>1.6288826387747836E-4</v>
      </c>
      <c r="AW1540" s="13">
        <f t="shared" si="2108"/>
        <v>2.3755000778305922E-6</v>
      </c>
      <c r="AX1540" s="13">
        <f t="shared" si="2109"/>
        <v>1.971332857376825E-3</v>
      </c>
      <c r="AY1540" s="13">
        <f t="shared" si="2110"/>
        <v>1.9252238127446023E-3</v>
      </c>
      <c r="AZ1540" s="13">
        <f t="shared" si="2111"/>
        <v>9.4009662429381398E-4</v>
      </c>
      <c r="BA1540" s="13">
        <f t="shared" si="2112"/>
        <v>3.0603598991388748E-4</v>
      </c>
      <c r="BB1540" s="13">
        <f t="shared" si="2113"/>
        <v>7.4719468751093104E-5</v>
      </c>
      <c r="BC1540" s="13">
        <f t="shared" si="2114"/>
        <v>1.4594359341897087E-5</v>
      </c>
      <c r="BD1540" s="13">
        <f t="shared" si="2115"/>
        <v>8.8072040600803528E-5</v>
      </c>
      <c r="BE1540" s="13">
        <f t="shared" si="2116"/>
        <v>1.4439305552538286E-4</v>
      </c>
      <c r="BF1540" s="13">
        <f t="shared" si="2117"/>
        <v>1.1836534240451151E-4</v>
      </c>
      <c r="BG1540" s="13">
        <f t="shared" si="2118"/>
        <v>6.4686186980205879E-5</v>
      </c>
      <c r="BH1540" s="13">
        <f t="shared" si="2119"/>
        <v>2.6513057165025394E-5</v>
      </c>
      <c r="BI1540" s="13">
        <f t="shared" si="2120"/>
        <v>8.6935679229447318E-6</v>
      </c>
      <c r="BJ1540" s="14">
        <f t="shared" si="2121"/>
        <v>0.52741047933439378</v>
      </c>
      <c r="BK1540" s="14">
        <f t="shared" si="2122"/>
        <v>0.24809963588590125</v>
      </c>
      <c r="BL1540" s="14">
        <f t="shared" si="2123"/>
        <v>0.21346266739710976</v>
      </c>
      <c r="BM1540" s="14">
        <f t="shared" si="2124"/>
        <v>0.48400051973120484</v>
      </c>
      <c r="BN1540" s="14">
        <f t="shared" si="2125"/>
        <v>0.51439574723861903</v>
      </c>
    </row>
    <row r="1541" spans="1:66" x14ac:dyDescent="0.25">
      <c r="A1541" t="s">
        <v>351</v>
      </c>
      <c r="B1541" t="s">
        <v>159</v>
      </c>
      <c r="C1541" t="s">
        <v>156</v>
      </c>
      <c r="D1541" t="s">
        <v>401</v>
      </c>
      <c r="E1541" s="10">
        <f>VLOOKUP(A1541,home!$A$2:$E$405,3,FALSE)</f>
        <v>1.3077000000000001</v>
      </c>
      <c r="F1541" s="10">
        <f>VLOOKUP(B1541,home!$B$2:$E$405,3,FALSE)</f>
        <v>1.0378000000000001</v>
      </c>
      <c r="G1541" s="10">
        <f>VLOOKUP(C1541,away!$B$2:$E$405,4,FALSE)</f>
        <v>0.94120000000000004</v>
      </c>
      <c r="H1541" s="10">
        <f>VLOOKUP(A1541,away!$A$2:$E$405,3,FALSE)</f>
        <v>1.1667000000000001</v>
      </c>
      <c r="I1541" s="10">
        <f>VLOOKUP(C1541,away!$B$2:$E$405,3,FALSE)</f>
        <v>1.0548999999999999</v>
      </c>
      <c r="J1541" s="10">
        <f>VLOOKUP(B1541,home!$B$2:$E$405,4,FALSE)</f>
        <v>1.0407999999999999</v>
      </c>
      <c r="K1541" s="12">
        <f t="shared" si="2070"/>
        <v>1.2773317536720001</v>
      </c>
      <c r="L1541" s="12">
        <f t="shared" si="2071"/>
        <v>1.280966504664</v>
      </c>
      <c r="M1541" s="13">
        <f t="shared" si="2072"/>
        <v>7.7436405138811573E-2</v>
      </c>
      <c r="N1541" s="13">
        <f t="shared" si="2073"/>
        <v>9.8911979174013648E-2</v>
      </c>
      <c r="O1541" s="13">
        <f t="shared" si="2074"/>
        <v>9.919344122440886E-2</v>
      </c>
      <c r="P1541" s="13">
        <f t="shared" si="2075"/>
        <v>0.12670293223193463</v>
      </c>
      <c r="Q1541" s="13">
        <f t="shared" si="2076"/>
        <v>6.3171705908755607E-2</v>
      </c>
      <c r="R1541" s="13">
        <f t="shared" si="2077"/>
        <v>6.3531737845412481E-2</v>
      </c>
      <c r="S1541" s="13">
        <f t="shared" si="2078"/>
        <v>5.182844234372927E-2</v>
      </c>
      <c r="T1541" s="13">
        <f t="shared" si="2079"/>
        <v>8.0920839311600823E-2</v>
      </c>
      <c r="U1541" s="13">
        <f t="shared" si="2080"/>
        <v>8.115110611591049E-2</v>
      </c>
      <c r="V1541" s="13">
        <f t="shared" si="2081"/>
        <v>9.4225213381981289E-3</v>
      </c>
      <c r="W1541" s="13">
        <f t="shared" si="2082"/>
        <v>2.6897075296960893E-2</v>
      </c>
      <c r="X1541" s="13">
        <f t="shared" si="2083"/>
        <v>3.4454252528832413E-2</v>
      </c>
      <c r="Y1541" s="13">
        <f t="shared" si="2084"/>
        <v>2.2067371716334626E-2</v>
      </c>
      <c r="Z1541" s="13">
        <f t="shared" si="2085"/>
        <v>2.7127342721022539E-2</v>
      </c>
      <c r="AA1541" s="13">
        <f t="shared" si="2086"/>
        <v>3.4650616250305084E-2</v>
      </c>
      <c r="AB1541" s="13">
        <f t="shared" si="2087"/>
        <v>2.213016621040885E-2</v>
      </c>
      <c r="AC1541" s="13">
        <f t="shared" si="2088"/>
        <v>9.6358189054261266E-4</v>
      </c>
      <c r="AD1541" s="13">
        <f t="shared" si="2089"/>
        <v>8.5891220894287242E-3</v>
      </c>
      <c r="AE1541" s="13">
        <f t="shared" si="2090"/>
        <v>1.1002377701027865E-2</v>
      </c>
      <c r="AF1541" s="13">
        <f t="shared" si="2091"/>
        <v>7.0468386533394014E-3</v>
      </c>
      <c r="AG1541" s="13">
        <f t="shared" si="2092"/>
        <v>3.0089214262331147E-3</v>
      </c>
      <c r="AH1541" s="13">
        <f t="shared" si="2093"/>
        <v>8.6873043465426607E-3</v>
      </c>
      <c r="AI1541" s="13">
        <f t="shared" si="2094"/>
        <v>1.1096569695651724E-2</v>
      </c>
      <c r="AJ1541" s="13">
        <f t="shared" si="2095"/>
        <v>7.0870004145451955E-3</v>
      </c>
      <c r="AK1541" s="13">
        <f t="shared" si="2096"/>
        <v>3.0174835559284032E-3</v>
      </c>
      <c r="AL1541" s="13">
        <f t="shared" si="2097"/>
        <v>6.306524728697591E-5</v>
      </c>
      <c r="AM1541" s="13">
        <f t="shared" si="2098"/>
        <v>2.1942316761985807E-3</v>
      </c>
      <c r="AN1541" s="13">
        <f t="shared" si="2099"/>
        <v>2.8107372806831258E-3</v>
      </c>
      <c r="AO1541" s="13">
        <f t="shared" si="2100"/>
        <v>1.8002301549827303E-3</v>
      </c>
      <c r="AP1541" s="13">
        <f t="shared" si="2101"/>
        <v>7.6867817640631985E-4</v>
      </c>
      <c r="AQ1541" s="13">
        <f t="shared" si="2102"/>
        <v>2.4616274921067529E-4</v>
      </c>
      <c r="AR1541" s="13">
        <f t="shared" si="2103"/>
        <v>2.2256291767486255E-3</v>
      </c>
      <c r="AS1541" s="13">
        <f t="shared" si="2104"/>
        <v>2.8428668193598914E-3</v>
      </c>
      <c r="AT1541" s="13">
        <f t="shared" si="2105"/>
        <v>1.8156420299144558E-3</v>
      </c>
      <c r="AU1541" s="13">
        <f t="shared" si="2106"/>
        <v>7.7305907270374091E-4</v>
      </c>
      <c r="AV1541" s="13">
        <f t="shared" si="2107"/>
        <v>2.4686322525717993E-4</v>
      </c>
      <c r="AW1541" s="13">
        <f t="shared" si="2108"/>
        <v>2.8663491096224703E-6</v>
      </c>
      <c r="AX1541" s="13">
        <f t="shared" si="2109"/>
        <v>4.6712696582023114E-4</v>
      </c>
      <c r="AY1541" s="13">
        <f t="shared" si="2110"/>
        <v>5.9837399664104121E-4</v>
      </c>
      <c r="AZ1541" s="13">
        <f t="shared" si="2111"/>
        <v>3.8324852347955141E-4</v>
      </c>
      <c r="BA1541" s="13">
        <f t="shared" si="2112"/>
        <v>1.6364284051308001E-4</v>
      </c>
      <c r="BB1541" s="13">
        <f t="shared" si="2113"/>
        <v>5.2405249356332129E-5</v>
      </c>
      <c r="BC1541" s="13">
        <f t="shared" si="2114"/>
        <v>1.3425873818805223E-5</v>
      </c>
      <c r="BD1541" s="13">
        <f t="shared" si="2115"/>
        <v>4.7515940453631673E-4</v>
      </c>
      <c r="BE1541" s="13">
        <f t="shared" si="2116"/>
        <v>6.0693619547011674E-4</v>
      </c>
      <c r="BF1541" s="13">
        <f t="shared" si="2117"/>
        <v>3.8762943746342807E-4</v>
      </c>
      <c r="BG1541" s="13">
        <f t="shared" si="2118"/>
        <v>1.6504379637668386E-4</v>
      </c>
      <c r="BH1541" s="13">
        <f t="shared" si="2119"/>
        <v>5.2703920464628536E-5</v>
      </c>
      <c r="BI1541" s="13">
        <f t="shared" si="2120"/>
        <v>1.3464078230494714E-5</v>
      </c>
      <c r="BJ1541" s="14">
        <f t="shared" si="2121"/>
        <v>0.36556874729363753</v>
      </c>
      <c r="BK1541" s="14">
        <f t="shared" si="2122"/>
        <v>0.2670153221871443</v>
      </c>
      <c r="BL1541" s="14">
        <f t="shared" si="2123"/>
        <v>0.34015042281563934</v>
      </c>
      <c r="BM1541" s="14">
        <f t="shared" si="2124"/>
        <v>0.4703181258465754</v>
      </c>
      <c r="BN1541" s="14">
        <f t="shared" si="2125"/>
        <v>0.52894820152333677</v>
      </c>
    </row>
    <row r="1542" spans="1:66" x14ac:dyDescent="0.25">
      <c r="A1542" t="s">
        <v>351</v>
      </c>
      <c r="B1542" t="s">
        <v>163</v>
      </c>
      <c r="C1542" t="s">
        <v>157</v>
      </c>
      <c r="D1542" t="s">
        <v>401</v>
      </c>
      <c r="E1542" s="10">
        <f>VLOOKUP(A1542,home!$A$2:$E$405,3,FALSE)</f>
        <v>1.3077000000000001</v>
      </c>
      <c r="F1542" s="10">
        <f>VLOOKUP(B1542,home!$B$2:$E$405,3,FALSE)</f>
        <v>1.1765000000000001</v>
      </c>
      <c r="G1542" s="10">
        <f>VLOOKUP(C1542,away!$B$2:$E$405,4,FALSE)</f>
        <v>0.437</v>
      </c>
      <c r="H1542" s="10">
        <f>VLOOKUP(A1542,away!$A$2:$E$405,3,FALSE)</f>
        <v>1.1667000000000001</v>
      </c>
      <c r="I1542" s="10">
        <f>VLOOKUP(C1542,away!$B$2:$E$405,3,FALSE)</f>
        <v>0.67349999999999999</v>
      </c>
      <c r="J1542" s="10">
        <f>VLOOKUP(B1542,home!$B$2:$E$405,4,FALSE)</f>
        <v>0.39560000000000001</v>
      </c>
      <c r="K1542" s="12">
        <f t="shared" si="2070"/>
        <v>0.67232845485000015</v>
      </c>
      <c r="L1542" s="12">
        <f t="shared" si="2071"/>
        <v>0.31085158122000001</v>
      </c>
      <c r="M1542" s="13">
        <f t="shared" si="2072"/>
        <v>0.37411949170063102</v>
      </c>
      <c r="N1542" s="13">
        <f t="shared" si="2073"/>
        <v>0.25153117978435269</v>
      </c>
      <c r="O1542" s="13">
        <f t="shared" si="2074"/>
        <v>0.11629563556036382</v>
      </c>
      <c r="P1542" s="13">
        <f t="shared" si="2075"/>
        <v>7.8188864962098134E-2</v>
      </c>
      <c r="Q1542" s="13">
        <f t="shared" si="2076"/>
        <v>8.455578472550572E-2</v>
      </c>
      <c r="R1542" s="13">
        <f t="shared" si="2077"/>
        <v>1.8075341101461976E-2</v>
      </c>
      <c r="S1542" s="13">
        <f t="shared" si="2078"/>
        <v>4.0852580122671166E-3</v>
      </c>
      <c r="T1542" s="13">
        <f t="shared" si="2079"/>
        <v>2.6284299383221375E-2</v>
      </c>
      <c r="U1542" s="13">
        <f t="shared" si="2080"/>
        <v>1.2152566153632629E-2</v>
      </c>
      <c r="V1542" s="13">
        <f t="shared" si="2081"/>
        <v>9.4866210794040788E-5</v>
      </c>
      <c r="W1542" s="13">
        <f t="shared" si="2082"/>
        <v>1.8949753364376168E-2</v>
      </c>
      <c r="X1542" s="13">
        <f t="shared" si="2083"/>
        <v>5.8905607970453459E-3</v>
      </c>
      <c r="Y1542" s="13">
        <f t="shared" si="2084"/>
        <v>9.1554506901704461E-4</v>
      </c>
      <c r="Z1542" s="13">
        <f t="shared" si="2085"/>
        <v>1.8729161208267705E-3</v>
      </c>
      <c r="AA1542" s="13">
        <f t="shared" si="2086"/>
        <v>1.2592148015791189E-3</v>
      </c>
      <c r="AB1542" s="13">
        <f t="shared" si="2087"/>
        <v>4.2330297093496922E-4</v>
      </c>
      <c r="AC1542" s="13">
        <f t="shared" si="2088"/>
        <v>1.239156457660697E-6</v>
      </c>
      <c r="AD1542" s="13">
        <f t="shared" si="2089"/>
        <v>3.185114599814905E-3</v>
      </c>
      <c r="AE1542" s="13">
        <f t="shared" si="2090"/>
        <v>9.9009790971937069E-4</v>
      </c>
      <c r="AF1542" s="13">
        <f t="shared" si="2091"/>
        <v>1.5388675039944158E-4</v>
      </c>
      <c r="AG1542" s="13">
        <f t="shared" si="2092"/>
        <v>1.5945313230157961E-5</v>
      </c>
      <c r="AH1542" s="13">
        <f t="shared" si="2093"/>
        <v>1.4554973441285754E-4</v>
      </c>
      <c r="AI1542" s="13">
        <f t="shared" si="2094"/>
        <v>9.7857228041624411E-5</v>
      </c>
      <c r="AJ1542" s="13">
        <f t="shared" si="2095"/>
        <v>3.2896099462564715E-5</v>
      </c>
      <c r="AK1542" s="13">
        <f t="shared" si="2096"/>
        <v>7.3723279074193527E-6</v>
      </c>
      <c r="AL1542" s="13">
        <f t="shared" si="2097"/>
        <v>1.0359068595385959E-8</v>
      </c>
      <c r="AM1542" s="13">
        <f t="shared" si="2098"/>
        <v>4.2828863548274648E-4</v>
      </c>
      <c r="AN1542" s="13">
        <f t="shared" si="2099"/>
        <v>1.3313419955836793E-4</v>
      </c>
      <c r="AO1542" s="13">
        <f t="shared" si="2100"/>
        <v>2.0692488223588847E-5</v>
      </c>
      <c r="AP1542" s="13">
        <f t="shared" si="2101"/>
        <v>2.1440975612262741E-6</v>
      </c>
      <c r="AQ1542" s="13">
        <f t="shared" si="2102"/>
        <v>1.6662402929928326E-7</v>
      </c>
      <c r="AR1542" s="13">
        <f t="shared" si="2103"/>
        <v>9.0488730176775609E-6</v>
      </c>
      <c r="AS1542" s="13">
        <f t="shared" si="2104"/>
        <v>6.0838148141090121E-6</v>
      </c>
      <c r="AT1542" s="13">
        <f t="shared" si="2105"/>
        <v>2.0451609067817265E-6</v>
      </c>
      <c r="AU1542" s="13">
        <f t="shared" si="2106"/>
        <v>4.5833995745872776E-7</v>
      </c>
      <c r="AV1542" s="13">
        <f t="shared" si="2107"/>
        <v>7.7038748848560311E-8</v>
      </c>
      <c r="AW1542" s="13">
        <f t="shared" si="2108"/>
        <v>6.0138526260086071E-11</v>
      </c>
      <c r="AX1542" s="13">
        <f t="shared" si="2109"/>
        <v>4.7991772753988296E-5</v>
      </c>
      <c r="AY1542" s="13">
        <f t="shared" si="2110"/>
        <v>1.4918318446128174E-5</v>
      </c>
      <c r="AZ1542" s="13">
        <f t="shared" si="2111"/>
        <v>2.3186914390612179E-6</v>
      </c>
      <c r="BA1542" s="13">
        <f t="shared" si="2112"/>
        <v>2.4025630006448566E-7</v>
      </c>
      <c r="BB1542" s="13">
        <f t="shared" si="2113"/>
        <v>1.8671012693278037E-8</v>
      </c>
      <c r="BC1542" s="13">
        <f t="shared" si="2114"/>
        <v>1.1607827637368334E-9</v>
      </c>
      <c r="BD1542" s="13">
        <f t="shared" si="2115"/>
        <v>4.6880941430067718E-7</v>
      </c>
      <c r="BE1542" s="13">
        <f t="shared" si="2116"/>
        <v>3.1519390913590786E-7</v>
      </c>
      <c r="BF1542" s="13">
        <f t="shared" si="2117"/>
        <v>1.0595691695373812E-7</v>
      </c>
      <c r="BG1542" s="13">
        <f t="shared" si="2118"/>
        <v>2.3745950085392181E-8</v>
      </c>
      <c r="BH1542" s="13">
        <f t="shared" si="2119"/>
        <v>3.9912694824642382E-9</v>
      </c>
      <c r="BI1542" s="13">
        <f t="shared" si="2120"/>
        <v>5.3668880880702834E-10</v>
      </c>
      <c r="BJ1542" s="14">
        <f t="shared" si="2121"/>
        <v>0.39312208261227211</v>
      </c>
      <c r="BK1542" s="14">
        <f t="shared" si="2122"/>
        <v>0.45650464871976271</v>
      </c>
      <c r="BL1542" s="14">
        <f t="shared" si="2123"/>
        <v>0.14850836743939061</v>
      </c>
      <c r="BM1542" s="14">
        <f t="shared" si="2124"/>
        <v>7.722679879953126E-2</v>
      </c>
      <c r="BN1542" s="14">
        <f t="shared" si="2125"/>
        <v>0.92276629783441333</v>
      </c>
    </row>
    <row r="1543" spans="1:66" x14ac:dyDescent="0.25">
      <c r="A1543" t="s">
        <v>351</v>
      </c>
      <c r="B1543" t="s">
        <v>165</v>
      </c>
      <c r="C1543" t="s">
        <v>162</v>
      </c>
      <c r="D1543" t="s">
        <v>401</v>
      </c>
      <c r="E1543" s="10">
        <f>VLOOKUP(A1543,home!$A$2:$E$405,3,FALSE)</f>
        <v>1.3077000000000001</v>
      </c>
      <c r="F1543" s="10">
        <f>VLOOKUP(B1543,home!$B$2:$E$405,3,FALSE)</f>
        <v>0.82350000000000001</v>
      </c>
      <c r="G1543" s="10">
        <f>VLOOKUP(C1543,away!$B$2:$E$405,4,FALSE)</f>
        <v>1.8234999999999999</v>
      </c>
      <c r="H1543" s="10">
        <f>VLOOKUP(A1543,away!$A$2:$E$405,3,FALSE)</f>
        <v>1.1667000000000001</v>
      </c>
      <c r="I1543" s="10">
        <f>VLOOKUP(C1543,away!$B$2:$E$405,3,FALSE)</f>
        <v>0.85709999999999997</v>
      </c>
      <c r="J1543" s="10">
        <f>VLOOKUP(B1543,home!$B$2:$E$405,4,FALSE)</f>
        <v>1.3846000000000001</v>
      </c>
      <c r="K1543" s="12">
        <f t="shared" si="2070"/>
        <v>1.9637106473250001</v>
      </c>
      <c r="L1543" s="12">
        <f t="shared" si="2071"/>
        <v>1.3845703280220001</v>
      </c>
      <c r="M1543" s="13">
        <f t="shared" si="2072"/>
        <v>3.5144716838131161E-2</v>
      </c>
      <c r="N1543" s="13">
        <f t="shared" si="2073"/>
        <v>6.9014054652260348E-2</v>
      </c>
      <c r="O1543" s="13">
        <f t="shared" si="2074"/>
        <v>4.866033212081157E-2</v>
      </c>
      <c r="P1543" s="13">
        <f t="shared" si="2075"/>
        <v>9.5554812288008356E-2</v>
      </c>
      <c r="Q1543" s="13">
        <f t="shared" si="2076"/>
        <v>6.7761816967856589E-2</v>
      </c>
      <c r="R1543" s="13">
        <f t="shared" si="2077"/>
        <v>3.3686826003085778E-2</v>
      </c>
      <c r="S1543" s="13">
        <f t="shared" si="2078"/>
        <v>6.4950887166416935E-2</v>
      </c>
      <c r="T1543" s="13">
        <f t="shared" si="2079"/>
        <v>9.3821001146551924E-2</v>
      </c>
      <c r="U1543" s="13">
        <f t="shared" si="2080"/>
        <v>6.6151178896844201E-2</v>
      </c>
      <c r="V1543" s="13">
        <f t="shared" si="2081"/>
        <v>1.9621630502219833E-2</v>
      </c>
      <c r="W1543" s="13">
        <f t="shared" si="2082"/>
        <v>4.4354867153955937E-2</v>
      </c>
      <c r="X1543" s="13">
        <f t="shared" si="2083"/>
        <v>6.1412432964725011E-2</v>
      </c>
      <c r="Y1543" s="13">
        <f t="shared" si="2084"/>
        <v>4.2514916227299207E-2</v>
      </c>
      <c r="Z1543" s="13">
        <f t="shared" si="2085"/>
        <v>1.5547259909704167E-2</v>
      </c>
      <c r="AA1543" s="13">
        <f t="shared" si="2086"/>
        <v>3.0530319821415183E-2</v>
      </c>
      <c r="AB1543" s="13">
        <f t="shared" si="2087"/>
        <v>2.9976357049775259E-2</v>
      </c>
      <c r="AC1543" s="13">
        <f t="shared" si="2088"/>
        <v>3.3343226736963143E-3</v>
      </c>
      <c r="AD1543" s="13">
        <f t="shared" si="2089"/>
        <v>2.1775031222727316E-2</v>
      </c>
      <c r="AE1543" s="13">
        <f t="shared" si="2090"/>
        <v>3.0149062122740853E-2</v>
      </c>
      <c r="AF1543" s="13">
        <f t="shared" si="2091"/>
        <v>2.0871748416419485E-2</v>
      </c>
      <c r="AG1543" s="13">
        <f t="shared" si="2092"/>
        <v>9.6328011837715256E-3</v>
      </c>
      <c r="AH1543" s="13">
        <f t="shared" si="2093"/>
        <v>5.3815686882555998E-3</v>
      </c>
      <c r="AI1543" s="13">
        <f t="shared" si="2094"/>
        <v>1.0567843732438353E-2</v>
      </c>
      <c r="AJ1543" s="13">
        <f t="shared" si="2095"/>
        <v>1.0376093628327986E-2</v>
      </c>
      <c r="AK1543" s="13">
        <f t="shared" si="2096"/>
        <v>6.791881845196252E-3</v>
      </c>
      <c r="AL1543" s="13">
        <f t="shared" si="2097"/>
        <v>3.6262699586985024E-4</v>
      </c>
      <c r="AM1543" s="13">
        <f t="shared" si="2098"/>
        <v>8.5519721315807807E-3</v>
      </c>
      <c r="AN1543" s="13">
        <f t="shared" si="2099"/>
        <v>1.1840806859457804E-2</v>
      </c>
      <c r="AO1543" s="13">
        <f t="shared" si="2100"/>
        <v>8.1972149187223217E-3</v>
      </c>
      <c r="AP1543" s="13">
        <f t="shared" si="2101"/>
        <v>3.7832068496273978E-3</v>
      </c>
      <c r="AQ1543" s="13">
        <f t="shared" si="2102"/>
        <v>1.3095289871909216E-3</v>
      </c>
      <c r="AR1543" s="13">
        <f t="shared" si="2103"/>
        <v>1.4902320647941956E-3</v>
      </c>
      <c r="AS1543" s="13">
        <f t="shared" si="2104"/>
        <v>2.9263845726214804E-3</v>
      </c>
      <c r="AT1543" s="13">
        <f t="shared" si="2105"/>
        <v>2.8732862717122118E-3</v>
      </c>
      <c r="AU1543" s="13">
        <f t="shared" si="2106"/>
        <v>1.8807676148580076E-3</v>
      </c>
      <c r="AV1543" s="13">
        <f t="shared" si="2107"/>
        <v>9.2332084761017935E-4</v>
      </c>
      <c r="AW1543" s="13">
        <f t="shared" si="2108"/>
        <v>2.7387358485409574E-5</v>
      </c>
      <c r="AX1543" s="13">
        <f t="shared" si="2109"/>
        <v>2.7989331217353097E-3</v>
      </c>
      <c r="AY1543" s="13">
        <f t="shared" si="2110"/>
        <v>3.8753197504726986E-3</v>
      </c>
      <c r="AZ1543" s="13">
        <f t="shared" si="2111"/>
        <v>2.6828263690510607E-3</v>
      </c>
      <c r="BA1543" s="13">
        <f t="shared" si="2112"/>
        <v>1.2381872619410324E-3</v>
      </c>
      <c r="BB1543" s="13">
        <f t="shared" si="2113"/>
        <v>4.2858933585458953E-4</v>
      </c>
      <c r="BC1543" s="13">
        <f t="shared" si="2114"/>
        <v>1.1868241546618398E-4</v>
      </c>
      <c r="BD1543" s="13">
        <f t="shared" si="2115"/>
        <v>3.4388851646349983E-4</v>
      </c>
      <c r="BE1543" s="13">
        <f t="shared" si="2116"/>
        <v>6.7529754127217307E-4</v>
      </c>
      <c r="BF1543" s="13">
        <f t="shared" si="2117"/>
        <v>6.6304448595428029E-4</v>
      </c>
      <c r="BG1543" s="13">
        <f t="shared" si="2118"/>
        <v>4.3400917223951715E-4</v>
      </c>
      <c r="BH1543" s="13">
        <f t="shared" si="2119"/>
        <v>2.1306710814086258E-4</v>
      </c>
      <c r="BI1543" s="13">
        <f t="shared" si="2120"/>
        <v>8.3680429770191723E-5</v>
      </c>
      <c r="BJ1543" s="14">
        <f t="shared" si="2121"/>
        <v>0.50613300005940831</v>
      </c>
      <c r="BK1543" s="14">
        <f t="shared" si="2122"/>
        <v>0.22284431621481518</v>
      </c>
      <c r="BL1543" s="14">
        <f t="shared" si="2123"/>
        <v>0.25462938041158673</v>
      </c>
      <c r="BM1543" s="14">
        <f t="shared" si="2124"/>
        <v>0.6454834653333732</v>
      </c>
      <c r="BN1543" s="14">
        <f t="shared" si="2125"/>
        <v>0.34982255887015379</v>
      </c>
    </row>
    <row r="1544" spans="1:66" x14ac:dyDescent="0.25">
      <c r="A1544" t="s">
        <v>342</v>
      </c>
      <c r="B1544" t="s">
        <v>171</v>
      </c>
      <c r="C1544" t="s">
        <v>174</v>
      </c>
      <c r="D1544" t="s">
        <v>401</v>
      </c>
      <c r="E1544" s="10">
        <f>VLOOKUP(A1544,home!$A$2:$E$405,3,FALSE)</f>
        <v>1.3717999999999999</v>
      </c>
      <c r="F1544" s="10">
        <f>VLOOKUP(B1544,home!$B$2:$E$405,3,FALSE)</f>
        <v>0.82620000000000005</v>
      </c>
      <c r="G1544" s="10">
        <f>VLOOKUP(C1544,away!$B$2:$E$405,4,FALSE)</f>
        <v>0.77449999999999997</v>
      </c>
      <c r="H1544" s="10">
        <f>VLOOKUP(A1544,away!$A$2:$E$405,3,FALSE)</f>
        <v>1.1667000000000001</v>
      </c>
      <c r="I1544" s="10">
        <f>VLOOKUP(C1544,away!$B$2:$E$405,3,FALSE)</f>
        <v>0.85709999999999997</v>
      </c>
      <c r="J1544" s="10">
        <f>VLOOKUP(B1544,home!$B$2:$E$405,4,FALSE)</f>
        <v>1.2</v>
      </c>
      <c r="K1544" s="12">
        <f t="shared" si="2070"/>
        <v>0.87780370841999988</v>
      </c>
      <c r="L1544" s="12">
        <f t="shared" si="2071"/>
        <v>1.1999742840000001</v>
      </c>
      <c r="M1544" s="13">
        <f t="shared" si="2072"/>
        <v>0.12520811671568854</v>
      </c>
      <c r="N1544" s="13">
        <f t="shared" si="2073"/>
        <v>0.10990814917731558</v>
      </c>
      <c r="O1544" s="13">
        <f t="shared" si="2074"/>
        <v>0.1502465202068968</v>
      </c>
      <c r="P1544" s="13">
        <f t="shared" si="2075"/>
        <v>0.13188695261481445</v>
      </c>
      <c r="Q1544" s="13">
        <f t="shared" si="2076"/>
        <v>4.8238890466713091E-2</v>
      </c>
      <c r="R1544" s="13">
        <f t="shared" si="2077"/>
        <v>9.0145980254381294E-2</v>
      </c>
      <c r="S1544" s="13">
        <f t="shared" si="2078"/>
        <v>3.4730512538415241E-2</v>
      </c>
      <c r="T1544" s="13">
        <f t="shared" si="2079"/>
        <v>5.7885428048748466E-2</v>
      </c>
      <c r="U1544" s="13">
        <f t="shared" si="2080"/>
        <v>7.9130475766451977E-2</v>
      </c>
      <c r="V1544" s="13">
        <f t="shared" si="2081"/>
        <v>4.0647892499060274E-3</v>
      </c>
      <c r="W1544" s="13">
        <f t="shared" si="2082"/>
        <v>1.4114758980582311E-2</v>
      </c>
      <c r="X1544" s="13">
        <f t="shared" si="2083"/>
        <v>1.693734780155683E-2</v>
      </c>
      <c r="Y1544" s="13">
        <f t="shared" si="2084"/>
        <v>1.0162190900516068E-2</v>
      </c>
      <c r="Z1544" s="13">
        <f t="shared" si="2085"/>
        <v>3.6057619370409771E-2</v>
      </c>
      <c r="AA1544" s="13">
        <f t="shared" si="2086"/>
        <v>3.1651512000142518E-2</v>
      </c>
      <c r="AB1544" s="13">
        <f t="shared" si="2087"/>
        <v>1.3891907305412616E-2</v>
      </c>
      <c r="AC1544" s="13">
        <f t="shared" si="2088"/>
        <v>2.6760079600553921E-4</v>
      </c>
      <c r="AD1544" s="13">
        <f t="shared" si="2089"/>
        <v>3.0974969441524116E-3</v>
      </c>
      <c r="AE1544" s="13">
        <f t="shared" si="2090"/>
        <v>3.7169166777514784E-3</v>
      </c>
      <c r="AF1544" s="13">
        <f t="shared" si="2091"/>
        <v>2.2301022145362454E-3</v>
      </c>
      <c r="AG1544" s="13">
        <f t="shared" si="2092"/>
        <v>8.9202176937831497E-4</v>
      </c>
      <c r="AH1544" s="13">
        <f t="shared" si="2093"/>
        <v>1.0817053996688001E-2</v>
      </c>
      <c r="AI1544" s="13">
        <f t="shared" si="2094"/>
        <v>9.4952501124721082E-3</v>
      </c>
      <c r="AJ1544" s="13">
        <f t="shared" si="2095"/>
        <v>4.1674828805517193E-3</v>
      </c>
      <c r="AK1544" s="13">
        <f t="shared" si="2096"/>
        <v>1.2194106424417209E-3</v>
      </c>
      <c r="AL1544" s="13">
        <f t="shared" si="2097"/>
        <v>1.1275004984735782E-5</v>
      </c>
      <c r="AM1544" s="13">
        <f t="shared" si="2098"/>
        <v>5.4379886087932102E-4</v>
      </c>
      <c r="AN1544" s="13">
        <f t="shared" si="2099"/>
        <v>6.5254464872367885E-4</v>
      </c>
      <c r="AO1544" s="13">
        <f t="shared" si="2100"/>
        <v>3.9151839881511417E-4</v>
      </c>
      <c r="AP1544" s="13">
        <f t="shared" si="2101"/>
        <v>1.5660400343033099E-4</v>
      </c>
      <c r="AQ1544" s="13">
        <f t="shared" si="2102"/>
        <v>4.6980194221961262E-5</v>
      </c>
      <c r="AR1544" s="13">
        <f t="shared" si="2103"/>
        <v>2.5960373249330052E-3</v>
      </c>
      <c r="AS1544" s="13">
        <f t="shared" si="2104"/>
        <v>2.2788111910229279E-3</v>
      </c>
      <c r="AT1544" s="13">
        <f t="shared" si="2105"/>
        <v>1.0001744571344615E-3</v>
      </c>
      <c r="AU1544" s="13">
        <f t="shared" si="2106"/>
        <v>2.9265228251319688E-4</v>
      </c>
      <c r="AV1544" s="13">
        <f t="shared" si="2107"/>
        <v>6.4222814716915415E-5</v>
      </c>
      <c r="AW1544" s="13">
        <f t="shared" si="2108"/>
        <v>3.299009696725462E-7</v>
      </c>
      <c r="AX1544" s="13">
        <f t="shared" si="2109"/>
        <v>7.9558109452406556E-5</v>
      </c>
      <c r="AY1544" s="13">
        <f t="shared" si="2110"/>
        <v>9.5467685426545192E-5</v>
      </c>
      <c r="AZ1544" s="13">
        <f t="shared" si="2111"/>
        <v>5.7279383732427925E-5</v>
      </c>
      <c r="BA1544" s="13">
        <f t="shared" si="2112"/>
        <v>2.2911262494093811E-5</v>
      </c>
      <c r="BB1544" s="13">
        <f t="shared" si="2113"/>
        <v>6.8732314517215708E-6</v>
      </c>
      <c r="BC1544" s="13">
        <f t="shared" si="2114"/>
        <v>1.6495401980091748E-6</v>
      </c>
      <c r="BD1544" s="13">
        <f t="shared" si="2115"/>
        <v>5.191963383706262E-4</v>
      </c>
      <c r="BE1544" s="13">
        <f t="shared" si="2116"/>
        <v>4.5575247121982078E-4</v>
      </c>
      <c r="BF1544" s="13">
        <f t="shared" si="2117"/>
        <v>2.0003060467916898E-4</v>
      </c>
      <c r="BG1544" s="13">
        <f t="shared" si="2118"/>
        <v>5.8529202194956512E-5</v>
      </c>
      <c r="BH1544" s="13">
        <f t="shared" si="2119"/>
        <v>1.2844287684399202E-5</v>
      </c>
      <c r="BI1544" s="13">
        <f t="shared" si="2120"/>
        <v>2.2549526722757912E-6</v>
      </c>
      <c r="BJ1544" s="14">
        <f t="shared" si="2121"/>
        <v>0.2692384883000763</v>
      </c>
      <c r="BK1544" s="14">
        <f t="shared" si="2122"/>
        <v>0.29626471460524106</v>
      </c>
      <c r="BL1544" s="14">
        <f t="shared" si="2123"/>
        <v>0.39824609909258041</v>
      </c>
      <c r="BM1544" s="14">
        <f t="shared" si="2124"/>
        <v>0.3440771741480409</v>
      </c>
      <c r="BN1544" s="14">
        <f t="shared" si="2125"/>
        <v>0.65563460943580976</v>
      </c>
    </row>
    <row r="1545" spans="1:66" x14ac:dyDescent="0.25">
      <c r="A1545" t="s">
        <v>342</v>
      </c>
      <c r="B1545" t="s">
        <v>172</v>
      </c>
      <c r="C1545" t="s">
        <v>173</v>
      </c>
      <c r="D1545" t="s">
        <v>401</v>
      </c>
      <c r="E1545" s="10">
        <f>VLOOKUP(A1545,home!$A$2:$E$405,3,FALSE)</f>
        <v>1.3717999999999999</v>
      </c>
      <c r="F1545" s="10">
        <f>VLOOKUP(B1545,home!$B$2:$E$405,3,FALSE)</f>
        <v>0.41</v>
      </c>
      <c r="G1545" s="10">
        <f>VLOOKUP(C1545,away!$B$2:$E$405,4,FALSE)</f>
        <v>0.50119999999999998</v>
      </c>
      <c r="H1545" s="10">
        <f>VLOOKUP(A1545,away!$A$2:$E$405,3,FALSE)</f>
        <v>1.1667000000000001</v>
      </c>
      <c r="I1545" s="10">
        <f>VLOOKUP(C1545,away!$B$2:$E$405,3,FALSE)</f>
        <v>1.2321</v>
      </c>
      <c r="J1545" s="10">
        <f>VLOOKUP(B1545,home!$B$2:$E$405,4,FALSE)</f>
        <v>1.4463999999999999</v>
      </c>
      <c r="K1545" s="12">
        <f t="shared" si="2070"/>
        <v>0.28189392559999993</v>
      </c>
      <c r="L1545" s="12">
        <f t="shared" si="2071"/>
        <v>2.0791870836480002</v>
      </c>
      <c r="M1545" s="13">
        <f t="shared" si="2072"/>
        <v>9.4318209210794077E-2</v>
      </c>
      <c r="N1545" s="13">
        <f t="shared" si="2073"/>
        <v>2.6587730249992815E-2</v>
      </c>
      <c r="O1545" s="13">
        <f t="shared" si="2074"/>
        <v>0.19610520234389286</v>
      </c>
      <c r="P1545" s="13">
        <f t="shared" si="2075"/>
        <v>5.5280865319302271E-2</v>
      </c>
      <c r="Q1545" s="13">
        <f t="shared" si="2076"/>
        <v>3.7474598264821708E-3</v>
      </c>
      <c r="R1545" s="13">
        <f t="shared" si="2077"/>
        <v>0.20386970187479983</v>
      </c>
      <c r="S1545" s="13">
        <f t="shared" si="2078"/>
        <v>8.100169882416252E-3</v>
      </c>
      <c r="T1545" s="13">
        <f t="shared" si="2079"/>
        <v>7.7916700677115045E-3</v>
      </c>
      <c r="U1545" s="13">
        <f t="shared" si="2080"/>
        <v>5.7469630572388991E-2</v>
      </c>
      <c r="V1545" s="13">
        <f t="shared" si="2081"/>
        <v>5.2751025147288269E-4</v>
      </c>
      <c r="W1545" s="13">
        <f t="shared" si="2082"/>
        <v>3.5212872050511803E-4</v>
      </c>
      <c r="X1545" s="13">
        <f t="shared" si="2083"/>
        <v>7.3214148745573806E-4</v>
      </c>
      <c r="Y1545" s="13">
        <f t="shared" si="2084"/>
        <v>7.611295620604026E-4</v>
      </c>
      <c r="Z1545" s="13">
        <f t="shared" si="2085"/>
        <v>0.14129441696175077</v>
      </c>
      <c r="AA1545" s="13">
        <f t="shared" si="2086"/>
        <v>3.9830037862711137E-2</v>
      </c>
      <c r="AB1545" s="13">
        <f t="shared" si="2087"/>
        <v>5.6139228649581367E-3</v>
      </c>
      <c r="AC1545" s="13">
        <f t="shared" si="2088"/>
        <v>1.9323696485963383E-5</v>
      </c>
      <c r="AD1545" s="13">
        <f t="shared" si="2089"/>
        <v>2.4815736834923217E-5</v>
      </c>
      <c r="AE1545" s="13">
        <f t="shared" si="2090"/>
        <v>5.1596559498380255E-5</v>
      </c>
      <c r="AF1545" s="13">
        <f t="shared" si="2091"/>
        <v>5.3639450034853892E-5</v>
      </c>
      <c r="AG1545" s="13">
        <f t="shared" si="2092"/>
        <v>3.71754838954835E-5</v>
      </c>
      <c r="AH1545" s="13">
        <f t="shared" si="2093"/>
        <v>7.3444381684611773E-2</v>
      </c>
      <c r="AI1545" s="13">
        <f t="shared" si="2094"/>
        <v>2.0703525066339951E-2</v>
      </c>
      <c r="AJ1545" s="13">
        <f t="shared" si="2095"/>
        <v>2.9180989773542835E-3</v>
      </c>
      <c r="AK1545" s="13">
        <f t="shared" si="2096"/>
        <v>2.7419812533858155E-4</v>
      </c>
      <c r="AL1545" s="13">
        <f t="shared" si="2097"/>
        <v>4.5303263149290794E-7</v>
      </c>
      <c r="AM1545" s="13">
        <f t="shared" si="2098"/>
        <v>1.3990810946106048E-6</v>
      </c>
      <c r="AN1545" s="13">
        <f t="shared" si="2099"/>
        <v>2.9089513408904748E-6</v>
      </c>
      <c r="AO1545" s="13">
        <f t="shared" si="2100"/>
        <v>3.0241270274700036E-6</v>
      </c>
      <c r="AP1545" s="13">
        <f t="shared" si="2101"/>
        <v>2.0959086182754842E-6</v>
      </c>
      <c r="AQ1545" s="13">
        <f t="shared" si="2102"/>
        <v>1.0894465319062283E-6</v>
      </c>
      <c r="AR1545" s="13">
        <f t="shared" si="2103"/>
        <v>3.0540921953031722E-2</v>
      </c>
      <c r="AS1545" s="13">
        <f t="shared" si="2104"/>
        <v>8.6093003807833288E-3</v>
      </c>
      <c r="AT1545" s="13">
        <f t="shared" si="2105"/>
        <v>1.2134547405042934E-3</v>
      </c>
      <c r="AU1545" s="13">
        <f t="shared" si="2106"/>
        <v>1.1402184011289487E-4</v>
      </c>
      <c r="AV1545" s="13">
        <f t="shared" si="2107"/>
        <v>8.0355160283898644E-6</v>
      </c>
      <c r="AW1545" s="13">
        <f t="shared" si="2108"/>
        <v>7.3757513988385263E-9</v>
      </c>
      <c r="AX1545" s="13">
        <f t="shared" si="2109"/>
        <v>6.5732076998754713E-8</v>
      </c>
      <c r="AY1545" s="13">
        <f t="shared" si="2110"/>
        <v>1.3666928547716658E-7</v>
      </c>
      <c r="AZ1545" s="13">
        <f t="shared" si="2111"/>
        <v>1.4208050654776302E-7</v>
      </c>
      <c r="BA1545" s="13">
        <f t="shared" si="2112"/>
        <v>9.8470651350757998E-8</v>
      </c>
      <c r="BB1545" s="13">
        <f t="shared" si="2113"/>
        <v>5.1184726601725387E-8</v>
      </c>
      <c r="BC1545" s="13">
        <f t="shared" si="2114"/>
        <v>2.1284524486072331E-8</v>
      </c>
      <c r="BD1545" s="13">
        <f t="shared" si="2115"/>
        <v>1.0583381741240863E-2</v>
      </c>
      <c r="BE1545" s="13">
        <f t="shared" si="2116"/>
        <v>2.9833910251617496E-3</v>
      </c>
      <c r="BF1545" s="13">
        <f t="shared" si="2117"/>
        <v>4.2049990384132688E-4</v>
      </c>
      <c r="BG1545" s="13">
        <f t="shared" si="2118"/>
        <v>3.9512122869418054E-5</v>
      </c>
      <c r="BH1545" s="13">
        <f t="shared" si="2119"/>
        <v>2.7845568561124459E-6</v>
      </c>
      <c r="BI1545" s="13">
        <f t="shared" si="2120"/>
        <v>1.5698993264518632E-7</v>
      </c>
      <c r="BJ1545" s="14">
        <f t="shared" si="2121"/>
        <v>4.0150520080856004E-2</v>
      </c>
      <c r="BK1545" s="14">
        <f t="shared" si="2122"/>
        <v>0.15824666806238841</v>
      </c>
      <c r="BL1545" s="14">
        <f t="shared" si="2123"/>
        <v>0.65474416014275816</v>
      </c>
      <c r="BM1545" s="14">
        <f t="shared" si="2124"/>
        <v>0.4145264671289553</v>
      </c>
      <c r="BN1545" s="14">
        <f t="shared" si="2125"/>
        <v>0.579909168825264</v>
      </c>
    </row>
    <row r="1546" spans="1:66" x14ac:dyDescent="0.25">
      <c r="A1546" t="s">
        <v>343</v>
      </c>
      <c r="B1546" t="s">
        <v>179</v>
      </c>
      <c r="C1546" t="s">
        <v>182</v>
      </c>
      <c r="D1546" t="s">
        <v>401</v>
      </c>
      <c r="E1546" s="10">
        <f>VLOOKUP(A1546,home!$A$2:$E$405,3,FALSE)</f>
        <v>1.3151999999999999</v>
      </c>
      <c r="F1546" s="10">
        <f>VLOOKUP(B1546,home!$B$2:$E$405,3,FALSE)</f>
        <v>1.2356</v>
      </c>
      <c r="G1546" s="10">
        <f>VLOOKUP(C1546,away!$B$2:$E$405,4,FALSE)</f>
        <v>0.67090000000000005</v>
      </c>
      <c r="H1546" s="10">
        <f>VLOOKUP(A1546,away!$A$2:$E$405,3,FALSE)</f>
        <v>1.1212</v>
      </c>
      <c r="I1546" s="10">
        <f>VLOOKUP(C1546,away!$B$2:$E$405,3,FALSE)</f>
        <v>1.3116000000000001</v>
      </c>
      <c r="J1546" s="10">
        <f>VLOOKUP(B1546,home!$B$2:$E$405,4,FALSE)</f>
        <v>1.3379000000000001</v>
      </c>
      <c r="K1546" s="12">
        <f t="shared" si="2070"/>
        <v>1.090253505408</v>
      </c>
      <c r="L1546" s="12">
        <f t="shared" si="2071"/>
        <v>1.9674701443680003</v>
      </c>
      <c r="M1546" s="13">
        <f t="shared" si="2072"/>
        <v>4.6994549608369567E-2</v>
      </c>
      <c r="N1546" s="13">
        <f t="shared" si="2073"/>
        <v>5.1235972445595072E-2</v>
      </c>
      <c r="O1546" s="13">
        <f t="shared" si="2074"/>
        <v>9.2460373302488005E-2</v>
      </c>
      <c r="P1546" s="13">
        <f t="shared" si="2075"/>
        <v>0.10080524610436981</v>
      </c>
      <c r="Q1546" s="13">
        <f t="shared" si="2076"/>
        <v>2.7930099280898863E-2</v>
      </c>
      <c r="R1546" s="13">
        <f t="shared" si="2077"/>
        <v>9.0956512004882653E-2</v>
      </c>
      <c r="S1546" s="13">
        <f t="shared" si="2078"/>
        <v>5.4057852063938094E-2</v>
      </c>
      <c r="T1546" s="13">
        <f t="shared" si="2079"/>
        <v>5.495163646440266E-2</v>
      </c>
      <c r="U1546" s="13">
        <f t="shared" si="2080"/>
        <v>9.9165656053008158E-2</v>
      </c>
      <c r="V1546" s="13">
        <f t="shared" si="2081"/>
        <v>1.2884035670308627E-2</v>
      </c>
      <c r="W1546" s="13">
        <f t="shared" si="2082"/>
        <v>1.0150296215797817E-2</v>
      </c>
      <c r="X1546" s="13">
        <f t="shared" si="2083"/>
        <v>1.9970404761073694E-2</v>
      </c>
      <c r="Y1546" s="13">
        <f t="shared" si="2084"/>
        <v>1.9645587569178537E-2</v>
      </c>
      <c r="Z1546" s="13">
        <f t="shared" si="2085"/>
        <v>5.9651407268485404E-2</v>
      </c>
      <c r="AA1546" s="13">
        <f t="shared" si="2086"/>
        <v>6.5035155876986467E-2</v>
      </c>
      <c r="AB1546" s="13">
        <f t="shared" si="2087"/>
        <v>3.5452403334820089E-2</v>
      </c>
      <c r="AC1546" s="13">
        <f t="shared" si="2088"/>
        <v>1.7272992259027209E-3</v>
      </c>
      <c r="AD1546" s="13">
        <f t="shared" si="2089"/>
        <v>2.7665990075507814E-3</v>
      </c>
      <c r="AE1546" s="13">
        <f t="shared" si="2090"/>
        <v>5.4432009487943023E-3</v>
      </c>
      <c r="AF1546" s="13">
        <f t="shared" si="2091"/>
        <v>5.3546676782741812E-3</v>
      </c>
      <c r="AG1546" s="13">
        <f t="shared" si="2092"/>
        <v>3.5117162633389225E-3</v>
      </c>
      <c r="AH1546" s="13">
        <f t="shared" si="2093"/>
        <v>2.9340590717570333E-2</v>
      </c>
      <c r="AI1546" s="13">
        <f t="shared" si="2094"/>
        <v>3.1988681880572488E-2</v>
      </c>
      <c r="AJ1546" s="13">
        <f t="shared" si="2095"/>
        <v>1.7437886276837761E-2</v>
      </c>
      <c r="AK1546" s="13">
        <f t="shared" si="2096"/>
        <v>6.3372388800761442E-3</v>
      </c>
      <c r="AL1546" s="13">
        <f t="shared" si="2097"/>
        <v>1.482051216696849E-4</v>
      </c>
      <c r="AM1546" s="13">
        <f t="shared" si="2098"/>
        <v>6.0325885320810678E-4</v>
      </c>
      <c r="AN1546" s="13">
        <f t="shared" si="2099"/>
        <v>1.1868937830126279E-3</v>
      </c>
      <c r="AO1546" s="13">
        <f t="shared" si="2100"/>
        <v>1.1675890413066687E-3</v>
      </c>
      <c r="AP1546" s="13">
        <f t="shared" si="2101"/>
        <v>7.6573219322070884E-4</v>
      </c>
      <c r="AQ1546" s="13">
        <f t="shared" si="2102"/>
        <v>3.766388071857933E-4</v>
      </c>
      <c r="AR1546" s="13">
        <f t="shared" si="2103"/>
        <v>1.1545347250988108E-2</v>
      </c>
      <c r="AS1546" s="13">
        <f t="shared" si="2104"/>
        <v>1.2587355311542401E-2</v>
      </c>
      <c r="AT1546" s="13">
        <f t="shared" si="2105"/>
        <v>6.861704126112555E-3</v>
      </c>
      <c r="AU1546" s="13">
        <f t="shared" si="2106"/>
        <v>2.4936656588555842E-3</v>
      </c>
      <c r="AV1546" s="13">
        <f t="shared" si="2107"/>
        <v>6.7968193147071253E-4</v>
      </c>
      <c r="AW1546" s="13">
        <f t="shared" si="2108"/>
        <v>8.8307248679441145E-6</v>
      </c>
      <c r="AX1546" s="13">
        <f t="shared" si="2109"/>
        <v>1.0961751322975807E-4</v>
      </c>
      <c r="AY1546" s="13">
        <f t="shared" si="2110"/>
        <v>2.1566918457941326E-4</v>
      </c>
      <c r="AZ1546" s="13">
        <f t="shared" si="2111"/>
        <v>2.1216134086009359E-4</v>
      </c>
      <c r="BA1546" s="13">
        <f t="shared" si="2112"/>
        <v>1.391403679771056E-4</v>
      </c>
      <c r="BB1546" s="13">
        <f t="shared" si="2113"/>
        <v>6.8438629967833146E-5</v>
      </c>
      <c r="BC1546" s="13">
        <f t="shared" si="2114"/>
        <v>2.6930192236632176E-5</v>
      </c>
      <c r="BD1546" s="13">
        <f t="shared" si="2115"/>
        <v>3.7858543371133758E-3</v>
      </c>
      <c r="BE1546" s="13">
        <f t="shared" si="2116"/>
        <v>4.1275409620019389E-3</v>
      </c>
      <c r="BF1546" s="13">
        <f t="shared" si="2117"/>
        <v>2.2500330012688611E-3</v>
      </c>
      <c r="BG1546" s="13">
        <f t="shared" si="2118"/>
        <v>8.1770212230568632E-4</v>
      </c>
      <c r="BH1546" s="13">
        <f t="shared" si="2119"/>
        <v>2.228756513058339E-4</v>
      </c>
      <c r="BI1546" s="13">
        <f t="shared" si="2120"/>
        <v>4.8598192021255306E-5</v>
      </c>
      <c r="BJ1546" s="14">
        <f t="shared" si="2121"/>
        <v>0.20583225054168963</v>
      </c>
      <c r="BK1546" s="14">
        <f t="shared" si="2122"/>
        <v>0.21683285697913793</v>
      </c>
      <c r="BL1546" s="14">
        <f t="shared" si="2123"/>
        <v>0.51359485687222861</v>
      </c>
      <c r="BM1546" s="14">
        <f t="shared" si="2124"/>
        <v>0.58532178045522587</v>
      </c>
      <c r="BN1546" s="14">
        <f t="shared" si="2125"/>
        <v>0.41038275274660396</v>
      </c>
    </row>
    <row r="1547" spans="1:66" x14ac:dyDescent="0.25">
      <c r="A1547" t="s">
        <v>343</v>
      </c>
      <c r="B1547" t="s">
        <v>191</v>
      </c>
      <c r="C1547" t="s">
        <v>186</v>
      </c>
      <c r="D1547" t="s">
        <v>401</v>
      </c>
      <c r="E1547" s="10">
        <f>VLOOKUP(A1547,home!$A$2:$E$405,3,FALSE)</f>
        <v>1.3151999999999999</v>
      </c>
      <c r="F1547" s="10">
        <f>VLOOKUP(B1547,home!$B$2:$E$405,3,FALSE)</f>
        <v>0.71560000000000001</v>
      </c>
      <c r="G1547" s="10">
        <f>VLOOKUP(C1547,away!$B$2:$E$405,4,FALSE)</f>
        <v>1.4732000000000001</v>
      </c>
      <c r="H1547" s="10">
        <f>VLOOKUP(A1547,away!$A$2:$E$405,3,FALSE)</f>
        <v>1.1212</v>
      </c>
      <c r="I1547" s="10">
        <f>VLOOKUP(C1547,away!$B$2:$E$405,3,FALSE)</f>
        <v>0.50170000000000003</v>
      </c>
      <c r="J1547" s="10">
        <f>VLOOKUP(B1547,home!$B$2:$E$405,4,FALSE)</f>
        <v>0.99680000000000002</v>
      </c>
      <c r="K1547" s="12">
        <f t="shared" si="2070"/>
        <v>1.386512669184</v>
      </c>
      <c r="L1547" s="12">
        <f t="shared" si="2071"/>
        <v>0.56070602067200004</v>
      </c>
      <c r="M1547" s="13">
        <f t="shared" si="2072"/>
        <v>0.14267033070935969</v>
      </c>
      <c r="N1547" s="13">
        <f t="shared" si="2073"/>
        <v>0.1978142210451983</v>
      </c>
      <c r="O1547" s="13">
        <f t="shared" si="2074"/>
        <v>7.9996113400003316E-2</v>
      </c>
      <c r="P1547" s="13">
        <f t="shared" si="2075"/>
        <v>0.11091562471458453</v>
      </c>
      <c r="Q1547" s="13">
        <f t="shared" si="2076"/>
        <v>0.13713596181196588</v>
      </c>
      <c r="R1547" s="13">
        <f t="shared" si="2077"/>
        <v>2.2427151206870961E-2</v>
      </c>
      <c r="S1547" s="13">
        <f t="shared" si="2078"/>
        <v>2.155717265225959E-2</v>
      </c>
      <c r="T1547" s="13">
        <f t="shared" si="2079"/>
        <v>7.6892959438614739E-2</v>
      </c>
      <c r="U1547" s="13">
        <f t="shared" si="2080"/>
        <v>3.1095529282031818E-2</v>
      </c>
      <c r="V1547" s="13">
        <f t="shared" si="2081"/>
        <v>1.8621229483829335E-3</v>
      </c>
      <c r="W1547" s="13">
        <f t="shared" si="2082"/>
        <v>6.3380249484341289E-2</v>
      </c>
      <c r="X1547" s="13">
        <f t="shared" si="2083"/>
        <v>3.5537687477563584E-2</v>
      </c>
      <c r="Y1547" s="13">
        <f t="shared" si="2084"/>
        <v>9.9630976647149226E-3</v>
      </c>
      <c r="Z1547" s="13">
        <f t="shared" si="2085"/>
        <v>4.1916795694046192E-3</v>
      </c>
      <c r="AA1547" s="13">
        <f t="shared" si="2086"/>
        <v>5.8118168281392378E-3</v>
      </c>
      <c r="AB1547" s="13">
        <f t="shared" si="2087"/>
        <v>4.029078831595913E-3</v>
      </c>
      <c r="AC1547" s="13">
        <f t="shared" si="2088"/>
        <v>9.0478924861402249E-5</v>
      </c>
      <c r="AD1547" s="13">
        <f t="shared" si="2089"/>
        <v>2.1969379721520466E-2</v>
      </c>
      <c r="AE1547" s="13">
        <f t="shared" si="2090"/>
        <v>1.2318363480285872E-2</v>
      </c>
      <c r="AF1547" s="13">
        <f t="shared" si="2091"/>
        <v>3.4534902841111903E-3</v>
      </c>
      <c r="AG1547" s="13">
        <f t="shared" si="2092"/>
        <v>6.4546426487780014E-4</v>
      </c>
      <c r="AH1547" s="13">
        <f t="shared" si="2093"/>
        <v>5.8757499282324657E-4</v>
      </c>
      <c r="AI1547" s="13">
        <f t="shared" si="2094"/>
        <v>8.1468017164512913E-4</v>
      </c>
      <c r="AJ1547" s="13">
        <f t="shared" si="2095"/>
        <v>5.6478218965948387E-4</v>
      </c>
      <c r="AK1547" s="13">
        <f t="shared" si="2096"/>
        <v>2.6102588709745161E-4</v>
      </c>
      <c r="AL1547" s="13">
        <f t="shared" si="2097"/>
        <v>2.8136267504559797E-6</v>
      </c>
      <c r="AM1547" s="13">
        <f t="shared" si="2098"/>
        <v>6.0921646636004382E-3</v>
      </c>
      <c r="AN1547" s="13">
        <f t="shared" si="2099"/>
        <v>3.4159134058059752E-3</v>
      </c>
      <c r="AO1547" s="13">
        <f t="shared" si="2100"/>
        <v>9.5766160636480359E-4</v>
      </c>
      <c r="AP1547" s="13">
        <f t="shared" si="2101"/>
        <v>1.7898887615172145E-4</v>
      </c>
      <c r="AQ1547" s="13">
        <f t="shared" si="2102"/>
        <v>2.5090035122896289E-5</v>
      </c>
      <c r="AR1547" s="13">
        <f t="shared" si="2103"/>
        <v>6.5891367214460333E-5</v>
      </c>
      <c r="AS1547" s="13">
        <f t="shared" si="2104"/>
        <v>9.1359215432704503E-5</v>
      </c>
      <c r="AT1547" s="13">
        <f t="shared" si="2105"/>
        <v>6.3335354822077619E-5</v>
      </c>
      <c r="AU1547" s="13">
        <f t="shared" si="2106"/>
        <v>2.9271757289358183E-5</v>
      </c>
      <c r="AV1547" s="13">
        <f t="shared" si="2107"/>
        <v>1.0146415582743554E-5</v>
      </c>
      <c r="AW1547" s="13">
        <f t="shared" si="2108"/>
        <v>6.0760738719358374E-8</v>
      </c>
      <c r="AX1547" s="13">
        <f t="shared" si="2109"/>
        <v>1.4078105814728456E-3</v>
      </c>
      <c r="AY1547" s="13">
        <f t="shared" si="2110"/>
        <v>7.8936786899757368E-4</v>
      </c>
      <c r="AZ1547" s="13">
        <f t="shared" si="2111"/>
        <v>2.2130165833598309E-4</v>
      </c>
      <c r="BA1547" s="13">
        <f t="shared" si="2112"/>
        <v>4.1361724071227874E-5</v>
      </c>
      <c r="BB1547" s="13">
        <f t="shared" si="2113"/>
        <v>5.7979419280278636E-6</v>
      </c>
      <c r="BC1547" s="13">
        <f t="shared" si="2114"/>
        <v>6.5018818931036957E-7</v>
      </c>
      <c r="BD1547" s="13">
        <f t="shared" si="2115"/>
        <v>6.1576143845762549E-6</v>
      </c>
      <c r="BE1547" s="13">
        <f t="shared" si="2116"/>
        <v>8.537610356164615E-6</v>
      </c>
      <c r="BF1547" s="13">
        <f t="shared" si="2117"/>
        <v>5.9187524616893826E-6</v>
      </c>
      <c r="BG1547" s="13">
        <f t="shared" si="2118"/>
        <v>2.7354750912987717E-6</v>
      </c>
      <c r="BH1547" s="13">
        <f t="shared" si="2119"/>
        <v>9.4819271758075134E-7</v>
      </c>
      <c r="BI1547" s="13">
        <f t="shared" si="2120"/>
        <v>2.6293624315074373E-7</v>
      </c>
      <c r="BJ1547" s="14">
        <f t="shared" si="2121"/>
        <v>0.57224698322323475</v>
      </c>
      <c r="BK1547" s="14">
        <f t="shared" si="2122"/>
        <v>0.27788791144519626</v>
      </c>
      <c r="BL1547" s="14">
        <f t="shared" si="2123"/>
        <v>0.14587231748146243</v>
      </c>
      <c r="BM1547" s="14">
        <f t="shared" si="2124"/>
        <v>0.30845018172305644</v>
      </c>
      <c r="BN1547" s="14">
        <f t="shared" si="2125"/>
        <v>0.69095940288798263</v>
      </c>
    </row>
    <row r="1548" spans="1:66" x14ac:dyDescent="0.25">
      <c r="A1548" t="s">
        <v>343</v>
      </c>
      <c r="B1548" t="s">
        <v>193</v>
      </c>
      <c r="C1548" t="s">
        <v>188</v>
      </c>
      <c r="D1548" t="s">
        <v>401</v>
      </c>
      <c r="E1548" s="10">
        <f>VLOOKUP(A1548,home!$A$2:$E$405,3,FALSE)</f>
        <v>1.3151999999999999</v>
      </c>
      <c r="F1548" s="10">
        <f>VLOOKUP(B1548,home!$B$2:$E$405,3,FALSE)</f>
        <v>0.52270000000000005</v>
      </c>
      <c r="G1548" s="10">
        <f>VLOOKUP(C1548,away!$B$2:$E$405,4,FALSE)</f>
        <v>0.76029999999999998</v>
      </c>
      <c r="H1548" s="10">
        <f>VLOOKUP(A1548,away!$A$2:$E$405,3,FALSE)</f>
        <v>1.1212</v>
      </c>
      <c r="I1548" s="10">
        <f>VLOOKUP(C1548,away!$B$2:$E$405,3,FALSE)</f>
        <v>1.1706000000000001</v>
      </c>
      <c r="J1548" s="10">
        <f>VLOOKUP(B1548,home!$B$2:$E$405,4,FALSE)</f>
        <v>1.0590999999999999</v>
      </c>
      <c r="K1548" s="12">
        <f t="shared" si="2070"/>
        <v>0.52267206691199997</v>
      </c>
      <c r="L1548" s="12">
        <f t="shared" si="2071"/>
        <v>1.390044094152</v>
      </c>
      <c r="M1548" s="13">
        <f t="shared" si="2072"/>
        <v>0.14767872215464822</v>
      </c>
      <c r="N1548" s="13">
        <f t="shared" si="2073"/>
        <v>7.7187542947492929E-2</v>
      </c>
      <c r="O1548" s="13">
        <f t="shared" si="2074"/>
        <v>0.20527993556298291</v>
      </c>
      <c r="P1548" s="13">
        <f t="shared" si="2075"/>
        <v>0.10729408821626643</v>
      </c>
      <c r="Q1548" s="13">
        <f t="shared" si="2076"/>
        <v>2.0171886306112451E-2</v>
      </c>
      <c r="R1548" s="13">
        <f t="shared" si="2077"/>
        <v>0.14267408103861379</v>
      </c>
      <c r="S1548" s="13">
        <f t="shared" si="2078"/>
        <v>1.9488287138117042E-2</v>
      </c>
      <c r="T1548" s="13">
        <f t="shared" si="2079"/>
        <v>2.8039811427717221E-2</v>
      </c>
      <c r="U1548" s="13">
        <f t="shared" si="2080"/>
        <v>7.4571756831222427E-2</v>
      </c>
      <c r="V1548" s="13">
        <f t="shared" si="2081"/>
        <v>1.5732184395313383E-3</v>
      </c>
      <c r="W1548" s="13">
        <f t="shared" si="2082"/>
        <v>3.5144271697098882E-3</v>
      </c>
      <c r="X1548" s="13">
        <f t="shared" si="2083"/>
        <v>4.8852087315825595E-3</v>
      </c>
      <c r="Y1548" s="13">
        <f t="shared" si="2084"/>
        <v>3.3953277730180607E-3</v>
      </c>
      <c r="Z1548" s="13">
        <f t="shared" si="2085"/>
        <v>6.6107754578762945E-2</v>
      </c>
      <c r="AA1548" s="13">
        <f t="shared" si="2086"/>
        <v>3.4552676724593251E-2</v>
      </c>
      <c r="AB1548" s="13">
        <f t="shared" si="2087"/>
        <v>9.0298594804926555E-3</v>
      </c>
      <c r="AC1548" s="13">
        <f t="shared" si="2088"/>
        <v>7.1437609448641998E-5</v>
      </c>
      <c r="AD1548" s="13">
        <f t="shared" si="2089"/>
        <v>4.5922322820098922E-4</v>
      </c>
      <c r="AE1548" s="13">
        <f t="shared" si="2090"/>
        <v>6.383405362582013E-4</v>
      </c>
      <c r="AF1548" s="13">
        <f t="shared" si="2091"/>
        <v>4.4366074624176675E-4</v>
      </c>
      <c r="AG1548" s="13">
        <f t="shared" si="2092"/>
        <v>2.055693333734789E-4</v>
      </c>
      <c r="AH1548" s="13">
        <f t="shared" si="2093"/>
        <v>2.2973173457464819E-2</v>
      </c>
      <c r="AI1548" s="13">
        <f t="shared" si="2094"/>
        <v>1.2007436054541031E-2</v>
      </c>
      <c r="AJ1548" s="13">
        <f t="shared" si="2095"/>
        <v>3.1379757104703157E-3</v>
      </c>
      <c r="AK1548" s="13">
        <f t="shared" si="2096"/>
        <v>5.467107501703906E-4</v>
      </c>
      <c r="AL1548" s="13">
        <f t="shared" si="2097"/>
        <v>2.0760832862882496E-6</v>
      </c>
      <c r="AM1548" s="13">
        <f t="shared" si="2098"/>
        <v>4.800463077156242E-5</v>
      </c>
      <c r="AN1548" s="13">
        <f t="shared" si="2099"/>
        <v>6.6728553495957714E-5</v>
      </c>
      <c r="AO1548" s="13">
        <f t="shared" si="2100"/>
        <v>4.6377815849180917E-5</v>
      </c>
      <c r="AP1548" s="13">
        <f t="shared" si="2101"/>
        <v>2.1489069673607643E-5</v>
      </c>
      <c r="AQ1548" s="13">
        <f t="shared" si="2102"/>
        <v>7.4676885971547882E-6</v>
      </c>
      <c r="AR1548" s="13">
        <f t="shared" si="2103"/>
        <v>6.3867448176956913E-3</v>
      </c>
      <c r="AS1548" s="13">
        <f t="shared" si="2104"/>
        <v>3.3381731147045109E-3</v>
      </c>
      <c r="AT1548" s="13">
        <f t="shared" si="2105"/>
        <v>8.7238492078633783E-4</v>
      </c>
      <c r="AU1548" s="13">
        <f t="shared" si="2106"/>
        <v>1.5199040989675221E-4</v>
      </c>
      <c r="AV1548" s="13">
        <f t="shared" si="2107"/>
        <v>1.9860285422884386E-5</v>
      </c>
      <c r="AW1548" s="13">
        <f t="shared" si="2108"/>
        <v>4.1898660524188405E-8</v>
      </c>
      <c r="AX1548" s="13">
        <f t="shared" si="2109"/>
        <v>4.1817799311199878E-6</v>
      </c>
      <c r="AY1548" s="13">
        <f t="shared" si="2110"/>
        <v>5.8128584962966971E-6</v>
      </c>
      <c r="AZ1548" s="13">
        <f t="shared" si="2111"/>
        <v>4.0400648114592503E-6</v>
      </c>
      <c r="BA1548" s="13">
        <f t="shared" si="2112"/>
        <v>1.8719560770534137E-6</v>
      </c>
      <c r="BB1548" s="13">
        <f t="shared" si="2113"/>
        <v>6.5052537235501108E-7</v>
      </c>
      <c r="BC1548" s="13">
        <f t="shared" si="2114"/>
        <v>1.8085179038762281E-7</v>
      </c>
      <c r="BD1548" s="13">
        <f t="shared" si="2115"/>
        <v>1.4796428191156308E-3</v>
      </c>
      <c r="BE1548" s="13">
        <f t="shared" si="2116"/>
        <v>7.7336797055866508E-4</v>
      </c>
      <c r="BF1548" s="13">
        <f t="shared" si="2117"/>
        <v>2.0210891782771812E-4</v>
      </c>
      <c r="BG1548" s="13">
        <f t="shared" si="2118"/>
        <v>3.5212228607453667E-5</v>
      </c>
      <c r="BH1548" s="13">
        <f t="shared" si="2119"/>
        <v>4.601112076708915E-6</v>
      </c>
      <c r="BI1548" s="13">
        <f t="shared" si="2120"/>
        <v>4.8097455184544269E-7</v>
      </c>
      <c r="BJ1548" s="14">
        <f t="shared" si="2121"/>
        <v>0.13914780399457372</v>
      </c>
      <c r="BK1548" s="14">
        <f t="shared" si="2122"/>
        <v>0.27611364249979437</v>
      </c>
      <c r="BL1548" s="14">
        <f t="shared" si="2123"/>
        <v>0.5180381731817959</v>
      </c>
      <c r="BM1548" s="14">
        <f t="shared" si="2124"/>
        <v>0.29911534706897419</v>
      </c>
      <c r="BN1548" s="14">
        <f t="shared" si="2125"/>
        <v>0.70028625622611673</v>
      </c>
    </row>
    <row r="1549" spans="1:66" x14ac:dyDescent="0.25">
      <c r="A1549" t="s">
        <v>343</v>
      </c>
      <c r="B1549" t="s">
        <v>190</v>
      </c>
      <c r="C1549" t="s">
        <v>196</v>
      </c>
      <c r="D1549" t="s">
        <v>401</v>
      </c>
      <c r="E1549" s="10">
        <f>VLOOKUP(A1549,home!$A$2:$E$405,3,FALSE)</f>
        <v>1.3151999999999999</v>
      </c>
      <c r="F1549" s="10">
        <f>VLOOKUP(B1549,home!$B$2:$E$405,3,FALSE)</f>
        <v>0.58140000000000003</v>
      </c>
      <c r="G1549" s="10">
        <f>VLOOKUP(C1549,away!$B$2:$E$405,4,FALSE)</f>
        <v>1.9232</v>
      </c>
      <c r="H1549" s="10">
        <f>VLOOKUP(A1549,away!$A$2:$E$405,3,FALSE)</f>
        <v>1.1212</v>
      </c>
      <c r="I1549" s="10">
        <f>VLOOKUP(C1549,away!$B$2:$E$405,3,FALSE)</f>
        <v>0.52459999999999996</v>
      </c>
      <c r="J1549" s="10">
        <f>VLOOKUP(B1549,home!$B$2:$E$405,4,FALSE)</f>
        <v>0.73450000000000004</v>
      </c>
      <c r="K1549" s="12">
        <f t="shared" si="2070"/>
        <v>1.4705888808959999</v>
      </c>
      <c r="L1549" s="12">
        <f t="shared" si="2071"/>
        <v>0.43201932643999996</v>
      </c>
      <c r="M1549" s="13">
        <f t="shared" si="2072"/>
        <v>0.14917902154935911</v>
      </c>
      <c r="N1549" s="13">
        <f t="shared" si="2073"/>
        <v>0.21938101035343227</v>
      </c>
      <c r="O1549" s="13">
        <f t="shared" si="2074"/>
        <v>6.4448220408732354E-2</v>
      </c>
      <c r="P1549" s="13">
        <f t="shared" si="2075"/>
        <v>9.4776836326616459E-2</v>
      </c>
      <c r="Q1549" s="13">
        <f t="shared" si="2076"/>
        <v>0.16130963725274389</v>
      </c>
      <c r="R1549" s="13">
        <f t="shared" si="2077"/>
        <v>1.3921438385618604E-2</v>
      </c>
      <c r="S1549" s="13">
        <f t="shared" si="2078"/>
        <v>1.5053471679176656E-2</v>
      </c>
      <c r="T1549" s="13">
        <f t="shared" si="2079"/>
        <v>6.9688880834211139E-2</v>
      </c>
      <c r="U1549" s="13">
        <f t="shared" si="2080"/>
        <v>2.0472712495969481E-2</v>
      </c>
      <c r="V1549" s="13">
        <f t="shared" si="2081"/>
        <v>1.0626460049788209E-3</v>
      </c>
      <c r="W1549" s="13">
        <f t="shared" si="2082"/>
        <v>7.9073386308417468E-2</v>
      </c>
      <c r="X1549" s="13">
        <f t="shared" si="2083"/>
        <v>3.4161231092292424E-2</v>
      </c>
      <c r="Y1549" s="13">
        <f t="shared" si="2084"/>
        <v>7.3791560234266786E-3</v>
      </c>
      <c r="Z1549" s="13">
        <f t="shared" si="2085"/>
        <v>2.0047768114769705E-3</v>
      </c>
      <c r="AA1549" s="13">
        <f t="shared" si="2086"/>
        <v>2.9482024876361689E-3</v>
      </c>
      <c r="AB1549" s="13">
        <f t="shared" si="2087"/>
        <v>2.1677968984738388E-3</v>
      </c>
      <c r="AC1549" s="13">
        <f t="shared" si="2088"/>
        <v>4.2195203387598557E-5</v>
      </c>
      <c r="AD1549" s="13">
        <f t="shared" si="2089"/>
        <v>2.9071110669988159E-2</v>
      </c>
      <c r="AE1549" s="13">
        <f t="shared" si="2090"/>
        <v>1.255928165051098E-2</v>
      </c>
      <c r="AF1549" s="13">
        <f t="shared" si="2091"/>
        <v>2.7129261996120019E-3</v>
      </c>
      <c r="AG1549" s="13">
        <f t="shared" si="2092"/>
        <v>3.9067884981260206E-4</v>
      </c>
      <c r="AH1549" s="13">
        <f t="shared" si="2093"/>
        <v>2.1652558193920284E-4</v>
      </c>
      <c r="AI1549" s="13">
        <f t="shared" si="2094"/>
        <v>3.1842011322932748E-4</v>
      </c>
      <c r="AJ1549" s="13">
        <f t="shared" si="2095"/>
        <v>2.3413253898434716E-4</v>
      </c>
      <c r="AK1549" s="13">
        <f t="shared" si="2096"/>
        <v>1.1477090282877675E-4</v>
      </c>
      <c r="AL1549" s="13">
        <f t="shared" si="2097"/>
        <v>1.0723030205454268E-6</v>
      </c>
      <c r="AM1549" s="13">
        <f t="shared" si="2098"/>
        <v>8.5503304213163361E-3</v>
      </c>
      <c r="AN1549" s="13">
        <f t="shared" si="2099"/>
        <v>3.6939079894565247E-3</v>
      </c>
      <c r="AO1549" s="13">
        <f t="shared" si="2100"/>
        <v>7.9791982076817111E-4</v>
      </c>
      <c r="AP1549" s="13">
        <f t="shared" si="2101"/>
        <v>1.1490559450713028E-4</v>
      </c>
      <c r="AQ1549" s="13">
        <f t="shared" si="2102"/>
        <v>1.2410359385789543E-5</v>
      </c>
      <c r="AR1549" s="13">
        <f t="shared" si="2103"/>
        <v>1.8708647213280702E-5</v>
      </c>
      <c r="AS1549" s="13">
        <f t="shared" si="2104"/>
        <v>2.7512728568456535E-5</v>
      </c>
      <c r="AT1549" s="13">
        <f t="shared" si="2105"/>
        <v>2.0229956357940952E-5</v>
      </c>
      <c r="AU1549" s="13">
        <f t="shared" si="2106"/>
        <v>9.9166496269997711E-6</v>
      </c>
      <c r="AV1549" s="13">
        <f t="shared" si="2107"/>
        <v>3.6458286693018292E-6</v>
      </c>
      <c r="AW1549" s="13">
        <f t="shared" si="2108"/>
        <v>1.8923849348412285E-8</v>
      </c>
      <c r="AX1549" s="13">
        <f t="shared" si="2109"/>
        <v>2.0956701409291039E-3</v>
      </c>
      <c r="AY1549" s="13">
        <f t="shared" si="2110"/>
        <v>9.0537000272461108E-4</v>
      </c>
      <c r="AZ1549" s="13">
        <f t="shared" si="2111"/>
        <v>1.9556866937803371E-4</v>
      </c>
      <c r="BA1549" s="13">
        <f t="shared" si="2112"/>
        <v>2.8163148272488394E-5</v>
      </c>
      <c r="BB1549" s="13">
        <f t="shared" si="2113"/>
        <v>3.0417560867775707E-6</v>
      </c>
      <c r="BC1549" s="13">
        <f t="shared" si="2114"/>
        <v>2.6281948316088342E-7</v>
      </c>
      <c r="BD1549" s="13">
        <f t="shared" si="2115"/>
        <v>1.3470828612808511E-6</v>
      </c>
      <c r="BE1549" s="13">
        <f t="shared" si="2116"/>
        <v>1.9810050774451885E-6</v>
      </c>
      <c r="BF1549" s="13">
        <f t="shared" si="2117"/>
        <v>1.4566220199447067E-6</v>
      </c>
      <c r="BG1549" s="13">
        <f t="shared" si="2118"/>
        <v>7.1403071539965259E-7</v>
      </c>
      <c r="BH1549" s="13">
        <f t="shared" si="2119"/>
        <v>2.6251140767123614E-7</v>
      </c>
      <c r="BI1549" s="13">
        <f t="shared" si="2120"/>
        <v>7.7209271445935415E-8</v>
      </c>
      <c r="BJ1549" s="14">
        <f t="shared" si="2121"/>
        <v>0.63212484995675589</v>
      </c>
      <c r="BK1549" s="14">
        <f t="shared" si="2122"/>
        <v>0.26102061306926377</v>
      </c>
      <c r="BL1549" s="14">
        <f t="shared" si="2123"/>
        <v>0.10492807208520126</v>
      </c>
      <c r="BM1549" s="14">
        <f t="shared" si="2124"/>
        <v>0.29615679656731958</v>
      </c>
      <c r="BN1549" s="14">
        <f t="shared" si="2125"/>
        <v>0.70301616427650282</v>
      </c>
    </row>
    <row r="1550" spans="1:66" x14ac:dyDescent="0.25">
      <c r="A1550" t="s">
        <v>343</v>
      </c>
      <c r="B1550" t="s">
        <v>180</v>
      </c>
      <c r="C1550" t="s">
        <v>187</v>
      </c>
      <c r="D1550" t="s">
        <v>401</v>
      </c>
      <c r="E1550" s="10">
        <f>VLOOKUP(A1550,home!$A$2:$E$405,3,FALSE)</f>
        <v>1.3151999999999999</v>
      </c>
      <c r="F1550" s="10">
        <f>VLOOKUP(B1550,home!$B$2:$E$405,3,FALSE)</f>
        <v>0.71560000000000001</v>
      </c>
      <c r="G1550" s="10">
        <f>VLOOKUP(C1550,away!$B$2:$E$405,4,FALSE)</f>
        <v>0.8498</v>
      </c>
      <c r="H1550" s="10">
        <f>VLOOKUP(A1550,away!$A$2:$E$405,3,FALSE)</f>
        <v>1.1212</v>
      </c>
      <c r="I1550" s="10">
        <f>VLOOKUP(C1550,away!$B$2:$E$405,3,FALSE)</f>
        <v>0.68200000000000005</v>
      </c>
      <c r="J1550" s="10">
        <f>VLOOKUP(B1550,home!$B$2:$E$405,4,FALSE)</f>
        <v>1.3116000000000001</v>
      </c>
      <c r="K1550" s="12">
        <f t="shared" si="2070"/>
        <v>0.799795320576</v>
      </c>
      <c r="L1550" s="12">
        <f t="shared" si="2071"/>
        <v>1.0029259574400002</v>
      </c>
      <c r="M1550" s="13">
        <f t="shared" si="2072"/>
        <v>0.16484967548458762</v>
      </c>
      <c r="N1550" s="13">
        <f t="shared" si="2073"/>
        <v>0.13184599905104533</v>
      </c>
      <c r="O1550" s="13">
        <f t="shared" si="2074"/>
        <v>0.16533201861905336</v>
      </c>
      <c r="P1550" s="13">
        <f t="shared" si="2075"/>
        <v>0.13223177483290297</v>
      </c>
      <c r="Q1550" s="13">
        <f t="shared" si="2076"/>
        <v>5.2724906538846886E-2</v>
      </c>
      <c r="R1550" s="13">
        <f t="shared" si="2077"/>
        <v>8.2907886534501027E-2</v>
      </c>
      <c r="S1550" s="13">
        <f t="shared" si="2078"/>
        <v>2.651694979692925E-2</v>
      </c>
      <c r="T1550" s="13">
        <f t="shared" si="2079"/>
        <v>5.2879177371407529E-2</v>
      </c>
      <c r="U1550" s="13">
        <f t="shared" si="2080"/>
        <v>6.6309339689139879E-2</v>
      </c>
      <c r="V1550" s="13">
        <f t="shared" si="2081"/>
        <v>2.3633540506900353E-3</v>
      </c>
      <c r="W1550" s="13">
        <f t="shared" si="2082"/>
        <v>1.4056377842525563E-2</v>
      </c>
      <c r="X1550" s="13">
        <f t="shared" si="2083"/>
        <v>1.4097506205853353E-2</v>
      </c>
      <c r="Y1550" s="13">
        <f t="shared" si="2084"/>
        <v>7.0693774545109098E-3</v>
      </c>
      <c r="Z1550" s="13">
        <f t="shared" si="2085"/>
        <v>2.7716823827313778E-2</v>
      </c>
      <c r="AA1550" s="13">
        <f t="shared" si="2086"/>
        <v>2.216778599831494E-2</v>
      </c>
      <c r="AB1550" s="13">
        <f t="shared" si="2087"/>
        <v>8.8648457544912278E-3</v>
      </c>
      <c r="AC1550" s="13">
        <f t="shared" si="2088"/>
        <v>1.1848313462046047E-4</v>
      </c>
      <c r="AD1550" s="13">
        <f t="shared" si="2089"/>
        <v>2.8105563056750283E-3</v>
      </c>
      <c r="AE1550" s="13">
        <f t="shared" si="2090"/>
        <v>2.8187798738081573E-3</v>
      </c>
      <c r="AF1550" s="13">
        <f t="shared" si="2091"/>
        <v>1.4135137518758248E-3</v>
      </c>
      <c r="AG1550" s="13">
        <f t="shared" si="2092"/>
        <v>4.7254987765155614E-4</v>
      </c>
      <c r="AH1550" s="13">
        <f t="shared" si="2093"/>
        <v>6.9494805185511214E-3</v>
      </c>
      <c r="AI1550" s="13">
        <f t="shared" si="2094"/>
        <v>5.5581619991712603E-3</v>
      </c>
      <c r="AJ1550" s="13">
        <f t="shared" si="2095"/>
        <v>2.2226959789702593E-3</v>
      </c>
      <c r="AK1550" s="13">
        <f t="shared" si="2096"/>
        <v>5.9256728101450161E-4</v>
      </c>
      <c r="AL1550" s="13">
        <f t="shared" si="2097"/>
        <v>3.8015810786583101E-6</v>
      </c>
      <c r="AM1550" s="13">
        <f t="shared" si="2098"/>
        <v>4.4957395629885172E-4</v>
      </c>
      <c r="AN1550" s="13">
        <f t="shared" si="2099"/>
        <v>4.5088939056111459E-4</v>
      </c>
      <c r="AO1550" s="13">
        <f t="shared" si="2100"/>
        <v>2.2610433686402206E-4</v>
      </c>
      <c r="AP1550" s="13">
        <f t="shared" si="2101"/>
        <v>7.5588636176895216E-5</v>
      </c>
      <c r="AQ1550" s="13">
        <f t="shared" si="2102"/>
        <v>1.8952451327324117E-5</v>
      </c>
      <c r="AR1550" s="13">
        <f t="shared" si="2103"/>
        <v>1.3939628805557029E-3</v>
      </c>
      <c r="AS1550" s="13">
        <f t="shared" si="2104"/>
        <v>1.1148849889250929E-3</v>
      </c>
      <c r="AT1550" s="13">
        <f t="shared" si="2105"/>
        <v>4.4583989856135733E-4</v>
      </c>
      <c r="AU1550" s="13">
        <f t="shared" si="2106"/>
        <v>1.1886022153181738E-4</v>
      </c>
      <c r="AV1550" s="13">
        <f t="shared" si="2107"/>
        <v>2.376596224594356E-5</v>
      </c>
      <c r="AW1550" s="13">
        <f t="shared" si="2108"/>
        <v>8.4705085898625255E-8</v>
      </c>
      <c r="AX1550" s="13">
        <f t="shared" si="2109"/>
        <v>5.9927857750110086E-5</v>
      </c>
      <c r="AY1550" s="13">
        <f t="shared" si="2110"/>
        <v>6.0103204111357289E-5</v>
      </c>
      <c r="AZ1550" s="13">
        <f t="shared" si="2111"/>
        <v>3.0139531764297384E-5</v>
      </c>
      <c r="BA1550" s="13">
        <f t="shared" si="2112"/>
        <v>1.0075906250500419E-5</v>
      </c>
      <c r="BB1550" s="13">
        <f t="shared" si="2113"/>
        <v>2.5263469808397036E-6</v>
      </c>
      <c r="BC1550" s="13">
        <f t="shared" si="2114"/>
        <v>5.0674779291686287E-7</v>
      </c>
      <c r="BD1550" s="13">
        <f t="shared" si="2115"/>
        <v>2.330069261028581E-4</v>
      </c>
      <c r="BE1550" s="13">
        <f t="shared" si="2116"/>
        <v>1.8635784915886373E-4</v>
      </c>
      <c r="BF1550" s="13">
        <f t="shared" si="2117"/>
        <v>7.452406785493362E-5</v>
      </c>
      <c r="BG1550" s="13">
        <f t="shared" si="2118"/>
        <v>1.9868000246888075E-5</v>
      </c>
      <c r="BH1550" s="13">
        <f t="shared" si="2119"/>
        <v>3.9725834066659729E-6</v>
      </c>
      <c r="BI1550" s="13">
        <f t="shared" si="2120"/>
        <v>6.3545072384986221E-7</v>
      </c>
      <c r="BJ1550" s="14">
        <f t="shared" si="2121"/>
        <v>0.28157313263907829</v>
      </c>
      <c r="BK1550" s="14">
        <f t="shared" si="2122"/>
        <v>0.32614414208492037</v>
      </c>
      <c r="BL1550" s="14">
        <f t="shared" si="2123"/>
        <v>0.36452046120252141</v>
      </c>
      <c r="BM1550" s="14">
        <f t="shared" si="2124"/>
        <v>0.27000228019387129</v>
      </c>
      <c r="BN1550" s="14">
        <f t="shared" si="2125"/>
        <v>0.72989226106093708</v>
      </c>
    </row>
    <row r="1551" spans="1:66" x14ac:dyDescent="0.25">
      <c r="A1551" t="s">
        <v>344</v>
      </c>
      <c r="B1551" t="s">
        <v>205</v>
      </c>
      <c r="C1551" t="s">
        <v>210</v>
      </c>
      <c r="D1551" t="s">
        <v>401</v>
      </c>
      <c r="E1551" s="10">
        <f>VLOOKUP(A1551,home!$A$2:$E$405,3,FALSE)</f>
        <v>1.3976999999999999</v>
      </c>
      <c r="F1551" s="10">
        <f>VLOOKUP(B1551,home!$B$2:$E$405,3,FALSE)</f>
        <v>0.96799999999999997</v>
      </c>
      <c r="G1551" s="10">
        <f>VLOOKUP(C1551,away!$B$2:$E$405,4,FALSE)</f>
        <v>1.6296999999999999</v>
      </c>
      <c r="H1551" s="10">
        <f>VLOOKUP(A1551,away!$A$2:$E$405,3,FALSE)</f>
        <v>1.0585</v>
      </c>
      <c r="I1551" s="10">
        <f>VLOOKUP(C1551,away!$B$2:$E$405,3,FALSE)</f>
        <v>0.73480000000000001</v>
      </c>
      <c r="J1551" s="10">
        <f>VLOOKUP(B1551,home!$B$2:$E$405,4,FALSE)</f>
        <v>1.2782</v>
      </c>
      <c r="K1551" s="12">
        <f t="shared" si="2070"/>
        <v>2.2049410759199999</v>
      </c>
      <c r="L1551" s="12">
        <f t="shared" si="2071"/>
        <v>0.99416580956</v>
      </c>
      <c r="M1551" s="13">
        <f t="shared" si="2072"/>
        <v>4.0798625556505652E-2</v>
      </c>
      <c r="N1551" s="13">
        <f t="shared" si="2073"/>
        <v>8.9958565330618773E-2</v>
      </c>
      <c r="O1551" s="13">
        <f t="shared" si="2074"/>
        <v>4.056059860531875E-2</v>
      </c>
      <c r="P1551" s="13">
        <f t="shared" si="2075"/>
        <v>8.9433729928770772E-2</v>
      </c>
      <c r="Q1551" s="13">
        <f t="shared" si="2076"/>
        <v>9.9176667914157093E-2</v>
      </c>
      <c r="R1551" s="13">
        <f t="shared" si="2077"/>
        <v>2.0161980174347456E-2</v>
      </c>
      <c r="S1551" s="13">
        <f t="shared" si="2078"/>
        <v>4.9011406265969809E-2</v>
      </c>
      <c r="T1551" s="13">
        <f t="shared" si="2079"/>
        <v>9.8598052346341281E-2</v>
      </c>
      <c r="U1551" s="13">
        <f t="shared" si="2080"/>
        <v>4.4455978258303386E-2</v>
      </c>
      <c r="V1551" s="13">
        <f t="shared" si="2081"/>
        <v>1.1937419763617672E-2</v>
      </c>
      <c r="W1551" s="13">
        <f t="shared" si="2082"/>
        <v>7.2892902952267372E-2</v>
      </c>
      <c r="X1551" s="13">
        <f t="shared" si="2083"/>
        <v>7.2467631874719413E-2</v>
      </c>
      <c r="Y1551" s="13">
        <f t="shared" si="2084"/>
        <v>3.6022420954813235E-2</v>
      </c>
      <c r="Z1551" s="13">
        <f t="shared" si="2085"/>
        <v>6.6814504474542718E-3</v>
      </c>
      <c r="AA1551" s="13">
        <f t="shared" si="2086"/>
        <v>1.4732204538315986E-2</v>
      </c>
      <c r="AB1551" s="13">
        <f t="shared" si="2087"/>
        <v>1.624182146269398E-2</v>
      </c>
      <c r="AC1551" s="13">
        <f t="shared" si="2088"/>
        <v>1.635483978662357E-3</v>
      </c>
      <c r="AD1551" s="13">
        <f t="shared" si="2089"/>
        <v>4.0181138965626147E-2</v>
      </c>
      <c r="AE1551" s="13">
        <f t="shared" si="2090"/>
        <v>3.9946714548804579E-2</v>
      </c>
      <c r="AF1551" s="13">
        <f t="shared" si="2091"/>
        <v>1.9856828904337265E-2</v>
      </c>
      <c r="AG1551" s="13">
        <f t="shared" si="2092"/>
        <v>6.5803267943249566E-3</v>
      </c>
      <c r="AH1551" s="13">
        <f t="shared" si="2093"/>
        <v>1.6606173982820997E-3</v>
      </c>
      <c r="AI1551" s="13">
        <f t="shared" si="2094"/>
        <v>3.6615635128596034E-3</v>
      </c>
      <c r="AJ1551" s="13">
        <f t="shared" si="2095"/>
        <v>4.036765895797035E-3</v>
      </c>
      <c r="AK1551" s="13">
        <f t="shared" si="2096"/>
        <v>2.9669436458386262E-3</v>
      </c>
      <c r="AL1551" s="13">
        <f t="shared" si="2097"/>
        <v>1.4340427448757248E-4</v>
      </c>
      <c r="AM1551" s="13">
        <f t="shared" si="2098"/>
        <v>1.7719408756511734E-2</v>
      </c>
      <c r="AN1551" s="13">
        <f t="shared" si="2099"/>
        <v>1.7616030351342044E-2</v>
      </c>
      <c r="AO1551" s="13">
        <f t="shared" si="2100"/>
        <v>8.7566275377377444E-3</v>
      </c>
      <c r="AP1551" s="13">
        <f t="shared" si="2101"/>
        <v>2.9018465683568122E-3</v>
      </c>
      <c r="AQ1551" s="13">
        <f t="shared" si="2102"/>
        <v>7.2122916071233926E-4</v>
      </c>
      <c r="AR1551" s="13">
        <f t="shared" si="2103"/>
        <v>3.3018580802650902E-4</v>
      </c>
      <c r="AS1551" s="13">
        <f t="shared" si="2104"/>
        <v>7.280402508034853E-4</v>
      </c>
      <c r="AT1551" s="13">
        <f t="shared" si="2105"/>
        <v>8.0264292695985187E-4</v>
      </c>
      <c r="AU1551" s="13">
        <f t="shared" si="2106"/>
        <v>5.8992678631681131E-4</v>
      </c>
      <c r="AV1551" s="13">
        <f t="shared" si="2107"/>
        <v>3.251884507338545E-4</v>
      </c>
      <c r="AW1551" s="13">
        <f t="shared" si="2108"/>
        <v>8.7320337798785648E-6</v>
      </c>
      <c r="AX1551" s="13">
        <f t="shared" si="2109"/>
        <v>6.5117087013748806E-3</v>
      </c>
      <c r="AY1551" s="13">
        <f t="shared" si="2110"/>
        <v>6.4737181527212547E-3</v>
      </c>
      <c r="AZ1551" s="13">
        <f t="shared" si="2111"/>
        <v>3.2179746240816962E-3</v>
      </c>
      <c r="BA1551" s="13">
        <f t="shared" si="2112"/>
        <v>1.0664001157645723E-3</v>
      </c>
      <c r="BB1551" s="13">
        <f t="shared" si="2113"/>
        <v>2.6504463360099088E-4</v>
      </c>
      <c r="BC1551" s="13">
        <f t="shared" si="2114"/>
        <v>5.2699662546692556E-5</v>
      </c>
      <c r="BD1551" s="13">
        <f t="shared" si="2115"/>
        <v>5.4709906856982826E-5</v>
      </c>
      <c r="BE1551" s="13">
        <f t="shared" si="2116"/>
        <v>1.2063212088871868E-4</v>
      </c>
      <c r="BF1551" s="13">
        <f t="shared" si="2117"/>
        <v>1.3299335921144147E-4</v>
      </c>
      <c r="BG1551" s="13">
        <f t="shared" si="2118"/>
        <v>9.7747506849963595E-5</v>
      </c>
      <c r="BH1551" s="13">
        <f t="shared" si="2119"/>
        <v>5.3881873230564085E-5</v>
      </c>
      <c r="BI1551" s="13">
        <f t="shared" si="2120"/>
        <v>2.3761271106716979E-5</v>
      </c>
      <c r="BJ1551" s="14">
        <f t="shared" si="2121"/>
        <v>0.64098393885076088</v>
      </c>
      <c r="BK1551" s="14">
        <f t="shared" si="2122"/>
        <v>0.1994337879207351</v>
      </c>
      <c r="BL1551" s="14">
        <f t="shared" si="2123"/>
        <v>0.15173818375274184</v>
      </c>
      <c r="BM1551" s="14">
        <f t="shared" si="2124"/>
        <v>0.61228220734303207</v>
      </c>
      <c r="BN1551" s="14">
        <f t="shared" si="2125"/>
        <v>0.38009016750971847</v>
      </c>
    </row>
    <row r="1552" spans="1:66" x14ac:dyDescent="0.25">
      <c r="A1552" t="s">
        <v>344</v>
      </c>
      <c r="B1552" t="s">
        <v>209</v>
      </c>
      <c r="C1552" t="s">
        <v>200</v>
      </c>
      <c r="D1552" t="s">
        <v>401</v>
      </c>
      <c r="E1552" s="10">
        <f>VLOOKUP(A1552,home!$A$2:$E$405,3,FALSE)</f>
        <v>1.3976999999999999</v>
      </c>
      <c r="F1552" s="10">
        <f>VLOOKUP(B1552,home!$B$2:$E$405,3,FALSE)</f>
        <v>0.93010000000000004</v>
      </c>
      <c r="G1552" s="10">
        <f>VLOOKUP(C1552,away!$B$2:$E$405,4,FALSE)</f>
        <v>0.85860000000000003</v>
      </c>
      <c r="H1552" s="10">
        <f>VLOOKUP(A1552,away!$A$2:$E$405,3,FALSE)</f>
        <v>1.0585</v>
      </c>
      <c r="I1552" s="10">
        <f>VLOOKUP(C1552,away!$B$2:$E$405,3,FALSE)</f>
        <v>1.2282</v>
      </c>
      <c r="J1552" s="10">
        <f>VLOOKUP(B1552,home!$B$2:$E$405,4,FALSE)</f>
        <v>0.89749999999999996</v>
      </c>
      <c r="K1552" s="12">
        <f t="shared" si="2070"/>
        <v>1.116180661122</v>
      </c>
      <c r="L1552" s="12">
        <f t="shared" si="2071"/>
        <v>1.1667946057499998</v>
      </c>
      <c r="M1552" s="13">
        <f t="shared" si="2072"/>
        <v>0.10198033617590346</v>
      </c>
      <c r="N1552" s="13">
        <f t="shared" si="2073"/>
        <v>0.11382847905426371</v>
      </c>
      <c r="O1552" s="13">
        <f t="shared" si="2074"/>
        <v>0.11899010614261572</v>
      </c>
      <c r="P1552" s="13">
        <f t="shared" si="2075"/>
        <v>0.13281445534124176</v>
      </c>
      <c r="Q1552" s="13">
        <f t="shared" si="2076"/>
        <v>6.3526573502649925E-2</v>
      </c>
      <c r="R1552" s="13">
        <f t="shared" si="2077"/>
        <v>6.9418506992411977E-2</v>
      </c>
      <c r="S1552" s="13">
        <f t="shared" si="2078"/>
        <v>4.3242845162729325E-2</v>
      </c>
      <c r="T1552" s="13">
        <f t="shared" si="2079"/>
        <v>7.4122463284672799E-2</v>
      </c>
      <c r="U1552" s="13">
        <f t="shared" si="2080"/>
        <v>7.7483595028892571E-2</v>
      </c>
      <c r="V1552" s="13">
        <f t="shared" si="2081"/>
        <v>6.2574971074021626E-3</v>
      </c>
      <c r="W1552" s="13">
        <f t="shared" si="2082"/>
        <v>2.3635710937001033E-2</v>
      </c>
      <c r="X1552" s="13">
        <f t="shared" si="2083"/>
        <v>2.7578020024359079E-2</v>
      </c>
      <c r="Y1552" s="13">
        <f t="shared" si="2084"/>
        <v>1.6088942500843827E-2</v>
      </c>
      <c r="Z1552" s="13">
        <f t="shared" si="2085"/>
        <v>2.6999046499321642E-2</v>
      </c>
      <c r="AA1552" s="13">
        <f t="shared" si="2086"/>
        <v>3.0135813571276447E-2</v>
      </c>
      <c r="AB1552" s="13">
        <f t="shared" si="2087"/>
        <v>1.6818506157718349E-2</v>
      </c>
      <c r="AC1552" s="13">
        <f t="shared" si="2088"/>
        <v>5.0934210780442389E-4</v>
      </c>
      <c r="AD1552" s="13">
        <f t="shared" si="2089"/>
        <v>6.5954308649375758E-3</v>
      </c>
      <c r="AE1552" s="13">
        <f t="shared" si="2090"/>
        <v>7.6955131558062188E-3</v>
      </c>
      <c r="AF1552" s="13">
        <f t="shared" si="2091"/>
        <v>4.4895416193364273E-3</v>
      </c>
      <c r="AG1552" s="13">
        <f t="shared" si="2092"/>
        <v>1.7461243145772873E-3</v>
      </c>
      <c r="AH1552" s="13">
        <f t="shared" si="2093"/>
        <v>7.8755854539504806E-3</v>
      </c>
      <c r="AI1552" s="13">
        <f t="shared" si="2094"/>
        <v>8.7905761787132521E-3</v>
      </c>
      <c r="AJ1552" s="13">
        <f t="shared" si="2095"/>
        <v>4.9059355653997333E-3</v>
      </c>
      <c r="AK1552" s="13">
        <f t="shared" si="2096"/>
        <v>1.8253034676032683E-3</v>
      </c>
      <c r="AL1552" s="13">
        <f t="shared" si="2097"/>
        <v>2.6533740588468021E-5</v>
      </c>
      <c r="AM1552" s="13">
        <f t="shared" si="2098"/>
        <v>1.4723384766420935E-3</v>
      </c>
      <c r="AN1552" s="13">
        <f t="shared" si="2099"/>
        <v>1.7179165923841668E-3</v>
      </c>
      <c r="AO1552" s="13">
        <f t="shared" si="2100"/>
        <v>1.0022279065611337E-3</v>
      </c>
      <c r="AP1552" s="13">
        <f t="shared" si="2101"/>
        <v>3.8979803836921515E-4</v>
      </c>
      <c r="AQ1552" s="13">
        <f t="shared" si="2102"/>
        <v>1.1370356212528297E-4</v>
      </c>
      <c r="AR1552" s="13">
        <f t="shared" si="2103"/>
        <v>1.8378381249585162E-3</v>
      </c>
      <c r="AS1552" s="13">
        <f t="shared" si="2104"/>
        <v>2.0513593733514131E-3</v>
      </c>
      <c r="AT1552" s="13">
        <f t="shared" si="2105"/>
        <v>1.1448438307730964E-3</v>
      </c>
      <c r="AU1552" s="13">
        <f t="shared" si="2106"/>
        <v>4.2595084797125243E-4</v>
      </c>
      <c r="AV1552" s="13">
        <f t="shared" si="2107"/>
        <v>1.1885952477350729E-4</v>
      </c>
      <c r="AW1552" s="13">
        <f t="shared" si="2108"/>
        <v>9.5989755274013625E-7</v>
      </c>
      <c r="AX1552" s="13">
        <f t="shared" si="2109"/>
        <v>2.7389928904228818E-4</v>
      </c>
      <c r="AY1552" s="13">
        <f t="shared" si="2110"/>
        <v>3.195842129733019E-4</v>
      </c>
      <c r="AZ1552" s="13">
        <f t="shared" si="2111"/>
        <v>1.864445678900539E-4</v>
      </c>
      <c r="BA1552" s="13">
        <f t="shared" si="2112"/>
        <v>7.2514172028501488E-5</v>
      </c>
      <c r="BB1552" s="13">
        <f t="shared" si="2113"/>
        <v>2.1152286190820774E-5</v>
      </c>
      <c r="BC1552" s="13">
        <f t="shared" si="2114"/>
        <v>4.9360746853459761E-6</v>
      </c>
      <c r="BD1552" s="13">
        <f t="shared" si="2115"/>
        <v>3.5739660174054878E-4</v>
      </c>
      <c r="BE1552" s="13">
        <f t="shared" si="2116"/>
        <v>3.9891917521352177E-4</v>
      </c>
      <c r="BF1552" s="13">
        <f t="shared" si="2117"/>
        <v>2.2263293436203594E-4</v>
      </c>
      <c r="BG1552" s="13">
        <f t="shared" si="2118"/>
        <v>8.2832858621249332E-5</v>
      </c>
      <c r="BH1552" s="13">
        <f t="shared" si="2119"/>
        <v>2.3114108724622813E-5</v>
      </c>
      <c r="BI1552" s="13">
        <f t="shared" si="2120"/>
        <v>5.1599042314990567E-6</v>
      </c>
      <c r="BJ1552" s="14">
        <f t="shared" si="2121"/>
        <v>0.34488131443734005</v>
      </c>
      <c r="BK1552" s="14">
        <f t="shared" si="2122"/>
        <v>0.28515059384864283</v>
      </c>
      <c r="BL1552" s="14">
        <f t="shared" si="2123"/>
        <v>0.34291283584330323</v>
      </c>
      <c r="BM1552" s="14">
        <f t="shared" si="2124"/>
        <v>0.39906670910410064</v>
      </c>
      <c r="BN1552" s="14">
        <f t="shared" si="2125"/>
        <v>0.60055845720908652</v>
      </c>
    </row>
    <row r="1553" spans="1:66" x14ac:dyDescent="0.25">
      <c r="A1553" t="s">
        <v>344</v>
      </c>
      <c r="B1553" t="s">
        <v>206</v>
      </c>
      <c r="C1553" t="s">
        <v>207</v>
      </c>
      <c r="D1553" t="s">
        <v>401</v>
      </c>
      <c r="E1553" s="10">
        <f>VLOOKUP(A1553,home!$A$2:$E$405,3,FALSE)</f>
        <v>1.3976999999999999</v>
      </c>
      <c r="F1553" s="10">
        <f>VLOOKUP(B1553,home!$B$2:$E$405,3,FALSE)</f>
        <v>0.97909999999999997</v>
      </c>
      <c r="G1553" s="10">
        <f>VLOOKUP(C1553,away!$B$2:$E$405,4,FALSE)</f>
        <v>1.0731999999999999</v>
      </c>
      <c r="H1553" s="10">
        <f>VLOOKUP(A1553,away!$A$2:$E$405,3,FALSE)</f>
        <v>1.0585</v>
      </c>
      <c r="I1553" s="10">
        <f>VLOOKUP(C1553,away!$B$2:$E$405,3,FALSE)</f>
        <v>0.73480000000000001</v>
      </c>
      <c r="J1553" s="10">
        <f>VLOOKUP(B1553,home!$B$2:$E$405,4,FALSE)</f>
        <v>0.89500000000000002</v>
      </c>
      <c r="K1553" s="12">
        <f t="shared" si="2070"/>
        <v>1.4686613967239999</v>
      </c>
      <c r="L1553" s="12">
        <f t="shared" si="2071"/>
        <v>0.696118291</v>
      </c>
      <c r="M1553" s="13">
        <f t="shared" si="2072"/>
        <v>0.11477521820158269</v>
      </c>
      <c r="N1553" s="13">
        <f t="shared" si="2073"/>
        <v>0.16856593227323829</v>
      </c>
      <c r="O1553" s="13">
        <f t="shared" si="2074"/>
        <v>7.9897128743637844E-2</v>
      </c>
      <c r="P1553" s="13">
        <f t="shared" si="2075"/>
        <v>0.11734182869486839</v>
      </c>
      <c r="Q1553" s="13">
        <f t="shared" si="2076"/>
        <v>0.12378313876624868</v>
      </c>
      <c r="R1553" s="13">
        <f t="shared" si="2077"/>
        <v>2.780892635841407E-2</v>
      </c>
      <c r="S1553" s="13">
        <f t="shared" si="2078"/>
        <v>2.999145847249186E-2</v>
      </c>
      <c r="T1553" s="13">
        <f t="shared" si="2079"/>
        <v>8.616770701257688E-2</v>
      </c>
      <c r="U1553" s="13">
        <f t="shared" si="2080"/>
        <v>4.0841896626943264E-2</v>
      </c>
      <c r="V1553" s="13">
        <f t="shared" si="2081"/>
        <v>3.4069032569648381E-3</v>
      </c>
      <c r="W1553" s="13">
        <f t="shared" si="2082"/>
        <v>6.0598505823773144E-2</v>
      </c>
      <c r="X1553" s="13">
        <f t="shared" si="2083"/>
        <v>4.2183728311198508E-2</v>
      </c>
      <c r="Y1553" s="13">
        <f t="shared" si="2084"/>
        <v>1.4682432429999908E-2</v>
      </c>
      <c r="Z1553" s="13">
        <f t="shared" si="2085"/>
        <v>6.4527674303880202E-3</v>
      </c>
      <c r="AA1553" s="13">
        <f t="shared" si="2086"/>
        <v>9.476930427048804E-3</v>
      </c>
      <c r="AB1553" s="13">
        <f t="shared" si="2087"/>
        <v>6.9592009388228359E-3</v>
      </c>
      <c r="AC1553" s="13">
        <f t="shared" si="2088"/>
        <v>2.1769303982972343E-4</v>
      </c>
      <c r="AD1553" s="13">
        <f t="shared" si="2089"/>
        <v>2.2249671550632549E-2</v>
      </c>
      <c r="AE1553" s="13">
        <f t="shared" si="2090"/>
        <v>1.548840333513765E-2</v>
      </c>
      <c r="AF1553" s="13">
        <f t="shared" si="2091"/>
        <v>5.3908804299873589E-3</v>
      </c>
      <c r="AG1553" s="13">
        <f t="shared" si="2092"/>
        <v>1.2508968239693821E-3</v>
      </c>
      <c r="AH1553" s="13">
        <f t="shared" si="2093"/>
        <v>1.122972358965542E-3</v>
      </c>
      <c r="AI1553" s="13">
        <f t="shared" si="2094"/>
        <v>1.6492661532007777E-3</v>
      </c>
      <c r="AJ1553" s="13">
        <f t="shared" si="2095"/>
        <v>1.2111067660647366E-3</v>
      </c>
      <c r="AK1553" s="13">
        <f t="shared" si="2096"/>
        <v>5.9290191821017397E-4</v>
      </c>
      <c r="AL1553" s="13">
        <f t="shared" si="2097"/>
        <v>8.902444199374151E-6</v>
      </c>
      <c r="AM1553" s="13">
        <f t="shared" si="2098"/>
        <v>6.5354467392404435E-3</v>
      </c>
      <c r="AN1553" s="13">
        <f t="shared" si="2099"/>
        <v>4.5494440150415805E-3</v>
      </c>
      <c r="AO1553" s="13">
        <f t="shared" si="2100"/>
        <v>1.5834755963754612E-3</v>
      </c>
      <c r="AP1553" s="13">
        <f t="shared" si="2101"/>
        <v>3.6742877532969736E-4</v>
      </c>
      <c r="AQ1553" s="13">
        <f t="shared" si="2102"/>
        <v>6.3943472786682939E-5</v>
      </c>
      <c r="AR1553" s="13">
        <f t="shared" si="2103"/>
        <v>1.5634431987266638E-4</v>
      </c>
      <c r="AS1553" s="13">
        <f t="shared" si="2104"/>
        <v>2.2961686719405401E-4</v>
      </c>
      <c r="AT1553" s="13">
        <f t="shared" si="2105"/>
        <v>1.6861471444230429E-4</v>
      </c>
      <c r="AU1553" s="13">
        <f t="shared" si="2106"/>
        <v>8.2545974007017649E-5</v>
      </c>
      <c r="AV1553" s="13">
        <f t="shared" si="2107"/>
        <v>3.0308021369772412E-5</v>
      </c>
      <c r="AW1553" s="13">
        <f t="shared" si="2108"/>
        <v>2.528200334573084E-7</v>
      </c>
      <c r="AX1553" s="13">
        <f t="shared" si="2109"/>
        <v>1.5997263893780275E-3</v>
      </c>
      <c r="AY1553" s="13">
        <f t="shared" si="2110"/>
        <v>1.1135988002414332E-3</v>
      </c>
      <c r="AZ1553" s="13">
        <f t="shared" si="2111"/>
        <v>3.8759824684185827E-4</v>
      </c>
      <c r="BA1553" s="13">
        <f t="shared" si="2112"/>
        <v>8.9938076395383528E-5</v>
      </c>
      <c r="BB1553" s="13">
        <f t="shared" si="2113"/>
        <v>1.5651885009045449E-5</v>
      </c>
      <c r="BC1553" s="13">
        <f t="shared" si="2114"/>
        <v>2.1791126886850484E-6</v>
      </c>
      <c r="BD1553" s="13">
        <f t="shared" si="2115"/>
        <v>1.8139023459552968E-5</v>
      </c>
      <c r="BE1553" s="13">
        <f t="shared" si="2116"/>
        <v>2.6640083529316462E-5</v>
      </c>
      <c r="BF1553" s="13">
        <f t="shared" si="2117"/>
        <v>1.9562631142504975E-5</v>
      </c>
      <c r="BG1553" s="13">
        <f t="shared" si="2118"/>
        <v>9.5769603924492555E-6</v>
      </c>
      <c r="BH1553" s="13">
        <f t="shared" si="2119"/>
        <v>3.5163280065862402E-6</v>
      </c>
      <c r="BI1553" s="13">
        <f t="shared" si="2120"/>
        <v>1.0328590402985325E-6</v>
      </c>
      <c r="BJ1553" s="14">
        <f t="shared" si="2121"/>
        <v>0.5566697278660907</v>
      </c>
      <c r="BK1553" s="14">
        <f t="shared" si="2122"/>
        <v>0.26685560291017829</v>
      </c>
      <c r="BL1553" s="14">
        <f t="shared" si="2123"/>
        <v>0.17030622807376453</v>
      </c>
      <c r="BM1553" s="14">
        <f t="shared" si="2124"/>
        <v>0.36699880726222356</v>
      </c>
      <c r="BN1553" s="14">
        <f t="shared" si="2125"/>
        <v>0.63217217303799</v>
      </c>
    </row>
    <row r="1554" spans="1:66" x14ac:dyDescent="0.25">
      <c r="A1554" t="s">
        <v>345</v>
      </c>
      <c r="B1554" t="s">
        <v>230</v>
      </c>
      <c r="C1554" t="s">
        <v>219</v>
      </c>
      <c r="D1554" t="s">
        <v>401</v>
      </c>
      <c r="E1554" s="10">
        <f>VLOOKUP(A1554,home!$A$2:$E$405,3,FALSE)</f>
        <v>1.8438000000000001</v>
      </c>
      <c r="F1554" s="10">
        <f>VLOOKUP(B1554,home!$B$2:$E$405,3,FALSE)</f>
        <v>1.3107</v>
      </c>
      <c r="G1554" s="10">
        <f>VLOOKUP(C1554,away!$B$2:$E$405,4,FALSE)</f>
        <v>0.94910000000000005</v>
      </c>
      <c r="H1554" s="10">
        <f>VLOOKUP(A1554,away!$A$2:$E$405,3,FALSE)</f>
        <v>1.2188000000000001</v>
      </c>
      <c r="I1554" s="10">
        <f>VLOOKUP(C1554,away!$B$2:$E$405,3,FALSE)</f>
        <v>1.3674999999999999</v>
      </c>
      <c r="J1554" s="10">
        <f>VLOOKUP(B1554,home!$B$2:$E$405,4,FALSE)</f>
        <v>1.2306999999999999</v>
      </c>
      <c r="K1554" s="12">
        <f t="shared" si="2070"/>
        <v>2.2936602252060001</v>
      </c>
      <c r="L1554" s="12">
        <f t="shared" si="2071"/>
        <v>2.0512187662999999</v>
      </c>
      <c r="M1554" s="13">
        <f t="shared" si="2072"/>
        <v>1.2973078005420966E-2</v>
      </c>
      <c r="N1554" s="13">
        <f t="shared" si="2073"/>
        <v>2.975583301952886E-2</v>
      </c>
      <c r="O1554" s="13">
        <f t="shared" si="2074"/>
        <v>2.6610621061393253E-2</v>
      </c>
      <c r="P1554" s="13">
        <f t="shared" si="2075"/>
        <v>6.1035723096546771E-2</v>
      </c>
      <c r="Q1554" s="13">
        <f t="shared" si="2076"/>
        <v>3.4124885332382358E-2</v>
      </c>
      <c r="R1554" s="13">
        <f t="shared" si="2077"/>
        <v>2.7292102652013935E-2</v>
      </c>
      <c r="S1554" s="13">
        <f t="shared" si="2078"/>
        <v>7.1790200682552888E-2</v>
      </c>
      <c r="T1554" s="13">
        <f t="shared" si="2079"/>
        <v>6.9997605191618281E-2</v>
      </c>
      <c r="U1554" s="13">
        <f t="shared" si="2080"/>
        <v>6.2598810315163553E-2</v>
      </c>
      <c r="V1554" s="13">
        <f t="shared" si="2081"/>
        <v>3.752871744662159E-2</v>
      </c>
      <c r="W1554" s="13">
        <f t="shared" si="2082"/>
        <v>2.6090297392200347E-2</v>
      </c>
      <c r="X1554" s="13">
        <f t="shared" si="2083"/>
        <v>5.3516907629229282E-2</v>
      </c>
      <c r="Y1554" s="13">
        <f t="shared" si="2084"/>
        <v>5.4887442621709387E-2</v>
      </c>
      <c r="Z1554" s="13">
        <f t="shared" si="2085"/>
        <v>1.8660691043865661E-2</v>
      </c>
      <c r="AA1554" s="13">
        <f t="shared" si="2086"/>
        <v>4.2801284822172499E-2</v>
      </c>
      <c r="AB1554" s="13">
        <f t="shared" si="2087"/>
        <v>4.9085802292165186E-2</v>
      </c>
      <c r="AC1554" s="13">
        <f t="shared" si="2088"/>
        <v>1.1035316779118389E-2</v>
      </c>
      <c r="AD1554" s="13">
        <f t="shared" si="2089"/>
        <v>1.496056934807144E-2</v>
      </c>
      <c r="AE1554" s="13">
        <f t="shared" si="2090"/>
        <v>3.0687400601296686E-2</v>
      </c>
      <c r="AF1554" s="13">
        <f t="shared" si="2091"/>
        <v>3.1473286001172836E-2</v>
      </c>
      <c r="AG1554" s="13">
        <f t="shared" si="2092"/>
        <v>2.1519531627577606E-2</v>
      </c>
      <c r="AH1554" s="13">
        <f t="shared" si="2093"/>
        <v>9.5692899153258931E-3</v>
      </c>
      <c r="AI1554" s="13">
        <f t="shared" si="2094"/>
        <v>2.1948699662247894E-2</v>
      </c>
      <c r="AJ1554" s="13">
        <f t="shared" si="2095"/>
        <v>2.5171429705145191E-2</v>
      </c>
      <c r="AK1554" s="13">
        <f t="shared" si="2096"/>
        <v>1.9244902375420102E-2</v>
      </c>
      <c r="AL1554" s="13">
        <f t="shared" si="2097"/>
        <v>2.0767578486200291E-3</v>
      </c>
      <c r="AM1554" s="13">
        <f t="shared" si="2098"/>
        <v>6.8628925720215046E-3</v>
      </c>
      <c r="AN1554" s="13">
        <f t="shared" si="2099"/>
        <v>1.407729403483138E-2</v>
      </c>
      <c r="AO1554" s="13">
        <f t="shared" si="2100"/>
        <v>1.4437804851484588E-2</v>
      </c>
      <c r="AP1554" s="13">
        <f t="shared" si="2101"/>
        <v>9.8716987518474575E-3</v>
      </c>
      <c r="AQ1554" s="13">
        <f t="shared" si="2102"/>
        <v>5.062253433762447E-3</v>
      </c>
      <c r="AR1554" s="13">
        <f t="shared" si="2103"/>
        <v>3.925741410896362E-3</v>
      </c>
      <c r="AS1554" s="13">
        <f t="shared" si="2104"/>
        <v>9.0043169286170704E-3</v>
      </c>
      <c r="AT1554" s="13">
        <f t="shared" si="2105"/>
        <v>1.0326421797159016E-2</v>
      </c>
      <c r="AU1554" s="13">
        <f t="shared" si="2106"/>
        <v>7.895100981614632E-3</v>
      </c>
      <c r="AV1554" s="13">
        <f t="shared" si="2107"/>
        <v>4.527169773878582E-3</v>
      </c>
      <c r="AW1554" s="13">
        <f t="shared" si="2108"/>
        <v>2.7140911212432384E-4</v>
      </c>
      <c r="AX1554" s="13">
        <f t="shared" si="2109"/>
        <v>2.623523953717905E-3</v>
      </c>
      <c r="AY1554" s="13">
        <f t="shared" si="2110"/>
        <v>5.3814215677037381E-3</v>
      </c>
      <c r="AZ1554" s="13">
        <f t="shared" si="2111"/>
        <v>5.5192364545227374E-3</v>
      </c>
      <c r="BA1554" s="13">
        <f t="shared" si="2112"/>
        <v>3.7737204637213724E-3</v>
      </c>
      <c r="BB1554" s="13">
        <f t="shared" si="2113"/>
        <v>1.9351815584889038E-3</v>
      </c>
      <c r="BC1554" s="13">
        <f t="shared" si="2114"/>
        <v>7.9389614579402409E-4</v>
      </c>
      <c r="BD1554" s="13">
        <f t="shared" si="2115"/>
        <v>1.3420924089452761E-3</v>
      </c>
      <c r="BE1554" s="13">
        <f t="shared" si="2116"/>
        <v>3.0783039769486853E-3</v>
      </c>
      <c r="BF1554" s="13">
        <f t="shared" si="2117"/>
        <v>3.5302916965103243E-3</v>
      </c>
      <c r="BG1554" s="13">
        <f t="shared" si="2118"/>
        <v>2.6990965492202472E-3</v>
      </c>
      <c r="BH1554" s="13">
        <f t="shared" si="2119"/>
        <v>1.5477025997343123E-3</v>
      </c>
      <c r="BI1554" s="13">
        <f t="shared" si="2120"/>
        <v>7.0998077869170294E-4</v>
      </c>
      <c r="BJ1554" s="14">
        <f t="shared" si="2121"/>
        <v>0.43735268255268311</v>
      </c>
      <c r="BK1554" s="14">
        <f t="shared" si="2122"/>
        <v>0.20182121542658438</v>
      </c>
      <c r="BL1554" s="14">
        <f t="shared" si="2123"/>
        <v>0.33290916170326368</v>
      </c>
      <c r="BM1554" s="14">
        <f t="shared" si="2124"/>
        <v>0.79384149510353141</v>
      </c>
      <c r="BN1554" s="14">
        <f t="shared" si="2125"/>
        <v>0.19179224316728613</v>
      </c>
    </row>
    <row r="1555" spans="1:66" x14ac:dyDescent="0.25">
      <c r="A1555" t="s">
        <v>345</v>
      </c>
      <c r="B1555" t="s">
        <v>226</v>
      </c>
      <c r="C1555" t="s">
        <v>221</v>
      </c>
      <c r="D1555" t="s">
        <v>401</v>
      </c>
      <c r="E1555" s="10">
        <f>VLOOKUP(A1555,home!$A$2:$E$405,3,FALSE)</f>
        <v>1.8438000000000001</v>
      </c>
      <c r="F1555" s="10">
        <f>VLOOKUP(B1555,home!$B$2:$E$405,3,FALSE)</f>
        <v>0.49719999999999998</v>
      </c>
      <c r="G1555" s="10">
        <f>VLOOKUP(C1555,away!$B$2:$E$405,4,FALSE)</f>
        <v>0.67789999999999995</v>
      </c>
      <c r="H1555" s="10">
        <f>VLOOKUP(A1555,away!$A$2:$E$405,3,FALSE)</f>
        <v>1.2188000000000001</v>
      </c>
      <c r="I1555" s="10">
        <f>VLOOKUP(C1555,away!$B$2:$E$405,3,FALSE)</f>
        <v>1.4358</v>
      </c>
      <c r="J1555" s="10">
        <f>VLOOKUP(B1555,home!$B$2:$E$405,4,FALSE)</f>
        <v>1.5726</v>
      </c>
      <c r="K1555" s="12">
        <f t="shared" si="2070"/>
        <v>0.62145625634400004</v>
      </c>
      <c r="L1555" s="12">
        <f t="shared" si="2071"/>
        <v>2.7519761507039999</v>
      </c>
      <c r="M1555" s="13">
        <f t="shared" si="2072"/>
        <v>3.4271800457645975E-2</v>
      </c>
      <c r="N1555" s="13">
        <f t="shared" si="2073"/>
        <v>2.1298424810577254E-2</v>
      </c>
      <c r="O1555" s="13">
        <f t="shared" si="2074"/>
        <v>9.4315177501128153E-2</v>
      </c>
      <c r="P1555" s="13">
        <f t="shared" si="2075"/>
        <v>5.861275712627096E-2</v>
      </c>
      <c r="Q1555" s="13">
        <f t="shared" si="2076"/>
        <v>6.6180196744027534E-3</v>
      </c>
      <c r="R1555" s="13">
        <f t="shared" si="2077"/>
        <v>0.12977655956625958</v>
      </c>
      <c r="S1555" s="13">
        <f t="shared" si="2078"/>
        <v>2.5060364877742974E-2</v>
      </c>
      <c r="T1555" s="13">
        <f t="shared" si="2079"/>
        <v>1.8212632308846226E-2</v>
      </c>
      <c r="U1555" s="13">
        <f t="shared" si="2080"/>
        <v>8.065045486925182E-2</v>
      </c>
      <c r="V1555" s="13">
        <f t="shared" si="2081"/>
        <v>4.7621175441960543E-3</v>
      </c>
      <c r="W1555" s="13">
        <f t="shared" si="2082"/>
        <v>1.3709365770884245E-3</v>
      </c>
      <c r="X1555" s="13">
        <f t="shared" si="2083"/>
        <v>3.7727847642751201E-3</v>
      </c>
      <c r="Y1555" s="13">
        <f t="shared" si="2084"/>
        <v>5.1913068465122723E-3</v>
      </c>
      <c r="Z1555" s="13">
        <f t="shared" si="2085"/>
        <v>0.11904733228225448</v>
      </c>
      <c r="AA1555" s="13">
        <f t="shared" si="2086"/>
        <v>7.3982709447870096E-2</v>
      </c>
      <c r="AB1555" s="13">
        <f t="shared" si="2087"/>
        <v>2.298850882382961E-2</v>
      </c>
      <c r="AC1555" s="13">
        <f t="shared" si="2088"/>
        <v>5.090206002046464E-4</v>
      </c>
      <c r="AD1555" s="13">
        <f t="shared" si="2089"/>
        <v>2.1299427822060746E-4</v>
      </c>
      <c r="AE1555" s="13">
        <f t="shared" si="2090"/>
        <v>5.8615517389952411E-4</v>
      </c>
      <c r="AF1555" s="13">
        <f t="shared" si="2091"/>
        <v>8.065425295916232E-4</v>
      </c>
      <c r="AG1555" s="13">
        <f t="shared" si="2092"/>
        <v>7.3986193532154067E-4</v>
      </c>
      <c r="AH1555" s="13">
        <f t="shared" si="2093"/>
        <v>8.1903854811424689E-2</v>
      </c>
      <c r="AI1555" s="13">
        <f t="shared" si="2094"/>
        <v>5.0899662991250504E-2</v>
      </c>
      <c r="AJ1555" s="13">
        <f t="shared" si="2095"/>
        <v>1.581595700585689E-2</v>
      </c>
      <c r="AK1555" s="13">
        <f t="shared" si="2096"/>
        <v>3.2763084771191609E-3</v>
      </c>
      <c r="AL1555" s="13">
        <f t="shared" si="2097"/>
        <v>3.482174897573256E-5</v>
      </c>
      <c r="AM1555" s="13">
        <f t="shared" si="2098"/>
        <v>2.647332535313422E-5</v>
      </c>
      <c r="AN1555" s="13">
        <f t="shared" si="2099"/>
        <v>7.2853960001652922E-5</v>
      </c>
      <c r="AO1555" s="13">
        <f t="shared" si="2100"/>
        <v>1.0024618020444601E-4</v>
      </c>
      <c r="AP1555" s="13">
        <f t="shared" si="2101"/>
        <v>9.1958365707270283E-5</v>
      </c>
      <c r="AQ1555" s="13">
        <f t="shared" si="2102"/>
        <v>6.3266807321031099E-5</v>
      </c>
      <c r="AR1555" s="13">
        <f t="shared" si="2103"/>
        <v>4.5079491018352756E-2</v>
      </c>
      <c r="AS1555" s="13">
        <f t="shared" si="2104"/>
        <v>2.801493172615848E-2</v>
      </c>
      <c r="AT1555" s="13">
        <f t="shared" si="2105"/>
        <v>8.7050272961355993E-3</v>
      </c>
      <c r="AU1555" s="13">
        <f t="shared" si="2106"/>
        <v>1.8032645582762546E-3</v>
      </c>
      <c r="AV1555" s="13">
        <f t="shared" si="2107"/>
        <v>2.8016251039604447E-4</v>
      </c>
      <c r="AW1555" s="13">
        <f t="shared" si="2108"/>
        <v>1.654258253280686E-6</v>
      </c>
      <c r="AX1555" s="13">
        <f t="shared" si="2109"/>
        <v>2.7420022778225815E-6</v>
      </c>
      <c r="AY1555" s="13">
        <f t="shared" si="2110"/>
        <v>7.5459248737437881E-6</v>
      </c>
      <c r="AZ1555" s="13">
        <f t="shared" si="2111"/>
        <v>1.03831026437735E-5</v>
      </c>
      <c r="BA1555" s="13">
        <f t="shared" si="2112"/>
        <v>9.5246836153254402E-6</v>
      </c>
      <c r="BB1555" s="13">
        <f t="shared" si="2113"/>
        <v>6.5529255380941914E-6</v>
      </c>
      <c r="BC1555" s="13">
        <f t="shared" si="2114"/>
        <v>3.6066989596348781E-6</v>
      </c>
      <c r="BD1555" s="13">
        <f t="shared" si="2115"/>
        <v>2.0676280694730334E-2</v>
      </c>
      <c r="BE1555" s="13">
        <f t="shared" si="2116"/>
        <v>1.2849403995664834E-2</v>
      </c>
      <c r="BF1555" s="13">
        <f t="shared" si="2117"/>
        <v>3.992671251698751E-3</v>
      </c>
      <c r="BG1555" s="13">
        <f t="shared" si="2118"/>
        <v>8.2709017629767291E-4</v>
      </c>
      <c r="BH1555" s="13">
        <f t="shared" si="2119"/>
        <v>1.285000911552127E-4</v>
      </c>
      <c r="BI1555" s="13">
        <f t="shared" si="2120"/>
        <v>1.5971437117836248E-5</v>
      </c>
      <c r="BJ1555" s="14">
        <f t="shared" si="2121"/>
        <v>5.9204812875231272E-2</v>
      </c>
      <c r="BK1555" s="14">
        <f t="shared" si="2122"/>
        <v>0.1232584282799101</v>
      </c>
      <c r="BL1555" s="14">
        <f t="shared" si="2123"/>
        <v>0.67598198824997435</v>
      </c>
      <c r="BM1555" s="14">
        <f t="shared" si="2124"/>
        <v>0.63259393088446503</v>
      </c>
      <c r="BN1555" s="14">
        <f t="shared" si="2125"/>
        <v>0.34489273913628471</v>
      </c>
    </row>
    <row r="1556" spans="1:66" x14ac:dyDescent="0.25">
      <c r="A1556" t="s">
        <v>346</v>
      </c>
      <c r="B1556" t="s">
        <v>239</v>
      </c>
      <c r="C1556" t="s">
        <v>320</v>
      </c>
      <c r="D1556" t="s">
        <v>401</v>
      </c>
      <c r="E1556" s="10">
        <f>VLOOKUP(A1556,home!$A$2:$E$405,3,FALSE)</f>
        <v>1.619</v>
      </c>
      <c r="F1556" s="10">
        <f>VLOOKUP(B1556,home!$B$2:$E$405,3,FALSE)</f>
        <v>1.5442</v>
      </c>
      <c r="G1556" s="10">
        <f>VLOOKUP(C1556,away!$B$2:$E$405,4,FALSE)</f>
        <v>0.86470000000000002</v>
      </c>
      <c r="H1556" s="10">
        <f>VLOOKUP(A1556,away!$A$2:$E$405,3,FALSE)</f>
        <v>1.181</v>
      </c>
      <c r="I1556" s="10">
        <f>VLOOKUP(C1556,away!$B$2:$E$405,3,FALSE)</f>
        <v>0.6774</v>
      </c>
      <c r="J1556" s="10">
        <f>VLOOKUP(B1556,home!$B$2:$E$405,4,FALSE)</f>
        <v>1.2701</v>
      </c>
      <c r="K1556" s="12">
        <f t="shared" si="2070"/>
        <v>2.1618017090600001</v>
      </c>
      <c r="L1556" s="12">
        <f t="shared" si="2071"/>
        <v>1.0160919389400001</v>
      </c>
      <c r="M1556" s="13">
        <f t="shared" si="2072"/>
        <v>4.1673341465742614E-2</v>
      </c>
      <c r="N1556" s="13">
        <f t="shared" si="2073"/>
        <v>9.0089500802883346E-2</v>
      </c>
      <c r="O1556" s="13">
        <f t="shared" si="2074"/>
        <v>4.2343946332035122E-2</v>
      </c>
      <c r="P1556" s="13">
        <f t="shared" si="2075"/>
        <v>9.1539215548938443E-2</v>
      </c>
      <c r="Q1556" s="13">
        <f t="shared" si="2076"/>
        <v>9.7377818402017757E-2</v>
      </c>
      <c r="R1556" s="13">
        <f t="shared" si="2077"/>
        <v>2.1512671265444431E-2</v>
      </c>
      <c r="S1556" s="13">
        <f t="shared" si="2078"/>
        <v>5.0268515126170553E-2</v>
      </c>
      <c r="T1556" s="13">
        <f t="shared" si="2079"/>
        <v>9.8944816309853453E-2</v>
      </c>
      <c r="U1556" s="13">
        <f t="shared" si="2080"/>
        <v>4.6506129508083721E-2</v>
      </c>
      <c r="V1556" s="13">
        <f t="shared" si="2081"/>
        <v>1.2268809106502443E-2</v>
      </c>
      <c r="W1556" s="13">
        <f t="shared" si="2082"/>
        <v>7.0170511415338782E-2</v>
      </c>
      <c r="X1556" s="13">
        <f t="shared" si="2083"/>
        <v>7.1299691000422993E-2</v>
      </c>
      <c r="Y1556" s="13">
        <f t="shared" si="2084"/>
        <v>3.6223520637221326E-2</v>
      </c>
      <c r="Z1556" s="13">
        <f t="shared" si="2085"/>
        <v>7.286283952628086E-3</v>
      </c>
      <c r="AA1556" s="13">
        <f t="shared" si="2086"/>
        <v>1.5751501101487847E-2</v>
      </c>
      <c r="AB1556" s="13">
        <f t="shared" si="2087"/>
        <v>1.7025811000728454E-2</v>
      </c>
      <c r="AC1556" s="13">
        <f t="shared" si="2088"/>
        <v>1.6843459178995262E-3</v>
      </c>
      <c r="AD1556" s="13">
        <f t="shared" si="2089"/>
        <v>3.7923682875823407E-2</v>
      </c>
      <c r="AE1556" s="13">
        <f t="shared" si="2090"/>
        <v>3.8533948465041094E-2</v>
      </c>
      <c r="AF1556" s="13">
        <f t="shared" si="2091"/>
        <v>1.9577017205428815E-2</v>
      </c>
      <c r="AG1556" s="13">
        <f t="shared" si="2092"/>
        <v>6.6306831236419691E-3</v>
      </c>
      <c r="AH1556" s="13">
        <f t="shared" si="2093"/>
        <v>1.8508835972733198E-3</v>
      </c>
      <c r="AI1556" s="13">
        <f t="shared" si="2094"/>
        <v>4.0012433238565837E-3</v>
      </c>
      <c r="AJ1556" s="13">
        <f t="shared" si="2095"/>
        <v>4.3249473279390396E-3</v>
      </c>
      <c r="AK1556" s="13">
        <f t="shared" si="2096"/>
        <v>3.1165595083776994E-3</v>
      </c>
      <c r="AL1556" s="13">
        <f t="shared" si="2097"/>
        <v>1.4799264816748659E-4</v>
      </c>
      <c r="AM1556" s="13">
        <f t="shared" si="2098"/>
        <v>1.6396696490960906E-2</v>
      </c>
      <c r="AN1556" s="13">
        <f t="shared" si="2099"/>
        <v>1.6660551129711168E-2</v>
      </c>
      <c r="AO1556" s="13">
        <f t="shared" si="2100"/>
        <v>8.4643258505986106E-3</v>
      </c>
      <c r="AP1556" s="13">
        <f t="shared" si="2101"/>
        <v>2.8668444217849029E-3</v>
      </c>
      <c r="AQ1556" s="13">
        <f t="shared" si="2102"/>
        <v>7.2824437679268631E-4</v>
      </c>
      <c r="AR1556" s="13">
        <f t="shared" si="2103"/>
        <v>3.7613358062113809E-4</v>
      </c>
      <c r="AS1556" s="13">
        <f t="shared" si="2104"/>
        <v>8.131262174216336E-4</v>
      </c>
      <c r="AT1556" s="13">
        <f t="shared" si="2105"/>
        <v>8.7890882325179049E-4</v>
      </c>
      <c r="AU1556" s="13">
        <f t="shared" si="2106"/>
        <v>6.3334219873787821E-4</v>
      </c>
      <c r="AV1556" s="13">
        <f t="shared" si="2107"/>
        <v>3.4229006191284088E-4</v>
      </c>
      <c r="AW1556" s="13">
        <f t="shared" si="2108"/>
        <v>9.0299740552083273E-6</v>
      </c>
      <c r="AX1556" s="13">
        <f t="shared" si="2109"/>
        <v>5.9077344161828993E-3</v>
      </c>
      <c r="AY1556" s="13">
        <f t="shared" si="2110"/>
        <v>6.0028013176818525E-3</v>
      </c>
      <c r="AZ1556" s="13">
        <f t="shared" si="2111"/>
        <v>3.0496990149774693E-3</v>
      </c>
      <c r="BA1556" s="13">
        <f t="shared" si="2112"/>
        <v>1.0329248617706218E-3</v>
      </c>
      <c r="BB1556" s="13">
        <f t="shared" si="2113"/>
        <v>2.623866563939607E-4</v>
      </c>
      <c r="BC1556" s="13">
        <f t="shared" si="2114"/>
        <v>5.3321793289464635E-5</v>
      </c>
      <c r="BD1556" s="13">
        <f t="shared" si="2115"/>
        <v>6.3697716538962804E-5</v>
      </c>
      <c r="BE1556" s="13">
        <f t="shared" si="2116"/>
        <v>1.377018324771492E-4</v>
      </c>
      <c r="BF1556" s="13">
        <f t="shared" si="2117"/>
        <v>1.4884202839489751E-4</v>
      </c>
      <c r="BG1556" s="13">
        <f t="shared" si="2118"/>
        <v>1.0725565045468218E-4</v>
      </c>
      <c r="BH1556" s="13">
        <f t="shared" si="2119"/>
        <v>5.7966362114818484E-5</v>
      </c>
      <c r="BI1556" s="13">
        <f t="shared" si="2120"/>
        <v>2.50623561375611E-5</v>
      </c>
      <c r="BJ1556" s="14">
        <f t="shared" si="2121"/>
        <v>0.62819672056781739</v>
      </c>
      <c r="BK1556" s="14">
        <f t="shared" si="2122"/>
        <v>0.20358502113110291</v>
      </c>
      <c r="BL1556" s="14">
        <f t="shared" si="2123"/>
        <v>0.16001801979328958</v>
      </c>
      <c r="BM1556" s="14">
        <f t="shared" si="2124"/>
        <v>0.60855578028414969</v>
      </c>
      <c r="BN1556" s="14">
        <f t="shared" si="2125"/>
        <v>0.38453649381706168</v>
      </c>
    </row>
    <row r="1557" spans="1:66" x14ac:dyDescent="0.25">
      <c r="A1557" t="s">
        <v>346</v>
      </c>
      <c r="B1557" t="s">
        <v>235</v>
      </c>
      <c r="C1557" t="s">
        <v>232</v>
      </c>
      <c r="D1557" t="s">
        <v>401</v>
      </c>
      <c r="E1557" s="10">
        <f>VLOOKUP(A1557,home!$A$2:$E$405,3,FALSE)</f>
        <v>1.619</v>
      </c>
      <c r="F1557" s="10">
        <f>VLOOKUP(B1557,home!$B$2:$E$405,3,FALSE)</f>
        <v>1.1324000000000001</v>
      </c>
      <c r="G1557" s="10">
        <f>VLOOKUP(C1557,away!$B$2:$E$405,4,FALSE)</f>
        <v>1.1117999999999999</v>
      </c>
      <c r="H1557" s="10">
        <f>VLOOKUP(A1557,away!$A$2:$E$405,3,FALSE)</f>
        <v>1.181</v>
      </c>
      <c r="I1557" s="10">
        <f>VLOOKUP(C1557,away!$B$2:$E$405,3,FALSE)</f>
        <v>1.1854</v>
      </c>
      <c r="J1557" s="10">
        <f>VLOOKUP(B1557,home!$B$2:$E$405,4,FALSE)</f>
        <v>0.5645</v>
      </c>
      <c r="K1557" s="12">
        <f t="shared" si="2070"/>
        <v>2.0383247560800002</v>
      </c>
      <c r="L1557" s="12">
        <f t="shared" si="2071"/>
        <v>0.79027595230000003</v>
      </c>
      <c r="M1557" s="13">
        <f t="shared" si="2072"/>
        <v>5.909548766210327E-2</v>
      </c>
      <c r="N1557" s="13">
        <f t="shared" si="2073"/>
        <v>0.1204557954742853</v>
      </c>
      <c r="O1557" s="13">
        <f t="shared" si="2074"/>
        <v>4.6701742788801556E-2</v>
      </c>
      <c r="P1557" s="13">
        <f t="shared" si="2075"/>
        <v>9.519331847849484E-2</v>
      </c>
      <c r="Q1557" s="13">
        <f t="shared" si="2076"/>
        <v>0.12276401496427251</v>
      </c>
      <c r="R1557" s="13">
        <f t="shared" si="2077"/>
        <v>1.8453632128244909E-2</v>
      </c>
      <c r="S1557" s="13">
        <f t="shared" si="2078"/>
        <v>3.8335278383527405E-2</v>
      </c>
      <c r="T1557" s="13">
        <f t="shared" si="2079"/>
        <v>9.7017448834061895E-2</v>
      </c>
      <c r="U1557" s="13">
        <f t="shared" si="2080"/>
        <v>3.761449520659485E-2</v>
      </c>
      <c r="V1557" s="13">
        <f t="shared" si="2081"/>
        <v>6.8613292157312699E-3</v>
      </c>
      <c r="W1557" s="13">
        <f t="shared" si="2082"/>
        <v>8.3410976952484089E-2</v>
      </c>
      <c r="X1557" s="13">
        <f t="shared" si="2083"/>
        <v>6.5917689243397706E-2</v>
      </c>
      <c r="Y1557" s="13">
        <f t="shared" si="2084"/>
        <v>2.60465823201208E-2</v>
      </c>
      <c r="Z1557" s="13">
        <f t="shared" si="2085"/>
        <v>4.861153901180873E-3</v>
      </c>
      <c r="AA1557" s="13">
        <f t="shared" si="2086"/>
        <v>9.9086103398918438E-3</v>
      </c>
      <c r="AB1557" s="13">
        <f t="shared" si="2087"/>
        <v>1.0098482877075907E-2</v>
      </c>
      <c r="AC1557" s="13">
        <f t="shared" si="2088"/>
        <v>6.907810594540553E-4</v>
      </c>
      <c r="AD1557" s="13">
        <f t="shared" si="2089"/>
        <v>4.2504664812766664E-2</v>
      </c>
      <c r="AE1557" s="13">
        <f t="shared" si="2090"/>
        <v>3.3590414462101474E-2</v>
      </c>
      <c r="AF1557" s="13">
        <f t="shared" si="2091"/>
        <v>1.3272848388594469E-2</v>
      </c>
      <c r="AG1557" s="13">
        <f t="shared" si="2092"/>
        <v>3.496404300010005E-3</v>
      </c>
      <c r="AH1557" s="13">
        <f t="shared" si="2093"/>
        <v>9.6041325713314358E-4</v>
      </c>
      <c r="AI1557" s="13">
        <f t="shared" si="2094"/>
        <v>1.9576341180819134E-3</v>
      </c>
      <c r="AJ1557" s="13">
        <f t="shared" si="2095"/>
        <v>1.9951470431166015E-3</v>
      </c>
      <c r="AK1557" s="13">
        <f t="shared" si="2096"/>
        <v>1.3555858700014603E-3</v>
      </c>
      <c r="AL1557" s="13">
        <f t="shared" si="2097"/>
        <v>4.4509483883109441E-5</v>
      </c>
      <c r="AM1557" s="13">
        <f t="shared" si="2098"/>
        <v>1.7327662107348943E-2</v>
      </c>
      <c r="AN1557" s="13">
        <f t="shared" si="2099"/>
        <v>1.3693634673017811E-2</v>
      </c>
      <c r="AO1557" s="13">
        <f t="shared" si="2100"/>
        <v>5.4108750908337258E-3</v>
      </c>
      <c r="AP1557" s="13">
        <f t="shared" si="2101"/>
        <v>1.4253614883949905E-3</v>
      </c>
      <c r="AQ1557" s="13">
        <f t="shared" si="2102"/>
        <v>2.8160722690327413E-4</v>
      </c>
      <c r="AR1557" s="13">
        <f t="shared" si="2103"/>
        <v>1.5179830027648803E-4</v>
      </c>
      <c r="AS1557" s="13">
        <f t="shared" si="2104"/>
        <v>3.0941423338443107E-4</v>
      </c>
      <c r="AT1557" s="13">
        <f t="shared" si="2105"/>
        <v>3.1534334589550044E-4</v>
      </c>
      <c r="AU1557" s="13">
        <f t="shared" si="2106"/>
        <v>2.1425738286796569E-4</v>
      </c>
      <c r="AV1557" s="13">
        <f t="shared" si="2107"/>
        <v>1.0918153191817134E-4</v>
      </c>
      <c r="AW1557" s="13">
        <f t="shared" si="2108"/>
        <v>1.9916003940871729E-6</v>
      </c>
      <c r="AX1557" s="13">
        <f t="shared" si="2109"/>
        <v>5.8865671063997819E-3</v>
      </c>
      <c r="AY1557" s="13">
        <f t="shared" si="2110"/>
        <v>4.6520124257879427E-3</v>
      </c>
      <c r="AZ1557" s="13">
        <f t="shared" si="2111"/>
        <v>1.8381867749505002E-3</v>
      </c>
      <c r="BA1557" s="13">
        <f t="shared" si="2112"/>
        <v>4.8422493469309073E-4</v>
      </c>
      <c r="BB1557" s="13">
        <f t="shared" si="2113"/>
        <v>9.5667830347996894E-5</v>
      </c>
      <c r="BC1557" s="13">
        <f t="shared" si="2114"/>
        <v>1.5120797146547623E-5</v>
      </c>
      <c r="BD1557" s="13">
        <f t="shared" si="2115"/>
        <v>1.9993757718087144E-5</v>
      </c>
      <c r="BE1557" s="13">
        <f t="shared" si="2116"/>
        <v>4.0753771323842593E-5</v>
      </c>
      <c r="BF1557" s="13">
        <f t="shared" si="2117"/>
        <v>4.1534710496505785E-5</v>
      </c>
      <c r="BG1557" s="13">
        <f t="shared" si="2118"/>
        <v>2.8220409547214529E-5</v>
      </c>
      <c r="BH1557" s="13">
        <f t="shared" si="2119"/>
        <v>1.4380589851700942E-5</v>
      </c>
      <c r="BI1557" s="13">
        <f t="shared" si="2120"/>
        <v>5.8624624603509655E-6</v>
      </c>
      <c r="BJ1557" s="14">
        <f t="shared" si="2121"/>
        <v>0.65958776020791943</v>
      </c>
      <c r="BK1557" s="14">
        <f t="shared" si="2122"/>
        <v>0.20487271670898188</v>
      </c>
      <c r="BL1557" s="14">
        <f t="shared" si="2123"/>
        <v>0.13029648412468239</v>
      </c>
      <c r="BM1557" s="14">
        <f t="shared" si="2124"/>
        <v>0.53230410262116845</v>
      </c>
      <c r="BN1557" s="14">
        <f t="shared" si="2125"/>
        <v>0.46266399149620241</v>
      </c>
    </row>
    <row r="1558" spans="1:66" x14ac:dyDescent="0.25">
      <c r="A1558" t="s">
        <v>346</v>
      </c>
      <c r="B1558" t="s">
        <v>238</v>
      </c>
      <c r="C1558" t="s">
        <v>233</v>
      </c>
      <c r="D1558" t="s">
        <v>401</v>
      </c>
      <c r="E1558" s="10">
        <f>VLOOKUP(A1558,home!$A$2:$E$405,3,FALSE)</f>
        <v>1.619</v>
      </c>
      <c r="F1558" s="10">
        <f>VLOOKUP(B1558,home!$B$2:$E$405,3,FALSE)</f>
        <v>1.6471</v>
      </c>
      <c r="G1558" s="10">
        <f>VLOOKUP(C1558,away!$B$2:$E$405,4,FALSE)</f>
        <v>1.2353000000000001</v>
      </c>
      <c r="H1558" s="10">
        <f>VLOOKUP(A1558,away!$A$2:$E$405,3,FALSE)</f>
        <v>1.181</v>
      </c>
      <c r="I1558" s="10">
        <f>VLOOKUP(C1558,away!$B$2:$E$405,3,FALSE)</f>
        <v>0.6774</v>
      </c>
      <c r="J1558" s="10">
        <f>VLOOKUP(B1558,home!$B$2:$E$405,4,FALSE)</f>
        <v>0.5645</v>
      </c>
      <c r="K1558" s="12">
        <f t="shared" si="2070"/>
        <v>3.2941187979700004</v>
      </c>
      <c r="L1558" s="12">
        <f t="shared" si="2071"/>
        <v>0.45160530630000001</v>
      </c>
      <c r="M1558" s="13">
        <f t="shared" si="2072"/>
        <v>2.3618520582664698E-2</v>
      </c>
      <c r="N1558" s="13">
        <f t="shared" si="2073"/>
        <v>7.7802212631597159E-2</v>
      </c>
      <c r="O1558" s="13">
        <f t="shared" si="2074"/>
        <v>1.0666249222087146E-2</v>
      </c>
      <c r="P1558" s="13">
        <f t="shared" si="2075"/>
        <v>3.5135892066310168E-2</v>
      </c>
      <c r="Q1558" s="13">
        <f t="shared" si="2076"/>
        <v>0.12814486557670166</v>
      </c>
      <c r="R1558" s="13">
        <f t="shared" si="2077"/>
        <v>2.4084673735064004E-3</v>
      </c>
      <c r="S1558" s="13">
        <f t="shared" si="2078"/>
        <v>1.3067403046843534E-2</v>
      </c>
      <c r="T1558" s="13">
        <f t="shared" si="2079"/>
        <v>5.7870901269538678E-2</v>
      </c>
      <c r="U1558" s="13">
        <f t="shared" si="2080"/>
        <v>7.9337776493648687E-3</v>
      </c>
      <c r="V1558" s="13">
        <f t="shared" si="2081"/>
        <v>2.15995682726047E-3</v>
      </c>
      <c r="W1558" s="13">
        <f t="shared" si="2082"/>
        <v>0.14070813685318387</v>
      </c>
      <c r="X1558" s="13">
        <f t="shared" si="2083"/>
        <v>6.3544541242484417E-2</v>
      </c>
      <c r="Y1558" s="13">
        <f t="shared" si="2084"/>
        <v>1.4348526005752576E-2</v>
      </c>
      <c r="Z1558" s="13">
        <f t="shared" si="2085"/>
        <v>3.6255888197530498E-4</v>
      </c>
      <c r="AA1558" s="13">
        <f t="shared" si="2086"/>
        <v>1.194312028485839E-3</v>
      </c>
      <c r="AB1558" s="13">
        <f t="shared" si="2087"/>
        <v>1.9671028518384432E-3</v>
      </c>
      <c r="AC1558" s="13">
        <f t="shared" si="2088"/>
        <v>2.0082759228317232E-4</v>
      </c>
      <c r="AD1558" s="13">
        <f t="shared" si="2089"/>
        <v>0.1158773296588521</v>
      </c>
      <c r="AE1558" s="13">
        <f t="shared" si="2090"/>
        <v>5.2330816953811976E-2</v>
      </c>
      <c r="AF1558" s="13">
        <f t="shared" si="2091"/>
        <v>1.1816437309677743E-2</v>
      </c>
      <c r="AG1558" s="13">
        <f t="shared" si="2092"/>
        <v>1.7787885968705889E-3</v>
      </c>
      <c r="AH1558" s="13">
        <f t="shared" si="2093"/>
        <v>4.0933378736560772E-5</v>
      </c>
      <c r="AI1558" s="13">
        <f t="shared" si="2094"/>
        <v>1.3483941236053037E-4</v>
      </c>
      <c r="AJ1558" s="13">
        <f t="shared" si="2095"/>
        <v>2.2208852148202583E-4</v>
      </c>
      <c r="AK1558" s="13">
        <f t="shared" si="2096"/>
        <v>2.4386199114243511E-4</v>
      </c>
      <c r="AL1558" s="13">
        <f t="shared" si="2097"/>
        <v>1.1950378655939317E-5</v>
      </c>
      <c r="AM1558" s="13">
        <f t="shared" si="2098"/>
        <v>7.6342737977558292E-2</v>
      </c>
      <c r="AN1558" s="13">
        <f t="shared" si="2099"/>
        <v>3.4476785568135854E-2</v>
      </c>
      <c r="AO1558" s="13">
        <f t="shared" si="2100"/>
        <v>7.7849496533687048E-3</v>
      </c>
      <c r="AP1558" s="13">
        <f t="shared" si="2101"/>
        <v>1.1719081909132179E-3</v>
      </c>
      <c r="AQ1558" s="13">
        <f t="shared" si="2102"/>
        <v>1.3230998937821062E-4</v>
      </c>
      <c r="AR1558" s="13">
        <f t="shared" si="2103"/>
        <v>3.697146208443689E-6</v>
      </c>
      <c r="AS1558" s="13">
        <f t="shared" si="2104"/>
        <v>1.217883882407787E-5</v>
      </c>
      <c r="AT1558" s="13">
        <f t="shared" si="2105"/>
        <v>2.0059270953920893E-5</v>
      </c>
      <c r="AU1558" s="13">
        <f t="shared" si="2106"/>
        <v>2.2025873840961471E-5</v>
      </c>
      <c r="AV1558" s="13">
        <f t="shared" si="2107"/>
        <v>1.8138961265306722E-5</v>
      </c>
      <c r="AW1558" s="13">
        <f t="shared" si="2108"/>
        <v>4.9382998813369661E-7</v>
      </c>
      <c r="AX1558" s="13">
        <f t="shared" si="2109"/>
        <v>4.1913674710062139E-2</v>
      </c>
      <c r="AY1558" s="13">
        <f t="shared" si="2110"/>
        <v>1.8928437905596177E-2</v>
      </c>
      <c r="AZ1558" s="13">
        <f t="shared" si="2111"/>
        <v>4.2740914990686447E-3</v>
      </c>
      <c r="BA1558" s="13">
        <f t="shared" si="2112"/>
        <v>6.4340080019704071E-4</v>
      </c>
      <c r="BB1558" s="13">
        <f t="shared" si="2113"/>
        <v>7.2640803861662398E-5</v>
      </c>
      <c r="BC1558" s="13">
        <f t="shared" si="2114"/>
        <v>6.560994495564857E-6</v>
      </c>
      <c r="BD1558" s="13">
        <f t="shared" si="2115"/>
        <v>2.7827514098334911E-7</v>
      </c>
      <c r="BE1558" s="13">
        <f t="shared" si="2116"/>
        <v>9.166713729210026E-7</v>
      </c>
      <c r="BF1558" s="13">
        <f t="shared" si="2117"/>
        <v>1.509812200550022E-6</v>
      </c>
      <c r="BG1558" s="13">
        <f t="shared" si="2118"/>
        <v>1.657833583745426E-6</v>
      </c>
      <c r="BH1558" s="13">
        <f t="shared" si="2119"/>
        <v>1.3652751930304453E-6</v>
      </c>
      <c r="BI1558" s="13">
        <f t="shared" si="2120"/>
        <v>8.9947573555274246E-7</v>
      </c>
      <c r="BJ1558" s="14">
        <f t="shared" si="2121"/>
        <v>0.84997005419110649</v>
      </c>
      <c r="BK1558" s="14">
        <f t="shared" si="2122"/>
        <v>9.3122988399614151E-2</v>
      </c>
      <c r="BL1558" s="14">
        <f t="shared" si="2123"/>
        <v>2.4894359863323744E-2</v>
      </c>
      <c r="BM1558" s="14">
        <f t="shared" si="2124"/>
        <v>0.67164580980754429</v>
      </c>
      <c r="BN1558" s="14">
        <f t="shared" si="2125"/>
        <v>0.27777620745286724</v>
      </c>
    </row>
    <row r="1559" spans="1:66" x14ac:dyDescent="0.25">
      <c r="A1559" t="s">
        <v>346</v>
      </c>
      <c r="B1559" t="s">
        <v>243</v>
      </c>
      <c r="C1559" t="s">
        <v>240</v>
      </c>
      <c r="D1559" t="s">
        <v>401</v>
      </c>
      <c r="E1559" s="10">
        <f>VLOOKUP(A1559,home!$A$2:$E$405,3,FALSE)</f>
        <v>1.619</v>
      </c>
      <c r="F1559" s="10">
        <f>VLOOKUP(B1559,home!$B$2:$E$405,3,FALSE)</f>
        <v>0.72060000000000002</v>
      </c>
      <c r="G1559" s="10">
        <f>VLOOKUP(C1559,away!$B$2:$E$405,4,FALSE)</f>
        <v>0.8236</v>
      </c>
      <c r="H1559" s="10">
        <f>VLOOKUP(A1559,away!$A$2:$E$405,3,FALSE)</f>
        <v>1.181</v>
      </c>
      <c r="I1559" s="10">
        <f>VLOOKUP(C1559,away!$B$2:$E$405,3,FALSE)</f>
        <v>1.6935</v>
      </c>
      <c r="J1559" s="10">
        <f>VLOOKUP(B1559,home!$B$2:$E$405,4,FALSE)</f>
        <v>1.4112</v>
      </c>
      <c r="K1559" s="12">
        <f t="shared" si="2070"/>
        <v>0.96085409304000013</v>
      </c>
      <c r="L1559" s="12">
        <f t="shared" si="2071"/>
        <v>2.8224331632000004</v>
      </c>
      <c r="M1559" s="13">
        <f t="shared" si="2072"/>
        <v>2.2747790566897519E-2</v>
      </c>
      <c r="N1559" s="13">
        <f t="shared" si="2073"/>
        <v>2.1857307673820187E-2</v>
      </c>
      <c r="O1559" s="13">
        <f t="shared" si="2074"/>
        <v>6.4204118485539696E-2</v>
      </c>
      <c r="P1559" s="13">
        <f t="shared" si="2075"/>
        <v>6.1690790036855951E-2</v>
      </c>
      <c r="Q1559" s="13">
        <f t="shared" si="2076"/>
        <v>1.0500841770612366E-2</v>
      </c>
      <c r="R1559" s="13">
        <f t="shared" si="2077"/>
        <v>9.0605916613804724E-2</v>
      </c>
      <c r="S1559" s="13">
        <f t="shared" si="2078"/>
        <v>4.1825529870465325E-2</v>
      </c>
      <c r="T1559" s="13">
        <f t="shared" si="2079"/>
        <v>2.9637924054892153E-2</v>
      </c>
      <c r="U1559" s="13">
        <f t="shared" si="2080"/>
        <v>8.7059065832015212E-2</v>
      </c>
      <c r="V1559" s="13">
        <f t="shared" si="2081"/>
        <v>1.2603177505823316E-2</v>
      </c>
      <c r="W1559" s="13">
        <f t="shared" si="2082"/>
        <v>3.3632589318860983E-3</v>
      </c>
      <c r="X1559" s="13">
        <f t="shared" si="2083"/>
        <v>9.4925735457839343E-3</v>
      </c>
      <c r="Y1559" s="13">
        <f t="shared" si="2084"/>
        <v>1.33960771898678E-2</v>
      </c>
      <c r="Z1559" s="13">
        <f t="shared" si="2085"/>
        <v>8.5243047944312117E-2</v>
      </c>
      <c r="AA1559" s="13">
        <f t="shared" si="2086"/>
        <v>8.1906131520497263E-2</v>
      </c>
      <c r="AB1559" s="13">
        <f t="shared" si="2087"/>
        <v>3.9349920858271187E-2</v>
      </c>
      <c r="AC1559" s="13">
        <f t="shared" si="2088"/>
        <v>2.136196411642902E-3</v>
      </c>
      <c r="AD1559" s="13">
        <f t="shared" si="2089"/>
        <v>8.07900277664024E-4</v>
      </c>
      <c r="AE1559" s="13">
        <f t="shared" si="2090"/>
        <v>2.2802445362374302E-3</v>
      </c>
      <c r="AF1559" s="13">
        <f t="shared" si="2091"/>
        <v>3.2179188996410641E-3</v>
      </c>
      <c r="AG1559" s="13">
        <f t="shared" si="2092"/>
        <v>3.0274536729449977E-3</v>
      </c>
      <c r="AH1559" s="13">
        <f t="shared" si="2093"/>
        <v>6.0148201362568529E-2</v>
      </c>
      <c r="AI1559" s="13">
        <f t="shared" si="2094"/>
        <v>5.779364546821808E-2</v>
      </c>
      <c r="AJ1559" s="13">
        <f t="shared" si="2095"/>
        <v>2.7765630399919999E-2</v>
      </c>
      <c r="AK1559" s="13">
        <f t="shared" si="2096"/>
        <v>8.8929065385329967E-3</v>
      </c>
      <c r="AL1559" s="13">
        <f t="shared" si="2097"/>
        <v>2.3173001161689671E-4</v>
      </c>
      <c r="AM1559" s="13">
        <f t="shared" si="2098"/>
        <v>1.5525485771232604E-4</v>
      </c>
      <c r="AN1559" s="13">
        <f t="shared" si="2099"/>
        <v>4.3819645915516638E-4</v>
      </c>
      <c r="AO1559" s="13">
        <f t="shared" si="2100"/>
        <v>6.1839010915817807E-4</v>
      </c>
      <c r="AP1559" s="13">
        <f t="shared" si="2101"/>
        <v>5.8178825062763667E-4</v>
      </c>
      <c r="AQ1559" s="13">
        <f t="shared" si="2102"/>
        <v>4.1051461313288876E-4</v>
      </c>
      <c r="AR1559" s="13">
        <f t="shared" si="2103"/>
        <v>3.3952855646508968E-2</v>
      </c>
      <c r="AS1559" s="13">
        <f t="shared" si="2104"/>
        <v>3.2623740318344419E-2</v>
      </c>
      <c r="AT1559" s="13">
        <f t="shared" si="2105"/>
        <v>1.5673327207577657E-2</v>
      </c>
      <c r="AU1559" s="13">
        <f t="shared" si="2106"/>
        <v>5.0199268663187295E-3</v>
      </c>
      <c r="AV1559" s="13">
        <f t="shared" si="2107"/>
        <v>1.2058543190659533E-3</v>
      </c>
      <c r="AW1559" s="13">
        <f t="shared" si="2108"/>
        <v>1.7456649556378679E-5</v>
      </c>
      <c r="AX1559" s="13">
        <f t="shared" si="2109"/>
        <v>2.4862877582871875E-5</v>
      </c>
      <c r="AY1559" s="13">
        <f t="shared" si="2110"/>
        <v>7.0173810222479448E-5</v>
      </c>
      <c r="AZ1559" s="13">
        <f t="shared" si="2111"/>
        <v>9.9030444580014613E-5</v>
      </c>
      <c r="BA1559" s="13">
        <f t="shared" si="2112"/>
        <v>9.3168936983024331E-5</v>
      </c>
      <c r="BB1559" s="13">
        <f t="shared" si="2113"/>
        <v>6.5740774380244706E-5</v>
      </c>
      <c r="BC1559" s="13">
        <f t="shared" si="2114"/>
        <v>3.7109788357050315E-5</v>
      </c>
      <c r="BD1559" s="13">
        <f t="shared" si="2115"/>
        <v>1.597161096034155E-2</v>
      </c>
      <c r="BE1559" s="13">
        <f t="shared" si="2116"/>
        <v>1.5346387763686705E-2</v>
      </c>
      <c r="BF1559" s="13">
        <f t="shared" si="2117"/>
        <v>7.3728197480586732E-3</v>
      </c>
      <c r="BG1559" s="13">
        <f t="shared" si="2118"/>
        <v>2.3614013440561065E-3</v>
      </c>
      <c r="BH1559" s="13">
        <f t="shared" si="2119"/>
        <v>5.672405366866168E-4</v>
      </c>
      <c r="BI1559" s="13">
        <f t="shared" si="2120"/>
        <v>1.0900707828270844E-4</v>
      </c>
      <c r="BJ1559" s="14">
        <f t="shared" si="2121"/>
        <v>0.10017573147524193</v>
      </c>
      <c r="BK1559" s="14">
        <f t="shared" si="2122"/>
        <v>0.1413053882135244</v>
      </c>
      <c r="BL1559" s="14">
        <f t="shared" si="2123"/>
        <v>0.64792970886829582</v>
      </c>
      <c r="BM1559" s="14">
        <f t="shared" si="2124"/>
        <v>0.70299439419317789</v>
      </c>
      <c r="BN1559" s="14">
        <f t="shared" si="2125"/>
        <v>0.27160676514753046</v>
      </c>
    </row>
    <row r="1560" spans="1:66" x14ac:dyDescent="0.25">
      <c r="A1560" t="s">
        <v>347</v>
      </c>
      <c r="B1560" t="s">
        <v>253</v>
      </c>
      <c r="C1560" t="s">
        <v>250</v>
      </c>
      <c r="D1560" t="s">
        <v>401</v>
      </c>
      <c r="E1560" s="10">
        <f>VLOOKUP(A1560,home!$A$2:$E$405,3,FALSE)</f>
        <v>1.2816000000000001</v>
      </c>
      <c r="F1560" s="10">
        <f>VLOOKUP(B1560,home!$B$2:$E$405,3,FALSE)</f>
        <v>1.1147</v>
      </c>
      <c r="G1560" s="10">
        <f>VLOOKUP(C1560,away!$B$2:$E$405,4,FALSE)</f>
        <v>0.33439999999999998</v>
      </c>
      <c r="H1560" s="10">
        <f>VLOOKUP(A1560,away!$A$2:$E$405,3,FALSE)</f>
        <v>0.83499999999999996</v>
      </c>
      <c r="I1560" s="10">
        <f>VLOOKUP(C1560,away!$B$2:$E$405,3,FALSE)</f>
        <v>1.5398000000000001</v>
      </c>
      <c r="J1560" s="10">
        <f>VLOOKUP(B1560,home!$B$2:$E$405,4,FALSE)</f>
        <v>0.85540000000000005</v>
      </c>
      <c r="K1560" s="12">
        <f t="shared" si="2070"/>
        <v>0.47772367948799999</v>
      </c>
      <c r="L1560" s="12">
        <f t="shared" si="2071"/>
        <v>1.0998160082000001</v>
      </c>
      <c r="M1560" s="13">
        <f t="shared" si="2072"/>
        <v>0.20648248518423826</v>
      </c>
      <c r="N1560" s="13">
        <f t="shared" si="2073"/>
        <v>9.8641572572040731E-2</v>
      </c>
      <c r="O1560" s="13">
        <f t="shared" si="2074"/>
        <v>0.22709274261854456</v>
      </c>
      <c r="P1560" s="13">
        <f t="shared" si="2075"/>
        <v>0.10848758058875245</v>
      </c>
      <c r="Q1560" s="13">
        <f t="shared" si="2076"/>
        <v>2.3561707499798943E-2</v>
      </c>
      <c r="R1560" s="13">
        <f t="shared" si="2077"/>
        <v>0.12488011683895886</v>
      </c>
      <c r="S1560" s="13">
        <f t="shared" si="2078"/>
        <v>1.4250064759124039E-2</v>
      </c>
      <c r="T1560" s="13">
        <f t="shared" si="2079"/>
        <v>2.5913543088804877E-2</v>
      </c>
      <c r="U1560" s="13">
        <f t="shared" si="2080"/>
        <v>5.965818891119877E-2</v>
      </c>
      <c r="V1560" s="13">
        <f t="shared" si="2081"/>
        <v>8.3190001836448539E-4</v>
      </c>
      <c r="W1560" s="13">
        <f t="shared" si="2082"/>
        <v>3.7519952006079865E-3</v>
      </c>
      <c r="X1560" s="13">
        <f t="shared" si="2083"/>
        <v>4.1265043843182348E-3</v>
      </c>
      <c r="Y1560" s="13">
        <f t="shared" si="2084"/>
        <v>2.2691977898903399E-3</v>
      </c>
      <c r="Z1560" s="13">
        <f t="shared" si="2085"/>
        <v>4.5781717201791118E-2</v>
      </c>
      <c r="AA1560" s="13">
        <f t="shared" si="2086"/>
        <v>2.1871010394918716E-2</v>
      </c>
      <c r="AB1560" s="13">
        <f t="shared" si="2087"/>
        <v>5.2241497799904333E-3</v>
      </c>
      <c r="AC1560" s="13">
        <f t="shared" si="2088"/>
        <v>2.7317940612364039E-5</v>
      </c>
      <c r="AD1560" s="13">
        <f t="shared" si="2089"/>
        <v>4.4810423816394088E-4</v>
      </c>
      <c r="AE1560" s="13">
        <f t="shared" si="2090"/>
        <v>4.9283221447496764E-4</v>
      </c>
      <c r="AF1560" s="13">
        <f t="shared" si="2091"/>
        <v>2.7101237941811254E-4</v>
      </c>
      <c r="AG1560" s="13">
        <f t="shared" si="2092"/>
        <v>9.9354584434804152E-5</v>
      </c>
      <c r="AH1560" s="13">
        <f t="shared" si="2093"/>
        <v>1.2587866365353795E-2</v>
      </c>
      <c r="AI1560" s="13">
        <f t="shared" si="2094"/>
        <v>6.0135218369600516E-3</v>
      </c>
      <c r="AJ1560" s="13">
        <f t="shared" si="2095"/>
        <v>1.4364008893169966E-3</v>
      </c>
      <c r="AK1560" s="13">
        <f t="shared" si="2096"/>
        <v>2.2873423935478376E-4</v>
      </c>
      <c r="AL1560" s="13">
        <f t="shared" si="2097"/>
        <v>5.7412274577346651E-7</v>
      </c>
      <c r="AM1560" s="13">
        <f t="shared" si="2098"/>
        <v>4.281400108996899E-5</v>
      </c>
      <c r="AN1560" s="13">
        <f t="shared" si="2099"/>
        <v>4.7087523773840148E-5</v>
      </c>
      <c r="AO1560" s="13">
        <f t="shared" si="2100"/>
        <v>2.5893806216483738E-5</v>
      </c>
      <c r="AP1560" s="13">
        <f t="shared" si="2101"/>
        <v>9.4928075300391651E-6</v>
      </c>
      <c r="AQ1560" s="13">
        <f t="shared" si="2102"/>
        <v>2.6100854210746441E-6</v>
      </c>
      <c r="AR1560" s="13">
        <f t="shared" si="2103"/>
        <v>2.7688673875396926E-3</v>
      </c>
      <c r="AS1560" s="13">
        <f t="shared" si="2104"/>
        <v>1.3227535163897878E-3</v>
      </c>
      <c r="AT1560" s="13">
        <f t="shared" si="2105"/>
        <v>3.1595533845271001E-4</v>
      </c>
      <c r="AU1560" s="13">
        <f t="shared" si="2106"/>
        <v>5.0313115613168349E-5</v>
      </c>
      <c r="AV1560" s="13">
        <f t="shared" si="2107"/>
        <v>6.0089416793069794E-6</v>
      </c>
      <c r="AW1560" s="13">
        <f t="shared" si="2108"/>
        <v>8.3791324956367109E-9</v>
      </c>
      <c r="AX1560" s="13">
        <f t="shared" si="2109"/>
        <v>3.4088770223838706E-6</v>
      </c>
      <c r="AY1560" s="13">
        <f t="shared" si="2110"/>
        <v>3.749137519202931E-6</v>
      </c>
      <c r="AZ1560" s="13">
        <f t="shared" si="2111"/>
        <v>2.0616807302813092E-6</v>
      </c>
      <c r="BA1560" s="13">
        <f t="shared" si="2112"/>
        <v>7.5582315698695026E-7</v>
      </c>
      <c r="BB1560" s="13">
        <f t="shared" si="2113"/>
        <v>2.0781660185562739E-7</v>
      </c>
      <c r="BC1560" s="13">
        <f t="shared" si="2114"/>
        <v>4.5712005098108992E-8</v>
      </c>
      <c r="BD1560" s="13">
        <f t="shared" si="2115"/>
        <v>5.0754077956651096E-4</v>
      </c>
      <c r="BE1560" s="13">
        <f t="shared" si="2116"/>
        <v>2.4246424870472152E-4</v>
      </c>
      <c r="BF1560" s="13">
        <f t="shared" si="2117"/>
        <v>5.7915456517756564E-5</v>
      </c>
      <c r="BG1560" s="13">
        <f t="shared" si="2118"/>
        <v>9.2225283289633158E-6</v>
      </c>
      <c r="BH1560" s="13">
        <f t="shared" si="2119"/>
        <v>1.1014550418736673E-6</v>
      </c>
      <c r="BI1560" s="13">
        <f t="shared" si="2120"/>
        <v>1.0523823107889953E-7</v>
      </c>
      <c r="BJ1560" s="14">
        <f t="shared" si="2121"/>
        <v>0.15971395122302015</v>
      </c>
      <c r="BK1560" s="14">
        <f t="shared" si="2122"/>
        <v>0.33008367175135656</v>
      </c>
      <c r="BL1560" s="14">
        <f t="shared" si="2123"/>
        <v>0.46427497988066252</v>
      </c>
      <c r="BM1560" s="14">
        <f t="shared" si="2124"/>
        <v>0.21070437399610989</v>
      </c>
      <c r="BN1560" s="14">
        <f t="shared" si="2125"/>
        <v>0.7891462053023337</v>
      </c>
    </row>
    <row r="1561" spans="1:66" x14ac:dyDescent="0.25">
      <c r="A1561" t="s">
        <v>347</v>
      </c>
      <c r="B1561" t="s">
        <v>256</v>
      </c>
      <c r="C1561" t="s">
        <v>251</v>
      </c>
      <c r="D1561" t="s">
        <v>401</v>
      </c>
      <c r="E1561" s="10">
        <f>VLOOKUP(A1561,home!$A$2:$E$405,3,FALSE)</f>
        <v>1.2816000000000001</v>
      </c>
      <c r="F1561" s="10">
        <f>VLOOKUP(B1561,home!$B$2:$E$405,3,FALSE)</f>
        <v>0.2601</v>
      </c>
      <c r="G1561" s="10">
        <f>VLOOKUP(C1561,away!$B$2:$E$405,4,FALSE)</f>
        <v>0.55730000000000002</v>
      </c>
      <c r="H1561" s="10">
        <f>VLOOKUP(A1561,away!$A$2:$E$405,3,FALSE)</f>
        <v>0.83499999999999996</v>
      </c>
      <c r="I1561" s="10">
        <f>VLOOKUP(C1561,away!$B$2:$E$405,3,FALSE)</f>
        <v>1.5398000000000001</v>
      </c>
      <c r="J1561" s="10">
        <f>VLOOKUP(B1561,home!$B$2:$E$405,4,FALSE)</f>
        <v>0.998</v>
      </c>
      <c r="K1561" s="12">
        <f t="shared" si="2070"/>
        <v>0.185772700368</v>
      </c>
      <c r="L1561" s="12">
        <f t="shared" si="2071"/>
        <v>1.283161534</v>
      </c>
      <c r="M1561" s="13">
        <f t="shared" si="2072"/>
        <v>0.23017066249432366</v>
      </c>
      <c r="N1561" s="13">
        <f t="shared" si="2073"/>
        <v>4.275942551706205E-2</v>
      </c>
      <c r="O1561" s="13">
        <f t="shared" si="2074"/>
        <v>0.29534614036801266</v>
      </c>
      <c r="P1561" s="13">
        <f t="shared" si="2075"/>
        <v>5.4867250039432089E-2</v>
      </c>
      <c r="Q1561" s="13">
        <f t="shared" si="2076"/>
        <v>3.9717669722444905E-3</v>
      </c>
      <c r="R1561" s="13">
        <f t="shared" si="2077"/>
        <v>0.18948840326779923</v>
      </c>
      <c r="S1561" s="13">
        <f t="shared" si="2078"/>
        <v>3.2697641548516212E-3</v>
      </c>
      <c r="T1561" s="13">
        <f t="shared" si="2079"/>
        <v>5.0964186007957761E-3</v>
      </c>
      <c r="U1561" s="13">
        <f t="shared" si="2080"/>
        <v>3.5201772363479621E-2</v>
      </c>
      <c r="V1561" s="13">
        <f t="shared" si="2081"/>
        <v>8.6603839231509655E-5</v>
      </c>
      <c r="W1561" s="13">
        <f t="shared" si="2082"/>
        <v>2.4594862522209823E-4</v>
      </c>
      <c r="X1561" s="13">
        <f t="shared" si="2083"/>
        <v>3.1559181522517864E-4</v>
      </c>
      <c r="Y1561" s="13">
        <f t="shared" si="2084"/>
        <v>2.024776388710924E-4</v>
      </c>
      <c r="Z1561" s="13">
        <f t="shared" si="2085"/>
        <v>8.1048076737439953E-2</v>
      </c>
      <c r="AA1561" s="13">
        <f t="shared" si="2086"/>
        <v>1.5056520075147104E-2</v>
      </c>
      <c r="AB1561" s="13">
        <f t="shared" si="2087"/>
        <v>1.3985451962525398E-3</v>
      </c>
      <c r="AC1561" s="13">
        <f t="shared" si="2088"/>
        <v>1.2902693728417701E-6</v>
      </c>
      <c r="AD1561" s="13">
        <f t="shared" si="2089"/>
        <v>1.1422635064826586E-5</v>
      </c>
      <c r="AE1561" s="13">
        <f t="shared" si="2090"/>
        <v>1.4657085932105074E-5</v>
      </c>
      <c r="AF1561" s="13">
        <f t="shared" si="2091"/>
        <v>9.4037044343048836E-6</v>
      </c>
      <c r="AG1561" s="13">
        <f t="shared" si="2092"/>
        <v>4.0221572690684184E-6</v>
      </c>
      <c r="AH1561" s="13">
        <f t="shared" si="2093"/>
        <v>2.5999443618540782E-2</v>
      </c>
      <c r="AI1561" s="13">
        <f t="shared" si="2094"/>
        <v>4.8299868490818869E-3</v>
      </c>
      <c r="AJ1561" s="13">
        <f t="shared" si="2095"/>
        <v>4.4863984984793484E-4</v>
      </c>
      <c r="AK1561" s="13">
        <f t="shared" si="2096"/>
        <v>2.7781678799648317E-5</v>
      </c>
      <c r="AL1561" s="13">
        <f t="shared" si="2097"/>
        <v>1.2302789857013437E-8</v>
      </c>
      <c r="AM1561" s="13">
        <f t="shared" si="2098"/>
        <v>4.2440275226220794E-7</v>
      </c>
      <c r="AN1561" s="13">
        <f t="shared" si="2099"/>
        <v>5.4457728662659678E-7</v>
      </c>
      <c r="AO1561" s="13">
        <f t="shared" si="2100"/>
        <v>3.4939031324467082E-7</v>
      </c>
      <c r="AP1561" s="13">
        <f t="shared" si="2101"/>
        <v>1.494414034359241E-7</v>
      </c>
      <c r="AQ1561" s="13">
        <f t="shared" si="2102"/>
        <v>4.7939365118988294E-8</v>
      </c>
      <c r="AR1561" s="13">
        <f t="shared" si="2103"/>
        <v>6.672297191342668E-3</v>
      </c>
      <c r="AS1561" s="13">
        <f t="shared" si="2104"/>
        <v>1.2395306668935495E-3</v>
      </c>
      <c r="AT1561" s="13">
        <f t="shared" si="2105"/>
        <v>1.1513547958888128E-4</v>
      </c>
      <c r="AU1561" s="13">
        <f t="shared" si="2106"/>
        <v>7.129676317130411E-6</v>
      </c>
      <c r="AV1561" s="13">
        <f t="shared" si="2107"/>
        <v>3.3112480554577316E-7</v>
      </c>
      <c r="AW1561" s="13">
        <f t="shared" si="2108"/>
        <v>8.1463737475905726E-11</v>
      </c>
      <c r="AX1561" s="13">
        <f t="shared" si="2109"/>
        <v>1.314040755522696E-8</v>
      </c>
      <c r="AY1561" s="13">
        <f t="shared" si="2110"/>
        <v>1.6861265515950218E-8</v>
      </c>
      <c r="AZ1561" s="13">
        <f t="shared" si="2111"/>
        <v>1.0817863662313993E-8</v>
      </c>
      <c r="BA1561" s="13">
        <f t="shared" si="2112"/>
        <v>4.6270221771792262E-9</v>
      </c>
      <c r="BB1561" s="13">
        <f t="shared" si="2113"/>
        <v>1.4843042186803284E-9</v>
      </c>
      <c r="BC1561" s="13">
        <f t="shared" si="2114"/>
        <v>3.8092041563290479E-10</v>
      </c>
      <c r="BD1561" s="13">
        <f t="shared" si="2115"/>
        <v>1.4269391832245212E-3</v>
      </c>
      <c r="BE1561" s="13">
        <f t="shared" si="2116"/>
        <v>2.6508634532852759E-4</v>
      </c>
      <c r="BF1561" s="13">
        <f t="shared" si="2117"/>
        <v>2.4622903101182367E-5</v>
      </c>
      <c r="BG1561" s="13">
        <f t="shared" si="2118"/>
        <v>1.5247544000020839E-6</v>
      </c>
      <c r="BH1561" s="13">
        <f t="shared" si="2119"/>
        <v>7.0814435571594143E-8</v>
      </c>
      <c r="BI1561" s="13">
        <f t="shared" si="2120"/>
        <v>2.6310777842341601E-9</v>
      </c>
      <c r="BJ1561" s="14">
        <f t="shared" si="2121"/>
        <v>5.2632697815025199E-2</v>
      </c>
      <c r="BK1561" s="14">
        <f t="shared" si="2122"/>
        <v>0.28839559996126712</v>
      </c>
      <c r="BL1561" s="14">
        <f t="shared" si="2123"/>
        <v>0.57754990403747675</v>
      </c>
      <c r="BM1561" s="14">
        <f t="shared" si="2124"/>
        <v>0.18302261311253312</v>
      </c>
      <c r="BN1561" s="14">
        <f t="shared" si="2125"/>
        <v>0.81660364865887414</v>
      </c>
    </row>
    <row r="1562" spans="1:66" x14ac:dyDescent="0.25">
      <c r="A1562" t="s">
        <v>347</v>
      </c>
      <c r="B1562" t="s">
        <v>249</v>
      </c>
      <c r="C1562" t="s">
        <v>323</v>
      </c>
      <c r="D1562" t="s">
        <v>401</v>
      </c>
      <c r="E1562" s="10">
        <f>VLOOKUP(A1562,home!$A$2:$E$405,3,FALSE)</f>
        <v>1.2816000000000001</v>
      </c>
      <c r="F1562" s="10">
        <f>VLOOKUP(B1562,home!$B$2:$E$405,3,FALSE)</f>
        <v>1.1147</v>
      </c>
      <c r="G1562" s="10">
        <f>VLOOKUP(C1562,away!$B$2:$E$405,4,FALSE)</f>
        <v>0.6502</v>
      </c>
      <c r="H1562" s="10">
        <f>VLOOKUP(A1562,away!$A$2:$E$405,3,FALSE)</f>
        <v>0.83499999999999996</v>
      </c>
      <c r="I1562" s="10">
        <f>VLOOKUP(C1562,away!$B$2:$E$405,3,FALSE)</f>
        <v>1.996</v>
      </c>
      <c r="J1562" s="10">
        <f>VLOOKUP(B1562,home!$B$2:$E$405,4,FALSE)</f>
        <v>1.8819999999999999</v>
      </c>
      <c r="K1562" s="12">
        <f t="shared" si="2070"/>
        <v>0.92887540790400003</v>
      </c>
      <c r="L1562" s="12">
        <f t="shared" si="2071"/>
        <v>3.1366541199999998</v>
      </c>
      <c r="M1562" s="13">
        <f t="shared" si="2072"/>
        <v>1.7153903397690958E-2</v>
      </c>
      <c r="N1562" s="13">
        <f t="shared" si="2073"/>
        <v>1.5933839015676004E-2</v>
      </c>
      <c r="O1562" s="13">
        <f t="shared" si="2074"/>
        <v>5.3805861766449345E-2</v>
      </c>
      <c r="P1562" s="13">
        <f t="shared" si="2075"/>
        <v>4.9978941795936878E-2</v>
      </c>
      <c r="Q1562" s="13">
        <f t="shared" si="2076"/>
        <v>7.4002756075813589E-3</v>
      </c>
      <c r="R1562" s="13">
        <f t="shared" si="2077"/>
        <v>8.438518899494192E-2</v>
      </c>
      <c r="S1562" s="13">
        <f t="shared" si="2078"/>
        <v>3.6404172349744628E-2</v>
      </c>
      <c r="T1562" s="13">
        <f t="shared" si="2079"/>
        <v>2.3212104973655574E-2</v>
      </c>
      <c r="U1562" s="13">
        <f t="shared" si="2080"/>
        <v>7.8383326848732823E-2</v>
      </c>
      <c r="V1562" s="13">
        <f t="shared" si="2081"/>
        <v>1.1785085805679597E-2</v>
      </c>
      <c r="W1562" s="13">
        <f t="shared" si="2082"/>
        <v>2.2913113411980519E-3</v>
      </c>
      <c r="X1562" s="13">
        <f t="shared" si="2083"/>
        <v>7.1870511585715949E-3</v>
      </c>
      <c r="Y1562" s="13">
        <f t="shared" si="2084"/>
        <v>1.1271646813592185E-2</v>
      </c>
      <c r="Z1562" s="13">
        <f t="shared" si="2085"/>
        <v>8.8229050242654386E-2</v>
      </c>
      <c r="AA1562" s="13">
        <f t="shared" si="2086"/>
        <v>8.1953795033128121E-2</v>
      </c>
      <c r="AB1562" s="13">
        <f t="shared" si="2087"/>
        <v>3.8062432395338845E-2</v>
      </c>
      <c r="AC1562" s="13">
        <f t="shared" si="2088"/>
        <v>2.1460353071209252E-3</v>
      </c>
      <c r="AD1562" s="13">
        <f t="shared" si="2089"/>
        <v>5.3208568917260046E-4</v>
      </c>
      <c r="AE1562" s="13">
        <f t="shared" si="2090"/>
        <v>1.6689687691362764E-3</v>
      </c>
      <c r="AF1562" s="13">
        <f t="shared" si="2091"/>
        <v>2.6174888829313156E-3</v>
      </c>
      <c r="AG1562" s="13">
        <f t="shared" si="2092"/>
        <v>2.7367190962335692E-3</v>
      </c>
      <c r="AH1562" s="13">
        <f t="shared" si="2093"/>
        <v>6.9186003486827227E-2</v>
      </c>
      <c r="AI1562" s="13">
        <f t="shared" si="2094"/>
        <v>6.4265177210074215E-2</v>
      </c>
      <c r="AJ1562" s="13">
        <f t="shared" si="2095"/>
        <v>2.9847171347515265E-2</v>
      </c>
      <c r="AK1562" s="13">
        <f t="shared" si="2096"/>
        <v>9.2414344867346072E-3</v>
      </c>
      <c r="AL1562" s="13">
        <f t="shared" si="2097"/>
        <v>2.5010418030233233E-4</v>
      </c>
      <c r="AM1562" s="13">
        <f t="shared" si="2098"/>
        <v>9.8848262314016062E-5</v>
      </c>
      <c r="AN1562" s="13">
        <f t="shared" si="2099"/>
        <v>3.1005280924209923E-4</v>
      </c>
      <c r="AO1562" s="13">
        <f t="shared" si="2100"/>
        <v>4.8626421076340237E-4</v>
      </c>
      <c r="AP1562" s="13">
        <f t="shared" si="2101"/>
        <v>5.0841421336652465E-4</v>
      </c>
      <c r="AQ1562" s="13">
        <f t="shared" si="2102"/>
        <v>3.9867988425566715E-4</v>
      </c>
      <c r="AR1562" s="13">
        <f t="shared" si="2103"/>
        <v>4.3402512576658198E-2</v>
      </c>
      <c r="AS1562" s="13">
        <f t="shared" si="2104"/>
        <v>4.0315526573701882E-2</v>
      </c>
      <c r="AT1562" s="13">
        <f t="shared" si="2105"/>
        <v>1.8724050595505942E-2</v>
      </c>
      <c r="AU1562" s="13">
        <f t="shared" si="2106"/>
        <v>5.7974367115052388E-3</v>
      </c>
      <c r="AV1562" s="13">
        <f t="shared" si="2107"/>
        <v>1.3462740975492631E-3</v>
      </c>
      <c r="AW1562" s="13">
        <f t="shared" si="2108"/>
        <v>2.0241493179028576E-5</v>
      </c>
      <c r="AX1562" s="13">
        <f t="shared" si="2109"/>
        <v>1.5302953329588872E-5</v>
      </c>
      <c r="AY1562" s="13">
        <f t="shared" si="2110"/>
        <v>4.8000071609422657E-5</v>
      </c>
      <c r="AZ1562" s="13">
        <f t="shared" si="2111"/>
        <v>7.527981118699531E-5</v>
      </c>
      <c r="BA1562" s="13">
        <f t="shared" si="2112"/>
        <v>7.8708909970836956E-5</v>
      </c>
      <c r="BB1562" s="13">
        <f t="shared" si="2113"/>
        <v>6.1720656685183714E-5</v>
      </c>
      <c r="BC1562" s="13">
        <f t="shared" si="2114"/>
        <v>3.8719270416137406E-5</v>
      </c>
      <c r="BD1562" s="13">
        <f t="shared" si="2115"/>
        <v>2.2689778315321114E-2</v>
      </c>
      <c r="BE1562" s="13">
        <f t="shared" si="2116"/>
        <v>2.1075977087895235E-2</v>
      </c>
      <c r="BF1562" s="13">
        <f t="shared" si="2117"/>
        <v>9.7884784072470241E-3</v>
      </c>
      <c r="BG1562" s="13">
        <f t="shared" si="2118"/>
        <v>3.0307589577636914E-3</v>
      </c>
      <c r="BH1562" s="13">
        <f t="shared" si="2119"/>
        <v>7.0379936578786263E-4</v>
      </c>
      <c r="BI1562" s="13">
        <f t="shared" si="2120"/>
        <v>1.3074838459575553E-4</v>
      </c>
      <c r="BJ1562" s="14">
        <f t="shared" si="2121"/>
        <v>7.69714824008884E-2</v>
      </c>
      <c r="BK1562" s="14">
        <f t="shared" si="2122"/>
        <v>0.11776624290808474</v>
      </c>
      <c r="BL1562" s="14">
        <f t="shared" si="2123"/>
        <v>0.67613573264327365</v>
      </c>
      <c r="BM1562" s="14">
        <f t="shared" si="2124"/>
        <v>0.7304167390381946</v>
      </c>
      <c r="BN1562" s="14">
        <f t="shared" si="2125"/>
        <v>0.22865801057827645</v>
      </c>
    </row>
    <row r="1563" spans="1:66" x14ac:dyDescent="0.25">
      <c r="A1563" t="s">
        <v>348</v>
      </c>
      <c r="B1563" t="s">
        <v>327</v>
      </c>
      <c r="C1563" t="s">
        <v>266</v>
      </c>
      <c r="D1563" t="s">
        <v>401</v>
      </c>
      <c r="E1563" s="10">
        <f>VLOOKUP(A1563,home!$A$2:$E$405,3,FALSE)</f>
        <v>1.4792000000000001</v>
      </c>
      <c r="F1563" s="10">
        <f>VLOOKUP(B1563,home!$B$2:$E$405,3,FALSE)</f>
        <v>0.67600000000000005</v>
      </c>
      <c r="G1563" s="10">
        <f>VLOOKUP(C1563,away!$B$2:$E$405,4,FALSE)</f>
        <v>0.67600000000000005</v>
      </c>
      <c r="H1563" s="10">
        <f>VLOOKUP(A1563,away!$A$2:$E$405,3,FALSE)</f>
        <v>1.1875</v>
      </c>
      <c r="I1563" s="10">
        <f>VLOOKUP(C1563,away!$B$2:$E$405,3,FALSE)</f>
        <v>1.5639000000000001</v>
      </c>
      <c r="J1563" s="10">
        <f>VLOOKUP(B1563,home!$B$2:$E$405,4,FALSE)</f>
        <v>1.8246</v>
      </c>
      <c r="K1563" s="12">
        <f t="shared" si="2070"/>
        <v>0.67595889920000019</v>
      </c>
      <c r="L1563" s="12">
        <f t="shared" si="2071"/>
        <v>3.3885216787500001</v>
      </c>
      <c r="M1563" s="13">
        <f t="shared" si="2072"/>
        <v>1.7171906424357158E-2</v>
      </c>
      <c r="N1563" s="13">
        <f t="shared" si="2073"/>
        <v>1.1607502963773875E-2</v>
      </c>
      <c r="O1563" s="13">
        <f t="shared" si="2074"/>
        <v>5.8187377184400632E-2</v>
      </c>
      <c r="P1563" s="13">
        <f t="shared" si="2075"/>
        <v>3.9332275428902649E-2</v>
      </c>
      <c r="Q1563" s="13">
        <f t="shared" si="2076"/>
        <v>3.9230974629266635E-3</v>
      </c>
      <c r="R1563" s="13">
        <f t="shared" si="2077"/>
        <v>9.8584594509472365E-2</v>
      </c>
      <c r="S1563" s="13">
        <f t="shared" si="2078"/>
        <v>2.2522657825294053E-2</v>
      </c>
      <c r="T1563" s="13">
        <f t="shared" si="2079"/>
        <v>1.3293500800976125E-2</v>
      </c>
      <c r="U1563" s="13">
        <f t="shared" si="2080"/>
        <v>6.6639133982701312E-2</v>
      </c>
      <c r="V1563" s="13">
        <f t="shared" si="2081"/>
        <v>5.7320198797292778E-3</v>
      </c>
      <c r="W1563" s="13">
        <f t="shared" si="2082"/>
        <v>8.8395088083140715E-4</v>
      </c>
      <c r="X1563" s="13">
        <f t="shared" si="2083"/>
        <v>2.995286722647381E-3</v>
      </c>
      <c r="Y1563" s="13">
        <f t="shared" si="2084"/>
        <v>5.074796996881346E-3</v>
      </c>
      <c r="Z1563" s="13">
        <f t="shared" si="2085"/>
        <v>0.11135201189537509</v>
      </c>
      <c r="AA1563" s="13">
        <f t="shared" si="2086"/>
        <v>7.5269383384503064E-2</v>
      </c>
      <c r="AB1563" s="13">
        <f t="shared" si="2087"/>
        <v>2.5439504768025738E-2</v>
      </c>
      <c r="AC1563" s="13">
        <f t="shared" si="2088"/>
        <v>8.2057496668536535E-4</v>
      </c>
      <c r="AD1563" s="13">
        <f t="shared" si="2089"/>
        <v>1.4937861608841708E-4</v>
      </c>
      <c r="AE1563" s="13">
        <f t="shared" si="2090"/>
        <v>5.0617267895727478E-4</v>
      </c>
      <c r="AF1563" s="13">
        <f t="shared" si="2091"/>
        <v>8.5758854791884512E-4</v>
      </c>
      <c r="AG1563" s="13">
        <f t="shared" si="2092"/>
        <v>9.6865246202357974E-4</v>
      </c>
      <c r="AH1563" s="13">
        <f t="shared" si="2093"/>
        <v>9.4329676569976609E-2</v>
      </c>
      <c r="AI1563" s="13">
        <f t="shared" si="2094"/>
        <v>6.3762984336133421E-2</v>
      </c>
      <c r="AJ1563" s="13">
        <f t="shared" si="2095"/>
        <v>2.1550578350779802E-2</v>
      </c>
      <c r="AK1563" s="13">
        <f t="shared" si="2096"/>
        <v>4.8557684063721572E-3</v>
      </c>
      <c r="AL1563" s="13">
        <f t="shared" si="2097"/>
        <v>7.5181123870909187E-5</v>
      </c>
      <c r="AM1563" s="13">
        <f t="shared" si="2098"/>
        <v>2.0194760979029177E-5</v>
      </c>
      <c r="AN1563" s="13">
        <f t="shared" si="2099"/>
        <v>6.8430385374614931E-5</v>
      </c>
      <c r="AO1563" s="13">
        <f t="shared" si="2100"/>
        <v>1.1593892216354987E-4</v>
      </c>
      <c r="AP1563" s="13">
        <f t="shared" si="2101"/>
        <v>1.3095385038736584E-4</v>
      </c>
      <c r="AQ1563" s="13">
        <f t="shared" si="2102"/>
        <v>1.1093499023834331E-4</v>
      </c>
      <c r="AR1563" s="13">
        <f t="shared" si="2103"/>
        <v>6.3927630801368332E-2</v>
      </c>
      <c r="AS1563" s="13">
        <f t="shared" si="2104"/>
        <v>4.3212450944956959E-2</v>
      </c>
      <c r="AT1563" s="13">
        <f t="shared" si="2105"/>
        <v>1.4604920386243557E-2</v>
      </c>
      <c r="AU1563" s="13">
        <f t="shared" si="2106"/>
        <v>3.2907753023962787E-3</v>
      </c>
      <c r="AV1563" s="13">
        <f t="shared" si="2107"/>
        <v>5.5610721273058393E-4</v>
      </c>
      <c r="AW1563" s="13">
        <f t="shared" si="2108"/>
        <v>4.7834018963391883E-6</v>
      </c>
      <c r="AX1563" s="13">
        <f t="shared" si="2109"/>
        <v>2.2751380668319463E-6</v>
      </c>
      <c r="AY1563" s="13">
        <f t="shared" si="2110"/>
        <v>7.7093546616094173E-6</v>
      </c>
      <c r="AZ1563" s="13">
        <f t="shared" si="2111"/>
        <v>1.3061657700017944E-5</v>
      </c>
      <c r="BA1563" s="13">
        <f t="shared" si="2112"/>
        <v>1.4753236758974219E-5</v>
      </c>
      <c r="BB1563" s="13">
        <f t="shared" si="2113"/>
        <v>1.2497915647378885E-5</v>
      </c>
      <c r="BC1563" s="13">
        <f t="shared" si="2114"/>
        <v>8.4698916220664382E-6</v>
      </c>
      <c r="BD1563" s="13">
        <f t="shared" si="2115"/>
        <v>3.6103360473593811E-2</v>
      </c>
      <c r="BE1563" s="13">
        <f t="shared" si="2116"/>
        <v>2.4404387803151267E-2</v>
      </c>
      <c r="BF1563" s="13">
        <f t="shared" si="2117"/>
        <v>8.2481815575340192E-3</v>
      </c>
      <c r="BG1563" s="13">
        <f t="shared" si="2118"/>
        <v>1.8584772420108132E-3</v>
      </c>
      <c r="BH1563" s="13">
        <f t="shared" si="2119"/>
        <v>3.140635576744703E-4</v>
      </c>
      <c r="BI1563" s="13">
        <f t="shared" si="2120"/>
        <v>4.2458811344894155E-5</v>
      </c>
      <c r="BJ1563" s="14">
        <f t="shared" si="2121"/>
        <v>4.0765148236624686E-2</v>
      </c>
      <c r="BK1563" s="14">
        <f t="shared" si="2122"/>
        <v>8.566232500350103E-2</v>
      </c>
      <c r="BL1563" s="14">
        <f t="shared" si="2123"/>
        <v>0.70518181558537008</v>
      </c>
      <c r="BM1563" s="14">
        <f t="shared" si="2124"/>
        <v>0.71415162079427252</v>
      </c>
      <c r="BN1563" s="14">
        <f t="shared" si="2125"/>
        <v>0.22880675397383332</v>
      </c>
    </row>
    <row r="1564" spans="1:66" x14ac:dyDescent="0.25">
      <c r="A1564" t="s">
        <v>348</v>
      </c>
      <c r="B1564" t="s">
        <v>264</v>
      </c>
      <c r="C1564" t="s">
        <v>261</v>
      </c>
      <c r="D1564" t="s">
        <v>401</v>
      </c>
      <c r="E1564" s="10">
        <f>VLOOKUP(A1564,home!$A$2:$E$405,3,FALSE)</f>
        <v>1.4792000000000001</v>
      </c>
      <c r="F1564" s="10">
        <f>VLOOKUP(B1564,home!$B$2:$E$405,3,FALSE)</f>
        <v>1.0141</v>
      </c>
      <c r="G1564" s="10">
        <f>VLOOKUP(C1564,away!$B$2:$E$405,4,FALSE)</f>
        <v>1.8028</v>
      </c>
      <c r="H1564" s="10">
        <f>VLOOKUP(A1564,away!$A$2:$E$405,3,FALSE)</f>
        <v>1.1875</v>
      </c>
      <c r="I1564" s="10">
        <f>VLOOKUP(C1564,away!$B$2:$E$405,3,FALSE)</f>
        <v>0.98250000000000004</v>
      </c>
      <c r="J1564" s="10">
        <f>VLOOKUP(B1564,home!$B$2:$E$405,4,FALSE)</f>
        <v>1.6841999999999999</v>
      </c>
      <c r="K1564" s="12">
        <f t="shared" si="2070"/>
        <v>2.7043022548160001</v>
      </c>
      <c r="L1564" s="12">
        <f t="shared" si="2071"/>
        <v>1.96498771875</v>
      </c>
      <c r="M1564" s="13">
        <f t="shared" si="2072"/>
        <v>9.3789264491324752E-3</v>
      </c>
      <c r="N1564" s="13">
        <f t="shared" si="2073"/>
        <v>2.5363451944142374E-2</v>
      </c>
      <c r="O1564" s="13">
        <f t="shared" si="2074"/>
        <v>1.8429475287604861E-2</v>
      </c>
      <c r="P1564" s="13">
        <f t="shared" si="2075"/>
        <v>4.9838871575345577E-2</v>
      </c>
      <c r="Q1564" s="13">
        <f t="shared" si="2076"/>
        <v>3.4295220141230751E-2</v>
      </c>
      <c r="R1564" s="13">
        <f t="shared" si="2077"/>
        <v>1.8106846301575091E-2</v>
      </c>
      <c r="S1564" s="13">
        <f t="shared" si="2078"/>
        <v>6.6209953062739538E-2</v>
      </c>
      <c r="T1564" s="13">
        <f t="shared" si="2079"/>
        <v>6.738968638934606E-2</v>
      </c>
      <c r="U1564" s="13">
        <f t="shared" si="2080"/>
        <v>4.8966385280956273E-2</v>
      </c>
      <c r="V1564" s="13">
        <f t="shared" si="2081"/>
        <v>3.9092715705677225E-2</v>
      </c>
      <c r="W1564" s="13">
        <f t="shared" si="2082"/>
        <v>3.0914880385780469E-2</v>
      </c>
      <c r="X1564" s="13">
        <f t="shared" si="2083"/>
        <v>6.0747360284683881E-2</v>
      </c>
      <c r="Y1564" s="13">
        <f t="shared" si="2084"/>
        <v>5.9683908452942677E-2</v>
      </c>
      <c r="Z1564" s="13">
        <f t="shared" si="2085"/>
        <v>1.1859910202629638E-2</v>
      </c>
      <c r="AA1564" s="13">
        <f t="shared" si="2086"/>
        <v>3.2072781902886614E-2</v>
      </c>
      <c r="AB1564" s="13">
        <f t="shared" si="2087"/>
        <v>4.3367248209099048E-2</v>
      </c>
      <c r="AC1564" s="13">
        <f t="shared" si="2088"/>
        <v>1.2983474495680145E-2</v>
      </c>
      <c r="AD1564" s="13">
        <f t="shared" si="2089"/>
        <v>2.0900795183658269E-2</v>
      </c>
      <c r="AE1564" s="13">
        <f t="shared" si="2090"/>
        <v>4.1069805847997645E-2</v>
      </c>
      <c r="AF1564" s="13">
        <f t="shared" si="2091"/>
        <v>4.0350832051381159E-2</v>
      </c>
      <c r="AG1564" s="13">
        <f t="shared" si="2092"/>
        <v>2.6429629807435951E-2</v>
      </c>
      <c r="AH1564" s="13">
        <f t="shared" si="2093"/>
        <v>5.8261444734112669E-3</v>
      </c>
      <c r="AI1564" s="13">
        <f t="shared" si="2094"/>
        <v>1.5755655636329868E-2</v>
      </c>
      <c r="AJ1564" s="13">
        <f t="shared" si="2095"/>
        <v>2.1304027531715643E-2</v>
      </c>
      <c r="AK1564" s="13">
        <f t="shared" si="2096"/>
        <v>1.920417656356025E-2</v>
      </c>
      <c r="AL1564" s="13">
        <f t="shared" si="2097"/>
        <v>2.7597261648291535E-3</v>
      </c>
      <c r="AM1564" s="13">
        <f t="shared" si="2098"/>
        <v>1.1304413508522885E-2</v>
      </c>
      <c r="AN1564" s="13">
        <f t="shared" si="2099"/>
        <v>2.2213033711919065E-2</v>
      </c>
      <c r="AO1564" s="13">
        <f t="shared" si="2100"/>
        <v>2.182416922005035E-2</v>
      </c>
      <c r="AP1564" s="13">
        <f t="shared" si="2101"/>
        <v>1.4294741496440236E-2</v>
      </c>
      <c r="AQ1564" s="13">
        <f t="shared" si="2102"/>
        <v>7.0222478708027664E-3</v>
      </c>
      <c r="AR1564" s="13">
        <f t="shared" si="2103"/>
        <v>2.289660467583264E-3</v>
      </c>
      <c r="AS1564" s="13">
        <f t="shared" si="2104"/>
        <v>6.1919339652484785E-3</v>
      </c>
      <c r="AT1564" s="13">
        <f t="shared" si="2105"/>
        <v>8.3724304919466207E-3</v>
      </c>
      <c r="AU1564" s="13">
        <f t="shared" si="2106"/>
        <v>7.5471942192204917E-3</v>
      </c>
      <c r="AV1564" s="13">
        <f t="shared" si="2107"/>
        <v>5.1024735861430652E-3</v>
      </c>
      <c r="AW1564" s="13">
        <f t="shared" si="2108"/>
        <v>4.0736016790766613E-4</v>
      </c>
      <c r="AX1564" s="13">
        <f t="shared" si="2109"/>
        <v>5.0950918234118157E-3</v>
      </c>
      <c r="AY1564" s="13">
        <f t="shared" si="2110"/>
        <v>1.0011792858907761E-2</v>
      </c>
      <c r="AZ1564" s="13">
        <f t="shared" si="2111"/>
        <v>9.8365250052113527E-3</v>
      </c>
      <c r="BA1564" s="13">
        <f t="shared" si="2112"/>
        <v>6.4428836101391969E-3</v>
      </c>
      <c r="BB1564" s="13">
        <f t="shared" si="2113"/>
        <v>3.1650467918147968E-3</v>
      </c>
      <c r="BC1564" s="13">
        <f t="shared" si="2114"/>
        <v>1.2438556150370322E-3</v>
      </c>
      <c r="BD1564" s="13">
        <f t="shared" si="2115"/>
        <v>7.4985911648474954E-4</v>
      </c>
      <c r="BE1564" s="13">
        <f t="shared" si="2116"/>
        <v>2.0278456995040418E-3</v>
      </c>
      <c r="BF1564" s="13">
        <f t="shared" si="2117"/>
        <v>2.7419538487938556E-3</v>
      </c>
      <c r="BG1564" s="13">
        <f t="shared" si="2118"/>
        <v>2.4716906586315442E-3</v>
      </c>
      <c r="BH1564" s="13">
        <f t="shared" si="2119"/>
        <v>1.6710496553362327E-3</v>
      </c>
      <c r="BI1564" s="13">
        <f t="shared" si="2120"/>
        <v>9.0380467016705436E-4</v>
      </c>
      <c r="BJ1564" s="14">
        <f t="shared" si="2121"/>
        <v>0.5195993720008566</v>
      </c>
      <c r="BK1564" s="14">
        <f t="shared" si="2122"/>
        <v>0.19027546031231191</v>
      </c>
      <c r="BL1564" s="14">
        <f t="shared" si="2123"/>
        <v>0.26310263756619823</v>
      </c>
      <c r="BM1564" s="14">
        <f t="shared" si="2124"/>
        <v>0.81982015569196498</v>
      </c>
      <c r="BN1564" s="14">
        <f t="shared" si="2125"/>
        <v>0.15541279169903113</v>
      </c>
    </row>
    <row r="1565" spans="1:66" x14ac:dyDescent="0.25">
      <c r="A1565" t="s">
        <v>348</v>
      </c>
      <c r="B1565" t="s">
        <v>262</v>
      </c>
      <c r="C1565" t="s">
        <v>326</v>
      </c>
      <c r="D1565" t="s">
        <v>401</v>
      </c>
      <c r="E1565" s="10">
        <f>VLOOKUP(A1565,home!$A$2:$E$405,3,FALSE)</f>
        <v>1.4792000000000001</v>
      </c>
      <c r="F1565" s="10">
        <f>VLOOKUP(B1565,home!$B$2:$E$405,3,FALSE)</f>
        <v>0.90139999999999998</v>
      </c>
      <c r="G1565" s="10">
        <f>VLOOKUP(C1565,away!$B$2:$E$405,4,FALSE)</f>
        <v>1.0624</v>
      </c>
      <c r="H1565" s="10">
        <f>VLOOKUP(A1565,away!$A$2:$E$405,3,FALSE)</f>
        <v>1.1875</v>
      </c>
      <c r="I1565" s="10">
        <f>VLOOKUP(C1565,away!$B$2:$E$405,3,FALSE)</f>
        <v>0.84209999999999996</v>
      </c>
      <c r="J1565" s="10">
        <f>VLOOKUP(B1565,home!$B$2:$E$405,4,FALSE)</f>
        <v>0.42109999999999997</v>
      </c>
      <c r="K1565" s="12">
        <f t="shared" si="2070"/>
        <v>1.4165519749120001</v>
      </c>
      <c r="L1565" s="12">
        <f t="shared" si="2071"/>
        <v>0.42109736812499993</v>
      </c>
      <c r="M1565" s="13">
        <f t="shared" si="2072"/>
        <v>0.15919119051929823</v>
      </c>
      <c r="N1565" s="13">
        <f t="shared" si="2073"/>
        <v>0.2255025953187044</v>
      </c>
      <c r="O1565" s="13">
        <f t="shared" si="2074"/>
        <v>6.7034991356361928E-2</v>
      </c>
      <c r="P1565" s="13">
        <f t="shared" si="2075"/>
        <v>9.4958549394063355E-2</v>
      </c>
      <c r="Q1565" s="13">
        <f t="shared" si="2076"/>
        <v>0.15971807337324614</v>
      </c>
      <c r="R1565" s="13">
        <f t="shared" si="2077"/>
        <v>1.4114129216223063E-2</v>
      </c>
      <c r="S1565" s="13">
        <f t="shared" si="2078"/>
        <v>1.4160843438650664E-2</v>
      </c>
      <c r="T1565" s="13">
        <f t="shared" si="2079"/>
        <v>6.7256860339469593E-2</v>
      </c>
      <c r="U1565" s="13">
        <f t="shared" si="2080"/>
        <v>1.9993397615403943E-2</v>
      </c>
      <c r="V1565" s="13">
        <f t="shared" si="2081"/>
        <v>9.3855916045506075E-4</v>
      </c>
      <c r="W1565" s="13">
        <f t="shared" si="2082"/>
        <v>7.5416317422003887E-2</v>
      </c>
      <c r="X1565" s="13">
        <f t="shared" si="2083"/>
        <v>3.1757612780085417E-2</v>
      </c>
      <c r="Y1565" s="13">
        <f t="shared" si="2084"/>
        <v>6.6865235798134149E-3</v>
      </c>
      <c r="Z1565" s="13">
        <f t="shared" si="2085"/>
        <v>1.9811408887759003E-3</v>
      </c>
      <c r="AA1565" s="13">
        <f t="shared" si="2086"/>
        <v>2.8063890385744165E-3</v>
      </c>
      <c r="AB1565" s="13">
        <f t="shared" si="2087"/>
        <v>1.9876979674819896E-3</v>
      </c>
      <c r="AC1565" s="13">
        <f t="shared" si="2088"/>
        <v>3.4991028753927127E-5</v>
      </c>
      <c r="AD1565" s="13">
        <f t="shared" si="2089"/>
        <v>2.670778334618247E-2</v>
      </c>
      <c r="AE1565" s="13">
        <f t="shared" si="2090"/>
        <v>1.1246577275530143E-2</v>
      </c>
      <c r="AF1565" s="13">
        <f t="shared" si="2091"/>
        <v>2.3679520455700876E-3</v>
      </c>
      <c r="AG1565" s="13">
        <f t="shared" si="2092"/>
        <v>3.3237945807859128E-4</v>
      </c>
      <c r="AH1565" s="13">
        <f t="shared" si="2093"/>
        <v>2.0856330353708868E-4</v>
      </c>
      <c r="AI1565" s="13">
        <f t="shared" si="2094"/>
        <v>2.9544075951963393E-4</v>
      </c>
      <c r="AJ1565" s="13">
        <f t="shared" si="2095"/>
        <v>2.0925359568351939E-4</v>
      </c>
      <c r="AK1565" s="13">
        <f t="shared" si="2096"/>
        <v>9.8806198074308897E-5</v>
      </c>
      <c r="AL1565" s="13">
        <f t="shared" si="2097"/>
        <v>8.3489477563171489E-7</v>
      </c>
      <c r="AM1565" s="13">
        <f t="shared" si="2098"/>
        <v>7.5665926489113106E-3</v>
      </c>
      <c r="AN1565" s="13">
        <f t="shared" si="2099"/>
        <v>3.1862722501305248E-3</v>
      </c>
      <c r="AO1565" s="13">
        <f t="shared" si="2100"/>
        <v>6.7086542932984271E-4</v>
      </c>
      <c r="AP1565" s="13">
        <f t="shared" si="2101"/>
        <v>9.4166555552281634E-5</v>
      </c>
      <c r="AQ1565" s="13">
        <f t="shared" si="2102"/>
        <v>9.9133221771155979E-6</v>
      </c>
      <c r="AR1565" s="13">
        <f t="shared" si="2103"/>
        <v>1.7565091641384712E-5</v>
      </c>
      <c r="AS1565" s="13">
        <f t="shared" si="2104"/>
        <v>2.4881865254113781E-5</v>
      </c>
      <c r="AT1565" s="13">
        <f t="shared" si="2105"/>
        <v>1.7623227682604575E-5</v>
      </c>
      <c r="AU1565" s="13">
        <f t="shared" si="2106"/>
        <v>8.3214059927057853E-6</v>
      </c>
      <c r="AV1565" s="13">
        <f t="shared" si="2107"/>
        <v>2.9469260232529831E-6</v>
      </c>
      <c r="AW1565" s="13">
        <f t="shared" si="2108"/>
        <v>1.3833888904287692E-8</v>
      </c>
      <c r="AX1565" s="13">
        <f t="shared" si="2109"/>
        <v>1.7864119600283241E-3</v>
      </c>
      <c r="AY1565" s="13">
        <f t="shared" si="2110"/>
        <v>7.5225337475494998E-4</v>
      </c>
      <c r="AZ1565" s="13">
        <f t="shared" si="2111"/>
        <v>1.5838595813622933E-4</v>
      </c>
      <c r="BA1565" s="13">
        <f t="shared" si="2112"/>
        <v>2.223197003970753E-5</v>
      </c>
      <c r="BB1565" s="13">
        <f t="shared" si="2113"/>
        <v>2.3404560179886728E-6</v>
      </c>
      <c r="BC1565" s="13">
        <f t="shared" si="2114"/>
        <v>1.9711197387746957E-7</v>
      </c>
      <c r="BD1565" s="13">
        <f t="shared" si="2115"/>
        <v>1.2327689768435891E-6</v>
      </c>
      <c r="BE1565" s="13">
        <f t="shared" si="2116"/>
        <v>1.746281328758032E-6</v>
      </c>
      <c r="BF1565" s="13">
        <f t="shared" si="2117"/>
        <v>1.236849132502071E-6</v>
      </c>
      <c r="BG1565" s="13">
        <f t="shared" si="2118"/>
        <v>5.8402036043800115E-7</v>
      </c>
      <c r="BH1565" s="13">
        <f t="shared" si="2119"/>
        <v>2.068237987418172E-7</v>
      </c>
      <c r="BI1565" s="13">
        <f t="shared" si="2120"/>
        <v>5.8595332113304556E-8</v>
      </c>
      <c r="BJ1565" s="14">
        <f t="shared" si="2121"/>
        <v>0.62124230597573626</v>
      </c>
      <c r="BK1565" s="14">
        <f t="shared" si="2122"/>
        <v>0.27003722181075179</v>
      </c>
      <c r="BL1565" s="14">
        <f t="shared" si="2123"/>
        <v>0.10682507290638336</v>
      </c>
      <c r="BM1565" s="14">
        <f t="shared" si="2124"/>
        <v>0.27881397286288417</v>
      </c>
      <c r="BN1565" s="14">
        <f t="shared" si="2125"/>
        <v>0.72051952917789708</v>
      </c>
    </row>
    <row r="1566" spans="1:66" x14ac:dyDescent="0.25">
      <c r="A1566" t="s">
        <v>349</v>
      </c>
      <c r="B1566" t="s">
        <v>276</v>
      </c>
      <c r="C1566" t="s">
        <v>282</v>
      </c>
      <c r="D1566" t="s">
        <v>401</v>
      </c>
      <c r="E1566" s="10">
        <f>VLOOKUP(A1566,home!$A$2:$E$405,3,FALSE)</f>
        <v>1.53</v>
      </c>
      <c r="F1566" s="10">
        <f>VLOOKUP(B1566,home!$B$2:$E$405,3,FALSE)</f>
        <v>1.3574999999999999</v>
      </c>
      <c r="G1566" s="10">
        <f>VLOOKUP(C1566,away!$B$2:$E$405,4,FALSE)</f>
        <v>0.92589999999999995</v>
      </c>
      <c r="H1566" s="10">
        <f>VLOOKUP(A1566,away!$A$2:$E$405,3,FALSE)</f>
        <v>1.075</v>
      </c>
      <c r="I1566" s="10">
        <f>VLOOKUP(C1566,away!$B$2:$E$405,3,FALSE)</f>
        <v>1.0852999999999999</v>
      </c>
      <c r="J1566" s="10">
        <f>VLOOKUP(B1566,home!$B$2:$E$405,4,FALSE)</f>
        <v>1.0732999999999999</v>
      </c>
      <c r="K1566" s="12">
        <f t="shared" si="2070"/>
        <v>1.9230711524999999</v>
      </c>
      <c r="L1566" s="12">
        <f t="shared" si="2071"/>
        <v>1.2522164267499998</v>
      </c>
      <c r="M1566" s="13">
        <f t="shared" si="2072"/>
        <v>4.178208669587144E-2</v>
      </c>
      <c r="N1566" s="13">
        <f t="shared" si="2073"/>
        <v>8.0349925616084408E-2</v>
      </c>
      <c r="O1566" s="13">
        <f t="shared" si="2074"/>
        <v>5.232021530446284E-2</v>
      </c>
      <c r="P1566" s="13">
        <f t="shared" si="2075"/>
        <v>0.10061549674460149</v>
      </c>
      <c r="Q1566" s="13">
        <f t="shared" si="2076"/>
        <v>7.725931202890636E-2</v>
      </c>
      <c r="R1566" s="13">
        <f t="shared" si="2077"/>
        <v>3.2758116527672562E-2</v>
      </c>
      <c r="S1566" s="13">
        <f t="shared" si="2078"/>
        <v>6.057307679993898E-2</v>
      </c>
      <c r="T1566" s="13">
        <f t="shared" si="2079"/>
        <v>9.6745379642000404E-2</v>
      </c>
      <c r="U1566" s="13">
        <f t="shared" si="2080"/>
        <v>6.299618890460057E-2</v>
      </c>
      <c r="V1566" s="13">
        <f t="shared" si="2081"/>
        <v>1.6207344910848735E-2</v>
      </c>
      <c r="W1566" s="13">
        <f t="shared" si="2082"/>
        <v>4.9525051408262036E-2</v>
      </c>
      <c r="X1566" s="13">
        <f t="shared" si="2083"/>
        <v>6.2016082909063928E-2</v>
      </c>
      <c r="Y1566" s="13">
        <f t="shared" si="2084"/>
        <v>3.8828778870709894E-2</v>
      </c>
      <c r="Z1566" s="13">
        <f t="shared" si="2085"/>
        <v>1.3673417208447409E-2</v>
      </c>
      <c r="AA1566" s="13">
        <f t="shared" si="2086"/>
        <v>2.6294954189662292E-2</v>
      </c>
      <c r="AB1566" s="13">
        <f t="shared" si="2087"/>
        <v>2.5283533929224285E-2</v>
      </c>
      <c r="AC1566" s="13">
        <f t="shared" si="2088"/>
        <v>2.4393080086358965E-3</v>
      </c>
      <c r="AD1566" s="13">
        <f t="shared" si="2089"/>
        <v>2.3810049422327062E-2</v>
      </c>
      <c r="AE1566" s="13">
        <f t="shared" si="2090"/>
        <v>2.9815335008367291E-2</v>
      </c>
      <c r="AF1566" s="13">
        <f t="shared" si="2091"/>
        <v>1.8667626133265936E-2</v>
      </c>
      <c r="AG1566" s="13">
        <f t="shared" si="2092"/>
        <v>7.7919693641677248E-3</v>
      </c>
      <c r="AH1566" s="13">
        <f t="shared" si="2093"/>
        <v>4.2805194095559976E-3</v>
      </c>
      <c r="AI1566" s="13">
        <f t="shared" si="2094"/>
        <v>8.231743394233472E-3</v>
      </c>
      <c r="AJ1566" s="13">
        <f t="shared" si="2095"/>
        <v>7.9151141281164124E-3</v>
      </c>
      <c r="AK1566" s="13">
        <f t="shared" si="2096"/>
        <v>5.0737758828419549E-3</v>
      </c>
      <c r="AL1566" s="13">
        <f t="shared" si="2097"/>
        <v>2.3496403019644945E-4</v>
      </c>
      <c r="AM1566" s="13">
        <f t="shared" si="2098"/>
        <v>9.1576838367352885E-3</v>
      </c>
      <c r="AN1566" s="13">
        <f t="shared" si="2099"/>
        <v>1.1467402131342891E-2</v>
      </c>
      <c r="AO1566" s="13">
        <f t="shared" si="2100"/>
        <v>7.1798346605077661E-3</v>
      </c>
      <c r="AP1566" s="13">
        <f t="shared" si="2101"/>
        <v>2.9969023010789422E-3</v>
      </c>
      <c r="AQ1566" s="13">
        <f t="shared" si="2102"/>
        <v>9.3819257269398243E-4</v>
      </c>
      <c r="AR1566" s="13">
        <f t="shared" si="2103"/>
        <v>1.0720273439336454E-3</v>
      </c>
      <c r="AS1566" s="13">
        <f t="shared" si="2104"/>
        <v>2.0615848598099893E-3</v>
      </c>
      <c r="AT1566" s="13">
        <f t="shared" si="2105"/>
        <v>1.9822871861656737E-3</v>
      </c>
      <c r="AU1566" s="13">
        <f t="shared" si="2106"/>
        <v>1.2706931012285349E-3</v>
      </c>
      <c r="AV1566" s="13">
        <f t="shared" si="2107"/>
        <v>6.1090831166333963E-4</v>
      </c>
      <c r="AW1566" s="13">
        <f t="shared" si="2108"/>
        <v>1.571714398632283E-5</v>
      </c>
      <c r="AX1566" s="13">
        <f t="shared" si="2109"/>
        <v>2.9351462683568576E-3</v>
      </c>
      <c r="AY1566" s="13">
        <f t="shared" si="2110"/>
        <v>3.6754383721504203E-3</v>
      </c>
      <c r="AZ1566" s="13">
        <f t="shared" si="2111"/>
        <v>2.3012221525570181E-3</v>
      </c>
      <c r="BA1566" s="13">
        <f t="shared" si="2112"/>
        <v>9.6054272701096358E-4</v>
      </c>
      <c r="BB1566" s="13">
        <f t="shared" si="2113"/>
        <v>3.0070184533959266E-4</v>
      </c>
      <c r="BC1566" s="13">
        <f t="shared" si="2114"/>
        <v>7.5308758057655105E-5</v>
      </c>
      <c r="BD1566" s="13">
        <f t="shared" si="2115"/>
        <v>2.2373504166648002E-4</v>
      </c>
      <c r="BE1566" s="13">
        <f t="shared" si="2116"/>
        <v>4.3025840443219323E-4</v>
      </c>
      <c r="BF1566" s="13">
        <f t="shared" si="2117"/>
        <v>4.137087628421145E-4</v>
      </c>
      <c r="BG1566" s="13">
        <f t="shared" si="2118"/>
        <v>2.6519712911937817E-4</v>
      </c>
      <c r="BH1566" s="13">
        <f t="shared" si="2119"/>
        <v>1.274982371838235E-4</v>
      </c>
      <c r="BI1566" s="13">
        <f t="shared" si="2120"/>
        <v>4.9037636384562741E-5</v>
      </c>
      <c r="BJ1566" s="14">
        <f t="shared" si="2121"/>
        <v>0.52679788602898636</v>
      </c>
      <c r="BK1566" s="14">
        <f t="shared" si="2122"/>
        <v>0.22552771556224344</v>
      </c>
      <c r="BL1566" s="14">
        <f t="shared" si="2123"/>
        <v>0.23366109768480009</v>
      </c>
      <c r="BM1566" s="14">
        <f t="shared" si="2124"/>
        <v>0.61091524233871408</v>
      </c>
      <c r="BN1566" s="14">
        <f t="shared" si="2125"/>
        <v>0.38508515291759909</v>
      </c>
    </row>
    <row r="1567" spans="1:66" x14ac:dyDescent="0.25">
      <c r="A1567" t="s">
        <v>349</v>
      </c>
      <c r="B1567" t="s">
        <v>279</v>
      </c>
      <c r="C1567" t="s">
        <v>280</v>
      </c>
      <c r="D1567" t="s">
        <v>401</v>
      </c>
      <c r="E1567" s="10">
        <f>VLOOKUP(A1567,home!$A$2:$E$405,3,FALSE)</f>
        <v>1.53</v>
      </c>
      <c r="F1567" s="10">
        <f>VLOOKUP(B1567,home!$B$2:$E$405,3,FALSE)</f>
        <v>1.4160999999999999</v>
      </c>
      <c r="G1567" s="10">
        <f>VLOOKUP(C1567,away!$B$2:$E$405,4,FALSE)</f>
        <v>0.8044</v>
      </c>
      <c r="H1567" s="10">
        <f>VLOOKUP(A1567,away!$A$2:$E$405,3,FALSE)</f>
        <v>1.075</v>
      </c>
      <c r="I1567" s="10">
        <f>VLOOKUP(C1567,away!$B$2:$E$405,3,FALSE)</f>
        <v>0.78710000000000002</v>
      </c>
      <c r="J1567" s="10">
        <f>VLOOKUP(B1567,home!$B$2:$E$405,4,FALSE)</f>
        <v>1.2403</v>
      </c>
      <c r="K1567" s="12">
        <f t="shared" si="2070"/>
        <v>1.7428395852</v>
      </c>
      <c r="L1567" s="12">
        <f t="shared" si="2071"/>
        <v>1.04945813975</v>
      </c>
      <c r="M1567" s="13">
        <f t="shared" si="2072"/>
        <v>6.1280246873093101E-2</v>
      </c>
      <c r="N1567" s="13">
        <f t="shared" si="2073"/>
        <v>0.10680164004125517</v>
      </c>
      <c r="O1567" s="13">
        <f t="shared" si="2074"/>
        <v>6.4311053886857039E-2</v>
      </c>
      <c r="P1567" s="13">
        <f t="shared" si="2075"/>
        <v>0.11208385047994476</v>
      </c>
      <c r="Q1567" s="13">
        <f t="shared" si="2076"/>
        <v>9.3069063014090445E-2</v>
      </c>
      <c r="R1567" s="13">
        <f t="shared" si="2077"/>
        <v>3.3745879488731492E-2</v>
      </c>
      <c r="S1567" s="13">
        <f t="shared" si="2078"/>
        <v>5.1251382702599227E-2</v>
      </c>
      <c r="T1567" s="13">
        <f t="shared" si="2079"/>
        <v>9.7672085739042888E-2</v>
      </c>
      <c r="U1567" s="13">
        <f t="shared" si="2080"/>
        <v>5.8813654610349979E-2</v>
      </c>
      <c r="V1567" s="13">
        <f t="shared" si="2081"/>
        <v>1.041563166100181E-2</v>
      </c>
      <c r="W1567" s="13">
        <f t="shared" si="2082"/>
        <v>5.4068149059476697E-2</v>
      </c>
      <c r="X1567" s="13">
        <f t="shared" si="2083"/>
        <v>5.6742259131684125E-2</v>
      </c>
      <c r="Y1567" s="13">
        <f t="shared" si="2084"/>
        <v>2.9774312856774836E-2</v>
      </c>
      <c r="Z1567" s="13">
        <f t="shared" si="2085"/>
        <v>1.1804962637490615E-2</v>
      </c>
      <c r="AA1567" s="13">
        <f t="shared" si="2086"/>
        <v>2.0574156186425639E-2</v>
      </c>
      <c r="AB1567" s="13">
        <f t="shared" si="2087"/>
        <v>1.7928726916895042E-2</v>
      </c>
      <c r="AC1567" s="13">
        <f t="shared" si="2088"/>
        <v>1.1906611034094264E-3</v>
      </c>
      <c r="AD1567" s="13">
        <f t="shared" si="2089"/>
        <v>2.3558027619837531E-2</v>
      </c>
      <c r="AE1567" s="13">
        <f t="shared" si="2090"/>
        <v>2.4723163842093814E-2</v>
      </c>
      <c r="AF1567" s="13">
        <f t="shared" si="2091"/>
        <v>1.2972962767229118E-2</v>
      </c>
      <c r="AG1567" s="13">
        <f t="shared" si="2092"/>
        <v>4.5381937909140949E-3</v>
      </c>
      <c r="AH1567" s="13">
        <f t="shared" si="2093"/>
        <v>3.0972035323397875E-3</v>
      </c>
      <c r="AI1567" s="13">
        <f t="shared" si="2094"/>
        <v>5.3979289195830501E-3</v>
      </c>
      <c r="AJ1567" s="13">
        <f t="shared" si="2095"/>
        <v>4.7038620995726041E-3</v>
      </c>
      <c r="AK1567" s="13">
        <f t="shared" si="2096"/>
        <v>2.7326923568190401E-3</v>
      </c>
      <c r="AL1567" s="13">
        <f t="shared" si="2097"/>
        <v>8.711053750367648E-5</v>
      </c>
      <c r="AM1567" s="13">
        <f t="shared" si="2098"/>
        <v>8.2115726170175572E-3</v>
      </c>
      <c r="AN1567" s="13">
        <f t="shared" si="2099"/>
        <v>8.617701723077284E-3</v>
      </c>
      <c r="AO1567" s="13">
        <f t="shared" si="2100"/>
        <v>4.5219586096105283E-3</v>
      </c>
      <c r="AP1567" s="13">
        <f t="shared" si="2101"/>
        <v>1.5818687568227873E-3</v>
      </c>
      <c r="AQ1567" s="13">
        <f t="shared" si="2102"/>
        <v>4.150262607159718E-4</v>
      </c>
      <c r="AR1567" s="13">
        <f t="shared" si="2103"/>
        <v>6.5007709149528866E-4</v>
      </c>
      <c r="AS1567" s="13">
        <f t="shared" si="2104"/>
        <v>1.1329800884896713E-3</v>
      </c>
      <c r="AT1567" s="13">
        <f t="shared" si="2105"/>
        <v>9.8730127373159934E-4</v>
      </c>
      <c r="AU1567" s="13">
        <f t="shared" si="2106"/>
        <v>5.7356924745927075E-4</v>
      </c>
      <c r="AV1567" s="13">
        <f t="shared" si="2107"/>
        <v>2.4990979733134785E-4</v>
      </c>
      <c r="AW1567" s="13">
        <f t="shared" si="2108"/>
        <v>4.4257892401416281E-6</v>
      </c>
      <c r="AX1567" s="13">
        <f t="shared" si="2109"/>
        <v>2.385242302280426E-3</v>
      </c>
      <c r="AY1567" s="13">
        <f t="shared" si="2110"/>
        <v>2.5032119494042228E-3</v>
      </c>
      <c r="AZ1567" s="13">
        <f t="shared" si="2111"/>
        <v>1.3135080779108634E-3</v>
      </c>
      <c r="BA1567" s="13">
        <f t="shared" si="2112"/>
        <v>4.5949058133031099E-4</v>
      </c>
      <c r="BB1567" s="13">
        <f t="shared" si="2113"/>
        <v>1.2055403267888854E-4</v>
      </c>
      <c r="BC1567" s="13">
        <f t="shared" si="2114"/>
        <v>2.5303282174909423E-5</v>
      </c>
      <c r="BD1567" s="13">
        <f t="shared" si="2115"/>
        <v>1.1370478252245599E-4</v>
      </c>
      <c r="BE1567" s="13">
        <f t="shared" si="2116"/>
        <v>1.981691960066934E-4</v>
      </c>
      <c r="BF1567" s="13">
        <f t="shared" si="2117"/>
        <v>1.7268855968386154E-4</v>
      </c>
      <c r="BG1567" s="13">
        <f t="shared" si="2118"/>
        <v>1.0032281924273559E-4</v>
      </c>
      <c r="BH1567" s="13">
        <f t="shared" si="2119"/>
        <v>4.3711645168775956E-5</v>
      </c>
      <c r="BI1567" s="13">
        <f t="shared" si="2120"/>
        <v>1.5236477106871815E-5</v>
      </c>
      <c r="BJ1567" s="14">
        <f t="shared" si="2121"/>
        <v>0.53407529605542248</v>
      </c>
      <c r="BK1567" s="14">
        <f t="shared" si="2122"/>
        <v>0.23881209530695624</v>
      </c>
      <c r="BL1567" s="14">
        <f t="shared" si="2123"/>
        <v>0.2155428289758122</v>
      </c>
      <c r="BM1567" s="14">
        <f t="shared" si="2124"/>
        <v>0.52644466303154558</v>
      </c>
      <c r="BN1567" s="14">
        <f t="shared" si="2125"/>
        <v>0.47129173378397199</v>
      </c>
    </row>
    <row r="1568" spans="1:66" x14ac:dyDescent="0.25">
      <c r="A1568" t="s">
        <v>357</v>
      </c>
      <c r="B1568" t="s">
        <v>329</v>
      </c>
      <c r="C1568" t="s">
        <v>330</v>
      </c>
      <c r="D1568" t="s">
        <v>401</v>
      </c>
      <c r="E1568" s="10">
        <f>VLOOKUP(A1568,home!$A$2:$E$405,3,FALSE)</f>
        <v>1.9630000000000001</v>
      </c>
      <c r="F1568" s="10">
        <f>VLOOKUP(B1568,home!$B$2:$E$405,3,FALSE)</f>
        <v>1.0187999999999999</v>
      </c>
      <c r="G1568" s="10">
        <f>VLOOKUP(C1568,away!$B$2:$E$405,4,FALSE)</f>
        <v>1.1037999999999999</v>
      </c>
      <c r="H1568" s="10">
        <f>VLOOKUP(A1568,away!$A$2:$E$405,3,FALSE)</f>
        <v>1.5185</v>
      </c>
      <c r="I1568" s="10">
        <f>VLOOKUP(C1568,away!$B$2:$E$405,3,FALSE)</f>
        <v>0.65849999999999997</v>
      </c>
      <c r="J1568" s="10">
        <f>VLOOKUP(B1568,home!$B$2:$E$405,4,FALSE)</f>
        <v>0.52680000000000005</v>
      </c>
      <c r="K1568" s="12">
        <f t="shared" si="2070"/>
        <v>2.2074944767199995</v>
      </c>
      <c r="L1568" s="12">
        <f t="shared" si="2071"/>
        <v>0.52676430930000007</v>
      </c>
      <c r="M1568" s="13">
        <f t="shared" si="2072"/>
        <v>6.494212527988226E-2</v>
      </c>
      <c r="N1568" s="13">
        <f t="shared" si="2073"/>
        <v>0.14335938286179836</v>
      </c>
      <c r="O1568" s="13">
        <f t="shared" si="2074"/>
        <v>3.4209193767531246E-2</v>
      </c>
      <c r="P1568" s="13">
        <f t="shared" si="2075"/>
        <v>7.5516606294869462E-2</v>
      </c>
      <c r="Q1568" s="13">
        <f t="shared" si="2076"/>
        <v>0.15823252292670384</v>
      </c>
      <c r="R1568" s="13">
        <f t="shared" si="2077"/>
        <v>9.0100911633317331E-3</v>
      </c>
      <c r="S1568" s="13">
        <f t="shared" si="2078"/>
        <v>2.1953230671605834E-2</v>
      </c>
      <c r="T1568" s="13">
        <f t="shared" si="2079"/>
        <v>8.3351245648281558E-2</v>
      </c>
      <c r="U1568" s="13">
        <f t="shared" si="2080"/>
        <v>1.9889726477798474E-2</v>
      </c>
      <c r="V1568" s="13">
        <f t="shared" si="2081"/>
        <v>2.8364288808147191E-3</v>
      </c>
      <c r="W1568" s="13">
        <f t="shared" si="2082"/>
        <v>0.11643247346605649</v>
      </c>
      <c r="X1568" s="13">
        <f t="shared" si="2083"/>
        <v>6.133247146543782E-2</v>
      </c>
      <c r="Y1568" s="13">
        <f t="shared" si="2084"/>
        <v>1.6153878484576657E-2</v>
      </c>
      <c r="Z1568" s="13">
        <f t="shared" si="2085"/>
        <v>1.582064816127492E-3</v>
      </c>
      <c r="AA1568" s="13">
        <f t="shared" si="2086"/>
        <v>3.4923993434144802E-3</v>
      </c>
      <c r="AB1568" s="13">
        <f t="shared" si="2087"/>
        <v>3.8547261305440089E-3</v>
      </c>
      <c r="AC1568" s="13">
        <f t="shared" si="2088"/>
        <v>2.0614266371091135E-4</v>
      </c>
      <c r="AD1568" s="13">
        <f t="shared" si="2089"/>
        <v>6.425601052179189E-2</v>
      </c>
      <c r="AE1568" s="13">
        <f t="shared" si="2090"/>
        <v>3.3847773000885234E-2</v>
      </c>
      <c r="AF1568" s="13">
        <f t="shared" si="2091"/>
        <v>8.9148993830772509E-3</v>
      </c>
      <c r="AG1568" s="13">
        <f t="shared" si="2092"/>
        <v>1.5653502720018955E-3</v>
      </c>
      <c r="AH1568" s="13">
        <f t="shared" si="2093"/>
        <v>2.083438200338074E-4</v>
      </c>
      <c r="AI1568" s="13">
        <f t="shared" si="2094"/>
        <v>4.5991783198337543E-4</v>
      </c>
      <c r="AJ1568" s="13">
        <f t="shared" si="2095"/>
        <v>5.0763303692416908E-4</v>
      </c>
      <c r="AK1568" s="13">
        <f t="shared" si="2096"/>
        <v>3.7353237507023435E-4</v>
      </c>
      <c r="AL1568" s="13">
        <f t="shared" si="2097"/>
        <v>9.5883492010416014E-6</v>
      </c>
      <c r="AM1568" s="13">
        <f t="shared" si="2098"/>
        <v>2.8368957664583545E-2</v>
      </c>
      <c r="AN1568" s="13">
        <f t="shared" si="2099"/>
        <v>1.4943754389745292E-2</v>
      </c>
      <c r="AO1568" s="13">
        <f t="shared" si="2100"/>
        <v>3.9359182297315108E-3</v>
      </c>
      <c r="AP1568" s="13">
        <f t="shared" si="2101"/>
        <v>6.9110041591526636E-4</v>
      </c>
      <c r="AQ1568" s="13">
        <f t="shared" si="2102"/>
        <v>9.1011758311636981E-5</v>
      </c>
      <c r="AR1568" s="13">
        <f t="shared" si="2103"/>
        <v>2.1949617691406416E-5</v>
      </c>
      <c r="AS1568" s="13">
        <f t="shared" si="2104"/>
        <v>4.8453659819895253E-5</v>
      </c>
      <c r="AT1568" s="13">
        <f t="shared" si="2105"/>
        <v>5.3480593214644273E-5</v>
      </c>
      <c r="AU1568" s="13">
        <f t="shared" si="2106"/>
        <v>3.9352704711012112E-5</v>
      </c>
      <c r="AV1568" s="13">
        <f t="shared" si="2107"/>
        <v>2.1717719573388084E-5</v>
      </c>
      <c r="AW1568" s="13">
        <f t="shared" si="2108"/>
        <v>3.0971148392690928E-7</v>
      </c>
      <c r="AX1568" s="13">
        <f t="shared" si="2109"/>
        <v>1.0437386225811947E-2</v>
      </c>
      <c r="AY1568" s="13">
        <f t="shared" si="2110"/>
        <v>5.498042546137164E-3</v>
      </c>
      <c r="AZ1568" s="13">
        <f t="shared" si="2111"/>
        <v>1.4480862921589783E-3</v>
      </c>
      <c r="BA1568" s="13">
        <f t="shared" si="2112"/>
        <v>2.5426672516530753E-4</v>
      </c>
      <c r="BB1568" s="13">
        <f t="shared" si="2113"/>
        <v>3.3484658964919029E-5</v>
      </c>
      <c r="BC1568" s="13">
        <f t="shared" si="2114"/>
        <v>3.527704650360326E-6</v>
      </c>
      <c r="BD1568" s="13">
        <f t="shared" si="2115"/>
        <v>1.9270458671021276E-6</v>
      </c>
      <c r="BE1568" s="13">
        <f t="shared" si="2116"/>
        <v>4.253943108014049E-6</v>
      </c>
      <c r="BF1568" s="13">
        <f t="shared" si="2117"/>
        <v>4.6952779576110616E-6</v>
      </c>
      <c r="BG1568" s="13">
        <f t="shared" si="2118"/>
        <v>3.4549333860305266E-6</v>
      </c>
      <c r="BH1568" s="13">
        <f t="shared" si="2119"/>
        <v>1.9066865917744783E-6</v>
      </c>
      <c r="BI1568" s="13">
        <f t="shared" si="2120"/>
        <v>8.4180002403564793E-7</v>
      </c>
      <c r="BJ1568" s="14">
        <f t="shared" si="2121"/>
        <v>0.7531515446417868</v>
      </c>
      <c r="BK1568" s="14">
        <f t="shared" si="2122"/>
        <v>0.17096216468622141</v>
      </c>
      <c r="BL1568" s="14">
        <f t="shared" si="2123"/>
        <v>7.2207597928576464E-2</v>
      </c>
      <c r="BM1568" s="14">
        <f t="shared" si="2124"/>
        <v>0.50713571694394199</v>
      </c>
      <c r="BN1568" s="14">
        <f t="shared" si="2125"/>
        <v>0.48526992229411692</v>
      </c>
    </row>
    <row r="1569" spans="1:66" x14ac:dyDescent="0.25">
      <c r="A1569" t="s">
        <v>357</v>
      </c>
      <c r="B1569" t="s">
        <v>334</v>
      </c>
      <c r="C1569" t="s">
        <v>333</v>
      </c>
      <c r="D1569" t="s">
        <v>401</v>
      </c>
      <c r="E1569" s="10">
        <f>VLOOKUP(A1569,home!$A$2:$E$405,3,FALSE)</f>
        <v>1.9630000000000001</v>
      </c>
      <c r="F1569" s="10">
        <f>VLOOKUP(B1569,home!$B$2:$E$405,3,FALSE)</f>
        <v>1.2736000000000001</v>
      </c>
      <c r="G1569" s="10">
        <f>VLOOKUP(C1569,away!$B$2:$E$405,4,FALSE)</f>
        <v>1.1887000000000001</v>
      </c>
      <c r="H1569" s="10">
        <f>VLOOKUP(A1569,away!$A$2:$E$405,3,FALSE)</f>
        <v>1.5185</v>
      </c>
      <c r="I1569" s="10">
        <f>VLOOKUP(C1569,away!$B$2:$E$405,3,FALSE)</f>
        <v>1.3170999999999999</v>
      </c>
      <c r="J1569" s="10">
        <f>VLOOKUP(B1569,home!$B$2:$E$405,4,FALSE)</f>
        <v>1.0975999999999999</v>
      </c>
      <c r="K1569" s="12">
        <f t="shared" si="2070"/>
        <v>2.9718412921600006</v>
      </c>
      <c r="L1569" s="12">
        <f t="shared" si="2071"/>
        <v>2.1952179457599996</v>
      </c>
      <c r="M1569" s="13">
        <f t="shared" si="2072"/>
        <v>5.7013103880645113E-3</v>
      </c>
      <c r="N1569" s="13">
        <f t="shared" si="2073"/>
        <v>1.6943389630670873E-2</v>
      </c>
      <c r="O1569" s="13">
        <f t="shared" si="2074"/>
        <v>1.2515618878227122E-2</v>
      </c>
      <c r="P1569" s="13">
        <f t="shared" si="2075"/>
        <v>3.7194432979252595E-2</v>
      </c>
      <c r="Q1569" s="13">
        <f t="shared" si="2076"/>
        <v>2.5176532466791645E-2</v>
      </c>
      <c r="R1569" s="13">
        <f t="shared" si="2077"/>
        <v>1.3737255581888409E-2</v>
      </c>
      <c r="S1569" s="13">
        <f t="shared" si="2078"/>
        <v>6.0662626242217292E-2</v>
      </c>
      <c r="T1569" s="13">
        <f t="shared" si="2079"/>
        <v>5.526797588311029E-2</v>
      </c>
      <c r="U1569" s="13">
        <f t="shared" si="2080"/>
        <v>4.0824943379211436E-2</v>
      </c>
      <c r="V1569" s="13">
        <f t="shared" si="2081"/>
        <v>4.3972580814931952E-2</v>
      </c>
      <c r="W1569" s="13">
        <f t="shared" si="2082"/>
        <v>2.4940219592739427E-2</v>
      </c>
      <c r="X1569" s="13">
        <f t="shared" si="2083"/>
        <v>5.4749217621176738E-2</v>
      </c>
      <c r="Y1569" s="13">
        <f t="shared" si="2084"/>
        <v>6.0093232519163396E-2</v>
      </c>
      <c r="Z1569" s="13">
        <f t="shared" si="2085"/>
        <v>1.0052089992951053E-2</v>
      </c>
      <c r="AA1569" s="13">
        <f t="shared" si="2086"/>
        <v>2.987321611356027E-2</v>
      </c>
      <c r="AB1569" s="13">
        <f t="shared" si="2087"/>
        <v>4.4389228587948956E-2</v>
      </c>
      <c r="AC1569" s="13">
        <f t="shared" si="2088"/>
        <v>1.7929378277993006E-2</v>
      </c>
      <c r="AD1569" s="13">
        <f t="shared" si="2089"/>
        <v>1.8529593605310226E-2</v>
      </c>
      <c r="AE1569" s="13">
        <f t="shared" si="2090"/>
        <v>4.0676496410016742E-2</v>
      </c>
      <c r="AF1569" s="13">
        <f t="shared" si="2091"/>
        <v>4.4646887444955478E-2</v>
      </c>
      <c r="AG1569" s="13">
        <f t="shared" si="2092"/>
        <v>3.2669882847164357E-2</v>
      </c>
      <c r="AH1569" s="13">
        <f t="shared" si="2093"/>
        <v>5.5166320862301667E-3</v>
      </c>
      <c r="AI1569" s="13">
        <f t="shared" si="2094"/>
        <v>1.639455502751358E-2</v>
      </c>
      <c r="AJ1569" s="13">
        <f t="shared" si="2095"/>
        <v>2.4361007798677101E-2</v>
      </c>
      <c r="AK1569" s="13">
        <f t="shared" si="2096"/>
        <v>2.4132349631580133E-2</v>
      </c>
      <c r="AL1569" s="13">
        <f t="shared" si="2097"/>
        <v>4.6787353315585305E-3</v>
      </c>
      <c r="AM1569" s="13">
        <f t="shared" si="2098"/>
        <v>1.1013402280640962E-2</v>
      </c>
      <c r="AN1569" s="13">
        <f t="shared" si="2099"/>
        <v>2.4176818330337146E-2</v>
      </c>
      <c r="AO1569" s="13">
        <f t="shared" si="2100"/>
        <v>2.6536692735067709E-2</v>
      </c>
      <c r="AP1569" s="13">
        <f t="shared" si="2101"/>
        <v>1.9417941371046545E-2</v>
      </c>
      <c r="AQ1569" s="13">
        <f t="shared" si="2102"/>
        <v>1.0656653341859232E-2</v>
      </c>
      <c r="AR1569" s="13">
        <f t="shared" si="2103"/>
        <v>2.4220419511695773E-3</v>
      </c>
      <c r="AS1569" s="13">
        <f t="shared" si="2104"/>
        <v>7.1979242818295264E-3</v>
      </c>
      <c r="AT1569" s="13">
        <f t="shared" si="2105"/>
        <v>1.0695544299291053E-2</v>
      </c>
      <c r="AU1569" s="13">
        <f t="shared" si="2106"/>
        <v>1.0595153396919884E-2</v>
      </c>
      <c r="AV1569" s="13">
        <f t="shared" si="2107"/>
        <v>7.8717785904339511E-3</v>
      </c>
      <c r="AW1569" s="13">
        <f t="shared" si="2108"/>
        <v>8.4786993336374763E-4</v>
      </c>
      <c r="AX1569" s="13">
        <f t="shared" si="2109"/>
        <v>5.4550139441296519E-3</v>
      </c>
      <c r="AY1569" s="13">
        <f t="shared" si="2110"/>
        <v>1.1974944504524448E-2</v>
      </c>
      <c r="AZ1569" s="13">
        <f t="shared" si="2111"/>
        <v>1.3143806537906078E-2</v>
      </c>
      <c r="BA1569" s="13">
        <f t="shared" si="2112"/>
        <v>9.6178399958696779E-3</v>
      </c>
      <c r="BB1569" s="13">
        <f t="shared" si="2113"/>
        <v>5.2783137395953509E-3</v>
      </c>
      <c r="BC1569" s="13">
        <f t="shared" si="2114"/>
        <v>2.3174098089022571E-3</v>
      </c>
      <c r="BD1569" s="13">
        <f t="shared" si="2115"/>
        <v>8.8615165943183667E-4</v>
      </c>
      <c r="BE1569" s="13">
        <f t="shared" si="2116"/>
        <v>2.6335020926156385E-3</v>
      </c>
      <c r="BF1569" s="13">
        <f t="shared" si="2117"/>
        <v>3.9131751309124628E-3</v>
      </c>
      <c r="BG1569" s="13">
        <f t="shared" si="2118"/>
        <v>3.8764451458330909E-3</v>
      </c>
      <c r="BH1569" s="13">
        <f t="shared" si="2119"/>
        <v>2.880044937794994E-3</v>
      </c>
      <c r="BI1569" s="13">
        <f t="shared" si="2120"/>
        <v>1.7118072938831078E-3</v>
      </c>
      <c r="BJ1569" s="14">
        <f t="shared" si="2121"/>
        <v>0.51328226461097826</v>
      </c>
      <c r="BK1569" s="14">
        <f t="shared" si="2122"/>
        <v>0.18211400853854232</v>
      </c>
      <c r="BL1569" s="14">
        <f t="shared" si="2123"/>
        <v>0.26642837586495227</v>
      </c>
      <c r="BM1569" s="14">
        <f t="shared" si="2124"/>
        <v>0.84948112451136781</v>
      </c>
      <c r="BN1569" s="14">
        <f t="shared" si="2125"/>
        <v>0.11126853992489516</v>
      </c>
    </row>
    <row r="1570" spans="1:66" x14ac:dyDescent="0.25">
      <c r="A1570" t="s">
        <v>290</v>
      </c>
      <c r="B1570" t="s">
        <v>314</v>
      </c>
      <c r="C1570" t="s">
        <v>315</v>
      </c>
      <c r="D1570" t="s">
        <v>401</v>
      </c>
      <c r="E1570" s="10">
        <f>VLOOKUP(A1570,home!$A$2:$E$405,3,FALSE)</f>
        <v>1.6512</v>
      </c>
      <c r="F1570" s="10">
        <f>VLOOKUP(B1570,home!$B$2:$E$405,3,FALSE)</f>
        <v>1.022</v>
      </c>
      <c r="G1570" s="10">
        <f>VLOOKUP(C1570,away!$B$2:$E$405,4,FALSE)</f>
        <v>0.72670000000000001</v>
      </c>
      <c r="H1570" s="10">
        <f>VLOOKUP(A1570,away!$A$2:$E$405,3,FALSE)</f>
        <v>1.1418999999999999</v>
      </c>
      <c r="I1570" s="10">
        <f>VLOOKUP(C1570,away!$B$2:$E$405,3,FALSE)</f>
        <v>1.4012</v>
      </c>
      <c r="J1570" s="10">
        <f>VLOOKUP(B1570,home!$B$2:$E$405,4,FALSE)</f>
        <v>0.76629999999999998</v>
      </c>
      <c r="K1570" s="12">
        <f t="shared" si="2070"/>
        <v>1.2263254348800001</v>
      </c>
      <c r="L1570" s="12">
        <f t="shared" si="2071"/>
        <v>1.2261032035639998</v>
      </c>
      <c r="M1570" s="13">
        <f t="shared" si="2072"/>
        <v>8.6084264863899584E-2</v>
      </c>
      <c r="N1570" s="13">
        <f t="shared" si="2073"/>
        <v>0.10556732354554677</v>
      </c>
      <c r="O1570" s="13">
        <f t="shared" si="2074"/>
        <v>0.10554819292607914</v>
      </c>
      <c r="P1570" s="13">
        <f t="shared" si="2075"/>
        <v>0.12943643359087215</v>
      </c>
      <c r="Q1570" s="13">
        <f t="shared" si="2076"/>
        <v>6.4729946978055161E-2</v>
      </c>
      <c r="R1570" s="13">
        <f t="shared" si="2077"/>
        <v>6.4706488738528384E-2</v>
      </c>
      <c r="S1570" s="13">
        <f t="shared" si="2078"/>
        <v>4.8655205359574828E-2</v>
      </c>
      <c r="T1570" s="13">
        <f t="shared" si="2079"/>
        <v>7.9365595356321289E-2</v>
      </c>
      <c r="U1570" s="13">
        <f t="shared" si="2080"/>
        <v>7.9351212941833643E-2</v>
      </c>
      <c r="V1570" s="13">
        <f t="shared" si="2081"/>
        <v>8.1286713241983111E-3</v>
      </c>
      <c r="W1570" s="13">
        <f t="shared" si="2082"/>
        <v>2.6459993459207624E-2</v>
      </c>
      <c r="X1570" s="13">
        <f t="shared" si="2083"/>
        <v>3.2442682746616949E-2</v>
      </c>
      <c r="Y1570" s="13">
        <f t="shared" si="2084"/>
        <v>1.9889038623918776E-2</v>
      </c>
      <c r="Z1570" s="13">
        <f t="shared" si="2085"/>
        <v>2.6445611044562507E-2</v>
      </c>
      <c r="AA1570" s="13">
        <f t="shared" si="2086"/>
        <v>3.2430925464890452E-2</v>
      </c>
      <c r="AB1570" s="13">
        <f t="shared" si="2087"/>
        <v>1.9885434387146329E-2</v>
      </c>
      <c r="AC1570" s="13">
        <f t="shared" si="2088"/>
        <v>7.6389267227007171E-4</v>
      </c>
      <c r="AD1570" s="13">
        <f t="shared" si="2089"/>
        <v>8.1121407464461864E-3</v>
      </c>
      <c r="AE1570" s="13">
        <f t="shared" si="2090"/>
        <v>9.9463217569797265E-3</v>
      </c>
      <c r="AF1570" s="13">
        <f t="shared" si="2091"/>
        <v>6.0976084849555783E-3</v>
      </c>
      <c r="AG1570" s="13">
        <f t="shared" si="2092"/>
        <v>2.4920990991610203E-3</v>
      </c>
      <c r="AH1570" s="13">
        <f t="shared" si="2093"/>
        <v>8.1062621054864004E-3</v>
      </c>
      <c r="AI1570" s="13">
        <f t="shared" si="2094"/>
        <v>9.9409154017618753E-3</v>
      </c>
      <c r="AJ1570" s="13">
        <f t="shared" si="2095"/>
        <v>6.0953987015854626E-3</v>
      </c>
      <c r="AK1570" s="13">
        <f t="shared" si="2096"/>
        <v>2.491647487829594E-3</v>
      </c>
      <c r="AL1570" s="13">
        <f t="shared" si="2097"/>
        <v>4.5943608068751015E-5</v>
      </c>
      <c r="AM1570" s="13">
        <f t="shared" si="2098"/>
        <v>1.9896249057386756E-3</v>
      </c>
      <c r="AN1570" s="13">
        <f t="shared" si="2099"/>
        <v>2.4394854708169114E-3</v>
      </c>
      <c r="AO1570" s="13">
        <f t="shared" si="2100"/>
        <v>1.495530475408224E-3</v>
      </c>
      <c r="AP1570" s="13">
        <f t="shared" si="2101"/>
        <v>6.1122490230853827E-4</v>
      </c>
      <c r="AQ1570" s="13">
        <f t="shared" si="2102"/>
        <v>1.87356202704648E-4</v>
      </c>
      <c r="AR1570" s="13">
        <f t="shared" si="2103"/>
        <v>1.9878227872932664E-3</v>
      </c>
      <c r="AS1570" s="13">
        <f t="shared" si="2104"/>
        <v>2.4377176440917889E-3</v>
      </c>
      <c r="AT1570" s="13">
        <f t="shared" si="2105"/>
        <v>1.4947175750027561E-3</v>
      </c>
      <c r="AU1570" s="13">
        <f t="shared" si="2106"/>
        <v>6.1100339339601156E-4</v>
      </c>
      <c r="AV1570" s="13">
        <f t="shared" si="2107"/>
        <v>1.8732225052987993E-4</v>
      </c>
      <c r="AW1570" s="13">
        <f t="shared" si="2108"/>
        <v>1.918913334548128E-6</v>
      </c>
      <c r="AX1570" s="13">
        <f t="shared" si="2109"/>
        <v>4.0665460462967733E-4</v>
      </c>
      <c r="AY1570" s="13">
        <f t="shared" si="2110"/>
        <v>4.9860051348049909E-4</v>
      </c>
      <c r="AZ1570" s="13">
        <f t="shared" si="2111"/>
        <v>3.0566784343854765E-4</v>
      </c>
      <c r="BA1570" s="13">
        <f t="shared" si="2112"/>
        <v>1.2492677402216746E-4</v>
      </c>
      <c r="BB1570" s="13">
        <f t="shared" si="2113"/>
        <v>3.8293279459873869E-5</v>
      </c>
      <c r="BC1570" s="13">
        <f t="shared" si="2114"/>
        <v>9.3903025241445749E-6</v>
      </c>
      <c r="BD1570" s="13">
        <f t="shared" si="2115"/>
        <v>4.0621264793629862E-4</v>
      </c>
      <c r="BE1570" s="13">
        <f t="shared" si="2116"/>
        <v>4.9814890213423777E-4</v>
      </c>
      <c r="BF1570" s="13">
        <f t="shared" si="2117"/>
        <v>3.0544633452238187E-4</v>
      </c>
      <c r="BG1570" s="13">
        <f t="shared" si="2118"/>
        <v>1.2485886967188736E-4</v>
      </c>
      <c r="BH1570" s="13">
        <f t="shared" si="2119"/>
        <v>3.8279401912250629E-5</v>
      </c>
      <c r="BI1570" s="13">
        <f t="shared" si="2120"/>
        <v>9.3886008393974028E-6</v>
      </c>
      <c r="BJ1570" s="14">
        <f t="shared" si="2121"/>
        <v>0.36320950607174096</v>
      </c>
      <c r="BK1570" s="14">
        <f t="shared" si="2122"/>
        <v>0.2736130119323642</v>
      </c>
      <c r="BL1570" s="14">
        <f t="shared" si="2123"/>
        <v>0.33665739656247146</v>
      </c>
      <c r="BM1570" s="14">
        <f t="shared" si="2124"/>
        <v>0.44335619336801202</v>
      </c>
      <c r="BN1570" s="14">
        <f t="shared" si="2125"/>
        <v>0.55607265064298117</v>
      </c>
    </row>
    <row r="1571" spans="1:66" x14ac:dyDescent="0.25">
      <c r="A1571" t="s">
        <v>290</v>
      </c>
      <c r="B1571" t="s">
        <v>296</v>
      </c>
      <c r="C1571" t="s">
        <v>308</v>
      </c>
      <c r="D1571" t="s">
        <v>401</v>
      </c>
      <c r="E1571" s="10">
        <f>VLOOKUP(A1571,home!$A$2:$E$405,3,FALSE)</f>
        <v>1.6512</v>
      </c>
      <c r="F1571" s="10">
        <f>VLOOKUP(B1571,home!$B$2:$E$405,3,FALSE)</f>
        <v>1.1734</v>
      </c>
      <c r="G1571" s="10">
        <f>VLOOKUP(C1571,away!$B$2:$E$405,4,FALSE)</f>
        <v>0.79490000000000005</v>
      </c>
      <c r="H1571" s="10">
        <f>VLOOKUP(A1571,away!$A$2:$E$405,3,FALSE)</f>
        <v>1.1418999999999999</v>
      </c>
      <c r="I1571" s="10">
        <f>VLOOKUP(C1571,away!$B$2:$E$405,3,FALSE)</f>
        <v>1.0399</v>
      </c>
      <c r="J1571" s="10">
        <f>VLOOKUP(B1571,home!$B$2:$E$405,4,FALSE)</f>
        <v>1.2040999999999999</v>
      </c>
      <c r="K1571" s="12">
        <f t="shared" si="2070"/>
        <v>1.540133121792</v>
      </c>
      <c r="L1571" s="12">
        <f t="shared" si="2071"/>
        <v>1.4298227654210001</v>
      </c>
      <c r="M1571" s="13">
        <f t="shared" si="2072"/>
        <v>5.1305573513837445E-2</v>
      </c>
      <c r="N1571" s="13">
        <f t="shared" si="2073"/>
        <v>7.9017413101195422E-2</v>
      </c>
      <c r="O1571" s="13">
        <f t="shared" si="2074"/>
        <v>7.3357877003065466E-2</v>
      </c>
      <c r="P1571" s="13">
        <f t="shared" si="2075"/>
        <v>0.11298089611676479</v>
      </c>
      <c r="Q1571" s="13">
        <f t="shared" si="2076"/>
        <v>6.0848667557736102E-2</v>
      </c>
      <c r="R1571" s="13">
        <f t="shared" si="2077"/>
        <v>5.2444381280968337E-2</v>
      </c>
      <c r="S1571" s="13">
        <f t="shared" si="2078"/>
        <v>6.2199299282291835E-2</v>
      </c>
      <c r="T1571" s="13">
        <f t="shared" si="2079"/>
        <v>8.7002810119585328E-2</v>
      </c>
      <c r="U1571" s="13">
        <f t="shared" si="2080"/>
        <v>8.0771328662707698E-2</v>
      </c>
      <c r="V1571" s="13">
        <f t="shared" si="2081"/>
        <v>1.5218906574985267E-2</v>
      </c>
      <c r="W1571" s="13">
        <f t="shared" si="2082"/>
        <v>3.1238349440859885E-2</v>
      </c>
      <c r="X1571" s="13">
        <f t="shared" si="2083"/>
        <v>4.4665303184717835E-2</v>
      </c>
      <c r="Y1571" s="13">
        <f t="shared" si="2084"/>
        <v>3.1931733658970327E-2</v>
      </c>
      <c r="Z1571" s="13">
        <f t="shared" si="2085"/>
        <v>2.4995390091315833E-2</v>
      </c>
      <c r="AA1571" s="13">
        <f t="shared" si="2086"/>
        <v>3.8496228171747075E-2</v>
      </c>
      <c r="AB1571" s="13">
        <f t="shared" si="2087"/>
        <v>2.964465803568499E-2</v>
      </c>
      <c r="AC1571" s="13">
        <f t="shared" si="2088"/>
        <v>2.0946136854597948E-3</v>
      </c>
      <c r="AD1571" s="13">
        <f t="shared" si="2089"/>
        <v>1.2027804160995236E-2</v>
      </c>
      <c r="AE1571" s="13">
        <f t="shared" si="2090"/>
        <v>1.7197628207416417E-2</v>
      </c>
      <c r="AF1571" s="13">
        <f t="shared" si="2091"/>
        <v>1.2294780161105171E-2</v>
      </c>
      <c r="AG1571" s="13">
        <f t="shared" si="2092"/>
        <v>5.8597855233982173E-3</v>
      </c>
      <c r="AH1571" s="13">
        <f t="shared" si="2093"/>
        <v>8.9347444457854655E-3</v>
      </c>
      <c r="AI1571" s="13">
        <f t="shared" si="2094"/>
        <v>1.3760695855701301E-2</v>
      </c>
      <c r="AJ1571" s="13">
        <f t="shared" si="2095"/>
        <v>1.0596651733135743E-2</v>
      </c>
      <c r="AK1571" s="13">
        <f t="shared" si="2096"/>
        <v>5.4400847714323177E-3</v>
      </c>
      <c r="AL1571" s="13">
        <f t="shared" si="2097"/>
        <v>1.845034096639502E-4</v>
      </c>
      <c r="AM1571" s="13">
        <f t="shared" si="2098"/>
        <v>3.7048839141552753E-3</v>
      </c>
      <c r="AN1571" s="13">
        <f t="shared" si="2099"/>
        <v>5.2973273637012749E-3</v>
      </c>
      <c r="AO1571" s="13">
        <f t="shared" si="2100"/>
        <v>3.7871196302538468E-3</v>
      </c>
      <c r="AP1571" s="13">
        <f t="shared" si="2101"/>
        <v>1.8049699542365709E-3</v>
      </c>
      <c r="AQ1571" s="13">
        <f t="shared" si="2102"/>
        <v>6.4519678286708724E-4</v>
      </c>
      <c r="AR1571" s="13">
        <f t="shared" si="2103"/>
        <v>2.5550202023605782E-3</v>
      </c>
      <c r="AS1571" s="13">
        <f t="shared" si="2104"/>
        <v>3.935071240503225E-3</v>
      </c>
      <c r="AT1571" s="13">
        <f t="shared" si="2105"/>
        <v>3.0302667770550759E-3</v>
      </c>
      <c r="AU1571" s="13">
        <f t="shared" si="2106"/>
        <v>1.5556714104028048E-3</v>
      </c>
      <c r="AV1571" s="13">
        <f t="shared" si="2107"/>
        <v>5.9898526644655916E-4</v>
      </c>
      <c r="AW1571" s="13">
        <f t="shared" si="2108"/>
        <v>1.1286060240397728E-5</v>
      </c>
      <c r="AX1571" s="13">
        <f t="shared" si="2109"/>
        <v>9.5100240476415508E-4</v>
      </c>
      <c r="AY1571" s="13">
        <f t="shared" si="2110"/>
        <v>1.3597648883019054E-3</v>
      </c>
      <c r="AZ1571" s="13">
        <f t="shared" si="2111"/>
        <v>9.7211139645710391E-4</v>
      </c>
      <c r="BA1571" s="13">
        <f t="shared" si="2112"/>
        <v>4.63315668393189E-4</v>
      </c>
      <c r="BB1571" s="13">
        <f t="shared" si="2113"/>
        <v>1.656148225612071E-4</v>
      </c>
      <c r="BC1571" s="13">
        <f t="shared" si="2114"/>
        <v>4.7359968717834666E-5</v>
      </c>
      <c r="BD1571" s="13">
        <f t="shared" si="2115"/>
        <v>6.0887100857428709E-4</v>
      </c>
      <c r="BE1571" s="13">
        <f t="shared" si="2116"/>
        <v>9.3774240720416045E-4</v>
      </c>
      <c r="BF1571" s="13">
        <f t="shared" si="2117"/>
        <v>7.2212407052204446E-4</v>
      </c>
      <c r="BG1571" s="13">
        <f t="shared" si="2118"/>
        <v>3.7072239968475408E-4</v>
      </c>
      <c r="BH1571" s="13">
        <f t="shared" si="2119"/>
        <v>1.4274046168617554E-4</v>
      </c>
      <c r="BI1571" s="13">
        <f t="shared" si="2120"/>
        <v>4.396786257255213E-5</v>
      </c>
      <c r="BJ1571" s="14">
        <f t="shared" si="2121"/>
        <v>0.40128294191038949</v>
      </c>
      <c r="BK1571" s="14">
        <f t="shared" si="2122"/>
        <v>0.24534355747130498</v>
      </c>
      <c r="BL1571" s="14">
        <f t="shared" si="2123"/>
        <v>0.32794783306724062</v>
      </c>
      <c r="BM1571" s="14">
        <f t="shared" si="2124"/>
        <v>0.56826643513862174</v>
      </c>
      <c r="BN1571" s="14">
        <f t="shared" si="2125"/>
        <v>0.42995480857356755</v>
      </c>
    </row>
    <row r="1572" spans="1:66" x14ac:dyDescent="0.25">
      <c r="A1572" t="s">
        <v>338</v>
      </c>
      <c r="B1572" t="s">
        <v>91</v>
      </c>
      <c r="C1572" t="s">
        <v>89</v>
      </c>
      <c r="D1572" t="s">
        <v>402</v>
      </c>
      <c r="E1572" s="10">
        <f>VLOOKUP(A1572,home!$A$2:$E$405,3,FALSE)</f>
        <v>1.3033999999999999</v>
      </c>
      <c r="F1572" s="10">
        <f>VLOOKUP(B1572,home!$B$2:$E$405,3,FALSE)</f>
        <v>1.1935</v>
      </c>
      <c r="G1572" s="10">
        <f>VLOOKUP(C1572,away!$B$2:$E$405,4,FALSE)</f>
        <v>0.61380000000000001</v>
      </c>
      <c r="H1572" s="10">
        <f>VLOOKUP(A1572,away!$A$2:$E$405,3,FALSE)</f>
        <v>1.0085</v>
      </c>
      <c r="I1572" s="10">
        <f>VLOOKUP(C1572,away!$B$2:$E$405,3,FALSE)</f>
        <v>0.99160000000000004</v>
      </c>
      <c r="J1572" s="10">
        <f>VLOOKUP(B1572,home!$B$2:$E$405,4,FALSE)</f>
        <v>1.1016999999999999</v>
      </c>
      <c r="K1572" s="12">
        <f t="shared" si="2070"/>
        <v>0.95483212901999992</v>
      </c>
      <c r="L1572" s="12">
        <f t="shared" si="2071"/>
        <v>1.1017315086199999</v>
      </c>
      <c r="M1572" s="13">
        <f t="shared" si="2072"/>
        <v>0.12789270130792391</v>
      </c>
      <c r="N1572" s="13">
        <f t="shared" si="2073"/>
        <v>0.1221160602759639</v>
      </c>
      <c r="O1572" s="13">
        <f t="shared" si="2074"/>
        <v>0.14090341875346604</v>
      </c>
      <c r="P1572" s="13">
        <f t="shared" si="2075"/>
        <v>0.13453911131456855</v>
      </c>
      <c r="Q1572" s="13">
        <f t="shared" si="2076"/>
        <v>5.8300168910416623E-2</v>
      </c>
      <c r="R1572" s="13">
        <f t="shared" si="2077"/>
        <v>7.7618868056485879E-2</v>
      </c>
      <c r="S1572" s="13">
        <f t="shared" si="2078"/>
        <v>3.5382731555831944E-2</v>
      </c>
      <c r="T1572" s="13">
        <f t="shared" si="2079"/>
        <v>6.4231133046474126E-2</v>
      </c>
      <c r="U1572" s="13">
        <f t="shared" si="2080"/>
        <v>7.4112989038496876E-2</v>
      </c>
      <c r="V1572" s="13">
        <f t="shared" si="2081"/>
        <v>4.1357248960527497E-3</v>
      </c>
      <c r="W1572" s="13">
        <f t="shared" si="2082"/>
        <v>1.8555624800986242E-2</v>
      </c>
      <c r="X1572" s="13">
        <f t="shared" si="2083"/>
        <v>2.0443316505377257E-2</v>
      </c>
      <c r="Y1572" s="13">
        <f t="shared" si="2084"/>
        <v>1.1261522967332717E-2</v>
      </c>
      <c r="Z1572" s="13">
        <f t="shared" si="2085"/>
        <v>2.8505050867082962E-2</v>
      </c>
      <c r="AA1572" s="13">
        <f t="shared" si="2086"/>
        <v>2.7217538407240217E-2</v>
      </c>
      <c r="AB1572" s="13">
        <f t="shared" si="2087"/>
        <v>1.2994090072034396E-2</v>
      </c>
      <c r="AC1572" s="13">
        <f t="shared" si="2088"/>
        <v>2.7191580640751527E-4</v>
      </c>
      <c r="AD1572" s="13">
        <f t="shared" si="2089"/>
        <v>4.4293766835055001E-3</v>
      </c>
      <c r="AE1572" s="13">
        <f t="shared" si="2090"/>
        <v>4.8799838557647673E-3</v>
      </c>
      <c r="AF1572" s="13">
        <f t="shared" si="2091"/>
        <v>2.6882159877264808E-3</v>
      </c>
      <c r="AG1572" s="13">
        <f t="shared" si="2092"/>
        <v>9.87230751884766E-4</v>
      </c>
      <c r="AH1572" s="13">
        <f t="shared" si="2093"/>
        <v>7.8512281737702933E-3</v>
      </c>
      <c r="AI1572" s="13">
        <f t="shared" si="2094"/>
        <v>7.4966049125828951E-3</v>
      </c>
      <c r="AJ1572" s="13">
        <f t="shared" si="2095"/>
        <v>3.5789996145516576E-3</v>
      </c>
      <c r="AK1572" s="13">
        <f t="shared" si="2096"/>
        <v>1.139114607241373E-3</v>
      </c>
      <c r="AL1572" s="13">
        <f t="shared" si="2097"/>
        <v>1.1441876064020475E-5</v>
      </c>
      <c r="AM1572" s="13">
        <f t="shared" si="2098"/>
        <v>8.4586223378862102E-4</v>
      </c>
      <c r="AN1572" s="13">
        <f t="shared" si="2099"/>
        <v>9.3191307491662047E-4</v>
      </c>
      <c r="AO1572" s="13">
        <f t="shared" si="2100"/>
        <v>5.1335899896529579E-4</v>
      </c>
      <c r="AP1572" s="13">
        <f t="shared" si="2101"/>
        <v>1.8852792813122936E-4</v>
      </c>
      <c r="AQ1572" s="13">
        <f t="shared" si="2102"/>
        <v>5.1926789669255608E-5</v>
      </c>
      <c r="AR1572" s="13">
        <f t="shared" si="2103"/>
        <v>1.7299890920815576E-3</v>
      </c>
      <c r="AS1572" s="13">
        <f t="shared" si="2104"/>
        <v>1.6518491679736102E-3</v>
      </c>
      <c r="AT1572" s="13">
        <f t="shared" si="2105"/>
        <v>7.8861932893807877E-4</v>
      </c>
      <c r="AU1572" s="13">
        <f t="shared" si="2106"/>
        <v>2.5099969094542318E-4</v>
      </c>
      <c r="AV1572" s="13">
        <f t="shared" si="2107"/>
        <v>5.9915642322195091E-5</v>
      </c>
      <c r="AW1572" s="13">
        <f t="shared" si="2108"/>
        <v>3.3434707846715054E-7</v>
      </c>
      <c r="AX1572" s="13">
        <f t="shared" si="2109"/>
        <v>1.3460940625766691E-4</v>
      </c>
      <c r="AY1572" s="13">
        <f t="shared" si="2110"/>
        <v>1.4830342423070183E-4</v>
      </c>
      <c r="AZ1572" s="13">
        <f t="shared" si="2111"/>
        <v>8.169527765560151E-5</v>
      </c>
      <c r="BA1572" s="13">
        <f t="shared" si="2112"/>
        <v>3.0002087166211862E-5</v>
      </c>
      <c r="BB1572" s="13">
        <f t="shared" si="2113"/>
        <v>8.2635611888448402E-6</v>
      </c>
      <c r="BC1572" s="13">
        <f t="shared" si="2114"/>
        <v>1.8208451470319401E-6</v>
      </c>
      <c r="BD1572" s="13">
        <f t="shared" si="2115"/>
        <v>3.1766391538585944E-4</v>
      </c>
      <c r="BE1572" s="13">
        <f t="shared" si="2116"/>
        <v>3.0331571264070927E-4</v>
      </c>
      <c r="BF1572" s="13">
        <f t="shared" si="2117"/>
        <v>1.4480779383297345E-4</v>
      </c>
      <c r="BG1572" s="13">
        <f t="shared" si="2118"/>
        <v>4.6089044694742426E-5</v>
      </c>
      <c r="BH1572" s="13">
        <f t="shared" si="2119"/>
        <v>1.1001825167594708E-5</v>
      </c>
      <c r="BI1572" s="13">
        <f t="shared" si="2120"/>
        <v>2.1009792295760555E-6</v>
      </c>
      <c r="BJ1572" s="14">
        <f t="shared" si="2121"/>
        <v>0.31082891741254959</v>
      </c>
      <c r="BK1572" s="14">
        <f t="shared" si="2122"/>
        <v>0.30238193018107939</v>
      </c>
      <c r="BL1572" s="14">
        <f t="shared" si="2123"/>
        <v>0.35821920382908201</v>
      </c>
      <c r="BM1572" s="14">
        <f t="shared" si="2124"/>
        <v>0.33841680459381673</v>
      </c>
      <c r="BN1572" s="14">
        <f t="shared" si="2125"/>
        <v>0.66137032861882494</v>
      </c>
    </row>
    <row r="1573" spans="1:66" x14ac:dyDescent="0.25">
      <c r="A1573" t="s">
        <v>338</v>
      </c>
      <c r="B1573" t="s">
        <v>78</v>
      </c>
      <c r="C1573" t="s">
        <v>80</v>
      </c>
      <c r="D1573" t="s">
        <v>402</v>
      </c>
      <c r="E1573" s="10">
        <f>VLOOKUP(A1573,home!$A$2:$E$405,3,FALSE)</f>
        <v>1.3033999999999999</v>
      </c>
      <c r="F1573" s="10">
        <f>VLOOKUP(B1573,home!$B$2:$E$405,3,FALSE)</f>
        <v>0.76719999999999999</v>
      </c>
      <c r="G1573" s="10">
        <f>VLOOKUP(C1573,away!$B$2:$E$405,4,FALSE)</f>
        <v>1.0741000000000001</v>
      </c>
      <c r="H1573" s="10">
        <f>VLOOKUP(A1573,away!$A$2:$E$405,3,FALSE)</f>
        <v>1.0085</v>
      </c>
      <c r="I1573" s="10">
        <f>VLOOKUP(C1573,away!$B$2:$E$405,3,FALSE)</f>
        <v>1.4874000000000001</v>
      </c>
      <c r="J1573" s="10">
        <f>VLOOKUP(B1573,home!$B$2:$E$405,4,FALSE)</f>
        <v>0.7712</v>
      </c>
      <c r="K1573" s="12">
        <f t="shared" si="2070"/>
        <v>1.074066144368</v>
      </c>
      <c r="L1573" s="12">
        <f t="shared" si="2071"/>
        <v>1.1568330844799999</v>
      </c>
      <c r="M1573" s="13">
        <f t="shared" si="2072"/>
        <v>0.10743178093082598</v>
      </c>
      <c r="N1573" s="13">
        <f t="shared" si="2073"/>
        <v>0.11538883872695989</v>
      </c>
      <c r="O1573" s="13">
        <f t="shared" si="2074"/>
        <v>0.12428063850538705</v>
      </c>
      <c r="P1573" s="13">
        <f t="shared" si="2075"/>
        <v>0.13348562621907428</v>
      </c>
      <c r="Q1573" s="13">
        <f t="shared" si="2076"/>
        <v>6.1967622557283372E-2</v>
      </c>
      <c r="R1573" s="13">
        <f t="shared" si="2077"/>
        <v>7.1885977191665368E-2</v>
      </c>
      <c r="S1573" s="13">
        <f t="shared" si="2078"/>
        <v>4.1464481582436631E-2</v>
      </c>
      <c r="T1573" s="13">
        <f t="shared" si="2079"/>
        <v>7.168619594083453E-2</v>
      </c>
      <c r="U1573" s="13">
        <f t="shared" si="2080"/>
        <v>7.7210294356378023E-2</v>
      </c>
      <c r="V1573" s="13">
        <f t="shared" si="2081"/>
        <v>5.7244723032860052E-3</v>
      </c>
      <c r="W1573" s="13">
        <f t="shared" si="2082"/>
        <v>2.2185775145250951E-2</v>
      </c>
      <c r="X1573" s="13">
        <f t="shared" si="2083"/>
        <v>2.5665238692860377E-2</v>
      </c>
      <c r="Y1573" s="13">
        <f t="shared" si="2084"/>
        <v>1.4845198620488557E-2</v>
      </c>
      <c r="Z1573" s="13">
        <f t="shared" si="2085"/>
        <v>2.7720025575164394E-2</v>
      </c>
      <c r="AA1573" s="13">
        <f t="shared" si="2086"/>
        <v>2.9773140991299175E-2</v>
      </c>
      <c r="AB1573" s="13">
        <f t="shared" si="2087"/>
        <v>1.5989161375124773E-2</v>
      </c>
      <c r="AC1573" s="13">
        <f t="shared" si="2088"/>
        <v>4.4454650869902738E-4</v>
      </c>
      <c r="AD1573" s="13">
        <f t="shared" si="2089"/>
        <v>5.9572474925187729E-3</v>
      </c>
      <c r="AE1573" s="13">
        <f t="shared" si="2090"/>
        <v>6.8915409917812377E-3</v>
      </c>
      <c r="AF1573" s="13">
        <f t="shared" si="2091"/>
        <v>3.9861813111713232E-3</v>
      </c>
      <c r="AG1573" s="13">
        <f t="shared" si="2092"/>
        <v>1.5371154738329509E-3</v>
      </c>
      <c r="AH1573" s="13">
        <f t="shared" si="2093"/>
        <v>8.016860671995479E-3</v>
      </c>
      <c r="AI1573" s="13">
        <f t="shared" si="2094"/>
        <v>8.6106386319056392E-3</v>
      </c>
      <c r="AJ1573" s="13">
        <f t="shared" si="2095"/>
        <v>4.6241977179585182E-3</v>
      </c>
      <c r="AK1573" s="13">
        <f t="shared" si="2096"/>
        <v>1.6555647379076703E-3</v>
      </c>
      <c r="AL1573" s="13">
        <f t="shared" si="2097"/>
        <v>2.2094232668599802E-5</v>
      </c>
      <c r="AM1573" s="13">
        <f t="shared" si="2098"/>
        <v>1.2796955690671154E-3</v>
      </c>
      <c r="AN1573" s="13">
        <f t="shared" si="2099"/>
        <v>1.4803941723592999E-3</v>
      </c>
      <c r="AO1573" s="13">
        <f t="shared" si="2100"/>
        <v>8.5628447832831274E-4</v>
      </c>
      <c r="AP1573" s="13">
        <f t="shared" si="2101"/>
        <v>3.3019273808562993E-4</v>
      </c>
      <c r="AQ1573" s="13">
        <f t="shared" si="2102"/>
        <v>9.5494470918124026E-5</v>
      </c>
      <c r="AR1573" s="13">
        <f t="shared" si="2103"/>
        <v>1.8548339318061862E-3</v>
      </c>
      <c r="AS1573" s="13">
        <f t="shared" si="2104"/>
        <v>1.9922143295780085E-3</v>
      </c>
      <c r="AT1573" s="13">
        <f t="shared" si="2105"/>
        <v>1.0698849818622654E-3</v>
      </c>
      <c r="AU1573" s="13">
        <f t="shared" si="2106"/>
        <v>3.830424124620104E-4</v>
      </c>
      <c r="AV1573" s="13">
        <f t="shared" si="2107"/>
        <v>1.0285322177062214E-4</v>
      </c>
      <c r="AW1573" s="13">
        <f t="shared" si="2108"/>
        <v>7.6256725121657649E-7</v>
      </c>
      <c r="AX1573" s="13">
        <f t="shared" si="2109"/>
        <v>2.2907961430545495E-4</v>
      </c>
      <c r="AY1573" s="13">
        <f t="shared" si="2110"/>
        <v>2.6500687680846815E-4</v>
      </c>
      <c r="AZ1573" s="13">
        <f t="shared" si="2111"/>
        <v>1.532843613533758E-4</v>
      </c>
      <c r="BA1573" s="13">
        <f t="shared" si="2112"/>
        <v>5.9108140182324208E-5</v>
      </c>
      <c r="BB1573" s="13">
        <f t="shared" si="2113"/>
        <v>1.709456303124859E-5</v>
      </c>
      <c r="BC1573" s="13">
        <f t="shared" si="2114"/>
        <v>3.9551112158554145E-6</v>
      </c>
      <c r="BD1573" s="13">
        <f t="shared" si="2115"/>
        <v>3.5762220975491915E-4</v>
      </c>
      <c r="BE1573" s="13">
        <f t="shared" si="2116"/>
        <v>3.841099079718302E-4</v>
      </c>
      <c r="BF1573" s="13">
        <f t="shared" si="2117"/>
        <v>2.0627972393442542E-4</v>
      </c>
      <c r="BG1573" s="13">
        <f t="shared" si="2118"/>
        <v>7.3852689249181259E-5</v>
      </c>
      <c r="BH1573" s="13">
        <f t="shared" si="2119"/>
        <v>1.9830668298269038E-5</v>
      </c>
      <c r="BI1573" s="13">
        <f t="shared" si="2120"/>
        <v>4.2598898878725125E-6</v>
      </c>
      <c r="BJ1573" s="14">
        <f t="shared" si="2121"/>
        <v>0.33488054504863712</v>
      </c>
      <c r="BK1573" s="14">
        <f t="shared" si="2122"/>
        <v>0.28883800865379894</v>
      </c>
      <c r="BL1573" s="14">
        <f t="shared" si="2123"/>
        <v>0.34849525814619742</v>
      </c>
      <c r="BM1573" s="14">
        <f t="shared" si="2124"/>
        <v>0.38522910898304474</v>
      </c>
      <c r="BN1573" s="14">
        <f t="shared" si="2125"/>
        <v>0.6144404841311959</v>
      </c>
    </row>
    <row r="1574" spans="1:66" x14ac:dyDescent="0.25">
      <c r="A1574" t="s">
        <v>338</v>
      </c>
      <c r="B1574" t="s">
        <v>82</v>
      </c>
      <c r="C1574" t="s">
        <v>75</v>
      </c>
      <c r="D1574" t="s">
        <v>402</v>
      </c>
      <c r="E1574" s="10">
        <f>VLOOKUP(A1574,home!$A$2:$E$405,3,FALSE)</f>
        <v>1.3033999999999999</v>
      </c>
      <c r="F1574" s="10">
        <f>VLOOKUP(B1574,home!$B$2:$E$405,3,FALSE)</f>
        <v>1.2276</v>
      </c>
      <c r="G1574" s="10">
        <f>VLOOKUP(C1574,away!$B$2:$E$405,4,FALSE)</f>
        <v>0.61380000000000001</v>
      </c>
      <c r="H1574" s="10">
        <f>VLOOKUP(A1574,away!$A$2:$E$405,3,FALSE)</f>
        <v>1.0085</v>
      </c>
      <c r="I1574" s="10">
        <f>VLOOKUP(C1574,away!$B$2:$E$405,3,FALSE)</f>
        <v>0.59489999999999998</v>
      </c>
      <c r="J1574" s="10">
        <f>VLOOKUP(B1574,home!$B$2:$E$405,4,FALSE)</f>
        <v>1.0907</v>
      </c>
      <c r="K1574" s="12">
        <f t="shared" si="2070"/>
        <v>0.98211304699199997</v>
      </c>
      <c r="L1574" s="12">
        <f t="shared" si="2071"/>
        <v>0.65437271815499998</v>
      </c>
      <c r="M1574" s="13">
        <f t="shared" si="2072"/>
        <v>0.19466293293254439</v>
      </c>
      <c r="N1574" s="13">
        <f t="shared" si="2073"/>
        <v>0.19118100619878051</v>
      </c>
      <c r="O1574" s="13">
        <f t="shared" si="2074"/>
        <v>0.12738211254709353</v>
      </c>
      <c r="P1574" s="13">
        <f t="shared" si="2075"/>
        <v>0.12510363468590388</v>
      </c>
      <c r="Q1574" s="13">
        <f t="shared" si="2076"/>
        <v>9.3880680262440369E-2</v>
      </c>
      <c r="R1574" s="13">
        <f t="shared" si="2077"/>
        <v>4.1677689615883855E-2</v>
      </c>
      <c r="S1574" s="13">
        <f t="shared" si="2078"/>
        <v>2.0100025176656943E-2</v>
      </c>
      <c r="T1574" s="13">
        <f t="shared" si="2079"/>
        <v>6.143295592557356E-2</v>
      </c>
      <c r="U1574" s="13">
        <f t="shared" si="2080"/>
        <v>4.0932202740242535E-2</v>
      </c>
      <c r="V1574" s="13">
        <f t="shared" si="2081"/>
        <v>1.4352936289504237E-3</v>
      </c>
      <c r="W1574" s="13">
        <f t="shared" si="2082"/>
        <v>3.0733813648742347E-2</v>
      </c>
      <c r="X1574" s="13">
        <f t="shared" si="2083"/>
        <v>2.0111369176596765E-2</v>
      </c>
      <c r="Y1574" s="13">
        <f t="shared" si="2084"/>
        <v>6.5801656569541549E-3</v>
      </c>
      <c r="Z1574" s="13">
        <f t="shared" si="2085"/>
        <v>9.0909143467887785E-3</v>
      </c>
      <c r="AA1574" s="13">
        <f t="shared" si="2086"/>
        <v>8.9283055890680158E-3</v>
      </c>
      <c r="AB1574" s="13">
        <f t="shared" si="2087"/>
        <v>4.3843027032776458E-3</v>
      </c>
      <c r="AC1574" s="13">
        <f t="shared" si="2088"/>
        <v>5.7651078943930624E-5</v>
      </c>
      <c r="AD1574" s="13">
        <f t="shared" si="2089"/>
        <v>7.5460198420626637E-3</v>
      </c>
      <c r="AE1574" s="13">
        <f t="shared" si="2090"/>
        <v>4.9379095153021082E-3</v>
      </c>
      <c r="AF1574" s="13">
        <f t="shared" si="2091"/>
        <v>1.6156166357658398E-3</v>
      </c>
      <c r="AG1574" s="13">
        <f t="shared" si="2092"/>
        <v>3.5240514981417633E-4</v>
      </c>
      <c r="AH1574" s="13">
        <f t="shared" si="2093"/>
        <v>1.4872115829056144E-3</v>
      </c>
      <c r="AI1574" s="13">
        <f t="shared" si="2094"/>
        <v>1.4606098992092284E-3</v>
      </c>
      <c r="AJ1574" s="13">
        <f t="shared" si="2095"/>
        <v>7.1724201928952656E-4</v>
      </c>
      <c r="AK1574" s="13">
        <f t="shared" si="2096"/>
        <v>2.3480424833171063E-4</v>
      </c>
      <c r="AL1574" s="13">
        <f t="shared" si="2097"/>
        <v>1.4820201074333905E-6</v>
      </c>
      <c r="AM1574" s="13">
        <f t="shared" si="2098"/>
        <v>1.4822089079500511E-3</v>
      </c>
      <c r="AN1574" s="13">
        <f t="shared" si="2099"/>
        <v>9.6991707196882905E-4</v>
      </c>
      <c r="AO1574" s="13">
        <f t="shared" si="2100"/>
        <v>3.1734363538459069E-4</v>
      </c>
      <c r="AP1574" s="13">
        <f t="shared" si="2101"/>
        <v>6.9220339091934617E-5</v>
      </c>
      <c r="AQ1574" s="13">
        <f t="shared" si="2102"/>
        <v>1.1323975360800012E-5</v>
      </c>
      <c r="AR1574" s="13">
        <f t="shared" si="2103"/>
        <v>1.9463813719550947E-4</v>
      </c>
      <c r="AS1574" s="13">
        <f t="shared" si="2104"/>
        <v>1.9115665398192872E-4</v>
      </c>
      <c r="AT1574" s="13">
        <f t="shared" si="2105"/>
        <v>9.386872194749372E-5</v>
      </c>
      <c r="AU1574" s="13">
        <f t="shared" si="2106"/>
        <v>3.0729898843032634E-5</v>
      </c>
      <c r="AV1574" s="13">
        <f t="shared" si="2107"/>
        <v>7.5450586466216765E-6</v>
      </c>
      <c r="AW1574" s="13">
        <f t="shared" si="2108"/>
        <v>2.6456857634261848E-8</v>
      </c>
      <c r="AX1574" s="13">
        <f t="shared" si="2109"/>
        <v>2.4261611781091819E-4</v>
      </c>
      <c r="AY1574" s="13">
        <f t="shared" si="2110"/>
        <v>1.587613684801442E-4</v>
      </c>
      <c r="AZ1574" s="13">
        <f t="shared" si="2111"/>
        <v>5.1944554115179755E-5</v>
      </c>
      <c r="BA1574" s="13">
        <f t="shared" si="2112"/>
        <v>1.1330366356566555E-5</v>
      </c>
      <c r="BB1574" s="13">
        <f t="shared" si="2113"/>
        <v>1.8535706576096046E-6</v>
      </c>
      <c r="BC1574" s="13">
        <f t="shared" si="2114"/>
        <v>2.4258521390246967E-7</v>
      </c>
      <c r="BD1574" s="13">
        <f t="shared" si="2115"/>
        <v>2.1227647815541884E-5</v>
      </c>
      <c r="BE1574" s="13">
        <f t="shared" si="2116"/>
        <v>2.084794987659491E-5</v>
      </c>
      <c r="BF1574" s="13">
        <f t="shared" si="2117"/>
        <v>1.0237521788419559E-5</v>
      </c>
      <c r="BG1574" s="13">
        <f t="shared" si="2118"/>
        <v>3.3514679057572406E-6</v>
      </c>
      <c r="BH1574" s="13">
        <f t="shared" si="2119"/>
        <v>8.2288008920478501E-7</v>
      </c>
      <c r="BI1574" s="13">
        <f t="shared" si="2120"/>
        <v>1.6163225434359208E-7</v>
      </c>
      <c r="BJ1574" s="14">
        <f t="shared" si="2121"/>
        <v>0.42168870450442297</v>
      </c>
      <c r="BK1574" s="14">
        <f t="shared" si="2122"/>
        <v>0.34151978089158708</v>
      </c>
      <c r="BL1574" s="14">
        <f t="shared" si="2123"/>
        <v>0.22777906851564605</v>
      </c>
      <c r="BM1574" s="14">
        <f t="shared" si="2124"/>
        <v>0.2260316771041759</v>
      </c>
      <c r="BN1574" s="14">
        <f t="shared" si="2125"/>
        <v>0.77388805624264645</v>
      </c>
    </row>
    <row r="1575" spans="1:66" x14ac:dyDescent="0.25">
      <c r="A1575" t="s">
        <v>338</v>
      </c>
      <c r="B1575" t="s">
        <v>83</v>
      </c>
      <c r="C1575" t="s">
        <v>92</v>
      </c>
      <c r="D1575" t="s">
        <v>402</v>
      </c>
      <c r="E1575" s="10">
        <f>VLOOKUP(A1575,home!$A$2:$E$405,3,FALSE)</f>
        <v>1.3033999999999999</v>
      </c>
      <c r="F1575" s="10">
        <f>VLOOKUP(B1575,home!$B$2:$E$405,3,FALSE)</f>
        <v>0.6905</v>
      </c>
      <c r="G1575" s="10">
        <f>VLOOKUP(C1575,away!$B$2:$E$405,4,FALSE)</f>
        <v>1.2276</v>
      </c>
      <c r="H1575" s="10">
        <f>VLOOKUP(A1575,away!$A$2:$E$405,3,FALSE)</f>
        <v>1.0085</v>
      </c>
      <c r="I1575" s="10">
        <f>VLOOKUP(C1575,away!$B$2:$E$405,3,FALSE)</f>
        <v>0.59489999999999998</v>
      </c>
      <c r="J1575" s="10">
        <f>VLOOKUP(B1575,home!$B$2:$E$405,4,FALSE)</f>
        <v>0.89239999999999997</v>
      </c>
      <c r="K1575" s="12">
        <f t="shared" si="2070"/>
        <v>1.1048371765199998</v>
      </c>
      <c r="L1575" s="12">
        <f t="shared" si="2071"/>
        <v>0.53540131445999994</v>
      </c>
      <c r="M1575" s="13">
        <f t="shared" si="2072"/>
        <v>0.19393378531666033</v>
      </c>
      <c r="N1575" s="13">
        <f t="shared" si="2073"/>
        <v>0.21426525580109482</v>
      </c>
      <c r="O1575" s="13">
        <f t="shared" si="2074"/>
        <v>0.10383240357674339</v>
      </c>
      <c r="P1575" s="13">
        <f t="shared" si="2075"/>
        <v>0.11471789959901429</v>
      </c>
      <c r="Q1575" s="13">
        <f t="shared" si="2076"/>
        <v>0.11836411012280858</v>
      </c>
      <c r="R1575" s="13">
        <f t="shared" si="2077"/>
        <v>2.7796002679264804E-2</v>
      </c>
      <c r="S1575" s="13">
        <f t="shared" si="2078"/>
        <v>1.6964806398896925E-2</v>
      </c>
      <c r="T1575" s="13">
        <f t="shared" si="2079"/>
        <v>6.3372300144639904E-2</v>
      </c>
      <c r="U1575" s="13">
        <f t="shared" si="2080"/>
        <v>3.0710057118701277E-2</v>
      </c>
      <c r="V1575" s="13">
        <f t="shared" si="2081"/>
        <v>1.1150237317727448E-3</v>
      </c>
      <c r="W1575" s="13">
        <f t="shared" si="2082"/>
        <v>4.3591023076462045E-2</v>
      </c>
      <c r="X1575" s="13">
        <f t="shared" si="2083"/>
        <v>2.3338691053793971E-2</v>
      </c>
      <c r="Y1575" s="13">
        <f t="shared" si="2084"/>
        <v>6.2477829339885665E-3</v>
      </c>
      <c r="Z1575" s="13">
        <f t="shared" si="2085"/>
        <v>4.960672123737353E-3</v>
      </c>
      <c r="AA1575" s="13">
        <f t="shared" si="2086"/>
        <v>5.4807349828314483E-3</v>
      </c>
      <c r="AB1575" s="13">
        <f t="shared" si="2087"/>
        <v>3.027659881842944E-3</v>
      </c>
      <c r="AC1575" s="13">
        <f t="shared" si="2088"/>
        <v>4.1223213216550903E-5</v>
      </c>
      <c r="AD1575" s="13">
        <f t="shared" si="2089"/>
        <v>1.2040245714354124E-2</v>
      </c>
      <c r="AE1575" s="13">
        <f t="shared" si="2090"/>
        <v>6.4463633818865789E-3</v>
      </c>
      <c r="AF1575" s="13">
        <f t="shared" si="2091"/>
        <v>1.7256957140744426E-3</v>
      </c>
      <c r="AG1575" s="13">
        <f t="shared" si="2092"/>
        <v>3.0797991789114829E-4</v>
      </c>
      <c r="AH1575" s="13">
        <f t="shared" si="2093"/>
        <v>6.6398759391351439E-4</v>
      </c>
      <c r="AI1575" s="13">
        <f t="shared" si="2094"/>
        <v>7.3359817850371541E-4</v>
      </c>
      <c r="AJ1575" s="13">
        <f t="shared" si="2095"/>
        <v>4.0525327011912998E-4</v>
      </c>
      <c r="AK1575" s="13">
        <f t="shared" si="2096"/>
        <v>1.4924629291130544E-4</v>
      </c>
      <c r="AL1575" s="13">
        <f t="shared" si="2097"/>
        <v>9.7539279753722878E-7</v>
      </c>
      <c r="AM1575" s="13">
        <f t="shared" si="2098"/>
        <v>2.6605022159308053E-3</v>
      </c>
      <c r="AN1575" s="13">
        <f t="shared" si="2099"/>
        <v>1.4244363835330958E-3</v>
      </c>
      <c r="AO1575" s="13">
        <f t="shared" si="2100"/>
        <v>3.8132255605413402E-4</v>
      </c>
      <c r="AP1575" s="13">
        <f t="shared" si="2101"/>
        <v>6.8053532581543462E-5</v>
      </c>
      <c r="AQ1575" s="13">
        <f t="shared" si="2102"/>
        <v>9.1089876994511983E-6</v>
      </c>
      <c r="AR1575" s="13">
        <f t="shared" si="2103"/>
        <v>7.1099966113285677E-5</v>
      </c>
      <c r="AS1575" s="13">
        <f t="shared" si="2104"/>
        <v>7.8553885811270206E-5</v>
      </c>
      <c r="AT1575" s="13">
        <f t="shared" si="2105"/>
        <v>4.339462670219914E-5</v>
      </c>
      <c r="AU1575" s="13">
        <f t="shared" si="2106"/>
        <v>1.5981332280599027E-5</v>
      </c>
      <c r="AV1575" s="13">
        <f t="shared" si="2107"/>
        <v>4.4141925084812404E-6</v>
      </c>
      <c r="AW1575" s="13">
        <f t="shared" si="2108"/>
        <v>1.6027092963538549E-8</v>
      </c>
      <c r="AX1575" s="13">
        <f t="shared" si="2109"/>
        <v>4.8990362606236588E-4</v>
      </c>
      <c r="AY1575" s="13">
        <f t="shared" si="2110"/>
        <v>2.6229504535251098E-4</v>
      </c>
      <c r="AZ1575" s="13">
        <f t="shared" si="2111"/>
        <v>7.0216556029039834E-5</v>
      </c>
      <c r="BA1575" s="13">
        <f t="shared" si="2112"/>
        <v>1.2531345464934055E-5</v>
      </c>
      <c r="BB1575" s="13">
        <f t="shared" si="2113"/>
        <v>1.6773247084695126E-6</v>
      </c>
      <c r="BC1575" s="13">
        <f t="shared" si="2114"/>
        <v>1.7960837073816271E-7</v>
      </c>
      <c r="BD1575" s="13">
        <f t="shared" si="2115"/>
        <v>6.3445025525190998E-6</v>
      </c>
      <c r="BE1575" s="13">
        <f t="shared" si="2116"/>
        <v>7.0096422865491341E-6</v>
      </c>
      <c r="BF1575" s="13">
        <f t="shared" si="2117"/>
        <v>3.8722566961430713E-6</v>
      </c>
      <c r="BG1575" s="13">
        <f t="shared" si="2118"/>
        <v>1.4260710516424577E-6</v>
      </c>
      <c r="BH1575" s="13">
        <f t="shared" si="2119"/>
        <v>3.9389407855339004E-7</v>
      </c>
      <c r="BI1575" s="13">
        <f t="shared" si="2120"/>
        <v>8.7037764319374811E-8</v>
      </c>
      <c r="BJ1575" s="14">
        <f t="shared" si="2121"/>
        <v>0.49507967504278133</v>
      </c>
      <c r="BK1575" s="14">
        <f t="shared" si="2122"/>
        <v>0.32703600869771088</v>
      </c>
      <c r="BL1575" s="14">
        <f t="shared" si="2123"/>
        <v>0.1730315209826771</v>
      </c>
      <c r="BM1575" s="14">
        <f t="shared" si="2124"/>
        <v>0.22693614073306084</v>
      </c>
      <c r="BN1575" s="14">
        <f t="shared" si="2125"/>
        <v>0.77290945709558623</v>
      </c>
    </row>
    <row r="1576" spans="1:66" x14ac:dyDescent="0.25">
      <c r="A1576" t="s">
        <v>350</v>
      </c>
      <c r="B1576" t="s">
        <v>101</v>
      </c>
      <c r="C1576" t="s">
        <v>103</v>
      </c>
      <c r="D1576" t="s">
        <v>402</v>
      </c>
      <c r="E1576" s="10">
        <f>VLOOKUP(A1576,home!$A$2:$E$405,3,FALSE)</f>
        <v>1.6667000000000001</v>
      </c>
      <c r="F1576" s="10">
        <f>VLOOKUP(B1576,home!$B$2:$E$405,3,FALSE)</f>
        <v>0.9</v>
      </c>
      <c r="G1576" s="10">
        <f>VLOOKUP(C1576,away!$B$2:$E$405,4,FALSE)</f>
        <v>0.8</v>
      </c>
      <c r="H1576" s="10">
        <f>VLOOKUP(A1576,away!$A$2:$E$405,3,FALSE)</f>
        <v>1.3193999999999999</v>
      </c>
      <c r="I1576" s="10">
        <f>VLOOKUP(C1576,away!$B$2:$E$405,3,FALSE)</f>
        <v>0.63160000000000005</v>
      </c>
      <c r="J1576" s="10">
        <f>VLOOKUP(B1576,home!$B$2:$E$405,4,FALSE)</f>
        <v>1.3895</v>
      </c>
      <c r="K1576" s="12">
        <f t="shared" si="2070"/>
        <v>1.2000240000000002</v>
      </c>
      <c r="L1576" s="12">
        <f t="shared" si="2071"/>
        <v>1.1579162590799998</v>
      </c>
      <c r="M1576" s="13">
        <f t="shared" si="2072"/>
        <v>9.4614904821721829E-2</v>
      </c>
      <c r="N1576" s="13">
        <f t="shared" si="2073"/>
        <v>0.11354015654378194</v>
      </c>
      <c r="O1576" s="13">
        <f t="shared" si="2074"/>
        <v>0.10955613664437838</v>
      </c>
      <c r="P1576" s="13">
        <f t="shared" si="2075"/>
        <v>0.13146999332053355</v>
      </c>
      <c r="Q1576" s="13">
        <f t="shared" si="2076"/>
        <v>6.8125456408147725E-2</v>
      </c>
      <c r="R1576" s="13">
        <f t="shared" si="2077"/>
        <v>6.3428415951257949E-2</v>
      </c>
      <c r="S1576" s="13">
        <f t="shared" si="2078"/>
        <v>4.5670286241552532E-2</v>
      </c>
      <c r="T1576" s="13">
        <f t="shared" si="2079"/>
        <v>7.8883573632240009E-2</v>
      </c>
      <c r="U1576" s="13">
        <f t="shared" si="2080"/>
        <v>7.6115621423492374E-2</v>
      </c>
      <c r="V1576" s="13">
        <f t="shared" si="2081"/>
        <v>7.0511232857694908E-3</v>
      </c>
      <c r="W1576" s="13">
        <f t="shared" si="2082"/>
        <v>2.7250727566910344E-2</v>
      </c>
      <c r="X1576" s="13">
        <f t="shared" si="2083"/>
        <v>3.1554060521485051E-2</v>
      </c>
      <c r="Y1576" s="13">
        <f t="shared" si="2084"/>
        <v>1.826847985891094E-2</v>
      </c>
      <c r="Z1576" s="13">
        <f t="shared" si="2085"/>
        <v>2.4481598039216922E-2</v>
      </c>
      <c r="AA1576" s="13">
        <f t="shared" si="2086"/>
        <v>2.9378505205413252E-2</v>
      </c>
      <c r="AB1576" s="13">
        <f t="shared" si="2087"/>
        <v>1.7627455665310425E-2</v>
      </c>
      <c r="AC1576" s="13">
        <f t="shared" si="2088"/>
        <v>6.123580192182029E-4</v>
      </c>
      <c r="AD1576" s="13">
        <f t="shared" si="2089"/>
        <v>8.1753817744385122E-3</v>
      </c>
      <c r="AE1576" s="13">
        <f t="shared" si="2090"/>
        <v>9.4664074808086529E-3</v>
      </c>
      <c r="AF1576" s="13">
        <f t="shared" si="2091"/>
        <v>5.4806535685524406E-3</v>
      </c>
      <c r="AG1576" s="13">
        <f t="shared" si="2092"/>
        <v>2.1153792924705635E-3</v>
      </c>
      <c r="AH1576" s="13">
        <f t="shared" si="2093"/>
        <v>7.0869101044675788E-3</v>
      </c>
      <c r="AI1576" s="13">
        <f t="shared" si="2094"/>
        <v>8.5044622112036023E-3</v>
      </c>
      <c r="AJ1576" s="13">
        <f t="shared" si="2095"/>
        <v>5.1027793802686993E-3</v>
      </c>
      <c r="AK1576" s="13">
        <f t="shared" si="2096"/>
        <v>2.0411525743425211E-3</v>
      </c>
      <c r="AL1576" s="13">
        <f t="shared" si="2097"/>
        <v>3.4035527424812017E-5</v>
      </c>
      <c r="AM1576" s="13">
        <f t="shared" si="2098"/>
        <v>1.9621308676977607E-3</v>
      </c>
      <c r="AN1576" s="13">
        <f t="shared" si="2099"/>
        <v>2.271983234149985E-3</v>
      </c>
      <c r="AO1576" s="13">
        <f t="shared" si="2100"/>
        <v>1.315383163589715E-3</v>
      </c>
      <c r="AP1576" s="13">
        <f t="shared" si="2101"/>
        <v>5.0770118401353927E-4</v>
      </c>
      <c r="AQ1576" s="13">
        <f t="shared" si="2102"/>
        <v>1.4696886393086099E-4</v>
      </c>
      <c r="AR1576" s="13">
        <f t="shared" si="2103"/>
        <v>1.6412096873202702E-3</v>
      </c>
      <c r="AS1576" s="13">
        <f t="shared" si="2104"/>
        <v>1.9694910138168204E-3</v>
      </c>
      <c r="AT1576" s="13">
        <f t="shared" si="2105"/>
        <v>1.1817182421822586E-3</v>
      </c>
      <c r="AU1576" s="13">
        <f t="shared" si="2106"/>
        <v>4.7269675061884073E-4</v>
      </c>
      <c r="AV1576" s="13">
        <f t="shared" si="2107"/>
        <v>1.4181186136615607E-4</v>
      </c>
      <c r="AW1576" s="13">
        <f t="shared" si="2108"/>
        <v>1.3137026265788257E-6</v>
      </c>
      <c r="AX1576" s="13">
        <f t="shared" si="2109"/>
        <v>3.924340220630223E-4</v>
      </c>
      <c r="AY1576" s="13">
        <f t="shared" si="2110"/>
        <v>4.5440573476293291E-4</v>
      </c>
      <c r="AZ1576" s="13">
        <f t="shared" si="2111"/>
        <v>2.6308189425059694E-4</v>
      </c>
      <c r="BA1576" s="13">
        <f t="shared" si="2112"/>
        <v>1.0154226760744374E-4</v>
      </c>
      <c r="BB1576" s="13">
        <f t="shared" si="2113"/>
        <v>2.9394360661627872E-5</v>
      </c>
      <c r="BC1576" s="13">
        <f t="shared" si="2114"/>
        <v>6.8072416270720928E-6</v>
      </c>
      <c r="BD1576" s="13">
        <f t="shared" si="2115"/>
        <v>3.1673056358462334E-4</v>
      </c>
      <c r="BE1576" s="13">
        <f t="shared" si="2116"/>
        <v>3.8008427783507411E-4</v>
      </c>
      <c r="BF1576" s="13">
        <f t="shared" si="2117"/>
        <v>2.2805512771237861E-4</v>
      </c>
      <c r="BG1576" s="13">
        <f t="shared" si="2118"/>
        <v>9.1223875525973109E-5</v>
      </c>
      <c r="BH1576" s="13">
        <f t="shared" si="2119"/>
        <v>2.7367710001045113E-5</v>
      </c>
      <c r="BI1576" s="13">
        <f t="shared" si="2120"/>
        <v>6.5683817652588333E-6</v>
      </c>
      <c r="BJ1576" s="14">
        <f t="shared" si="2121"/>
        <v>0.37031210948210069</v>
      </c>
      <c r="BK1576" s="14">
        <f t="shared" si="2122"/>
        <v>0.27990710695098336</v>
      </c>
      <c r="BL1576" s="14">
        <f t="shared" si="2123"/>
        <v>0.32529839665186355</v>
      </c>
      <c r="BM1576" s="14">
        <f t="shared" si="2124"/>
        <v>0.41881105540220681</v>
      </c>
      <c r="BN1576" s="14">
        <f t="shared" si="2125"/>
        <v>0.58073506368982131</v>
      </c>
    </row>
    <row r="1577" spans="1:66" x14ac:dyDescent="0.25">
      <c r="A1577" t="s">
        <v>350</v>
      </c>
      <c r="B1577" t="s">
        <v>102</v>
      </c>
      <c r="C1577" t="s">
        <v>99</v>
      </c>
      <c r="D1577" t="s">
        <v>402</v>
      </c>
      <c r="E1577" s="10">
        <f>VLOOKUP(A1577,home!$A$2:$E$405,3,FALSE)</f>
        <v>1.6667000000000001</v>
      </c>
      <c r="F1577" s="10">
        <f>VLOOKUP(B1577,home!$B$2:$E$405,3,FALSE)</f>
        <v>0.51429999999999998</v>
      </c>
      <c r="G1577" s="10">
        <f>VLOOKUP(C1577,away!$B$2:$E$405,4,FALSE)</f>
        <v>0.6</v>
      </c>
      <c r="H1577" s="10">
        <f>VLOOKUP(A1577,away!$A$2:$E$405,3,FALSE)</f>
        <v>1.3193999999999999</v>
      </c>
      <c r="I1577" s="10">
        <f>VLOOKUP(C1577,away!$B$2:$E$405,3,FALSE)</f>
        <v>0.50529999999999997</v>
      </c>
      <c r="J1577" s="10">
        <f>VLOOKUP(B1577,home!$B$2:$E$405,4,FALSE)</f>
        <v>1.0827</v>
      </c>
      <c r="K1577" s="12">
        <f t="shared" si="2070"/>
        <v>0.51431028599999995</v>
      </c>
      <c r="L1577" s="12">
        <f t="shared" si="2071"/>
        <v>0.72182831621400001</v>
      </c>
      <c r="M1577" s="13">
        <f t="shared" si="2072"/>
        <v>0.29050380571325596</v>
      </c>
      <c r="N1577" s="13">
        <f t="shared" si="2073"/>
        <v>0.14940909540047309</v>
      </c>
      <c r="O1577" s="13">
        <f t="shared" si="2074"/>
        <v>0.20969387293175853</v>
      </c>
      <c r="P1577" s="13">
        <f t="shared" si="2075"/>
        <v>0.10784771575998038</v>
      </c>
      <c r="Q1577" s="13">
        <f t="shared" si="2076"/>
        <v>3.8421317293209301E-2</v>
      </c>
      <c r="R1577" s="13">
        <f t="shared" si="2077"/>
        <v>7.5681487609361872E-2</v>
      </c>
      <c r="S1577" s="13">
        <f t="shared" si="2078"/>
        <v>1.0009447007147058E-2</v>
      </c>
      <c r="T1577" s="13">
        <f t="shared" si="2079"/>
        <v>2.7733594768481109E-2</v>
      </c>
      <c r="U1577" s="13">
        <f t="shared" si="2080"/>
        <v>3.892376753727636E-2</v>
      </c>
      <c r="V1577" s="13">
        <f t="shared" si="2081"/>
        <v>4.1288271329984551E-4</v>
      </c>
      <c r="W1577" s="13">
        <f t="shared" si="2082"/>
        <v>6.5868262285224081E-3</v>
      </c>
      <c r="X1577" s="13">
        <f t="shared" si="2083"/>
        <v>4.7545576857285412E-3</v>
      </c>
      <c r="Y1577" s="13">
        <f t="shared" si="2084"/>
        <v>1.7159871843158828E-3</v>
      </c>
      <c r="Z1577" s="13">
        <f t="shared" si="2085"/>
        <v>1.8209680256545461E-2</v>
      </c>
      <c r="AA1577" s="13">
        <f t="shared" si="2086"/>
        <v>9.3654258607124476E-3</v>
      </c>
      <c r="AB1577" s="13">
        <f t="shared" si="2087"/>
        <v>2.4083674264674076E-3</v>
      </c>
      <c r="AC1577" s="13">
        <f t="shared" si="2088"/>
        <v>9.5800073506875497E-6</v>
      </c>
      <c r="AD1577" s="13">
        <f t="shared" si="2089"/>
        <v>8.469181203559149E-4</v>
      </c>
      <c r="AE1577" s="13">
        <f t="shared" si="2090"/>
        <v>6.1132948078763581E-4</v>
      </c>
      <c r="AF1577" s="13">
        <f t="shared" si="2091"/>
        <v>2.2063746488445901E-4</v>
      </c>
      <c r="AG1577" s="13">
        <f t="shared" si="2092"/>
        <v>5.3087456590424861E-5</v>
      </c>
      <c r="AH1577" s="13">
        <f t="shared" si="2093"/>
        <v>3.2860657095943827E-3</v>
      </c>
      <c r="AI1577" s="13">
        <f t="shared" si="2094"/>
        <v>1.6900573949162796E-3</v>
      </c>
      <c r="AJ1577" s="13">
        <f t="shared" si="2095"/>
        <v>4.3460695106790334E-4</v>
      </c>
      <c r="AK1577" s="13">
        <f t="shared" si="2096"/>
        <v>7.4507608433773792E-5</v>
      </c>
      <c r="AL1577" s="13">
        <f t="shared" si="2097"/>
        <v>1.4226070563155157E-7</v>
      </c>
      <c r="AM1577" s="13">
        <f t="shared" si="2098"/>
        <v>8.7115740139766609E-5</v>
      </c>
      <c r="AN1577" s="13">
        <f t="shared" si="2099"/>
        <v>6.2882608020824104E-5</v>
      </c>
      <c r="AO1577" s="13">
        <f t="shared" si="2100"/>
        <v>2.269522353340822E-5</v>
      </c>
      <c r="AP1577" s="13">
        <f t="shared" si="2101"/>
        <v>5.4606849964067997E-6</v>
      </c>
      <c r="AQ1577" s="13">
        <f t="shared" si="2102"/>
        <v>9.8541926408284334E-7</v>
      </c>
      <c r="AR1577" s="13">
        <f t="shared" si="2103"/>
        <v>4.743950556250153E-4</v>
      </c>
      <c r="AS1577" s="13">
        <f t="shared" si="2104"/>
        <v>2.4398625673548752E-4</v>
      </c>
      <c r="AT1577" s="13">
        <f t="shared" si="2105"/>
        <v>6.2742320740849004E-5</v>
      </c>
      <c r="AU1577" s="13">
        <f t="shared" si="2106"/>
        <v>1.0756340308176595E-5</v>
      </c>
      <c r="AV1577" s="13">
        <f t="shared" si="2107"/>
        <v>1.3830241150529076E-6</v>
      </c>
      <c r="AW1577" s="13">
        <f t="shared" si="2108"/>
        <v>1.4670387408806286E-9</v>
      </c>
      <c r="AX1577" s="13">
        <f t="shared" si="2109"/>
        <v>7.4674202043975057E-6</v>
      </c>
      <c r="AY1577" s="13">
        <f t="shared" si="2110"/>
        <v>5.3901953526026552E-6</v>
      </c>
      <c r="AZ1577" s="13">
        <f t="shared" si="2111"/>
        <v>1.9453978177168512E-6</v>
      </c>
      <c r="BA1577" s="13">
        <f t="shared" si="2112"/>
        <v>4.6808107704298156E-7</v>
      </c>
      <c r="BB1577" s="13">
        <f t="shared" si="2113"/>
        <v>8.4468543923392752E-8</v>
      </c>
      <c r="BC1577" s="13">
        <f t="shared" si="2114"/>
        <v>1.219435736665418E-8</v>
      </c>
      <c r="BD1577" s="13">
        <f t="shared" si="2115"/>
        <v>5.7071964037008591E-5</v>
      </c>
      <c r="BE1577" s="13">
        <f t="shared" si="2116"/>
        <v>2.93526981464556E-5</v>
      </c>
      <c r="BF1577" s="13">
        <f t="shared" si="2117"/>
        <v>7.5481972892876242E-6</v>
      </c>
      <c r="BG1577" s="13">
        <f t="shared" si="2118"/>
        <v>1.2940385022126478E-6</v>
      </c>
      <c r="BH1577" s="13">
        <f t="shared" si="2119"/>
        <v>1.6638432804199956E-7</v>
      </c>
      <c r="BI1577" s="13">
        <f t="shared" si="2120"/>
        <v>1.7114634268239724E-8</v>
      </c>
      <c r="BJ1577" s="14">
        <f t="shared" si="2121"/>
        <v>0.23054785851665627</v>
      </c>
      <c r="BK1577" s="14">
        <f t="shared" si="2122"/>
        <v>0.40878896365709216</v>
      </c>
      <c r="BL1577" s="14">
        <f t="shared" si="2123"/>
        <v>0.3424468724240507</v>
      </c>
      <c r="BM1577" s="14">
        <f t="shared" si="2124"/>
        <v>0.12843069141799177</v>
      </c>
      <c r="BN1577" s="14">
        <f t="shared" si="2125"/>
        <v>0.87155729470803922</v>
      </c>
    </row>
    <row r="1578" spans="1:66" x14ac:dyDescent="0.25">
      <c r="A1578" t="s">
        <v>350</v>
      </c>
      <c r="B1578" t="s">
        <v>105</v>
      </c>
      <c r="C1578" t="s">
        <v>106</v>
      </c>
      <c r="D1578" t="s">
        <v>402</v>
      </c>
      <c r="E1578" s="10">
        <f>VLOOKUP(A1578,home!$A$2:$E$405,3,FALSE)</f>
        <v>1.6667000000000001</v>
      </c>
      <c r="F1578" s="10">
        <f>VLOOKUP(B1578,home!$B$2:$E$405,3,FALSE)</f>
        <v>2</v>
      </c>
      <c r="G1578" s="10">
        <f>VLOOKUP(C1578,away!$B$2:$E$405,4,FALSE)</f>
        <v>1</v>
      </c>
      <c r="H1578" s="10">
        <f>VLOOKUP(A1578,away!$A$2:$E$405,3,FALSE)</f>
        <v>1.3193999999999999</v>
      </c>
      <c r="I1578" s="10">
        <f>VLOOKUP(C1578,away!$B$2:$E$405,3,FALSE)</f>
        <v>1.7685</v>
      </c>
      <c r="J1578" s="10">
        <f>VLOOKUP(B1578,home!$B$2:$E$405,4,FALSE)</f>
        <v>0.50529999999999997</v>
      </c>
      <c r="K1578" s="12">
        <f t="shared" si="2070"/>
        <v>3.3334000000000001</v>
      </c>
      <c r="L1578" s="12">
        <f t="shared" si="2071"/>
        <v>1.1790462521699998</v>
      </c>
      <c r="M1578" s="13">
        <f t="shared" si="2072"/>
        <v>1.0971588050133593E-2</v>
      </c>
      <c r="N1578" s="13">
        <f t="shared" si="2073"/>
        <v>3.6572691606315315E-2</v>
      </c>
      <c r="O1578" s="13">
        <f t="shared" si="2074"/>
        <v>1.2936009770863165E-2</v>
      </c>
      <c r="P1578" s="13">
        <f t="shared" si="2075"/>
        <v>4.3120894970195271E-2</v>
      </c>
      <c r="Q1578" s="13">
        <f t="shared" si="2076"/>
        <v>6.0955705100245734E-2</v>
      </c>
      <c r="R1578" s="13">
        <f t="shared" si="2077"/>
        <v>7.6260769191853596E-3</v>
      </c>
      <c r="S1578" s="13">
        <f t="shared" si="2078"/>
        <v>4.2368788696180874E-2</v>
      </c>
      <c r="T1578" s="13">
        <f t="shared" si="2079"/>
        <v>7.1869595646824463E-2</v>
      </c>
      <c r="U1578" s="13">
        <f t="shared" si="2080"/>
        <v>2.5420764802412475E-2</v>
      </c>
      <c r="V1578" s="13">
        <f t="shared" si="2081"/>
        <v>1.8502133561646344E-2</v>
      </c>
      <c r="W1578" s="13">
        <f t="shared" si="2082"/>
        <v>6.772991579371973E-2</v>
      </c>
      <c r="X1578" s="13">
        <f t="shared" si="2083"/>
        <v>7.9856703376374905E-2</v>
      </c>
      <c r="Y1578" s="13">
        <f t="shared" si="2084"/>
        <v>4.7077373413283122E-2</v>
      </c>
      <c r="Z1578" s="13">
        <f t="shared" si="2085"/>
        <v>2.9971658034418777E-3</v>
      </c>
      <c r="AA1578" s="13">
        <f t="shared" si="2086"/>
        <v>9.9907524891931533E-3</v>
      </c>
      <c r="AB1578" s="13">
        <f t="shared" si="2087"/>
        <v>1.6651587173738231E-2</v>
      </c>
      <c r="AC1578" s="13">
        <f t="shared" si="2088"/>
        <v>4.5448557355067818E-3</v>
      </c>
      <c r="AD1578" s="13">
        <f t="shared" si="2089"/>
        <v>5.6442725326696343E-2</v>
      </c>
      <c r="AE1578" s="13">
        <f t="shared" si="2090"/>
        <v>6.654858375870204E-2</v>
      </c>
      <c r="AF1578" s="13">
        <f t="shared" si="2091"/>
        <v>3.9231929133959495E-2</v>
      </c>
      <c r="AG1578" s="13">
        <f t="shared" si="2092"/>
        <v>1.5418753003597983E-2</v>
      </c>
      <c r="AH1578" s="13">
        <f t="shared" si="2093"/>
        <v>8.8344927692005797E-4</v>
      </c>
      <c r="AI1578" s="13">
        <f t="shared" si="2094"/>
        <v>2.9448898196853209E-3</v>
      </c>
      <c r="AJ1578" s="13">
        <f t="shared" si="2095"/>
        <v>4.9082478624695247E-3</v>
      </c>
      <c r="AK1578" s="13">
        <f t="shared" si="2096"/>
        <v>5.4537178082519726E-3</v>
      </c>
      <c r="AL1578" s="13">
        <f t="shared" si="2097"/>
        <v>7.1449363913400361E-4</v>
      </c>
      <c r="AM1578" s="13">
        <f t="shared" si="2098"/>
        <v>3.7629236120801914E-2</v>
      </c>
      <c r="AN1578" s="13">
        <f t="shared" si="2099"/>
        <v>4.4366609820251472E-2</v>
      </c>
      <c r="AO1578" s="13">
        <f t="shared" si="2100"/>
        <v>2.6155142515028113E-2</v>
      </c>
      <c r="AP1578" s="13">
        <f t="shared" si="2101"/>
        <v>1.0279374252438703E-2</v>
      </c>
      <c r="AQ1578" s="13">
        <f t="shared" si="2102"/>
        <v>3.0299644217476611E-3</v>
      </c>
      <c r="AR1578" s="13">
        <f t="shared" si="2103"/>
        <v>2.0832551178697799E-4</v>
      </c>
      <c r="AS1578" s="13">
        <f t="shared" si="2104"/>
        <v>6.9443226099071237E-4</v>
      </c>
      <c r="AT1578" s="13">
        <f t="shared" si="2105"/>
        <v>1.1574102493932205E-3</v>
      </c>
      <c r="AU1578" s="13">
        <f t="shared" si="2106"/>
        <v>1.2860371084424539E-3</v>
      </c>
      <c r="AV1578" s="13">
        <f t="shared" si="2107"/>
        <v>1.0717190243205192E-3</v>
      </c>
      <c r="AW1578" s="13">
        <f t="shared" si="2108"/>
        <v>7.8003508874185132E-5</v>
      </c>
      <c r="AX1578" s="13">
        <f t="shared" si="2109"/>
        <v>2.0905549280846852E-2</v>
      </c>
      <c r="AY1578" s="13">
        <f t="shared" si="2110"/>
        <v>2.4648609529137711E-2</v>
      </c>
      <c r="AZ1578" s="13">
        <f t="shared" si="2111"/>
        <v>1.4530925343265786E-2</v>
      </c>
      <c r="BA1578" s="13">
        <f t="shared" si="2112"/>
        <v>5.7108776888465289E-3</v>
      </c>
      <c r="BB1578" s="13">
        <f t="shared" si="2113"/>
        <v>1.6833472339089425E-3</v>
      </c>
      <c r="BC1578" s="13">
        <f t="shared" si="2114"/>
        <v>3.9694884944821467E-4</v>
      </c>
      <c r="BD1578" s="13">
        <f t="shared" si="2115"/>
        <v>4.093756898397224E-5</v>
      </c>
      <c r="BE1578" s="13">
        <f t="shared" si="2116"/>
        <v>1.3646129245117305E-4</v>
      </c>
      <c r="BF1578" s="13">
        <f t="shared" si="2117"/>
        <v>2.2744003612837013E-4</v>
      </c>
      <c r="BG1578" s="13">
        <f t="shared" si="2118"/>
        <v>2.5271620547676971E-4</v>
      </c>
      <c r="BH1578" s="13">
        <f t="shared" si="2119"/>
        <v>2.1060104983406606E-4</v>
      </c>
      <c r="BI1578" s="13">
        <f t="shared" si="2120"/>
        <v>1.4040350790337516E-4</v>
      </c>
      <c r="BJ1578" s="14">
        <f t="shared" si="2121"/>
        <v>0.73104056121544103</v>
      </c>
      <c r="BK1578" s="14">
        <f t="shared" si="2122"/>
        <v>0.14487136418193458</v>
      </c>
      <c r="BL1578" s="14">
        <f t="shared" si="2123"/>
        <v>9.2241979738430915E-2</v>
      </c>
      <c r="BM1578" s="14">
        <f t="shared" si="2124"/>
        <v>0.77439749850204642</v>
      </c>
      <c r="BN1578" s="14">
        <f t="shared" si="2125"/>
        <v>0.17218296641693842</v>
      </c>
    </row>
    <row r="1579" spans="1:66" x14ac:dyDescent="0.25">
      <c r="A1579" t="s">
        <v>339</v>
      </c>
      <c r="B1579" t="s">
        <v>111</v>
      </c>
      <c r="C1579" t="s">
        <v>118</v>
      </c>
      <c r="D1579" t="s">
        <v>402</v>
      </c>
      <c r="E1579" s="10">
        <f>VLOOKUP(A1579,home!$A$2:$E$405,3,FALSE)</f>
        <v>1.2199</v>
      </c>
      <c r="F1579" s="10">
        <f>VLOOKUP(B1579,home!$B$2:$E$405,3,FALSE)</f>
        <v>1.7565999999999999</v>
      </c>
      <c r="G1579" s="10">
        <f>VLOOKUP(C1579,away!$B$2:$E$405,4,FALSE)</f>
        <v>0.64410000000000001</v>
      </c>
      <c r="H1579" s="10">
        <f>VLOOKUP(A1579,away!$A$2:$E$405,3,FALSE)</f>
        <v>1.0142</v>
      </c>
      <c r="I1579" s="10">
        <f>VLOOKUP(C1579,away!$B$2:$E$405,3,FALSE)</f>
        <v>0.91559999999999997</v>
      </c>
      <c r="J1579" s="10">
        <f>VLOOKUP(B1579,home!$B$2:$E$405,4,FALSE)</f>
        <v>0.56340000000000001</v>
      </c>
      <c r="K1579" s="12">
        <f t="shared" si="2070"/>
        <v>1.380226650594</v>
      </c>
      <c r="L1579" s="12">
        <f t="shared" si="2071"/>
        <v>0.52317409636799994</v>
      </c>
      <c r="M1579" s="13">
        <f t="shared" si="2072"/>
        <v>0.14906083810213194</v>
      </c>
      <c r="N1579" s="13">
        <f t="shared" si="2073"/>
        <v>0.20573774130844005</v>
      </c>
      <c r="O1579" s="13">
        <f t="shared" si="2074"/>
        <v>7.7984769277939611E-2</v>
      </c>
      <c r="P1579" s="13">
        <f t="shared" si="2075"/>
        <v>0.10763665689783643</v>
      </c>
      <c r="Q1579" s="13">
        <f t="shared" si="2076"/>
        <v>0.14198235679346158</v>
      </c>
      <c r="R1579" s="13">
        <f t="shared" si="2077"/>
        <v>2.0399805598726506E-2</v>
      </c>
      <c r="S1579" s="13">
        <f t="shared" si="2078"/>
        <v>1.9431076021799287E-2</v>
      </c>
      <c r="T1579" s="13">
        <f t="shared" si="2079"/>
        <v>7.4281491215618195E-2</v>
      </c>
      <c r="U1579" s="13">
        <f t="shared" si="2080"/>
        <v>2.8156355354299011E-2</v>
      </c>
      <c r="V1579" s="13">
        <f t="shared" si="2081"/>
        <v>1.5590174749700808E-3</v>
      </c>
      <c r="W1579" s="13">
        <f t="shared" si="2082"/>
        <v>6.532261092016059E-2</v>
      </c>
      <c r="X1579" s="13">
        <f t="shared" si="2083"/>
        <v>3.4175097940553456E-2</v>
      </c>
      <c r="Y1579" s="13">
        <f t="shared" si="2084"/>
        <v>8.9397629916684752E-3</v>
      </c>
      <c r="Z1579" s="13">
        <f t="shared" si="2085"/>
        <v>3.5575499533988691E-3</v>
      </c>
      <c r="AA1579" s="13">
        <f t="shared" si="2086"/>
        <v>4.9102252565005611E-3</v>
      </c>
      <c r="AB1579" s="13">
        <f t="shared" si="2087"/>
        <v>3.3886118797209182E-3</v>
      </c>
      <c r="AC1579" s="13">
        <f t="shared" si="2088"/>
        <v>7.0360293483032944E-5</v>
      </c>
      <c r="AD1579" s="13">
        <f t="shared" si="2089"/>
        <v>2.2540002119597065E-2</v>
      </c>
      <c r="AE1579" s="13">
        <f t="shared" si="2090"/>
        <v>1.1792345241052994E-2</v>
      </c>
      <c r="AF1579" s="13">
        <f t="shared" si="2091"/>
        <v>3.0847247827736923E-3</v>
      </c>
      <c r="AG1579" s="13">
        <f t="shared" si="2092"/>
        <v>5.3794936692386718E-4</v>
      </c>
      <c r="AH1579" s="13">
        <f t="shared" si="2093"/>
        <v>4.653044955383683E-4</v>
      </c>
      <c r="AI1579" s="13">
        <f t="shared" si="2094"/>
        <v>6.4222566538325279E-4</v>
      </c>
      <c r="AJ1579" s="13">
        <f t="shared" si="2095"/>
        <v>4.4320848952871515E-4</v>
      </c>
      <c r="AK1579" s="13">
        <f t="shared" si="2096"/>
        <v>2.0390938967234821E-4</v>
      </c>
      <c r="AL1579" s="13">
        <f t="shared" si="2097"/>
        <v>2.0322834260935178E-6</v>
      </c>
      <c r="AM1579" s="13">
        <f t="shared" si="2098"/>
        <v>6.2220623259826215E-3</v>
      </c>
      <c r="AN1579" s="13">
        <f t="shared" si="2099"/>
        <v>3.2552218349413335E-3</v>
      </c>
      <c r="AO1579" s="13">
        <f t="shared" si="2100"/>
        <v>8.5152387098640732E-4</v>
      </c>
      <c r="AP1579" s="13">
        <f t="shared" si="2101"/>
        <v>1.4849841057969836E-4</v>
      </c>
      <c r="AQ1579" s="13">
        <f t="shared" si="2102"/>
        <v>1.9422630441779478E-5</v>
      </c>
      <c r="AR1579" s="13">
        <f t="shared" si="2103"/>
        <v>4.8687051797850795E-5</v>
      </c>
      <c r="AS1579" s="13">
        <f t="shared" si="2104"/>
        <v>6.7199166430244171E-5</v>
      </c>
      <c r="AT1579" s="13">
        <f t="shared" si="2105"/>
        <v>4.6375040202362356E-5</v>
      </c>
      <c r="AU1579" s="13">
        <f t="shared" si="2106"/>
        <v>2.1336022136556237E-5</v>
      </c>
      <c r="AV1579" s="13">
        <f t="shared" si="2107"/>
        <v>7.3621365926346097E-6</v>
      </c>
      <c r="AW1579" s="13">
        <f t="shared" si="2108"/>
        <v>4.0764152379123757E-8</v>
      </c>
      <c r="AX1579" s="13">
        <f t="shared" si="2109"/>
        <v>1.4313093739963503E-3</v>
      </c>
      <c r="AY1579" s="13">
        <f t="shared" si="2110"/>
        <v>7.4882398836358815E-4</v>
      </c>
      <c r="AZ1579" s="13">
        <f t="shared" si="2111"/>
        <v>1.9588265672540095E-4</v>
      </c>
      <c r="BA1579" s="13">
        <f t="shared" si="2112"/>
        <v>3.4160243975491595E-5</v>
      </c>
      <c r="BB1579" s="13">
        <f t="shared" si="2113"/>
        <v>4.4679386933970565E-6</v>
      </c>
      <c r="BC1579" s="13">
        <f t="shared" si="2114"/>
        <v>4.6750195770912558E-7</v>
      </c>
      <c r="BD1579" s="13">
        <f t="shared" si="2115"/>
        <v>4.245300721527097E-6</v>
      </c>
      <c r="BE1579" s="13">
        <f t="shared" si="2116"/>
        <v>5.8594771956376353E-6</v>
      </c>
      <c r="BF1579" s="13">
        <f t="shared" si="2117"/>
        <v>4.0437032919834299E-6</v>
      </c>
      <c r="BG1579" s="13">
        <f t="shared" si="2118"/>
        <v>1.860409016896741E-6</v>
      </c>
      <c r="BH1579" s="13">
        <f t="shared" si="2119"/>
        <v>6.4194652653156595E-7</v>
      </c>
      <c r="BI1579" s="13">
        <f t="shared" si="2120"/>
        <v>1.7720634083502307E-7</v>
      </c>
      <c r="BJ1579" s="14">
        <f t="shared" si="2121"/>
        <v>0.58130592345689369</v>
      </c>
      <c r="BK1579" s="14">
        <f t="shared" si="2122"/>
        <v>0.27850880506201037</v>
      </c>
      <c r="BL1579" s="14">
        <f t="shared" si="2123"/>
        <v>0.13680220286756234</v>
      </c>
      <c r="BM1579" s="14">
        <f t="shared" si="2124"/>
        <v>0.29662353013711806</v>
      </c>
      <c r="BN1579" s="14">
        <f t="shared" si="2125"/>
        <v>0.70280216797853612</v>
      </c>
    </row>
    <row r="1580" spans="1:66" x14ac:dyDescent="0.25">
      <c r="A1580" t="s">
        <v>339</v>
      </c>
      <c r="B1580" t="s">
        <v>123</v>
      </c>
      <c r="C1580" t="s">
        <v>117</v>
      </c>
      <c r="D1580" t="s">
        <v>402</v>
      </c>
      <c r="E1580" s="10">
        <f>VLOOKUP(A1580,home!$A$2:$E$405,3,FALSE)</f>
        <v>1.2199</v>
      </c>
      <c r="F1580" s="10">
        <f>VLOOKUP(B1580,home!$B$2:$E$405,3,FALSE)</f>
        <v>1.3662000000000001</v>
      </c>
      <c r="G1580" s="10">
        <f>VLOOKUP(C1580,away!$B$2:$E$405,4,FALSE)</f>
        <v>0.60109999999999997</v>
      </c>
      <c r="H1580" s="10">
        <f>VLOOKUP(A1580,away!$A$2:$E$405,3,FALSE)</f>
        <v>1.0142</v>
      </c>
      <c r="I1580" s="10">
        <f>VLOOKUP(C1580,away!$B$2:$E$405,3,FALSE)</f>
        <v>0.85450000000000004</v>
      </c>
      <c r="J1580" s="10">
        <f>VLOOKUP(B1580,home!$B$2:$E$405,4,FALSE)</f>
        <v>1.1174999999999999</v>
      </c>
      <c r="K1580" s="12">
        <f t="shared" si="2070"/>
        <v>1.0018097181179999</v>
      </c>
      <c r="L1580" s="12">
        <f t="shared" si="2071"/>
        <v>0.96846338325000003</v>
      </c>
      <c r="M1580" s="13">
        <f t="shared" si="2072"/>
        <v>0.1394187755570182</v>
      </c>
      <c r="N1580" s="13">
        <f t="shared" si="2073"/>
        <v>0.13967108424113311</v>
      </c>
      <c r="O1580" s="13">
        <f t="shared" si="2074"/>
        <v>0.13502197906452226</v>
      </c>
      <c r="P1580" s="13">
        <f t="shared" si="2075"/>
        <v>0.13526633078636355</v>
      </c>
      <c r="Q1580" s="13">
        <f t="shared" si="2076"/>
        <v>6.996192476642249E-2</v>
      </c>
      <c r="R1580" s="13">
        <f t="shared" si="2077"/>
        <v>6.5381921328968945E-2</v>
      </c>
      <c r="S1580" s="13">
        <f t="shared" si="2078"/>
        <v>3.2809390577603709E-2</v>
      </c>
      <c r="T1580" s="13">
        <f t="shared" si="2079"/>
        <v>6.7755562357971491E-2</v>
      </c>
      <c r="U1580" s="13">
        <f t="shared" si="2080"/>
        <v>6.5500244176587633E-2</v>
      </c>
      <c r="V1580" s="13">
        <f t="shared" si="2081"/>
        <v>3.5369107377220812E-3</v>
      </c>
      <c r="W1580" s="13">
        <f t="shared" si="2082"/>
        <v>2.3362845376414147E-2</v>
      </c>
      <c r="X1580" s="13">
        <f t="shared" si="2083"/>
        <v>2.2626060275588666E-2</v>
      </c>
      <c r="Y1580" s="13">
        <f t="shared" si="2084"/>
        <v>1.0956255442057512E-2</v>
      </c>
      <c r="Z1580" s="13">
        <f t="shared" si="2085"/>
        <v>2.1106665577879536E-2</v>
      </c>
      <c r="AA1580" s="13">
        <f t="shared" si="2086"/>
        <v>2.1144862692986391E-2</v>
      </c>
      <c r="AB1580" s="13">
        <f t="shared" si="2087"/>
        <v>1.0591564467052254E-2</v>
      </c>
      <c r="AC1580" s="13">
        <f t="shared" si="2088"/>
        <v>2.1447296817587446E-4</v>
      </c>
      <c r="AD1580" s="13">
        <f t="shared" si="2089"/>
        <v>5.8512813852449677E-3</v>
      </c>
      <c r="AE1580" s="13">
        <f t="shared" si="2090"/>
        <v>5.6667517667020884E-3</v>
      </c>
      <c r="AF1580" s="13">
        <f t="shared" si="2091"/>
        <v>2.7440207940091091E-3</v>
      </c>
      <c r="AG1580" s="13">
        <f t="shared" si="2092"/>
        <v>8.8582788729147115E-4</v>
      </c>
      <c r="AH1580" s="13">
        <f t="shared" si="2093"/>
        <v>5.110258188669883E-3</v>
      </c>
      <c r="AI1580" s="13">
        <f t="shared" si="2094"/>
        <v>5.1195063155015765E-3</v>
      </c>
      <c r="AJ1580" s="13">
        <f t="shared" si="2095"/>
        <v>2.5643855894179773E-3</v>
      </c>
      <c r="AK1580" s="13">
        <f t="shared" si="2096"/>
        <v>8.5634213482689494E-4</v>
      </c>
      <c r="AL1580" s="13">
        <f t="shared" si="2097"/>
        <v>8.3234044602970802E-6</v>
      </c>
      <c r="AM1580" s="13">
        <f t="shared" si="2098"/>
        <v>1.1723741110362725E-3</v>
      </c>
      <c r="AN1580" s="13">
        <f t="shared" si="2099"/>
        <v>1.1354013980088996E-3</v>
      </c>
      <c r="AO1580" s="13">
        <f t="shared" si="2100"/>
        <v>5.4979733963123935E-4</v>
      </c>
      <c r="AP1580" s="13">
        <f t="shared" si="2101"/>
        <v>1.7748619721370647E-4</v>
      </c>
      <c r="AQ1580" s="13">
        <f t="shared" si="2102"/>
        <v>4.2972220758440717E-5</v>
      </c>
      <c r="AR1580" s="13">
        <f t="shared" si="2103"/>
        <v>9.8981958693605083E-4</v>
      </c>
      <c r="AS1580" s="13">
        <f t="shared" si="2104"/>
        <v>9.9161088137608017E-4</v>
      </c>
      <c r="AT1580" s="13">
        <f t="shared" si="2105"/>
        <v>4.9670270877705616E-4</v>
      </c>
      <c r="AU1580" s="13">
        <f t="shared" si="2106"/>
        <v>1.6586720022279656E-4</v>
      </c>
      <c r="AV1580" s="13">
        <f t="shared" si="2107"/>
        <v>4.154184327505541E-5</v>
      </c>
      <c r="AW1580" s="13">
        <f t="shared" si="2108"/>
        <v>2.2431945619651553E-7</v>
      </c>
      <c r="AX1580" s="13">
        <f t="shared" si="2109"/>
        <v>1.9574929628434805E-4</v>
      </c>
      <c r="AY1580" s="13">
        <f t="shared" si="2110"/>
        <v>1.8957602574834638E-4</v>
      </c>
      <c r="AZ1580" s="13">
        <f t="shared" si="2111"/>
        <v>9.1798719639666317E-5</v>
      </c>
      <c r="BA1580" s="13">
        <f t="shared" si="2112"/>
        <v>2.9634566200083158E-5</v>
      </c>
      <c r="BB1580" s="13">
        <f t="shared" si="2113"/>
        <v>7.1749980608196578E-6</v>
      </c>
      <c r="BC1580" s="13">
        <f t="shared" si="2114"/>
        <v>1.3897445793587196E-6</v>
      </c>
      <c r="BD1580" s="13">
        <f t="shared" si="2115"/>
        <v>1.5976733766186746E-4</v>
      </c>
      <c r="BE1580" s="13">
        <f t="shared" si="2116"/>
        <v>1.6005647150749876E-4</v>
      </c>
      <c r="BF1580" s="13">
        <f t="shared" si="2117"/>
        <v>8.0173064301944513E-5</v>
      </c>
      <c r="BG1580" s="13">
        <f t="shared" si="2118"/>
        <v>2.6772718316329104E-5</v>
      </c>
      <c r="BH1580" s="13">
        <f t="shared" si="2119"/>
        <v>6.7052923474335677E-6</v>
      </c>
      <c r="BI1580" s="13">
        <f t="shared" si="2120"/>
        <v>1.3434854072962411E-6</v>
      </c>
      <c r="BJ1580" s="14">
        <f t="shared" si="2121"/>
        <v>0.35307496890999623</v>
      </c>
      <c r="BK1580" s="14">
        <f t="shared" si="2122"/>
        <v>0.311443780057092</v>
      </c>
      <c r="BL1580" s="14">
        <f t="shared" si="2123"/>
        <v>0.31441142454866311</v>
      </c>
      <c r="BM1580" s="14">
        <f t="shared" si="2124"/>
        <v>0.31512547164291022</v>
      </c>
      <c r="BN1580" s="14">
        <f t="shared" si="2125"/>
        <v>0.68472201574442848</v>
      </c>
    </row>
    <row r="1581" spans="1:66" x14ac:dyDescent="0.25">
      <c r="A1581" t="s">
        <v>339</v>
      </c>
      <c r="B1581" t="s">
        <v>114</v>
      </c>
      <c r="C1581" t="s">
        <v>127</v>
      </c>
      <c r="D1581" t="s">
        <v>402</v>
      </c>
      <c r="E1581" s="10">
        <f>VLOOKUP(A1581,home!$A$2:$E$405,3,FALSE)</f>
        <v>1.2199</v>
      </c>
      <c r="F1581" s="10">
        <f>VLOOKUP(B1581,home!$B$2:$E$405,3,FALSE)</f>
        <v>1.2568999999999999</v>
      </c>
      <c r="G1581" s="10">
        <f>VLOOKUP(C1581,away!$B$2:$E$405,4,FALSE)</f>
        <v>1.0383</v>
      </c>
      <c r="H1581" s="10">
        <f>VLOOKUP(A1581,away!$A$2:$E$405,3,FALSE)</f>
        <v>1.0142</v>
      </c>
      <c r="I1581" s="10">
        <f>VLOOKUP(C1581,away!$B$2:$E$405,3,FALSE)</f>
        <v>0.72309999999999997</v>
      </c>
      <c r="J1581" s="10">
        <f>VLOOKUP(B1581,home!$B$2:$E$405,4,FALSE)</f>
        <v>1.1174999999999999</v>
      </c>
      <c r="K1581" s="12">
        <f t="shared" si="2070"/>
        <v>1.5920174054729999</v>
      </c>
      <c r="L1581" s="12">
        <f t="shared" si="2071"/>
        <v>0.81953876235000001</v>
      </c>
      <c r="M1581" s="13">
        <f t="shared" si="2072"/>
        <v>8.9675635595407893E-2</v>
      </c>
      <c r="N1581" s="13">
        <f t="shared" si="2073"/>
        <v>0.14276517271474345</v>
      </c>
      <c r="O1581" s="13">
        <f t="shared" si="2074"/>
        <v>7.3492659408810182E-2</v>
      </c>
      <c r="P1581" s="13">
        <f t="shared" si="2075"/>
        <v>0.11700159295332482</v>
      </c>
      <c r="Q1581" s="13">
        <f t="shared" si="2076"/>
        <v>0.11364231992861532</v>
      </c>
      <c r="R1581" s="13">
        <f t="shared" si="2077"/>
        <v>3.0115041566853192E-2</v>
      </c>
      <c r="S1581" s="13">
        <f t="shared" si="2078"/>
        <v>3.8163578832544461E-2</v>
      </c>
      <c r="T1581" s="13">
        <f t="shared" si="2079"/>
        <v>9.3134286224880125E-2</v>
      </c>
      <c r="U1581" s="13">
        <f t="shared" si="2080"/>
        <v>4.794367034097316E-2</v>
      </c>
      <c r="V1581" s="13">
        <f t="shared" si="2081"/>
        <v>5.5325315096402417E-3</v>
      </c>
      <c r="W1581" s="13">
        <f t="shared" si="2082"/>
        <v>6.0306850441562254E-2</v>
      </c>
      <c r="X1581" s="13">
        <f t="shared" si="2083"/>
        <v>4.9423801572104471E-2</v>
      </c>
      <c r="Y1581" s="13">
        <f t="shared" si="2084"/>
        <v>2.0252360585517246E-2</v>
      </c>
      <c r="Z1581" s="13">
        <f t="shared" si="2085"/>
        <v>8.2268146312725575E-3</v>
      </c>
      <c r="AA1581" s="13">
        <f t="shared" si="2086"/>
        <v>1.3097232084585849E-2</v>
      </c>
      <c r="AB1581" s="13">
        <f t="shared" si="2087"/>
        <v>1.0425510721090048E-2</v>
      </c>
      <c r="AC1581" s="13">
        <f t="shared" si="2088"/>
        <v>4.5115027300508971E-4</v>
      </c>
      <c r="AD1581" s="13">
        <f t="shared" si="2089"/>
        <v>2.4002388893056049E-2</v>
      </c>
      <c r="AE1581" s="13">
        <f t="shared" si="2090"/>
        <v>1.9670888086858539E-2</v>
      </c>
      <c r="AF1581" s="13">
        <f t="shared" si="2091"/>
        <v>8.0605276385147025E-3</v>
      </c>
      <c r="AG1581" s="13">
        <f t="shared" si="2092"/>
        <v>2.2019716149187696E-3</v>
      </c>
      <c r="AH1581" s="13">
        <f t="shared" si="2093"/>
        <v>1.6855483702489956E-3</v>
      </c>
      <c r="AI1581" s="13">
        <f t="shared" si="2094"/>
        <v>2.6834223432030489E-3</v>
      </c>
      <c r="AJ1581" s="13">
        <f t="shared" si="2095"/>
        <v>2.1360275383071983E-3</v>
      </c>
      <c r="AK1581" s="13">
        <f t="shared" si="2096"/>
        <v>1.1335310065182351E-3</v>
      </c>
      <c r="AL1581" s="13">
        <f t="shared" si="2097"/>
        <v>2.3544990900795326E-5</v>
      </c>
      <c r="AM1581" s="13">
        <f t="shared" si="2098"/>
        <v>7.6424441781354074E-3</v>
      </c>
      <c r="AN1581" s="13">
        <f t="shared" si="2099"/>
        <v>6.2632792430780534E-3</v>
      </c>
      <c r="AO1581" s="13">
        <f t="shared" si="2100"/>
        <v>2.5665000595623167E-3</v>
      </c>
      <c r="AP1581" s="13">
        <f t="shared" si="2101"/>
        <v>7.0111542746163411E-4</v>
      </c>
      <c r="AQ1581" s="13">
        <f t="shared" si="2102"/>
        <v>1.4364781742159968E-4</v>
      </c>
      <c r="AR1581" s="13">
        <f t="shared" si="2103"/>
        <v>2.7627444504698436E-4</v>
      </c>
      <c r="AS1581" s="13">
        <f t="shared" si="2104"/>
        <v>4.3983372520219294E-4</v>
      </c>
      <c r="AT1581" s="13">
        <f t="shared" si="2105"/>
        <v>3.5011147301795983E-4</v>
      </c>
      <c r="AU1581" s="13">
        <f t="shared" si="2106"/>
        <v>1.8579451963346091E-4</v>
      </c>
      <c r="AV1581" s="13">
        <f t="shared" si="2107"/>
        <v>7.3947027274491207E-5</v>
      </c>
      <c r="AW1581" s="13">
        <f t="shared" si="2108"/>
        <v>8.5332277552124542E-7</v>
      </c>
      <c r="AX1581" s="13">
        <f t="shared" si="2109"/>
        <v>2.0278173586578928E-3</v>
      </c>
      <c r="AY1581" s="13">
        <f t="shared" si="2110"/>
        <v>1.6618749283863353E-3</v>
      </c>
      <c r="AZ1581" s="13">
        <f t="shared" si="2111"/>
        <v>6.8098546099511616E-4</v>
      </c>
      <c r="BA1581" s="13">
        <f t="shared" si="2112"/>
        <v>1.8603132729409389E-4</v>
      </c>
      <c r="BB1581" s="13">
        <f t="shared" si="2113"/>
        <v>3.8114970932232368E-5</v>
      </c>
      <c r="BC1581" s="13">
        <f t="shared" si="2114"/>
        <v>6.2473392209615906E-6</v>
      </c>
      <c r="BD1581" s="13">
        <f t="shared" si="2115"/>
        <v>3.7736269460456422E-5</v>
      </c>
      <c r="BE1581" s="13">
        <f t="shared" si="2116"/>
        <v>6.0076797798665833E-5</v>
      </c>
      <c r="BF1581" s="13">
        <f t="shared" si="2117"/>
        <v>4.7821653880279012E-5</v>
      </c>
      <c r="BG1581" s="13">
        <f t="shared" si="2118"/>
        <v>2.5377635111969873E-5</v>
      </c>
      <c r="BH1581" s="13">
        <f t="shared" si="2119"/>
        <v>1.0100409201999698E-5</v>
      </c>
      <c r="BI1581" s="13">
        <f t="shared" si="2120"/>
        <v>3.2160054503966336E-6</v>
      </c>
      <c r="BJ1581" s="14">
        <f t="shared" si="2121"/>
        <v>0.55537862581191655</v>
      </c>
      <c r="BK1581" s="14">
        <f t="shared" si="2122"/>
        <v>0.25250990908320958</v>
      </c>
      <c r="BL1581" s="14">
        <f t="shared" si="2123"/>
        <v>0.18422293334166875</v>
      </c>
      <c r="BM1581" s="14">
        <f t="shared" si="2124"/>
        <v>0.43198483909470187</v>
      </c>
      <c r="BN1581" s="14">
        <f t="shared" si="2125"/>
        <v>0.56669242216775484</v>
      </c>
    </row>
    <row r="1582" spans="1:66" x14ac:dyDescent="0.25">
      <c r="A1582" t="s">
        <v>341</v>
      </c>
      <c r="B1582" t="s">
        <v>147</v>
      </c>
      <c r="C1582" t="s">
        <v>148</v>
      </c>
      <c r="D1582" t="s">
        <v>402</v>
      </c>
      <c r="E1582" s="10">
        <f>VLOOKUP(A1582,home!$A$2:$E$405,3,FALSE)</f>
        <v>1.5127999999999999</v>
      </c>
      <c r="F1582" s="10">
        <f>VLOOKUP(B1582,home!$B$2:$E$405,3,FALSE)</f>
        <v>1.0387999999999999</v>
      </c>
      <c r="G1582" s="10">
        <f>VLOOKUP(C1582,away!$B$2:$E$405,4,FALSE)</f>
        <v>0.47220000000000001</v>
      </c>
      <c r="H1582" s="10">
        <f>VLOOKUP(A1582,away!$A$2:$E$405,3,FALSE)</f>
        <v>1.2179</v>
      </c>
      <c r="I1582" s="10">
        <f>VLOOKUP(C1582,away!$B$2:$E$405,3,FALSE)</f>
        <v>2.1114000000000002</v>
      </c>
      <c r="J1582" s="10">
        <f>VLOOKUP(B1582,home!$B$2:$E$405,4,FALSE)</f>
        <v>0.82110000000000005</v>
      </c>
      <c r="K1582" s="12">
        <f t="shared" si="2070"/>
        <v>0.74206071340799995</v>
      </c>
      <c r="L1582" s="12">
        <f t="shared" si="2071"/>
        <v>2.1114373506660002</v>
      </c>
      <c r="M1582" s="13">
        <f t="shared" si="2072"/>
        <v>5.7642331226437131E-2</v>
      </c>
      <c r="N1582" s="13">
        <f t="shared" si="2073"/>
        <v>4.2774109432390163E-2</v>
      </c>
      <c r="O1582" s="13">
        <f t="shared" si="2074"/>
        <v>0.12170817113096044</v>
      </c>
      <c r="P1582" s="13">
        <f t="shared" si="2075"/>
        <v>9.0314852297023435E-2</v>
      </c>
      <c r="Q1582" s="13">
        <f t="shared" si="2076"/>
        <v>1.5870493080395651E-2</v>
      </c>
      <c r="R1582" s="13">
        <f t="shared" si="2077"/>
        <v>0.12848958920357967</v>
      </c>
      <c r="S1582" s="13">
        <f t="shared" si="2078"/>
        <v>3.5376659704266677E-2</v>
      </c>
      <c r="T1582" s="13">
        <f t="shared" si="2079"/>
        <v>3.3509551863433677E-2</v>
      </c>
      <c r="U1582" s="13">
        <f t="shared" si="2080"/>
        <v>9.5347076229909164E-2</v>
      </c>
      <c r="V1582" s="13">
        <f t="shared" si="2081"/>
        <v>6.1587411889320607E-3</v>
      </c>
      <c r="W1582" s="13">
        <f t="shared" si="2082"/>
        <v>3.9256231391250418E-3</v>
      </c>
      <c r="X1582" s="13">
        <f t="shared" si="2083"/>
        <v>8.2887073205873234E-3</v>
      </c>
      <c r="Y1582" s="13">
        <f t="shared" si="2084"/>
        <v>8.750543112713392E-3</v>
      </c>
      <c r="Z1582" s="13">
        <f t="shared" si="2085"/>
        <v>9.0432572605389658E-2</v>
      </c>
      <c r="AA1582" s="13">
        <f t="shared" si="2086"/>
        <v>6.7106459342876193E-2</v>
      </c>
      <c r="AB1582" s="13">
        <f t="shared" si="2087"/>
        <v>2.4898533547129825E-2</v>
      </c>
      <c r="AC1582" s="13">
        <f t="shared" si="2088"/>
        <v>6.0310039186843947E-4</v>
      </c>
      <c r="AD1582" s="13">
        <f t="shared" si="2089"/>
        <v>7.2826267679752007E-4</v>
      </c>
      <c r="AE1582" s="13">
        <f t="shared" si="2090"/>
        <v>1.5376810168862851E-3</v>
      </c>
      <c r="AF1582" s="13">
        <f t="shared" si="2091"/>
        <v>1.62335856623189E-3</v>
      </c>
      <c r="AG1582" s="13">
        <f t="shared" si="2092"/>
        <v>1.1425399700885394E-3</v>
      </c>
      <c r="AH1582" s="13">
        <f t="shared" si="2093"/>
        <v>4.7735677878958681E-2</v>
      </c>
      <c r="AI1582" s="13">
        <f t="shared" si="2094"/>
        <v>3.5422771181874556E-2</v>
      </c>
      <c r="AJ1582" s="13">
        <f t="shared" si="2095"/>
        <v>1.3142923427055087E-2</v>
      </c>
      <c r="AK1582" s="13">
        <f t="shared" si="2096"/>
        <v>3.2509490448490714E-3</v>
      </c>
      <c r="AL1582" s="13">
        <f t="shared" si="2097"/>
        <v>3.7797862545082793E-5</v>
      </c>
      <c r="AM1582" s="13">
        <f t="shared" si="2098"/>
        <v>1.0808302429855755E-4</v>
      </c>
      <c r="AN1582" s="13">
        <f t="shared" si="2099"/>
        <v>2.2821053447691521E-4</v>
      </c>
      <c r="AO1582" s="13">
        <f t="shared" si="2100"/>
        <v>2.4092612315500497E-4</v>
      </c>
      <c r="AP1582" s="13">
        <f t="shared" si="2101"/>
        <v>1.695668050602114E-4</v>
      </c>
      <c r="AQ1582" s="13">
        <f t="shared" si="2102"/>
        <v>8.950742140930774E-5</v>
      </c>
      <c r="AR1582" s="13">
        <f t="shared" si="2103"/>
        <v>2.0158178646598818E-2</v>
      </c>
      <c r="AS1582" s="13">
        <f t="shared" si="2104"/>
        <v>1.4958592427501029E-2</v>
      </c>
      <c r="AT1582" s="13">
        <f t="shared" si="2105"/>
        <v>5.5500918841654596E-3</v>
      </c>
      <c r="AU1582" s="13">
        <f t="shared" si="2106"/>
        <v>1.3728350476812574E-3</v>
      </c>
      <c r="AV1582" s="13">
        <f t="shared" si="2107"/>
        <v>2.546817387184648E-4</v>
      </c>
      <c r="AW1582" s="13">
        <f t="shared" si="2108"/>
        <v>1.6450624144279943E-6</v>
      </c>
      <c r="AX1582" s="13">
        <f t="shared" si="2109"/>
        <v>1.3367361019713626E-5</v>
      </c>
      <c r="AY1582" s="13">
        <f t="shared" si="2110"/>
        <v>2.8224345336860097E-5</v>
      </c>
      <c r="AZ1582" s="13">
        <f t="shared" si="2111"/>
        <v>2.9796968471171088E-5</v>
      </c>
      <c r="BA1582" s="13">
        <f t="shared" si="2112"/>
        <v>2.0971477388882609E-5</v>
      </c>
      <c r="BB1582" s="13">
        <f t="shared" si="2113"/>
        <v>1.1069990164383559E-5</v>
      </c>
      <c r="BC1582" s="13">
        <f t="shared" si="2114"/>
        <v>4.6747181409169399E-6</v>
      </c>
      <c r="BD1582" s="13">
        <f t="shared" si="2115"/>
        <v>7.0937885526377673E-3</v>
      </c>
      <c r="BE1582" s="13">
        <f t="shared" si="2116"/>
        <v>5.2640217941358845E-3</v>
      </c>
      <c r="BF1582" s="13">
        <f t="shared" si="2117"/>
        <v>1.9531118839758669E-3</v>
      </c>
      <c r="BG1582" s="13">
        <f t="shared" si="2118"/>
        <v>4.8310919932959164E-4</v>
      </c>
      <c r="BH1582" s="13">
        <f t="shared" si="2119"/>
        <v>8.9624089277121091E-5</v>
      </c>
      <c r="BI1582" s="13">
        <f t="shared" si="2120"/>
        <v>1.3301303125504557E-5</v>
      </c>
      <c r="BJ1582" s="14">
        <f t="shared" si="2121"/>
        <v>0.11909526894757141</v>
      </c>
      <c r="BK1582" s="14">
        <f t="shared" si="2122"/>
        <v>0.19016170701640969</v>
      </c>
      <c r="BL1582" s="14">
        <f t="shared" si="2123"/>
        <v>0.59429348755433942</v>
      </c>
      <c r="BM1582" s="14">
        <f t="shared" si="2124"/>
        <v>0.53715691047000136</v>
      </c>
      <c r="BN1582" s="14">
        <f t="shared" si="2125"/>
        <v>0.45679954637078651</v>
      </c>
    </row>
    <row r="1583" spans="1:66" x14ac:dyDescent="0.25">
      <c r="A1583" t="s">
        <v>341</v>
      </c>
      <c r="B1583" t="s">
        <v>318</v>
      </c>
      <c r="C1583" t="s">
        <v>151</v>
      </c>
      <c r="D1583" t="s">
        <v>402</v>
      </c>
      <c r="E1583" s="10">
        <f>VLOOKUP(A1583,home!$A$2:$E$405,3,FALSE)</f>
        <v>1.5127999999999999</v>
      </c>
      <c r="F1583" s="10">
        <f>VLOOKUP(B1583,home!$B$2:$E$405,3,FALSE)</f>
        <v>1.0387999999999999</v>
      </c>
      <c r="G1583" s="10">
        <f>VLOOKUP(C1583,away!$B$2:$E$405,4,FALSE)</f>
        <v>1.0387999999999999</v>
      </c>
      <c r="H1583" s="10">
        <f>VLOOKUP(A1583,away!$A$2:$E$405,3,FALSE)</f>
        <v>1.2179</v>
      </c>
      <c r="I1583" s="10">
        <f>VLOOKUP(C1583,away!$B$2:$E$405,3,FALSE)</f>
        <v>0.93840000000000001</v>
      </c>
      <c r="J1583" s="10">
        <f>VLOOKUP(B1583,home!$B$2:$E$405,4,FALSE)</f>
        <v>0.70379999999999998</v>
      </c>
      <c r="K1583" s="12">
        <f t="shared" si="2070"/>
        <v>1.6324707096319997</v>
      </c>
      <c r="L1583" s="12">
        <f t="shared" si="2071"/>
        <v>0.80435708596799993</v>
      </c>
      <c r="M1583" s="13">
        <f t="shared" si="2072"/>
        <v>8.7437782507209877E-2</v>
      </c>
      <c r="N1583" s="13">
        <f t="shared" si="2073"/>
        <v>0.14273961885819336</v>
      </c>
      <c r="O1583" s="13">
        <f t="shared" si="2074"/>
        <v>7.0331199941003092E-2</v>
      </c>
      <c r="P1583" s="13">
        <f t="shared" si="2075"/>
        <v>0.11481362387695938</v>
      </c>
      <c r="Q1583" s="13">
        <f t="shared" si="2076"/>
        <v>0.11650912344501807</v>
      </c>
      <c r="R1583" s="13">
        <f t="shared" si="2077"/>
        <v>2.8285699518589006E-2</v>
      </c>
      <c r="S1583" s="13">
        <f t="shared" si="2078"/>
        <v>3.769013763207265E-2</v>
      </c>
      <c r="T1583" s="13">
        <f t="shared" si="2079"/>
        <v>9.3714939022920718E-2</v>
      </c>
      <c r="U1583" s="13">
        <f t="shared" si="2080"/>
        <v>4.6175575965548513E-2</v>
      </c>
      <c r="V1583" s="13">
        <f t="shared" si="2081"/>
        <v>5.4989466184176298E-3</v>
      </c>
      <c r="W1583" s="13">
        <f t="shared" si="2082"/>
        <v>6.3399243809630287E-2</v>
      </c>
      <c r="X1583" s="13">
        <f t="shared" si="2083"/>
        <v>5.0995631003288973E-2</v>
      </c>
      <c r="Y1583" s="13">
        <f t="shared" si="2084"/>
        <v>2.0509348575452453E-2</v>
      </c>
      <c r="Z1583" s="13">
        <f t="shared" si="2085"/>
        <v>7.5839342797795724E-3</v>
      </c>
      <c r="AA1583" s="13">
        <f t="shared" si="2086"/>
        <v>1.2380550575514208E-2</v>
      </c>
      <c r="AB1583" s="13">
        <f t="shared" si="2087"/>
        <v>1.0105443091822272E-2</v>
      </c>
      <c r="AC1583" s="13">
        <f t="shared" si="2088"/>
        <v>4.5128802637065077E-4</v>
      </c>
      <c r="AD1583" s="13">
        <f t="shared" si="2089"/>
        <v>2.5874352133009829E-2</v>
      </c>
      <c r="AE1583" s="13">
        <f t="shared" si="2090"/>
        <v>2.0812218483017689E-2</v>
      </c>
      <c r="AF1583" s="13">
        <f t="shared" si="2091"/>
        <v>8.3702277057647271E-3</v>
      </c>
      <c r="AG1583" s="13">
        <f t="shared" si="2092"/>
        <v>2.2442173220991782E-3</v>
      </c>
      <c r="AH1583" s="13">
        <f t="shared" si="2093"/>
        <v>1.5250478193640795E-3</v>
      </c>
      <c r="AI1583" s="13">
        <f t="shared" si="2094"/>
        <v>2.4895958959000129E-3</v>
      </c>
      <c r="AJ1583" s="13">
        <f t="shared" si="2095"/>
        <v>2.0320961894384044E-3</v>
      </c>
      <c r="AK1583" s="13">
        <f t="shared" si="2096"/>
        <v>1.1057791694709979E-3</v>
      </c>
      <c r="AL1583" s="13">
        <f t="shared" si="2097"/>
        <v>2.3703260642788056E-5</v>
      </c>
      <c r="AM1583" s="13">
        <f t="shared" si="2098"/>
        <v>8.4478243975685628E-3</v>
      </c>
      <c r="AN1583" s="13">
        <f t="shared" si="2099"/>
        <v>6.7950674151976238E-3</v>
      </c>
      <c r="AO1583" s="13">
        <f t="shared" si="2100"/>
        <v>2.732830312522235E-3</v>
      </c>
      <c r="AP1583" s="13">
        <f t="shared" si="2101"/>
        <v>7.3272380887513464E-4</v>
      </c>
      <c r="AQ1583" s="13">
        <f t="shared" si="2102"/>
        <v>1.4734289693154424E-4</v>
      </c>
      <c r="AR1583" s="13">
        <f t="shared" si="2103"/>
        <v>2.4533660398910875E-4</v>
      </c>
      <c r="AS1583" s="13">
        <f t="shared" si="2104"/>
        <v>4.0050482001280531E-4</v>
      </c>
      <c r="AT1583" s="13">
        <f t="shared" si="2105"/>
        <v>3.2690619386867038E-4</v>
      </c>
      <c r="AU1583" s="13">
        <f t="shared" si="2106"/>
        <v>1.778882620959614E-4</v>
      </c>
      <c r="AV1583" s="13">
        <f t="shared" si="2107"/>
        <v>7.2599344364749323E-5</v>
      </c>
      <c r="AW1583" s="13">
        <f t="shared" si="2108"/>
        <v>8.6456944141147691E-7</v>
      </c>
      <c r="AX1583" s="13">
        <f t="shared" si="2109"/>
        <v>2.2984709815242104E-3</v>
      </c>
      <c r="AY1583" s="13">
        <f t="shared" si="2110"/>
        <v>1.8487914208808226E-3</v>
      </c>
      <c r="AZ1583" s="13">
        <f t="shared" si="2111"/>
        <v>7.435442399311682E-4</v>
      </c>
      <c r="BA1583" s="13">
        <f t="shared" si="2112"/>
        <v>1.9935835937310865E-4</v>
      </c>
      <c r="BB1583" s="13">
        <f t="shared" si="2113"/>
        <v>4.0088827252178739E-5</v>
      </c>
      <c r="BC1583" s="13">
        <f t="shared" si="2114"/>
        <v>6.4491464536874067E-6</v>
      </c>
      <c r="BD1583" s="13">
        <f t="shared" si="2115"/>
        <v>3.2889705977660774E-5</v>
      </c>
      <c r="BE1583" s="13">
        <f t="shared" si="2116"/>
        <v>5.3691481656939713E-5</v>
      </c>
      <c r="BF1583" s="13">
        <f t="shared" si="2117"/>
        <v>4.3824885580848941E-5</v>
      </c>
      <c r="BG1583" s="13">
        <f t="shared" si="2118"/>
        <v>2.3847614021236546E-5</v>
      </c>
      <c r="BH1583" s="13">
        <f t="shared" si="2119"/>
        <v>9.7326328460695132E-6</v>
      </c>
      <c r="BI1583" s="13">
        <f t="shared" si="2120"/>
        <v>3.1776476097621629E-6</v>
      </c>
      <c r="BJ1583" s="14">
        <f t="shared" si="2121"/>
        <v>0.56916141216490557</v>
      </c>
      <c r="BK1583" s="14">
        <f t="shared" si="2122"/>
        <v>0.24776427334255383</v>
      </c>
      <c r="BL1583" s="14">
        <f t="shared" si="2123"/>
        <v>0.17582138735867439</v>
      </c>
      <c r="BM1583" s="14">
        <f t="shared" si="2124"/>
        <v>0.43836603214750125</v>
      </c>
      <c r="BN1583" s="14">
        <f t="shared" si="2125"/>
        <v>0.56011704814697283</v>
      </c>
    </row>
    <row r="1584" spans="1:66" x14ac:dyDescent="0.25">
      <c r="A1584" t="s">
        <v>341</v>
      </c>
      <c r="B1584" t="s">
        <v>152</v>
      </c>
      <c r="C1584" t="s">
        <v>146</v>
      </c>
      <c r="D1584" t="s">
        <v>402</v>
      </c>
      <c r="E1584" s="10">
        <f>VLOOKUP(A1584,home!$A$2:$E$405,3,FALSE)</f>
        <v>1.5127999999999999</v>
      </c>
      <c r="F1584" s="10">
        <f>VLOOKUP(B1584,home!$B$2:$E$405,3,FALSE)</f>
        <v>0.75549999999999995</v>
      </c>
      <c r="G1584" s="10">
        <f>VLOOKUP(C1584,away!$B$2:$E$405,4,FALSE)</f>
        <v>0.99150000000000005</v>
      </c>
      <c r="H1584" s="10">
        <f>VLOOKUP(A1584,away!$A$2:$E$405,3,FALSE)</f>
        <v>1.2179</v>
      </c>
      <c r="I1584" s="10">
        <f>VLOOKUP(C1584,away!$B$2:$E$405,3,FALSE)</f>
        <v>0.2737</v>
      </c>
      <c r="J1584" s="10">
        <f>VLOOKUP(B1584,home!$B$2:$E$405,4,FALSE)</f>
        <v>0.82110000000000005</v>
      </c>
      <c r="K1584" s="12">
        <f t="shared" si="2070"/>
        <v>1.1332055766</v>
      </c>
      <c r="L1584" s="12">
        <f t="shared" si="2071"/>
        <v>0.27370484175300003</v>
      </c>
      <c r="M1584" s="13">
        <f t="shared" si="2072"/>
        <v>0.24489875019792068</v>
      </c>
      <c r="N1584" s="13">
        <f t="shared" si="2073"/>
        <v>0.27752062942665401</v>
      </c>
      <c r="O1584" s="13">
        <f t="shared" si="2074"/>
        <v>6.7029973668429346E-2</v>
      </c>
      <c r="P1584" s="13">
        <f t="shared" si="2075"/>
        <v>7.5958739960415286E-2</v>
      </c>
      <c r="Q1584" s="13">
        <f t="shared" si="2076"/>
        <v>0.15724396244391325</v>
      </c>
      <c r="R1584" s="13">
        <f t="shared" si="2077"/>
        <v>9.1732141678126048E-3</v>
      </c>
      <c r="S1584" s="13">
        <f t="shared" si="2078"/>
        <v>5.8899138641081775E-3</v>
      </c>
      <c r="T1584" s="13">
        <f t="shared" si="2079"/>
        <v>4.3038433857325947E-2</v>
      </c>
      <c r="U1584" s="13">
        <f t="shared" si="2080"/>
        <v>1.039513745031137E-2</v>
      </c>
      <c r="V1584" s="13">
        <f t="shared" si="2081"/>
        <v>2.0298204200328536E-4</v>
      </c>
      <c r="W1584" s="13">
        <f t="shared" si="2082"/>
        <v>5.9396578376041127E-2</v>
      </c>
      <c r="X1584" s="13">
        <f t="shared" si="2083"/>
        <v>1.6257131085083996E-2</v>
      </c>
      <c r="Y1584" s="13">
        <f t="shared" si="2084"/>
        <v>2.2248277455003459E-3</v>
      </c>
      <c r="Z1584" s="13">
        <f t="shared" si="2085"/>
        <v>8.3691771072250901E-4</v>
      </c>
      <c r="AA1584" s="13">
        <f t="shared" si="2086"/>
        <v>9.4839981694605263E-4</v>
      </c>
      <c r="AB1584" s="13">
        <f t="shared" si="2087"/>
        <v>5.3736598070484322E-4</v>
      </c>
      <c r="AC1584" s="13">
        <f t="shared" si="2088"/>
        <v>3.9348557650613317E-6</v>
      </c>
      <c r="AD1584" s="13">
        <f t="shared" si="2089"/>
        <v>1.6827133461672202E-2</v>
      </c>
      <c r="AE1584" s="13">
        <f t="shared" si="2090"/>
        <v>4.6056679012836006E-3</v>
      </c>
      <c r="AF1584" s="13">
        <f t="shared" si="2091"/>
        <v>6.3029680204384965E-4</v>
      </c>
      <c r="AG1584" s="13">
        <f t="shared" si="2092"/>
        <v>5.7505095486944624E-5</v>
      </c>
      <c r="AH1584" s="13">
        <f t="shared" si="2093"/>
        <v>5.7267107393396821E-5</v>
      </c>
      <c r="AI1584" s="13">
        <f t="shared" si="2094"/>
        <v>6.4895405453948364E-5</v>
      </c>
      <c r="AJ1584" s="13">
        <f t="shared" si="2095"/>
        <v>3.676991767806618E-5</v>
      </c>
      <c r="AK1584" s="13">
        <f t="shared" si="2096"/>
        <v>1.3889291921302502E-5</v>
      </c>
      <c r="AL1584" s="13">
        <f t="shared" si="2097"/>
        <v>4.8818001006290528E-8</v>
      </c>
      <c r="AM1584" s="13">
        <f t="shared" si="2098"/>
        <v>3.8137202953918785E-3</v>
      </c>
      <c r="AN1584" s="13">
        <f t="shared" si="2099"/>
        <v>1.0438337099404383E-3</v>
      </c>
      <c r="AO1584" s="13">
        <f t="shared" si="2100"/>
        <v>1.4285117019784726E-4</v>
      </c>
      <c r="AP1584" s="13">
        <f t="shared" si="2101"/>
        <v>1.3033018977744222E-5</v>
      </c>
      <c r="AQ1584" s="13">
        <f t="shared" si="2102"/>
        <v>8.9180009921683177E-7</v>
      </c>
      <c r="AR1584" s="13">
        <f t="shared" si="2103"/>
        <v>3.1348569133523464E-6</v>
      </c>
      <c r="AS1584" s="13">
        <f t="shared" si="2104"/>
        <v>3.5524373360539416E-6</v>
      </c>
      <c r="AT1584" s="13">
        <f t="shared" si="2105"/>
        <v>2.0128208998691881E-6</v>
      </c>
      <c r="AU1584" s="13">
        <f t="shared" si="2106"/>
        <v>7.6031328947626447E-7</v>
      </c>
      <c r="AV1584" s="13">
        <f t="shared" si="2107"/>
        <v>2.1539781489939832E-7</v>
      </c>
      <c r="AW1584" s="13">
        <f t="shared" si="2108"/>
        <v>4.2059942468597122E-10</v>
      </c>
      <c r="AX1584" s="13">
        <f t="shared" si="2109"/>
        <v>7.2028818438844649E-4</v>
      </c>
      <c r="AY1584" s="13">
        <f t="shared" si="2110"/>
        <v>1.9714636352459539E-4</v>
      </c>
      <c r="AZ1584" s="13">
        <f t="shared" si="2111"/>
        <v>2.6979957115339394E-5</v>
      </c>
      <c r="BA1584" s="13">
        <f t="shared" si="2112"/>
        <v>2.4615149642522321E-6</v>
      </c>
      <c r="BB1584" s="13">
        <f t="shared" si="2113"/>
        <v>1.6843214094082463E-7</v>
      </c>
      <c r="BC1584" s="13">
        <f t="shared" si="2114"/>
        <v>9.2201384964654791E-9</v>
      </c>
      <c r="BD1584" s="13">
        <f t="shared" si="2115"/>
        <v>1.4300425256456701E-7</v>
      </c>
      <c r="BE1584" s="13">
        <f t="shared" si="2116"/>
        <v>1.6205321648368217E-7</v>
      </c>
      <c r="BF1584" s="13">
        <f t="shared" si="2117"/>
        <v>9.1819804312637877E-8</v>
      </c>
      <c r="BG1584" s="13">
        <f t="shared" si="2118"/>
        <v>3.4683571429800644E-8</v>
      </c>
      <c r="BH1584" s="13">
        <f t="shared" si="2119"/>
        <v>9.8259041401636345E-9</v>
      </c>
      <c r="BI1584" s="13">
        <f t="shared" si="2120"/>
        <v>2.2269538733540905E-9</v>
      </c>
      <c r="BJ1584" s="14">
        <f t="shared" si="2121"/>
        <v>0.5837635498618845</v>
      </c>
      <c r="BK1584" s="14">
        <f t="shared" si="2122"/>
        <v>0.32715151610173815</v>
      </c>
      <c r="BL1584" s="14">
        <f t="shared" si="2123"/>
        <v>8.826703224660741E-2</v>
      </c>
      <c r="BM1584" s="14">
        <f t="shared" si="2124"/>
        <v>0.16799660011288203</v>
      </c>
      <c r="BN1584" s="14">
        <f t="shared" si="2125"/>
        <v>0.83182526986514504</v>
      </c>
    </row>
    <row r="1585" spans="1:66" x14ac:dyDescent="0.25">
      <c r="A1585" t="s">
        <v>341</v>
      </c>
      <c r="B1585" t="s">
        <v>149</v>
      </c>
      <c r="C1585" t="s">
        <v>153</v>
      </c>
      <c r="D1585" t="s">
        <v>402</v>
      </c>
      <c r="E1585" s="10">
        <f>VLOOKUP(A1585,home!$A$2:$E$405,3,FALSE)</f>
        <v>1.5127999999999999</v>
      </c>
      <c r="F1585" s="10">
        <f>VLOOKUP(B1585,home!$B$2:$E$405,3,FALSE)</f>
        <v>1.6998</v>
      </c>
      <c r="G1585" s="10">
        <f>VLOOKUP(C1585,away!$B$2:$E$405,4,FALSE)</f>
        <v>1.2276</v>
      </c>
      <c r="H1585" s="10">
        <f>VLOOKUP(A1585,away!$A$2:$E$405,3,FALSE)</f>
        <v>1.2179</v>
      </c>
      <c r="I1585" s="10">
        <f>VLOOKUP(C1585,away!$B$2:$E$405,3,FALSE)</f>
        <v>0.35189999999999999</v>
      </c>
      <c r="J1585" s="10">
        <f>VLOOKUP(B1585,home!$B$2:$E$405,4,FALSE)</f>
        <v>0.58650000000000002</v>
      </c>
      <c r="K1585" s="12">
        <f t="shared" si="2070"/>
        <v>3.1567211533439998</v>
      </c>
      <c r="L1585" s="12">
        <f t="shared" si="2071"/>
        <v>0.25136158936500003</v>
      </c>
      <c r="M1585" s="13">
        <f t="shared" si="2072"/>
        <v>3.3104609624709604E-2</v>
      </c>
      <c r="N1585" s="13">
        <f t="shared" si="2073"/>
        <v>0.1045020214755162</v>
      </c>
      <c r="O1585" s="13">
        <f t="shared" si="2074"/>
        <v>8.3212272905748823E-3</v>
      </c>
      <c r="P1585" s="13">
        <f t="shared" si="2075"/>
        <v>2.626779420994111E-2</v>
      </c>
      <c r="Q1585" s="13">
        <f t="shared" si="2076"/>
        <v>0.1649418708794855</v>
      </c>
      <c r="R1585" s="13">
        <f t="shared" si="2077"/>
        <v>1.0458184586131574E-3</v>
      </c>
      <c r="S1585" s="13">
        <f t="shared" si="2078"/>
        <v>5.210732134270475E-3</v>
      </c>
      <c r="T1585" s="13">
        <f t="shared" si="2079"/>
        <v>4.1460050817104084E-2</v>
      </c>
      <c r="U1585" s="13">
        <f t="shared" si="2080"/>
        <v>3.301357250861771E-3</v>
      </c>
      <c r="V1585" s="13">
        <f t="shared" si="2081"/>
        <v>4.5940040421299196E-4</v>
      </c>
      <c r="W1585" s="13">
        <f t="shared" si="2082"/>
        <v>0.17355849762580217</v>
      </c>
      <c r="X1585" s="13">
        <f t="shared" si="2083"/>
        <v>4.3625939811023209E-2</v>
      </c>
      <c r="Y1585" s="13">
        <f t="shared" si="2084"/>
        <v>5.4829427842203104E-3</v>
      </c>
      <c r="Z1585" s="13">
        <f t="shared" si="2085"/>
        <v>8.7626196648085935E-5</v>
      </c>
      <c r="AA1585" s="13">
        <f t="shared" si="2086"/>
        <v>2.7661146854609403E-4</v>
      </c>
      <c r="AB1585" s="13">
        <f t="shared" si="2087"/>
        <v>4.365926370085018E-4</v>
      </c>
      <c r="AC1585" s="13">
        <f t="shared" si="2088"/>
        <v>2.2782769934899378E-5</v>
      </c>
      <c r="AD1585" s="13">
        <f t="shared" si="2089"/>
        <v>0.13696894519949354</v>
      </c>
      <c r="AE1585" s="13">
        <f t="shared" si="2090"/>
        <v>3.4428731758992276E-2</v>
      </c>
      <c r="AF1585" s="13">
        <f t="shared" si="2091"/>
        <v>4.3270303673807759E-3</v>
      </c>
      <c r="AG1585" s="13">
        <f t="shared" si="2092"/>
        <v>3.6254974345848395E-4</v>
      </c>
      <c r="AH1585" s="13">
        <f t="shared" si="2093"/>
        <v>5.5064650148682275E-6</v>
      </c>
      <c r="AI1585" s="13">
        <f t="shared" si="2094"/>
        <v>1.7382374592583217E-5</v>
      </c>
      <c r="AJ1585" s="13">
        <f t="shared" si="2095"/>
        <v>2.7435654785878374E-5</v>
      </c>
      <c r="AK1585" s="13">
        <f t="shared" si="2096"/>
        <v>2.8868903939475266E-5</v>
      </c>
      <c r="AL1585" s="13">
        <f t="shared" si="2097"/>
        <v>7.2310547560201921E-7</v>
      </c>
      <c r="AM1585" s="13">
        <f t="shared" si="2098"/>
        <v>8.6474553332491266E-2</v>
      </c>
      <c r="AN1585" s="13">
        <f t="shared" si="2099"/>
        <v>2.1736381165283463E-2</v>
      </c>
      <c r="AO1585" s="13">
        <f t="shared" si="2100"/>
        <v>2.7318456583745507E-3</v>
      </c>
      <c r="AP1585" s="13">
        <f t="shared" si="2101"/>
        <v>2.2889368886296735E-4</v>
      </c>
      <c r="AQ1585" s="13">
        <f t="shared" si="2102"/>
        <v>1.4383770357053314E-5</v>
      </c>
      <c r="AR1585" s="13">
        <f t="shared" si="2103"/>
        <v>2.7682275958400933E-7</v>
      </c>
      <c r="AS1585" s="13">
        <f t="shared" si="2104"/>
        <v>8.7385226090590274E-7</v>
      </c>
      <c r="AT1585" s="13">
        <f t="shared" si="2105"/>
        <v>1.379253958449572E-6</v>
      </c>
      <c r="AU1585" s="13">
        <f t="shared" si="2106"/>
        <v>1.4513067154904032E-6</v>
      </c>
      <c r="AV1585" s="13">
        <f t="shared" si="2107"/>
        <v>1.1453426521946895E-6</v>
      </c>
      <c r="AW1585" s="13">
        <f t="shared" si="2108"/>
        <v>1.5938016924501904E-8</v>
      </c>
      <c r="AX1585" s="13">
        <f t="shared" si="2109"/>
        <v>4.5496008621774817E-2</v>
      </c>
      <c r="AY1585" s="13">
        <f t="shared" si="2110"/>
        <v>1.143594903693306E-2</v>
      </c>
      <c r="AZ1585" s="13">
        <f t="shared" si="2111"/>
        <v>1.4372791629103175E-3</v>
      </c>
      <c r="BA1585" s="13">
        <f t="shared" si="2112"/>
        <v>1.2042559158344476E-4</v>
      </c>
      <c r="BB1585" s="13">
        <f t="shared" si="2113"/>
        <v>7.5675920251587581E-6</v>
      </c>
      <c r="BC1585" s="13">
        <f t="shared" si="2114"/>
        <v>3.8044039182196106E-7</v>
      </c>
      <c r="BD1585" s="13">
        <f t="shared" si="2115"/>
        <v>1.1597101470240307E-8</v>
      </c>
      <c r="BE1585" s="13">
        <f t="shared" si="2116"/>
        <v>3.6608815528584377E-8</v>
      </c>
      <c r="BF1585" s="13">
        <f t="shared" si="2117"/>
        <v>5.7781911188975323E-8</v>
      </c>
      <c r="BG1585" s="13">
        <f t="shared" si="2118"/>
        <v>6.0800460443627567E-8</v>
      </c>
      <c r="BH1585" s="13">
        <f t="shared" si="2119"/>
        <v>4.7982524903863571E-8</v>
      </c>
      <c r="BI1585" s="13">
        <f t="shared" si="2120"/>
        <v>3.0293490270976285E-8</v>
      </c>
      <c r="BJ1585" s="14">
        <f t="shared" si="2121"/>
        <v>0.87934224852346454</v>
      </c>
      <c r="BK1585" s="14">
        <f t="shared" si="2122"/>
        <v>7.6501991285477744E-2</v>
      </c>
      <c r="BL1585" s="14">
        <f t="shared" si="2123"/>
        <v>1.346617214658764E-2</v>
      </c>
      <c r="BM1585" s="14">
        <f t="shared" si="2124"/>
        <v>0.61977876311442126</v>
      </c>
      <c r="BN1585" s="14">
        <f t="shared" si="2125"/>
        <v>0.33818334193884048</v>
      </c>
    </row>
    <row r="1586" spans="1:66" x14ac:dyDescent="0.25">
      <c r="A1586" t="s">
        <v>351</v>
      </c>
      <c r="B1586" t="s">
        <v>158</v>
      </c>
      <c r="C1586" t="s">
        <v>161</v>
      </c>
      <c r="D1586" t="s">
        <v>402</v>
      </c>
      <c r="E1586" s="10">
        <f>VLOOKUP(A1586,home!$A$2:$E$405,3,FALSE)</f>
        <v>1.3077000000000001</v>
      </c>
      <c r="F1586" s="10">
        <f>VLOOKUP(B1586,home!$B$2:$E$405,3,FALSE)</f>
        <v>1.2017</v>
      </c>
      <c r="G1586" s="10">
        <f>VLOOKUP(C1586,away!$B$2:$E$405,4,FALSE)</f>
        <v>0.88229999999999997</v>
      </c>
      <c r="H1586" s="10">
        <f>VLOOKUP(A1586,away!$A$2:$E$405,3,FALSE)</f>
        <v>1.1667000000000001</v>
      </c>
      <c r="I1586" s="10">
        <f>VLOOKUP(C1586,away!$B$2:$E$405,3,FALSE)</f>
        <v>1.2526999999999999</v>
      </c>
      <c r="J1586" s="10">
        <f>VLOOKUP(B1586,home!$B$2:$E$405,4,FALSE)</f>
        <v>0.73470000000000002</v>
      </c>
      <c r="K1586" s="12">
        <f t="shared" si="2070"/>
        <v>1.3865018843070001</v>
      </c>
      <c r="L1586" s="12">
        <f t="shared" si="2071"/>
        <v>1.0737824836230001</v>
      </c>
      <c r="M1586" s="13">
        <f t="shared" si="2072"/>
        <v>8.5410659461191335E-2</v>
      </c>
      <c r="N1586" s="13">
        <f t="shared" si="2073"/>
        <v>0.11842204028284528</v>
      </c>
      <c r="O1586" s="13">
        <f t="shared" si="2074"/>
        <v>9.1712470044116312E-2</v>
      </c>
      <c r="P1586" s="13">
        <f t="shared" si="2075"/>
        <v>0.12715951253061655</v>
      </c>
      <c r="Q1586" s="13">
        <f t="shared" si="2076"/>
        <v>8.2096190997822241E-2</v>
      </c>
      <c r="R1586" s="13">
        <f t="shared" si="2077"/>
        <v>4.9239621931585612E-2</v>
      </c>
      <c r="S1586" s="13">
        <f t="shared" si="2078"/>
        <v>4.7328816242108253E-2</v>
      </c>
      <c r="T1586" s="13">
        <f t="shared" si="2079"/>
        <v>8.8153451865629742E-2</v>
      </c>
      <c r="U1586" s="13">
        <f t="shared" si="2080"/>
        <v>6.8270828590707724E-2</v>
      </c>
      <c r="V1586" s="13">
        <f t="shared" si="2081"/>
        <v>7.8292455141155091E-3</v>
      </c>
      <c r="W1586" s="13">
        <f t="shared" si="2082"/>
        <v>3.7942174504302657E-2</v>
      </c>
      <c r="X1586" s="13">
        <f t="shared" si="2083"/>
        <v>4.0741642373287375E-2</v>
      </c>
      <c r="Y1586" s="13">
        <f t="shared" si="2084"/>
        <v>2.187383096723429E-2</v>
      </c>
      <c r="Z1586" s="13">
        <f t="shared" si="2085"/>
        <v>1.7624214510118513E-2</v>
      </c>
      <c r="AA1586" s="13">
        <f t="shared" si="2086"/>
        <v>2.4436006627710088E-2</v>
      </c>
      <c r="AB1586" s="13">
        <f t="shared" si="2087"/>
        <v>1.6940284617129195E-2</v>
      </c>
      <c r="AC1586" s="13">
        <f t="shared" si="2088"/>
        <v>7.2851199819342033E-4</v>
      </c>
      <c r="AD1586" s="13">
        <f t="shared" si="2089"/>
        <v>1.3151724111230157E-2</v>
      </c>
      <c r="AE1586" s="13">
        <f t="shared" si="2090"/>
        <v>1.4122090980081211E-2</v>
      </c>
      <c r="AF1586" s="13">
        <f t="shared" si="2091"/>
        <v>7.5820269632707856E-3</v>
      </c>
      <c r="AG1586" s="13">
        <f t="shared" si="2092"/>
        <v>2.7138159145058192E-3</v>
      </c>
      <c r="AH1586" s="13">
        <f t="shared" si="2093"/>
        <v>4.7311432071448925E-3</v>
      </c>
      <c r="AI1586" s="13">
        <f t="shared" si="2094"/>
        <v>6.559738971632657E-3</v>
      </c>
      <c r="AJ1586" s="13">
        <f t="shared" si="2095"/>
        <v>4.5475452223653718E-3</v>
      </c>
      <c r="AK1586" s="13">
        <f t="shared" si="2096"/>
        <v>2.1017266732602955E-3</v>
      </c>
      <c r="AL1586" s="13">
        <f t="shared" si="2097"/>
        <v>4.3384388387762316E-5</v>
      </c>
      <c r="AM1586" s="13">
        <f t="shared" si="2098"/>
        <v>3.6469780524212834E-3</v>
      </c>
      <c r="AN1586" s="13">
        <f t="shared" si="2099"/>
        <v>3.916061150847497E-3</v>
      </c>
      <c r="AO1586" s="13">
        <f t="shared" si="2100"/>
        <v>2.1024989342882847E-3</v>
      </c>
      <c r="AP1586" s="13">
        <f t="shared" si="2101"/>
        <v>7.5254217582492854E-4</v>
      </c>
      <c r="AQ1586" s="13">
        <f t="shared" si="2102"/>
        <v>2.02016651647087E-4</v>
      </c>
      <c r="AR1586" s="13">
        <f t="shared" si="2103"/>
        <v>1.0160437406688263E-3</v>
      </c>
      <c r="AS1586" s="13">
        <f t="shared" si="2104"/>
        <v>1.4087465609756602E-3</v>
      </c>
      <c r="AT1586" s="13">
        <f t="shared" si="2105"/>
        <v>9.7661488065187976E-4</v>
      </c>
      <c r="AU1586" s="13">
        <f t="shared" si="2106"/>
        <v>4.5135945742202937E-4</v>
      </c>
      <c r="AV1586" s="13">
        <f t="shared" si="2107"/>
        <v>1.5645268455385716E-4</v>
      </c>
      <c r="AW1586" s="13">
        <f t="shared" si="2108"/>
        <v>1.7941872158284217E-6</v>
      </c>
      <c r="AX1586" s="13">
        <f t="shared" si="2109"/>
        <v>8.4275699028473036E-4</v>
      </c>
      <c r="AY1586" s="13">
        <f t="shared" si="2110"/>
        <v>9.0493769411858225E-4</v>
      </c>
      <c r="AZ1586" s="13">
        <f t="shared" si="2111"/>
        <v>4.8585312235736102E-4</v>
      </c>
      <c r="BA1586" s="13">
        <f t="shared" si="2112"/>
        <v>1.7390019080029218E-4</v>
      </c>
      <c r="BB1586" s="13">
        <f t="shared" si="2113"/>
        <v>4.668274469501282E-5</v>
      </c>
      <c r="BC1586" s="13">
        <f t="shared" si="2114"/>
        <v>1.0025422708189864E-5</v>
      </c>
      <c r="BD1586" s="13">
        <f t="shared" si="2115"/>
        <v>1.8183499522082916E-4</v>
      </c>
      <c r="BE1586" s="13">
        <f t="shared" si="2116"/>
        <v>2.5211456350663399E-4</v>
      </c>
      <c r="BF1586" s="13">
        <f t="shared" si="2117"/>
        <v>1.7477865868159248E-4</v>
      </c>
      <c r="BG1586" s="13">
        <f t="shared" si="2118"/>
        <v>8.0776979866226028E-5</v>
      </c>
      <c r="BH1586" s="13">
        <f t="shared" si="2119"/>
        <v>2.7999358698287738E-5</v>
      </c>
      <c r="BI1586" s="13">
        <f t="shared" si="2120"/>
        <v>7.7642327189127072E-6</v>
      </c>
      <c r="BJ1586" s="14">
        <f t="shared" si="2121"/>
        <v>0.43988324209020269</v>
      </c>
      <c r="BK1586" s="14">
        <f t="shared" si="2122"/>
        <v>0.26940506782873141</v>
      </c>
      <c r="BL1586" s="14">
        <f t="shared" si="2123"/>
        <v>0.27327385199861692</v>
      </c>
      <c r="BM1586" s="14">
        <f t="shared" si="2124"/>
        <v>0.44524273767258954</v>
      </c>
      <c r="BN1586" s="14">
        <f t="shared" si="2125"/>
        <v>0.55404049524817733</v>
      </c>
    </row>
    <row r="1587" spans="1:66" x14ac:dyDescent="0.25">
      <c r="A1587" t="s">
        <v>342</v>
      </c>
      <c r="B1587" t="s">
        <v>169</v>
      </c>
      <c r="C1587" t="s">
        <v>168</v>
      </c>
      <c r="D1587" t="s">
        <v>402</v>
      </c>
      <c r="E1587" s="10">
        <f>VLOOKUP(A1587,home!$A$2:$E$405,3,FALSE)</f>
        <v>1.3717999999999999</v>
      </c>
      <c r="F1587" s="10">
        <f>VLOOKUP(B1587,home!$B$2:$E$405,3,FALSE)</f>
        <v>0.94340000000000002</v>
      </c>
      <c r="G1587" s="10">
        <f>VLOOKUP(C1587,away!$B$2:$E$405,4,FALSE)</f>
        <v>0.87480000000000002</v>
      </c>
      <c r="H1587" s="10">
        <f>VLOOKUP(A1587,away!$A$2:$E$405,3,FALSE)</f>
        <v>1.1667000000000001</v>
      </c>
      <c r="I1587" s="10">
        <f>VLOOKUP(C1587,away!$B$2:$E$405,3,FALSE)</f>
        <v>1.0285</v>
      </c>
      <c r="J1587" s="10">
        <f>VLOOKUP(B1587,home!$B$2:$E$405,4,FALSE)</f>
        <v>0.80669999999999997</v>
      </c>
      <c r="K1587" s="12">
        <f t="shared" ref="K1587:K1646" si="2126">E1587*F1587*G1587</f>
        <v>1.132127773776</v>
      </c>
      <c r="L1587" s="12">
        <f t="shared" ref="L1587:L1646" si="2127">H1587*I1587*J1587</f>
        <v>0.96800043136500002</v>
      </c>
      <c r="M1587" s="13">
        <f t="shared" ref="M1587:M1646" si="2128">_xlfn.POISSON.DIST(0,K1587,FALSE) * _xlfn.POISSON.DIST(0,L1587,FALSE)</f>
        <v>0.12244072971566948</v>
      </c>
      <c r="N1587" s="13">
        <f t="shared" ref="N1587:N1646" si="2129">_xlfn.POISSON.DIST(1,K1587,FALSE) * _xlfn.POISSON.DIST(0,L1587,FALSE)</f>
        <v>0.13861855075250978</v>
      </c>
      <c r="O1587" s="13">
        <f t="shared" ref="O1587:O1646" si="2130">_xlfn.POISSON.DIST(0,K1587,FALSE) * _xlfn.POISSON.DIST(1,L1587,FALSE)</f>
        <v>0.11852267918141343</v>
      </c>
      <c r="P1587" s="13">
        <f t="shared" ref="P1587:P1646" si="2131">_xlfn.POISSON.DIST(1,K1587,FALSE) * _xlfn.POISSON.DIST(1,L1587,FALSE)</f>
        <v>0.13418281692362063</v>
      </c>
      <c r="Q1587" s="13">
        <f t="shared" ref="Q1587:Q1646" si="2132">_xlfn.POISSON.DIST(2,K1587,FALSE) * _xlfn.POISSON.DIST(0,L1587,FALSE)</f>
        <v>7.8466955633747199E-2</v>
      </c>
      <c r="R1587" s="13">
        <f t="shared" ref="R1587:R1646" si="2133">_xlfn.POISSON.DIST(0,K1587,FALSE) * _xlfn.POISSON.DIST(2,L1587,FALSE)</f>
        <v>5.7365002287071844E-2</v>
      </c>
      <c r="S1587" s="13">
        <f t="shared" ref="S1587:S1646" si="2134">_xlfn.POISSON.DIST(2,K1587,FALSE) * _xlfn.POISSON.DIST(2,L1587,FALSE)</f>
        <v>3.6762743082651039E-2</v>
      </c>
      <c r="T1587" s="13">
        <f t="shared" ref="T1587:T1646" si="2135">_xlfn.POISSON.DIST(2,K1587,FALSE) * _xlfn.POISSON.DIST(1,L1587,FALSE)</f>
        <v>7.595604690136562E-2</v>
      </c>
      <c r="U1587" s="13">
        <f t="shared" ref="U1587:U1646" si="2136">_xlfn.POISSON.DIST(1,K1587,FALSE) * _xlfn.POISSON.DIST(2,L1587,FALSE)</f>
        <v>6.4944512331917781E-2</v>
      </c>
      <c r="V1587" s="13">
        <f t="shared" ref="V1587:V1646" si="2137">_xlfn.POISSON.DIST(3,K1587,FALSE) * _xlfn.POISSON.DIST(3,L1587,FALSE)</f>
        <v>4.4764773908927734E-3</v>
      </c>
      <c r="W1587" s="13">
        <f t="shared" ref="W1587:W1646" si="2138">_xlfn.POISSON.DIST(3,K1587,FALSE) * _xlfn.POISSON.DIST(0,L1587,FALSE)</f>
        <v>2.9611539932204788E-2</v>
      </c>
      <c r="X1587" s="13">
        <f t="shared" ref="X1587:X1646" si="2139">_xlfn.POISSON.DIST(3,K1587,FALSE) * _xlfn.POISSON.DIST(1,L1587,FALSE)</f>
        <v>2.8663983427756161E-2</v>
      </c>
      <c r="Y1587" s="13">
        <f t="shared" ref="Y1587:Y1646" si="2140">_xlfn.POISSON.DIST(3,K1587,FALSE) * _xlfn.POISSON.DIST(2,L1587,FALSE)</f>
        <v>1.3873374161353586E-2</v>
      </c>
      <c r="Z1587" s="13">
        <f t="shared" ref="Z1587:Z1646" si="2141">_xlfn.POISSON.DIST(0,K1587,FALSE) * _xlfn.POISSON.DIST(3,L1587,FALSE)</f>
        <v>1.8509782319713258E-2</v>
      </c>
      <c r="AA1587" s="13">
        <f t="shared" ref="AA1587:AA1646" si="2142">_xlfn.POISSON.DIST(1,K1587,FALSE) * _xlfn.POISSON.DIST(3,L1587,FALSE)</f>
        <v>2.0955438650695331E-2</v>
      </c>
      <c r="AB1587" s="13">
        <f t="shared" ref="AB1587:AB1646" si="2143">_xlfn.POISSON.DIST(2,K1587,FALSE) * _xlfn.POISSON.DIST(3,L1587,FALSE)</f>
        <v>1.1862117054055628E-2</v>
      </c>
      <c r="AC1587" s="13">
        <f t="shared" ref="AC1587:AC1646" si="2144">_xlfn.POISSON.DIST(4,K1587,FALSE) * _xlfn.POISSON.DIST(4,L1587,FALSE)</f>
        <v>3.0661077179942111E-4</v>
      </c>
      <c r="AD1587" s="13">
        <f t="shared" ref="AD1587:AD1646" si="2145">_xlfn.POISSON.DIST(4,K1587,FALSE) * _xlfn.POISSON.DIST(0,L1587,FALSE)</f>
        <v>8.3810116953815326E-3</v>
      </c>
      <c r="AE1587" s="13">
        <f t="shared" ref="AE1587:AE1646" si="2146">_xlfn.POISSON.DIST(4,K1587,FALSE) * _xlfn.POISSON.DIST(1,L1587,FALSE)</f>
        <v>8.1128229364044353E-3</v>
      </c>
      <c r="AF1587" s="13">
        <f t="shared" ref="AF1587:AF1646" si="2147">_xlfn.POISSON.DIST(4,K1587,FALSE) * _xlfn.POISSON.DIST(2,L1587,FALSE)</f>
        <v>3.9266080510136784E-3</v>
      </c>
      <c r="AG1587" s="13">
        <f t="shared" ref="AG1587:AG1646" si="2148">_xlfn.POISSON.DIST(4,K1587,FALSE) * _xlfn.POISSON.DIST(3,L1587,FALSE)</f>
        <v>1.2669860957275081E-3</v>
      </c>
      <c r="AH1587" s="13">
        <f t="shared" ref="AH1587:AH1646" si="2149">_xlfn.POISSON.DIST(0,K1587,FALSE) * _xlfn.POISSON.DIST(4,L1587,FALSE)</f>
        <v>4.4793693174886694E-3</v>
      </c>
      <c r="AI1587" s="13">
        <f t="shared" ref="AI1587:AI1646" si="2150">_xlfn.POISSON.DIST(1,K1587,FALSE) * _xlfn.POISSON.DIST(4,L1587,FALSE)</f>
        <v>5.0712184133289671E-3</v>
      </c>
      <c r="AJ1587" s="13">
        <f t="shared" ref="AJ1587:AJ1646" si="2151">_xlfn.POISSON.DIST(2,K1587,FALSE) * _xlfn.POISSON.DIST(4,L1587,FALSE)</f>
        <v>2.8706336063069916E-3</v>
      </c>
      <c r="AK1587" s="13">
        <f t="shared" ref="AK1587:AK1646" si="2152">_xlfn.POISSON.DIST(3,K1587,FALSE) * _xlfn.POISSON.DIST(4,L1587,FALSE)</f>
        <v>1.0833080113449682E-3</v>
      </c>
      <c r="AL1587" s="13">
        <f t="shared" ref="AL1587:AL1646" si="2153">_xlfn.POISSON.DIST(5,K1587,FALSE) * _xlfn.POISSON.DIST(5,L1587,FALSE)</f>
        <v>1.3440591918950832E-5</v>
      </c>
      <c r="AM1587" s="13">
        <f t="shared" ref="AM1587:AM1646" si="2154">_xlfn.POISSON.DIST(5,K1587,FALSE) * _xlfn.POISSON.DIST(0,L1587,FALSE)</f>
        <v>1.897675222536582E-3</v>
      </c>
      <c r="AN1587" s="13">
        <f t="shared" ref="AN1587:AN1646" si="2155">_xlfn.POISSON.DIST(5,K1587,FALSE) * _xlfn.POISSON.DIST(1,L1587,FALSE)</f>
        <v>1.8369504340060838E-3</v>
      </c>
      <c r="AO1587" s="13">
        <f t="shared" ref="AO1587:AO1646" si="2156">_xlfn.POISSON.DIST(5,K1587,FALSE) * _xlfn.POISSON.DIST(2,L1587,FALSE)</f>
        <v>8.890844062570065E-4</v>
      </c>
      <c r="AP1587" s="13">
        <f t="shared" ref="AP1587:AP1646" si="2157">_xlfn.POISSON.DIST(5,K1587,FALSE) * _xlfn.POISSON.DIST(3,L1587,FALSE)</f>
        <v>2.8687802959222576E-4</v>
      </c>
      <c r="AQ1587" s="13">
        <f t="shared" ref="AQ1587:AQ1646" si="2158">_xlfn.POISSON.DIST(5,K1587,FALSE) * _xlfn.POISSON.DIST(4,L1587,FALSE)</f>
        <v>6.9424514098603929E-5</v>
      </c>
      <c r="AR1587" s="13">
        <f t="shared" ref="AR1587:AR1646" si="2159">_xlfn.POISSON.DIST(0,K1587,FALSE) * _xlfn.POISSON.DIST(5,L1587,FALSE)</f>
        <v>8.6720628631443595E-4</v>
      </c>
      <c r="AS1587" s="13">
        <f t="shared" ref="AS1587:AS1646" si="2160">_xlfn.POISSON.DIST(1,K1587,FALSE) * _xlfn.POISSON.DIST(5,L1587,FALSE)</f>
        <v>9.8178832232971472E-4</v>
      </c>
      <c r="AT1587" s="13">
        <f t="shared" ref="AT1587:AT1646" si="2161">_xlfn.POISSON.DIST(2,K1587,FALSE) * _xlfn.POISSON.DIST(5,L1587,FALSE)</f>
        <v>5.5575491383920699E-4</v>
      </c>
      <c r="AU1587" s="13">
        <f t="shared" ref="AU1587:AU1646" si="2162">_xlfn.POISSON.DIST(3,K1587,FALSE) * _xlfn.POISSON.DIST(5,L1587,FALSE)</f>
        <v>2.0972852445661801E-4</v>
      </c>
      <c r="AV1587" s="13">
        <f t="shared" ref="AV1587:AV1646" si="2163">_xlfn.POISSON.DIST(4,K1587,FALSE) * _xlfn.POISSON.DIST(5,L1587,FALSE)</f>
        <v>5.9359871872599073E-5</v>
      </c>
      <c r="AW1587" s="13">
        <f t="shared" ref="AW1587:AW1646" si="2164">_xlfn.POISSON.DIST(6,K1587,FALSE) * _xlfn.POISSON.DIST(6,L1587,FALSE)</f>
        <v>4.0915408372908554E-7</v>
      </c>
      <c r="AX1587" s="13">
        <f t="shared" ref="AX1587:AX1646" si="2165">_xlfn.POISSON.DIST(6,K1587,FALSE) * _xlfn.POISSON.DIST(0,L1587,FALSE)</f>
        <v>3.5806847084003581E-4</v>
      </c>
      <c r="AY1587" s="13">
        <f t="shared" ref="AY1587:AY1646" si="2166">_xlfn.POISSON.DIST(6,K1587,FALSE) * _xlfn.POISSON.DIST(1,L1587,FALSE)</f>
        <v>3.4661043423136063E-4</v>
      </c>
      <c r="AZ1587" s="13">
        <f t="shared" ref="AZ1587:AZ1646" si="2167">_xlfn.POISSON.DIST(6,K1587,FALSE) * _xlfn.POISSON.DIST(2,L1587,FALSE)</f>
        <v>1.677595249257835E-4</v>
      </c>
      <c r="BA1587" s="13">
        <f t="shared" ref="BA1587:BA1646" si="2168">_xlfn.POISSON.DIST(6,K1587,FALSE) * _xlfn.POISSON.DIST(3,L1587,FALSE)</f>
        <v>5.4130430831248646E-5</v>
      </c>
      <c r="BB1587" s="13">
        <f t="shared" ref="BB1587:BB1646" si="2169">_xlfn.POISSON.DIST(6,K1587,FALSE) * _xlfn.POISSON.DIST(4,L1587,FALSE)</f>
        <v>1.3099570098655493E-5</v>
      </c>
      <c r="BC1587" s="13">
        <f t="shared" ref="BC1587:BC1646" si="2170">_xlfn.POISSON.DIST(6,K1587,FALSE) * _xlfn.POISSON.DIST(5,L1587,FALSE)</f>
        <v>2.5360779012389157E-6</v>
      </c>
      <c r="BD1587" s="13">
        <f t="shared" ref="BD1587:BD1646" si="2171">_xlfn.POISSON.DIST(0,K1587,FALSE) * _xlfn.POISSON.DIST(6,L1587,FALSE)</f>
        <v>1.3990934320580223E-4</v>
      </c>
      <c r="BE1587" s="13">
        <f t="shared" ref="BE1587:BE1646" si="2172">_xlfn.POISSON.DIST(1,K1587,FALSE) * _xlfn.POISSON.DIST(6,L1587,FALSE)</f>
        <v>1.5839525325404719E-4</v>
      </c>
      <c r="BF1587" s="13">
        <f t="shared" ref="BF1587:BF1646" si="2173">_xlfn.POISSON.DIST(2,K1587,FALSE) * _xlfn.POISSON.DIST(6,L1587,FALSE)</f>
        <v>8.9661832721595096E-5</v>
      </c>
      <c r="BG1587" s="13">
        <f t="shared" ref="BG1587:BG1646" si="2174">_xlfn.POISSON.DIST(3,K1587,FALSE) * _xlfn.POISSON.DIST(6,L1587,FALSE)</f>
        <v>3.3836217023925184E-5</v>
      </c>
      <c r="BH1587" s="13">
        <f t="shared" ref="BH1587:BH1646" si="2175">_xlfn.POISSON.DIST(4,K1587,FALSE) * _xlfn.POISSON.DIST(6,L1587,FALSE)</f>
        <v>9.5767302630745011E-6</v>
      </c>
      <c r="BI1587" s="13">
        <f t="shared" ref="BI1587:BI1646" si="2176">_xlfn.POISSON.DIST(5,K1587,FALSE) * _xlfn.POISSON.DIST(6,L1587,FALSE)</f>
        <v>2.1684164625575553E-6</v>
      </c>
      <c r="BJ1587" s="14">
        <f t="shared" ref="BJ1587:BJ1646" si="2177">SUM(N1587,Q1587,T1587,W1587,X1587,Y1587,AD1587,AE1587,AF1587,AG1587,AM1587,AN1587,AO1587,AP1587,AQ1587,AX1587,AY1587,AZ1587,BA1587,BB1587,BC1587)</f>
        <v>0.39280009670278299</v>
      </c>
      <c r="BK1587" s="14">
        <f t="shared" ref="BK1587:BK1646" si="2178">SUM(M1587,P1587,S1587,V1587,AC1587,AL1587,AY1587)</f>
        <v>0.29852942891078366</v>
      </c>
      <c r="BL1587" s="14">
        <f t="shared" ref="BL1587:BL1646" si="2179">SUM(O1587,R1587,U1587,AA1587,AB1587,AH1587,AI1587,AJ1587,AK1587,AR1587,AS1587,AT1587,AU1587,AV1587,BD1587,BE1587,BF1587,BG1587,BH1587,BI1587)</f>
        <v>0.29026166456536717</v>
      </c>
      <c r="BM1587" s="14">
        <f t="shared" ref="BM1587:BM1646" si="2180">SUM(S1587:BI1587)</f>
        <v>0.35015803672446705</v>
      </c>
      <c r="BN1587" s="14">
        <f t="shared" ref="BN1587:BN1646" si="2181">SUM(M1587:R1587)</f>
        <v>0.64959673449403244</v>
      </c>
    </row>
    <row r="1588" spans="1:66" x14ac:dyDescent="0.25">
      <c r="A1588" t="s">
        <v>343</v>
      </c>
      <c r="B1588" t="s">
        <v>181</v>
      </c>
      <c r="C1588" t="s">
        <v>177</v>
      </c>
      <c r="D1588" t="s">
        <v>402</v>
      </c>
      <c r="E1588" s="10">
        <f>VLOOKUP(A1588,home!$A$2:$E$405,3,FALSE)</f>
        <v>1.3151999999999999</v>
      </c>
      <c r="F1588" s="10">
        <f>VLOOKUP(B1588,home!$B$2:$E$405,3,FALSE)</f>
        <v>1.0286999999999999</v>
      </c>
      <c r="G1588" s="10">
        <f>VLOOKUP(C1588,away!$B$2:$E$405,4,FALSE)</f>
        <v>0.8498</v>
      </c>
      <c r="H1588" s="10">
        <f>VLOOKUP(A1588,away!$A$2:$E$405,3,FALSE)</f>
        <v>1.1212</v>
      </c>
      <c r="I1588" s="10">
        <f>VLOOKUP(C1588,away!$B$2:$E$405,3,FALSE)</f>
        <v>0.83940000000000003</v>
      </c>
      <c r="J1588" s="10">
        <f>VLOOKUP(B1588,home!$B$2:$E$405,4,FALSE)</f>
        <v>1.3116000000000001</v>
      </c>
      <c r="K1588" s="12">
        <f t="shared" si="2126"/>
        <v>1.1497337147519999</v>
      </c>
      <c r="L1588" s="12">
        <f t="shared" si="2127"/>
        <v>1.2343930332480002</v>
      </c>
      <c r="M1588" s="13">
        <f t="shared" si="2128"/>
        <v>9.2169431587202616E-2</v>
      </c>
      <c r="N1588" s="13">
        <f t="shared" si="2129"/>
        <v>0.10597030296533477</v>
      </c>
      <c r="O1588" s="13">
        <f t="shared" si="2130"/>
        <v>0.11377330422967107</v>
      </c>
      <c r="P1588" s="13">
        <f t="shared" si="2131"/>
        <v>0.13080900371158913</v>
      </c>
      <c r="Q1588" s="13">
        <f t="shared" si="2132"/>
        <v>6.0918815040864625E-2</v>
      </c>
      <c r="R1588" s="13">
        <f t="shared" si="2133"/>
        <v>7.0220487055355621E-2</v>
      </c>
      <c r="S1588" s="13">
        <f t="shared" si="2134"/>
        <v>4.6411796073163453E-2</v>
      </c>
      <c r="T1588" s="13">
        <f t="shared" si="2135"/>
        <v>7.5197760880166775E-2</v>
      </c>
      <c r="U1588" s="13">
        <f t="shared" si="2136"/>
        <v>8.073486143384874E-2</v>
      </c>
      <c r="V1588" s="13">
        <f t="shared" si="2137"/>
        <v>7.3187446450508186E-3</v>
      </c>
      <c r="W1588" s="13">
        <f t="shared" si="2138"/>
        <v>2.3346805171741088E-2</v>
      </c>
      <c r="X1588" s="13">
        <f t="shared" si="2139"/>
        <v>2.8819133652595579E-2</v>
      </c>
      <c r="Y1588" s="13">
        <f t="shared" si="2140"/>
        <v>1.7787068902503492E-2</v>
      </c>
      <c r="Z1588" s="13">
        <f t="shared" si="2141"/>
        <v>2.8893226670804111E-2</v>
      </c>
      <c r="AA1588" s="13">
        <f t="shared" si="2142"/>
        <v>3.3219516831395166E-2</v>
      </c>
      <c r="AB1588" s="13">
        <f t="shared" si="2143"/>
        <v>1.9096799244413279E-2</v>
      </c>
      <c r="AC1588" s="13">
        <f t="shared" si="2144"/>
        <v>6.4918330225681919E-4</v>
      </c>
      <c r="AD1588" s="13">
        <f t="shared" si="2145"/>
        <v>6.7106522594242773E-3</v>
      </c>
      <c r="AE1588" s="13">
        <f t="shared" si="2146"/>
        <v>8.2835823975832782E-3</v>
      </c>
      <c r="AF1588" s="13">
        <f t="shared" si="2147"/>
        <v>5.112598200956284E-3</v>
      </c>
      <c r="AG1588" s="13">
        <f t="shared" si="2148"/>
        <v>2.1036518670188983E-3</v>
      </c>
      <c r="AH1588" s="13">
        <f t="shared" si="2149"/>
        <v>8.9163994276239764E-3</v>
      </c>
      <c r="AI1588" s="13">
        <f t="shared" si="2150"/>
        <v>1.025148503613472E-2</v>
      </c>
      <c r="AJ1588" s="13">
        <f t="shared" si="2151"/>
        <v>5.8932389861598572E-3</v>
      </c>
      <c r="AK1588" s="13">
        <f t="shared" si="2152"/>
        <v>2.25855185049296E-3</v>
      </c>
      <c r="AL1588" s="13">
        <f t="shared" si="2153"/>
        <v>3.6853442418843999E-5</v>
      </c>
      <c r="AM1588" s="13">
        <f t="shared" si="2154"/>
        <v>1.5430926301273529E-3</v>
      </c>
      <c r="AN1588" s="13">
        <f t="shared" si="2155"/>
        <v>1.9047827922855376E-3</v>
      </c>
      <c r="AO1588" s="13">
        <f t="shared" si="2156"/>
        <v>1.1756253043239706E-3</v>
      </c>
      <c r="AP1588" s="13">
        <f t="shared" si="2157"/>
        <v>4.8372789512252291E-4</v>
      </c>
      <c r="AQ1588" s="13">
        <f t="shared" si="2158"/>
        <v>1.4927758593174042E-4</v>
      </c>
      <c r="AR1588" s="13">
        <f t="shared" si="2159"/>
        <v>2.2012682670230982E-3</v>
      </c>
      <c r="AS1588" s="13">
        <f t="shared" si="2160"/>
        <v>2.5308723418101635E-3</v>
      </c>
      <c r="AT1588" s="13">
        <f t="shared" si="2161"/>
        <v>1.4549146295562466E-3</v>
      </c>
      <c r="AU1588" s="13">
        <f t="shared" si="2162"/>
        <v>5.575881338955776E-4</v>
      </c>
      <c r="AV1588" s="13">
        <f t="shared" si="2163"/>
        <v>1.6026946912134962E-4</v>
      </c>
      <c r="AW1588" s="13">
        <f t="shared" si="2164"/>
        <v>1.4528684363422159E-6</v>
      </c>
      <c r="AX1588" s="13">
        <f t="shared" si="2165"/>
        <v>2.9569093697379275E-4</v>
      </c>
      <c r="AY1588" s="13">
        <f t="shared" si="2166"/>
        <v>3.6499883259502326E-4</v>
      </c>
      <c r="AZ1588" s="13">
        <f t="shared" si="2167"/>
        <v>2.2527600804947496E-4</v>
      </c>
      <c r="BA1588" s="13">
        <f t="shared" si="2168"/>
        <v>9.2693044964730739E-5</v>
      </c>
      <c r="BB1588" s="13">
        <f t="shared" si="2169"/>
        <v>2.8604912233751814E-5</v>
      </c>
      <c r="BC1588" s="13">
        <f t="shared" si="2170"/>
        <v>7.0619408756027438E-6</v>
      </c>
      <c r="BD1588" s="13">
        <f t="shared" si="2171"/>
        <v>4.5287170218720105E-4</v>
      </c>
      <c r="BE1588" s="13">
        <f t="shared" si="2172"/>
        <v>5.2068186446175202E-4</v>
      </c>
      <c r="BF1588" s="13">
        <f t="shared" si="2173"/>
        <v>2.9932274711580383E-4</v>
      </c>
      <c r="BG1588" s="13">
        <f t="shared" si="2174"/>
        <v>1.1471381798374215E-4</v>
      </c>
      <c r="BH1588" s="13">
        <f t="shared" si="2175"/>
        <v>3.2972586020958189E-5</v>
      </c>
      <c r="BI1588" s="13">
        <f t="shared" si="2176"/>
        <v>7.5819387621712141E-6</v>
      </c>
      <c r="BJ1588" s="14">
        <f t="shared" si="2177"/>
        <v>0.34052120322167262</v>
      </c>
      <c r="BK1588" s="14">
        <f t="shared" si="2178"/>
        <v>0.27776001159427666</v>
      </c>
      <c r="BL1588" s="14">
        <f t="shared" si="2179"/>
        <v>0.35269770159303337</v>
      </c>
      <c r="BM1588" s="14">
        <f t="shared" si="2180"/>
        <v>0.42564725252561031</v>
      </c>
      <c r="BN1588" s="14">
        <f t="shared" si="2181"/>
        <v>0.57386134459001781</v>
      </c>
    </row>
    <row r="1589" spans="1:66" x14ac:dyDescent="0.25">
      <c r="A1589" t="s">
        <v>343</v>
      </c>
      <c r="B1589" t="s">
        <v>185</v>
      </c>
      <c r="C1589" t="s">
        <v>194</v>
      </c>
      <c r="D1589" t="s">
        <v>402</v>
      </c>
      <c r="E1589" s="10">
        <f>VLOOKUP(A1589,home!$A$2:$E$405,3,FALSE)</f>
        <v>1.3151999999999999</v>
      </c>
      <c r="F1589" s="10">
        <f>VLOOKUP(B1589,home!$B$2:$E$405,3,FALSE)</f>
        <v>0.89449999999999996</v>
      </c>
      <c r="G1589" s="10">
        <f>VLOOKUP(C1589,away!$B$2:$E$405,4,FALSE)</f>
        <v>0.98399999999999999</v>
      </c>
      <c r="H1589" s="10">
        <f>VLOOKUP(A1589,away!$A$2:$E$405,3,FALSE)</f>
        <v>1.1212</v>
      </c>
      <c r="I1589" s="10">
        <f>VLOOKUP(C1589,away!$B$2:$E$405,3,FALSE)</f>
        <v>1.4165000000000001</v>
      </c>
      <c r="J1589" s="10">
        <f>VLOOKUP(B1589,home!$B$2:$E$405,4,FALSE)</f>
        <v>0.68200000000000005</v>
      </c>
      <c r="K1589" s="12">
        <f t="shared" si="2126"/>
        <v>1.1576232575999998</v>
      </c>
      <c r="L1589" s="12">
        <f t="shared" si="2127"/>
        <v>1.0831386236</v>
      </c>
      <c r="M1589" s="13">
        <f t="shared" si="2128"/>
        <v>0.10637742653595035</v>
      </c>
      <c r="N1589" s="13">
        <f t="shared" si="2129"/>
        <v>0.1231449830416515</v>
      </c>
      <c r="O1589" s="13">
        <f t="shared" si="2130"/>
        <v>0.11522149936025937</v>
      </c>
      <c r="P1589" s="13">
        <f t="shared" si="2131"/>
        <v>0.13338308743497976</v>
      </c>
      <c r="Q1589" s="13">
        <f t="shared" si="2132"/>
        <v>7.1277748212886669E-2</v>
      </c>
      <c r="R1589" s="13">
        <f t="shared" si="2133"/>
        <v>6.2400428113099801E-2</v>
      </c>
      <c r="S1589" s="13">
        <f t="shared" si="2134"/>
        <v>4.1811144979322631E-2</v>
      </c>
      <c r="T1589" s="13">
        <f t="shared" si="2135"/>
        <v>7.7203682092613427E-2</v>
      </c>
      <c r="U1589" s="13">
        <f t="shared" si="2136"/>
        <v>7.2236186867921201E-2</v>
      </c>
      <c r="V1589" s="13">
        <f t="shared" si="2137"/>
        <v>5.8250658247279014E-3</v>
      </c>
      <c r="W1589" s="13">
        <f t="shared" si="2138"/>
        <v>2.7504259693531482E-2</v>
      </c>
      <c r="X1589" s="13">
        <f t="shared" si="2139"/>
        <v>2.9790925987588646E-2</v>
      </c>
      <c r="Y1589" s="13">
        <f t="shared" si="2140"/>
        <v>1.6133851284983115E-2</v>
      </c>
      <c r="Z1589" s="13">
        <f t="shared" si="2141"/>
        <v>2.252943793949122E-2</v>
      </c>
      <c r="AA1589" s="13">
        <f t="shared" si="2142"/>
        <v>2.6080601339410855E-2</v>
      </c>
      <c r="AB1589" s="13">
        <f t="shared" si="2143"/>
        <v>1.5095755341347855E-2</v>
      </c>
      <c r="AC1589" s="13">
        <f t="shared" si="2144"/>
        <v>4.5649091724338844E-4</v>
      </c>
      <c r="AD1589" s="13">
        <f t="shared" si="2145"/>
        <v>7.9598926760755737E-3</v>
      </c>
      <c r="AE1589" s="13">
        <f t="shared" si="2146"/>
        <v>8.621667197168217E-3</v>
      </c>
      <c r="AF1589" s="13">
        <f t="shared" si="2147"/>
        <v>4.6692303705390256E-3</v>
      </c>
      <c r="AG1589" s="13">
        <f t="shared" si="2148"/>
        <v>1.6858079189389862E-3</v>
      </c>
      <c r="AH1589" s="13">
        <f t="shared" si="2149"/>
        <v>6.1006261000655345E-3</v>
      </c>
      <c r="AI1589" s="13">
        <f t="shared" si="2150"/>
        <v>7.0622266593574467E-3</v>
      </c>
      <c r="AJ1589" s="13">
        <f t="shared" si="2151"/>
        <v>4.0876989156574655E-3</v>
      </c>
      <c r="AK1589" s="13">
        <f t="shared" si="2152"/>
        <v>1.5773384449437942E-3</v>
      </c>
      <c r="AL1589" s="13">
        <f t="shared" si="2153"/>
        <v>2.2895146051449821E-5</v>
      </c>
      <c r="AM1589" s="13">
        <f t="shared" si="2154"/>
        <v>1.8429113779649951E-3</v>
      </c>
      <c r="AN1589" s="13">
        <f t="shared" si="2155"/>
        <v>1.9961284933457837E-3</v>
      </c>
      <c r="AO1589" s="13">
        <f t="shared" si="2156"/>
        <v>1.0810419344056469E-3</v>
      </c>
      <c r="AP1589" s="13">
        <f t="shared" si="2157"/>
        <v>3.9030609096200462E-4</v>
      </c>
      <c r="AQ1589" s="13">
        <f t="shared" si="2158"/>
        <v>1.0568890053682051E-4</v>
      </c>
      <c r="AR1589" s="13">
        <f t="shared" si="2159"/>
        <v>1.3215647514246442E-3</v>
      </c>
      <c r="AS1589" s="13">
        <f t="shared" si="2160"/>
        <v>1.5298740926735306E-3</v>
      </c>
      <c r="AT1589" s="13">
        <f t="shared" si="2161"/>
        <v>8.855089154392882E-4</v>
      </c>
      <c r="AU1589" s="13">
        <f t="shared" si="2162"/>
        <v>3.4169523844155723E-4</v>
      </c>
      <c r="AV1589" s="13">
        <f t="shared" si="2163"/>
        <v>9.8888588757781073E-5</v>
      </c>
      <c r="AW1589" s="13">
        <f t="shared" si="2164"/>
        <v>7.9742932705149077E-7</v>
      </c>
      <c r="AX1589" s="13">
        <f t="shared" si="2165"/>
        <v>3.5556617880465693E-4</v>
      </c>
      <c r="AY1589" s="13">
        <f t="shared" si="2166"/>
        <v>3.8512746150918761E-4</v>
      </c>
      <c r="AZ1589" s="13">
        <f t="shared" si="2167"/>
        <v>2.0857321428481169E-4</v>
      </c>
      <c r="BA1589" s="13">
        <f t="shared" si="2168"/>
        <v>7.5304568080092931E-5</v>
      </c>
      <c r="BB1589" s="13">
        <f t="shared" si="2169"/>
        <v>2.0391321555266086E-5</v>
      </c>
      <c r="BC1589" s="13">
        <f t="shared" si="2170"/>
        <v>4.4173255925511852E-6</v>
      </c>
      <c r="BD1589" s="13">
        <f t="shared" si="2171"/>
        <v>2.3857297097606086E-4</v>
      </c>
      <c r="BE1589" s="13">
        <f t="shared" si="2172"/>
        <v>2.7617761983661781E-4</v>
      </c>
      <c r="BF1589" s="13">
        <f t="shared" si="2173"/>
        <v>1.5985481797573989E-4</v>
      </c>
      <c r="BG1589" s="13">
        <f t="shared" si="2174"/>
        <v>6.1683885042710342E-5</v>
      </c>
      <c r="BH1589" s="13">
        <f t="shared" si="2175"/>
        <v>1.7851674986141571E-5</v>
      </c>
      <c r="BI1589" s="13">
        <f t="shared" si="2176"/>
        <v>4.1331028302147218E-6</v>
      </c>
      <c r="BJ1589" s="14">
        <f t="shared" si="2177"/>
        <v>0.37445750534301847</v>
      </c>
      <c r="BK1589" s="14">
        <f t="shared" si="2178"/>
        <v>0.28826123829978473</v>
      </c>
      <c r="BL1589" s="14">
        <f t="shared" si="2179"/>
        <v>0.31479816680044759</v>
      </c>
      <c r="BM1589" s="14">
        <f t="shared" si="2180"/>
        <v>0.38785684565173245</v>
      </c>
      <c r="BN1589" s="14">
        <f t="shared" si="2181"/>
        <v>0.61180517269882739</v>
      </c>
    </row>
    <row r="1590" spans="1:66" x14ac:dyDescent="0.25">
      <c r="A1590" t="s">
        <v>343</v>
      </c>
      <c r="B1590" t="s">
        <v>184</v>
      </c>
      <c r="C1590" t="s">
        <v>189</v>
      </c>
      <c r="D1590" t="s">
        <v>402</v>
      </c>
      <c r="E1590" s="10">
        <f>VLOOKUP(A1590,home!$A$2:$E$405,3,FALSE)</f>
        <v>1.3151999999999999</v>
      </c>
      <c r="F1590" s="10">
        <f>VLOOKUP(B1590,home!$B$2:$E$405,3,FALSE)</f>
        <v>1.5206999999999999</v>
      </c>
      <c r="G1590" s="10">
        <f>VLOOKUP(C1590,away!$B$2:$E$405,4,FALSE)</f>
        <v>0.98399999999999999</v>
      </c>
      <c r="H1590" s="10">
        <f>VLOOKUP(A1590,away!$A$2:$E$405,3,FALSE)</f>
        <v>1.1212</v>
      </c>
      <c r="I1590" s="10">
        <f>VLOOKUP(C1590,away!$B$2:$E$405,3,FALSE)</f>
        <v>0.99680000000000002</v>
      </c>
      <c r="J1590" s="10">
        <f>VLOOKUP(B1590,home!$B$2:$E$405,4,FALSE)</f>
        <v>0.62960000000000005</v>
      </c>
      <c r="K1590" s="12">
        <f t="shared" si="2126"/>
        <v>1.9680242457599999</v>
      </c>
      <c r="L1590" s="12">
        <f t="shared" si="2127"/>
        <v>0.70364861593600003</v>
      </c>
      <c r="M1590" s="13">
        <f t="shared" si="2128"/>
        <v>6.9136472760260137E-2</v>
      </c>
      <c r="N1590" s="13">
        <f t="shared" si="2129"/>
        <v>0.13606225465851773</v>
      </c>
      <c r="O1590" s="13">
        <f t="shared" si="2130"/>
        <v>4.864778336845401E-2</v>
      </c>
      <c r="P1590" s="13">
        <f t="shared" si="2131"/>
        <v>9.5740017171597566E-2</v>
      </c>
      <c r="Q1590" s="13">
        <f t="shared" si="2132"/>
        <v>0.13388690805036724</v>
      </c>
      <c r="R1590" s="13">
        <f t="shared" si="2133"/>
        <v>1.7115472717783513E-2</v>
      </c>
      <c r="S1590" s="13">
        <f t="shared" si="2134"/>
        <v>3.3145134984694118E-2</v>
      </c>
      <c r="T1590" s="13">
        <f t="shared" si="2135"/>
        <v>9.4209337541591401E-2</v>
      </c>
      <c r="U1590" s="13">
        <f t="shared" si="2136"/>
        <v>3.3683665286241754E-2</v>
      </c>
      <c r="V1590" s="13">
        <f t="shared" si="2137"/>
        <v>5.0999223643316905E-3</v>
      </c>
      <c r="W1590" s="13">
        <f t="shared" si="2138"/>
        <v>8.7830893744320807E-2</v>
      </c>
      <c r="X1590" s="13">
        <f t="shared" si="2139"/>
        <v>6.180208681961321E-2</v>
      </c>
      <c r="Y1590" s="13">
        <f t="shared" si="2140"/>
        <v>2.1743476426288672E-2</v>
      </c>
      <c r="Z1590" s="13">
        <f t="shared" si="2141"/>
        <v>4.0144262296529136E-3</v>
      </c>
      <c r="AA1590" s="13">
        <f t="shared" si="2142"/>
        <v>7.900488152771834E-3</v>
      </c>
      <c r="AB1590" s="13">
        <f t="shared" si="2143"/>
        <v>7.7741761189973049E-3</v>
      </c>
      <c r="AC1590" s="13">
        <f t="shared" si="2144"/>
        <v>4.4139749545444337E-4</v>
      </c>
      <c r="AD1590" s="13">
        <f t="shared" si="2145"/>
        <v>4.3213332103898439E-2</v>
      </c>
      <c r="AE1590" s="13">
        <f t="shared" si="2146"/>
        <v>3.040700132489085E-2</v>
      </c>
      <c r="AF1590" s="13">
        <f t="shared" si="2147"/>
        <v>1.0697922198511782E-2</v>
      </c>
      <c r="AG1590" s="13">
        <f t="shared" si="2148"/>
        <v>2.5091927161246092E-3</v>
      </c>
      <c r="AH1590" s="13">
        <f t="shared" si="2149"/>
        <v>7.0618636506811173E-4</v>
      </c>
      <c r="AI1590" s="13">
        <f t="shared" si="2150"/>
        <v>1.3897918884791664E-3</v>
      </c>
      <c r="AJ1590" s="13">
        <f t="shared" si="2151"/>
        <v>1.3675720665437892E-3</v>
      </c>
      <c r="AK1590" s="13">
        <f t="shared" si="2152"/>
        <v>8.9713832826076158E-4</v>
      </c>
      <c r="AL1590" s="13">
        <f t="shared" si="2153"/>
        <v>2.4449846575684357E-5</v>
      </c>
      <c r="AM1590" s="13">
        <f t="shared" si="2154"/>
        <v>1.7008977064110198E-2</v>
      </c>
      <c r="AN1590" s="13">
        <f t="shared" si="2155"/>
        <v>1.1968343169648309E-2</v>
      </c>
      <c r="AO1590" s="13">
        <f t="shared" si="2156"/>
        <v>4.2107540531850559E-3</v>
      </c>
      <c r="AP1590" s="13">
        <f t="shared" si="2157"/>
        <v>9.8763042052352245E-4</v>
      </c>
      <c r="AQ1590" s="13">
        <f t="shared" si="2158"/>
        <v>1.7373619461441653E-4</v>
      </c>
      <c r="AR1590" s="13">
        <f t="shared" si="2159"/>
        <v>9.9381411674610365E-5</v>
      </c>
      <c r="AS1590" s="13">
        <f t="shared" si="2160"/>
        <v>1.9558502775348911E-4</v>
      </c>
      <c r="AT1590" s="13">
        <f t="shared" si="2161"/>
        <v>1.9245803836325458E-4</v>
      </c>
      <c r="AU1590" s="13">
        <f t="shared" si="2162"/>
        <v>1.262540285967644E-4</v>
      </c>
      <c r="AV1590" s="13">
        <f t="shared" si="2163"/>
        <v>6.2117747350827208E-5</v>
      </c>
      <c r="AW1590" s="13">
        <f t="shared" si="2164"/>
        <v>9.4050242526838572E-7</v>
      </c>
      <c r="AX1590" s="13">
        <f t="shared" si="2165"/>
        <v>5.5790132096241087E-3</v>
      </c>
      <c r="AY1590" s="13">
        <f t="shared" si="2166"/>
        <v>3.9256649232406651E-3</v>
      </c>
      <c r="AZ1590" s="13">
        <f t="shared" si="2167"/>
        <v>1.3811443449333988E-3</v>
      </c>
      <c r="BA1590" s="13">
        <f t="shared" si="2168"/>
        <v>3.2394676890673985E-4</v>
      </c>
      <c r="BB1590" s="13">
        <f t="shared" si="2169"/>
        <v>5.6986173894541676E-5</v>
      </c>
      <c r="BC1590" s="13">
        <f t="shared" si="2170"/>
        <v>8.0196484776764971E-6</v>
      </c>
      <c r="BD1590" s="13">
        <f t="shared" si="2171"/>
        <v>1.1654932129100898E-5</v>
      </c>
      <c r="BE1590" s="13">
        <f t="shared" si="2172"/>
        <v>2.2937189012757784E-5</v>
      </c>
      <c r="BF1590" s="13">
        <f t="shared" si="2173"/>
        <v>2.2570472053343604E-5</v>
      </c>
      <c r="BG1590" s="13">
        <f t="shared" si="2174"/>
        <v>1.4806412079742899E-5</v>
      </c>
      <c r="BH1590" s="13">
        <f t="shared" si="2175"/>
        <v>7.2848444914119467E-6</v>
      </c>
      <c r="BI1590" s="13">
        <f t="shared" si="2176"/>
        <v>2.8673501171379733E-6</v>
      </c>
      <c r="BJ1590" s="14">
        <f t="shared" si="2177"/>
        <v>0.66798662155528332</v>
      </c>
      <c r="BK1590" s="14">
        <f t="shared" si="2178"/>
        <v>0.20751305954615432</v>
      </c>
      <c r="BL1590" s="14">
        <f t="shared" si="2179"/>
        <v>0.12024019174622268</v>
      </c>
      <c r="BM1590" s="14">
        <f t="shared" si="2180"/>
        <v>0.49524066592951754</v>
      </c>
      <c r="BN1590" s="14">
        <f t="shared" si="2181"/>
        <v>0.50058890872698014</v>
      </c>
    </row>
    <row r="1591" spans="1:66" x14ac:dyDescent="0.25">
      <c r="A1591" t="s">
        <v>343</v>
      </c>
      <c r="B1591" t="s">
        <v>178</v>
      </c>
      <c r="C1591" t="s">
        <v>195</v>
      </c>
      <c r="D1591" t="s">
        <v>402</v>
      </c>
      <c r="E1591" s="10">
        <f>VLOOKUP(A1591,home!$A$2:$E$405,3,FALSE)</f>
        <v>1.3151999999999999</v>
      </c>
      <c r="F1591" s="10">
        <f>VLOOKUP(B1591,home!$B$2:$E$405,3,FALSE)</f>
        <v>1.0286999999999999</v>
      </c>
      <c r="G1591" s="10">
        <f>VLOOKUP(C1591,away!$B$2:$E$405,4,FALSE)</f>
        <v>0.93920000000000003</v>
      </c>
      <c r="H1591" s="10">
        <f>VLOOKUP(A1591,away!$A$2:$E$405,3,FALSE)</f>
        <v>1.1212</v>
      </c>
      <c r="I1591" s="10">
        <f>VLOOKUP(C1591,away!$B$2:$E$405,3,FALSE)</f>
        <v>1.7313000000000001</v>
      </c>
      <c r="J1591" s="10">
        <f>VLOOKUP(B1591,home!$B$2:$E$405,4,FALSE)</f>
        <v>1.2067000000000001</v>
      </c>
      <c r="K1591" s="12">
        <f t="shared" si="2126"/>
        <v>1.2706871086079998</v>
      </c>
      <c r="L1591" s="12">
        <f t="shared" si="2127"/>
        <v>2.342365866852</v>
      </c>
      <c r="M1591" s="13">
        <f t="shared" si="2128"/>
        <v>2.696938418404303E-2</v>
      </c>
      <c r="N1591" s="13">
        <f t="shared" si="2129"/>
        <v>3.426964880975996E-2</v>
      </c>
      <c r="O1591" s="13">
        <f t="shared" si="2130"/>
        <v>6.3172164962720573E-2</v>
      </c>
      <c r="P1591" s="13">
        <f t="shared" si="2131"/>
        <v>8.0272055640987008E-2</v>
      </c>
      <c r="Q1591" s="13">
        <f t="shared" si="2132"/>
        <v>2.177300047954274E-2</v>
      </c>
      <c r="R1591" s="13">
        <f t="shared" si="2133"/>
        <v>7.3986161471910269E-2</v>
      </c>
      <c r="S1591" s="13">
        <f t="shared" si="2134"/>
        <v>5.9730719775223866E-2</v>
      </c>
      <c r="T1591" s="13">
        <f t="shared" si="2135"/>
        <v>5.1000333142233137E-2</v>
      </c>
      <c r="U1591" s="13">
        <f t="shared" si="2136"/>
        <v>9.401326159774627E-2</v>
      </c>
      <c r="V1591" s="13">
        <f t="shared" si="2137"/>
        <v>1.975370635315456E-2</v>
      </c>
      <c r="W1591" s="13">
        <f t="shared" si="2138"/>
        <v>9.2222236750235838E-3</v>
      </c>
      <c r="X1591" s="13">
        <f t="shared" si="2139"/>
        <v>2.1601821952849654E-2</v>
      </c>
      <c r="Y1591" s="13">
        <f t="shared" si="2140"/>
        <v>2.5299685202084626E-2</v>
      </c>
      <c r="Z1591" s="13">
        <f t="shared" si="2141"/>
        <v>5.7767553083734387E-2</v>
      </c>
      <c r="AA1591" s="13">
        <f t="shared" si="2142"/>
        <v>7.3404484999329597E-2</v>
      </c>
      <c r="AB1591" s="13">
        <f t="shared" si="2143"/>
        <v>4.6637066401328718E-2</v>
      </c>
      <c r="AC1591" s="13">
        <f t="shared" si="2144"/>
        <v>3.6747006454506304E-3</v>
      </c>
      <c r="AD1591" s="13">
        <f t="shared" si="2145"/>
        <v>2.9296401841379925E-3</v>
      </c>
      <c r="AE1591" s="13">
        <f t="shared" si="2146"/>
        <v>6.8622891694828415E-3</v>
      </c>
      <c r="AF1591" s="13">
        <f t="shared" si="2147"/>
        <v>8.0369959595323857E-3</v>
      </c>
      <c r="AG1591" s="13">
        <f t="shared" si="2148"/>
        <v>6.2751950025453666E-3</v>
      </c>
      <c r="AH1591" s="13">
        <f t="shared" si="2149"/>
        <v>3.3828186138725118E-2</v>
      </c>
      <c r="AI1591" s="13">
        <f t="shared" si="2150"/>
        <v>4.2985040034069839E-2</v>
      </c>
      <c r="AJ1591" s="13">
        <f t="shared" si="2151"/>
        <v>2.7310268117145667E-2</v>
      </c>
      <c r="AK1591" s="13">
        <f t="shared" si="2152"/>
        <v>1.1567601876361688E-2</v>
      </c>
      <c r="AL1591" s="13">
        <f t="shared" si="2153"/>
        <v>4.3749723414168517E-4</v>
      </c>
      <c r="AM1591" s="13">
        <f t="shared" si="2154"/>
        <v>7.4453120296882208E-4</v>
      </c>
      <c r="AN1591" s="13">
        <f t="shared" si="2155"/>
        <v>1.7439644766404272E-3</v>
      </c>
      <c r="AO1591" s="13">
        <f t="shared" si="2156"/>
        <v>2.0425014315424749E-3</v>
      </c>
      <c r="AP1591" s="13">
        <f t="shared" si="2157"/>
        <v>1.5947618787471468E-3</v>
      </c>
      <c r="AQ1591" s="13">
        <f t="shared" si="2158"/>
        <v>9.3387894763352153E-4</v>
      </c>
      <c r="AR1591" s="13">
        <f t="shared" si="2159"/>
        <v>1.5847597709773124E-2</v>
      </c>
      <c r="AS1591" s="13">
        <f t="shared" si="2160"/>
        <v>2.0137338112214374E-2</v>
      </c>
      <c r="AT1591" s="13">
        <f t="shared" si="2161"/>
        <v>1.2794127970435682E-2</v>
      </c>
      <c r="AU1591" s="13">
        <f t="shared" si="2162"/>
        <v>5.4191111593045503E-3</v>
      </c>
      <c r="AV1591" s="13">
        <f t="shared" si="2163"/>
        <v>1.7214986725605128E-3</v>
      </c>
      <c r="AW1591" s="13">
        <f t="shared" si="2164"/>
        <v>3.6171470585295466E-5</v>
      </c>
      <c r="AX1591" s="13">
        <f t="shared" si="2165"/>
        <v>1.5767770026148126E-4</v>
      </c>
      <c r="AY1591" s="13">
        <f t="shared" si="2166"/>
        <v>3.6933886305621437E-4</v>
      </c>
      <c r="AZ1591" s="13">
        <f t="shared" si="2167"/>
        <v>4.3256337306240092E-4</v>
      </c>
      <c r="BA1591" s="13">
        <f t="shared" si="2168"/>
        <v>3.3774056010391198E-4</v>
      </c>
      <c r="BB1591" s="13">
        <f t="shared" si="2169"/>
        <v>1.9777798995972002E-4</v>
      </c>
      <c r="BC1591" s="13">
        <f t="shared" si="2170"/>
        <v>9.2653682579249086E-5</v>
      </c>
      <c r="BD1591" s="13">
        <f t="shared" si="2171"/>
        <v>6.1868119911624147E-3</v>
      </c>
      <c r="BE1591" s="13">
        <f t="shared" si="2172"/>
        <v>7.8615022405514705E-3</v>
      </c>
      <c r="BF1591" s="13">
        <f t="shared" si="2173"/>
        <v>4.9947547756808318E-3</v>
      </c>
      <c r="BG1591" s="13">
        <f t="shared" si="2174"/>
        <v>2.1155901680386248E-3</v>
      </c>
      <c r="BH1591" s="13">
        <f t="shared" si="2175"/>
        <v>6.7206328840612871E-4</v>
      </c>
      <c r="BI1591" s="13">
        <f t="shared" si="2176"/>
        <v>1.7079643134927341E-4</v>
      </c>
      <c r="BJ1591" s="14">
        <f t="shared" si="2177"/>
        <v>0.19591822368374767</v>
      </c>
      <c r="BK1591" s="14">
        <f t="shared" si="2178"/>
        <v>0.19120740269605702</v>
      </c>
      <c r="BL1591" s="14">
        <f t="shared" si="2179"/>
        <v>0.54482542811881474</v>
      </c>
      <c r="BM1591" s="14">
        <f t="shared" si="2180"/>
        <v>0.6889430246409195</v>
      </c>
      <c r="BN1591" s="14">
        <f t="shared" si="2181"/>
        <v>0.30044241554896356</v>
      </c>
    </row>
    <row r="1592" spans="1:66" x14ac:dyDescent="0.25">
      <c r="A1592" t="s">
        <v>344</v>
      </c>
      <c r="B1592" t="s">
        <v>199</v>
      </c>
      <c r="C1592" t="s">
        <v>213</v>
      </c>
      <c r="D1592" t="s">
        <v>402</v>
      </c>
      <c r="E1592" s="10">
        <f>VLOOKUP(A1592,home!$A$2:$E$405,3,FALSE)</f>
        <v>1.3976999999999999</v>
      </c>
      <c r="F1592" s="10">
        <f>VLOOKUP(B1592,home!$B$2:$E$405,3,FALSE)</f>
        <v>1.4309000000000001</v>
      </c>
      <c r="G1592" s="10">
        <f>VLOOKUP(C1592,away!$B$2:$E$405,4,FALSE)</f>
        <v>0.6401</v>
      </c>
      <c r="H1592" s="10">
        <f>VLOOKUP(A1592,away!$A$2:$E$405,3,FALSE)</f>
        <v>1.0585</v>
      </c>
      <c r="I1592" s="10">
        <f>VLOOKUP(C1592,away!$B$2:$E$405,3,FALSE)</f>
        <v>1.0939000000000001</v>
      </c>
      <c r="J1592" s="10">
        <f>VLOOKUP(B1592,home!$B$2:$E$405,4,FALSE)</f>
        <v>0.89500000000000002</v>
      </c>
      <c r="K1592" s="12">
        <f t="shared" si="2126"/>
        <v>1.2801801120930001</v>
      </c>
      <c r="L1592" s="12">
        <f t="shared" si="2127"/>
        <v>1.0363143692500001</v>
      </c>
      <c r="M1592" s="13">
        <f t="shared" si="2128"/>
        <v>9.8618690023772465E-2</v>
      </c>
      <c r="N1592" s="13">
        <f t="shared" si="2129"/>
        <v>0.12624968564909786</v>
      </c>
      <c r="O1592" s="13">
        <f t="shared" si="2130"/>
        <v>0.10219996554824703</v>
      </c>
      <c r="P1592" s="13">
        <f t="shared" si="2131"/>
        <v>0.13083436335145565</v>
      </c>
      <c r="Q1592" s="13">
        <f t="shared" si="2132"/>
        <v>8.0811168362984076E-2</v>
      </c>
      <c r="R1592" s="13">
        <f t="shared" si="2133"/>
        <v>5.2955646417251673E-2</v>
      </c>
      <c r="S1592" s="13">
        <f t="shared" si="2134"/>
        <v>4.3393474982922703E-2</v>
      </c>
      <c r="T1592" s="13">
        <f t="shared" si="2135"/>
        <v>8.3745774970441403E-2</v>
      </c>
      <c r="U1592" s="13">
        <f t="shared" si="2136"/>
        <v>6.7792765366394517E-2</v>
      </c>
      <c r="V1592" s="13">
        <f t="shared" si="2137"/>
        <v>6.3965311146390201E-3</v>
      </c>
      <c r="W1592" s="13">
        <f t="shared" si="2138"/>
        <v>3.448428352443042E-2</v>
      </c>
      <c r="X1592" s="13">
        <f t="shared" si="2139"/>
        <v>3.5736558529658284E-2</v>
      </c>
      <c r="Y1592" s="13">
        <f t="shared" si="2140"/>
        <v>1.8517154555914263E-2</v>
      </c>
      <c r="Z1592" s="13">
        <f t="shared" si="2141"/>
        <v>1.8292899105040068E-2</v>
      </c>
      <c r="AA1592" s="13">
        <f t="shared" si="2142"/>
        <v>2.3418205626796137E-2</v>
      </c>
      <c r="AB1592" s="13">
        <f t="shared" si="2143"/>
        <v>1.4989760552164404E-2</v>
      </c>
      <c r="AC1592" s="13">
        <f t="shared" si="2144"/>
        <v>5.3037998922911939E-4</v>
      </c>
      <c r="AD1592" s="13">
        <f t="shared" si="2145"/>
        <v>1.1036523486938031E-2</v>
      </c>
      <c r="AE1592" s="13">
        <f t="shared" si="2146"/>
        <v>1.1437307876078998E-2</v>
      </c>
      <c r="AF1592" s="13">
        <f t="shared" si="2147"/>
        <v>5.9263232487584312E-3</v>
      </c>
      <c r="AG1592" s="13">
        <f t="shared" si="2148"/>
        <v>2.0471779798362354E-3</v>
      </c>
      <c r="AH1592" s="13">
        <f t="shared" si="2149"/>
        <v>4.7392985494483725E-3</v>
      </c>
      <c r="AI1592" s="13">
        <f t="shared" si="2150"/>
        <v>6.06715574827501E-3</v>
      </c>
      <c r="AJ1592" s="13">
        <f t="shared" si="2151"/>
        <v>3.8835260629561967E-3</v>
      </c>
      <c r="AK1592" s="13">
        <f t="shared" si="2152"/>
        <v>1.6572042768637839E-3</v>
      </c>
      <c r="AL1592" s="13">
        <f t="shared" si="2153"/>
        <v>2.8145548560183276E-5</v>
      </c>
      <c r="AM1592" s="13">
        <f t="shared" si="2154"/>
        <v>2.8257475749250715E-3</v>
      </c>
      <c r="AN1592" s="13">
        <f t="shared" si="2155"/>
        <v>2.9283628157681929E-3</v>
      </c>
      <c r="AO1592" s="13">
        <f t="shared" si="2156"/>
        <v>1.517352232178984E-3</v>
      </c>
      <c r="AP1592" s="13">
        <f t="shared" si="2157"/>
        <v>5.2415130714021467E-4</v>
      </c>
      <c r="AQ1592" s="13">
        <f t="shared" si="2158"/>
        <v>1.3579638281264366E-4</v>
      </c>
      <c r="AR1592" s="13">
        <f t="shared" si="2159"/>
        <v>9.8228063739180631E-4</v>
      </c>
      <c r="AS1592" s="13">
        <f t="shared" si="2160"/>
        <v>1.2574961364830261E-3</v>
      </c>
      <c r="AT1592" s="13">
        <f t="shared" si="2161"/>
        <v>8.049107724796776E-4</v>
      </c>
      <c r="AU1592" s="13">
        <f t="shared" si="2162"/>
        <v>3.4347692097929901E-4</v>
      </c>
      <c r="AV1592" s="13">
        <f t="shared" si="2163"/>
        <v>1.0992808080015936E-4</v>
      </c>
      <c r="AW1592" s="13">
        <f t="shared" si="2164"/>
        <v>1.03721744556438E-6</v>
      </c>
      <c r="AX1592" s="13">
        <f t="shared" si="2165"/>
        <v>6.0291097453568361E-4</v>
      </c>
      <c r="AY1592" s="13">
        <f t="shared" si="2166"/>
        <v>6.248053062898498E-4</v>
      </c>
      <c r="AZ1592" s="13">
        <f t="shared" si="2167"/>
        <v>3.2374735844590934E-4</v>
      </c>
      <c r="BA1592" s="13">
        <f t="shared" si="2168"/>
        <v>1.118346798547421E-4</v>
      </c>
      <c r="BB1592" s="13">
        <f t="shared" si="2169"/>
        <v>2.8973971428485685E-5</v>
      </c>
      <c r="BC1592" s="13">
        <f t="shared" si="2170"/>
        <v>6.0052285851157347E-6</v>
      </c>
      <c r="BD1592" s="13">
        <f t="shared" si="2171"/>
        <v>1.6965858986086287E-4</v>
      </c>
      <c r="BE1592" s="13">
        <f t="shared" si="2172"/>
        <v>2.1719355258561975E-4</v>
      </c>
      <c r="BF1592" s="13">
        <f t="shared" si="2173"/>
        <v>1.3902343324746782E-4</v>
      </c>
      <c r="BG1592" s="13">
        <f t="shared" si="2174"/>
        <v>5.9325011452765696E-5</v>
      </c>
      <c r="BH1592" s="13">
        <f t="shared" si="2175"/>
        <v>1.8986674952880022E-5</v>
      </c>
      <c r="BI1592" s="13">
        <f t="shared" si="2176"/>
        <v>4.8612727338902609E-6</v>
      </c>
      <c r="BJ1592" s="14">
        <f t="shared" si="2177"/>
        <v>0.41962164601610286</v>
      </c>
      <c r="BK1592" s="14">
        <f t="shared" si="2178"/>
        <v>0.28042639031686895</v>
      </c>
      <c r="BL1592" s="14">
        <f t="shared" si="2179"/>
        <v>0.28181066923136455</v>
      </c>
      <c r="BM1592" s="14">
        <f t="shared" si="2180"/>
        <v>0.40785831722772342</v>
      </c>
      <c r="BN1592" s="14">
        <f t="shared" si="2181"/>
        <v>0.59166951935280887</v>
      </c>
    </row>
    <row r="1593" spans="1:66" x14ac:dyDescent="0.25">
      <c r="A1593" t="s">
        <v>344</v>
      </c>
      <c r="B1593" t="s">
        <v>203</v>
      </c>
      <c r="C1593" t="s">
        <v>202</v>
      </c>
      <c r="D1593" t="s">
        <v>402</v>
      </c>
      <c r="E1593" s="10">
        <f>VLOOKUP(A1593,home!$A$2:$E$405,3,FALSE)</f>
        <v>1.3976999999999999</v>
      </c>
      <c r="F1593" s="10">
        <f>VLOOKUP(B1593,home!$B$2:$E$405,3,FALSE)</f>
        <v>0.82279999999999998</v>
      </c>
      <c r="G1593" s="10">
        <f>VLOOKUP(C1593,away!$B$2:$E$405,4,FALSE)</f>
        <v>0.6179</v>
      </c>
      <c r="H1593" s="10">
        <f>VLOOKUP(A1593,away!$A$2:$E$405,3,FALSE)</f>
        <v>1.0585</v>
      </c>
      <c r="I1593" s="10">
        <f>VLOOKUP(C1593,away!$B$2:$E$405,3,FALSE)</f>
        <v>1.0736000000000001</v>
      </c>
      <c r="J1593" s="10">
        <f>VLOOKUP(B1593,home!$B$2:$E$405,4,FALSE)</f>
        <v>0.94469999999999998</v>
      </c>
      <c r="K1593" s="12">
        <f t="shared" si="2126"/>
        <v>0.71060202932399985</v>
      </c>
      <c r="L1593" s="12">
        <f t="shared" si="2127"/>
        <v>1.0735623703199999</v>
      </c>
      <c r="M1593" s="13">
        <f t="shared" si="2128"/>
        <v>0.16793733088071278</v>
      </c>
      <c r="N1593" s="13">
        <f t="shared" si="2129"/>
        <v>0.11933660812309052</v>
      </c>
      <c r="O1593" s="13">
        <f t="shared" si="2130"/>
        <v>0.18029119900551213</v>
      </c>
      <c r="P1593" s="13">
        <f t="shared" si="2131"/>
        <v>0.12811529188257401</v>
      </c>
      <c r="Q1593" s="13">
        <f t="shared" si="2132"/>
        <v>4.2400417952455527E-2</v>
      </c>
      <c r="R1593" s="13">
        <f t="shared" si="2133"/>
        <v>9.6776923476096191E-2</v>
      </c>
      <c r="S1593" s="13">
        <f t="shared" si="2134"/>
        <v>2.4434007507562142E-2</v>
      </c>
      <c r="T1593" s="13">
        <f t="shared" si="2135"/>
        <v>4.5519493199596833E-2</v>
      </c>
      <c r="U1593" s="13">
        <f t="shared" si="2136"/>
        <v>6.8769878213847391E-2</v>
      </c>
      <c r="V1593" s="13">
        <f t="shared" si="2137"/>
        <v>2.0711231235787963E-3</v>
      </c>
      <c r="W1593" s="13">
        <f t="shared" si="2138"/>
        <v>1.0043274347066885E-2</v>
      </c>
      <c r="X1593" s="13">
        <f t="shared" si="2139"/>
        <v>1.0782081413811175E-2</v>
      </c>
      <c r="Y1593" s="13">
        <f t="shared" si="2140"/>
        <v>5.7876184397971688E-3</v>
      </c>
      <c r="Z1593" s="13">
        <f t="shared" si="2141"/>
        <v>3.4632021119758362E-2</v>
      </c>
      <c r="AA1593" s="13">
        <f t="shared" si="2142"/>
        <v>2.4609584487291912E-2</v>
      </c>
      <c r="AB1593" s="13">
        <f t="shared" si="2143"/>
        <v>8.7438103387450297E-3</v>
      </c>
      <c r="AC1593" s="13">
        <f t="shared" si="2144"/>
        <v>9.8750580838143426E-5</v>
      </c>
      <c r="AD1593" s="13">
        <f t="shared" si="2145"/>
        <v>1.7841927830208491E-3</v>
      </c>
      <c r="AE1593" s="13">
        <f t="shared" si="2146"/>
        <v>1.9154422332477001E-3</v>
      </c>
      <c r="AF1593" s="13">
        <f t="shared" si="2147"/>
        <v>1.0281733520682173E-3</v>
      </c>
      <c r="AG1593" s="13">
        <f t="shared" si="2148"/>
        <v>3.6793607364873844E-4</v>
      </c>
      <c r="AH1593" s="13">
        <f t="shared" si="2149"/>
        <v>9.2949086705750202E-3</v>
      </c>
      <c r="AI1593" s="13">
        <f t="shared" si="2150"/>
        <v>6.604980963691851E-3</v>
      </c>
      <c r="AJ1593" s="13">
        <f t="shared" si="2151"/>
        <v>2.3467564382229091E-3</v>
      </c>
      <c r="AK1593" s="13">
        <f t="shared" si="2152"/>
        <v>5.5586996244345367E-4</v>
      </c>
      <c r="AL1593" s="13">
        <f t="shared" si="2153"/>
        <v>3.0133763401632025E-6</v>
      </c>
      <c r="AM1593" s="13">
        <f t="shared" si="2154"/>
        <v>2.5357020246397018E-4</v>
      </c>
      <c r="AN1593" s="13">
        <f t="shared" si="2155"/>
        <v>2.7222342759974211E-4</v>
      </c>
      <c r="AO1593" s="13">
        <f t="shared" si="2156"/>
        <v>1.4612441409530698E-4</v>
      </c>
      <c r="AP1593" s="13">
        <f t="shared" si="2157"/>
        <v>5.2291224119259668E-5</v>
      </c>
      <c r="AQ1593" s="13">
        <f t="shared" si="2158"/>
        <v>1.4034472628101689E-5</v>
      </c>
      <c r="AR1593" s="13">
        <f t="shared" si="2159"/>
        <v>1.9957328368580885E-3</v>
      </c>
      <c r="AS1593" s="13">
        <f t="shared" si="2160"/>
        <v>1.4181718038599007E-3</v>
      </c>
      <c r="AT1593" s="13">
        <f t="shared" si="2161"/>
        <v>5.0387788087646141E-4</v>
      </c>
      <c r="AU1593" s="13">
        <f t="shared" si="2162"/>
        <v>1.1935221489409673E-4</v>
      </c>
      <c r="AV1593" s="13">
        <f t="shared" si="2163"/>
        <v>2.1202981527014811E-5</v>
      </c>
      <c r="AW1593" s="13">
        <f t="shared" si="2164"/>
        <v>6.3856424454990434E-8</v>
      </c>
      <c r="AX1593" s="13">
        <f t="shared" si="2165"/>
        <v>3.00312500744991E-5</v>
      </c>
      <c r="AY1593" s="13">
        <f t="shared" si="2166"/>
        <v>3.2240420013651927E-5</v>
      </c>
      <c r="AZ1593" s="13">
        <f t="shared" si="2167"/>
        <v>1.7306050864984259E-5</v>
      </c>
      <c r="BA1593" s="13">
        <f t="shared" si="2168"/>
        <v>6.1930416624969961E-6</v>
      </c>
      <c r="BB1593" s="13">
        <f t="shared" si="2169"/>
        <v>1.6621541216701971E-6</v>
      </c>
      <c r="BC1593" s="13">
        <f t="shared" si="2170"/>
        <v>3.56885223739483E-7</v>
      </c>
      <c r="BD1593" s="13">
        <f t="shared" si="2171"/>
        <v>3.570906124771376E-4</v>
      </c>
      <c r="BE1593" s="13">
        <f t="shared" si="2172"/>
        <v>2.5374931387880397E-4</v>
      </c>
      <c r="BF1593" s="13">
        <f t="shared" si="2173"/>
        <v>9.0157388690925364E-5</v>
      </c>
      <c r="BG1593" s="13">
        <f t="shared" si="2174"/>
        <v>2.1355341120774732E-5</v>
      </c>
      <c r="BH1593" s="13">
        <f t="shared" si="2175"/>
        <v>3.7937871843321963E-6</v>
      </c>
      <c r="BI1593" s="13">
        <f t="shared" si="2176"/>
        <v>5.3917457440196864E-7</v>
      </c>
      <c r="BJ1593" s="14">
        <f t="shared" si="2177"/>
        <v>0.23979127146067106</v>
      </c>
      <c r="BK1593" s="14">
        <f t="shared" si="2178"/>
        <v>0.32269175777161974</v>
      </c>
      <c r="BL1593" s="14">
        <f t="shared" si="2179"/>
        <v>0.40277893489236788</v>
      </c>
      <c r="BM1593" s="14">
        <f t="shared" si="2180"/>
        <v>0.26500403736038664</v>
      </c>
      <c r="BN1593" s="14">
        <f t="shared" si="2181"/>
        <v>0.73485777132044117</v>
      </c>
    </row>
    <row r="1594" spans="1:66" x14ac:dyDescent="0.25">
      <c r="A1594" t="s">
        <v>344</v>
      </c>
      <c r="B1594" t="s">
        <v>214</v>
      </c>
      <c r="C1594" t="s">
        <v>201</v>
      </c>
      <c r="D1594" t="s">
        <v>402</v>
      </c>
      <c r="E1594" s="10">
        <f>VLOOKUP(A1594,home!$A$2:$E$405,3,FALSE)</f>
        <v>1.3976999999999999</v>
      </c>
      <c r="F1594" s="10">
        <f>VLOOKUP(B1594,home!$B$2:$E$405,3,FALSE)</f>
        <v>1.0731999999999999</v>
      </c>
      <c r="G1594" s="10">
        <f>VLOOKUP(C1594,away!$B$2:$E$405,4,FALSE)</f>
        <v>1.2625999999999999</v>
      </c>
      <c r="H1594" s="10">
        <f>VLOOKUP(A1594,away!$A$2:$E$405,3,FALSE)</f>
        <v>1.0585</v>
      </c>
      <c r="I1594" s="10">
        <f>VLOOKUP(C1594,away!$B$2:$E$405,3,FALSE)</f>
        <v>0.61129999999999995</v>
      </c>
      <c r="J1594" s="10">
        <f>VLOOKUP(B1594,home!$B$2:$E$405,4,FALSE)</f>
        <v>0.6613</v>
      </c>
      <c r="K1594" s="12">
        <f t="shared" si="2126"/>
        <v>1.8939146966639997</v>
      </c>
      <c r="L1594" s="12">
        <f t="shared" si="2127"/>
        <v>0.42790147236499992</v>
      </c>
      <c r="M1594" s="13">
        <f t="shared" si="2128"/>
        <v>9.8095266139977502E-2</v>
      </c>
      <c r="N1594" s="13">
        <f t="shared" si="2129"/>
        <v>0.18578406621566979</v>
      </c>
      <c r="O1594" s="13">
        <f t="shared" si="2130"/>
        <v>4.1975108813332891E-2</v>
      </c>
      <c r="P1594" s="13">
        <f t="shared" si="2131"/>
        <v>7.949727547564174E-2</v>
      </c>
      <c r="Q1594" s="13">
        <f t="shared" si="2132"/>
        <v>0.1759295867059274</v>
      </c>
      <c r="R1594" s="13">
        <f t="shared" si="2133"/>
        <v>8.980605431953113E-3</v>
      </c>
      <c r="S1594" s="13">
        <f t="shared" si="2134"/>
        <v>1.6106324639131871E-2</v>
      </c>
      <c r="T1594" s="13">
        <f t="shared" si="2135"/>
        <v>7.5280529184032247E-2</v>
      </c>
      <c r="U1594" s="13">
        <f t="shared" si="2136"/>
        <v>1.7008500612516547E-2</v>
      </c>
      <c r="V1594" s="13">
        <f t="shared" si="2137"/>
        <v>1.450300958696051E-3</v>
      </c>
      <c r="W1594" s="13">
        <f t="shared" si="2138"/>
        <v>0.11106520994679314</v>
      </c>
      <c r="X1594" s="13">
        <f t="shared" si="2139"/>
        <v>4.7524966864760619E-2</v>
      </c>
      <c r="Y1594" s="13">
        <f t="shared" si="2140"/>
        <v>1.0168001647764451E-2</v>
      </c>
      <c r="Z1594" s="13">
        <f t="shared" si="2141"/>
        <v>1.2809380956872844E-3</v>
      </c>
      <c r="AA1594" s="13">
        <f t="shared" si="2142"/>
        <v>2.4259874849389441E-3</v>
      </c>
      <c r="AB1594" s="13">
        <f t="shared" si="2143"/>
        <v>2.2973066758244006E-3</v>
      </c>
      <c r="AC1594" s="13">
        <f t="shared" si="2144"/>
        <v>7.3458549130907196E-5</v>
      </c>
      <c r="AD1594" s="13">
        <f t="shared" si="2145"/>
        <v>5.2587008351576023E-2</v>
      </c>
      <c r="AE1594" s="13">
        <f t="shared" si="2146"/>
        <v>2.2502058300909927E-2</v>
      </c>
      <c r="AF1594" s="13">
        <f t="shared" si="2147"/>
        <v>4.8143319391012124E-3</v>
      </c>
      <c r="AG1594" s="13">
        <f t="shared" si="2148"/>
        <v>6.8668657506508457E-4</v>
      </c>
      <c r="AH1594" s="13">
        <f t="shared" si="2149"/>
        <v>1.3702882428825205E-4</v>
      </c>
      <c r="AI1594" s="13">
        <f t="shared" si="2150"/>
        <v>2.5952090418610935E-4</v>
      </c>
      <c r="AJ1594" s="13">
        <f t="shared" si="2151"/>
        <v>2.4575522726480117E-4</v>
      </c>
      <c r="AK1594" s="13">
        <f t="shared" si="2152"/>
        <v>1.551464788996028E-4</v>
      </c>
      <c r="AL1594" s="13">
        <f t="shared" si="2153"/>
        <v>2.3812584423666816E-6</v>
      </c>
      <c r="AM1594" s="13">
        <f t="shared" si="2154"/>
        <v>1.991906159412847E-2</v>
      </c>
      <c r="AN1594" s="13">
        <f t="shared" si="2155"/>
        <v>8.5233957842566939E-3</v>
      </c>
      <c r="AO1594" s="13">
        <f t="shared" si="2156"/>
        <v>1.8235868028165362E-3</v>
      </c>
      <c r="AP1594" s="13">
        <f t="shared" si="2157"/>
        <v>2.6010515930352616E-4</v>
      </c>
      <c r="AQ1594" s="13">
        <f t="shared" si="2158"/>
        <v>2.7824845158927926E-5</v>
      </c>
      <c r="AR1594" s="13">
        <f t="shared" si="2159"/>
        <v>1.1726967133877589E-5</v>
      </c>
      <c r="AS1594" s="13">
        <f t="shared" si="2160"/>
        <v>2.2209875402146466E-5</v>
      </c>
      <c r="AT1594" s="13">
        <f t="shared" si="2161"/>
        <v>2.1031804717600731E-5</v>
      </c>
      <c r="AU1594" s="13">
        <f t="shared" si="2162"/>
        <v>1.3277481350677094E-5</v>
      </c>
      <c r="AV1594" s="13">
        <f t="shared" si="2163"/>
        <v>6.2866042661823782E-6</v>
      </c>
      <c r="AW1594" s="13">
        <f t="shared" si="2164"/>
        <v>5.360536123611882E-8</v>
      </c>
      <c r="AX1594" s="13">
        <f t="shared" si="2165"/>
        <v>6.2875005828125601E-3</v>
      </c>
      <c r="AY1594" s="13">
        <f t="shared" si="2166"/>
        <v>2.6904307568812896E-3</v>
      </c>
      <c r="AZ1594" s="13">
        <f t="shared" si="2167"/>
        <v>5.756196410827923E-4</v>
      </c>
      <c r="BA1594" s="13">
        <f t="shared" si="2168"/>
        <v>8.2102830647179872E-5</v>
      </c>
      <c r="BB1594" s="13">
        <f t="shared" si="2169"/>
        <v>8.7829805298156279E-6</v>
      </c>
      <c r="BC1594" s="13">
        <f t="shared" si="2170"/>
        <v>7.5165006009224722E-7</v>
      </c>
      <c r="BD1594" s="13">
        <f t="shared" si="2171"/>
        <v>8.3633108382702967E-7</v>
      </c>
      <c r="BE1594" s="13">
        <f t="shared" si="2172"/>
        <v>1.5839397309369429E-6</v>
      </c>
      <c r="BF1594" s="13">
        <f t="shared" si="2173"/>
        <v>1.4999233675257491E-6</v>
      </c>
      <c r="BG1594" s="13">
        <f t="shared" si="2174"/>
        <v>9.4690896987559174E-7</v>
      </c>
      <c r="BH1594" s="13">
        <f t="shared" si="2175"/>
        <v>4.4834120361258775E-7</v>
      </c>
      <c r="BI1594" s="13">
        <f t="shared" si="2176"/>
        <v>1.6982399892838137E-7</v>
      </c>
      <c r="BJ1594" s="14">
        <f t="shared" si="2177"/>
        <v>0.72654160835927772</v>
      </c>
      <c r="BK1594" s="14">
        <f t="shared" si="2178"/>
        <v>0.19791543777790174</v>
      </c>
      <c r="BL1594" s="14">
        <f t="shared" si="2179"/>
        <v>7.3564978454429844E-2</v>
      </c>
      <c r="BM1594" s="14">
        <f t="shared" si="2180"/>
        <v>0.40635067675327413</v>
      </c>
      <c r="BN1594" s="14">
        <f t="shared" si="2181"/>
        <v>0.5902619087825024</v>
      </c>
    </row>
    <row r="1595" spans="1:66" x14ac:dyDescent="0.25">
      <c r="A1595" t="s">
        <v>345</v>
      </c>
      <c r="B1595" t="s">
        <v>218</v>
      </c>
      <c r="C1595" t="s">
        <v>225</v>
      </c>
      <c r="D1595" t="s">
        <v>402</v>
      </c>
      <c r="E1595" s="10">
        <f>VLOOKUP(A1595,home!$A$2:$E$405,3,FALSE)</f>
        <v>1.8438000000000001</v>
      </c>
      <c r="F1595" s="10">
        <f>VLOOKUP(B1595,home!$B$2:$E$405,3,FALSE)</f>
        <v>0.99429999999999996</v>
      </c>
      <c r="G1595" s="10">
        <f>VLOOKUP(C1595,away!$B$2:$E$405,4,FALSE)</f>
        <v>1.1751</v>
      </c>
      <c r="H1595" s="10">
        <f>VLOOKUP(A1595,away!$A$2:$E$405,3,FALSE)</f>
        <v>1.2188000000000001</v>
      </c>
      <c r="I1595" s="10">
        <f>VLOOKUP(C1595,away!$B$2:$E$405,3,FALSE)</f>
        <v>0.82050000000000001</v>
      </c>
      <c r="J1595" s="10">
        <f>VLOOKUP(B1595,home!$B$2:$E$405,4,FALSE)</f>
        <v>0.75209999999999999</v>
      </c>
      <c r="K1595" s="12">
        <f t="shared" si="2126"/>
        <v>2.1542994785339999</v>
      </c>
      <c r="L1595" s="12">
        <f t="shared" si="2127"/>
        <v>0.75211910334000009</v>
      </c>
      <c r="M1595" s="13">
        <f t="shared" si="2128"/>
        <v>5.467118002101605E-2</v>
      </c>
      <c r="N1595" s="13">
        <f t="shared" si="2129"/>
        <v>0.11777809461011331</v>
      </c>
      <c r="O1595" s="13">
        <f t="shared" si="2130"/>
        <v>4.111923889594632E-2</v>
      </c>
      <c r="P1595" s="13">
        <f t="shared" si="2131"/>
        <v>8.8583154911252127E-2</v>
      </c>
      <c r="Q1595" s="13">
        <f t="shared" si="2132"/>
        <v>0.12686464390064764</v>
      </c>
      <c r="R1595" s="13">
        <f t="shared" si="2133"/>
        <v>1.5463282544221201E-2</v>
      </c>
      <c r="S1595" s="13">
        <f t="shared" si="2134"/>
        <v>3.5882595414139823E-2</v>
      </c>
      <c r="T1595" s="13">
        <f t="shared" si="2135"/>
        <v>9.5417322216103523E-2</v>
      </c>
      <c r="U1595" s="13">
        <f t="shared" si="2136"/>
        <v>3.3312541521439636E-2</v>
      </c>
      <c r="V1595" s="13">
        <f t="shared" si="2137"/>
        <v>6.4600225627035723E-3</v>
      </c>
      <c r="W1595" s="13">
        <f t="shared" si="2138"/>
        <v>9.1101478733188898E-2</v>
      </c>
      <c r="X1595" s="13">
        <f t="shared" si="2139"/>
        <v>6.8519162497754124E-2</v>
      </c>
      <c r="Y1595" s="13">
        <f t="shared" si="2140"/>
        <v>2.5767285529709298E-2</v>
      </c>
      <c r="Z1595" s="13">
        <f t="shared" si="2141"/>
        <v>3.8767434006175749E-3</v>
      </c>
      <c r="AA1595" s="13">
        <f t="shared" si="2142"/>
        <v>8.3516662863605661E-3</v>
      </c>
      <c r="AB1595" s="13">
        <f t="shared" si="2143"/>
        <v>8.9959951627982815E-3</v>
      </c>
      <c r="AC1595" s="13">
        <f t="shared" si="2144"/>
        <v>6.5419428845117438E-4</v>
      </c>
      <c r="AD1595" s="13">
        <f t="shared" si="2145"/>
        <v>4.9064967032146287E-2</v>
      </c>
      <c r="AE1595" s="13">
        <f t="shared" si="2146"/>
        <v>3.6902699009624534E-2</v>
      </c>
      <c r="AF1595" s="13">
        <f t="shared" si="2147"/>
        <v>1.3877612444972357E-2</v>
      </c>
      <c r="AG1595" s="13">
        <f t="shared" si="2148"/>
        <v>3.479205809537545E-3</v>
      </c>
      <c r="AH1595" s="13">
        <f t="shared" si="2149"/>
        <v>7.2894319258793824E-4</v>
      </c>
      <c r="AI1595" s="13">
        <f t="shared" si="2150"/>
        <v>1.5703619396731045E-3</v>
      </c>
      <c r="AJ1595" s="13">
        <f t="shared" si="2151"/>
        <v>1.6915149538737054E-3</v>
      </c>
      <c r="AK1595" s="13">
        <f t="shared" si="2152"/>
        <v>1.214676594354195E-3</v>
      </c>
      <c r="AL1595" s="13">
        <f t="shared" si="2153"/>
        <v>4.2399373105647315E-5</v>
      </c>
      <c r="AM1595" s="13">
        <f t="shared" si="2154"/>
        <v>2.1140126578328134E-2</v>
      </c>
      <c r="AN1595" s="13">
        <f t="shared" si="2155"/>
        <v>1.5899893046586261E-2</v>
      </c>
      <c r="AO1595" s="13">
        <f t="shared" si="2156"/>
        <v>5.9793066507001806E-3</v>
      </c>
      <c r="AP1595" s="13">
        <f t="shared" si="2157"/>
        <v>1.4990502522398397E-3</v>
      </c>
      <c r="AQ1595" s="13">
        <f t="shared" si="2158"/>
        <v>2.8186608289405726E-4</v>
      </c>
      <c r="AR1595" s="13">
        <f t="shared" si="2159"/>
        <v>1.0965042007900746E-4</v>
      </c>
      <c r="AS1595" s="13">
        <f t="shared" si="2160"/>
        <v>2.3621984279723979E-4</v>
      </c>
      <c r="AT1595" s="13">
        <f t="shared" si="2161"/>
        <v>2.5444414207873863E-4</v>
      </c>
      <c r="AU1595" s="13">
        <f t="shared" si="2162"/>
        <v>1.8271629419875249E-4</v>
      </c>
      <c r="AV1595" s="13">
        <f t="shared" si="2163"/>
        <v>9.8406404328009366E-5</v>
      </c>
      <c r="AW1595" s="13">
        <f t="shared" si="2164"/>
        <v>1.9083130954278437E-6</v>
      </c>
      <c r="AX1595" s="13">
        <f t="shared" si="2165"/>
        <v>7.5903606106391712E-3</v>
      </c>
      <c r="AY1595" s="13">
        <f t="shared" si="2166"/>
        <v>5.708855216501189E-3</v>
      </c>
      <c r="AZ1595" s="13">
        <f t="shared" si="2167"/>
        <v>2.1468695332663781E-3</v>
      </c>
      <c r="BA1595" s="13">
        <f t="shared" si="2168"/>
        <v>5.3823386278275761E-4</v>
      </c>
      <c r="BB1595" s="13">
        <f t="shared" si="2169"/>
        <v>1.0120399256584808E-4</v>
      </c>
      <c r="BC1595" s="13">
        <f t="shared" si="2170"/>
        <v>1.5223491228610743E-5</v>
      </c>
      <c r="BD1595" s="13">
        <f t="shared" si="2171"/>
        <v>1.3745029271779566E-5</v>
      </c>
      <c r="BE1595" s="13">
        <f t="shared" si="2172"/>
        <v>2.9610909392629284E-5</v>
      </c>
      <c r="BF1595" s="13">
        <f t="shared" si="2173"/>
        <v>3.1895383331729401E-5</v>
      </c>
      <c r="BG1595" s="13">
        <f t="shared" si="2174"/>
        <v>2.2904069226395554E-5</v>
      </c>
      <c r="BH1595" s="13">
        <f t="shared" si="2175"/>
        <v>1.2335556097682645E-5</v>
      </c>
      <c r="BI1595" s="13">
        <f t="shared" si="2176"/>
        <v>5.3148964137329267E-6</v>
      </c>
      <c r="BJ1595" s="14">
        <f t="shared" si="2177"/>
        <v>0.68967346110152983</v>
      </c>
      <c r="BK1595" s="14">
        <f t="shared" si="2178"/>
        <v>0.1920024017871696</v>
      </c>
      <c r="BL1595" s="14">
        <f t="shared" si="2179"/>
        <v>0.11344546403847064</v>
      </c>
      <c r="BM1595" s="14">
        <f t="shared" si="2180"/>
        <v>0.54881152854118542</v>
      </c>
      <c r="BN1595" s="14">
        <f t="shared" si="2181"/>
        <v>0.4444795948831966</v>
      </c>
    </row>
    <row r="1596" spans="1:66" x14ac:dyDescent="0.25">
      <c r="A1596" t="s">
        <v>345</v>
      </c>
      <c r="B1596" t="s">
        <v>223</v>
      </c>
      <c r="C1596" t="s">
        <v>224</v>
      </c>
      <c r="D1596" t="s">
        <v>402</v>
      </c>
      <c r="E1596" s="10">
        <f>VLOOKUP(A1596,home!$A$2:$E$405,3,FALSE)</f>
        <v>1.8438000000000001</v>
      </c>
      <c r="F1596" s="10">
        <f>VLOOKUP(B1596,home!$B$2:$E$405,3,FALSE)</f>
        <v>1.4462999999999999</v>
      </c>
      <c r="G1596" s="10">
        <f>VLOOKUP(C1596,away!$B$2:$E$405,4,FALSE)</f>
        <v>1.3311999999999999</v>
      </c>
      <c r="H1596" s="10">
        <f>VLOOKUP(A1596,away!$A$2:$E$405,3,FALSE)</f>
        <v>1.2188000000000001</v>
      </c>
      <c r="I1596" s="10">
        <f>VLOOKUP(C1596,away!$B$2:$E$405,3,FALSE)</f>
        <v>1.0442</v>
      </c>
      <c r="J1596" s="10">
        <f>VLOOKUP(B1596,home!$B$2:$E$405,4,FALSE)</f>
        <v>0.95720000000000005</v>
      </c>
      <c r="K1596" s="12">
        <f t="shared" si="2126"/>
        <v>3.5498949857279998</v>
      </c>
      <c r="L1596" s="12">
        <f t="shared" si="2127"/>
        <v>1.2182006429120003</v>
      </c>
      <c r="M1596" s="13">
        <f t="shared" si="2128"/>
        <v>8.4965453404197196E-3</v>
      </c>
      <c r="N1596" s="13">
        <f t="shared" si="2129"/>
        <v>3.0161843699966561E-2</v>
      </c>
      <c r="O1596" s="13">
        <f t="shared" si="2130"/>
        <v>1.0350496996230262E-2</v>
      </c>
      <c r="P1596" s="13">
        <f t="shared" si="2131"/>
        <v>3.6743177386710527E-2</v>
      </c>
      <c r="Q1596" s="13">
        <f t="shared" si="2132"/>
        <v>5.3535688855411483E-2</v>
      </c>
      <c r="R1596" s="13">
        <f t="shared" si="2133"/>
        <v>6.3044910476332183E-3</v>
      </c>
      <c r="S1596" s="13">
        <f t="shared" si="2134"/>
        <v>3.9723823930202941E-2</v>
      </c>
      <c r="T1596" s="13">
        <f t="shared" si="2135"/>
        <v>6.5217210582399071E-2</v>
      </c>
      <c r="U1596" s="13">
        <f t="shared" si="2136"/>
        <v>2.2380281157560224E-2</v>
      </c>
      <c r="V1596" s="13">
        <f t="shared" si="2137"/>
        <v>1.9087228340289208E-2</v>
      </c>
      <c r="W1596" s="13">
        <f t="shared" si="2138"/>
        <v>6.3348691141773189E-2</v>
      </c>
      <c r="X1596" s="13">
        <f t="shared" si="2139"/>
        <v>7.7171416276541838E-2</v>
      </c>
      <c r="Y1596" s="13">
        <f t="shared" si="2140"/>
        <v>4.7005134461256447E-2</v>
      </c>
      <c r="Z1596" s="13">
        <f t="shared" si="2141"/>
        <v>2.5600450158199122E-3</v>
      </c>
      <c r="AA1596" s="13">
        <f t="shared" si="2142"/>
        <v>9.0878909648970628E-3</v>
      </c>
      <c r="AB1596" s="13">
        <f t="shared" si="2143"/>
        <v>1.6130529283565443E-2</v>
      </c>
      <c r="AC1596" s="13">
        <f t="shared" si="2144"/>
        <v>5.1589012697869181E-3</v>
      </c>
      <c r="AD1596" s="13">
        <f t="shared" si="2145"/>
        <v>5.6220300259153103E-2</v>
      </c>
      <c r="AE1596" s="13">
        <f t="shared" si="2146"/>
        <v>6.8487605920406008E-2</v>
      </c>
      <c r="AF1596" s="13">
        <f t="shared" si="2147"/>
        <v>4.1715822781871172E-2</v>
      </c>
      <c r="AG1596" s="13">
        <f t="shared" si="2148"/>
        <v>1.6939414044159509E-2</v>
      </c>
      <c r="AH1596" s="13">
        <f t="shared" si="2149"/>
        <v>7.7966212103886944E-4</v>
      </c>
      <c r="AI1596" s="13">
        <f t="shared" si="2150"/>
        <v>2.767718654037939E-3</v>
      </c>
      <c r="AJ1596" s="13">
        <f t="shared" si="2151"/>
        <v>4.9125552859375652E-3</v>
      </c>
      <c r="AK1596" s="13">
        <f t="shared" si="2152"/>
        <v>5.8130184588871137E-3</v>
      </c>
      <c r="AL1596" s="13">
        <f t="shared" si="2153"/>
        <v>8.9238351297701965E-4</v>
      </c>
      <c r="AM1596" s="13">
        <f t="shared" si="2154"/>
        <v>3.9915232397218038E-2</v>
      </c>
      <c r="AN1596" s="13">
        <f t="shared" si="2155"/>
        <v>4.8624761768272913E-2</v>
      </c>
      <c r="AO1596" s="13">
        <f t="shared" si="2156"/>
        <v>2.9617358023776467E-2</v>
      </c>
      <c r="AP1596" s="13">
        <f t="shared" si="2157"/>
        <v>1.202662819530646E-2</v>
      </c>
      <c r="AQ1596" s="13">
        <f t="shared" si="2158"/>
        <v>3.6627115498964781E-3</v>
      </c>
      <c r="AR1596" s="13">
        <f t="shared" si="2159"/>
        <v>1.8995697942073686E-4</v>
      </c>
      <c r="AS1596" s="13">
        <f t="shared" si="2160"/>
        <v>6.7432732874971057E-4</v>
      </c>
      <c r="AT1596" s="13">
        <f t="shared" si="2161"/>
        <v>1.1968956015339773E-3</v>
      </c>
      <c r="AU1596" s="13">
        <f t="shared" si="2162"/>
        <v>1.4162845647751213E-3</v>
      </c>
      <c r="AV1596" s="13">
        <f t="shared" si="2163"/>
        <v>1.2569153687147913E-3</v>
      </c>
      <c r="AW1596" s="13">
        <f t="shared" si="2164"/>
        <v>1.0719718165369721E-4</v>
      </c>
      <c r="AX1596" s="13">
        <f t="shared" si="2165"/>
        <v>2.3615813890175346E-2</v>
      </c>
      <c r="AY1596" s="13">
        <f t="shared" si="2166"/>
        <v>2.8768799663901754E-2</v>
      </c>
      <c r="AZ1596" s="13">
        <f t="shared" si="2167"/>
        <v>1.7523085123185834E-2</v>
      </c>
      <c r="BA1596" s="13">
        <f t="shared" si="2168"/>
        <v>7.1155445209555631E-3</v>
      </c>
      <c r="BB1596" s="13">
        <f t="shared" si="2169"/>
        <v>2.1670402275242558E-3</v>
      </c>
      <c r="BC1596" s="13">
        <f t="shared" si="2170"/>
        <v>5.2797795967724317E-4</v>
      </c>
      <c r="BD1596" s="13">
        <f t="shared" si="2171"/>
        <v>3.856761907599385E-5</v>
      </c>
      <c r="BE1596" s="13">
        <f t="shared" si="2172"/>
        <v>1.369109975693381E-4</v>
      </c>
      <c r="BF1596" s="13">
        <f t="shared" si="2173"/>
        <v>2.4300983188120591E-4</v>
      </c>
      <c r="BG1596" s="13">
        <f t="shared" si="2174"/>
        <v>2.8755312789256564E-4</v>
      </c>
      <c r="BH1596" s="13">
        <f t="shared" si="2175"/>
        <v>2.5519585170905528E-4</v>
      </c>
      <c r="BI1596" s="13">
        <f t="shared" si="2176"/>
        <v>1.8118369487211231E-4</v>
      </c>
      <c r="BJ1596" s="14">
        <f t="shared" si="2177"/>
        <v>0.73336808134282871</v>
      </c>
      <c r="BK1596" s="14">
        <f t="shared" si="2178"/>
        <v>0.13887085944428809</v>
      </c>
      <c r="BL1596" s="14">
        <f t="shared" si="2179"/>
        <v>8.4403444935982286E-2</v>
      </c>
      <c r="BM1596" s="14">
        <f t="shared" si="2180"/>
        <v>0.78494858493029906</v>
      </c>
      <c r="BN1596" s="14">
        <f t="shared" si="2181"/>
        <v>0.14559224332637177</v>
      </c>
    </row>
    <row r="1597" spans="1:66" x14ac:dyDescent="0.25">
      <c r="A1597" t="s">
        <v>345</v>
      </c>
      <c r="B1597" t="s">
        <v>227</v>
      </c>
      <c r="C1597" t="s">
        <v>215</v>
      </c>
      <c r="D1597" t="s">
        <v>402</v>
      </c>
      <c r="E1597" s="10">
        <f>VLOOKUP(A1597,home!$A$2:$E$405,3,FALSE)</f>
        <v>1.8438000000000001</v>
      </c>
      <c r="F1597" s="10">
        <f>VLOOKUP(B1597,home!$B$2:$E$405,3,FALSE)</f>
        <v>1.1751</v>
      </c>
      <c r="G1597" s="10">
        <f>VLOOKUP(C1597,away!$B$2:$E$405,4,FALSE)</f>
        <v>0.45200000000000001</v>
      </c>
      <c r="H1597" s="10">
        <f>VLOOKUP(A1597,away!$A$2:$E$405,3,FALSE)</f>
        <v>1.2188000000000001</v>
      </c>
      <c r="I1597" s="10">
        <f>VLOOKUP(C1597,away!$B$2:$E$405,3,FALSE)</f>
        <v>1.3674999999999999</v>
      </c>
      <c r="J1597" s="10">
        <f>VLOOKUP(B1597,home!$B$2:$E$405,4,FALSE)</f>
        <v>0.68369999999999997</v>
      </c>
      <c r="K1597" s="12">
        <f t="shared" si="2126"/>
        <v>0.97932551976000026</v>
      </c>
      <c r="L1597" s="12">
        <f t="shared" si="2127"/>
        <v>1.1395289433</v>
      </c>
      <c r="M1597" s="13">
        <f t="shared" si="2128"/>
        <v>0.12016920796201139</v>
      </c>
      <c r="N1597" s="13">
        <f t="shared" si="2129"/>
        <v>0.11768477204654436</v>
      </c>
      <c r="O1597" s="13">
        <f t="shared" si="2130"/>
        <v>0.13693629056614878</v>
      </c>
      <c r="P1597" s="13">
        <f t="shared" si="2131"/>
        <v>0.13410520393270006</v>
      </c>
      <c r="Q1597" s="13">
        <f t="shared" si="2132"/>
        <v>5.7625850276159594E-2</v>
      </c>
      <c r="R1597" s="13">
        <f t="shared" si="2133"/>
        <v>7.802143324413266E-2</v>
      </c>
      <c r="S1597" s="13">
        <f t="shared" si="2134"/>
        <v>3.7414338554008678E-2</v>
      </c>
      <c r="T1597" s="13">
        <f t="shared" si="2135"/>
        <v>6.566632427195615E-2</v>
      </c>
      <c r="U1597" s="13">
        <f t="shared" si="2136"/>
        <v>7.6408380664230377E-2</v>
      </c>
      <c r="V1597" s="13">
        <f t="shared" si="2137"/>
        <v>4.6392523295416413E-3</v>
      </c>
      <c r="W1597" s="13">
        <f t="shared" si="2138"/>
        <v>1.8811488591103986E-2</v>
      </c>
      <c r="X1597" s="13">
        <f t="shared" si="2139"/>
        <v>2.143623571612073E-2</v>
      </c>
      <c r="Y1597" s="13">
        <f t="shared" si="2140"/>
        <v>1.2213605516960392E-2</v>
      </c>
      <c r="Z1597" s="13">
        <f t="shared" si="2141"/>
        <v>2.963589379314599E-2</v>
      </c>
      <c r="AA1597" s="13">
        <f t="shared" si="2142"/>
        <v>2.9023187092524858E-2</v>
      </c>
      <c r="AB1597" s="13">
        <f t="shared" si="2143"/>
        <v>1.4211573892239319E-2</v>
      </c>
      <c r="AC1597" s="13">
        <f t="shared" si="2144"/>
        <v>3.2357908605480304E-4</v>
      </c>
      <c r="AD1597" s="13">
        <f t="shared" si="2145"/>
        <v>4.6056427104855559E-3</v>
      </c>
      <c r="AE1597" s="13">
        <f t="shared" si="2146"/>
        <v>5.248263171096953E-3</v>
      </c>
      <c r="AF1597" s="13">
        <f t="shared" si="2147"/>
        <v>2.9902738927602098E-3</v>
      </c>
      <c r="AG1597" s="13">
        <f t="shared" si="2148"/>
        <v>1.1358345497315396E-3</v>
      </c>
      <c r="AH1597" s="13">
        <f t="shared" si="2149"/>
        <v>8.4427396844636658E-3</v>
      </c>
      <c r="AI1597" s="13">
        <f t="shared" si="2150"/>
        <v>8.2681904296857608E-3</v>
      </c>
      <c r="AJ1597" s="13">
        <f t="shared" si="2151"/>
        <v>4.048624945013333E-3</v>
      </c>
      <c r="AK1597" s="13">
        <f t="shared" si="2152"/>
        <v>1.321640576196162E-3</v>
      </c>
      <c r="AL1597" s="13">
        <f t="shared" si="2153"/>
        <v>1.4444179190214495E-5</v>
      </c>
      <c r="AM1597" s="13">
        <f t="shared" si="2154"/>
        <v>9.0208468825502485E-4</v>
      </c>
      <c r="AN1597" s="13">
        <f t="shared" si="2155"/>
        <v>1.0279516115743583E-3</v>
      </c>
      <c r="AO1597" s="13">
        <f t="shared" si="2156"/>
        <v>5.8569030685043052E-4</v>
      </c>
      <c r="AP1597" s="13">
        <f t="shared" si="2157"/>
        <v>2.2247035215544123E-4</v>
      </c>
      <c r="AQ1597" s="13">
        <f t="shared" si="2158"/>
        <v>6.3377851326817188E-5</v>
      </c>
      <c r="AR1597" s="13">
        <f t="shared" si="2159"/>
        <v>1.9241492462387711E-3</v>
      </c>
      <c r="AS1597" s="13">
        <f t="shared" si="2160"/>
        <v>1.8843684606685972E-3</v>
      </c>
      <c r="AT1597" s="13">
        <f t="shared" si="2161"/>
        <v>9.2270506108181269E-4</v>
      </c>
      <c r="AU1597" s="13">
        <f t="shared" si="2162"/>
        <v>3.0120953784304309E-4</v>
      </c>
      <c r="AV1597" s="13">
        <f t="shared" si="2163"/>
        <v>7.3745546801201885E-5</v>
      </c>
      <c r="AW1597" s="13">
        <f t="shared" si="2164"/>
        <v>4.4775742767567783E-7</v>
      </c>
      <c r="AX1597" s="13">
        <f t="shared" si="2165"/>
        <v>1.4723909269881495E-4</v>
      </c>
      <c r="AY1597" s="13">
        <f t="shared" si="2166"/>
        <v>1.6778320771553134E-4</v>
      </c>
      <c r="AZ1597" s="13">
        <f t="shared" si="2167"/>
        <v>9.5596910695781954E-5</v>
      </c>
      <c r="BA1597" s="13">
        <f t="shared" si="2168"/>
        <v>3.6311815542636284E-5</v>
      </c>
      <c r="BB1597" s="13">
        <f t="shared" si="2169"/>
        <v>1.0344591198651206E-5</v>
      </c>
      <c r="BC1597" s="13">
        <f t="shared" si="2170"/>
        <v>2.3575922154938976E-6</v>
      </c>
      <c r="BD1597" s="13">
        <f t="shared" si="2171"/>
        <v>3.6543729288632639E-4</v>
      </c>
      <c r="BE1597" s="13">
        <f t="shared" si="2172"/>
        <v>3.5788206679558898E-4</v>
      </c>
      <c r="BF1597" s="13">
        <f t="shared" si="2173"/>
        <v>1.7524152053868664E-4</v>
      </c>
      <c r="BG1597" s="13">
        <f t="shared" si="2174"/>
        <v>5.720616439502737E-5</v>
      </c>
      <c r="BH1597" s="13">
        <f t="shared" si="2175"/>
        <v>1.4005864169909045E-5</v>
      </c>
      <c r="BI1597" s="13">
        <f t="shared" si="2176"/>
        <v>2.7432600415768289E-6</v>
      </c>
      <c r="BJ1597" s="14">
        <f t="shared" si="2177"/>
        <v>0.31067949876314849</v>
      </c>
      <c r="BK1597" s="14">
        <f t="shared" si="2178"/>
        <v>0.29683380925122232</v>
      </c>
      <c r="BL1597" s="14">
        <f t="shared" si="2179"/>
        <v>0.36276075511609551</v>
      </c>
      <c r="BM1597" s="14">
        <f t="shared" si="2180"/>
        <v>0.35519986344562759</v>
      </c>
      <c r="BN1597" s="14">
        <f t="shared" si="2181"/>
        <v>0.64454275802769689</v>
      </c>
    </row>
    <row r="1598" spans="1:66" x14ac:dyDescent="0.25">
      <c r="A1598" t="s">
        <v>345</v>
      </c>
      <c r="B1598" t="s">
        <v>228</v>
      </c>
      <c r="C1598" t="s">
        <v>220</v>
      </c>
      <c r="D1598" t="s">
        <v>402</v>
      </c>
      <c r="E1598" s="10">
        <f>VLOOKUP(A1598,home!$A$2:$E$405,3,FALSE)</f>
        <v>1.8438000000000001</v>
      </c>
      <c r="F1598" s="10">
        <f>VLOOKUP(B1598,home!$B$2:$E$405,3,FALSE)</f>
        <v>0.67789999999999995</v>
      </c>
      <c r="G1598" s="10">
        <f>VLOOKUP(C1598,away!$B$2:$E$405,4,FALSE)</f>
        <v>1.1298999999999999</v>
      </c>
      <c r="H1598" s="10">
        <f>VLOOKUP(A1598,away!$A$2:$E$405,3,FALSE)</f>
        <v>1.2188000000000001</v>
      </c>
      <c r="I1598" s="10">
        <f>VLOOKUP(C1598,away!$B$2:$E$405,3,FALSE)</f>
        <v>0.68369999999999997</v>
      </c>
      <c r="J1598" s="10">
        <f>VLOOKUP(B1598,home!$B$2:$E$405,4,FALSE)</f>
        <v>1.2306999999999999</v>
      </c>
      <c r="K1598" s="12">
        <f t="shared" si="2126"/>
        <v>1.4122755913979999</v>
      </c>
      <c r="L1598" s="12">
        <f t="shared" si="2127"/>
        <v>1.0255343842919999</v>
      </c>
      <c r="M1598" s="13">
        <f t="shared" si="2128"/>
        <v>8.7351945018953964E-2</v>
      </c>
      <c r="N1598" s="13">
        <f t="shared" si="2129"/>
        <v>0.12336501981140878</v>
      </c>
      <c r="O1598" s="13">
        <f t="shared" si="2130"/>
        <v>8.9582423151721588E-2</v>
      </c>
      <c r="P1598" s="13">
        <f t="shared" si="2131"/>
        <v>0.1265150696354635</v>
      </c>
      <c r="Q1598" s="13">
        <f t="shared" si="2132"/>
        <v>8.7112703155991678E-2</v>
      </c>
      <c r="R1598" s="13">
        <f t="shared" si="2133"/>
        <v>4.5934927585143094E-2</v>
      </c>
      <c r="S1598" s="13">
        <f t="shared" si="2134"/>
        <v>4.5809119766575077E-2</v>
      </c>
      <c r="T1598" s="13">
        <f t="shared" si="2135"/>
        <v>8.9337072395091671E-2</v>
      </c>
      <c r="U1598" s="13">
        <f t="shared" si="2136"/>
        <v>6.4872777021132255E-2</v>
      </c>
      <c r="V1598" s="13">
        <f t="shared" si="2137"/>
        <v>7.371894588736526E-3</v>
      </c>
      <c r="W1598" s="13">
        <f t="shared" si="2138"/>
        <v>4.1009048122635526E-2</v>
      </c>
      <c r="X1598" s="13">
        <f t="shared" si="2139"/>
        <v>4.2056188916848022E-2</v>
      </c>
      <c r="Y1598" s="13">
        <f t="shared" si="2140"/>
        <v>2.1565033903253882E-2</v>
      </c>
      <c r="Z1598" s="13">
        <f t="shared" si="2141"/>
        <v>1.5702615892842445E-2</v>
      </c>
      <c r="AA1598" s="13">
        <f t="shared" si="2142"/>
        <v>2.2176421146559693E-2</v>
      </c>
      <c r="AB1598" s="13">
        <f t="shared" si="2143"/>
        <v>1.5659609144924355E-2</v>
      </c>
      <c r="AC1598" s="13">
        <f t="shared" si="2144"/>
        <v>6.6731181331804201E-4</v>
      </c>
      <c r="AD1598" s="13">
        <f t="shared" si="2145"/>
        <v>1.4479019422516025E-2</v>
      </c>
      <c r="AE1598" s="13">
        <f t="shared" si="2146"/>
        <v>1.4848732268621882E-2</v>
      </c>
      <c r="AF1598" s="13">
        <f t="shared" si="2147"/>
        <v>7.6139427523089446E-3</v>
      </c>
      <c r="AG1598" s="13">
        <f t="shared" si="2148"/>
        <v>2.6027866975078967E-3</v>
      </c>
      <c r="AH1598" s="13">
        <f t="shared" si="2149"/>
        <v>4.0258931303599867E-3</v>
      </c>
      <c r="AI1598" s="13">
        <f t="shared" si="2150"/>
        <v>5.6856706015842948E-3</v>
      </c>
      <c r="AJ1598" s="13">
        <f t="shared" si="2151"/>
        <v>4.0148669056733416E-3</v>
      </c>
      <c r="AK1598" s="13">
        <f t="shared" si="2152"/>
        <v>1.8900328445313594E-3</v>
      </c>
      <c r="AL1598" s="13">
        <f t="shared" si="2153"/>
        <v>3.8659700370578214E-5</v>
      </c>
      <c r="AM1598" s="13">
        <f t="shared" si="2154"/>
        <v>4.0896731435593903E-3</v>
      </c>
      <c r="AN1598" s="13">
        <f t="shared" si="2155"/>
        <v>4.1941004292357078E-3</v>
      </c>
      <c r="AO1598" s="13">
        <f t="shared" si="2156"/>
        <v>2.1505971006775268E-3</v>
      </c>
      <c r="AP1598" s="13">
        <f t="shared" si="2157"/>
        <v>7.3517042450116257E-4</v>
      </c>
      <c r="AQ1598" s="13">
        <f t="shared" si="2158"/>
        <v>1.8848563716012195E-4</v>
      </c>
      <c r="AR1598" s="13">
        <f t="shared" si="2159"/>
        <v>8.2573836653382447E-4</v>
      </c>
      <c r="AS1598" s="13">
        <f t="shared" si="2160"/>
        <v>1.1661701399365754E-3</v>
      </c>
      <c r="AT1598" s="13">
        <f t="shared" si="2161"/>
        <v>8.2347681202480782E-4</v>
      </c>
      <c r="AU1598" s="13">
        <f t="shared" si="2162"/>
        <v>3.8765873390162511E-4</v>
      </c>
      <c r="AV1598" s="13">
        <f t="shared" si="2163"/>
        <v>1.368702419203793E-4</v>
      </c>
      <c r="AW1598" s="13">
        <f t="shared" si="2164"/>
        <v>1.5553411494057407E-6</v>
      </c>
      <c r="AX1598" s="13">
        <f t="shared" si="2165"/>
        <v>9.6262425957414184E-4</v>
      </c>
      <c r="AY1598" s="13">
        <f t="shared" si="2166"/>
        <v>9.8720427734690997E-4</v>
      </c>
      <c r="AZ1598" s="13">
        <f t="shared" si="2167"/>
        <v>5.0620596536969599E-4</v>
      </c>
      <c r="BA1598" s="13">
        <f t="shared" si="2168"/>
        <v>1.7304387434011621E-4</v>
      </c>
      <c r="BB1598" s="13">
        <f t="shared" si="2169"/>
        <v>4.4365610781723314E-5</v>
      </c>
      <c r="BC1598" s="13">
        <f t="shared" si="2170"/>
        <v>9.0996918673546304E-6</v>
      </c>
      <c r="BD1598" s="13">
        <f t="shared" si="2171"/>
        <v>1.4113718121825785E-4</v>
      </c>
      <c r="BE1598" s="13">
        <f t="shared" si="2172"/>
        <v>1.9932459607326176E-4</v>
      </c>
      <c r="BF1598" s="13">
        <f t="shared" si="2173"/>
        <v>1.4075063089976663E-4</v>
      </c>
      <c r="BG1598" s="13">
        <f t="shared" si="2174"/>
        <v>6.6259560164536532E-5</v>
      </c>
      <c r="BH1598" s="13">
        <f t="shared" si="2175"/>
        <v>2.3394189879285533E-5</v>
      </c>
      <c r="BI1598" s="13">
        <f t="shared" si="2176"/>
        <v>6.6078086694090183E-6</v>
      </c>
      <c r="BJ1598" s="14">
        <f t="shared" si="2177"/>
        <v>0.45803011786059816</v>
      </c>
      <c r="BK1598" s="14">
        <f t="shared" si="2178"/>
        <v>0.26874120480076458</v>
      </c>
      <c r="BL1598" s="14">
        <f t="shared" si="2179"/>
        <v>0.25776000979285169</v>
      </c>
      <c r="BM1598" s="14">
        <f t="shared" si="2180"/>
        <v>0.4393862110521769</v>
      </c>
      <c r="BN1598" s="14">
        <f t="shared" si="2181"/>
        <v>0.55986208835868256</v>
      </c>
    </row>
    <row r="1599" spans="1:66" x14ac:dyDescent="0.25">
      <c r="A1599" t="s">
        <v>345</v>
      </c>
      <c r="B1599" t="s">
        <v>229</v>
      </c>
      <c r="C1599" t="s">
        <v>217</v>
      </c>
      <c r="D1599" t="s">
        <v>402</v>
      </c>
      <c r="E1599" s="10">
        <f>VLOOKUP(A1599,home!$A$2:$E$405,3,FALSE)</f>
        <v>1.8438000000000001</v>
      </c>
      <c r="F1599" s="10">
        <f>VLOOKUP(B1599,home!$B$2:$E$405,3,FALSE)</f>
        <v>1.0395000000000001</v>
      </c>
      <c r="G1599" s="10">
        <f>VLOOKUP(C1599,away!$B$2:$E$405,4,FALSE)</f>
        <v>1.1298999999999999</v>
      </c>
      <c r="H1599" s="10">
        <f>VLOOKUP(A1599,away!$A$2:$E$405,3,FALSE)</f>
        <v>1.2188000000000001</v>
      </c>
      <c r="I1599" s="10">
        <f>VLOOKUP(C1599,away!$B$2:$E$405,3,FALSE)</f>
        <v>0.95720000000000005</v>
      </c>
      <c r="J1599" s="10">
        <f>VLOOKUP(B1599,home!$B$2:$E$405,4,FALSE)</f>
        <v>0.88890000000000002</v>
      </c>
      <c r="K1599" s="12">
        <f t="shared" si="2126"/>
        <v>2.1656003499900001</v>
      </c>
      <c r="L1599" s="12">
        <f t="shared" si="2127"/>
        <v>1.0370221715040002</v>
      </c>
      <c r="M1599" s="13">
        <f t="shared" si="2128"/>
        <v>4.065544427328846E-2</v>
      </c>
      <c r="N1599" s="13">
        <f t="shared" si="2129"/>
        <v>8.8043444347232436E-2</v>
      </c>
      <c r="O1599" s="13">
        <f t="shared" si="2130"/>
        <v>4.2160597103745472E-2</v>
      </c>
      <c r="P1599" s="13">
        <f t="shared" si="2131"/>
        <v>9.1303003843658581E-2</v>
      </c>
      <c r="Q1599" s="13">
        <f t="shared" si="2132"/>
        <v>9.5333456946345846E-2</v>
      </c>
      <c r="R1599" s="13">
        <f t="shared" si="2133"/>
        <v>2.1860736980215695E-2</v>
      </c>
      <c r="S1599" s="13">
        <f t="shared" si="2134"/>
        <v>5.1261514047407843E-2</v>
      </c>
      <c r="T1599" s="13">
        <f t="shared" si="2135"/>
        <v>9.886290853948268E-2</v>
      </c>
      <c r="U1599" s="13">
        <f t="shared" si="2136"/>
        <v>4.7341619655394442E-2</v>
      </c>
      <c r="V1599" s="13">
        <f t="shared" si="2137"/>
        <v>1.2791317368470622E-2</v>
      </c>
      <c r="W1599" s="13">
        <f t="shared" si="2138"/>
        <v>6.8818055909587728E-2</v>
      </c>
      <c r="X1599" s="13">
        <f t="shared" si="2139"/>
        <v>7.136584977804436E-2</v>
      </c>
      <c r="Y1599" s="13">
        <f t="shared" si="2140"/>
        <v>3.7003984254027913E-2</v>
      </c>
      <c r="Z1599" s="13">
        <f t="shared" si="2141"/>
        <v>7.5566896446336946E-3</v>
      </c>
      <c r="AA1599" s="13">
        <f t="shared" si="2142"/>
        <v>1.6364769739184538E-2</v>
      </c>
      <c r="AB1599" s="13">
        <f t="shared" si="2143"/>
        <v>1.7719775537341904E-2</v>
      </c>
      <c r="AC1599" s="13">
        <f t="shared" si="2144"/>
        <v>1.7954017594303128E-3</v>
      </c>
      <c r="AD1599" s="13">
        <f t="shared" si="2145"/>
        <v>3.7258101490858661E-2</v>
      </c>
      <c r="AE1599" s="13">
        <f t="shared" si="2146"/>
        <v>3.8637477314166682E-2</v>
      </c>
      <c r="AF1599" s="13">
        <f t="shared" si="2147"/>
        <v>2.0033960312886838E-2</v>
      </c>
      <c r="AG1599" s="13">
        <f t="shared" si="2148"/>
        <v>6.9252203424982903E-3</v>
      </c>
      <c r="AH1599" s="13">
        <f t="shared" si="2149"/>
        <v>1.9591136761649558E-3</v>
      </c>
      <c r="AI1599" s="13">
        <f t="shared" si="2150"/>
        <v>4.2426572627730242E-3</v>
      </c>
      <c r="AJ1599" s="13">
        <f t="shared" si="2151"/>
        <v>4.5939500265744391E-3</v>
      </c>
      <c r="AK1599" s="13">
        <f t="shared" si="2152"/>
        <v>3.3162199284620586E-3</v>
      </c>
      <c r="AL1599" s="13">
        <f t="shared" si="2153"/>
        <v>1.6128277692921923E-4</v>
      </c>
      <c r="AM1599" s="13">
        <f t="shared" si="2154"/>
        <v>1.613723152571328E-2</v>
      </c>
      <c r="AN1599" s="13">
        <f t="shared" si="2155"/>
        <v>1.6734666878857999E-2</v>
      </c>
      <c r="AO1599" s="13">
        <f t="shared" si="2156"/>
        <v>8.6771102930546951E-3</v>
      </c>
      <c r="AP1599" s="13">
        <f t="shared" si="2157"/>
        <v>2.9994519194944309E-3</v>
      </c>
      <c r="AQ1599" s="13">
        <f t="shared" si="2158"/>
        <v>7.776245357189889E-4</v>
      </c>
      <c r="AR1599" s="13">
        <f t="shared" si="2159"/>
        <v>4.063288637359536E-4</v>
      </c>
      <c r="AS1599" s="13">
        <f t="shared" si="2160"/>
        <v>8.7994592951762013E-4</v>
      </c>
      <c r="AT1599" s="13">
        <f t="shared" si="2161"/>
        <v>9.5280560646781719E-4</v>
      </c>
      <c r="AU1599" s="13">
        <f t="shared" si="2162"/>
        <v>6.8779871827971304E-4</v>
      </c>
      <c r="AV1599" s="13">
        <f t="shared" si="2163"/>
        <v>3.7237428625730526E-4</v>
      </c>
      <c r="AW1599" s="13">
        <f t="shared" si="2164"/>
        <v>1.0061247819670152E-5</v>
      </c>
      <c r="AX1599" s="13">
        <f t="shared" si="2165"/>
        <v>5.8244657066590551E-3</v>
      </c>
      <c r="AY1599" s="13">
        <f t="shared" si="2166"/>
        <v>6.0401000749701547E-3</v>
      </c>
      <c r="AZ1599" s="13">
        <f t="shared" si="2167"/>
        <v>3.1318588479235117E-3</v>
      </c>
      <c r="BA1599" s="13">
        <f t="shared" si="2168"/>
        <v>1.0826023544392191E-3</v>
      </c>
      <c r="BB1599" s="13">
        <f t="shared" si="2169"/>
        <v>2.8067066111897549E-4</v>
      </c>
      <c r="BC1599" s="13">
        <f t="shared" si="2170"/>
        <v>5.8212339694212684E-5</v>
      </c>
      <c r="BD1599" s="13">
        <f t="shared" si="2171"/>
        <v>7.0228673436035228E-5</v>
      </c>
      <c r="BE1599" s="13">
        <f t="shared" si="2172"/>
        <v>1.5208723977241129E-4</v>
      </c>
      <c r="BF1599" s="13">
        <f t="shared" si="2173"/>
        <v>1.6468008984007351E-4</v>
      </c>
      <c r="BG1599" s="13">
        <f t="shared" si="2174"/>
        <v>1.1887708673134928E-4</v>
      </c>
      <c r="BH1599" s="13">
        <f t="shared" si="2175"/>
        <v>6.4360065157800434E-5</v>
      </c>
      <c r="BI1599" s="13">
        <f t="shared" si="2176"/>
        <v>2.7875635926222349E-5</v>
      </c>
      <c r="BJ1599" s="14">
        <f t="shared" si="2177"/>
        <v>0.62402645437277604</v>
      </c>
      <c r="BK1599" s="14">
        <f t="shared" si="2178"/>
        <v>0.2040080641441552</v>
      </c>
      <c r="BL1599" s="14">
        <f t="shared" si="2179"/>
        <v>0.1634568021049789</v>
      </c>
      <c r="BM1599" s="14">
        <f t="shared" si="2180"/>
        <v>0.61366128794490682</v>
      </c>
      <c r="BN1599" s="14">
        <f t="shared" si="2181"/>
        <v>0.37935668349448654</v>
      </c>
    </row>
    <row r="1600" spans="1:66" x14ac:dyDescent="0.25">
      <c r="A1600" t="s">
        <v>345</v>
      </c>
      <c r="B1600" t="s">
        <v>222</v>
      </c>
      <c r="C1600" t="s">
        <v>216</v>
      </c>
      <c r="D1600" t="s">
        <v>402</v>
      </c>
      <c r="E1600" s="10">
        <f>VLOOKUP(A1600,home!$A$2:$E$405,3,FALSE)</f>
        <v>1.8438000000000001</v>
      </c>
      <c r="F1600" s="10">
        <f>VLOOKUP(B1600,home!$B$2:$E$405,3,FALSE)</f>
        <v>1.0847</v>
      </c>
      <c r="G1600" s="10">
        <f>VLOOKUP(C1600,away!$B$2:$E$405,4,FALSE)</f>
        <v>1.1751</v>
      </c>
      <c r="H1600" s="10">
        <f>VLOOKUP(A1600,away!$A$2:$E$405,3,FALSE)</f>
        <v>1.2188000000000001</v>
      </c>
      <c r="I1600" s="10">
        <f>VLOOKUP(C1600,away!$B$2:$E$405,3,FALSE)</f>
        <v>0.95720000000000005</v>
      </c>
      <c r="J1600" s="10">
        <f>VLOOKUP(B1600,home!$B$2:$E$405,4,FALSE)</f>
        <v>1.4918</v>
      </c>
      <c r="K1600" s="12">
        <f t="shared" si="2126"/>
        <v>2.3501645824860002</v>
      </c>
      <c r="L1600" s="12">
        <f t="shared" si="2127"/>
        <v>1.7403866300480002</v>
      </c>
      <c r="M1600" s="13">
        <f t="shared" si="2128"/>
        <v>1.6730009225751071E-2</v>
      </c>
      <c r="N1600" s="13">
        <f t="shared" si="2129"/>
        <v>3.9318275147024198E-2</v>
      </c>
      <c r="O1600" s="13">
        <f t="shared" si="2130"/>
        <v>2.9116684377076863E-2</v>
      </c>
      <c r="P1600" s="13">
        <f t="shared" si="2131"/>
        <v>6.8429000382429495E-2</v>
      </c>
      <c r="Q1600" s="13">
        <f t="shared" si="2132"/>
        <v>4.6202208847487915E-2</v>
      </c>
      <c r="R1600" s="13">
        <f t="shared" si="2133"/>
        <v>2.5337144100596034E-2</v>
      </c>
      <c r="S1600" s="13">
        <f t="shared" si="2134"/>
        <v>6.9971989108815358E-2</v>
      </c>
      <c r="T1600" s="13">
        <f t="shared" si="2135"/>
        <v>8.0409706556853394E-2</v>
      </c>
      <c r="U1600" s="13">
        <f t="shared" si="2136"/>
        <v>5.9546458686564906E-2</v>
      </c>
      <c r="V1600" s="13">
        <f t="shared" si="2137"/>
        <v>3.1799897915155716E-2</v>
      </c>
      <c r="W1600" s="13">
        <f t="shared" si="2138"/>
        <v>3.6194264955329139E-2</v>
      </c>
      <c r="X1600" s="13">
        <f t="shared" si="2139"/>
        <v>6.2992014812669708E-2</v>
      </c>
      <c r="Y1600" s="13">
        <f t="shared" si="2140"/>
        <v>5.4815230189877988E-2</v>
      </c>
      <c r="Z1600" s="13">
        <f t="shared" si="2141"/>
        <v>1.4698808945425633E-2</v>
      </c>
      <c r="AA1600" s="13">
        <f t="shared" si="2142"/>
        <v>3.4544620188267719E-2</v>
      </c>
      <c r="AB1600" s="13">
        <f t="shared" si="2143"/>
        <v>4.059277144094884E-2</v>
      </c>
      <c r="AC1600" s="13">
        <f t="shared" si="2144"/>
        <v>8.1292365011372235E-3</v>
      </c>
      <c r="AD1600" s="13">
        <f t="shared" si="2145"/>
        <v>2.1265619896782197E-2</v>
      </c>
      <c r="AE1600" s="13">
        <f t="shared" si="2146"/>
        <v>3.7010400548042471E-2</v>
      </c>
      <c r="AF1600" s="13">
        <f t="shared" si="2147"/>
        <v>3.2206203143267151E-2</v>
      </c>
      <c r="AG1600" s="13">
        <f t="shared" si="2148"/>
        <v>1.8683748451717344E-2</v>
      </c>
      <c r="AH1600" s="13">
        <f t="shared" si="2149"/>
        <v>6.3954026415621798E-3</v>
      </c>
      <c r="AI1600" s="13">
        <f t="shared" si="2150"/>
        <v>1.5030248778936843E-2</v>
      </c>
      <c r="AJ1600" s="13">
        <f t="shared" si="2151"/>
        <v>1.7661779173105414E-2</v>
      </c>
      <c r="AK1600" s="13">
        <f t="shared" si="2152"/>
        <v>1.3836029292107073E-2</v>
      </c>
      <c r="AL1600" s="13">
        <f t="shared" si="2153"/>
        <v>1.3300065054093365E-3</v>
      </c>
      <c r="AM1600" s="13">
        <f t="shared" si="2154"/>
        <v>9.9955413412054165E-3</v>
      </c>
      <c r="AN1600" s="13">
        <f t="shared" si="2155"/>
        <v>1.7396106510325964E-2</v>
      </c>
      <c r="AO1600" s="13">
        <f t="shared" si="2156"/>
        <v>1.5137975592731145E-2</v>
      </c>
      <c r="AP1600" s="13">
        <f t="shared" si="2157"/>
        <v>8.7819767758607441E-3</v>
      </c>
      <c r="AQ1600" s="13">
        <f t="shared" si="2158"/>
        <v>3.8210087415250214E-3</v>
      </c>
      <c r="AR1600" s="13">
        <f t="shared" si="2159"/>
        <v>2.2260946502296961E-3</v>
      </c>
      <c r="AS1600" s="13">
        <f t="shared" si="2160"/>
        <v>5.2316888042313924E-3</v>
      </c>
      <c r="AT1600" s="13">
        <f t="shared" si="2161"/>
        <v>6.1476648671465782E-3</v>
      </c>
      <c r="AU1600" s="13">
        <f t="shared" si="2162"/>
        <v>4.8160080785871291E-3</v>
      </c>
      <c r="AV1600" s="13">
        <f t="shared" si="2163"/>
        <v>2.8296029038154817E-3</v>
      </c>
      <c r="AW1600" s="13">
        <f t="shared" si="2164"/>
        <v>1.5111072172300697E-4</v>
      </c>
      <c r="AX1600" s="13">
        <f t="shared" si="2165"/>
        <v>3.9151945404792658E-3</v>
      </c>
      <c r="AY1600" s="13">
        <f t="shared" si="2166"/>
        <v>6.8139522322870393E-3</v>
      </c>
      <c r="AZ1600" s="13">
        <f t="shared" si="2167"/>
        <v>5.9294556814290453E-3</v>
      </c>
      <c r="BA1600" s="13">
        <f t="shared" si="2168"/>
        <v>3.4398484638070879E-3</v>
      </c>
      <c r="BB1600" s="13">
        <f t="shared" si="2169"/>
        <v>1.4966665689502524E-3</v>
      </c>
      <c r="BC1600" s="13">
        <f t="shared" si="2170"/>
        <v>5.2095569724816646E-4</v>
      </c>
      <c r="BD1600" s="13">
        <f t="shared" si="2171"/>
        <v>6.4571089441352314E-4</v>
      </c>
      <c r="BE1600" s="13">
        <f t="shared" si="2172"/>
        <v>1.5175268745760192E-3</v>
      </c>
      <c r="BF1600" s="13">
        <f t="shared" si="2173"/>
        <v>1.7832189567996181E-3</v>
      </c>
      <c r="BG1600" s="13">
        <f t="shared" si="2174"/>
        <v>1.3969526783626984E-3</v>
      </c>
      <c r="BH1600" s="13">
        <f t="shared" si="2175"/>
        <v>8.2076717702424273E-4</v>
      </c>
      <c r="BI1600" s="13">
        <f t="shared" si="2176"/>
        <v>3.857875899818783E-4</v>
      </c>
      <c r="BJ1600" s="14">
        <f t="shared" si="2177"/>
        <v>0.50634635469490064</v>
      </c>
      <c r="BK1600" s="14">
        <f t="shared" si="2178"/>
        <v>0.20320409187098526</v>
      </c>
      <c r="BL1600" s="14">
        <f t="shared" si="2179"/>
        <v>0.26986216215433412</v>
      </c>
      <c r="BM1600" s="14">
        <f t="shared" si="2180"/>
        <v>0.76231525407471645</v>
      </c>
      <c r="BN1600" s="14">
        <f t="shared" si="2181"/>
        <v>0.22513332208036557</v>
      </c>
    </row>
    <row r="1601" spans="1:66" x14ac:dyDescent="0.25">
      <c r="A1601" t="s">
        <v>346</v>
      </c>
      <c r="B1601" t="s">
        <v>245</v>
      </c>
      <c r="C1601" t="s">
        <v>231</v>
      </c>
      <c r="D1601" t="s">
        <v>402</v>
      </c>
      <c r="E1601" s="10">
        <f>VLOOKUP(A1601,home!$A$2:$E$405,3,FALSE)</f>
        <v>1.619</v>
      </c>
      <c r="F1601" s="10">
        <f>VLOOKUP(B1601,home!$B$2:$E$405,3,FALSE)</f>
        <v>0.92649999999999999</v>
      </c>
      <c r="G1601" s="10">
        <f>VLOOKUP(C1601,away!$B$2:$E$405,4,FALSE)</f>
        <v>0.97060000000000002</v>
      </c>
      <c r="H1601" s="10">
        <f>VLOOKUP(A1601,away!$A$2:$E$405,3,FALSE)</f>
        <v>1.181</v>
      </c>
      <c r="I1601" s="10">
        <f>VLOOKUP(C1601,away!$B$2:$E$405,3,FALSE)</f>
        <v>1.0887</v>
      </c>
      <c r="J1601" s="10">
        <f>VLOOKUP(B1601,home!$B$2:$E$405,4,FALSE)</f>
        <v>0.9879</v>
      </c>
      <c r="K1601" s="12">
        <f t="shared" si="2126"/>
        <v>1.4559033971000002</v>
      </c>
      <c r="L1601" s="12">
        <f t="shared" si="2127"/>
        <v>1.2701970681300001</v>
      </c>
      <c r="M1601" s="13">
        <f t="shared" si="2128"/>
        <v>6.5474111075423017E-2</v>
      </c>
      <c r="N1601" s="13">
        <f t="shared" si="2129"/>
        <v>9.5323980736811115E-2</v>
      </c>
      <c r="O1601" s="13">
        <f t="shared" si="2130"/>
        <v>8.3165023926420292E-2</v>
      </c>
      <c r="P1601" s="13">
        <f t="shared" si="2131"/>
        <v>0.12108024085437809</v>
      </c>
      <c r="Q1601" s="13">
        <f t="shared" si="2132"/>
        <v>6.9391253689909158E-2</v>
      </c>
      <c r="R1601" s="13">
        <f t="shared" si="2133"/>
        <v>5.2817984781150185E-2</v>
      </c>
      <c r="S1601" s="13">
        <f t="shared" si="2134"/>
        <v>5.5977944887507181E-2</v>
      </c>
      <c r="T1601" s="13">
        <f t="shared" si="2135"/>
        <v>8.8140566990787664E-2</v>
      </c>
      <c r="U1601" s="13">
        <f t="shared" si="2136"/>
        <v>7.6897883470852663E-2</v>
      </c>
      <c r="V1601" s="13">
        <f t="shared" si="2137"/>
        <v>1.1502125612340196E-2</v>
      </c>
      <c r="W1601" s="13">
        <f t="shared" si="2138"/>
        <v>3.3675653992055549E-2</v>
      </c>
      <c r="X1601" s="13">
        <f t="shared" si="2139"/>
        <v>4.2774716968069296E-2</v>
      </c>
      <c r="Y1601" s="13">
        <f t="shared" si="2140"/>
        <v>2.71661600414661E-2</v>
      </c>
      <c r="Z1601" s="13">
        <f t="shared" si="2141"/>
        <v>2.236308313785064E-2</v>
      </c>
      <c r="AA1601" s="13">
        <f t="shared" si="2142"/>
        <v>3.2558488710026479E-2</v>
      </c>
      <c r="AB1601" s="13">
        <f t="shared" si="2143"/>
        <v>2.3701007158684777E-2</v>
      </c>
      <c r="AC1601" s="13">
        <f t="shared" si="2144"/>
        <v>1.3294187166160638E-3</v>
      </c>
      <c r="AD1601" s="13">
        <f t="shared" si="2145"/>
        <v>1.2257124761649469E-2</v>
      </c>
      <c r="AE1601" s="13">
        <f t="shared" si="2146"/>
        <v>1.5568963935950782E-2</v>
      </c>
      <c r="AF1601" s="13">
        <f t="shared" si="2147"/>
        <v>9.8878261726331965E-3</v>
      </c>
      <c r="AG1601" s="13">
        <f t="shared" si="2148"/>
        <v>4.1864959382192542E-3</v>
      </c>
      <c r="AH1601" s="13">
        <f t="shared" si="2149"/>
        <v>7.101380659011336E-3</v>
      </c>
      <c r="AI1601" s="13">
        <f t="shared" si="2150"/>
        <v>1.0338924225554843E-2</v>
      </c>
      <c r="AJ1601" s="13">
        <f t="shared" si="2151"/>
        <v>7.5262374511723927E-3</v>
      </c>
      <c r="AK1601" s="13">
        <f t="shared" si="2152"/>
        <v>3.6524915575143779E-3</v>
      </c>
      <c r="AL1601" s="13">
        <f t="shared" si="2153"/>
        <v>9.8338922520851382E-5</v>
      </c>
      <c r="AM1601" s="13">
        <f t="shared" si="2154"/>
        <v>3.5690379158327991E-3</v>
      </c>
      <c r="AN1601" s="13">
        <f t="shared" si="2155"/>
        <v>4.5333814967356278E-3</v>
      </c>
      <c r="AO1601" s="13">
        <f t="shared" si="2156"/>
        <v>2.8791439429341936E-3</v>
      </c>
      <c r="AP1601" s="13">
        <f t="shared" si="2157"/>
        <v>1.2190267316797533E-3</v>
      </c>
      <c r="AQ1601" s="13">
        <f t="shared" si="2158"/>
        <v>3.8710104513793001E-4</v>
      </c>
      <c r="AR1601" s="13">
        <f t="shared" si="2159"/>
        <v>1.8040305785502551E-3</v>
      </c>
      <c r="AS1601" s="13">
        <f t="shared" si="2160"/>
        <v>2.6264942477835949E-3</v>
      </c>
      <c r="AT1601" s="13">
        <f t="shared" si="2161"/>
        <v>1.911960948905873E-3</v>
      </c>
      <c r="AU1601" s="13">
        <f t="shared" si="2162"/>
        <v>9.2787681354486679E-4</v>
      </c>
      <c r="AV1601" s="13">
        <f t="shared" si="2163"/>
        <v>3.3772475123257384E-4</v>
      </c>
      <c r="AW1601" s="13">
        <f t="shared" si="2164"/>
        <v>5.0515727296263077E-6</v>
      </c>
      <c r="AX1601" s="13">
        <f t="shared" si="2165"/>
        <v>8.6602907100661187E-4</v>
      </c>
      <c r="AY1601" s="13">
        <f t="shared" si="2166"/>
        <v>1.1000275869079462E-3</v>
      </c>
      <c r="AZ1601" s="13">
        <f t="shared" si="2167"/>
        <v>6.986259078762962E-4</v>
      </c>
      <c r="BA1601" s="13">
        <f t="shared" si="2168"/>
        <v>2.9579752663471022E-4</v>
      </c>
      <c r="BB1601" s="13">
        <f t="shared" si="2169"/>
        <v>9.3930287772878705E-5</v>
      </c>
      <c r="BC1601" s="13">
        <f t="shared" si="2170"/>
        <v>2.3861995227543515E-5</v>
      </c>
      <c r="BD1601" s="13">
        <f t="shared" si="2171"/>
        <v>3.8191239194856717E-4</v>
      </c>
      <c r="BE1601" s="13">
        <f t="shared" si="2172"/>
        <v>5.5602754883250576E-4</v>
      </c>
      <c r="BF1601" s="13">
        <f t="shared" si="2173"/>
        <v>4.0476119861321573E-4</v>
      </c>
      <c r="BG1601" s="13">
        <f t="shared" si="2174"/>
        <v>1.9643106802508288E-4</v>
      </c>
      <c r="BH1601" s="13">
        <f t="shared" si="2175"/>
        <v>7.1496164808424863E-5</v>
      </c>
      <c r="BI1601" s="13">
        <f t="shared" si="2176"/>
        <v>2.0818301844841456E-5</v>
      </c>
      <c r="BJ1601" s="14">
        <f t="shared" si="2177"/>
        <v>0.41403870673529786</v>
      </c>
      <c r="BK1601" s="14">
        <f t="shared" si="2178"/>
        <v>0.25656220765569338</v>
      </c>
      <c r="BL1601" s="14">
        <f t="shared" si="2179"/>
        <v>0.30699895595447718</v>
      </c>
      <c r="BM1601" s="14">
        <f t="shared" si="2180"/>
        <v>0.51161538240504889</v>
      </c>
      <c r="BN1601" s="14">
        <f t="shared" si="2181"/>
        <v>0.48725259506409185</v>
      </c>
    </row>
    <row r="1602" spans="1:66" x14ac:dyDescent="0.25">
      <c r="A1602" t="s">
        <v>346</v>
      </c>
      <c r="B1602" t="s">
        <v>242</v>
      </c>
      <c r="C1602" t="s">
        <v>241</v>
      </c>
      <c r="D1602" t="s">
        <v>402</v>
      </c>
      <c r="E1602" s="10">
        <f>VLOOKUP(A1602,home!$A$2:$E$405,3,FALSE)</f>
        <v>1.619</v>
      </c>
      <c r="F1602" s="10">
        <f>VLOOKUP(B1602,home!$B$2:$E$405,3,FALSE)</f>
        <v>0.2059</v>
      </c>
      <c r="G1602" s="10">
        <f>VLOOKUP(C1602,away!$B$2:$E$405,4,FALSE)</f>
        <v>1.0294000000000001</v>
      </c>
      <c r="H1602" s="10">
        <f>VLOOKUP(A1602,away!$A$2:$E$405,3,FALSE)</f>
        <v>1.181</v>
      </c>
      <c r="I1602" s="10">
        <f>VLOOKUP(C1602,away!$B$2:$E$405,3,FALSE)</f>
        <v>0.84670000000000001</v>
      </c>
      <c r="J1602" s="10">
        <f>VLOOKUP(B1602,home!$B$2:$E$405,4,FALSE)</f>
        <v>0.84670000000000001</v>
      </c>
      <c r="K1602" s="12">
        <f t="shared" si="2126"/>
        <v>0.34315265174000004</v>
      </c>
      <c r="L1602" s="12">
        <f t="shared" si="2127"/>
        <v>0.84665995109000003</v>
      </c>
      <c r="M1602" s="13">
        <f t="shared" si="2128"/>
        <v>0.30427827961275306</v>
      </c>
      <c r="N1602" s="13">
        <f t="shared" si="2129"/>
        <v>0.10441389851600141</v>
      </c>
      <c r="O1602" s="13">
        <f t="shared" si="2130"/>
        <v>0.25762023333468287</v>
      </c>
      <c r="P1602" s="13">
        <f t="shared" si="2131"/>
        <v>8.8403066210673981E-2</v>
      </c>
      <c r="Q1602" s="13">
        <f t="shared" si="2132"/>
        <v>1.7914953077138567E-2</v>
      </c>
      <c r="R1602" s="13">
        <f t="shared" si="2133"/>
        <v>0.10905836707746848</v>
      </c>
      <c r="S1602" s="13">
        <f t="shared" si="2134"/>
        <v>6.4210154314948802E-3</v>
      </c>
      <c r="T1602" s="13">
        <f t="shared" si="2135"/>
        <v>1.5167873296069785E-2</v>
      </c>
      <c r="U1602" s="13">
        <f t="shared" si="2136"/>
        <v>3.7423667857067626E-2</v>
      </c>
      <c r="V1602" s="13">
        <f t="shared" si="2137"/>
        <v>2.0728008623210843E-4</v>
      </c>
      <c r="W1602" s="13">
        <f t="shared" si="2138"/>
        <v>2.0491878847392585E-3</v>
      </c>
      <c r="X1602" s="13">
        <f t="shared" si="2139"/>
        <v>1.7349653142675612E-3</v>
      </c>
      <c r="Y1602" s="13">
        <f t="shared" si="2140"/>
        <v>7.3446282406030986E-4</v>
      </c>
      <c r="Z1602" s="13">
        <f t="shared" si="2141"/>
        <v>3.0778450578588249E-2</v>
      </c>
      <c r="AA1602" s="13">
        <f t="shared" si="2142"/>
        <v>1.0561706932491095E-2</v>
      </c>
      <c r="AB1602" s="13">
        <f t="shared" si="2143"/>
        <v>1.8121388703925304E-3</v>
      </c>
      <c r="AC1602" s="13">
        <f t="shared" si="2144"/>
        <v>3.7638644489043062E-6</v>
      </c>
      <c r="AD1602" s="13">
        <f t="shared" si="2145"/>
        <v>1.7579606414043947E-4</v>
      </c>
      <c r="AE1602" s="13">
        <f t="shared" si="2146"/>
        <v>1.4883948706695898E-4</v>
      </c>
      <c r="AF1602" s="13">
        <f t="shared" si="2147"/>
        <v>6.3008216420186084E-5</v>
      </c>
      <c r="AG1602" s="13">
        <f t="shared" si="2148"/>
        <v>1.7782177810860962E-5</v>
      </c>
      <c r="AH1602" s="13">
        <f t="shared" si="2149"/>
        <v>6.5147203653733764E-3</v>
      </c>
      <c r="AI1602" s="13">
        <f t="shared" si="2150"/>
        <v>2.2355435687224558E-3</v>
      </c>
      <c r="AJ1602" s="13">
        <f t="shared" si="2151"/>
        <v>3.8356635184370685E-4</v>
      </c>
      <c r="AK1602" s="13">
        <f t="shared" si="2152"/>
        <v>4.3873936917801966E-5</v>
      </c>
      <c r="AL1602" s="13">
        <f t="shared" si="2153"/>
        <v>4.3741164634946036E-8</v>
      </c>
      <c r="AM1602" s="13">
        <f t="shared" si="2154"/>
        <v>1.2064977115049386E-5</v>
      </c>
      <c r="AN1602" s="13">
        <f t="shared" si="2155"/>
        <v>1.0214932934129683E-5</v>
      </c>
      <c r="AO1602" s="13">
        <f t="shared" si="2156"/>
        <v>4.3242873091989332E-6</v>
      </c>
      <c r="AP1602" s="13">
        <f t="shared" si="2157"/>
        <v>1.2204002939018257E-6</v>
      </c>
      <c r="AQ1602" s="13">
        <f t="shared" si="2158"/>
        <v>2.5831601328628532E-7</v>
      </c>
      <c r="AR1602" s="13">
        <f t="shared" si="2159"/>
        <v>1.1031505651824102E-3</v>
      </c>
      <c r="AS1602" s="13">
        <f t="shared" si="2160"/>
        <v>3.7854904171082381E-4</v>
      </c>
      <c r="AT1602" s="13">
        <f t="shared" si="2161"/>
        <v>6.4950053738352533E-5</v>
      </c>
      <c r="AU1602" s="13">
        <f t="shared" si="2162"/>
        <v>7.4292610569903936E-6</v>
      </c>
      <c r="AV1602" s="13">
        <f t="shared" si="2163"/>
        <v>6.3734265804374213E-7</v>
      </c>
      <c r="AW1602" s="13">
        <f t="shared" si="2164"/>
        <v>3.5300773196061469E-10</v>
      </c>
      <c r="AX1602" s="13">
        <f t="shared" si="2165"/>
        <v>6.9002148170193573E-7</v>
      </c>
      <c r="AY1602" s="13">
        <f t="shared" si="2166"/>
        <v>5.8421355394881029E-7</v>
      </c>
      <c r="AZ1602" s="13">
        <f t="shared" si="2167"/>
        <v>2.4731510950620734E-7</v>
      </c>
      <c r="BA1602" s="13">
        <f t="shared" si="2168"/>
        <v>6.979726617278118E-8</v>
      </c>
      <c r="BB1602" s="13">
        <f t="shared" si="2169"/>
        <v>1.4773637491015655E-8</v>
      </c>
      <c r="BC1602" s="13">
        <f t="shared" si="2170"/>
        <v>2.5016494391129414E-9</v>
      </c>
      <c r="BD1602" s="13">
        <f t="shared" si="2171"/>
        <v>1.5566556726037415E-4</v>
      </c>
      <c r="BE1602" s="13">
        <f t="shared" si="2172"/>
        <v>5.3417052190008731E-5</v>
      </c>
      <c r="BF1602" s="13">
        <f t="shared" si="2173"/>
        <v>9.1651015535677346E-6</v>
      </c>
      <c r="BG1602" s="13">
        <f t="shared" si="2174"/>
        <v>1.0483429671910545E-6</v>
      </c>
      <c r="BH1602" s="13">
        <f t="shared" si="2175"/>
        <v>8.9935417281147515E-8</v>
      </c>
      <c r="BI1602" s="13">
        <f t="shared" si="2176"/>
        <v>6.1723153850738388E-9</v>
      </c>
      <c r="BJ1602" s="14">
        <f t="shared" si="2177"/>
        <v>0.14245045839407919</v>
      </c>
      <c r="BK1602" s="14">
        <f t="shared" si="2178"/>
        <v>0.39931403316032149</v>
      </c>
      <c r="BL1602" s="14">
        <f t="shared" si="2179"/>
        <v>0.42742792673101043</v>
      </c>
      <c r="BM1602" s="14">
        <f t="shared" si="2180"/>
        <v>0.1182814871747347</v>
      </c>
      <c r="BN1602" s="14">
        <f t="shared" si="2181"/>
        <v>0.88168879782871834</v>
      </c>
    </row>
    <row r="1603" spans="1:66" x14ac:dyDescent="0.25">
      <c r="A1603" t="s">
        <v>346</v>
      </c>
      <c r="B1603" t="s">
        <v>237</v>
      </c>
      <c r="C1603" t="s">
        <v>236</v>
      </c>
      <c r="D1603" t="s">
        <v>402</v>
      </c>
      <c r="E1603" s="10">
        <f>VLOOKUP(A1603,home!$A$2:$E$405,3,FALSE)</f>
        <v>1.619</v>
      </c>
      <c r="F1603" s="10">
        <f>VLOOKUP(B1603,home!$B$2:$E$405,3,FALSE)</f>
        <v>1.2353000000000001</v>
      </c>
      <c r="G1603" s="10">
        <f>VLOOKUP(C1603,away!$B$2:$E$405,4,FALSE)</f>
        <v>1.2353000000000001</v>
      </c>
      <c r="H1603" s="10">
        <f>VLOOKUP(A1603,away!$A$2:$E$405,3,FALSE)</f>
        <v>1.181</v>
      </c>
      <c r="I1603" s="10">
        <f>VLOOKUP(C1603,away!$B$2:$E$405,3,FALSE)</f>
        <v>0.7056</v>
      </c>
      <c r="J1603" s="10">
        <f>VLOOKUP(B1603,home!$B$2:$E$405,4,FALSE)</f>
        <v>1.5725</v>
      </c>
      <c r="K1603" s="12">
        <f t="shared" si="2126"/>
        <v>2.4705390997100003</v>
      </c>
      <c r="L1603" s="12">
        <f t="shared" si="2127"/>
        <v>1.3103856359999999</v>
      </c>
      <c r="M1603" s="13">
        <f t="shared" si="2128"/>
        <v>2.2801596222580683E-2</v>
      </c>
      <c r="N1603" s="13">
        <f t="shared" si="2129"/>
        <v>5.6332235003685428E-2</v>
      </c>
      <c r="O1603" s="13">
        <f t="shared" si="2130"/>
        <v>2.9878884167941589E-2</v>
      </c>
      <c r="P1603" s="13">
        <f t="shared" si="2131"/>
        <v>7.3816951592605803E-2</v>
      </c>
      <c r="Q1603" s="13">
        <f t="shared" si="2132"/>
        <v>6.9585494575328588E-2</v>
      </c>
      <c r="R1603" s="13">
        <f t="shared" si="2133"/>
        <v>1.9576430316689233E-2</v>
      </c>
      <c r="S1603" s="13">
        <f t="shared" si="2134"/>
        <v>5.9742992214608173E-2</v>
      </c>
      <c r="T1603" s="13">
        <f t="shared" si="2135"/>
        <v>9.1183832565466513E-2</v>
      </c>
      <c r="U1603" s="13">
        <f t="shared" si="2136"/>
        <v>4.8364336530128976E-2</v>
      </c>
      <c r="V1603" s="13">
        <f t="shared" si="2137"/>
        <v>2.1489945612452044E-2</v>
      </c>
      <c r="W1603" s="13">
        <f t="shared" si="2138"/>
        <v>5.7304561707002474E-2</v>
      </c>
      <c r="X1603" s="13">
        <f t="shared" si="2139"/>
        <v>7.5091074538131686E-2</v>
      </c>
      <c r="Y1603" s="13">
        <f t="shared" si="2140"/>
        <v>4.9199132733286542E-2</v>
      </c>
      <c r="Z1603" s="13">
        <f t="shared" si="2141"/>
        <v>8.5508910303815043E-3</v>
      </c>
      <c r="AA1603" s="13">
        <f t="shared" si="2142"/>
        <v>2.1125310627917039E-2</v>
      </c>
      <c r="AB1603" s="13">
        <f t="shared" si="2143"/>
        <v>2.6095452949894137E-2</v>
      </c>
      <c r="AC1603" s="13">
        <f t="shared" si="2144"/>
        <v>4.348166734460761E-3</v>
      </c>
      <c r="AD1603" s="13">
        <f t="shared" si="2145"/>
        <v>3.539329007222352E-2</v>
      </c>
      <c r="AE1603" s="13">
        <f t="shared" si="2146"/>
        <v>4.63788589214231E-2</v>
      </c>
      <c r="AF1603" s="13">
        <f t="shared" si="2147"/>
        <v>3.0387095272351641E-2</v>
      </c>
      <c r="AG1603" s="13">
        <f t="shared" si="2148"/>
        <v>1.3272937721551038E-2</v>
      </c>
      <c r="AH1603" s="13">
        <f t="shared" si="2149"/>
        <v>2.8012411953032899E-3</v>
      </c>
      <c r="AI1603" s="13">
        <f t="shared" si="2150"/>
        <v>6.9205759007151561E-3</v>
      </c>
      <c r="AJ1603" s="13">
        <f t="shared" si="2151"/>
        <v>8.5487766776137751E-3</v>
      </c>
      <c r="AK1603" s="13">
        <f t="shared" si="2152"/>
        <v>7.040029012244594E-3</v>
      </c>
      <c r="AL1603" s="13">
        <f t="shared" si="2153"/>
        <v>5.6306305965791992E-4</v>
      </c>
      <c r="AM1603" s="13">
        <f t="shared" si="2154"/>
        <v>1.7488101398161194E-2</v>
      </c>
      <c r="AN1603" s="13">
        <f t="shared" si="2155"/>
        <v>2.2916156873061942E-2</v>
      </c>
      <c r="AO1603" s="13">
        <f t="shared" si="2156"/>
        <v>1.5014501399391523E-2</v>
      </c>
      <c r="AP1603" s="13">
        <f t="shared" si="2157"/>
        <v>6.5582623218215196E-3</v>
      </c>
      <c r="AQ1603" s="13">
        <f t="shared" si="2158"/>
        <v>2.1484631859087317E-3</v>
      </c>
      <c r="AR1603" s="13">
        <f t="shared" si="2159"/>
        <v>7.3414124505938045E-4</v>
      </c>
      <c r="AS1603" s="13">
        <f t="shared" si="2160"/>
        <v>1.8137246506289807E-3</v>
      </c>
      <c r="AT1603" s="13">
        <f t="shared" si="2161"/>
        <v>2.2404388327433786E-3</v>
      </c>
      <c r="AU1603" s="13">
        <f t="shared" si="2162"/>
        <v>1.845030578933717E-3</v>
      </c>
      <c r="AV1603" s="13">
        <f t="shared" si="2163"/>
        <v>1.1395550463540816E-3</v>
      </c>
      <c r="AW1603" s="13">
        <f t="shared" si="2164"/>
        <v>5.0634367646682842E-5</v>
      </c>
      <c r="AX1603" s="13">
        <f t="shared" si="2165"/>
        <v>7.2008397139750541E-3</v>
      </c>
      <c r="AY1603" s="13">
        <f t="shared" si="2166"/>
        <v>9.4358769283312601E-3</v>
      </c>
      <c r="AZ1603" s="13">
        <f t="shared" si="2167"/>
        <v>6.1823187949745419E-3</v>
      </c>
      <c r="BA1603" s="13">
        <f t="shared" si="2168"/>
        <v>2.7004072487024906E-3</v>
      </c>
      <c r="BB1603" s="13">
        <f t="shared" si="2169"/>
        <v>8.8464371751250563E-4</v>
      </c>
      <c r="BC1603" s="13">
        <f t="shared" si="2170"/>
        <v>2.3184488408120582E-4</v>
      </c>
      <c r="BD1603" s="13">
        <f t="shared" si="2171"/>
        <v>1.6033469038682796E-4</v>
      </c>
      <c r="BE1603" s="13">
        <f t="shared" si="2172"/>
        <v>3.9611312164055561E-4</v>
      </c>
      <c r="BF1603" s="13">
        <f t="shared" si="2173"/>
        <v>4.8930647746058811E-4</v>
      </c>
      <c r="BG1603" s="13">
        <f t="shared" si="2174"/>
        <v>4.0295026143591768E-4</v>
      </c>
      <c r="BH1603" s="13">
        <f t="shared" si="2175"/>
        <v>2.4887609402895035E-4</v>
      </c>
      <c r="BI1603" s="13">
        <f t="shared" si="2176"/>
        <v>1.2297162425632484E-4</v>
      </c>
      <c r="BJ1603" s="14">
        <f t="shared" si="2177"/>
        <v>0.61488992957637245</v>
      </c>
      <c r="BK1603" s="14">
        <f t="shared" si="2178"/>
        <v>0.19219859236469664</v>
      </c>
      <c r="BL1603" s="14">
        <f t="shared" si="2179"/>
        <v>0.17994448000137647</v>
      </c>
      <c r="BM1603" s="14">
        <f t="shared" si="2180"/>
        <v>0.71420705853331101</v>
      </c>
      <c r="BN1603" s="14">
        <f t="shared" si="2181"/>
        <v>0.27199159187883126</v>
      </c>
    </row>
    <row r="1604" spans="1:66" x14ac:dyDescent="0.25">
      <c r="A1604" t="s">
        <v>347</v>
      </c>
      <c r="B1604" t="s">
        <v>324</v>
      </c>
      <c r="C1604" t="s">
        <v>252</v>
      </c>
      <c r="D1604" t="s">
        <v>402</v>
      </c>
      <c r="E1604" s="10">
        <f>VLOOKUP(A1604,home!$A$2:$E$405,3,FALSE)</f>
        <v>1.2816000000000001</v>
      </c>
      <c r="F1604" s="10">
        <f>VLOOKUP(B1604,home!$B$2:$E$405,3,FALSE)</f>
        <v>2.0287000000000002</v>
      </c>
      <c r="G1604" s="10">
        <f>VLOOKUP(C1604,away!$B$2:$E$405,4,FALSE)</f>
        <v>0.78029999999999999</v>
      </c>
      <c r="H1604" s="10">
        <f>VLOOKUP(A1604,away!$A$2:$E$405,3,FALSE)</f>
        <v>0.83499999999999996</v>
      </c>
      <c r="I1604" s="10">
        <f>VLOOKUP(C1604,away!$B$2:$E$405,3,FALSE)</f>
        <v>0.7984</v>
      </c>
      <c r="J1604" s="10">
        <f>VLOOKUP(B1604,home!$B$2:$E$405,4,FALSE)</f>
        <v>0.23949999999999999</v>
      </c>
      <c r="K1604" s="12">
        <f t="shared" si="2126"/>
        <v>2.0287658921760001</v>
      </c>
      <c r="L1604" s="12">
        <f t="shared" si="2127"/>
        <v>0.15966602799999999</v>
      </c>
      <c r="M1604" s="13">
        <f t="shared" si="2128"/>
        <v>0.11209238067936174</v>
      </c>
      <c r="N1604" s="13">
        <f t="shared" si="2129"/>
        <v>0.22740919869509715</v>
      </c>
      <c r="O1604" s="13">
        <f t="shared" si="2130"/>
        <v>1.7897345192137627E-2</v>
      </c>
      <c r="P1604" s="13">
        <f t="shared" si="2131"/>
        <v>3.6309523486308941E-2</v>
      </c>
      <c r="Q1604" s="13">
        <f t="shared" si="2132"/>
        <v>0.23068001293984405</v>
      </c>
      <c r="R1604" s="13">
        <f t="shared" si="2133"/>
        <v>1.4287990092867555E-3</v>
      </c>
      <c r="S1604" s="13">
        <f t="shared" si="2134"/>
        <v>2.9403905238974881E-3</v>
      </c>
      <c r="T1604" s="13">
        <f t="shared" si="2135"/>
        <v>3.6831761405093498E-2</v>
      </c>
      <c r="U1604" s="13">
        <f t="shared" si="2136"/>
        <v>2.8986986968158302E-3</v>
      </c>
      <c r="V1604" s="13">
        <f t="shared" si="2137"/>
        <v>1.058295529091542E-4</v>
      </c>
      <c r="W1604" s="13">
        <f t="shared" si="2138"/>
        <v>0.15599858075302464</v>
      </c>
      <c r="X1604" s="13">
        <f t="shared" si="2139"/>
        <v>2.4907673762472694E-2</v>
      </c>
      <c r="Y1604" s="13">
        <f t="shared" si="2140"/>
        <v>1.9884546681869148E-3</v>
      </c>
      <c r="Z1604" s="13">
        <f t="shared" si="2141"/>
        <v>7.6043554207717116E-5</v>
      </c>
      <c r="AA1604" s="13">
        <f t="shared" si="2142"/>
        <v>1.5427456909645326E-4</v>
      </c>
      <c r="AB1604" s="13">
        <f t="shared" si="2143"/>
        <v>1.5649349190651699E-4</v>
      </c>
      <c r="AC1604" s="13">
        <f t="shared" si="2144"/>
        <v>2.1425523157837651E-6</v>
      </c>
      <c r="AD1604" s="13">
        <f t="shared" si="2145"/>
        <v>7.9121149964899953E-2</v>
      </c>
      <c r="AE1604" s="13">
        <f t="shared" si="2146"/>
        <v>1.2632959745687915E-2</v>
      </c>
      <c r="AF1604" s="13">
        <f t="shared" si="2147"/>
        <v>1.0085272522389395E-3</v>
      </c>
      <c r="AG1604" s="13">
        <f t="shared" si="2148"/>
        <v>5.3675846831581851E-5</v>
      </c>
      <c r="AH1604" s="13">
        <f t="shared" si="2149"/>
        <v>3.0353930638372202E-6</v>
      </c>
      <c r="AI1604" s="13">
        <f t="shared" si="2150"/>
        <v>6.1581019172605613E-6</v>
      </c>
      <c r="AJ1604" s="13">
        <f t="shared" si="2151"/>
        <v>6.2466735651409297E-6</v>
      </c>
      <c r="AK1604" s="13">
        <f t="shared" si="2152"/>
        <v>4.2243460895051249E-6</v>
      </c>
      <c r="AL1604" s="13">
        <f t="shared" si="2153"/>
        <v>2.7761049648192484E-8</v>
      </c>
      <c r="AM1604" s="13">
        <f t="shared" si="2154"/>
        <v>3.2103658079706297E-2</v>
      </c>
      <c r="AN1604" s="13">
        <f t="shared" si="2155"/>
        <v>5.1258635698568115E-3</v>
      </c>
      <c r="AO1604" s="13">
        <f t="shared" si="2156"/>
        <v>4.0921313813446867E-4</v>
      </c>
      <c r="AP1604" s="13">
        <f t="shared" si="2157"/>
        <v>2.1779145457115312E-5</v>
      </c>
      <c r="AQ1604" s="13">
        <f t="shared" si="2158"/>
        <v>8.6934741209296168E-7</v>
      </c>
      <c r="AR1604" s="13">
        <f t="shared" si="2159"/>
        <v>9.6929830784327919E-8</v>
      </c>
      <c r="AS1604" s="13">
        <f t="shared" si="2160"/>
        <v>1.9664793462963577E-7</v>
      </c>
      <c r="AT1604" s="13">
        <f t="shared" si="2161"/>
        <v>1.9947631127173039E-7</v>
      </c>
      <c r="AU1604" s="13">
        <f t="shared" si="2162"/>
        <v>1.3489691220172319E-7</v>
      </c>
      <c r="AV1604" s="13">
        <f t="shared" si="2163"/>
        <v>6.8418563608679122E-8</v>
      </c>
      <c r="AW1604" s="13">
        <f t="shared" si="2164"/>
        <v>2.497916049483454E-10</v>
      </c>
      <c r="AX1604" s="13">
        <f t="shared" si="2165"/>
        <v>1.0855134421031429E-2</v>
      </c>
      <c r="AY1604" s="13">
        <f t="shared" si="2166"/>
        <v>1.7331961964121678E-3</v>
      </c>
      <c r="AZ1604" s="13">
        <f t="shared" si="2167"/>
        <v>1.383662762129193E-4</v>
      </c>
      <c r="BA1604" s="13">
        <f t="shared" si="2168"/>
        <v>7.3641312440225681E-6</v>
      </c>
      <c r="BB1604" s="13">
        <f t="shared" si="2169"/>
        <v>2.9395039635094562E-7</v>
      </c>
      <c r="BC1604" s="13">
        <f t="shared" si="2170"/>
        <v>9.3867784428762391E-9</v>
      </c>
      <c r="BD1604" s="13">
        <f t="shared" si="2171"/>
        <v>2.5794001793409579E-9</v>
      </c>
      <c r="BE1604" s="13">
        <f t="shared" si="2172"/>
        <v>5.2329991061195932E-9</v>
      </c>
      <c r="BF1604" s="13">
        <f t="shared" si="2173"/>
        <v>5.308265050141464E-9</v>
      </c>
      <c r="BG1604" s="13">
        <f t="shared" si="2174"/>
        <v>3.5897423601189757E-9</v>
      </c>
      <c r="BH1604" s="13">
        <f t="shared" si="2175"/>
        <v>1.8206867154771883E-9</v>
      </c>
      <c r="BI1604" s="13">
        <f t="shared" si="2176"/>
        <v>7.3874942173961435E-10</v>
      </c>
      <c r="BJ1604" s="14">
        <f t="shared" si="2177"/>
        <v>0.82102774267601941</v>
      </c>
      <c r="BK1604" s="14">
        <f t="shared" si="2178"/>
        <v>0.15318349075225493</v>
      </c>
      <c r="BL1604" s="14">
        <f t="shared" si="2179"/>
        <v>2.2555991113274262E-2</v>
      </c>
      <c r="BM1604" s="14">
        <f t="shared" si="2180"/>
        <v>0.36929281214709941</v>
      </c>
      <c r="BN1604" s="14">
        <f t="shared" si="2181"/>
        <v>0.6258172600020363</v>
      </c>
    </row>
    <row r="1605" spans="1:66" x14ac:dyDescent="0.25">
      <c r="A1605" t="s">
        <v>348</v>
      </c>
      <c r="B1605" t="s">
        <v>271</v>
      </c>
      <c r="C1605" t="s">
        <v>268</v>
      </c>
      <c r="D1605" t="s">
        <v>402</v>
      </c>
      <c r="E1605" s="10">
        <f>VLOOKUP(A1605,home!$A$2:$E$405,3,FALSE)</f>
        <v>1.4792000000000001</v>
      </c>
      <c r="F1605" s="10">
        <f>VLOOKUP(B1605,home!$B$2:$E$405,3,FALSE)</f>
        <v>0.86919999999999997</v>
      </c>
      <c r="G1605" s="10">
        <f>VLOOKUP(C1605,away!$B$2:$E$405,4,FALSE)</f>
        <v>0.81120000000000003</v>
      </c>
      <c r="H1605" s="10">
        <f>VLOOKUP(A1605,away!$A$2:$E$405,3,FALSE)</f>
        <v>1.1875</v>
      </c>
      <c r="I1605" s="10">
        <f>VLOOKUP(C1605,away!$B$2:$E$405,3,FALSE)</f>
        <v>0.84209999999999996</v>
      </c>
      <c r="J1605" s="10">
        <f>VLOOKUP(B1605,home!$B$2:$E$405,4,FALSE)</f>
        <v>1.3232999999999999</v>
      </c>
      <c r="K1605" s="12">
        <f t="shared" si="2126"/>
        <v>1.042976583168</v>
      </c>
      <c r="L1605" s="12">
        <f t="shared" si="2127"/>
        <v>1.3232917293749997</v>
      </c>
      <c r="M1605" s="13">
        <f t="shared" si="2128"/>
        <v>9.3830218824686673E-2</v>
      </c>
      <c r="N1605" s="13">
        <f t="shared" si="2129"/>
        <v>9.7862721027677457E-2</v>
      </c>
      <c r="O1605" s="13">
        <f t="shared" si="2130"/>
        <v>0.12416475253615429</v>
      </c>
      <c r="P1605" s="13">
        <f t="shared" si="2131"/>
        <v>0.12950092935005847</v>
      </c>
      <c r="Q1605" s="13">
        <f t="shared" si="2132"/>
        <v>5.1034263198485114E-2</v>
      </c>
      <c r="R1605" s="13">
        <f t="shared" si="2133"/>
        <v>8.2153095055493244E-2</v>
      </c>
      <c r="S1605" s="13">
        <f t="shared" si="2134"/>
        <v>4.4683074686906001E-2</v>
      </c>
      <c r="T1605" s="13">
        <f t="shared" si="2135"/>
        <v>6.753321840530227E-2</v>
      </c>
      <c r="U1605" s="13">
        <f t="shared" si="2136"/>
        <v>8.568375437765427E-2</v>
      </c>
      <c r="V1605" s="13">
        <f t="shared" si="2137"/>
        <v>6.852210502773402E-3</v>
      </c>
      <c r="W1605" s="13">
        <f t="shared" si="2138"/>
        <v>1.7742513818417471E-2</v>
      </c>
      <c r="X1605" s="13">
        <f t="shared" si="2139"/>
        <v>2.3478521794233487E-2</v>
      </c>
      <c r="Y1605" s="13">
        <f t="shared" si="2140"/>
        <v>1.5534466854129927E-2</v>
      </c>
      <c r="Z1605" s="13">
        <f t="shared" si="2141"/>
        <v>3.6237503743164139E-2</v>
      </c>
      <c r="AA1605" s="13">
        <f t="shared" si="2142"/>
        <v>3.7794867836582945E-2</v>
      </c>
      <c r="AB1605" s="13">
        <f t="shared" si="2143"/>
        <v>1.9709581058742709E-2</v>
      </c>
      <c r="AC1605" s="13">
        <f t="shared" si="2144"/>
        <v>5.9107265716639313E-4</v>
      </c>
      <c r="AD1605" s="13">
        <f t="shared" si="2145"/>
        <v>4.6262566097860182E-3</v>
      </c>
      <c r="AE1605" s="13">
        <f t="shared" si="2146"/>
        <v>6.1218871096962637E-3</v>
      </c>
      <c r="AF1605" s="13">
        <f t="shared" si="2147"/>
        <v>4.0505212902142438E-3</v>
      </c>
      <c r="AG1605" s="13">
        <f t="shared" si="2148"/>
        <v>1.7866737743326209E-3</v>
      </c>
      <c r="AH1605" s="13">
        <f t="shared" si="2149"/>
        <v>1.1988197249131178E-2</v>
      </c>
      <c r="AI1605" s="13">
        <f t="shared" si="2150"/>
        <v>1.2503409005242853E-2</v>
      </c>
      <c r="AJ1605" s="13">
        <f t="shared" si="2151"/>
        <v>6.5203814011200968E-3</v>
      </c>
      <c r="AK1605" s="13">
        <f t="shared" si="2152"/>
        <v>2.2668683715641384E-3</v>
      </c>
      <c r="AL1605" s="13">
        <f t="shared" si="2153"/>
        <v>3.2631047598630393E-5</v>
      </c>
      <c r="AM1605" s="13">
        <f t="shared" si="2154"/>
        <v>9.6501546234659986E-4</v>
      </c>
      <c r="AN1605" s="13">
        <f t="shared" si="2155"/>
        <v>1.2769969800422471E-3</v>
      </c>
      <c r="AO1605" s="13">
        <f t="shared" si="2156"/>
        <v>8.4491977106337858E-4</v>
      </c>
      <c r="AP1605" s="13">
        <f t="shared" si="2157"/>
        <v>3.7269178167786244E-4</v>
      </c>
      <c r="AQ1605" s="13">
        <f t="shared" si="2158"/>
        <v>1.2329498807508714E-4</v>
      </c>
      <c r="AR1605" s="13">
        <f t="shared" si="2159"/>
        <v>3.1727764539782807E-3</v>
      </c>
      <c r="AS1605" s="13">
        <f t="shared" si="2160"/>
        <v>3.3091315451261507E-3</v>
      </c>
      <c r="AT1605" s="13">
        <f t="shared" si="2161"/>
        <v>1.7256733560945586E-3</v>
      </c>
      <c r="AU1605" s="13">
        <f t="shared" si="2162"/>
        <v>5.9994563353451939E-4</v>
      </c>
      <c r="AV1605" s="13">
        <f t="shared" si="2163"/>
        <v>1.5643231173759849E-4</v>
      </c>
      <c r="AW1605" s="13">
        <f t="shared" si="2164"/>
        <v>1.2510039239609251E-6</v>
      </c>
      <c r="AX1605" s="13">
        <f t="shared" si="2165"/>
        <v>1.6774808827042404E-4</v>
      </c>
      <c r="AY1605" s="13">
        <f t="shared" si="2166"/>
        <v>2.2197965782671955E-4</v>
      </c>
      <c r="AZ1605" s="13">
        <f t="shared" si="2167"/>
        <v>1.4687192264579521E-4</v>
      </c>
      <c r="BA1605" s="13">
        <f t="shared" si="2168"/>
        <v>6.4784800171528519E-5</v>
      </c>
      <c r="BB1605" s="13">
        <f t="shared" si="2169"/>
        <v>2.1432297564048943E-5</v>
      </c>
      <c r="BC1605" s="13">
        <f t="shared" si="2170"/>
        <v>5.6722364216019816E-6</v>
      </c>
      <c r="BD1605" s="13">
        <f t="shared" si="2171"/>
        <v>6.9975147345086681E-4</v>
      </c>
      <c r="BE1605" s="13">
        <f t="shared" si="2172"/>
        <v>7.2982440084655865E-4</v>
      </c>
      <c r="BF1605" s="13">
        <f t="shared" si="2173"/>
        <v>3.8059487995378822E-4</v>
      </c>
      <c r="BG1605" s="13">
        <f t="shared" si="2174"/>
        <v>1.3231718248847909E-4</v>
      </c>
      <c r="BH1605" s="13">
        <f t="shared" si="2175"/>
        <v>3.450093072156265E-5</v>
      </c>
      <c r="BI1605" s="13">
        <f t="shared" si="2176"/>
        <v>7.1967325680182616E-6</v>
      </c>
      <c r="BJ1605" s="14">
        <f t="shared" si="2177"/>
        <v>0.29398245186838012</v>
      </c>
      <c r="BK1605" s="14">
        <f t="shared" si="2178"/>
        <v>0.27571211672701634</v>
      </c>
      <c r="BL1605" s="14">
        <f t="shared" si="2179"/>
        <v>0.39373305179218604</v>
      </c>
      <c r="BM1605" s="14">
        <f t="shared" si="2180"/>
        <v>0.42089841548428863</v>
      </c>
      <c r="BN1605" s="14">
        <f t="shared" si="2181"/>
        <v>0.5785459799925553</v>
      </c>
    </row>
    <row r="1606" spans="1:66" x14ac:dyDescent="0.25">
      <c r="A1606" t="s">
        <v>348</v>
      </c>
      <c r="B1606" t="s">
        <v>260</v>
      </c>
      <c r="C1606" t="s">
        <v>272</v>
      </c>
      <c r="D1606" t="s">
        <v>402</v>
      </c>
      <c r="E1606" s="10">
        <f>VLOOKUP(A1606,home!$A$2:$E$405,3,FALSE)</f>
        <v>1.4792000000000001</v>
      </c>
      <c r="F1606" s="10">
        <f>VLOOKUP(B1606,home!$B$2:$E$405,3,FALSE)</f>
        <v>0.67600000000000005</v>
      </c>
      <c r="G1606" s="10">
        <f>VLOOKUP(C1606,away!$B$2:$E$405,4,FALSE)</f>
        <v>1.0817000000000001</v>
      </c>
      <c r="H1606" s="10">
        <f>VLOOKUP(A1606,away!$A$2:$E$405,3,FALSE)</f>
        <v>1.1875</v>
      </c>
      <c r="I1606" s="10">
        <f>VLOOKUP(C1606,away!$B$2:$E$405,3,FALSE)</f>
        <v>0.16839999999999999</v>
      </c>
      <c r="J1606" s="10">
        <f>VLOOKUP(B1606,home!$B$2:$E$405,4,FALSE)</f>
        <v>0.98250000000000004</v>
      </c>
      <c r="K1606" s="12">
        <f t="shared" si="2126"/>
        <v>1.0816342326400004</v>
      </c>
      <c r="L1606" s="12">
        <f t="shared" si="2127"/>
        <v>0.19647543749999999</v>
      </c>
      <c r="M1606" s="13">
        <f t="shared" si="2128"/>
        <v>0.27856337973947098</v>
      </c>
      <c r="N1606" s="13">
        <f t="shared" si="2129"/>
        <v>0.3013036874861077</v>
      </c>
      <c r="O1606" s="13">
        <f t="shared" si="2130"/>
        <v>5.4730861905791205E-2</v>
      </c>
      <c r="P1606" s="13">
        <f t="shared" si="2131"/>
        <v>5.919877381919629E-2</v>
      </c>
      <c r="Q1606" s="13">
        <f t="shared" si="2132"/>
        <v>0.16295019140281927</v>
      </c>
      <c r="R1606" s="13">
        <f t="shared" si="2133"/>
        <v>5.3766350188462052E-3</v>
      </c>
      <c r="S1606" s="13">
        <f t="shared" si="2134"/>
        <v>3.1451503289610166E-3</v>
      </c>
      <c r="T1606" s="13">
        <f t="shared" si="2135"/>
        <v>3.2015710146577656E-2</v>
      </c>
      <c r="U1606" s="13">
        <f t="shared" si="2136"/>
        <v>5.8155524927950676E-3</v>
      </c>
      <c r="V1606" s="13">
        <f t="shared" si="2137"/>
        <v>7.4265581708578043E-5</v>
      </c>
      <c r="W1606" s="13">
        <f t="shared" si="2138"/>
        <v>5.8750835078843218E-2</v>
      </c>
      <c r="X1606" s="13">
        <f t="shared" si="2139"/>
        <v>1.154309602560607E-2</v>
      </c>
      <c r="Y1606" s="13">
        <f t="shared" si="2140"/>
        <v>1.1339674208677318E-3</v>
      </c>
      <c r="Z1606" s="13">
        <f t="shared" si="2141"/>
        <v>3.5212557253520952E-4</v>
      </c>
      <c r="AA1606" s="13">
        <f t="shared" si="2142"/>
        <v>3.8087107344204202E-4</v>
      </c>
      <c r="AB1606" s="13">
        <f t="shared" si="2143"/>
        <v>2.0598159562862814E-4</v>
      </c>
      <c r="AC1606" s="13">
        <f t="shared" si="2144"/>
        <v>9.8640733444327767E-7</v>
      </c>
      <c r="AD1606" s="13">
        <f t="shared" si="2145"/>
        <v>1.5886728604365945E-2</v>
      </c>
      <c r="AE1606" s="13">
        <f t="shared" si="2146"/>
        <v>3.1213519529865634E-3</v>
      </c>
      <c r="AF1606" s="13">
        <f t="shared" si="2147"/>
        <v>3.0663449527725721E-4</v>
      </c>
      <c r="AG1606" s="13">
        <f t="shared" si="2148"/>
        <v>2.0082048870730259E-5</v>
      </c>
      <c r="AH1606" s="13">
        <f t="shared" si="2149"/>
        <v>1.7296006479698327E-5</v>
      </c>
      <c r="AI1606" s="13">
        <f t="shared" si="2150"/>
        <v>1.870795269640497E-5</v>
      </c>
      <c r="AJ1606" s="13">
        <f t="shared" si="2151"/>
        <v>1.0117581029520705E-5</v>
      </c>
      <c r="AK1606" s="13">
        <f t="shared" si="2152"/>
        <v>3.647840664346219E-6</v>
      </c>
      <c r="AL1606" s="13">
        <f t="shared" si="2153"/>
        <v>8.385036789820342E-9</v>
      </c>
      <c r="AM1606" s="13">
        <f t="shared" si="2154"/>
        <v>3.4367259006286622E-3</v>
      </c>
      <c r="AN1606" s="13">
        <f t="shared" si="2155"/>
        <v>6.75232224893598E-4</v>
      </c>
      <c r="AO1606" s="13">
        <f t="shared" si="2156"/>
        <v>6.633327340003402E-5</v>
      </c>
      <c r="AP1606" s="13">
        <f t="shared" si="2157"/>
        <v>4.3442863040262643E-6</v>
      </c>
      <c r="AQ1606" s="13">
        <f t="shared" si="2158"/>
        <v>2.1338638805220466E-7</v>
      </c>
      <c r="AR1606" s="13">
        <f t="shared" si="2159"/>
        <v>6.7964808802031309E-7</v>
      </c>
      <c r="AS1606" s="13">
        <f t="shared" si="2160"/>
        <v>7.3513063815109461E-7</v>
      </c>
      <c r="AT1606" s="13">
        <f t="shared" si="2161"/>
        <v>3.9757123184335645E-7</v>
      </c>
      <c r="AU1606" s="13">
        <f t="shared" si="2162"/>
        <v>1.4334221809154288E-7</v>
      </c>
      <c r="AV1606" s="13">
        <f t="shared" si="2163"/>
        <v>3.8760962517590381E-8</v>
      </c>
      <c r="AW1606" s="13">
        <f t="shared" si="2164"/>
        <v>4.9498399894413494E-11</v>
      </c>
      <c r="AX1606" s="13">
        <f t="shared" si="2165"/>
        <v>6.1954673038674924E-4</v>
      </c>
      <c r="AY1606" s="13">
        <f t="shared" si="2166"/>
        <v>1.2172571490443111E-4</v>
      </c>
      <c r="AZ1606" s="13">
        <f t="shared" si="2167"/>
        <v>1.1958056545424184E-5</v>
      </c>
      <c r="BA1606" s="13">
        <f t="shared" si="2168"/>
        <v>7.8315479713731813E-7</v>
      </c>
      <c r="BB1606" s="13">
        <f t="shared" si="2169"/>
        <v>3.8467670349444605E-8</v>
      </c>
      <c r="BC1606" s="13">
        <f t="shared" si="2170"/>
        <v>1.5115904723025821E-9</v>
      </c>
      <c r="BD1606" s="13">
        <f t="shared" si="2171"/>
        <v>2.2255692573304885E-8</v>
      </c>
      <c r="BE1606" s="13">
        <f t="shared" si="2172"/>
        <v>2.4072518958398379E-8</v>
      </c>
      <c r="BF1606" s="13">
        <f t="shared" si="2173"/>
        <v>1.3018830285639544E-8</v>
      </c>
      <c r="BG1606" s="13">
        <f t="shared" si="2174"/>
        <v>4.6938708352927096E-9</v>
      </c>
      <c r="BH1606" s="13">
        <f t="shared" si="2175"/>
        <v>1.2692628447607764E-9</v>
      </c>
      <c r="BI1606" s="13">
        <f t="shared" si="2176"/>
        <v>2.745756286222574E-10</v>
      </c>
      <c r="BJ1606" s="14">
        <f t="shared" si="2177"/>
        <v>0.59196918736983117</v>
      </c>
      <c r="BK1606" s="14">
        <f t="shared" si="2178"/>
        <v>0.34110428997661252</v>
      </c>
      <c r="BL1606" s="14">
        <f t="shared" si="2179"/>
        <v>6.6561731505262872E-2</v>
      </c>
      <c r="BM1606" s="14">
        <f t="shared" si="2180"/>
        <v>0.13774207938660399</v>
      </c>
      <c r="BN1606" s="14">
        <f t="shared" si="2181"/>
        <v>0.86212352937223169</v>
      </c>
    </row>
    <row r="1607" spans="1:66" x14ac:dyDescent="0.25">
      <c r="A1607" t="s">
        <v>348</v>
      </c>
      <c r="B1607" t="s">
        <v>273</v>
      </c>
      <c r="C1607" t="s">
        <v>270</v>
      </c>
      <c r="D1607" t="s">
        <v>402</v>
      </c>
      <c r="E1607" s="10">
        <f>VLOOKUP(A1607,home!$A$2:$E$405,3,FALSE)</f>
        <v>1.4792000000000001</v>
      </c>
      <c r="F1607" s="10">
        <f>VLOOKUP(B1607,home!$B$2:$E$405,3,FALSE)</f>
        <v>1.9154</v>
      </c>
      <c r="G1607" s="10">
        <f>VLOOKUP(C1607,away!$B$2:$E$405,4,FALSE)</f>
        <v>1.1267</v>
      </c>
      <c r="H1607" s="10">
        <f>VLOOKUP(A1607,away!$A$2:$E$405,3,FALSE)</f>
        <v>1.1875</v>
      </c>
      <c r="I1607" s="10">
        <f>VLOOKUP(C1607,away!$B$2:$E$405,3,FALSE)</f>
        <v>0.56140000000000001</v>
      </c>
      <c r="J1607" s="10">
        <f>VLOOKUP(B1607,home!$B$2:$E$405,4,FALSE)</f>
        <v>0.98250000000000004</v>
      </c>
      <c r="K1607" s="12">
        <f t="shared" si="2126"/>
        <v>3.1922336814560004</v>
      </c>
      <c r="L1607" s="12">
        <f t="shared" si="2127"/>
        <v>0.65499590625000004</v>
      </c>
      <c r="M1607" s="13">
        <f t="shared" si="2128"/>
        <v>2.1338771820234009E-2</v>
      </c>
      <c r="N1607" s="13">
        <f t="shared" si="2129"/>
        <v>6.811834612545517E-2</v>
      </c>
      <c r="O1607" s="13">
        <f t="shared" si="2130"/>
        <v>1.3976808186656139E-2</v>
      </c>
      <c r="P1607" s="13">
        <f t="shared" si="2131"/>
        <v>4.4617237852693691E-2</v>
      </c>
      <c r="Q1607" s="13">
        <f t="shared" si="2132"/>
        <v>0.10872483941337796</v>
      </c>
      <c r="R1607" s="13">
        <f t="shared" si="2133"/>
        <v>4.5773760723506283E-3</v>
      </c>
      <c r="S1607" s="13">
        <f t="shared" si="2134"/>
        <v>2.3322545580109356E-2</v>
      </c>
      <c r="T1607" s="13">
        <f t="shared" si="2135"/>
        <v>7.1214324723451211E-2</v>
      </c>
      <c r="U1607" s="13">
        <f t="shared" si="2136"/>
        <v>1.4612054070848453E-2</v>
      </c>
      <c r="V1607" s="13">
        <f t="shared" si="2137"/>
        <v>5.4183455992913706E-3</v>
      </c>
      <c r="W1607" s="13">
        <f t="shared" si="2138"/>
        <v>0.11569169812875997</v>
      </c>
      <c r="X1607" s="13">
        <f t="shared" si="2139"/>
        <v>7.5777588661448569E-2</v>
      </c>
      <c r="Y1607" s="13">
        <f t="shared" si="2140"/>
        <v>2.4817005179372614E-2</v>
      </c>
      <c r="Z1607" s="13">
        <f t="shared" si="2141"/>
        <v>9.9938752958545515E-4</v>
      </c>
      <c r="AA1607" s="13">
        <f t="shared" si="2142"/>
        <v>3.1902785327697952E-3</v>
      </c>
      <c r="AB1607" s="13">
        <f t="shared" si="2143"/>
        <v>5.0920572927668868E-3</v>
      </c>
      <c r="AC1607" s="13">
        <f t="shared" si="2144"/>
        <v>7.0807617352666599E-4</v>
      </c>
      <c r="AD1607" s="13">
        <f t="shared" si="2145"/>
        <v>9.2328733857866926E-2</v>
      </c>
      <c r="AE1607" s="13">
        <f t="shared" si="2146"/>
        <v>6.0474942706148616E-2</v>
      </c>
      <c r="AF1607" s="13">
        <f t="shared" si="2147"/>
        <v>1.9805419951615319E-2</v>
      </c>
      <c r="AG1607" s="13">
        <f t="shared" si="2148"/>
        <v>4.3241563299567035E-3</v>
      </c>
      <c r="AH1607" s="13">
        <f t="shared" si="2149"/>
        <v>1.6364868515894346E-4</v>
      </c>
      <c r="AI1607" s="13">
        <f t="shared" si="2150"/>
        <v>5.2240484469036797E-4</v>
      </c>
      <c r="AJ1607" s="13">
        <f t="shared" si="2151"/>
        <v>8.3381917028819204E-4</v>
      </c>
      <c r="AK1607" s="13">
        <f t="shared" si="2152"/>
        <v>8.8724854654588753E-4</v>
      </c>
      <c r="AL1607" s="13">
        <f t="shared" si="2153"/>
        <v>5.9220658654979765E-5</v>
      </c>
      <c r="AM1607" s="13">
        <f t="shared" si="2154"/>
        <v>5.8946978797453975E-2</v>
      </c>
      <c r="AN1607" s="13">
        <f t="shared" si="2155"/>
        <v>3.86100297981379E-2</v>
      </c>
      <c r="AO1607" s="13">
        <f t="shared" si="2156"/>
        <v>1.264470572898542E-2</v>
      </c>
      <c r="AP1607" s="13">
        <f t="shared" si="2157"/>
        <v>2.760743496073791E-3</v>
      </c>
      <c r="AQ1607" s="13">
        <f t="shared" si="2158"/>
        <v>4.5206892203366141E-4</v>
      </c>
      <c r="AR1607" s="13">
        <f t="shared" si="2159"/>
        <v>2.143784376846063E-5</v>
      </c>
      <c r="AS1607" s="13">
        <f t="shared" si="2160"/>
        <v>6.8434606935471651E-5</v>
      </c>
      <c r="AT1607" s="13">
        <f t="shared" si="2161"/>
        <v>1.0922962861830755E-4</v>
      </c>
      <c r="AU1607" s="13">
        <f t="shared" si="2162"/>
        <v>1.1622883316276385E-4</v>
      </c>
      <c r="AV1607" s="13">
        <f t="shared" si="2163"/>
        <v>9.2757398994626231E-5</v>
      </c>
      <c r="AW1607" s="13">
        <f t="shared" si="2164"/>
        <v>3.4395687437739085E-6</v>
      </c>
      <c r="AX1607" s="13">
        <f t="shared" si="2165"/>
        <v>3.1362088522884204E-2</v>
      </c>
      <c r="AY1607" s="13">
        <f t="shared" si="2166"/>
        <v>2.0542039593939264E-2</v>
      </c>
      <c r="AZ1607" s="13">
        <f t="shared" si="2167"/>
        <v>6.7274759200278153E-3</v>
      </c>
      <c r="BA1607" s="13">
        <f t="shared" si="2168"/>
        <v>1.4688230623378907E-3</v>
      </c>
      <c r="BB1607" s="13">
        <f t="shared" si="2169"/>
        <v>2.405182732092267E-4</v>
      </c>
      <c r="BC1607" s="13">
        <f t="shared" si="2170"/>
        <v>3.1507696866072526E-5</v>
      </c>
      <c r="BD1607" s="13">
        <f t="shared" si="2171"/>
        <v>2.3402833178614636E-6</v>
      </c>
      <c r="BE1607" s="13">
        <f t="shared" si="2172"/>
        <v>7.4707312314269628E-6</v>
      </c>
      <c r="BF1607" s="13">
        <f t="shared" si="2173"/>
        <v>1.1924159931033209E-5</v>
      </c>
      <c r="BG1607" s="13">
        <f t="shared" si="2174"/>
        <v>1.2688234984970756E-5</v>
      </c>
      <c r="BH1607" s="13">
        <f t="shared" si="2175"/>
        <v>1.0125952769313003E-5</v>
      </c>
      <c r="BI1607" s="13">
        <f t="shared" si="2176"/>
        <v>6.4648814974067273E-6</v>
      </c>
      <c r="BJ1607" s="14">
        <f t="shared" si="2177"/>
        <v>0.81506403488940249</v>
      </c>
      <c r="BK1607" s="14">
        <f t="shared" si="2178"/>
        <v>0.11600623727844933</v>
      </c>
      <c r="BL1607" s="14">
        <f t="shared" si="2179"/>
        <v>4.431479795728694E-2</v>
      </c>
      <c r="BM1607" s="14">
        <f t="shared" si="2180"/>
        <v>0.69449247815876114</v>
      </c>
      <c r="BN1607" s="14">
        <f t="shared" si="2181"/>
        <v>0.26135337947076764</v>
      </c>
    </row>
    <row r="1608" spans="1:66" x14ac:dyDescent="0.25">
      <c r="A1608" t="s">
        <v>349</v>
      </c>
      <c r="B1608" t="s">
        <v>277</v>
      </c>
      <c r="C1608" t="s">
        <v>288</v>
      </c>
      <c r="D1608" t="s">
        <v>402</v>
      </c>
      <c r="E1608" s="10">
        <f>VLOOKUP(A1608,home!$A$2:$E$405,3,FALSE)</f>
        <v>1.53</v>
      </c>
      <c r="F1608" s="10">
        <f>VLOOKUP(B1608,home!$B$2:$E$405,3,FALSE)</f>
        <v>1.2065999999999999</v>
      </c>
      <c r="G1608" s="10">
        <f>VLOOKUP(C1608,away!$B$2:$E$405,4,FALSE)</f>
        <v>1.4077</v>
      </c>
      <c r="H1608" s="10">
        <f>VLOOKUP(A1608,away!$A$2:$E$405,3,FALSE)</f>
        <v>1.075</v>
      </c>
      <c r="I1608" s="10">
        <f>VLOOKUP(C1608,away!$B$2:$E$405,3,FALSE)</f>
        <v>0.93020000000000003</v>
      </c>
      <c r="J1608" s="10">
        <f>VLOOKUP(B1608,home!$B$2:$E$405,4,FALSE)</f>
        <v>0.93020000000000003</v>
      </c>
      <c r="K1608" s="12">
        <f t="shared" si="2126"/>
        <v>2.5987521545999996</v>
      </c>
      <c r="L1608" s="12">
        <f t="shared" si="2127"/>
        <v>0.93016744299999998</v>
      </c>
      <c r="M1608" s="13">
        <f t="shared" si="2128"/>
        <v>2.9336594078001474E-2</v>
      </c>
      <c r="N1608" s="13">
        <f t="shared" si="2129"/>
        <v>7.6238537068831908E-2</v>
      </c>
      <c r="O1608" s="13">
        <f t="shared" si="2130"/>
        <v>2.7287944699863571E-2</v>
      </c>
      <c r="P1608" s="13">
        <f t="shared" si="2131"/>
        <v>7.0914605083376089E-2</v>
      </c>
      <c r="Q1608" s="13">
        <f t="shared" si="2132"/>
        <v>9.9062531235589474E-2</v>
      </c>
      <c r="R1608" s="13">
        <f t="shared" si="2133"/>
        <v>1.2691178873098747E-2</v>
      </c>
      <c r="S1608" s="13">
        <f t="shared" si="2134"/>
        <v>4.2855019236045032E-2</v>
      </c>
      <c r="T1608" s="13">
        <f t="shared" si="2135"/>
        <v>9.214474137651589E-2</v>
      </c>
      <c r="U1608" s="13">
        <f t="shared" si="2136"/>
        <v>3.2981228440879362E-2</v>
      </c>
      <c r="V1608" s="13">
        <f t="shared" si="2137"/>
        <v>1.1510261275594205E-2</v>
      </c>
      <c r="W1608" s="13">
        <f t="shared" si="2138"/>
        <v>8.5812988829539291E-2</v>
      </c>
      <c r="X1608" s="13">
        <f t="shared" si="2139"/>
        <v>7.9820448395760121E-2</v>
      </c>
      <c r="Y1608" s="13">
        <f t="shared" si="2140"/>
        <v>3.7123191191698816E-2</v>
      </c>
      <c r="Z1608" s="13">
        <f t="shared" si="2141"/>
        <v>3.9349738003486281E-3</v>
      </c>
      <c r="AA1608" s="13">
        <f t="shared" si="2142"/>
        <v>1.0226021641950547E-2</v>
      </c>
      <c r="AB1608" s="13">
        <f t="shared" si="2143"/>
        <v>1.3287447887502609E-2</v>
      </c>
      <c r="AC1608" s="13">
        <f t="shared" si="2144"/>
        <v>1.7389664223524226E-3</v>
      </c>
      <c r="AD1608" s="13">
        <f t="shared" si="2145"/>
        <v>5.5751672403357738E-2</v>
      </c>
      <c r="AE1608" s="13">
        <f t="shared" si="2146"/>
        <v>5.1858390562404925E-2</v>
      </c>
      <c r="AF1608" s="13">
        <f t="shared" si="2147"/>
        <v>2.4118493273763756E-2</v>
      </c>
      <c r="AG1608" s="13">
        <f t="shared" si="2148"/>
        <v>7.4780790724898452E-3</v>
      </c>
      <c r="AH1608" s="13">
        <f t="shared" si="2149"/>
        <v>9.1504612953556899E-4</v>
      </c>
      <c r="AI1608" s="13">
        <f t="shared" si="2150"/>
        <v>2.37797810068895E-3</v>
      </c>
      <c r="AJ1608" s="13">
        <f t="shared" si="2151"/>
        <v>3.0898878563785132E-3</v>
      </c>
      <c r="AK1608" s="13">
        <f t="shared" si="2152"/>
        <v>2.6766175747453447E-3</v>
      </c>
      <c r="AL1608" s="13">
        <f t="shared" si="2153"/>
        <v>1.6814237776408488E-4</v>
      </c>
      <c r="AM1608" s="13">
        <f t="shared" si="2154"/>
        <v>2.8976955756155848E-2</v>
      </c>
      <c r="AN1608" s="13">
        <f t="shared" si="2155"/>
        <v>2.6953420841627614E-2</v>
      </c>
      <c r="AO1608" s="13">
        <f t="shared" si="2156"/>
        <v>1.253559727217983E-2</v>
      </c>
      <c r="AP1608" s="13">
        <f t="shared" si="2157"/>
        <v>3.88673482038043E-3</v>
      </c>
      <c r="AQ1608" s="13">
        <f t="shared" si="2158"/>
        <v>9.0382854737308216E-4</v>
      </c>
      <c r="AR1608" s="13">
        <f t="shared" si="2159"/>
        <v>1.7022922370742944E-4</v>
      </c>
      <c r="AS1608" s="13">
        <f t="shared" si="2160"/>
        <v>4.4238356188556756E-4</v>
      </c>
      <c r="AT1608" s="13">
        <f t="shared" si="2161"/>
        <v>5.7482261730487075E-4</v>
      </c>
      <c r="AU1608" s="13">
        <f t="shared" si="2162"/>
        <v>4.9794050507794788E-4</v>
      </c>
      <c r="AV1608" s="13">
        <f t="shared" si="2163"/>
        <v>3.2350599010848232E-4</v>
      </c>
      <c r="AW1608" s="13">
        <f t="shared" si="2164"/>
        <v>1.1290175188723632E-5</v>
      </c>
      <c r="AX1608" s="13">
        <f t="shared" si="2165"/>
        <v>1.2550654367509819E-2</v>
      </c>
      <c r="AY1608" s="13">
        <f t="shared" si="2166"/>
        <v>1.1674210081003391E-2</v>
      </c>
      <c r="AZ1608" s="13">
        <f t="shared" si="2167"/>
        <v>5.4294850700458723E-3</v>
      </c>
      <c r="BA1608" s="13">
        <f t="shared" si="2168"/>
        <v>1.6834434148037486E-3</v>
      </c>
      <c r="BB1608" s="13">
        <f t="shared" si="2169"/>
        <v>3.9147106414579773E-4</v>
      </c>
      <c r="BC1608" s="13">
        <f t="shared" si="2170"/>
        <v>7.2826727748997156E-5</v>
      </c>
      <c r="BD1608" s="13">
        <f t="shared" si="2171"/>
        <v>2.6390280289969091E-5</v>
      </c>
      <c r="BE1608" s="13">
        <f t="shared" si="2172"/>
        <v>6.8581797764055065E-5</v>
      </c>
      <c r="BF1608" s="13">
        <f t="shared" si="2173"/>
        <v>8.9113547352839809E-5</v>
      </c>
      <c r="BG1608" s="13">
        <f t="shared" si="2174"/>
        <v>7.7194674395747166E-5</v>
      </c>
      <c r="BH1608" s="13">
        <f t="shared" si="2175"/>
        <v>5.0152456602398351E-5</v>
      </c>
      <c r="BI1608" s="13">
        <f t="shared" si="2176"/>
        <v>2.6066760930793135E-5</v>
      </c>
      <c r="BJ1608" s="14">
        <f t="shared" si="2177"/>
        <v>0.71446770137292637</v>
      </c>
      <c r="BK1608" s="14">
        <f t="shared" si="2178"/>
        <v>0.16819779855413669</v>
      </c>
      <c r="BL1608" s="14">
        <f t="shared" si="2179"/>
        <v>0.10787973262006334</v>
      </c>
      <c r="BM1608" s="14">
        <f t="shared" si="2180"/>
        <v>0.66728589540289895</v>
      </c>
      <c r="BN1608" s="14">
        <f t="shared" si="2181"/>
        <v>0.31553139103876121</v>
      </c>
    </row>
    <row r="1609" spans="1:66" x14ac:dyDescent="0.25">
      <c r="A1609" t="s">
        <v>349</v>
      </c>
      <c r="B1609" t="s">
        <v>281</v>
      </c>
      <c r="C1609" t="s">
        <v>287</v>
      </c>
      <c r="D1609" t="s">
        <v>402</v>
      </c>
      <c r="E1609" s="10">
        <f>VLOOKUP(A1609,home!$A$2:$E$405,3,FALSE)</f>
        <v>1.53</v>
      </c>
      <c r="F1609" s="10">
        <f>VLOOKUP(B1609,home!$B$2:$E$405,3,FALSE)</f>
        <v>1.3574999999999999</v>
      </c>
      <c r="G1609" s="10">
        <f>VLOOKUP(C1609,away!$B$2:$E$405,4,FALSE)</f>
        <v>1.4160999999999999</v>
      </c>
      <c r="H1609" s="10">
        <f>VLOOKUP(A1609,away!$A$2:$E$405,3,FALSE)</f>
        <v>1.075</v>
      </c>
      <c r="I1609" s="10">
        <f>VLOOKUP(C1609,away!$B$2:$E$405,3,FALSE)</f>
        <v>0.46510000000000001</v>
      </c>
      <c r="J1609" s="10">
        <f>VLOOKUP(B1609,home!$B$2:$E$405,4,FALSE)</f>
        <v>1.0018</v>
      </c>
      <c r="K1609" s="12">
        <f t="shared" si="2126"/>
        <v>2.9412042974999997</v>
      </c>
      <c r="L1609" s="12">
        <f t="shared" si="2127"/>
        <v>0.50088246849999996</v>
      </c>
      <c r="M1609" s="13">
        <f t="shared" si="2128"/>
        <v>3.1997843598497715E-2</v>
      </c>
      <c r="N1609" s="13">
        <f t="shared" si="2129"/>
        <v>9.4112195102634341E-2</v>
      </c>
      <c r="O1609" s="13">
        <f t="shared" si="2130"/>
        <v>1.6027158888292457E-2</v>
      </c>
      <c r="P1609" s="13">
        <f t="shared" si="2131"/>
        <v>4.7139148598961095E-2</v>
      </c>
      <c r="Q1609" s="13">
        <f t="shared" si="2132"/>
        <v>0.13840159634151328</v>
      </c>
      <c r="R1609" s="13">
        <f t="shared" si="2133"/>
        <v>4.0138614535048201E-3</v>
      </c>
      <c r="S1609" s="13">
        <f t="shared" si="2134"/>
        <v>1.7361320957416503E-2</v>
      </c>
      <c r="T1609" s="13">
        <f t="shared" si="2135"/>
        <v>6.932293321987773E-2</v>
      </c>
      <c r="U1609" s="13">
        <f t="shared" si="2136"/>
        <v>1.1805586556617974E-2</v>
      </c>
      <c r="V1609" s="13">
        <f t="shared" si="2137"/>
        <v>2.8418508403774568E-3</v>
      </c>
      <c r="W1609" s="13">
        <f t="shared" si="2138"/>
        <v>0.13568912331350635</v>
      </c>
      <c r="X1609" s="13">
        <f t="shared" si="2139"/>
        <v>6.7964303033869966E-2</v>
      </c>
      <c r="Y1609" s="13">
        <f t="shared" si="2140"/>
        <v>1.7021063936743411E-2</v>
      </c>
      <c r="Z1609" s="13">
        <f t="shared" si="2141"/>
        <v>6.7015761101616431E-4</v>
      </c>
      <c r="AA1609" s="13">
        <f t="shared" si="2142"/>
        <v>1.9710704455230756E-3</v>
      </c>
      <c r="AB1609" s="13">
        <f t="shared" si="2143"/>
        <v>2.8986604325238548E-3</v>
      </c>
      <c r="AC1609" s="13">
        <f t="shared" si="2144"/>
        <v>2.6166300208689064E-4</v>
      </c>
      <c r="AD1609" s="13">
        <f t="shared" si="2145"/>
        <v>9.9772358153423071E-2</v>
      </c>
      <c r="AE1609" s="13">
        <f t="shared" si="2146"/>
        <v>4.9974225039952649E-2</v>
      </c>
      <c r="AF1609" s="13">
        <f t="shared" si="2147"/>
        <v>1.2515606599692995E-2</v>
      </c>
      <c r="AG1609" s="13">
        <f t="shared" si="2148"/>
        <v>2.0896159761430401E-3</v>
      </c>
      <c r="AH1609" s="13">
        <f t="shared" si="2149"/>
        <v>8.3917549622459771E-5</v>
      </c>
      <c r="AI1609" s="13">
        <f t="shared" si="2150"/>
        <v>2.4681865758524813E-4</v>
      </c>
      <c r="AJ1609" s="13">
        <f t="shared" si="2151"/>
        <v>3.6297204819645635E-4</v>
      </c>
      <c r="AK1609" s="13">
        <f t="shared" si="2152"/>
        <v>3.5585831600926484E-4</v>
      </c>
      <c r="AL1609" s="13">
        <f t="shared" si="2153"/>
        <v>1.5419252988414888E-5</v>
      </c>
      <c r="AM1609" s="13">
        <f t="shared" si="2154"/>
        <v>5.8690177714511398E-2</v>
      </c>
      <c r="AN1609" s="13">
        <f t="shared" si="2155"/>
        <v>2.9396881090348156E-2</v>
      </c>
      <c r="AO1609" s="13">
        <f t="shared" si="2156"/>
        <v>7.3621911833672768E-3</v>
      </c>
      <c r="AP1609" s="13">
        <f t="shared" si="2157"/>
        <v>1.2291974978313131E-3</v>
      </c>
      <c r="AQ1609" s="13">
        <f t="shared" si="2158"/>
        <v>1.5392086924694281E-4</v>
      </c>
      <c r="AR1609" s="13">
        <f t="shared" si="2159"/>
        <v>8.4065658810737761E-6</v>
      </c>
      <c r="AS1609" s="13">
        <f t="shared" si="2160"/>
        <v>2.4725427696631066E-5</v>
      </c>
      <c r="AT1609" s="13">
        <f t="shared" si="2161"/>
        <v>3.6361267099428404E-5</v>
      </c>
      <c r="AU1609" s="13">
        <f t="shared" si="2162"/>
        <v>3.5648638351794725E-5</v>
      </c>
      <c r="AV1609" s="13">
        <f t="shared" si="2163"/>
        <v>2.6212482080080485E-5</v>
      </c>
      <c r="AW1609" s="13">
        <f t="shared" si="2164"/>
        <v>6.309890988508064E-7</v>
      </c>
      <c r="AX1609" s="13">
        <f t="shared" si="2165"/>
        <v>2.8769967152493262E-2</v>
      </c>
      <c r="AY1609" s="13">
        <f t="shared" si="2166"/>
        <v>1.4410372166004741E-2</v>
      </c>
      <c r="AZ1609" s="13">
        <f t="shared" si="2167"/>
        <v>3.6089513912560727E-3</v>
      </c>
      <c r="BA1609" s="13">
        <f t="shared" si="2168"/>
        <v>6.0255349384961715E-4</v>
      </c>
      <c r="BB1609" s="13">
        <f t="shared" si="2169"/>
        <v>7.5452120350673921E-5</v>
      </c>
      <c r="BC1609" s="13">
        <f t="shared" si="2170"/>
        <v>7.5585288589609267E-6</v>
      </c>
      <c r="BD1609" s="13">
        <f t="shared" si="2171"/>
        <v>7.0178357835335201E-7</v>
      </c>
      <c r="BE1609" s="13">
        <f t="shared" si="2172"/>
        <v>2.0640888765678066E-6</v>
      </c>
      <c r="BF1609" s="13">
        <f t="shared" si="2173"/>
        <v>3.03545353709159E-6</v>
      </c>
      <c r="BG1609" s="13">
        <f t="shared" si="2174"/>
        <v>2.9759629960517863E-6</v>
      </c>
      <c r="BH1609" s="13">
        <f t="shared" si="2175"/>
        <v>2.1882287882971221E-6</v>
      </c>
      <c r="BI1609" s="13">
        <f t="shared" si="2176"/>
        <v>1.2872055832105421E-6</v>
      </c>
      <c r="BJ1609" s="14">
        <f t="shared" si="2177"/>
        <v>0.83117024392547489</v>
      </c>
      <c r="BK1609" s="14">
        <f t="shared" si="2178"/>
        <v>0.11402761841633283</v>
      </c>
      <c r="BL1609" s="14">
        <f t="shared" si="2179"/>
        <v>3.7909511452344197E-2</v>
      </c>
      <c r="BM1609" s="14">
        <f t="shared" si="2180"/>
        <v>0.63767598624485866</v>
      </c>
      <c r="BN1609" s="14">
        <f t="shared" si="2181"/>
        <v>0.3316918039834037</v>
      </c>
    </row>
    <row r="1610" spans="1:66" x14ac:dyDescent="0.25">
      <c r="A1610" t="s">
        <v>349</v>
      </c>
      <c r="B1610" t="s">
        <v>284</v>
      </c>
      <c r="C1610" t="s">
        <v>278</v>
      </c>
      <c r="D1610" t="s">
        <v>402</v>
      </c>
      <c r="E1610" s="10">
        <f>VLOOKUP(A1610,home!$A$2:$E$405,3,FALSE)</f>
        <v>1.53</v>
      </c>
      <c r="F1610" s="10">
        <f>VLOOKUP(B1610,home!$B$2:$E$405,3,FALSE)</f>
        <v>0.65359999999999996</v>
      </c>
      <c r="G1610" s="10">
        <f>VLOOKUP(C1610,away!$B$2:$E$405,4,FALSE)</f>
        <v>0.98040000000000005</v>
      </c>
      <c r="H1610" s="10">
        <f>VLOOKUP(A1610,away!$A$2:$E$405,3,FALSE)</f>
        <v>1.075</v>
      </c>
      <c r="I1610" s="10">
        <f>VLOOKUP(C1610,away!$B$2:$E$405,3,FALSE)</f>
        <v>1.0078</v>
      </c>
      <c r="J1610" s="10">
        <f>VLOOKUP(B1610,home!$B$2:$E$405,4,FALSE)</f>
        <v>0.62019999999999997</v>
      </c>
      <c r="K1610" s="12">
        <f t="shared" si="2126"/>
        <v>0.98040784320000007</v>
      </c>
      <c r="L1610" s="12">
        <f t="shared" si="2127"/>
        <v>0.67191537700000004</v>
      </c>
      <c r="M1610" s="13">
        <f t="shared" si="2128"/>
        <v>0.1916042522729999</v>
      </c>
      <c r="N1610" s="13">
        <f t="shared" si="2129"/>
        <v>0.18785031171892053</v>
      </c>
      <c r="O1610" s="13">
        <f t="shared" si="2130"/>
        <v>0.12874184340081585</v>
      </c>
      <c r="P1610" s="13">
        <f t="shared" si="2131"/>
        <v>0.12621951301818601</v>
      </c>
      <c r="Q1610" s="13">
        <f t="shared" si="2132"/>
        <v>9.2084959478397288E-2</v>
      </c>
      <c r="R1610" s="13">
        <f t="shared" si="2133"/>
        <v>4.3251812122167062E-2</v>
      </c>
      <c r="S1610" s="13">
        <f t="shared" si="2134"/>
        <v>2.0786810936545445E-2</v>
      </c>
      <c r="T1610" s="13">
        <f t="shared" si="2135"/>
        <v>6.1873300263957043E-2</v>
      </c>
      <c r="U1610" s="13">
        <f t="shared" si="2136"/>
        <v>4.2404415837185426E-2</v>
      </c>
      <c r="V1610" s="13">
        <f t="shared" si="2137"/>
        <v>1.5214816317643857E-3</v>
      </c>
      <c r="W1610" s="13">
        <f t="shared" si="2138"/>
        <v>3.00936055044583E-2</v>
      </c>
      <c r="X1610" s="13">
        <f t="shared" si="2139"/>
        <v>2.0220356287817376E-2</v>
      </c>
      <c r="Y1610" s="13">
        <f t="shared" si="2140"/>
        <v>6.7931841591015651E-3</v>
      </c>
      <c r="Z1610" s="13">
        <f t="shared" si="2141"/>
        <v>9.6871858826663524E-3</v>
      </c>
      <c r="AA1610" s="13">
        <f t="shared" si="2142"/>
        <v>9.4973930179024068E-3</v>
      </c>
      <c r="AB1610" s="13">
        <f t="shared" si="2143"/>
        <v>4.6556593023522191E-3</v>
      </c>
      <c r="AC1610" s="13">
        <f t="shared" si="2144"/>
        <v>6.2642356690039024E-5</v>
      </c>
      <c r="AD1610" s="13">
        <f t="shared" si="2145"/>
        <v>7.376001716684402E-3</v>
      </c>
      <c r="AE1610" s="13">
        <f t="shared" si="2146"/>
        <v>4.9560489742186478E-3</v>
      </c>
      <c r="AF1610" s="13">
        <f t="shared" si="2147"/>
        <v>1.6650227574712927E-3</v>
      </c>
      <c r="AG1610" s="13">
        <f t="shared" si="2148"/>
        <v>3.7291813126663447E-4</v>
      </c>
      <c r="AH1610" s="13">
        <f t="shared" si="2149"/>
        <v>1.6272422886052097E-3</v>
      </c>
      <c r="AI1610" s="13">
        <f t="shared" si="2150"/>
        <v>1.5953611025352654E-3</v>
      </c>
      <c r="AJ1610" s="13">
        <f t="shared" si="2151"/>
        <v>7.820522688308869E-4</v>
      </c>
      <c r="AK1610" s="13">
        <f t="shared" si="2152"/>
        <v>2.5557672605138555E-4</v>
      </c>
      <c r="AL1610" s="13">
        <f t="shared" si="2153"/>
        <v>1.6506288690216956E-6</v>
      </c>
      <c r="AM1610" s="13">
        <f t="shared" si="2154"/>
        <v>1.446297986898811E-3</v>
      </c>
      <c r="AN1610" s="13">
        <f t="shared" si="2155"/>
        <v>9.7178985712145565E-4</v>
      </c>
      <c r="AO1610" s="13">
        <f t="shared" si="2156"/>
        <v>3.2648027410626945E-4</v>
      </c>
      <c r="AP1610" s="13">
        <f t="shared" si="2157"/>
        <v>7.3122372153059138E-5</v>
      </c>
      <c r="AQ1610" s="13">
        <f t="shared" si="2158"/>
        <v>1.2283011563089256E-5</v>
      </c>
      <c r="AR1610" s="13">
        <f t="shared" si="2159"/>
        <v>2.186738231637025E-4</v>
      </c>
      <c r="AS1610" s="13">
        <f t="shared" si="2160"/>
        <v>2.1438953133222377E-4</v>
      </c>
      <c r="AT1610" s="13">
        <f t="shared" si="2161"/>
        <v>1.0509458900904216E-4</v>
      </c>
      <c r="AU1610" s="13">
        <f t="shared" si="2162"/>
        <v>3.4345186447448495E-5</v>
      </c>
      <c r="AV1610" s="13">
        <f t="shared" si="2163"/>
        <v>8.4180725423112114E-6</v>
      </c>
      <c r="AW1610" s="13">
        <f t="shared" si="2164"/>
        <v>3.0204266454615423E-8</v>
      </c>
      <c r="AX1610" s="13">
        <f t="shared" si="2165"/>
        <v>2.363269816599941E-4</v>
      </c>
      <c r="AY1610" s="13">
        <f t="shared" si="2166"/>
        <v>1.5879173297734704E-4</v>
      </c>
      <c r="AZ1610" s="13">
        <f t="shared" si="2167"/>
        <v>5.3347303563978726E-5</v>
      </c>
      <c r="BA1610" s="13">
        <f t="shared" si="2168"/>
        <v>1.1948291195374738E-5</v>
      </c>
      <c r="BB1610" s="13">
        <f t="shared" si="2169"/>
        <v>2.0070601457614991E-6</v>
      </c>
      <c r="BC1610" s="13">
        <f t="shared" si="2170"/>
        <v>2.6971491490020256E-7</v>
      </c>
      <c r="BD1610" s="13">
        <f t="shared" si="2171"/>
        <v>2.4488384055178417E-5</v>
      </c>
      <c r="BE1610" s="13">
        <f t="shared" si="2172"/>
        <v>2.4008603794990742E-5</v>
      </c>
      <c r="BF1610" s="13">
        <f t="shared" si="2173"/>
        <v>1.1769111732445104E-5</v>
      </c>
      <c r="BG1610" s="13">
        <f t="shared" si="2174"/>
        <v>3.8461764833287742E-6</v>
      </c>
      <c r="BH1610" s="13">
        <f t="shared" si="2175"/>
        <v>9.4270539764673102E-7</v>
      </c>
      <c r="BI1610" s="13">
        <f t="shared" si="2176"/>
        <v>1.8484715313596606E-7</v>
      </c>
      <c r="BJ1610" s="14">
        <f t="shared" si="2177"/>
        <v>0.41657837357859301</v>
      </c>
      <c r="BK1610" s="14">
        <f t="shared" si="2178"/>
        <v>0.34035514257803218</v>
      </c>
      <c r="BL1610" s="14">
        <f t="shared" si="2179"/>
        <v>0.23345751709755716</v>
      </c>
      <c r="BM1610" s="14">
        <f t="shared" si="2180"/>
        <v>0.23016676559665122</v>
      </c>
      <c r="BN1610" s="14">
        <f t="shared" si="2181"/>
        <v>0.76975269201148666</v>
      </c>
    </row>
    <row r="1611" spans="1:66" x14ac:dyDescent="0.25">
      <c r="A1611" t="s">
        <v>349</v>
      </c>
      <c r="B1611" t="s">
        <v>274</v>
      </c>
      <c r="C1611" t="s">
        <v>285</v>
      </c>
      <c r="D1611" t="s">
        <v>402</v>
      </c>
      <c r="E1611" s="10">
        <f>VLOOKUP(A1611,home!$A$2:$E$405,3,FALSE)</f>
        <v>1.53</v>
      </c>
      <c r="F1611" s="10">
        <f>VLOOKUP(B1611,home!$B$2:$E$405,3,FALSE)</f>
        <v>1.1061000000000001</v>
      </c>
      <c r="G1611" s="10">
        <f>VLOOKUP(C1611,away!$B$2:$E$405,4,FALSE)</f>
        <v>0.95530000000000004</v>
      </c>
      <c r="H1611" s="10">
        <f>VLOOKUP(A1611,away!$A$2:$E$405,3,FALSE)</f>
        <v>1.075</v>
      </c>
      <c r="I1611" s="10">
        <f>VLOOKUP(C1611,away!$B$2:$E$405,3,FALSE)</f>
        <v>1.1449</v>
      </c>
      <c r="J1611" s="10">
        <f>VLOOKUP(B1611,home!$B$2:$E$405,4,FALSE)</f>
        <v>0.42930000000000001</v>
      </c>
      <c r="K1611" s="12">
        <f t="shared" si="2126"/>
        <v>1.6166857149000002</v>
      </c>
      <c r="L1611" s="12">
        <f t="shared" si="2127"/>
        <v>0.52836848775</v>
      </c>
      <c r="M1611" s="13">
        <f t="shared" si="2128"/>
        <v>0.11706169181825384</v>
      </c>
      <c r="N1611" s="13">
        <f t="shared" si="2129"/>
        <v>0.18925196492459717</v>
      </c>
      <c r="O1611" s="13">
        <f t="shared" si="2130"/>
        <v>6.1851709079467312E-2</v>
      </c>
      <c r="P1611" s="13">
        <f t="shared" si="2131"/>
        <v>9.9994774510925435E-2</v>
      </c>
      <c r="Q1611" s="13">
        <f t="shared" si="2132"/>
        <v>0.15298047410517612</v>
      </c>
      <c r="R1611" s="13">
        <f t="shared" si="2133"/>
        <v>1.6340246995535546E-2</v>
      </c>
      <c r="S1611" s="13">
        <f t="shared" si="2134"/>
        <v>2.1354028747967525E-2</v>
      </c>
      <c r="T1611" s="13">
        <f t="shared" si="2135"/>
        <v>8.0830061758229918E-2</v>
      </c>
      <c r="U1611" s="13">
        <f t="shared" si="2136"/>
        <v>2.6417043895619958E-2</v>
      </c>
      <c r="V1611" s="13">
        <f t="shared" si="2137"/>
        <v>2.026748324263469E-3</v>
      </c>
      <c r="W1611" s="13">
        <f t="shared" si="2138"/>
        <v>8.2440449048155895E-2</v>
      </c>
      <c r="X1611" s="13">
        <f t="shared" si="2139"/>
        <v>4.3558935393005045E-2</v>
      </c>
      <c r="Y1611" s="13">
        <f t="shared" si="2140"/>
        <v>1.1507584410801014E-2</v>
      </c>
      <c r="Z1611" s="13">
        <f t="shared" si="2141"/>
        <v>2.8778905314975328E-3</v>
      </c>
      <c r="AA1611" s="13">
        <f t="shared" si="2142"/>
        <v>4.6526445113180296E-3</v>
      </c>
      <c r="AB1611" s="13">
        <f t="shared" si="2143"/>
        <v>3.7609319589778762E-3</v>
      </c>
      <c r="AC1611" s="13">
        <f t="shared" si="2144"/>
        <v>1.0820375912865433E-4</v>
      </c>
      <c r="AD1611" s="13">
        <f t="shared" si="2145"/>
        <v>3.3320074076523737E-2</v>
      </c>
      <c r="AE1611" s="13">
        <f t="shared" si="2146"/>
        <v>1.7605277151530825E-2</v>
      </c>
      <c r="AF1611" s="13">
        <f t="shared" si="2147"/>
        <v>4.6510368324869846E-3</v>
      </c>
      <c r="AG1611" s="13">
        <f t="shared" si="2148"/>
        <v>8.1915376588356608E-4</v>
      </c>
      <c r="AH1611" s="13">
        <f t="shared" si="2149"/>
        <v>3.8014666700934873E-4</v>
      </c>
      <c r="AI1611" s="13">
        <f t="shared" si="2150"/>
        <v>6.1457768612086113E-4</v>
      </c>
      <c r="AJ1611" s="13">
        <f t="shared" si="2151"/>
        <v>4.9678948292394636E-4</v>
      </c>
      <c r="AK1611" s="13">
        <f t="shared" si="2152"/>
        <v>2.6771748678523392E-4</v>
      </c>
      <c r="AL1611" s="13">
        <f t="shared" si="2153"/>
        <v>3.6971310860952768E-6</v>
      </c>
      <c r="AM1611" s="13">
        <f t="shared" si="2154"/>
        <v>1.0773617555785146E-2</v>
      </c>
      <c r="AN1611" s="13">
        <f t="shared" si="2155"/>
        <v>5.692440015547048E-3</v>
      </c>
      <c r="AO1611" s="13">
        <f t="shared" si="2156"/>
        <v>1.5038529613110902E-3</v>
      </c>
      <c r="AP1611" s="13">
        <f t="shared" si="2157"/>
        <v>2.6486283832210004E-4</v>
      </c>
      <c r="AQ1611" s="13">
        <f t="shared" si="2158"/>
        <v>3.4986294336355182E-5</v>
      </c>
      <c r="AR1611" s="13">
        <f t="shared" si="2159"/>
        <v>4.0171503914186493E-5</v>
      </c>
      <c r="AS1611" s="13">
        <f t="shared" si="2160"/>
        <v>6.4944696524114746E-5</v>
      </c>
      <c r="AT1611" s="13">
        <f t="shared" si="2161"/>
        <v>5.2497581564526018E-5</v>
      </c>
      <c r="AU1611" s="13">
        <f t="shared" si="2162"/>
        <v>2.8290696727388946E-5</v>
      </c>
      <c r="AV1611" s="13">
        <f t="shared" si="2163"/>
        <v>1.1434291315934474E-5</v>
      </c>
      <c r="AW1611" s="13">
        <f t="shared" si="2164"/>
        <v>8.7725299073121918E-8</v>
      </c>
      <c r="AX1611" s="13">
        <f t="shared" si="2165"/>
        <v>2.9029256000389515E-3</v>
      </c>
      <c r="AY1611" s="13">
        <f t="shared" si="2166"/>
        <v>1.5338144093433419E-3</v>
      </c>
      <c r="AZ1611" s="13">
        <f t="shared" si="2167"/>
        <v>4.0520959997695052E-4</v>
      </c>
      <c r="BA1611" s="13">
        <f t="shared" si="2168"/>
        <v>7.136666118720127E-5</v>
      </c>
      <c r="BB1611" s="13">
        <f t="shared" si="2169"/>
        <v>9.4269737118120375E-6</v>
      </c>
      <c r="BC1611" s="13">
        <f t="shared" si="2170"/>
        <v>9.9618316883382645E-7</v>
      </c>
      <c r="BD1611" s="13">
        <f t="shared" si="2171"/>
        <v>3.5375594622969853E-6</v>
      </c>
      <c r="BE1611" s="13">
        <f t="shared" si="2172"/>
        <v>5.7191218483048612E-6</v>
      </c>
      <c r="BF1611" s="13">
        <f t="shared" si="2173"/>
        <v>4.6230112969634787E-6</v>
      </c>
      <c r="BG1611" s="13">
        <f t="shared" si="2174"/>
        <v>2.4913187745407271E-6</v>
      </c>
      <c r="BH1611" s="13">
        <f t="shared" si="2175"/>
        <v>1.0069198685155419E-6</v>
      </c>
      <c r="BI1611" s="13">
        <f t="shared" si="2176"/>
        <v>3.2557459349561254E-7</v>
      </c>
      <c r="BJ1611" s="14">
        <f t="shared" si="2177"/>
        <v>0.64015851055911899</v>
      </c>
      <c r="BK1611" s="14">
        <f t="shared" si="2178"/>
        <v>0.24208295870096833</v>
      </c>
      <c r="BL1611" s="14">
        <f t="shared" si="2179"/>
        <v>0.11499685003964837</v>
      </c>
      <c r="BM1611" s="14">
        <f t="shared" si="2180"/>
        <v>0.36110162171323373</v>
      </c>
      <c r="BN1611" s="14">
        <f t="shared" si="2181"/>
        <v>0.63748086143395533</v>
      </c>
    </row>
    <row r="1612" spans="1:66" x14ac:dyDescent="0.25">
      <c r="A1612" t="s">
        <v>349</v>
      </c>
      <c r="B1612" t="s">
        <v>289</v>
      </c>
      <c r="C1612" t="s">
        <v>283</v>
      </c>
      <c r="D1612" t="s">
        <v>402</v>
      </c>
      <c r="E1612" s="10">
        <f>VLOOKUP(A1612,home!$A$2:$E$405,3,FALSE)</f>
        <v>1.53</v>
      </c>
      <c r="F1612" s="10">
        <f>VLOOKUP(B1612,home!$B$2:$E$405,3,FALSE)</f>
        <v>0.65359999999999996</v>
      </c>
      <c r="G1612" s="10">
        <f>VLOOKUP(C1612,away!$B$2:$E$405,4,FALSE)</f>
        <v>0.65359999999999996</v>
      </c>
      <c r="H1612" s="10">
        <f>VLOOKUP(A1612,away!$A$2:$E$405,3,FALSE)</f>
        <v>1.075</v>
      </c>
      <c r="I1612" s="10">
        <f>VLOOKUP(C1612,away!$B$2:$E$405,3,FALSE)</f>
        <v>1.6278999999999999</v>
      </c>
      <c r="J1612" s="10">
        <f>VLOOKUP(B1612,home!$B$2:$E$405,4,FALSE)</f>
        <v>1.0078</v>
      </c>
      <c r="K1612" s="12">
        <f t="shared" si="2126"/>
        <v>0.65360522879999994</v>
      </c>
      <c r="L1612" s="12">
        <f t="shared" si="2127"/>
        <v>1.7636424414999998</v>
      </c>
      <c r="M1612" s="13">
        <f t="shared" si="2128"/>
        <v>8.9166696182103128E-2</v>
      </c>
      <c r="N1612" s="13">
        <f t="shared" si="2129"/>
        <v>5.8279818859443583E-2</v>
      </c>
      <c r="O1612" s="13">
        <f t="shared" si="2130"/>
        <v>0.15725816975509305</v>
      </c>
      <c r="P1612" s="13">
        <f t="shared" si="2131"/>
        <v>0.10278476202344679</v>
      </c>
      <c r="Q1612" s="13">
        <f t="shared" si="2132"/>
        <v>1.9045997170024587E-2</v>
      </c>
      <c r="R1612" s="13">
        <f t="shared" si="2133"/>
        <v>0.1386735912263469</v>
      </c>
      <c r="S1612" s="13">
        <f t="shared" si="2134"/>
        <v>2.9620664879857539E-2</v>
      </c>
      <c r="T1612" s="13">
        <f t="shared" si="2135"/>
        <v>3.3590328949744244E-2</v>
      </c>
      <c r="U1612" s="13">
        <f t="shared" si="2136"/>
        <v>9.0637784322014109E-2</v>
      </c>
      <c r="V1612" s="13">
        <f t="shared" si="2137"/>
        <v>3.7938342465574631E-3</v>
      </c>
      <c r="W1612" s="13">
        <f t="shared" si="2138"/>
        <v>4.1495211126793578E-3</v>
      </c>
      <c r="X1612" s="13">
        <f t="shared" si="2139"/>
        <v>7.3182715462216169E-3</v>
      </c>
      <c r="Y1612" s="13">
        <f t="shared" si="2140"/>
        <v>6.4534071486691382E-3</v>
      </c>
      <c r="Z1612" s="13">
        <f t="shared" si="2141"/>
        <v>8.1523543667335802E-2</v>
      </c>
      <c r="AA1612" s="13">
        <f t="shared" si="2142"/>
        <v>5.3284214411275788E-2</v>
      </c>
      <c r="AB1612" s="13">
        <f t="shared" si="2143"/>
        <v>1.7413420575855081E-2</v>
      </c>
      <c r="AC1612" s="13">
        <f t="shared" si="2144"/>
        <v>2.733281923671008E-4</v>
      </c>
      <c r="AD1612" s="13">
        <f t="shared" si="2145"/>
        <v>6.7803717406580532E-4</v>
      </c>
      <c r="AE1612" s="13">
        <f t="shared" si="2146"/>
        <v>1.1958151370971772E-3</v>
      </c>
      <c r="AF1612" s="13">
        <f t="shared" si="2147"/>
        <v>1.0544951639863615E-3</v>
      </c>
      <c r="AG1612" s="13">
        <f t="shared" si="2148"/>
        <v>6.1991747518761646E-4</v>
      </c>
      <c r="AH1612" s="13">
        <f t="shared" si="2149"/>
        <v>3.5944595398297988E-2</v>
      </c>
      <c r="AI1612" s="13">
        <f t="shared" si="2150"/>
        <v>2.3493575499427974E-2</v>
      </c>
      <c r="AJ1612" s="13">
        <f t="shared" si="2151"/>
        <v>7.6777618948168464E-3</v>
      </c>
      <c r="AK1612" s="13">
        <f t="shared" si="2152"/>
        <v>1.672741773311229E-3</v>
      </c>
      <c r="AL1612" s="13">
        <f t="shared" si="2153"/>
        <v>1.2602899696709944E-5</v>
      </c>
      <c r="AM1612" s="13">
        <f t="shared" si="2154"/>
        <v>8.8633728458037249E-5</v>
      </c>
      <c r="AN1612" s="13">
        <f t="shared" si="2155"/>
        <v>1.5631820525698081E-4</v>
      </c>
      <c r="AO1612" s="13">
        <f t="shared" si="2156"/>
        <v>1.3784471058515992E-4</v>
      </c>
      <c r="AP1612" s="13">
        <f t="shared" si="2157"/>
        <v>8.1036260641424094E-5</v>
      </c>
      <c r="AQ1612" s="13">
        <f t="shared" si="2158"/>
        <v>3.5729747141917883E-5</v>
      </c>
      <c r="AR1612" s="13">
        <f t="shared" si="2159"/>
        <v>1.2678682797396789E-2</v>
      </c>
      <c r="AS1612" s="13">
        <f t="shared" si="2160"/>
        <v>8.2868533706751506E-3</v>
      </c>
      <c r="AT1612" s="13">
        <f t="shared" si="2161"/>
        <v>2.7081653466860911E-3</v>
      </c>
      <c r="AU1612" s="13">
        <f t="shared" si="2162"/>
        <v>5.900236770163313E-4</v>
      </c>
      <c r="AV1612" s="13">
        <f t="shared" si="2163"/>
        <v>9.6410640103419102E-5</v>
      </c>
      <c r="AW1612" s="13">
        <f t="shared" si="2164"/>
        <v>4.0354692128991078E-7</v>
      </c>
      <c r="AX1612" s="13">
        <f t="shared" si="2165"/>
        <v>9.6552447280354135E-6</v>
      </c>
      <c r="AY1612" s="13">
        <f t="shared" si="2166"/>
        <v>1.7028399385432377E-5</v>
      </c>
      <c r="AZ1612" s="13">
        <f t="shared" si="2167"/>
        <v>1.5016003933480532E-5</v>
      </c>
      <c r="BA1612" s="13">
        <f t="shared" si="2168"/>
        <v>8.8276206129390679E-6</v>
      </c>
      <c r="BB1612" s="13">
        <f t="shared" si="2169"/>
        <v>3.8921915926098948E-6</v>
      </c>
      <c r="BC1612" s="13">
        <f t="shared" si="2170"/>
        <v>1.3728868566352582E-6</v>
      </c>
      <c r="BD1612" s="13">
        <f t="shared" si="2171"/>
        <v>3.7267771806341497E-3</v>
      </c>
      <c r="BE1612" s="13">
        <f t="shared" si="2172"/>
        <v>2.4358410518350014E-3</v>
      </c>
      <c r="BF1612" s="13">
        <f t="shared" si="2173"/>
        <v>7.9603922400252433E-4</v>
      </c>
      <c r="BG1612" s="13">
        <f t="shared" si="2174"/>
        <v>1.7343179971264814E-4</v>
      </c>
      <c r="BH1612" s="13">
        <f t="shared" si="2175"/>
        <v>2.833898278309528E-5</v>
      </c>
      <c r="BI1612" s="13">
        <f t="shared" si="2176"/>
        <v>3.7045014651808517E-6</v>
      </c>
      <c r="BJ1612" s="14">
        <f t="shared" si="2177"/>
        <v>0.1329409647363122</v>
      </c>
      <c r="BK1612" s="14">
        <f t="shared" si="2178"/>
        <v>0.2256689168234142</v>
      </c>
      <c r="BL1612" s="14">
        <f t="shared" si="2179"/>
        <v>0.5575801234287493</v>
      </c>
      <c r="BM1612" s="14">
        <f t="shared" si="2180"/>
        <v>0.43248788858688925</v>
      </c>
      <c r="BN1612" s="14">
        <f t="shared" si="2181"/>
        <v>0.56520903521645804</v>
      </c>
    </row>
    <row r="1613" spans="1:66" x14ac:dyDescent="0.25">
      <c r="A1613" t="s">
        <v>357</v>
      </c>
      <c r="B1613" t="s">
        <v>328</v>
      </c>
      <c r="C1613" t="s">
        <v>331</v>
      </c>
      <c r="D1613" t="s">
        <v>402</v>
      </c>
      <c r="E1613" s="10">
        <f>VLOOKUP(A1613,home!$A$2:$E$405,3,FALSE)</f>
        <v>1.9630000000000001</v>
      </c>
      <c r="F1613" s="10">
        <f>VLOOKUP(B1613,home!$B$2:$E$405,3,FALSE)</f>
        <v>0.84899999999999998</v>
      </c>
      <c r="G1613" s="10">
        <f>VLOOKUP(C1613,away!$B$2:$E$405,4,FALSE)</f>
        <v>1.4434</v>
      </c>
      <c r="H1613" s="10">
        <f>VLOOKUP(A1613,away!$A$2:$E$405,3,FALSE)</f>
        <v>1.5185</v>
      </c>
      <c r="I1613" s="10">
        <f>VLOOKUP(C1613,away!$B$2:$E$405,3,FALSE)</f>
        <v>0.76829999999999998</v>
      </c>
      <c r="J1613" s="10">
        <f>VLOOKUP(B1613,home!$B$2:$E$405,4,FALSE)</f>
        <v>1.3170999999999999</v>
      </c>
      <c r="K1613" s="12">
        <f t="shared" si="2126"/>
        <v>2.4055516758</v>
      </c>
      <c r="L1613" s="12">
        <f t="shared" si="2127"/>
        <v>1.5366125617049999</v>
      </c>
      <c r="M1613" s="13">
        <f t="shared" si="2128"/>
        <v>1.9406169703767434E-2</v>
      </c>
      <c r="N1613" s="13">
        <f t="shared" si="2129"/>
        <v>4.6682544051756945E-2</v>
      </c>
      <c r="O1613" s="13">
        <f t="shared" si="2130"/>
        <v>2.9819764141388032E-2</v>
      </c>
      <c r="P1613" s="13">
        <f t="shared" si="2131"/>
        <v>7.1732983602276743E-2</v>
      </c>
      <c r="Q1613" s="13">
        <f t="shared" si="2132"/>
        <v>5.6148636037155628E-2</v>
      </c>
      <c r="R1613" s="13">
        <f t="shared" si="2133"/>
        <v>2.2910712083368586E-2</v>
      </c>
      <c r="S1613" s="13">
        <f t="shared" si="2134"/>
        <v>6.6288466696825227E-2</v>
      </c>
      <c r="T1613" s="13">
        <f t="shared" si="2135"/>
        <v>8.6278699457295369E-2</v>
      </c>
      <c r="U1613" s="13">
        <f t="shared" si="2136"/>
        <v>5.5112901845918619E-2</v>
      </c>
      <c r="V1613" s="13">
        <f t="shared" si="2137"/>
        <v>2.7225416608159657E-2</v>
      </c>
      <c r="W1613" s="13">
        <f t="shared" si="2138"/>
        <v>4.502281517102133E-2</v>
      </c>
      <c r="X1613" s="13">
        <f t="shared" si="2139"/>
        <v>6.9182623355113812E-2</v>
      </c>
      <c r="Y1613" s="13">
        <f t="shared" si="2140"/>
        <v>5.3153444049586808E-2</v>
      </c>
      <c r="Z1613" s="13">
        <f t="shared" si="2141"/>
        <v>1.17349626616369E-2</v>
      </c>
      <c r="AA1613" s="13">
        <f t="shared" si="2142"/>
        <v>2.8229059096151077E-2</v>
      </c>
      <c r="AB1613" s="13">
        <f t="shared" si="2143"/>
        <v>3.3953230207501732E-2</v>
      </c>
      <c r="AC1613" s="13">
        <f t="shared" si="2144"/>
        <v>6.2897534422362393E-3</v>
      </c>
      <c r="AD1613" s="13">
        <f t="shared" si="2145"/>
        <v>2.7076177120970997E-2</v>
      </c>
      <c r="AE1613" s="13">
        <f t="shared" si="2146"/>
        <v>4.1605593887033554E-2</v>
      </c>
      <c r="AF1613" s="13">
        <f t="shared" si="2147"/>
        <v>3.1965839102006267E-2</v>
      </c>
      <c r="AG1613" s="13">
        <f t="shared" si="2148"/>
        <v>1.63730366365279E-2</v>
      </c>
      <c r="AH1613" s="13">
        <f t="shared" si="2149"/>
        <v>4.5080227592526013E-3</v>
      </c>
      <c r="AI1613" s="13">
        <f t="shared" si="2150"/>
        <v>1.0844281703064637E-2</v>
      </c>
      <c r="AJ1613" s="13">
        <f t="shared" si="2151"/>
        <v>1.3043240011827209E-2</v>
      </c>
      <c r="AK1613" s="13">
        <f t="shared" si="2152"/>
        <v>1.0458729289437517E-2</v>
      </c>
      <c r="AL1613" s="13">
        <f t="shared" si="2153"/>
        <v>9.2997801713896183E-4</v>
      </c>
      <c r="AM1613" s="13">
        <f t="shared" si="2154"/>
        <v>1.3026628649521888E-2</v>
      </c>
      <c r="AN1613" s="13">
        <f t="shared" si="2155"/>
        <v>2.0016881219521571E-2</v>
      </c>
      <c r="AO1613" s="13">
        <f t="shared" si="2156"/>
        <v>1.5379095564036875E-2</v>
      </c>
      <c r="AP1613" s="13">
        <f t="shared" si="2157"/>
        <v>7.8772371437869013E-3</v>
      </c>
      <c r="AQ1613" s="13">
        <f t="shared" si="2158"/>
        <v>3.0260653866680423E-3</v>
      </c>
      <c r="AR1613" s="13">
        <f t="shared" si="2159"/>
        <v>1.3854168800639156E-3</v>
      </c>
      <c r="AS1613" s="13">
        <f t="shared" si="2160"/>
        <v>3.3326918975193601E-3</v>
      </c>
      <c r="AT1613" s="13">
        <f t="shared" si="2161"/>
        <v>4.0084812895013894E-3</v>
      </c>
      <c r="AU1613" s="13">
        <f t="shared" si="2162"/>
        <v>3.2142029611243374E-3</v>
      </c>
      <c r="AV1613" s="13">
        <f t="shared" si="2163"/>
        <v>1.9329828298734928E-3</v>
      </c>
      <c r="AW1613" s="13">
        <f t="shared" si="2164"/>
        <v>9.5488100022122927E-5</v>
      </c>
      <c r="AX1613" s="13">
        <f t="shared" si="2165"/>
        <v>5.22270472964694E-3</v>
      </c>
      <c r="AY1613" s="13">
        <f t="shared" si="2166"/>
        <v>8.0252736936516026E-3</v>
      </c>
      <c r="AZ1613" s="13">
        <f t="shared" si="2167"/>
        <v>6.1658681843928705E-3</v>
      </c>
      <c r="BA1613" s="13">
        <f t="shared" si="2168"/>
        <v>3.1581835019850952E-3</v>
      </c>
      <c r="BB1613" s="13">
        <f t="shared" si="2169"/>
        <v>1.2132261103299463E-3</v>
      </c>
      <c r="BC1613" s="13">
        <f t="shared" si="2170"/>
        <v>3.7285169626429811E-4</v>
      </c>
      <c r="BD1613" s="13">
        <f t="shared" si="2171"/>
        <v>3.548081635173936E-4</v>
      </c>
      <c r="BE1613" s="13">
        <f t="shared" si="2172"/>
        <v>8.5350937233678664E-4</v>
      </c>
      <c r="BF1613" s="13">
        <f t="shared" si="2173"/>
        <v>1.0265804504678818E-3</v>
      </c>
      <c r="BG1613" s="13">
        <f t="shared" si="2174"/>
        <v>8.2316410765551063E-4</v>
      </c>
      <c r="BH1613" s="13">
        <f t="shared" si="2175"/>
        <v>4.9504094965728117E-4</v>
      </c>
      <c r="BI1613" s="13">
        <f t="shared" si="2176"/>
        <v>2.3816931720753936E-4</v>
      </c>
      <c r="BJ1613" s="14">
        <f t="shared" si="2177"/>
        <v>0.55697342474827449</v>
      </c>
      <c r="BK1613" s="14">
        <f t="shared" si="2178"/>
        <v>0.19989804176405587</v>
      </c>
      <c r="BL1613" s="14">
        <f t="shared" si="2179"/>
        <v>0.22654498935683498</v>
      </c>
      <c r="BM1613" s="14">
        <f t="shared" si="2180"/>
        <v>0.74052082331745928</v>
      </c>
      <c r="BN1613" s="14">
        <f t="shared" si="2181"/>
        <v>0.24670080961971341</v>
      </c>
    </row>
    <row r="1614" spans="1:66" x14ac:dyDescent="0.25">
      <c r="A1614" t="s">
        <v>357</v>
      </c>
      <c r="B1614" t="s">
        <v>335</v>
      </c>
      <c r="C1614" t="s">
        <v>332</v>
      </c>
      <c r="D1614" t="s">
        <v>402</v>
      </c>
      <c r="E1614" s="10">
        <f>VLOOKUP(A1614,home!$A$2:$E$405,3,FALSE)</f>
        <v>1.9630000000000001</v>
      </c>
      <c r="F1614" s="10">
        <f>VLOOKUP(B1614,home!$B$2:$E$405,3,FALSE)</f>
        <v>1.5283</v>
      </c>
      <c r="G1614" s="10">
        <f>VLOOKUP(C1614,away!$B$2:$E$405,4,FALSE)</f>
        <v>0.81510000000000005</v>
      </c>
      <c r="H1614" s="10">
        <f>VLOOKUP(A1614,away!$A$2:$E$405,3,FALSE)</f>
        <v>1.5185</v>
      </c>
      <c r="I1614" s="10">
        <f>VLOOKUP(C1614,away!$B$2:$E$405,3,FALSE)</f>
        <v>0.92200000000000004</v>
      </c>
      <c r="J1614" s="10">
        <f>VLOOKUP(B1614,home!$B$2:$E$405,4,FALSE)</f>
        <v>0.54879999999999995</v>
      </c>
      <c r="K1614" s="12">
        <f t="shared" si="2126"/>
        <v>2.4453431187900003</v>
      </c>
      <c r="L1614" s="12">
        <f t="shared" si="2127"/>
        <v>0.76835128159999999</v>
      </c>
      <c r="M1614" s="13">
        <f t="shared" si="2128"/>
        <v>4.0207794850899883E-2</v>
      </c>
      <c r="N1614" s="13">
        <f t="shared" si="2129"/>
        <v>9.8321854460368036E-2</v>
      </c>
      <c r="O1614" s="13">
        <f t="shared" si="2130"/>
        <v>3.0893710703998805E-2</v>
      </c>
      <c r="P1614" s="13">
        <f t="shared" si="2131"/>
        <v>7.5545722883912453E-2</v>
      </c>
      <c r="Q1614" s="13">
        <f t="shared" si="2132"/>
        <v>0.12021533511566644</v>
      </c>
      <c r="R1614" s="13">
        <f t="shared" si="2133"/>
        <v>1.1868611106398559E-2</v>
      </c>
      <c r="S1614" s="13">
        <f t="shared" si="2134"/>
        <v>3.5485384533125934E-2</v>
      </c>
      <c r="T1614" s="13">
        <f t="shared" si="2135"/>
        <v>9.2367606804095781E-2</v>
      </c>
      <c r="U1614" s="13">
        <f t="shared" si="2136"/>
        <v>2.9022826498626288E-2</v>
      </c>
      <c r="V1614" s="13">
        <f t="shared" si="2137"/>
        <v>7.4080965210008513E-3</v>
      </c>
      <c r="W1614" s="13">
        <f t="shared" si="2138"/>
        <v>9.7989247499376278E-2</v>
      </c>
      <c r="X1614" s="13">
        <f t="shared" si="2139"/>
        <v>7.529016389916536E-2</v>
      </c>
      <c r="Y1614" s="13">
        <f t="shared" si="2140"/>
        <v>2.8924646961898875E-2</v>
      </c>
      <c r="Z1614" s="13">
        <f t="shared" si="2141"/>
        <v>3.039754184804443E-3</v>
      </c>
      <c r="AA1614" s="13">
        <f t="shared" si="2142"/>
        <v>7.4332419786246511E-3</v>
      </c>
      <c r="AB1614" s="13">
        <f t="shared" si="2143"/>
        <v>9.0884135613653796E-3</v>
      </c>
      <c r="AC1614" s="13">
        <f t="shared" si="2144"/>
        <v>8.6993394090020696E-4</v>
      </c>
      <c r="AD1614" s="13">
        <f t="shared" si="2145"/>
        <v>5.9904333022002508E-2</v>
      </c>
      <c r="AE1614" s="13">
        <f t="shared" si="2146"/>
        <v>4.6027571050848821E-2</v>
      </c>
      <c r="AF1614" s="13">
        <f t="shared" si="2147"/>
        <v>1.7682671602927375E-2</v>
      </c>
      <c r="AG1614" s="13">
        <f t="shared" si="2148"/>
        <v>4.5288344627403927E-3</v>
      </c>
      <c r="AH1614" s="13">
        <f t="shared" si="2149"/>
        <v>5.838997559108641E-4</v>
      </c>
      <c r="AI1614" s="13">
        <f t="shared" si="2150"/>
        <v>1.4278352501797924E-3</v>
      </c>
      <c r="AJ1614" s="13">
        <f t="shared" si="2151"/>
        <v>1.745773551896477E-3</v>
      </c>
      <c r="AK1614" s="13">
        <f t="shared" si="2152"/>
        <v>1.4230051140318759E-3</v>
      </c>
      <c r="AL1614" s="13">
        <f t="shared" si="2153"/>
        <v>6.5380146979222915E-5</v>
      </c>
      <c r="AM1614" s="13">
        <f t="shared" si="2154"/>
        <v>2.9297329708211681E-2</v>
      </c>
      <c r="AN1614" s="13">
        <f t="shared" si="2155"/>
        <v>2.25106408287622E-2</v>
      </c>
      <c r="AO1614" s="13">
        <f t="shared" si="2156"/>
        <v>8.6480398652083595E-3</v>
      </c>
      <c r="AP1614" s="13">
        <f t="shared" si="2157"/>
        <v>2.2149108379202454E-3</v>
      </c>
      <c r="AQ1614" s="13">
        <f t="shared" si="2158"/>
        <v>4.2545739523643751E-4</v>
      </c>
      <c r="AR1614" s="13">
        <f t="shared" si="2159"/>
        <v>8.9728025156007938E-5</v>
      </c>
      <c r="AS1614" s="13">
        <f t="shared" si="2160"/>
        <v>2.1941580887786005E-4</v>
      </c>
      <c r="AT1614" s="13">
        <f t="shared" si="2161"/>
        <v>2.6827346919660851E-4</v>
      </c>
      <c r="AU1614" s="13">
        <f t="shared" si="2162"/>
        <v>2.1867356061794924E-4</v>
      </c>
      <c r="AV1614" s="13">
        <f t="shared" si="2163"/>
        <v>1.3368297167960254E-4</v>
      </c>
      <c r="AW1614" s="13">
        <f t="shared" si="2164"/>
        <v>3.4122670907452562E-6</v>
      </c>
      <c r="AX1614" s="13">
        <f t="shared" si="2165"/>
        <v>1.1940337266816217E-2</v>
      </c>
      <c r="AY1614" s="13">
        <f t="shared" si="2166"/>
        <v>9.1743734416944809E-3</v>
      </c>
      <c r="AZ1614" s="13">
        <f t="shared" si="2167"/>
        <v>3.5245707959014783E-3</v>
      </c>
      <c r="BA1614" s="13">
        <f t="shared" si="2168"/>
        <v>9.0270282937361126E-4</v>
      </c>
      <c r="BB1614" s="13">
        <f t="shared" si="2169"/>
        <v>1.7339821896329003E-4</v>
      </c>
      <c r="BC1614" s="13">
        <f t="shared" si="2170"/>
        <v>2.664614875352027E-5</v>
      </c>
      <c r="BD1614" s="13">
        <f t="shared" si="2171"/>
        <v>1.1490440520675956E-5</v>
      </c>
      <c r="BE1614" s="13">
        <f t="shared" si="2172"/>
        <v>2.8098069659100734E-5</v>
      </c>
      <c r="BF1614" s="13">
        <f t="shared" si="2173"/>
        <v>3.4354710646082037E-5</v>
      </c>
      <c r="BG1614" s="13">
        <f t="shared" si="2174"/>
        <v>2.8003018425472763E-5</v>
      </c>
      <c r="BH1614" s="13">
        <f t="shared" si="2175"/>
        <v>1.7119247103019853E-5</v>
      </c>
      <c r="BI1614" s="13">
        <f t="shared" si="2176"/>
        <v>8.3724866204470479E-6</v>
      </c>
      <c r="BJ1614" s="14">
        <f t="shared" si="2177"/>
        <v>0.73009067221593149</v>
      </c>
      <c r="BK1614" s="14">
        <f t="shared" si="2178"/>
        <v>0.16875668631851301</v>
      </c>
      <c r="BL1614" s="14">
        <f t="shared" si="2179"/>
        <v>9.4544529329535512E-2</v>
      </c>
      <c r="BM1614" s="14">
        <f t="shared" si="2180"/>
        <v>0.61020765175293645</v>
      </c>
      <c r="BN1614" s="14">
        <f t="shared" si="2181"/>
        <v>0.37705302912124422</v>
      </c>
    </row>
    <row r="1615" spans="1:66" x14ac:dyDescent="0.25">
      <c r="A1615" t="s">
        <v>357</v>
      </c>
      <c r="B1615" t="s">
        <v>337</v>
      </c>
      <c r="C1615" t="s">
        <v>336</v>
      </c>
      <c r="D1615" t="s">
        <v>402</v>
      </c>
      <c r="E1615" s="10">
        <f>VLOOKUP(A1615,home!$A$2:$E$405,3,FALSE)</f>
        <v>1.9630000000000001</v>
      </c>
      <c r="F1615" s="10">
        <f>VLOOKUP(B1615,home!$B$2:$E$405,3,FALSE)</f>
        <v>0.93389999999999995</v>
      </c>
      <c r="G1615" s="10">
        <f>VLOOKUP(C1615,away!$B$2:$E$405,4,FALSE)</f>
        <v>1.5283</v>
      </c>
      <c r="H1615" s="10">
        <f>VLOOKUP(A1615,away!$A$2:$E$405,3,FALSE)</f>
        <v>1.5185</v>
      </c>
      <c r="I1615" s="10">
        <f>VLOOKUP(C1615,away!$B$2:$E$405,3,FALSE)</f>
        <v>0.87809999999999999</v>
      </c>
      <c r="J1615" s="10">
        <f>VLOOKUP(B1615,home!$B$2:$E$405,4,FALSE)</f>
        <v>1.4268000000000001</v>
      </c>
      <c r="K1615" s="12">
        <f t="shared" si="2126"/>
        <v>2.8017494033100001</v>
      </c>
      <c r="L1615" s="12">
        <f t="shared" si="2127"/>
        <v>1.90248777198</v>
      </c>
      <c r="M1615" s="13">
        <f t="shared" si="2128"/>
        <v>9.0568203498407399E-3</v>
      </c>
      <c r="N1615" s="13">
        <f t="shared" si="2129"/>
        <v>2.5374941011052161E-2</v>
      </c>
      <c r="O1615" s="13">
        <f t="shared" si="2130"/>
        <v>1.7230489968591636E-2</v>
      </c>
      <c r="P1615" s="13">
        <f t="shared" si="2131"/>
        <v>4.8275514988240557E-2</v>
      </c>
      <c r="Q1615" s="13">
        <f t="shared" si="2132"/>
        <v>3.5547112918370927E-2</v>
      </c>
      <c r="R1615" s="13">
        <f t="shared" si="2133"/>
        <v>1.6390398235234825E-2</v>
      </c>
      <c r="S1615" s="13">
        <f t="shared" si="2134"/>
        <v>6.433067173019559E-2</v>
      </c>
      <c r="T1615" s="13">
        <f t="shared" si="2135"/>
        <v>6.7627947656392989E-2</v>
      </c>
      <c r="U1615" s="13">
        <f t="shared" si="2136"/>
        <v>4.5921788475582447E-2</v>
      </c>
      <c r="V1615" s="13">
        <f t="shared" si="2137"/>
        <v>3.8100154694396822E-2</v>
      </c>
      <c r="W1615" s="13">
        <f t="shared" si="2138"/>
        <v>3.3198034136146311E-2</v>
      </c>
      <c r="X1615" s="13">
        <f t="shared" si="2139"/>
        <v>6.3158853997792988E-2</v>
      </c>
      <c r="Y1615" s="13">
        <f t="shared" si="2140"/>
        <v>6.0079473711535658E-2</v>
      </c>
      <c r="Z1615" s="13">
        <f t="shared" si="2141"/>
        <v>1.0394177406805608E-2</v>
      </c>
      <c r="AA1615" s="13">
        <f t="shared" si="2142"/>
        <v>2.9121880347415894E-2</v>
      </c>
      <c r="AB1615" s="13">
        <f t="shared" si="2143"/>
        <v>4.079610544331886E-2</v>
      </c>
      <c r="AC1615" s="13">
        <f t="shared" si="2144"/>
        <v>1.2692814075168089E-2</v>
      </c>
      <c r="AD1615" s="13">
        <f t="shared" si="2145"/>
        <v>2.3253143083003237E-2</v>
      </c>
      <c r="AE1615" s="13">
        <f t="shared" si="2146"/>
        <v>4.4238820375514985E-2</v>
      </c>
      <c r="AF1615" s="13">
        <f t="shared" si="2147"/>
        <v>4.2081907405618471E-2</v>
      </c>
      <c r="AG1615" s="13">
        <f t="shared" si="2148"/>
        <v>2.6686771420261247E-2</v>
      </c>
      <c r="AH1615" s="13">
        <f t="shared" si="2149"/>
        <v>4.9436988540596128E-3</v>
      </c>
      <c r="AI1615" s="13">
        <f t="shared" si="2150"/>
        <v>1.3851005314505851E-2</v>
      </c>
      <c r="AJ1615" s="13">
        <f t="shared" si="2151"/>
        <v>1.9403522937580207E-2</v>
      </c>
      <c r="AK1615" s="13">
        <f t="shared" si="2152"/>
        <v>1.8121269604159083E-2</v>
      </c>
      <c r="AL1615" s="13">
        <f t="shared" si="2153"/>
        <v>2.7062572181394879E-3</v>
      </c>
      <c r="AM1615" s="13">
        <f t="shared" si="2154"/>
        <v>1.3029895951577275E-2</v>
      </c>
      <c r="AN1615" s="13">
        <f t="shared" si="2155"/>
        <v>2.4789217718047474E-2</v>
      </c>
      <c r="AO1615" s="13">
        <f t="shared" si="2156"/>
        <v>2.3580591792767645E-2</v>
      </c>
      <c r="AP1615" s="13">
        <f t="shared" si="2157"/>
        <v>1.4953929180597462E-2</v>
      </c>
      <c r="AQ1615" s="13">
        <f t="shared" si="2158"/>
        <v>7.1124168522853923E-3</v>
      </c>
      <c r="AR1615" s="13">
        <f t="shared" si="2159"/>
        <v>1.8810653236399904E-3</v>
      </c>
      <c r="AS1615" s="13">
        <f t="shared" si="2160"/>
        <v>5.2702736480954747E-3</v>
      </c>
      <c r="AT1615" s="13">
        <f t="shared" si="2161"/>
        <v>7.3829930244159589E-3</v>
      </c>
      <c r="AU1615" s="13">
        <f t="shared" si="2162"/>
        <v>6.8950987669331018E-3</v>
      </c>
      <c r="AV1615" s="13">
        <f t="shared" si="2163"/>
        <v>4.8295847140045842E-3</v>
      </c>
      <c r="AW1615" s="13">
        <f t="shared" si="2164"/>
        <v>4.006985155012193E-4</v>
      </c>
      <c r="AX1615" s="13">
        <f t="shared" si="2165"/>
        <v>6.084417201253833E-3</v>
      </c>
      <c r="AY1615" s="13">
        <f t="shared" si="2166"/>
        <v>1.1575529325010195E-2</v>
      </c>
      <c r="AZ1615" s="13">
        <f t="shared" si="2167"/>
        <v>1.10111514975139E-2</v>
      </c>
      <c r="BA1615" s="13">
        <f t="shared" si="2168"/>
        <v>6.9828603598131537E-3</v>
      </c>
      <c r="BB1615" s="13">
        <f t="shared" si="2169"/>
        <v>3.3212016119970964E-3</v>
      </c>
      <c r="BC1615" s="13">
        <f t="shared" si="2170"/>
        <v>1.263709091020948E-3</v>
      </c>
      <c r="BD1615" s="13">
        <f t="shared" si="2171"/>
        <v>5.9645062942011412E-4</v>
      </c>
      <c r="BE1615" s="13">
        <f t="shared" si="2172"/>
        <v>1.6711051950816787E-3</v>
      </c>
      <c r="BF1615" s="13">
        <f t="shared" si="2173"/>
        <v>2.3410089915941678E-3</v>
      </c>
      <c r="BG1615" s="13">
        <f t="shared" si="2174"/>
        <v>2.1863068484474345E-3</v>
      </c>
      <c r="BH1615" s="13">
        <f t="shared" si="2175"/>
        <v>1.5313709770225419E-3</v>
      </c>
      <c r="BI1615" s="13">
        <f t="shared" si="2176"/>
        <v>8.5810354422383162E-4</v>
      </c>
      <c r="BJ1615" s="14">
        <f t="shared" si="2177"/>
        <v>0.54495192629757327</v>
      </c>
      <c r="BK1615" s="14">
        <f t="shared" si="2178"/>
        <v>0.18673776238099149</v>
      </c>
      <c r="BL1615" s="14">
        <f t="shared" si="2179"/>
        <v>0.24122352084332727</v>
      </c>
      <c r="BM1615" s="14">
        <f t="shared" si="2180"/>
        <v>0.82025727864785747</v>
      </c>
      <c r="BN1615" s="14">
        <f t="shared" si="2181"/>
        <v>0.15187527747133087</v>
      </c>
    </row>
    <row r="1616" spans="1:66" x14ac:dyDescent="0.25">
      <c r="A1616" t="s">
        <v>290</v>
      </c>
      <c r="B1616" t="s">
        <v>307</v>
      </c>
      <c r="C1616" t="s">
        <v>297</v>
      </c>
      <c r="D1616" t="s">
        <v>402</v>
      </c>
      <c r="E1616" s="10">
        <f>VLOOKUP(A1616,home!$A$2:$E$405,3,FALSE)</f>
        <v>1.6512</v>
      </c>
      <c r="F1616" s="10">
        <f>VLOOKUP(B1616,home!$B$2:$E$405,3,FALSE)</f>
        <v>1.3626</v>
      </c>
      <c r="G1616" s="10">
        <f>VLOOKUP(C1616,away!$B$2:$E$405,4,FALSE)</f>
        <v>1.3626</v>
      </c>
      <c r="H1616" s="10">
        <f>VLOOKUP(A1616,away!$A$2:$E$405,3,FALSE)</f>
        <v>1.1418999999999999</v>
      </c>
      <c r="I1616" s="10">
        <f>VLOOKUP(C1616,away!$B$2:$E$405,3,FALSE)</f>
        <v>1.1494</v>
      </c>
      <c r="J1616" s="10">
        <f>VLOOKUP(B1616,home!$B$2:$E$405,4,FALSE)</f>
        <v>0.65680000000000005</v>
      </c>
      <c r="K1616" s="12">
        <f t="shared" si="2126"/>
        <v>3.0657479685119999</v>
      </c>
      <c r="L1616" s="12">
        <f t="shared" si="2127"/>
        <v>0.86204990804800008</v>
      </c>
      <c r="M1616" s="13">
        <f t="shared" si="2128"/>
        <v>1.9686978009321968E-2</v>
      </c>
      <c r="N1616" s="13">
        <f t="shared" si="2129"/>
        <v>6.0355312838219245E-2</v>
      </c>
      <c r="O1616" s="13">
        <f t="shared" si="2130"/>
        <v>1.6971157582679003E-2</v>
      </c>
      <c r="P1616" s="13">
        <f t="shared" si="2131"/>
        <v>5.2029291882395183E-2</v>
      </c>
      <c r="Q1616" s="13">
        <f t="shared" si="2132"/>
        <v>9.2517088861338456E-2</v>
      </c>
      <c r="R1616" s="13">
        <f t="shared" si="2133"/>
        <v>7.3149924168082765E-3</v>
      </c>
      <c r="S1616" s="13">
        <f t="shared" si="2134"/>
        <v>3.4376114156546282E-2</v>
      </c>
      <c r="T1616" s="13">
        <f t="shared" si="2135"/>
        <v>7.9754347945785481E-2</v>
      </c>
      <c r="U1616" s="13">
        <f t="shared" si="2136"/>
        <v>2.2425923141510661E-2</v>
      </c>
      <c r="V1616" s="13">
        <f t="shared" si="2137"/>
        <v>1.0094460953307313E-2</v>
      </c>
      <c r="W1616" s="13">
        <f t="shared" si="2138"/>
        <v>9.4544692409764181E-2</v>
      </c>
      <c r="X1616" s="13">
        <f t="shared" si="2139"/>
        <v>8.150224339826366E-2</v>
      </c>
      <c r="Y1616" s="13">
        <f t="shared" si="2140"/>
        <v>3.5129500713589452E-2</v>
      </c>
      <c r="Z1616" s="13">
        <f t="shared" si="2141"/>
        <v>2.101962846760464E-3</v>
      </c>
      <c r="AA1616" s="13">
        <f t="shared" si="2142"/>
        <v>6.4440883273435938E-3</v>
      </c>
      <c r="AB1616" s="13">
        <f t="shared" si="2143"/>
        <v>9.8779753492327597E-3</v>
      </c>
      <c r="AC1616" s="13">
        <f t="shared" si="2144"/>
        <v>1.6673700982902774E-3</v>
      </c>
      <c r="AD1616" s="13">
        <f t="shared" si="2145"/>
        <v>7.2462549672206611E-2</v>
      </c>
      <c r="AE1616" s="13">
        <f t="shared" si="2146"/>
        <v>6.2466334281849348E-2</v>
      </c>
      <c r="AF1616" s="13">
        <f t="shared" si="2147"/>
        <v>2.692454886188193E-2</v>
      </c>
      <c r="AG1616" s="13">
        <f t="shared" si="2148"/>
        <v>7.7367682902064003E-3</v>
      </c>
      <c r="AH1616" s="13">
        <f t="shared" si="2149"/>
        <v>4.5299921969254258E-4</v>
      </c>
      <c r="AI1616" s="13">
        <f t="shared" si="2150"/>
        <v>1.3887814375099336E-3</v>
      </c>
      <c r="AJ1616" s="13">
        <f t="shared" si="2151"/>
        <v>2.1288269353766276E-3</v>
      </c>
      <c r="AK1616" s="13">
        <f t="shared" si="2152"/>
        <v>2.175482284148174E-3</v>
      </c>
      <c r="AL1616" s="13">
        <f t="shared" si="2153"/>
        <v>1.7626287890166762E-4</v>
      </c>
      <c r="AM1616" s="13">
        <f t="shared" si="2154"/>
        <v>4.4430382890153441E-2</v>
      </c>
      <c r="AN1616" s="13">
        <f t="shared" si="2155"/>
        <v>3.8301207484994215E-2</v>
      </c>
      <c r="AO1616" s="13">
        <f t="shared" si="2156"/>
        <v>1.6508776195283317E-2</v>
      </c>
      <c r="AP1616" s="13">
        <f t="shared" si="2157"/>
        <v>4.7437963337096647E-3</v>
      </c>
      <c r="AQ1616" s="13">
        <f t="shared" si="2158"/>
        <v>1.0223472983182139E-3</v>
      </c>
      <c r="AR1616" s="13">
        <f t="shared" si="2159"/>
        <v>7.8101587136354458E-5</v>
      </c>
      <c r="AS1616" s="13">
        <f t="shared" si="2160"/>
        <v>2.3943978210084165E-4</v>
      </c>
      <c r="AT1616" s="13">
        <f t="shared" si="2161"/>
        <v>3.6703101277830568E-4</v>
      </c>
      <c r="AU1616" s="13">
        <f t="shared" si="2162"/>
        <v>3.7507486060199747E-4</v>
      </c>
      <c r="AV1616" s="13">
        <f t="shared" si="2163"/>
        <v>2.8747124798262383E-4</v>
      </c>
      <c r="AW1616" s="13">
        <f t="shared" si="2164"/>
        <v>1.2939789678435687E-5</v>
      </c>
      <c r="AX1616" s="13">
        <f t="shared" si="2165"/>
        <v>2.2702059347616366E-2</v>
      </c>
      <c r="AY1616" s="13">
        <f t="shared" si="2166"/>
        <v>1.9570308173112932E-2</v>
      </c>
      <c r="AZ1616" s="13">
        <f t="shared" si="2167"/>
        <v>8.4352911805515123E-3</v>
      </c>
      <c r="BA1616" s="13">
        <f t="shared" si="2168"/>
        <v>2.4238806621841792E-3</v>
      </c>
      <c r="BB1616" s="13">
        <f t="shared" si="2169"/>
        <v>5.2237652548879924E-4</v>
      </c>
      <c r="BC1616" s="13">
        <f t="shared" si="2170"/>
        <v>9.0062927152810668E-5</v>
      </c>
      <c r="BD1616" s="13">
        <f t="shared" si="2171"/>
        <v>1.1221244334882865E-5</v>
      </c>
      <c r="BE1616" s="13">
        <f t="shared" si="2172"/>
        <v>3.4401507023843935E-5</v>
      </c>
      <c r="BF1616" s="13">
        <f t="shared" si="2173"/>
        <v>5.2733175136050429E-5</v>
      </c>
      <c r="BG1616" s="13">
        <f t="shared" si="2174"/>
        <v>5.3888874848844697E-5</v>
      </c>
      <c r="BH1616" s="13">
        <f t="shared" si="2175"/>
        <v>4.130242714831076E-5</v>
      </c>
      <c r="BI1616" s="13">
        <f t="shared" si="2176"/>
        <v>2.5324566424909706E-5</v>
      </c>
      <c r="BJ1616" s="14">
        <f t="shared" si="2177"/>
        <v>0.77214387629167025</v>
      </c>
      <c r="BK1616" s="14">
        <f t="shared" si="2178"/>
        <v>0.13760078615187563</v>
      </c>
      <c r="BL1616" s="14">
        <f t="shared" si="2179"/>
        <v>7.0746216979818519E-2</v>
      </c>
      <c r="BM1616" s="14">
        <f t="shared" si="2180"/>
        <v>0.71416065229592829</v>
      </c>
      <c r="BN1616" s="14">
        <f t="shared" si="2181"/>
        <v>0.24887482159076213</v>
      </c>
    </row>
    <row r="1617" spans="1:66" x14ac:dyDescent="0.25">
      <c r="A1617" t="s">
        <v>290</v>
      </c>
      <c r="B1617" t="s">
        <v>310</v>
      </c>
      <c r="C1617" t="s">
        <v>305</v>
      </c>
      <c r="D1617" t="s">
        <v>402</v>
      </c>
      <c r="E1617" s="10">
        <f>VLOOKUP(A1617,home!$A$2:$E$405,3,FALSE)</f>
        <v>1.6512</v>
      </c>
      <c r="F1617" s="10">
        <f>VLOOKUP(B1617,home!$B$2:$E$405,3,FALSE)</f>
        <v>0.87060000000000004</v>
      </c>
      <c r="G1617" s="10">
        <f>VLOOKUP(C1617,away!$B$2:$E$405,4,FALSE)</f>
        <v>0.52990000000000004</v>
      </c>
      <c r="H1617" s="10">
        <f>VLOOKUP(A1617,away!$A$2:$E$405,3,FALSE)</f>
        <v>1.1418999999999999</v>
      </c>
      <c r="I1617" s="10">
        <f>VLOOKUP(C1617,away!$B$2:$E$405,3,FALSE)</f>
        <v>1.0399</v>
      </c>
      <c r="J1617" s="10">
        <f>VLOOKUP(B1617,home!$B$2:$E$405,4,FALSE)</f>
        <v>0.54730000000000001</v>
      </c>
      <c r="K1617" s="12">
        <f t="shared" si="2126"/>
        <v>0.76174964812800017</v>
      </c>
      <c r="L1617" s="12">
        <f t="shared" si="2127"/>
        <v>0.64989784861300004</v>
      </c>
      <c r="M1617" s="13">
        <f t="shared" si="2128"/>
        <v>0.24374138904062853</v>
      </c>
      <c r="N1617" s="13">
        <f t="shared" si="2129"/>
        <v>0.18566991733592877</v>
      </c>
      <c r="O1617" s="13">
        <f t="shared" si="2130"/>
        <v>0.15840700435544874</v>
      </c>
      <c r="P1617" s="13">
        <f t="shared" si="2131"/>
        <v>0.12066647982877367</v>
      </c>
      <c r="Q1617" s="13">
        <f t="shared" si="2132"/>
        <v>7.0716997099299295E-2</v>
      </c>
      <c r="R1617" s="13">
        <f t="shared" si="2133"/>
        <v>5.1474185667918129E-2</v>
      </c>
      <c r="S1617" s="13">
        <f t="shared" si="2134"/>
        <v>1.4934270510619772E-2</v>
      </c>
      <c r="T1617" s="13">
        <f t="shared" si="2135"/>
        <v>4.5958824275206381E-2</v>
      </c>
      <c r="U1617" s="13">
        <f t="shared" si="2136"/>
        <v>3.921044282021198E-2</v>
      </c>
      <c r="V1617" s="13">
        <f t="shared" si="2137"/>
        <v>8.2148353968301369E-4</v>
      </c>
      <c r="W1617" s="13">
        <f t="shared" si="2138"/>
        <v>1.7956215885686681E-2</v>
      </c>
      <c r="X1617" s="13">
        <f t="shared" si="2139"/>
        <v>1.1669706073338351E-2</v>
      </c>
      <c r="Y1617" s="13">
        <f t="shared" si="2140"/>
        <v>3.7920584355043267E-3</v>
      </c>
      <c r="Z1617" s="13">
        <f t="shared" si="2141"/>
        <v>1.1150987508228705E-2</v>
      </c>
      <c r="AA1617" s="13">
        <f t="shared" si="2142"/>
        <v>8.494260810672942E-3</v>
      </c>
      <c r="AB1617" s="13">
        <f t="shared" si="2143"/>
        <v>3.2352500918187868E-3</v>
      </c>
      <c r="AC1617" s="13">
        <f t="shared" si="2144"/>
        <v>2.541769971879576E-5</v>
      </c>
      <c r="AD1617" s="13">
        <f t="shared" si="2145"/>
        <v>3.4195352831580595E-3</v>
      </c>
      <c r="AE1617" s="13">
        <f t="shared" si="2146"/>
        <v>2.2223486237806689E-3</v>
      </c>
      <c r="AF1617" s="13">
        <f t="shared" si="2147"/>
        <v>7.2214979473155894E-4</v>
      </c>
      <c r="AG1617" s="13">
        <f t="shared" si="2148"/>
        <v>1.5644119932411993E-4</v>
      </c>
      <c r="AH1617" s="13">
        <f t="shared" si="2149"/>
        <v>1.8117506978770682E-3</v>
      </c>
      <c r="AI1617" s="13">
        <f t="shared" si="2150"/>
        <v>1.3801004566035154E-3</v>
      </c>
      <c r="AJ1617" s="13">
        <f t="shared" si="2151"/>
        <v>5.2564551859951006E-4</v>
      </c>
      <c r="AK1617" s="13">
        <f t="shared" si="2152"/>
        <v>1.3347009627774563E-4</v>
      </c>
      <c r="AL1617" s="13">
        <f t="shared" si="2153"/>
        <v>5.0333090534749643E-7</v>
      </c>
      <c r="AM1617" s="13">
        <f t="shared" si="2154"/>
        <v>5.2096595974138681E-4</v>
      </c>
      <c r="AN1617" s="13">
        <f t="shared" si="2155"/>
        <v>3.3857465643653411E-4</v>
      </c>
      <c r="AO1617" s="13">
        <f t="shared" si="2156"/>
        <v>1.1001947040649456E-4</v>
      </c>
      <c r="AP1617" s="13">
        <f t="shared" si="2157"/>
        <v>2.3833805707574149E-5</v>
      </c>
      <c r="AQ1617" s="13">
        <f t="shared" si="2158"/>
        <v>3.8723847634031693E-6</v>
      </c>
      <c r="AR1617" s="13">
        <f t="shared" si="2159"/>
        <v>2.354905761546817E-4</v>
      </c>
      <c r="AS1617" s="13">
        <f t="shared" si="2160"/>
        <v>1.7938486352328883E-4</v>
      </c>
      <c r="AT1617" s="13">
        <f t="shared" si="2161"/>
        <v>6.8323178334177289E-5</v>
      </c>
      <c r="AU1617" s="13">
        <f t="shared" si="2162"/>
        <v>1.7348385685015382E-5</v>
      </c>
      <c r="AV1617" s="13">
        <f t="shared" si="2163"/>
        <v>3.3037816727873261E-6</v>
      </c>
      <c r="AW1617" s="13">
        <f t="shared" si="2164"/>
        <v>6.9216312484545559E-9</v>
      </c>
      <c r="AX1617" s="13">
        <f t="shared" si="2165"/>
        <v>6.6140939419944518E-5</v>
      </c>
      <c r="AY1617" s="13">
        <f t="shared" si="2166"/>
        <v>4.2984854234264705E-5</v>
      </c>
      <c r="AZ1617" s="13">
        <f t="shared" si="2167"/>
        <v>1.3967882144896019E-5</v>
      </c>
      <c r="BA1617" s="13">
        <f t="shared" si="2168"/>
        <v>3.0258988518826196E-6</v>
      </c>
      <c r="BB1617" s="13">
        <f t="shared" si="2169"/>
        <v>4.9163128848976533E-7</v>
      </c>
      <c r="BC1617" s="13">
        <f t="shared" si="2170"/>
        <v>6.3902023340067161E-8</v>
      </c>
      <c r="BD1617" s="13">
        <f t="shared" si="2171"/>
        <v>2.5507469801927234E-5</v>
      </c>
      <c r="BE1617" s="13">
        <f t="shared" si="2172"/>
        <v>1.9430306146253661E-5</v>
      </c>
      <c r="BF1617" s="13">
        <f t="shared" si="2173"/>
        <v>7.4005144349640211E-6</v>
      </c>
      <c r="BG1617" s="13">
        <f t="shared" si="2174"/>
        <v>1.879113088933343E-6</v>
      </c>
      <c r="BH1617" s="13">
        <f t="shared" si="2175"/>
        <v>3.5785343357192337E-7</v>
      </c>
      <c r="BI1617" s="13">
        <f t="shared" si="2176"/>
        <v>5.4518945420961881E-8</v>
      </c>
      <c r="BJ1617" s="14">
        <f t="shared" si="2177"/>
        <v>0.34340813539097653</v>
      </c>
      <c r="BK1617" s="14">
        <f t="shared" si="2178"/>
        <v>0.38023252880456343</v>
      </c>
      <c r="BL1617" s="14">
        <f t="shared" si="2179"/>
        <v>0.26523059107664942</v>
      </c>
      <c r="BM1617" s="14">
        <f t="shared" si="2180"/>
        <v>0.16930329151981782</v>
      </c>
      <c r="BN1617" s="14">
        <f t="shared" si="2181"/>
        <v>0.83067597332799714</v>
      </c>
    </row>
    <row r="1618" spans="1:66" x14ac:dyDescent="0.25">
      <c r="A1618" t="s">
        <v>290</v>
      </c>
      <c r="B1618" t="s">
        <v>316</v>
      </c>
      <c r="C1618" t="s">
        <v>294</v>
      </c>
      <c r="D1618" t="s">
        <v>402</v>
      </c>
      <c r="E1618" s="10">
        <f>VLOOKUP(A1618,home!$A$2:$E$405,3,FALSE)</f>
        <v>1.6512</v>
      </c>
      <c r="F1618" s="10">
        <f>VLOOKUP(B1618,home!$B$2:$E$405,3,FALSE)</f>
        <v>0.87060000000000004</v>
      </c>
      <c r="G1618" s="10">
        <f>VLOOKUP(C1618,away!$B$2:$E$405,4,FALSE)</f>
        <v>0.75700000000000001</v>
      </c>
      <c r="H1618" s="10">
        <f>VLOOKUP(A1618,away!$A$2:$E$405,3,FALSE)</f>
        <v>1.1418999999999999</v>
      </c>
      <c r="I1618" s="10">
        <f>VLOOKUP(C1618,away!$B$2:$E$405,3,FALSE)</f>
        <v>0.93049999999999999</v>
      </c>
      <c r="J1618" s="10">
        <f>VLOOKUP(B1618,home!$B$2:$E$405,4,FALSE)</f>
        <v>1.3136000000000001</v>
      </c>
      <c r="K1618" s="12">
        <f t="shared" si="2126"/>
        <v>1.08821378304</v>
      </c>
      <c r="L1618" s="12">
        <f t="shared" si="2127"/>
        <v>1.3957498511199999</v>
      </c>
      <c r="M1618" s="13">
        <f t="shared" si="2128"/>
        <v>8.3411955033919821E-2</v>
      </c>
      <c r="N1618" s="13">
        <f t="shared" si="2129"/>
        <v>9.0770039138224248E-2</v>
      </c>
      <c r="O1618" s="13">
        <f t="shared" si="2130"/>
        <v>0.11642222382022172</v>
      </c>
      <c r="P1618" s="13">
        <f t="shared" si="2131"/>
        <v>0.12669226861333308</v>
      </c>
      <c r="Q1618" s="13">
        <f t="shared" si="2132"/>
        <v>4.9388603838647939E-2</v>
      </c>
      <c r="R1618" s="13">
        <f t="shared" si="2133"/>
        <v>8.1248150782066902E-2</v>
      </c>
      <c r="S1618" s="13">
        <f t="shared" si="2134"/>
        <v>4.810740534694867E-2</v>
      </c>
      <c r="T1618" s="13">
        <f t="shared" si="2135"/>
        <v>6.8934136454817524E-2</v>
      </c>
      <c r="U1618" s="13">
        <f t="shared" si="2136"/>
        <v>8.8415357527557359E-2</v>
      </c>
      <c r="V1618" s="13">
        <f t="shared" si="2137"/>
        <v>8.1187886716766553E-3</v>
      </c>
      <c r="W1618" s="13">
        <f t="shared" si="2138"/>
        <v>1.791511980743965E-2</v>
      </c>
      <c r="X1618" s="13">
        <f t="shared" si="2139"/>
        <v>2.5005025804030852E-2</v>
      </c>
      <c r="Y1618" s="13">
        <f t="shared" si="2140"/>
        <v>1.7450380521613913E-2</v>
      </c>
      <c r="Z1618" s="13">
        <f t="shared" si="2141"/>
        <v>3.7800698119281724E-2</v>
      </c>
      <c r="AA1618" s="13">
        <f t="shared" si="2142"/>
        <v>4.1135240701936575E-2</v>
      </c>
      <c r="AB1618" s="13">
        <f t="shared" si="2143"/>
        <v>2.2381967950257695E-2</v>
      </c>
      <c r="AC1618" s="13">
        <f t="shared" si="2144"/>
        <v>7.7071367856432085E-4</v>
      </c>
      <c r="AD1618" s="13">
        <f t="shared" si="2145"/>
        <v>4.8738700748171843E-3</v>
      </c>
      <c r="AE1618" s="13">
        <f t="shared" si="2146"/>
        <v>6.8027034313043085E-3</v>
      </c>
      <c r="AF1618" s="13">
        <f t="shared" si="2147"/>
        <v>4.7474361507282509E-3</v>
      </c>
      <c r="AG1618" s="13">
        <f t="shared" si="2148"/>
        <v>2.208744433526887E-3</v>
      </c>
      <c r="AH1618" s="13">
        <f t="shared" si="2149"/>
        <v>1.319007969305489E-2</v>
      </c>
      <c r="AI1618" s="13">
        <f t="shared" si="2150"/>
        <v>1.4353626521378343E-2</v>
      </c>
      <c r="AJ1618" s="13">
        <f t="shared" si="2151"/>
        <v>7.8099071085862021E-3</v>
      </c>
      <c r="AK1618" s="13">
        <f t="shared" si="2152"/>
        <v>2.8329495199418599E-3</v>
      </c>
      <c r="AL1618" s="13">
        <f t="shared" si="2153"/>
        <v>4.6824685669546461E-5</v>
      </c>
      <c r="AM1618" s="13">
        <f t="shared" si="2154"/>
        <v>1.0607625184324515E-3</v>
      </c>
      <c r="AN1618" s="13">
        <f t="shared" si="2155"/>
        <v>1.4805591271757703E-3</v>
      </c>
      <c r="AO1618" s="13">
        <f t="shared" si="2156"/>
        <v>1.0332450906649696E-3</v>
      </c>
      <c r="AP1618" s="13">
        <f t="shared" si="2157"/>
        <v>4.807172271553673E-4</v>
      </c>
      <c r="AQ1618" s="13">
        <f t="shared" si="2158"/>
        <v>1.6774024955823087E-4</v>
      </c>
      <c r="AR1618" s="13">
        <f t="shared" si="2159"/>
        <v>3.6820103535684582E-3</v>
      </c>
      <c r="AS1618" s="13">
        <f t="shared" si="2160"/>
        <v>4.0068144160491795E-3</v>
      </c>
      <c r="AT1618" s="13">
        <f t="shared" si="2161"/>
        <v>2.1801353368140434E-3</v>
      </c>
      <c r="AU1618" s="13">
        <f t="shared" si="2162"/>
        <v>7.9081777413786501E-4</v>
      </c>
      <c r="AV1618" s="13">
        <f t="shared" si="2163"/>
        <v>2.1514470042245957E-4</v>
      </c>
      <c r="AW1618" s="13">
        <f t="shared" si="2164"/>
        <v>1.9755780052314025E-6</v>
      </c>
      <c r="AX1618" s="13">
        <f t="shared" si="2165"/>
        <v>1.9238939884840258E-4</v>
      </c>
      <c r="AY1618" s="13">
        <f t="shared" si="2166"/>
        <v>2.6852747479972418E-4</v>
      </c>
      <c r="AZ1618" s="13">
        <f t="shared" si="2167"/>
        <v>1.8739859148667233E-4</v>
      </c>
      <c r="BA1618" s="13">
        <f t="shared" si="2168"/>
        <v>8.7187185389206852E-5</v>
      </c>
      <c r="BB1618" s="13">
        <f t="shared" si="2169"/>
        <v>3.0422875256639343E-5</v>
      </c>
      <c r="BC1618" s="13">
        <f t="shared" si="2170"/>
        <v>8.492544722019335E-6</v>
      </c>
      <c r="BD1618" s="13">
        <f t="shared" si="2171"/>
        <v>8.5652756713591142E-4</v>
      </c>
      <c r="BE1618" s="13">
        <f t="shared" si="2172"/>
        <v>9.3208510411101769E-4</v>
      </c>
      <c r="BF1618" s="13">
        <f t="shared" si="2173"/>
        <v>5.0715392862994149E-4</v>
      </c>
      <c r="BG1618" s="13">
        <f t="shared" si="2174"/>
        <v>1.8396396508599559E-4</v>
      </c>
      <c r="BH1618" s="13">
        <f t="shared" si="2175"/>
        <v>5.0048030597317437E-5</v>
      </c>
      <c r="BI1618" s="13">
        <f t="shared" si="2176"/>
        <v>1.0892591342001699E-5</v>
      </c>
      <c r="BJ1618" s="14">
        <f t="shared" si="2177"/>
        <v>0.2930935019386402</v>
      </c>
      <c r="BK1618" s="14">
        <f t="shared" si="2178"/>
        <v>0.26741648350491176</v>
      </c>
      <c r="BL1618" s="14">
        <f t="shared" si="2179"/>
        <v>0.40120509739289578</v>
      </c>
      <c r="BM1618" s="14">
        <f t="shared" si="2180"/>
        <v>0.45131598783252125</v>
      </c>
      <c r="BN1618" s="14">
        <f t="shared" si="2181"/>
        <v>0.54793324122641374</v>
      </c>
    </row>
    <row r="1619" spans="1:66" x14ac:dyDescent="0.25">
      <c r="A1619" t="s">
        <v>290</v>
      </c>
      <c r="B1619" t="s">
        <v>293</v>
      </c>
      <c r="C1619" t="s">
        <v>312</v>
      </c>
      <c r="D1619" t="s">
        <v>402</v>
      </c>
      <c r="E1619" s="10">
        <f>VLOOKUP(A1619,home!$A$2:$E$405,3,FALSE)</f>
        <v>1.6512</v>
      </c>
      <c r="F1619" s="10">
        <f>VLOOKUP(B1619,home!$B$2:$E$405,3,FALSE)</f>
        <v>0.81940000000000002</v>
      </c>
      <c r="G1619" s="10">
        <f>VLOOKUP(C1619,away!$B$2:$E$405,4,FALSE)</f>
        <v>1.2491000000000001</v>
      </c>
      <c r="H1619" s="10">
        <f>VLOOKUP(A1619,away!$A$2:$E$405,3,FALSE)</f>
        <v>1.1418999999999999</v>
      </c>
      <c r="I1619" s="10">
        <f>VLOOKUP(C1619,away!$B$2:$E$405,3,FALSE)</f>
        <v>1.3136000000000001</v>
      </c>
      <c r="J1619" s="10">
        <f>VLOOKUP(B1619,home!$B$2:$E$405,4,FALSE)</f>
        <v>0.92720000000000002</v>
      </c>
      <c r="K1619" s="12">
        <f t="shared" si="2126"/>
        <v>1.690023906048</v>
      </c>
      <c r="L1619" s="12">
        <f t="shared" si="2127"/>
        <v>1.390799851648</v>
      </c>
      <c r="M1619" s="13">
        <f t="shared" si="2128"/>
        <v>4.5921412946837575E-2</v>
      </c>
      <c r="N1619" s="13">
        <f t="shared" si="2129"/>
        <v>7.7608285679657621E-2</v>
      </c>
      <c r="O1619" s="13">
        <f t="shared" si="2130"/>
        <v>6.3867494313928241E-2</v>
      </c>
      <c r="P1619" s="13">
        <f t="shared" si="2131"/>
        <v>0.10793759220992341</v>
      </c>
      <c r="Q1619" s="13">
        <f t="shared" si="2132"/>
        <v>6.5579929053012048E-2</v>
      </c>
      <c r="R1619" s="13">
        <f t="shared" si="2133"/>
        <v>4.4413450808470457E-2</v>
      </c>
      <c r="S1619" s="13">
        <f t="shared" si="2134"/>
        <v>6.3426422797374205E-2</v>
      </c>
      <c r="T1619" s="13">
        <f t="shared" si="2135"/>
        <v>9.1208555598015523E-2</v>
      </c>
      <c r="U1619" s="13">
        <f t="shared" si="2136"/>
        <v>7.5059793616401929E-2</v>
      </c>
      <c r="V1619" s="13">
        <f t="shared" si="2137"/>
        <v>1.6564761694464542E-2</v>
      </c>
      <c r="W1619" s="13">
        <f t="shared" si="2138"/>
        <v>3.6943882618840719E-2</v>
      </c>
      <c r="X1619" s="13">
        <f t="shared" si="2139"/>
        <v>5.1381546465584786E-2</v>
      </c>
      <c r="Y1619" s="13">
        <f t="shared" si="2140"/>
        <v>3.5730723600890087E-2</v>
      </c>
      <c r="Z1619" s="13">
        <f t="shared" si="2141"/>
        <v>2.0590073598532151E-2</v>
      </c>
      <c r="AA1619" s="13">
        <f t="shared" si="2142"/>
        <v>3.4797716608807101E-2</v>
      </c>
      <c r="AB1619" s="13">
        <f t="shared" si="2143"/>
        <v>2.9404486472383789E-2</v>
      </c>
      <c r="AC1619" s="13">
        <f t="shared" si="2144"/>
        <v>2.4334514909492826E-3</v>
      </c>
      <c r="AD1619" s="13">
        <f t="shared" si="2145"/>
        <v>1.5609011202017995E-2</v>
      </c>
      <c r="AE1619" s="13">
        <f t="shared" si="2146"/>
        <v>2.1709010464138596E-2</v>
      </c>
      <c r="AF1619" s="13">
        <f t="shared" si="2147"/>
        <v>1.5096444266474425E-2</v>
      </c>
      <c r="AG1619" s="13">
        <f t="shared" si="2148"/>
        <v>6.9987108154083103E-3</v>
      </c>
      <c r="AH1619" s="13">
        <f t="shared" si="2149"/>
        <v>7.1591678265649789E-3</v>
      </c>
      <c r="AI1619" s="13">
        <f t="shared" si="2150"/>
        <v>1.2099164774304515E-2</v>
      </c>
      <c r="AJ1619" s="13">
        <f t="shared" si="2151"/>
        <v>1.0223938855894248E-2</v>
      </c>
      <c r="AK1619" s="13">
        <f t="shared" si="2152"/>
        <v>5.7595670268114386E-3</v>
      </c>
      <c r="AL1619" s="13">
        <f t="shared" si="2153"/>
        <v>2.2879164889529139E-4</v>
      </c>
      <c r="AM1619" s="13">
        <f t="shared" si="2154"/>
        <v>5.2759204162362884E-3</v>
      </c>
      <c r="AN1619" s="13">
        <f t="shared" si="2155"/>
        <v>7.3377493322080833E-3</v>
      </c>
      <c r="AO1619" s="13">
        <f t="shared" si="2156"/>
        <v>5.102670341332609E-3</v>
      </c>
      <c r="AP1619" s="13">
        <f t="shared" si="2157"/>
        <v>2.3655977179113472E-3</v>
      </c>
      <c r="AQ1619" s="13">
        <f t="shared" si="2158"/>
        <v>8.2251823878248722E-4</v>
      </c>
      <c r="AR1619" s="13">
        <f t="shared" si="2159"/>
        <v>1.9913939102219405E-3</v>
      </c>
      <c r="AS1619" s="13">
        <f t="shared" si="2160"/>
        <v>3.3655033146334839E-3</v>
      </c>
      <c r="AT1619" s="13">
        <f t="shared" si="2161"/>
        <v>2.8438905288071872E-3</v>
      </c>
      <c r="AU1619" s="13">
        <f t="shared" si="2162"/>
        <v>1.6020809932892116E-3</v>
      </c>
      <c r="AV1619" s="13">
        <f t="shared" si="2163"/>
        <v>6.7688879452097305E-4</v>
      </c>
      <c r="AW1619" s="13">
        <f t="shared" si="2164"/>
        <v>1.4938092732036414E-5</v>
      </c>
      <c r="AX1619" s="13">
        <f t="shared" si="2165"/>
        <v>1.4860719383076721E-3</v>
      </c>
      <c r="AY1619" s="13">
        <f t="shared" si="2166"/>
        <v>2.0668286313365661E-3</v>
      </c>
      <c r="AZ1619" s="13">
        <f t="shared" si="2167"/>
        <v>1.437272476922368E-3</v>
      </c>
      <c r="BA1619" s="13">
        <f t="shared" si="2168"/>
        <v>6.6631944922712768E-4</v>
      </c>
      <c r="BB1619" s="13">
        <f t="shared" si="2169"/>
        <v>2.3167924778381654E-4</v>
      </c>
      <c r="BC1619" s="13">
        <f t="shared" si="2170"/>
        <v>6.444389268953043E-5</v>
      </c>
      <c r="BD1619" s="13">
        <f t="shared" si="2171"/>
        <v>4.6160505915156729E-4</v>
      </c>
      <c r="BE1619" s="13">
        <f t="shared" si="2172"/>
        <v>7.8012358511884972E-4</v>
      </c>
      <c r="BF1619" s="13">
        <f t="shared" si="2173"/>
        <v>6.5921375426136427E-4</v>
      </c>
      <c r="BG1619" s="13">
        <f t="shared" si="2174"/>
        <v>3.7136233463245242E-4</v>
      </c>
      <c r="BH1619" s="13">
        <f t="shared" si="2175"/>
        <v>1.5690280583366035E-4</v>
      </c>
      <c r="BI1619" s="13">
        <f t="shared" si="2176"/>
        <v>5.3033898556978727E-5</v>
      </c>
      <c r="BJ1619" s="14">
        <f t="shared" si="2177"/>
        <v>0.44472317144677809</v>
      </c>
      <c r="BK1619" s="14">
        <f t="shared" si="2178"/>
        <v>0.23857926141978089</v>
      </c>
      <c r="BL1619" s="14">
        <f t="shared" si="2179"/>
        <v>0.29574677928259441</v>
      </c>
      <c r="BM1619" s="14">
        <f t="shared" si="2180"/>
        <v>0.59225923019725135</v>
      </c>
      <c r="BN1619" s="14">
        <f t="shared" si="2181"/>
        <v>0.40532816501182933</v>
      </c>
    </row>
    <row r="1620" spans="1:66" x14ac:dyDescent="0.25">
      <c r="A1620" t="s">
        <v>290</v>
      </c>
      <c r="B1620" t="s">
        <v>301</v>
      </c>
      <c r="C1620" t="s">
        <v>298</v>
      </c>
      <c r="D1620" t="s">
        <v>402</v>
      </c>
      <c r="E1620" s="10">
        <f>VLOOKUP(A1620,home!$A$2:$E$405,3,FALSE)</f>
        <v>1.6512</v>
      </c>
      <c r="F1620" s="10">
        <f>VLOOKUP(B1620,home!$B$2:$E$405,3,FALSE)</f>
        <v>0.94630000000000003</v>
      </c>
      <c r="G1620" s="10">
        <f>VLOOKUP(C1620,away!$B$2:$E$405,4,FALSE)</f>
        <v>1.6275999999999999</v>
      </c>
      <c r="H1620" s="10">
        <f>VLOOKUP(A1620,away!$A$2:$E$405,3,FALSE)</f>
        <v>1.1418999999999999</v>
      </c>
      <c r="I1620" s="10">
        <f>VLOOKUP(C1620,away!$B$2:$E$405,3,FALSE)</f>
        <v>1.0947</v>
      </c>
      <c r="J1620" s="10">
        <f>VLOOKUP(B1620,home!$B$2:$E$405,4,FALSE)</f>
        <v>1.7515000000000001</v>
      </c>
      <c r="K1620" s="12">
        <f t="shared" si="2126"/>
        <v>2.543174739456</v>
      </c>
      <c r="L1620" s="12">
        <f t="shared" si="2127"/>
        <v>2.1894414343949999</v>
      </c>
      <c r="M1620" s="13">
        <f t="shared" si="2128"/>
        <v>8.8034096364694569E-3</v>
      </c>
      <c r="N1620" s="13">
        <f t="shared" si="2129"/>
        <v>2.2388609008552652E-2</v>
      </c>
      <c r="O1620" s="13">
        <f t="shared" si="2130"/>
        <v>1.9274549822038457E-2</v>
      </c>
      <c r="P1620" s="13">
        <f t="shared" si="2131"/>
        <v>4.9018548221794335E-2</v>
      </c>
      <c r="Q1620" s="13">
        <f t="shared" si="2132"/>
        <v>2.8469072441054077E-2</v>
      </c>
      <c r="R1620" s="13">
        <f t="shared" si="2133"/>
        <v>2.1100249004840886E-2</v>
      </c>
      <c r="S1620" s="13">
        <f t="shared" si="2134"/>
        <v>6.8235438568550189E-2</v>
      </c>
      <c r="T1620" s="13">
        <f t="shared" si="2135"/>
        <v>6.2331366801236604E-2</v>
      </c>
      <c r="U1620" s="13">
        <f t="shared" si="2136"/>
        <v>5.3661620265342942E-2</v>
      </c>
      <c r="V1620" s="13">
        <f t="shared" si="2137"/>
        <v>4.2215993247427093E-2</v>
      </c>
      <c r="W1620" s="13">
        <f t="shared" si="2138"/>
        <v>2.4133941962610563E-2</v>
      </c>
      <c r="X1620" s="13">
        <f t="shared" si="2139"/>
        <v>5.2839852508223754E-2</v>
      </c>
      <c r="Y1620" s="13">
        <f t="shared" si="2140"/>
        <v>5.7844881234412844E-2</v>
      </c>
      <c r="Z1620" s="13">
        <f t="shared" si="2141"/>
        <v>1.5399253149083502E-2</v>
      </c>
      <c r="AA1620" s="13">
        <f t="shared" si="2142"/>
        <v>3.9162991615237425E-2</v>
      </c>
      <c r="AB1620" s="13">
        <f t="shared" si="2143"/>
        <v>4.9799165498699477E-2</v>
      </c>
      <c r="AC1620" s="13">
        <f t="shared" si="2144"/>
        <v>1.469151432642986E-2</v>
      </c>
      <c r="AD1620" s="13">
        <f t="shared" si="2145"/>
        <v>1.5344207890702082E-2</v>
      </c>
      <c r="AE1620" s="13">
        <f t="shared" si="2146"/>
        <v>3.3595244533873844E-2</v>
      </c>
      <c r="AF1620" s="13">
        <f t="shared" si="2147"/>
        <v>3.6777410190547775E-2</v>
      </c>
      <c r="AG1620" s="13">
        <f t="shared" si="2148"/>
        <v>2.6840661906975403E-2</v>
      </c>
      <c r="AH1620" s="13">
        <f t="shared" si="2149"/>
        <v>8.4289407258352732E-3</v>
      </c>
      <c r="AI1620" s="13">
        <f t="shared" si="2150"/>
        <v>2.1436269134316184E-2</v>
      </c>
      <c r="AJ1620" s="13">
        <f t="shared" si="2151"/>
        <v>2.7258089085286635E-2</v>
      </c>
      <c r="AK1620" s="13">
        <f t="shared" si="2152"/>
        <v>2.3107361202514092E-2</v>
      </c>
      <c r="AL1620" s="13">
        <f t="shared" si="2153"/>
        <v>3.2721717298167148E-3</v>
      </c>
      <c r="AM1620" s="13">
        <f t="shared" si="2154"/>
        <v>7.8046003809189969E-3</v>
      </c>
      <c r="AN1620" s="13">
        <f t="shared" si="2155"/>
        <v>1.7087715452879054E-2</v>
      </c>
      <c r="AO1620" s="13">
        <f t="shared" si="2156"/>
        <v>1.8706276115842562E-2</v>
      </c>
      <c r="AP1620" s="13">
        <f t="shared" si="2157"/>
        <v>1.3652098670419758E-2</v>
      </c>
      <c r="AQ1620" s="13">
        <f t="shared" si="2158"/>
        <v>7.4726176238664732E-3</v>
      </c>
      <c r="AR1620" s="13">
        <f t="shared" si="2159"/>
        <v>3.6909344146406438E-3</v>
      </c>
      <c r="AS1620" s="13">
        <f t="shared" si="2160"/>
        <v>9.386691168302902E-3</v>
      </c>
      <c r="AT1620" s="13">
        <f t="shared" si="2161"/>
        <v>1.1935997933151338E-2</v>
      </c>
      <c r="AU1620" s="13">
        <f t="shared" si="2162"/>
        <v>1.011844281126317E-2</v>
      </c>
      <c r="AV1620" s="13">
        <f t="shared" si="2163"/>
        <v>6.43324204005866E-3</v>
      </c>
      <c r="AW1620" s="13">
        <f t="shared" si="2164"/>
        <v>5.0610790576068846E-4</v>
      </c>
      <c r="AX1620" s="13">
        <f t="shared" si="2165"/>
        <v>3.308077090050314E-3</v>
      </c>
      <c r="AY1620" s="13">
        <f t="shared" si="2166"/>
        <v>7.2428410491289967E-3</v>
      </c>
      <c r="AZ1620" s="13">
        <f t="shared" si="2167"/>
        <v>7.9288881478499895E-3</v>
      </c>
      <c r="BA1620" s="13">
        <f t="shared" si="2168"/>
        <v>5.7866120798620658E-3</v>
      </c>
      <c r="BB1620" s="13">
        <f t="shared" si="2169"/>
        <v>3.1673620631051578E-3</v>
      </c>
      <c r="BC1620" s="13">
        <f t="shared" si="2170"/>
        <v>1.3869507477386532E-3</v>
      </c>
      <c r="BD1620" s="13">
        <f t="shared" si="2171"/>
        <v>1.3468474565081119E-3</v>
      </c>
      <c r="BE1620" s="13">
        <f t="shared" si="2172"/>
        <v>3.4252684292919934E-3</v>
      </c>
      <c r="BF1620" s="13">
        <f t="shared" si="2173"/>
        <v>4.355528072615765E-3</v>
      </c>
      <c r="BG1620" s="13">
        <f t="shared" si="2174"/>
        <v>3.6922896570892971E-3</v>
      </c>
      <c r="BH1620" s="13">
        <f t="shared" si="2175"/>
        <v>2.3475344466660384E-3</v>
      </c>
      <c r="BI1620" s="13">
        <f t="shared" si="2176"/>
        <v>1.1940380609527781E-3</v>
      </c>
      <c r="BJ1620" s="14">
        <f t="shared" si="2177"/>
        <v>0.45410928789985167</v>
      </c>
      <c r="BK1620" s="14">
        <f t="shared" si="2178"/>
        <v>0.19347991677961668</v>
      </c>
      <c r="BL1620" s="14">
        <f t="shared" si="2179"/>
        <v>0.32115605084465199</v>
      </c>
      <c r="BM1620" s="14">
        <f t="shared" si="2180"/>
        <v>0.82835333739508576</v>
      </c>
      <c r="BN1620" s="14">
        <f t="shared" si="2181"/>
        <v>0.14905443813474986</v>
      </c>
    </row>
    <row r="1621" spans="1:66" x14ac:dyDescent="0.25">
      <c r="A1621" t="s">
        <v>290</v>
      </c>
      <c r="B1621" t="s">
        <v>304</v>
      </c>
      <c r="C1621" t="s">
        <v>302</v>
      </c>
      <c r="D1621" t="s">
        <v>402</v>
      </c>
      <c r="E1621" s="10">
        <f>VLOOKUP(A1621,home!$A$2:$E$405,3,FALSE)</f>
        <v>1.6512</v>
      </c>
      <c r="F1621" s="10">
        <f>VLOOKUP(B1621,home!$B$2:$E$405,3,FALSE)</f>
        <v>0.8327</v>
      </c>
      <c r="G1621" s="10">
        <f>VLOOKUP(C1621,away!$B$2:$E$405,4,FALSE)</f>
        <v>0.87060000000000004</v>
      </c>
      <c r="H1621" s="10">
        <f>VLOOKUP(A1621,away!$A$2:$E$405,3,FALSE)</f>
        <v>1.1418999999999999</v>
      </c>
      <c r="I1621" s="10">
        <f>VLOOKUP(C1621,away!$B$2:$E$405,3,FALSE)</f>
        <v>0.93049999999999999</v>
      </c>
      <c r="J1621" s="10">
        <f>VLOOKUP(B1621,home!$B$2:$E$405,4,FALSE)</f>
        <v>0.71150000000000002</v>
      </c>
      <c r="K1621" s="12">
        <f t="shared" si="2126"/>
        <v>1.197035161344</v>
      </c>
      <c r="L1621" s="12">
        <f t="shared" si="2127"/>
        <v>0.75599575142499986</v>
      </c>
      <c r="M1621" s="13">
        <f t="shared" si="2128"/>
        <v>0.14184350412207219</v>
      </c>
      <c r="N1621" s="13">
        <f t="shared" si="2129"/>
        <v>0.16979166184236305</v>
      </c>
      <c r="O1621" s="13">
        <f t="shared" si="2130"/>
        <v>0.10723308648352103</v>
      </c>
      <c r="P1621" s="13">
        <f t="shared" si="2131"/>
        <v>0.12836177498021673</v>
      </c>
      <c r="Q1621" s="13">
        <f t="shared" si="2132"/>
        <v>0.10162329466416947</v>
      </c>
      <c r="R1621" s="13">
        <f t="shared" si="2133"/>
        <v>4.0533878896865737E-2</v>
      </c>
      <c r="S1621" s="13">
        <f t="shared" si="2134"/>
        <v>2.9040359264340558E-2</v>
      </c>
      <c r="T1621" s="13">
        <f t="shared" si="2135"/>
        <v>7.6826779011922974E-2</v>
      </c>
      <c r="U1621" s="13">
        <f t="shared" si="2136"/>
        <v>4.8520478265207841E-2</v>
      </c>
      <c r="V1621" s="13">
        <f t="shared" si="2137"/>
        <v>2.9200194055068961E-3</v>
      </c>
      <c r="W1621" s="13">
        <f t="shared" si="2138"/>
        <v>4.0548885641544317E-2</v>
      </c>
      <c r="X1621" s="13">
        <f t="shared" si="2139"/>
        <v>3.0654785270025683E-2</v>
      </c>
      <c r="Y1621" s="13">
        <f t="shared" si="2140"/>
        <v>1.158744371249254E-2</v>
      </c>
      <c r="Z1621" s="13">
        <f t="shared" si="2141"/>
        <v>1.0214480078268653E-2</v>
      </c>
      <c r="AA1621" s="13">
        <f t="shared" si="2142"/>
        <v>1.2227091808535392E-2</v>
      </c>
      <c r="AB1621" s="13">
        <f t="shared" si="2143"/>
        <v>7.3181294078990327E-3</v>
      </c>
      <c r="AC1621" s="13">
        <f t="shared" si="2144"/>
        <v>1.6515511063912056E-4</v>
      </c>
      <c r="AD1621" s="13">
        <f t="shared" si="2145"/>
        <v>1.2134610466561349E-2</v>
      </c>
      <c r="AE1621" s="13">
        <f t="shared" si="2146"/>
        <v>9.1737139579177139E-3</v>
      </c>
      <c r="AF1621" s="13">
        <f t="shared" si="2147"/>
        <v>3.4676443884870058E-3</v>
      </c>
      <c r="AG1621" s="13">
        <f t="shared" si="2148"/>
        <v>8.7384147504963937E-4</v>
      </c>
      <c r="AH1621" s="13">
        <f t="shared" si="2149"/>
        <v>1.9305258855465998E-3</v>
      </c>
      <c r="AI1621" s="13">
        <f t="shared" si="2150"/>
        <v>2.3109073648840432E-3</v>
      </c>
      <c r="AJ1621" s="13">
        <f t="shared" si="2151"/>
        <v>1.3831186851875042E-3</v>
      </c>
      <c r="AK1621" s="13">
        <f t="shared" si="2152"/>
        <v>5.518805661604417E-4</v>
      </c>
      <c r="AL1621" s="13">
        <f t="shared" si="2153"/>
        <v>5.9783077920711714E-6</v>
      </c>
      <c r="AM1621" s="13">
        <f t="shared" si="2154"/>
        <v>2.9051110795373695E-3</v>
      </c>
      <c r="AN1621" s="13">
        <f t="shared" si="2155"/>
        <v>2.1962516335479461E-3</v>
      </c>
      <c r="AO1621" s="13">
        <f t="shared" si="2156"/>
        <v>8.301784520112315E-4</v>
      </c>
      <c r="AP1621" s="13">
        <f t="shared" si="2157"/>
        <v>2.0920379421502473E-4</v>
      </c>
      <c r="AQ1621" s="13">
        <f t="shared" si="2158"/>
        <v>3.953929490213715E-5</v>
      </c>
      <c r="AR1621" s="13">
        <f t="shared" si="2159"/>
        <v>2.9189387349784311E-4</v>
      </c>
      <c r="AS1621" s="13">
        <f t="shared" si="2160"/>
        <v>3.4940722995781585E-4</v>
      </c>
      <c r="AT1621" s="13">
        <f t="shared" si="2161"/>
        <v>2.0912636994365711E-4</v>
      </c>
      <c r="AU1621" s="13">
        <f t="shared" si="2162"/>
        <v>8.3443872662263531E-5</v>
      </c>
      <c r="AV1621" s="13">
        <f t="shared" si="2163"/>
        <v>2.4971312393860199E-5</v>
      </c>
      <c r="AW1621" s="13">
        <f t="shared" si="2164"/>
        <v>1.5028029273019835E-7</v>
      </c>
      <c r="AX1621" s="13">
        <f t="shared" si="2165"/>
        <v>5.7958668496937646E-4</v>
      </c>
      <c r="AY1621" s="13">
        <f t="shared" si="2166"/>
        <v>4.3816507141934843E-4</v>
      </c>
      <c r="AZ1621" s="13">
        <f t="shared" si="2167"/>
        <v>1.6562546620792952E-4</v>
      </c>
      <c r="BA1621" s="13">
        <f t="shared" si="2168"/>
        <v>4.1737382926993198E-5</v>
      </c>
      <c r="BB1621" s="13">
        <f t="shared" si="2169"/>
        <v>7.8883210421012944E-6</v>
      </c>
      <c r="BC1621" s="13">
        <f t="shared" si="2170"/>
        <v>1.1927074387410017E-6</v>
      </c>
      <c r="BD1621" s="13">
        <f t="shared" si="2171"/>
        <v>3.6778421371892612E-5</v>
      </c>
      <c r="BE1621" s="13">
        <f t="shared" si="2172"/>
        <v>4.4025063560881093E-5</v>
      </c>
      <c r="BF1621" s="13">
        <f t="shared" si="2173"/>
        <v>2.6349774531389581E-5</v>
      </c>
      <c r="BG1621" s="13">
        <f t="shared" si="2174"/>
        <v>1.0513868869186649E-5</v>
      </c>
      <c r="BH1621" s="13">
        <f t="shared" si="2175"/>
        <v>3.146367679544124E-6</v>
      </c>
      <c r="BI1621" s="13">
        <f t="shared" si="2176"/>
        <v>7.5326254858612916E-7</v>
      </c>
      <c r="BJ1621" s="14">
        <f t="shared" si="2177"/>
        <v>0.46409714031875193</v>
      </c>
      <c r="BK1621" s="14">
        <f t="shared" si="2178"/>
        <v>0.30277495626198697</v>
      </c>
      <c r="BL1621" s="14">
        <f t="shared" si="2179"/>
        <v>0.22308950678082456</v>
      </c>
      <c r="BM1621" s="14">
        <f t="shared" si="2180"/>
        <v>0.31035086765949715</v>
      </c>
      <c r="BN1621" s="14">
        <f t="shared" si="2181"/>
        <v>0.68938720098920825</v>
      </c>
    </row>
    <row r="1622" spans="1:66" x14ac:dyDescent="0.25">
      <c r="A1622" t="s">
        <v>290</v>
      </c>
      <c r="B1622" t="s">
        <v>295</v>
      </c>
      <c r="C1622" t="s">
        <v>311</v>
      </c>
      <c r="D1622" t="s">
        <v>402</v>
      </c>
      <c r="E1622" s="10">
        <f>VLOOKUP(A1622,home!$A$2:$E$405,3,FALSE)</f>
        <v>1.6512</v>
      </c>
      <c r="F1622" s="10">
        <f>VLOOKUP(B1622,home!$B$2:$E$405,3,FALSE)</f>
        <v>0.98409999999999997</v>
      </c>
      <c r="G1622" s="10">
        <f>VLOOKUP(C1622,away!$B$2:$E$405,4,FALSE)</f>
        <v>1.0976999999999999</v>
      </c>
      <c r="H1622" s="10">
        <f>VLOOKUP(A1622,away!$A$2:$E$405,3,FALSE)</f>
        <v>1.1418999999999999</v>
      </c>
      <c r="I1622" s="10">
        <f>VLOOKUP(C1622,away!$B$2:$E$405,3,FALSE)</f>
        <v>0.98519999999999996</v>
      </c>
      <c r="J1622" s="10">
        <f>VLOOKUP(B1622,home!$B$2:$E$405,4,FALSE)</f>
        <v>0.65680000000000005</v>
      </c>
      <c r="K1622" s="12">
        <f t="shared" si="2126"/>
        <v>1.7837031363839999</v>
      </c>
      <c r="L1622" s="12">
        <f t="shared" si="2127"/>
        <v>0.73889992118399994</v>
      </c>
      <c r="M1622" s="13">
        <f t="shared" si="2128"/>
        <v>8.0250438118367892E-2</v>
      </c>
      <c r="N1622" s="13">
        <f t="shared" si="2129"/>
        <v>0.14314295816792291</v>
      </c>
      <c r="O1622" s="13">
        <f t="shared" si="2130"/>
        <v>5.9297042400643506E-2</v>
      </c>
      <c r="P1622" s="13">
        <f t="shared" si="2131"/>
        <v>0.10576832050832284</v>
      </c>
      <c r="Q1622" s="13">
        <f t="shared" si="2132"/>
        <v>0.12766227171770392</v>
      </c>
      <c r="R1622" s="13">
        <f t="shared" si="2133"/>
        <v>2.1907289978139888E-2</v>
      </c>
      <c r="S1622" s="13">
        <f t="shared" si="2134"/>
        <v>3.4850082708117999E-2</v>
      </c>
      <c r="T1622" s="13">
        <f t="shared" si="2135"/>
        <v>9.4329642510381811E-2</v>
      </c>
      <c r="U1622" s="13">
        <f t="shared" si="2136"/>
        <v>3.9076101843681883E-2</v>
      </c>
      <c r="V1622" s="13">
        <f t="shared" si="2137"/>
        <v>5.1035162258442224E-3</v>
      </c>
      <c r="W1622" s="13">
        <f t="shared" si="2138"/>
        <v>7.5903864820258279E-2</v>
      </c>
      <c r="X1622" s="13">
        <f t="shared" si="2139"/>
        <v>5.6085359733249837E-2</v>
      </c>
      <c r="Y1622" s="13">
        <f t="shared" si="2140"/>
        <v>2.0720733943237288E-2</v>
      </c>
      <c r="Z1622" s="13">
        <f t="shared" si="2141"/>
        <v>5.3957649460675333E-3</v>
      </c>
      <c r="AA1622" s="13">
        <f t="shared" si="2142"/>
        <v>9.6244428574915018E-3</v>
      </c>
      <c r="AB1622" s="13">
        <f t="shared" si="2143"/>
        <v>8.5835744554280911E-3</v>
      </c>
      <c r="AC1622" s="13">
        <f t="shared" si="2144"/>
        <v>4.2039516586371876E-4</v>
      </c>
      <c r="AD1622" s="13">
        <f t="shared" si="2145"/>
        <v>3.384749043589047E-2</v>
      </c>
      <c r="AE1622" s="13">
        <f t="shared" si="2146"/>
        <v>2.5009908015355662E-2</v>
      </c>
      <c r="AF1622" s="13">
        <f t="shared" si="2147"/>
        <v>9.2399095306826915E-3</v>
      </c>
      <c r="AG1622" s="13">
        <f t="shared" si="2148"/>
        <v>2.2757894746562438E-3</v>
      </c>
      <c r="AH1622" s="13">
        <f t="shared" si="2149"/>
        <v>9.9673257334417244E-4</v>
      </c>
      <c r="AI1622" s="13">
        <f t="shared" si="2150"/>
        <v>1.7778750172100953E-3</v>
      </c>
      <c r="AJ1622" s="13">
        <f t="shared" si="2151"/>
        <v>1.5856006221482027E-3</v>
      </c>
      <c r="AK1622" s="13">
        <f t="shared" si="2152"/>
        <v>9.4274693425939007E-4</v>
      </c>
      <c r="AL1622" s="13">
        <f t="shared" si="2153"/>
        <v>2.2162864994027356E-5</v>
      </c>
      <c r="AM1622" s="13">
        <f t="shared" si="2154"/>
        <v>1.2074774969845053E-2</v>
      </c>
      <c r="AN1622" s="13">
        <f t="shared" si="2155"/>
        <v>8.922050273533046E-3</v>
      </c>
      <c r="AO1622" s="13">
        <f t="shared" si="2156"/>
        <v>3.2962511219566254E-3</v>
      </c>
      <c r="AP1622" s="13">
        <f t="shared" si="2157"/>
        <v>8.1186656473880743E-4</v>
      </c>
      <c r="AQ1622" s="13">
        <f t="shared" si="2158"/>
        <v>1.4997203517435738E-4</v>
      </c>
      <c r="AR1622" s="13">
        <f t="shared" si="2159"/>
        <v>1.4729712397710694E-4</v>
      </c>
      <c r="AS1622" s="13">
        <f t="shared" si="2160"/>
        <v>2.6273434201830846E-4</v>
      </c>
      <c r="AT1622" s="13">
        <f t="shared" si="2161"/>
        <v>2.3432003494692173E-4</v>
      </c>
      <c r="AU1622" s="13">
        <f t="shared" si="2162"/>
        <v>1.3931912708414423E-4</v>
      </c>
      <c r="AV1622" s="13">
        <f t="shared" si="2163"/>
        <v>6.2125990984567293E-5</v>
      </c>
      <c r="AW1622" s="13">
        <f t="shared" si="2164"/>
        <v>8.1139363466894942E-7</v>
      </c>
      <c r="AX1622" s="13">
        <f t="shared" si="2165"/>
        <v>3.5896356641406065E-3</v>
      </c>
      <c r="AY1622" s="13">
        <f t="shared" si="2166"/>
        <v>2.6523815093127696E-3</v>
      </c>
      <c r="AZ1622" s="13">
        <f t="shared" si="2167"/>
        <v>9.7992224409055185E-4</v>
      </c>
      <c r="BA1622" s="13">
        <f t="shared" si="2168"/>
        <v>2.4135482297498576E-4</v>
      </c>
      <c r="BB1622" s="13">
        <f t="shared" si="2169"/>
        <v>4.4584264918398808E-5</v>
      </c>
      <c r="BC1622" s="13">
        <f t="shared" si="2170"/>
        <v>6.5886619668502919E-6</v>
      </c>
      <c r="BD1622" s="13">
        <f t="shared" si="2171"/>
        <v>1.8139638882885686E-5</v>
      </c>
      <c r="BE1622" s="13">
        <f t="shared" si="2172"/>
        <v>3.2355730768276354E-5</v>
      </c>
      <c r="BF1622" s="13">
        <f t="shared" si="2173"/>
        <v>2.8856509225685415E-5</v>
      </c>
      <c r="BG1622" s="13">
        <f t="shared" si="2174"/>
        <v>1.7157148670316298E-5</v>
      </c>
      <c r="BH1622" s="13">
        <f t="shared" si="2175"/>
        <v>7.6508149736624396E-6</v>
      </c>
      <c r="BI1622" s="13">
        <f t="shared" si="2176"/>
        <v>2.7293565328830724E-6</v>
      </c>
      <c r="BJ1622" s="14">
        <f t="shared" si="2177"/>
        <v>0.62098731048199118</v>
      </c>
      <c r="BK1622" s="14">
        <f t="shared" si="2178"/>
        <v>0.22906729710082349</v>
      </c>
      <c r="BL1622" s="14">
        <f t="shared" si="2179"/>
        <v>0.14474409250041154</v>
      </c>
      <c r="BM1622" s="14">
        <f t="shared" si="2180"/>
        <v>0.45951457402251455</v>
      </c>
      <c r="BN1622" s="14">
        <f t="shared" si="2181"/>
        <v>0.53802832089110086</v>
      </c>
    </row>
    <row r="1623" spans="1:66" x14ac:dyDescent="0.25">
      <c r="A1623" t="s">
        <v>290</v>
      </c>
      <c r="B1623" t="s">
        <v>303</v>
      </c>
      <c r="C1623" t="s">
        <v>299</v>
      </c>
      <c r="D1623" t="s">
        <v>402</v>
      </c>
      <c r="E1623" s="10">
        <f>VLOOKUP(A1623,home!$A$2:$E$405,3,FALSE)</f>
        <v>1.6512</v>
      </c>
      <c r="F1623" s="10">
        <f>VLOOKUP(B1623,home!$B$2:$E$405,3,FALSE)</f>
        <v>0.98409999999999997</v>
      </c>
      <c r="G1623" s="10">
        <f>VLOOKUP(C1623,away!$B$2:$E$405,4,FALSE)</f>
        <v>1.2868999999999999</v>
      </c>
      <c r="H1623" s="10">
        <f>VLOOKUP(A1623,away!$A$2:$E$405,3,FALSE)</f>
        <v>1.1418999999999999</v>
      </c>
      <c r="I1623" s="10">
        <f>VLOOKUP(C1623,away!$B$2:$E$405,3,FALSE)</f>
        <v>1.1494</v>
      </c>
      <c r="J1623" s="10">
        <f>VLOOKUP(B1623,home!$B$2:$E$405,4,FALSE)</f>
        <v>1.0399</v>
      </c>
      <c r="K1623" s="12">
        <f t="shared" si="2126"/>
        <v>2.0911429044480001</v>
      </c>
      <c r="L1623" s="12">
        <f t="shared" si="2127"/>
        <v>1.3648686044139999</v>
      </c>
      <c r="M1623" s="13">
        <f t="shared" si="2128"/>
        <v>3.1555369671638904E-2</v>
      </c>
      <c r="N1623" s="13">
        <f t="shared" si="2129"/>
        <v>6.5986787386081311E-2</v>
      </c>
      <c r="O1623" s="13">
        <f t="shared" si="2130"/>
        <v>4.3068933365497657E-2</v>
      </c>
      <c r="P1623" s="13">
        <f t="shared" si="2131"/>
        <v>9.0063294409404152E-2</v>
      </c>
      <c r="Q1623" s="13">
        <f t="shared" si="2132"/>
        <v>6.8993901114861381E-2</v>
      </c>
      <c r="R1623" s="13">
        <f t="shared" si="2133"/>
        <v>2.9391717488083172E-2</v>
      </c>
      <c r="S1623" s="13">
        <f t="shared" si="2134"/>
        <v>6.4263206898549738E-2</v>
      </c>
      <c r="T1623" s="13">
        <f t="shared" si="2135"/>
        <v>9.4167609527718382E-2</v>
      </c>
      <c r="U1623" s="13">
        <f t="shared" si="2136"/>
        <v>6.146228147474532E-2</v>
      </c>
      <c r="V1623" s="13">
        <f t="shared" si="2137"/>
        <v>2.0379543016408503E-2</v>
      </c>
      <c r="W1623" s="13">
        <f t="shared" si="2138"/>
        <v>4.8092035588843104E-2</v>
      </c>
      <c r="X1623" s="13">
        <f t="shared" si="2139"/>
        <v>6.5639309497572726E-2</v>
      </c>
      <c r="Y1623" s="13">
        <f t="shared" si="2140"/>
        <v>4.4794516374325348E-2</v>
      </c>
      <c r="Z1623" s="13">
        <f t="shared" si="2141"/>
        <v>1.337194414309688E-2</v>
      </c>
      <c r="AA1623" s="13">
        <f t="shared" si="2142"/>
        <v>2.7962646113512034E-2</v>
      </c>
      <c r="AB1623" s="13">
        <f t="shared" si="2143"/>
        <v>2.9236944504930574E-2</v>
      </c>
      <c r="AC1623" s="13">
        <f t="shared" si="2144"/>
        <v>3.6353733170363684E-3</v>
      </c>
      <c r="AD1623" s="13">
        <f t="shared" si="2145"/>
        <v>2.5141829745517496E-2</v>
      </c>
      <c r="AE1623" s="13">
        <f t="shared" si="2146"/>
        <v>3.4315294077178864E-2</v>
      </c>
      <c r="AF1623" s="13">
        <f t="shared" si="2147"/>
        <v>2.3417933768587557E-2</v>
      </c>
      <c r="AG1623" s="13">
        <f t="shared" si="2148"/>
        <v>1.065413419366386E-2</v>
      </c>
      <c r="AH1623" s="13">
        <f t="shared" si="2149"/>
        <v>4.5627366852226507E-3</v>
      </c>
      <c r="AI1623" s="13">
        <f t="shared" si="2150"/>
        <v>9.5413344441679336E-3</v>
      </c>
      <c r="AJ1623" s="13">
        <f t="shared" si="2151"/>
        <v>9.9761469109435411E-3</v>
      </c>
      <c r="AK1623" s="13">
        <f t="shared" si="2152"/>
        <v>6.9538496088501402E-3</v>
      </c>
      <c r="AL1623" s="13">
        <f t="shared" si="2153"/>
        <v>4.1503389216778299E-4</v>
      </c>
      <c r="AM1623" s="13">
        <f t="shared" si="2154"/>
        <v>1.0515031775435708E-2</v>
      </c>
      <c r="AN1623" s="13">
        <f t="shared" si="2155"/>
        <v>1.4351636744707802E-2</v>
      </c>
      <c r="AO1623" s="13">
        <f t="shared" si="2156"/>
        <v>9.7940492074030088E-3</v>
      </c>
      <c r="AP1623" s="13">
        <f t="shared" si="2157"/>
        <v>4.4558634244233957E-3</v>
      </c>
      <c r="AQ1623" s="13">
        <f t="shared" si="2158"/>
        <v>1.5204170233880372E-3</v>
      </c>
      <c r="AR1623" s="13">
        <f t="shared" si="2159"/>
        <v>1.245507210373678E-3</v>
      </c>
      <c r="AS1623" s="13">
        <f t="shared" si="2160"/>
        <v>2.6045335654117392E-3</v>
      </c>
      <c r="AT1623" s="13">
        <f t="shared" si="2161"/>
        <v>2.7232259423537052E-3</v>
      </c>
      <c r="AU1623" s="13">
        <f t="shared" si="2162"/>
        <v>1.8982182021872228E-3</v>
      </c>
      <c r="AV1623" s="13">
        <f t="shared" si="2163"/>
        <v>9.9236138114946288E-4</v>
      </c>
      <c r="AW1623" s="13">
        <f t="shared" si="2164"/>
        <v>3.2904524481844981E-5</v>
      </c>
      <c r="AX1623" s="13">
        <f t="shared" si="2165"/>
        <v>3.6647390145412746E-3</v>
      </c>
      <c r="AY1623" s="13">
        <f t="shared" si="2166"/>
        <v>5.0018872243184883E-3</v>
      </c>
      <c r="AZ1623" s="13">
        <f t="shared" si="2167"/>
        <v>3.4134594176458951E-3</v>
      </c>
      <c r="BA1623" s="13">
        <f t="shared" si="2168"/>
        <v>1.5529745305287261E-3</v>
      </c>
      <c r="BB1623" s="13">
        <f t="shared" si="2169"/>
        <v>5.2990154504330741E-4</v>
      </c>
      <c r="BC1623" s="13">
        <f t="shared" si="2170"/>
        <v>1.4464919645201604E-4</v>
      </c>
      <c r="BD1623" s="13">
        <f t="shared" si="2171"/>
        <v>2.8332561466838305E-4</v>
      </c>
      <c r="BE1623" s="13">
        <f t="shared" si="2172"/>
        <v>5.9247434876215734E-4</v>
      </c>
      <c r="BF1623" s="13">
        <f t="shared" si="2173"/>
        <v>6.1947426524071769E-4</v>
      </c>
      <c r="BG1623" s="13">
        <f t="shared" si="2174"/>
        <v>4.3180307141542173E-4</v>
      </c>
      <c r="BH1623" s="13">
        <f t="shared" si="2175"/>
        <v>2.2574048222730308E-4</v>
      </c>
      <c r="BI1623" s="13">
        <f t="shared" si="2176"/>
        <v>9.4411121531258867E-5</v>
      </c>
      <c r="BJ1623" s="14">
        <f t="shared" si="2177"/>
        <v>0.53614796037823764</v>
      </c>
      <c r="BK1623" s="14">
        <f t="shared" si="2178"/>
        <v>0.21531370842952396</v>
      </c>
      <c r="BL1623" s="14">
        <f t="shared" si="2179"/>
        <v>0.23386766580127408</v>
      </c>
      <c r="BM1623" s="14">
        <f t="shared" si="2180"/>
        <v>0.66467229261672944</v>
      </c>
      <c r="BN1623" s="14">
        <f t="shared" si="2181"/>
        <v>0.32906000343556657</v>
      </c>
    </row>
    <row r="1624" spans="1:66" x14ac:dyDescent="0.25">
      <c r="A1624" t="s">
        <v>290</v>
      </c>
      <c r="B1624" t="s">
        <v>313</v>
      </c>
      <c r="C1624" t="s">
        <v>317</v>
      </c>
      <c r="D1624" t="s">
        <v>402</v>
      </c>
      <c r="E1624" s="10">
        <f>VLOOKUP(A1624,home!$A$2:$E$405,3,FALSE)</f>
        <v>1.6512</v>
      </c>
      <c r="F1624" s="10">
        <f>VLOOKUP(B1624,home!$B$2:$E$405,3,FALSE)</f>
        <v>0.90839999999999999</v>
      </c>
      <c r="G1624" s="10">
        <f>VLOOKUP(C1624,away!$B$2:$E$405,4,FALSE)</f>
        <v>1.022</v>
      </c>
      <c r="H1624" s="10">
        <f>VLOOKUP(A1624,away!$A$2:$E$405,3,FALSE)</f>
        <v>1.1418999999999999</v>
      </c>
      <c r="I1624" s="10">
        <f>VLOOKUP(C1624,away!$B$2:$E$405,3,FALSE)</f>
        <v>1.0399</v>
      </c>
      <c r="J1624" s="10">
        <f>VLOOKUP(B1624,home!$B$2:$E$405,4,FALSE)</f>
        <v>1.2588999999999999</v>
      </c>
      <c r="K1624" s="12">
        <f t="shared" si="2126"/>
        <v>1.5329489817600002</v>
      </c>
      <c r="L1624" s="12">
        <f t="shared" si="2127"/>
        <v>1.4948956726089999</v>
      </c>
      <c r="M1624" s="13">
        <f t="shared" si="2128"/>
        <v>4.8419887331789216E-2</v>
      </c>
      <c r="N1624" s="13">
        <f t="shared" si="2129"/>
        <v>7.4225216982200207E-2</v>
      </c>
      <c r="O1624" s="13">
        <f t="shared" si="2130"/>
        <v>7.2382680040507033E-2</v>
      </c>
      <c r="P1624" s="13">
        <f t="shared" si="2131"/>
        <v>0.11095895566515514</v>
      </c>
      <c r="Q1624" s="13">
        <f t="shared" si="2132"/>
        <v>5.6891735396889451E-2</v>
      </c>
      <c r="R1624" s="13">
        <f t="shared" si="2133"/>
        <v>5.4102277582197905E-2</v>
      </c>
      <c r="S1624" s="13">
        <f t="shared" si="2134"/>
        <v>6.3568352389673552E-2</v>
      </c>
      <c r="T1624" s="13">
        <f t="shared" si="2135"/>
        <v>8.5047209052026299E-2</v>
      </c>
      <c r="U1624" s="13">
        <f t="shared" si="2136"/>
        <v>8.2936031330527168E-2</v>
      </c>
      <c r="V1624" s="13">
        <f t="shared" si="2137"/>
        <v>1.6185906666774618E-2</v>
      </c>
      <c r="W1624" s="13">
        <f t="shared" si="2138"/>
        <v>2.9070709282407011E-2</v>
      </c>
      <c r="X1624" s="13">
        <f t="shared" si="2139"/>
        <v>4.3457677505944523E-2</v>
      </c>
      <c r="Y1624" s="13">
        <f t="shared" si="2140"/>
        <v>3.2482347022636977E-2</v>
      </c>
      <c r="Z1624" s="13">
        <f t="shared" si="2141"/>
        <v>2.6959086878639519E-2</v>
      </c>
      <c r="AA1624" s="13">
        <f t="shared" si="2142"/>
        <v>4.1326904779789835E-2</v>
      </c>
      <c r="AB1624" s="13">
        <f t="shared" si="2143"/>
        <v>3.1676018300735659E-2</v>
      </c>
      <c r="AC1624" s="13">
        <f t="shared" si="2144"/>
        <v>2.3182252675594713E-3</v>
      </c>
      <c r="AD1624" s="13">
        <f t="shared" si="2145"/>
        <v>1.1140978548376706E-2</v>
      </c>
      <c r="AE1624" s="13">
        <f t="shared" si="2146"/>
        <v>1.6654600620598037E-2</v>
      </c>
      <c r="AF1624" s="13">
        <f t="shared" si="2147"/>
        <v>1.2448445198381586E-2</v>
      </c>
      <c r="AG1624" s="13">
        <f t="shared" si="2148"/>
        <v>6.2030422859236387E-3</v>
      </c>
      <c r="AH1624" s="13">
        <f t="shared" si="2149"/>
        <v>1.0075255578092071E-2</v>
      </c>
      <c r="AI1624" s="13">
        <f t="shared" si="2150"/>
        <v>1.5444852779408002E-2</v>
      </c>
      <c r="AJ1624" s="13">
        <f t="shared" si="2151"/>
        <v>1.1838085670813302E-2</v>
      </c>
      <c r="AK1624" s="13">
        <f t="shared" si="2152"/>
        <v>6.049060458353633E-3</v>
      </c>
      <c r="AL1624" s="13">
        <f t="shared" si="2153"/>
        <v>2.1249768957318081E-4</v>
      </c>
      <c r="AM1624" s="13">
        <f t="shared" si="2154"/>
        <v>3.4157103443088112E-3</v>
      </c>
      <c r="AN1624" s="13">
        <f t="shared" si="2155"/>
        <v>5.1061306125930383E-3</v>
      </c>
      <c r="AO1624" s="13">
        <f t="shared" si="2156"/>
        <v>3.8165662782708386E-3</v>
      </c>
      <c r="AP1624" s="13">
        <f t="shared" si="2157"/>
        <v>1.9017894712041708E-3</v>
      </c>
      <c r="AQ1624" s="13">
        <f t="shared" si="2158"/>
        <v>7.1074421267911826E-4</v>
      </c>
      <c r="AR1624" s="13">
        <f t="shared" si="2159"/>
        <v>3.0122911928239034E-3</v>
      </c>
      <c r="AS1624" s="13">
        <f t="shared" si="2160"/>
        <v>4.6176887168040189E-3</v>
      </c>
      <c r="AT1624" s="13">
        <f t="shared" si="2161"/>
        <v>3.5393406082546816E-3</v>
      </c>
      <c r="AU1624" s="13">
        <f t="shared" si="2162"/>
        <v>1.808542860508611E-3</v>
      </c>
      <c r="AV1624" s="13">
        <f t="shared" si="2163"/>
        <v>6.9310098412149858E-4</v>
      </c>
      <c r="AW1624" s="13">
        <f t="shared" si="2164"/>
        <v>1.3526651395858281E-5</v>
      </c>
      <c r="AX1624" s="13">
        <f t="shared" si="2165"/>
        <v>8.7268494904921669E-4</v>
      </c>
      <c r="AY1624" s="13">
        <f t="shared" si="2166"/>
        <v>1.3045729538846795E-3</v>
      </c>
      <c r="AZ1624" s="13">
        <f t="shared" si="2167"/>
        <v>9.7510023168247411E-4</v>
      </c>
      <c r="BA1624" s="13">
        <f t="shared" si="2168"/>
        <v>4.8589103890072125E-4</v>
      </c>
      <c r="BB1624" s="13">
        <f t="shared" si="2169"/>
        <v>1.8158910285304483E-4</v>
      </c>
      <c r="BC1624" s="13">
        <f t="shared" si="2170"/>
        <v>5.4291352809593436E-5</v>
      </c>
      <c r="BD1624" s="13">
        <f t="shared" si="2171"/>
        <v>7.5051017813177585E-4</v>
      </c>
      <c r="BE1624" s="13">
        <f t="shared" si="2172"/>
        <v>1.150493813367622E-3</v>
      </c>
      <c r="BF1624" s="13">
        <f t="shared" si="2173"/>
        <v>8.8182415986153798E-4</v>
      </c>
      <c r="BG1624" s="13">
        <f t="shared" si="2174"/>
        <v>4.5059714931703737E-4</v>
      </c>
      <c r="BH1624" s="13">
        <f t="shared" si="2175"/>
        <v>1.7268561030737788E-4</v>
      </c>
      <c r="BI1624" s="13">
        <f t="shared" si="2176"/>
        <v>5.2943646097059755E-5</v>
      </c>
      <c r="BJ1624" s="14">
        <f t="shared" si="2177"/>
        <v>0.38644703244362016</v>
      </c>
      <c r="BK1624" s="14">
        <f t="shared" si="2178"/>
        <v>0.24296839796440983</v>
      </c>
      <c r="BL1624" s="14">
        <f t="shared" si="2179"/>
        <v>0.34296118544001974</v>
      </c>
      <c r="BM1624" s="14">
        <f t="shared" si="2180"/>
        <v>0.58106390342546133</v>
      </c>
      <c r="BN1624" s="14">
        <f t="shared" si="2181"/>
        <v>0.41698075299873893</v>
      </c>
    </row>
    <row r="1625" spans="1:66" x14ac:dyDescent="0.25">
      <c r="A1625" t="s">
        <v>290</v>
      </c>
      <c r="B1625" t="s">
        <v>292</v>
      </c>
      <c r="C1625" t="s">
        <v>300</v>
      </c>
      <c r="D1625" t="s">
        <v>402</v>
      </c>
      <c r="E1625" s="10">
        <f>VLOOKUP(A1625,home!$A$2:$E$405,3,FALSE)</f>
        <v>1.6512</v>
      </c>
      <c r="F1625" s="10">
        <f>VLOOKUP(B1625,home!$B$2:$E$405,3,FALSE)</f>
        <v>0.90839999999999999</v>
      </c>
      <c r="G1625" s="10">
        <f>VLOOKUP(C1625,away!$B$2:$E$405,4,FALSE)</f>
        <v>1.1355</v>
      </c>
      <c r="H1625" s="10">
        <f>VLOOKUP(A1625,away!$A$2:$E$405,3,FALSE)</f>
        <v>1.1418999999999999</v>
      </c>
      <c r="I1625" s="10">
        <f>VLOOKUP(C1625,away!$B$2:$E$405,3,FALSE)</f>
        <v>0.82099999999999995</v>
      </c>
      <c r="J1625" s="10">
        <f>VLOOKUP(B1625,home!$B$2:$E$405,4,FALSE)</f>
        <v>1.3136000000000001</v>
      </c>
      <c r="K1625" s="12">
        <f t="shared" si="2126"/>
        <v>1.7031933158400001</v>
      </c>
      <c r="L1625" s="12">
        <f t="shared" si="2127"/>
        <v>1.2314998686399998</v>
      </c>
      <c r="M1625" s="13">
        <f t="shared" si="2128"/>
        <v>5.3147023136676942E-2</v>
      </c>
      <c r="N1625" s="13">
        <f t="shared" si="2129"/>
        <v>9.0519654563181992E-2</v>
      </c>
      <c r="O1625" s="13">
        <f t="shared" si="2130"/>
        <v>6.5450552011424676E-2</v>
      </c>
      <c r="P1625" s="13">
        <f t="shared" si="2131"/>
        <v>0.11147494270389677</v>
      </c>
      <c r="Q1625" s="13">
        <f t="shared" si="2132"/>
        <v>7.7086235302078698E-2</v>
      </c>
      <c r="R1625" s="13">
        <f t="shared" si="2133"/>
        <v>4.0301173102242488E-2</v>
      </c>
      <c r="S1625" s="13">
        <f t="shared" si="2134"/>
        <v>5.8454181050177169E-2</v>
      </c>
      <c r="T1625" s="13">
        <f t="shared" si="2135"/>
        <v>9.4931688648462006E-2</v>
      </c>
      <c r="U1625" s="13">
        <f t="shared" si="2136"/>
        <v>6.8640688648250195E-2</v>
      </c>
      <c r="V1625" s="13">
        <f t="shared" si="2137"/>
        <v>1.3622956969792632E-2</v>
      </c>
      <c r="W1625" s="13">
        <f t="shared" si="2138"/>
        <v>4.3764253569923292E-2</v>
      </c>
      <c r="X1625" s="13">
        <f t="shared" si="2139"/>
        <v>5.3895672522488169E-2</v>
      </c>
      <c r="Y1625" s="13">
        <f t="shared" si="2140"/>
        <v>3.3186256815854319E-2</v>
      </c>
      <c r="Z1625" s="13">
        <f t="shared" si="2141"/>
        <v>1.6543629793816506E-2</v>
      </c>
      <c r="AA1625" s="13">
        <f t="shared" si="2142"/>
        <v>2.817699968455975E-2</v>
      </c>
      <c r="AB1625" s="13">
        <f t="shared" si="2143"/>
        <v>2.3995438761583988E-2</v>
      </c>
      <c r="AC1625" s="13">
        <f t="shared" si="2144"/>
        <v>1.7858694829434398E-3</v>
      </c>
      <c r="AD1625" s="13">
        <f t="shared" si="2145"/>
        <v>1.8634746038255049E-2</v>
      </c>
      <c r="AE1625" s="13">
        <f t="shared" si="2146"/>
        <v>2.2948687298250843E-2</v>
      </c>
      <c r="AF1625" s="13">
        <f t="shared" si="2147"/>
        <v>1.4130652696628176E-2</v>
      </c>
      <c r="AG1625" s="13">
        <f t="shared" si="2148"/>
        <v>5.8006323132316863E-3</v>
      </c>
      <c r="AH1625" s="13">
        <f t="shared" si="2149"/>
        <v>5.0933694794784538E-3</v>
      </c>
      <c r="AI1625" s="13">
        <f t="shared" si="2150"/>
        <v>8.6749928525511628E-3</v>
      </c>
      <c r="AJ1625" s="13">
        <f t="shared" si="2151"/>
        <v>7.3875949207124593E-3</v>
      </c>
      <c r="AK1625" s="13">
        <f t="shared" si="2152"/>
        <v>4.1941674296969989E-3</v>
      </c>
      <c r="AL1625" s="13">
        <f t="shared" si="2153"/>
        <v>1.498331884183159E-4</v>
      </c>
      <c r="AM1625" s="13">
        <f t="shared" si="2154"/>
        <v>6.3477149789463823E-3</v>
      </c>
      <c r="AN1625" s="13">
        <f t="shared" si="2155"/>
        <v>7.8172101627366278E-3</v>
      </c>
      <c r="AO1625" s="13">
        <f t="shared" si="2156"/>
        <v>4.8134466442707148E-3</v>
      </c>
      <c r="AP1625" s="13">
        <f t="shared" si="2157"/>
        <v>1.9759196367083445E-3</v>
      </c>
      <c r="AQ1625" s="13">
        <f t="shared" si="2158"/>
        <v>6.0833619326238061E-4</v>
      </c>
      <c r="AR1625" s="13">
        <f t="shared" si="2159"/>
        <v>1.2544967689825405E-3</v>
      </c>
      <c r="AS1625" s="13">
        <f t="shared" si="2160"/>
        <v>2.1366505116739397E-3</v>
      </c>
      <c r="AT1625" s="13">
        <f t="shared" si="2161"/>
        <v>1.8195644348845855E-3</v>
      </c>
      <c r="AU1625" s="13">
        <f t="shared" si="2162"/>
        <v>1.0330233277452043E-3</v>
      </c>
      <c r="AV1625" s="13">
        <f t="shared" si="2163"/>
        <v>4.3985960673060631E-4</v>
      </c>
      <c r="AW1625" s="13">
        <f t="shared" si="2164"/>
        <v>8.7297907600373391E-6</v>
      </c>
      <c r="AX1625" s="13">
        <f t="shared" si="2165"/>
        <v>1.801897620499821E-3</v>
      </c>
      <c r="AY1625" s="13">
        <f t="shared" si="2166"/>
        <v>2.2190366829482576E-3</v>
      </c>
      <c r="AZ1625" s="13">
        <f t="shared" si="2167"/>
        <v>1.3663716917790602E-3</v>
      </c>
      <c r="BA1625" s="13">
        <f t="shared" si="2168"/>
        <v>5.6089551964644236E-4</v>
      </c>
      <c r="BB1625" s="13">
        <f t="shared" si="2169"/>
        <v>1.7268568969133955E-4</v>
      </c>
      <c r="BC1625" s="13">
        <f t="shared" si="2170"/>
        <v>4.2532480834178502E-5</v>
      </c>
      <c r="BD1625" s="13">
        <f t="shared" si="2171"/>
        <v>2.5748543436854998E-4</v>
      </c>
      <c r="BE1625" s="13">
        <f t="shared" si="2172"/>
        <v>4.3854747074267337E-4</v>
      </c>
      <c r="BF1625" s="13">
        <f t="shared" si="2173"/>
        <v>3.7346556042372974E-4</v>
      </c>
      <c r="BG1625" s="13">
        <f t="shared" si="2174"/>
        <v>2.1202801540337872E-4</v>
      </c>
      <c r="BH1625" s="13">
        <f t="shared" si="2175"/>
        <v>9.0281174651463781E-5</v>
      </c>
      <c r="BI1625" s="13">
        <f t="shared" si="2176"/>
        <v>3.0753258642511341E-5</v>
      </c>
      <c r="BJ1625" s="14">
        <f t="shared" si="2177"/>
        <v>0.48262452706967779</v>
      </c>
      <c r="BK1625" s="14">
        <f t="shared" si="2178"/>
        <v>0.24085384321485351</v>
      </c>
      <c r="BL1625" s="14">
        <f t="shared" si="2179"/>
        <v>0.26000113245474926</v>
      </c>
      <c r="BM1625" s="14">
        <f t="shared" si="2180"/>
        <v>0.55983324482140773</v>
      </c>
      <c r="BN1625" s="14">
        <f t="shared" si="2181"/>
        <v>0.4379795808195015</v>
      </c>
    </row>
    <row r="1626" spans="1:66" x14ac:dyDescent="0.25">
      <c r="A1626" t="s">
        <v>338</v>
      </c>
      <c r="B1626" t="s">
        <v>96</v>
      </c>
      <c r="C1626" t="s">
        <v>76</v>
      </c>
      <c r="D1626" t="s">
        <v>403</v>
      </c>
      <c r="E1626" s="10">
        <f>VLOOKUP(A1626,home!$A$2:$E$405,3,FALSE)</f>
        <v>1.3033999999999999</v>
      </c>
      <c r="F1626" s="10">
        <f>VLOOKUP(B1626,home!$B$2:$E$405,3,FALSE)</f>
        <v>1.5344</v>
      </c>
      <c r="G1626" s="10">
        <f>VLOOKUP(C1626,away!$B$2:$E$405,4,FALSE)</f>
        <v>0.6905</v>
      </c>
      <c r="H1626" s="10">
        <f>VLOOKUP(A1626,away!$A$2:$E$405,3,FALSE)</f>
        <v>1.0085</v>
      </c>
      <c r="I1626" s="10">
        <f>VLOOKUP(C1626,away!$B$2:$E$405,3,FALSE)</f>
        <v>1.1899</v>
      </c>
      <c r="J1626" s="10">
        <f>VLOOKUP(B1626,home!$B$2:$E$405,4,FALSE)</f>
        <v>0.69410000000000005</v>
      </c>
      <c r="K1626" s="12">
        <f t="shared" si="2126"/>
        <v>1.38095647088</v>
      </c>
      <c r="L1626" s="12">
        <f t="shared" si="2127"/>
        <v>0.83292982151499995</v>
      </c>
      <c r="M1626" s="13">
        <f t="shared" si="2128"/>
        <v>0.10927514706652007</v>
      </c>
      <c r="N1626" s="13">
        <f t="shared" si="2129"/>
        <v>0.15090422144787455</v>
      </c>
      <c r="O1626" s="13">
        <f t="shared" si="2130"/>
        <v>9.1018528742141946E-2</v>
      </c>
      <c r="P1626" s="13">
        <f t="shared" si="2131"/>
        <v>0.12569262623643818</v>
      </c>
      <c r="Q1626" s="13">
        <f t="shared" si="2132"/>
        <v>0.10419608054577544</v>
      </c>
      <c r="R1626" s="13">
        <f t="shared" si="2133"/>
        <v>3.7906023449875079E-2</v>
      </c>
      <c r="S1626" s="13">
        <f t="shared" si="2134"/>
        <v>3.6144166158375644E-2</v>
      </c>
      <c r="T1626" s="13">
        <f t="shared" si="2135"/>
        <v>8.6788022771555298E-2</v>
      </c>
      <c r="U1626" s="13">
        <f t="shared" si="2136"/>
        <v>5.2346568368434016E-2</v>
      </c>
      <c r="V1626" s="13">
        <f t="shared" si="2137"/>
        <v>4.619384380244904E-3</v>
      </c>
      <c r="W1626" s="13">
        <f t="shared" si="2138"/>
        <v>4.7963417223340757E-2</v>
      </c>
      <c r="X1626" s="13">
        <f t="shared" si="2139"/>
        <v>3.9950160547086701E-2</v>
      </c>
      <c r="Y1626" s="13">
        <f t="shared" si="2140"/>
        <v>1.6637840046990253E-2</v>
      </c>
      <c r="Z1626" s="13">
        <f t="shared" si="2141"/>
        <v>1.0524352448815952E-2</v>
      </c>
      <c r="AA1626" s="13">
        <f t="shared" si="2142"/>
        <v>1.4533672616014164E-2</v>
      </c>
      <c r="AB1626" s="13">
        <f t="shared" si="2143"/>
        <v>1.0035184622368109E-2</v>
      </c>
      <c r="AC1626" s="13">
        <f t="shared" si="2144"/>
        <v>3.3208749309387531E-4</v>
      </c>
      <c r="AD1626" s="13">
        <f t="shared" si="2145"/>
        <v>1.6558847845022411E-2</v>
      </c>
      <c r="AE1626" s="13">
        <f t="shared" si="2146"/>
        <v>1.379235818004856E-2</v>
      </c>
      <c r="AF1626" s="13">
        <f t="shared" si="2147"/>
        <v>5.7440332185893974E-3</v>
      </c>
      <c r="AG1626" s="13">
        <f t="shared" si="2148"/>
        <v>1.5947921878452993E-3</v>
      </c>
      <c r="AH1626" s="13">
        <f t="shared" si="2149"/>
        <v>2.1915117516883059E-3</v>
      </c>
      <c r="AI1626" s="13">
        <f t="shared" si="2150"/>
        <v>3.0263823345035297E-3</v>
      </c>
      <c r="AJ1626" s="13">
        <f t="shared" si="2151"/>
        <v>2.0896511340947853E-3</v>
      </c>
      <c r="AK1626" s="13">
        <f t="shared" si="2152"/>
        <v>9.6190575183664154E-4</v>
      </c>
      <c r="AL1626" s="13">
        <f t="shared" si="2153"/>
        <v>1.5279210421683462E-5</v>
      </c>
      <c r="AM1626" s="13">
        <f t="shared" si="2154"/>
        <v>4.5734096163802026E-3</v>
      </c>
      <c r="AN1626" s="13">
        <f t="shared" si="2155"/>
        <v>3.8093292554865466E-3</v>
      </c>
      <c r="AO1626" s="13">
        <f t="shared" si="2156"/>
        <v>1.5864519684321381E-3</v>
      </c>
      <c r="AP1626" s="13">
        <f t="shared" si="2157"/>
        <v>4.4046771830276709E-4</v>
      </c>
      <c r="AQ1626" s="13">
        <f t="shared" si="2158"/>
        <v>9.1719674497260759E-5</v>
      </c>
      <c r="AR1626" s="13">
        <f t="shared" si="2159"/>
        <v>3.6507509843635317E-4</v>
      </c>
      <c r="AS1626" s="13">
        <f t="shared" si="2160"/>
        <v>5.0415281954283486E-4</v>
      </c>
      <c r="AT1626" s="13">
        <f t="shared" si="2161"/>
        <v>3.4810654923003742E-4</v>
      </c>
      <c r="AU1626" s="13">
        <f t="shared" si="2162"/>
        <v>1.6023999723830916E-4</v>
      </c>
      <c r="AV1626" s="13">
        <f t="shared" si="2163"/>
        <v>5.5321115270009081E-5</v>
      </c>
      <c r="AW1626" s="13">
        <f t="shared" si="2164"/>
        <v>4.8818767636754699E-7</v>
      </c>
      <c r="AX1626" s="13">
        <f t="shared" si="2165"/>
        <v>1.0526132672875103E-3</v>
      </c>
      <c r="AY1626" s="13">
        <f t="shared" si="2166"/>
        <v>8.7675298084610698E-4</v>
      </c>
      <c r="AZ1626" s="13">
        <f t="shared" si="2167"/>
        <v>3.6513685192444593E-4</v>
      </c>
      <c r="BA1626" s="13">
        <f t="shared" si="2168"/>
        <v>1.0137779096732591E-4</v>
      </c>
      <c r="BB1626" s="13">
        <f t="shared" si="2169"/>
        <v>2.1110146333999937E-5</v>
      </c>
      <c r="BC1626" s="13">
        <f t="shared" si="2170"/>
        <v>3.5166540836268202E-6</v>
      </c>
      <c r="BD1626" s="13">
        <f t="shared" si="2171"/>
        <v>5.0680322763360434E-5</v>
      </c>
      <c r="BE1626" s="13">
        <f t="shared" si="2172"/>
        <v>6.9987319666349549E-5</v>
      </c>
      <c r="BF1626" s="13">
        <f t="shared" si="2173"/>
        <v>4.832472098639625E-5</v>
      </c>
      <c r="BG1626" s="13">
        <f t="shared" si="2174"/>
        <v>2.2244778716544815E-5</v>
      </c>
      <c r="BH1626" s="13">
        <f t="shared" si="2175"/>
        <v>7.6797677779765655E-6</v>
      </c>
      <c r="BI1626" s="13">
        <f t="shared" si="2176"/>
        <v>2.1210850015704881E-6</v>
      </c>
      <c r="BJ1626" s="14">
        <f t="shared" si="2177"/>
        <v>0.49705165993867056</v>
      </c>
      <c r="BK1626" s="14">
        <f t="shared" si="2178"/>
        <v>0.27695544352594043</v>
      </c>
      <c r="BL1626" s="14">
        <f t="shared" si="2179"/>
        <v>0.2157433623455863</v>
      </c>
      <c r="BM1626" s="14">
        <f t="shared" si="2180"/>
        <v>0.38040592597721834</v>
      </c>
      <c r="BN1626" s="14">
        <f t="shared" si="2181"/>
        <v>0.61899262748862516</v>
      </c>
    </row>
    <row r="1627" spans="1:66" x14ac:dyDescent="0.25">
      <c r="A1627" t="s">
        <v>338</v>
      </c>
      <c r="B1627" t="s">
        <v>71</v>
      </c>
      <c r="C1627" t="s">
        <v>73</v>
      </c>
      <c r="D1627" t="s">
        <v>403</v>
      </c>
      <c r="E1627" s="10">
        <f>VLOOKUP(A1627,home!$A$2:$E$405,3,FALSE)</f>
        <v>1.3033999999999999</v>
      </c>
      <c r="F1627" s="10">
        <f>VLOOKUP(B1627,home!$B$2:$E$405,3,FALSE)</f>
        <v>0.92069999999999996</v>
      </c>
      <c r="G1627" s="10">
        <f>VLOOKUP(C1627,away!$B$2:$E$405,4,FALSE)</f>
        <v>1.3640000000000001</v>
      </c>
      <c r="H1627" s="10">
        <f>VLOOKUP(A1627,away!$A$2:$E$405,3,FALSE)</f>
        <v>1.0085</v>
      </c>
      <c r="I1627" s="10">
        <f>VLOOKUP(C1627,away!$B$2:$E$405,3,FALSE)</f>
        <v>0.2203</v>
      </c>
      <c r="J1627" s="10">
        <f>VLOOKUP(B1627,home!$B$2:$E$405,4,FALSE)</f>
        <v>1.6857</v>
      </c>
      <c r="K1627" s="12">
        <f t="shared" si="2126"/>
        <v>1.63685507832</v>
      </c>
      <c r="L1627" s="12">
        <f t="shared" si="2127"/>
        <v>0.374516267535</v>
      </c>
      <c r="M1627" s="13">
        <f t="shared" si="2128"/>
        <v>0.13380505578645355</v>
      </c>
      <c r="N1627" s="13">
        <f t="shared" si="2129"/>
        <v>0.21901948506894739</v>
      </c>
      <c r="O1627" s="13">
        <f t="shared" si="2130"/>
        <v>5.0112170070455035E-2</v>
      </c>
      <c r="P1627" s="13">
        <f t="shared" si="2131"/>
        <v>8.2026360065459838E-2</v>
      </c>
      <c r="Q1627" s="13">
        <f t="shared" si="2132"/>
        <v>0.17925157819306897</v>
      </c>
      <c r="R1627" s="13">
        <f t="shared" si="2133"/>
        <v>9.3839114464329774E-3</v>
      </c>
      <c r="S1627" s="13">
        <f t="shared" si="2134"/>
        <v>1.257113138595926E-2</v>
      </c>
      <c r="T1627" s="13">
        <f t="shared" si="2135"/>
        <v>6.7132632014626395E-2</v>
      </c>
      <c r="U1627" s="13">
        <f t="shared" si="2136"/>
        <v>1.5360103105598997E-2</v>
      </c>
      <c r="V1627" s="13">
        <f t="shared" si="2137"/>
        <v>8.5627403026666056E-4</v>
      </c>
      <c r="W1627" s="13">
        <f t="shared" si="2138"/>
        <v>9.780295202073315E-2</v>
      </c>
      <c r="X1627" s="13">
        <f t="shared" si="2139"/>
        <v>3.6628796544709664E-2</v>
      </c>
      <c r="Y1627" s="13">
        <f t="shared" si="2140"/>
        <v>6.8590400831117834E-3</v>
      </c>
      <c r="Z1627" s="13">
        <f t="shared" si="2141"/>
        <v>1.1714758299323474E-3</v>
      </c>
      <c r="AA1627" s="13">
        <f t="shared" si="2142"/>
        <v>1.9175361613538997E-3</v>
      </c>
      <c r="AB1627" s="13">
        <f t="shared" si="2143"/>
        <v>1.5693644017871849E-3</v>
      </c>
      <c r="AC1627" s="13">
        <f t="shared" si="2144"/>
        <v>3.2807542990682324E-5</v>
      </c>
      <c r="AD1627" s="13">
        <f t="shared" si="2145"/>
        <v>4.0022314672456087E-2</v>
      </c>
      <c r="AE1627" s="13">
        <f t="shared" si="2146"/>
        <v>1.4989007909239519E-2</v>
      </c>
      <c r="AF1627" s="13">
        <f t="shared" si="2147"/>
        <v>2.8068136481104893E-3</v>
      </c>
      <c r="AG1627" s="13">
        <f t="shared" si="2148"/>
        <v>3.5039912371887915E-4</v>
      </c>
      <c r="AH1627" s="13">
        <f t="shared" si="2149"/>
        <v>1.0968418883343228E-4</v>
      </c>
      <c r="AI1627" s="13">
        <f t="shared" si="2150"/>
        <v>1.7953712150341346E-4</v>
      </c>
      <c r="AJ1627" s="13">
        <f t="shared" si="2151"/>
        <v>1.469381245399086E-4</v>
      </c>
      <c r="AK1627" s="13">
        <f t="shared" si="2152"/>
        <v>8.0172138450655323E-5</v>
      </c>
      <c r="AL1627" s="13">
        <f t="shared" si="2153"/>
        <v>8.0447881984716775E-7</v>
      </c>
      <c r="AM1627" s="13">
        <f t="shared" si="2154"/>
        <v>1.3102145803546168E-2</v>
      </c>
      <c r="AN1627" s="13">
        <f t="shared" si="2155"/>
        <v>4.9069667430434744E-3</v>
      </c>
      <c r="AO1627" s="13">
        <f t="shared" si="2156"/>
        <v>9.1886943476150859E-4</v>
      </c>
      <c r="AP1627" s="13">
        <f t="shared" si="2157"/>
        <v>1.1471051701962514E-4</v>
      </c>
      <c r="AQ1627" s="13">
        <f t="shared" si="2158"/>
        <v>1.0740238670300024E-5</v>
      </c>
      <c r="AR1627" s="13">
        <f t="shared" si="2159"/>
        <v>8.2157026019002406E-6</v>
      </c>
      <c r="AS1627" s="13">
        <f t="shared" si="2160"/>
        <v>1.3447914525887248E-5</v>
      </c>
      <c r="AT1627" s="13">
        <f t="shared" si="2161"/>
        <v>1.1006143592255918E-5</v>
      </c>
      <c r="AU1627" s="13">
        <f t="shared" si="2162"/>
        <v>6.0051540105677411E-6</v>
      </c>
      <c r="AV1627" s="13">
        <f t="shared" si="2163"/>
        <v>2.4573917095728804E-6</v>
      </c>
      <c r="AW1627" s="13">
        <f t="shared" si="2164"/>
        <v>1.3699131370627554E-8</v>
      </c>
      <c r="AX1627" s="13">
        <f t="shared" si="2165"/>
        <v>3.5743856492372714E-3</v>
      </c>
      <c r="AY1627" s="13">
        <f t="shared" si="2166"/>
        <v>1.3386655720830107E-3</v>
      </c>
      <c r="AZ1627" s="13">
        <f t="shared" si="2167"/>
        <v>2.506760167670673E-4</v>
      </c>
      <c r="BA1627" s="13">
        <f t="shared" si="2168"/>
        <v>3.1294082053381046E-5</v>
      </c>
      <c r="BB1627" s="13">
        <f t="shared" si="2169"/>
        <v>2.9300357016415738E-6</v>
      </c>
      <c r="BC1627" s="13">
        <f t="shared" si="2170"/>
        <v>2.1946920694461956E-7</v>
      </c>
      <c r="BD1627" s="13">
        <f t="shared" si="2171"/>
        <v>5.1281904560687723E-7</v>
      </c>
      <c r="BE1627" s="13">
        <f t="shared" si="2172"/>
        <v>8.3941045906083263E-7</v>
      </c>
      <c r="BF1627" s="13">
        <f t="shared" si="2173"/>
        <v>6.8699663635432322E-7</v>
      </c>
      <c r="BG1627" s="13">
        <f t="shared" si="2174"/>
        <v>3.74837977668444E-7</v>
      </c>
      <c r="BH1627" s="13">
        <f t="shared" si="2175"/>
        <v>1.5338886182344781E-7</v>
      </c>
      <c r="BI1627" s="13">
        <f t="shared" si="2176"/>
        <v>5.02150674866871E-8</v>
      </c>
      <c r="BJ1627" s="14">
        <f t="shared" si="2177"/>
        <v>0.68911462284081282</v>
      </c>
      <c r="BK1627" s="14">
        <f t="shared" si="2178"/>
        <v>0.23063109886203284</v>
      </c>
      <c r="BL1627" s="14">
        <f t="shared" si="2179"/>
        <v>7.8903166733443705E-2</v>
      </c>
      <c r="BM1627" s="14">
        <f t="shared" si="2180"/>
        <v>0.32488315176245214</v>
      </c>
      <c r="BN1627" s="14">
        <f t="shared" si="2181"/>
        <v>0.6735985606308178</v>
      </c>
    </row>
    <row r="1628" spans="1:66" x14ac:dyDescent="0.25">
      <c r="A1628" t="s">
        <v>338</v>
      </c>
      <c r="B1628" t="s">
        <v>93</v>
      </c>
      <c r="C1628" t="s">
        <v>86</v>
      </c>
      <c r="D1628" t="s">
        <v>403</v>
      </c>
      <c r="E1628" s="10">
        <f>VLOOKUP(A1628,home!$A$2:$E$405,3,FALSE)</f>
        <v>1.3033999999999999</v>
      </c>
      <c r="F1628" s="10">
        <f>VLOOKUP(B1628,home!$B$2:$E$405,3,FALSE)</f>
        <v>1.0741000000000001</v>
      </c>
      <c r="G1628" s="10">
        <f>VLOOKUP(C1628,away!$B$2:$E$405,4,FALSE)</f>
        <v>1.0229999999999999</v>
      </c>
      <c r="H1628" s="10">
        <f>VLOOKUP(A1628,away!$A$2:$E$405,3,FALSE)</f>
        <v>1.0085</v>
      </c>
      <c r="I1628" s="10">
        <f>VLOOKUP(C1628,away!$B$2:$E$405,3,FALSE)</f>
        <v>0.66100000000000003</v>
      </c>
      <c r="J1628" s="10">
        <f>VLOOKUP(B1628,home!$B$2:$E$405,4,FALSE)</f>
        <v>1.0907</v>
      </c>
      <c r="K1628" s="12">
        <f t="shared" si="2126"/>
        <v>1.4321815246199998</v>
      </c>
      <c r="L1628" s="12">
        <f t="shared" si="2127"/>
        <v>0.72708079795000002</v>
      </c>
      <c r="M1628" s="13">
        <f t="shared" si="2128"/>
        <v>0.11541022516280111</v>
      </c>
      <c r="N1628" s="13">
        <f t="shared" si="2129"/>
        <v>0.16528839223039796</v>
      </c>
      <c r="O1628" s="13">
        <f t="shared" si="2130"/>
        <v>8.3912558602958612E-2</v>
      </c>
      <c r="P1628" s="13">
        <f t="shared" si="2131"/>
        <v>0.12017801611475035</v>
      </c>
      <c r="Q1628" s="13">
        <f t="shared" si="2132"/>
        <v>0.11836149079325996</v>
      </c>
      <c r="R1628" s="13">
        <f t="shared" si="2133"/>
        <v>3.0505605033532637E-2</v>
      </c>
      <c r="S1628" s="13">
        <f t="shared" si="2134"/>
        <v>3.1285693137033152E-2</v>
      </c>
      <c r="T1628" s="13">
        <f t="shared" si="2135"/>
        <v>8.6058367172515041E-2</v>
      </c>
      <c r="U1628" s="13">
        <f t="shared" si="2136"/>
        <v>4.3689563926380313E-2</v>
      </c>
      <c r="V1628" s="13">
        <f t="shared" si="2137"/>
        <v>3.6197953177504608E-3</v>
      </c>
      <c r="W1628" s="13">
        <f t="shared" si="2138"/>
        <v>5.650504678019571E-2</v>
      </c>
      <c r="X1628" s="13">
        <f t="shared" si="2139"/>
        <v>4.1083734501146781E-2</v>
      </c>
      <c r="Y1628" s="13">
        <f t="shared" si="2140"/>
        <v>1.493559723192987E-2</v>
      </c>
      <c r="Z1628" s="13">
        <f t="shared" si="2141"/>
        <v>7.3933465499094837E-3</v>
      </c>
      <c r="AA1628" s="13">
        <f t="shared" si="2142"/>
        <v>1.058861433389338E-2</v>
      </c>
      <c r="AB1628" s="13">
        <f t="shared" si="2143"/>
        <v>7.582408910164303E-3</v>
      </c>
      <c r="AC1628" s="13">
        <f t="shared" si="2144"/>
        <v>2.3558344777025865E-4</v>
      </c>
      <c r="AD1628" s="13">
        <f t="shared" si="2145"/>
        <v>2.0231371011596281E-2</v>
      </c>
      <c r="AE1628" s="13">
        <f t="shared" si="2146"/>
        <v>1.4709841378733924E-2</v>
      </c>
      <c r="AF1628" s="13">
        <f t="shared" si="2147"/>
        <v>5.347621603683894E-3</v>
      </c>
      <c r="AG1628" s="13">
        <f t="shared" si="2148"/>
        <v>1.2960509942470484E-3</v>
      </c>
      <c r="AH1628" s="13">
        <f t="shared" si="2149"/>
        <v>1.3438900772572665E-3</v>
      </c>
      <c r="AI1628" s="13">
        <f t="shared" si="2150"/>
        <v>1.9246945397680011E-3</v>
      </c>
      <c r="AJ1628" s="13">
        <f t="shared" si="2151"/>
        <v>1.3782559801963625E-3</v>
      </c>
      <c r="AK1628" s="13">
        <f t="shared" si="2152"/>
        <v>6.5797091701141962E-4</v>
      </c>
      <c r="AL1628" s="13">
        <f t="shared" si="2153"/>
        <v>9.812631885108938E-6</v>
      </c>
      <c r="AM1628" s="13">
        <f t="shared" si="2154"/>
        <v>5.7949991561081667E-3</v>
      </c>
      <c r="AN1628" s="13">
        <f t="shared" si="2155"/>
        <v>4.2134326105427028E-3</v>
      </c>
      <c r="AO1628" s="13">
        <f t="shared" si="2156"/>
        <v>1.5317529722909697E-3</v>
      </c>
      <c r="AP1628" s="13">
        <f t="shared" si="2157"/>
        <v>3.7123605778520088E-4</v>
      </c>
      <c r="AQ1628" s="13">
        <f t="shared" si="2158"/>
        <v>6.7479652280569031E-5</v>
      </c>
      <c r="AR1628" s="13">
        <f t="shared" si="2159"/>
        <v>1.9542333394586018E-4</v>
      </c>
      <c r="AS1628" s="13">
        <f t="shared" si="2160"/>
        <v>2.7988168835690538E-4</v>
      </c>
      <c r="AT1628" s="13">
        <f t="shared" si="2161"/>
        <v>2.0042069157210623E-4</v>
      </c>
      <c r="AU1628" s="13">
        <f t="shared" si="2162"/>
        <v>9.5679603873711293E-5</v>
      </c>
      <c r="AV1628" s="13">
        <f t="shared" si="2163"/>
        <v>3.4257640237722377E-5</v>
      </c>
      <c r="AW1628" s="13">
        <f t="shared" si="2164"/>
        <v>2.8383356249250844E-7</v>
      </c>
      <c r="AX1628" s="13">
        <f t="shared" si="2165"/>
        <v>1.3832484544277668E-3</v>
      </c>
      <c r="AY1628" s="13">
        <f t="shared" si="2166"/>
        <v>1.005733390008445E-3</v>
      </c>
      <c r="AZ1628" s="13">
        <f t="shared" si="2167"/>
        <v>3.6562471786614933E-4</v>
      </c>
      <c r="BA1628" s="13">
        <f t="shared" si="2168"/>
        <v>8.8612903872121177E-5</v>
      </c>
      <c r="BB1628" s="13">
        <f t="shared" si="2169"/>
        <v>1.6107185214002125E-5</v>
      </c>
      <c r="BC1628" s="13">
        <f t="shared" si="2170"/>
        <v>2.3422450156250224E-6</v>
      </c>
      <c r="BD1628" s="13">
        <f t="shared" si="2171"/>
        <v>2.3681425597234212E-5</v>
      </c>
      <c r="BE1628" s="13">
        <f t="shared" si="2172"/>
        <v>3.3916100217021983E-5</v>
      </c>
      <c r="BF1628" s="13">
        <f t="shared" si="2173"/>
        <v>2.4287006058989627E-5</v>
      </c>
      <c r="BG1628" s="13">
        <f t="shared" si="2174"/>
        <v>1.1594467122006314E-5</v>
      </c>
      <c r="BH1628" s="13">
        <f t="shared" si="2175"/>
        <v>4.151345399987867E-6</v>
      </c>
      <c r="BI1628" s="13">
        <f t="shared" si="2176"/>
        <v>1.1890960368357695E-6</v>
      </c>
      <c r="BJ1628" s="14">
        <f t="shared" si="2177"/>
        <v>0.53865808304311813</v>
      </c>
      <c r="BK1628" s="14">
        <f t="shared" si="2178"/>
        <v>0.27174485920199887</v>
      </c>
      <c r="BL1628" s="14">
        <f t="shared" si="2179"/>
        <v>0.18248804471958072</v>
      </c>
      <c r="BM1628" s="14">
        <f t="shared" si="2180"/>
        <v>0.36562259602046066</v>
      </c>
      <c r="BN1628" s="14">
        <f t="shared" si="2181"/>
        <v>0.63365628793770057</v>
      </c>
    </row>
    <row r="1629" spans="1:66" x14ac:dyDescent="0.25">
      <c r="A1629" t="s">
        <v>338</v>
      </c>
      <c r="B1629" t="s">
        <v>74</v>
      </c>
      <c r="C1629" t="s">
        <v>87</v>
      </c>
      <c r="D1629" t="s">
        <v>403</v>
      </c>
      <c r="E1629" s="10">
        <f>VLOOKUP(A1629,home!$A$2:$E$405,3,FALSE)</f>
        <v>1.3033999999999999</v>
      </c>
      <c r="F1629" s="10">
        <f>VLOOKUP(B1629,home!$B$2:$E$405,3,FALSE)</f>
        <v>1.0229999999999999</v>
      </c>
      <c r="G1629" s="10">
        <f>VLOOKUP(C1629,away!$B$2:$E$405,4,FALSE)</f>
        <v>1.2276</v>
      </c>
      <c r="H1629" s="10">
        <f>VLOOKUP(A1629,away!$A$2:$E$405,3,FALSE)</f>
        <v>1.0085</v>
      </c>
      <c r="I1629" s="10">
        <f>VLOOKUP(C1629,away!$B$2:$E$405,3,FALSE)</f>
        <v>0.89239999999999997</v>
      </c>
      <c r="J1629" s="10">
        <f>VLOOKUP(B1629,home!$B$2:$E$405,4,FALSE)</f>
        <v>0.99160000000000004</v>
      </c>
      <c r="K1629" s="12">
        <f t="shared" si="2126"/>
        <v>1.6368550783199998</v>
      </c>
      <c r="L1629" s="12">
        <f t="shared" si="2127"/>
        <v>0.89242552263999997</v>
      </c>
      <c r="M1629" s="13">
        <f t="shared" si="2128"/>
        <v>7.9716347526727668E-2</v>
      </c>
      <c r="N1629" s="13">
        <f t="shared" si="2129"/>
        <v>0.13048410827424614</v>
      </c>
      <c r="O1629" s="13">
        <f t="shared" si="2130"/>
        <v>7.1140903104491809E-2</v>
      </c>
      <c r="P1629" s="13">
        <f t="shared" si="2131"/>
        <v>0.11644734852285846</v>
      </c>
      <c r="Q1629" s="13">
        <f t="shared" si="2132"/>
        <v>0.10679178763437824</v>
      </c>
      <c r="R1629" s="13">
        <f t="shared" si="2133"/>
        <v>3.174397881705384E-2</v>
      </c>
      <c r="S1629" s="13">
        <f t="shared" si="2134"/>
        <v>4.2525734679005479E-2</v>
      </c>
      <c r="T1629" s="13">
        <f t="shared" si="2135"/>
        <v>9.5303716893269885E-2</v>
      </c>
      <c r="U1629" s="13">
        <f t="shared" si="2136"/>
        <v>5.1960292932777083E-2</v>
      </c>
      <c r="V1629" s="13">
        <f t="shared" si="2137"/>
        <v>6.902263394589209E-3</v>
      </c>
      <c r="W1629" s="13">
        <f t="shared" si="2138"/>
        <v>5.8267559970734323E-2</v>
      </c>
      <c r="X1629" s="13">
        <f t="shared" si="2139"/>
        <v>5.1999457659840119E-2</v>
      </c>
      <c r="Y1629" s="13">
        <f t="shared" si="2140"/>
        <v>2.3202821589539679E-2</v>
      </c>
      <c r="Z1629" s="13">
        <f t="shared" si="2141"/>
        <v>9.443045628827456E-3</v>
      </c>
      <c r="AA1629" s="13">
        <f t="shared" si="2142"/>
        <v>1.5456897192353698E-2</v>
      </c>
      <c r="AB1629" s="13">
        <f t="shared" si="2143"/>
        <v>1.2650350332187149E-2</v>
      </c>
      <c r="AC1629" s="13">
        <f t="shared" si="2144"/>
        <v>6.301642448846616E-4</v>
      </c>
      <c r="AD1629" s="13">
        <f t="shared" si="2145"/>
        <v>2.3843887859852909E-2</v>
      </c>
      <c r="AE1629" s="13">
        <f t="shared" si="2146"/>
        <v>2.1278894085098782E-2</v>
      </c>
      <c r="AF1629" s="13">
        <f t="shared" si="2147"/>
        <v>9.49491408754774E-3</v>
      </c>
      <c r="AG1629" s="13">
        <f t="shared" si="2148"/>
        <v>2.8245012223338975E-3</v>
      </c>
      <c r="AH1629" s="13">
        <f t="shared" si="2149"/>
        <v>2.1068037326549267E-3</v>
      </c>
      <c r="AI1629" s="13">
        <f t="shared" si="2150"/>
        <v>3.4485323888197483E-3</v>
      </c>
      <c r="AJ1629" s="13">
        <f t="shared" si="2151"/>
        <v>2.8223738766953023E-3</v>
      </c>
      <c r="AK1629" s="13">
        <f t="shared" si="2152"/>
        <v>1.5399390043288033E-3</v>
      </c>
      <c r="AL1629" s="13">
        <f t="shared" si="2153"/>
        <v>3.6821032436853502E-5</v>
      </c>
      <c r="AM1629" s="13">
        <f t="shared" si="2154"/>
        <v>7.8057977860585643E-3</v>
      </c>
      <c r="AN1629" s="13">
        <f t="shared" si="2155"/>
        <v>6.9660931688454693E-3</v>
      </c>
      <c r="AO1629" s="13">
        <f t="shared" si="2156"/>
        <v>3.108359668482925E-3</v>
      </c>
      <c r="AP1629" s="13">
        <f t="shared" si="2157"/>
        <v>9.2465983389965732E-4</v>
      </c>
      <c r="AQ1629" s="13">
        <f t="shared" si="2158"/>
        <v>2.0629750888302926E-4</v>
      </c>
      <c r="AR1629" s="13">
        <f t="shared" si="2159"/>
        <v>3.7603308444289539E-4</v>
      </c>
      <c r="AS1629" s="13">
        <f t="shared" si="2160"/>
        <v>6.1551166388668663E-4</v>
      </c>
      <c r="AT1629" s="13">
        <f t="shared" si="2161"/>
        <v>5.0375169639905787E-4</v>
      </c>
      <c r="AU1629" s="13">
        <f t="shared" si="2162"/>
        <v>2.7485617415437086E-4</v>
      </c>
      <c r="AV1629" s="13">
        <f t="shared" si="2163"/>
        <v>1.1247493111804708E-4</v>
      </c>
      <c r="AW1629" s="13">
        <f t="shared" si="2164"/>
        <v>1.4940862648126461E-6</v>
      </c>
      <c r="AX1629" s="13">
        <f t="shared" si="2165"/>
        <v>2.129493291074828E-3</v>
      </c>
      <c r="AY1629" s="13">
        <f t="shared" si="2166"/>
        <v>1.900414163245827E-3</v>
      </c>
      <c r="AZ1629" s="13">
        <f t="shared" si="2167"/>
        <v>8.4798905143355756E-4</v>
      </c>
      <c r="BA1629" s="13">
        <f t="shared" si="2168"/>
        <v>2.5225569080619686E-4</v>
      </c>
      <c r="BB1629" s="13">
        <f t="shared" si="2169"/>
        <v>5.6279854176658598E-5</v>
      </c>
      <c r="BC1629" s="13">
        <f t="shared" si="2170"/>
        <v>1.0045115655541513E-5</v>
      </c>
      <c r="BD1629" s="13">
        <f t="shared" si="2171"/>
        <v>5.5930253652313673E-5</v>
      </c>
      <c r="BE1629" s="13">
        <f t="shared" si="2172"/>
        <v>9.1549719722515351E-5</v>
      </c>
      <c r="BF1629" s="13">
        <f t="shared" si="2173"/>
        <v>7.4926811823285944E-5</v>
      </c>
      <c r="BG1629" s="13">
        <f t="shared" si="2174"/>
        <v>4.088144414509086E-5</v>
      </c>
      <c r="BH1629" s="13">
        <f t="shared" si="2175"/>
        <v>1.6729249864486854E-5</v>
      </c>
      <c r="BI1629" s="13">
        <f t="shared" si="2176"/>
        <v>5.4766715194338945E-6</v>
      </c>
      <c r="BJ1629" s="14">
        <f t="shared" si="2177"/>
        <v>0.54769933440940399</v>
      </c>
      <c r="BK1629" s="14">
        <f t="shared" si="2178"/>
        <v>0.24815909356374813</v>
      </c>
      <c r="BL1629" s="14">
        <f t="shared" si="2179"/>
        <v>0.19503819308209053</v>
      </c>
      <c r="BM1629" s="14">
        <f t="shared" si="2180"/>
        <v>0.46211627272733308</v>
      </c>
      <c r="BN1629" s="14">
        <f t="shared" si="2181"/>
        <v>0.53632447387975613</v>
      </c>
    </row>
    <row r="1630" spans="1:66" x14ac:dyDescent="0.25">
      <c r="A1630" t="s">
        <v>338</v>
      </c>
      <c r="B1630" t="s">
        <v>85</v>
      </c>
      <c r="C1630" t="s">
        <v>94</v>
      </c>
      <c r="D1630" t="s">
        <v>403</v>
      </c>
      <c r="E1630" s="10">
        <f>VLOOKUP(A1630,home!$A$2:$E$405,3,FALSE)</f>
        <v>1.3033999999999999</v>
      </c>
      <c r="F1630" s="10">
        <f>VLOOKUP(B1630,home!$B$2:$E$405,3,FALSE)</f>
        <v>1.381</v>
      </c>
      <c r="G1630" s="10">
        <f>VLOOKUP(C1630,away!$B$2:$E$405,4,FALSE)</f>
        <v>1.1508</v>
      </c>
      <c r="H1630" s="10">
        <f>VLOOKUP(A1630,away!$A$2:$E$405,3,FALSE)</f>
        <v>1.0085</v>
      </c>
      <c r="I1630" s="10">
        <f>VLOOKUP(C1630,away!$B$2:$E$405,3,FALSE)</f>
        <v>1.2889999999999999</v>
      </c>
      <c r="J1630" s="10">
        <f>VLOOKUP(B1630,home!$B$2:$E$405,4,FALSE)</f>
        <v>1.4874000000000001</v>
      </c>
      <c r="K1630" s="12">
        <f t="shared" si="2126"/>
        <v>2.0714347063199998</v>
      </c>
      <c r="L1630" s="12">
        <f t="shared" si="2127"/>
        <v>1.9335552980999999</v>
      </c>
      <c r="M1630" s="13">
        <f t="shared" si="2128"/>
        <v>1.8224471421928946E-2</v>
      </c>
      <c r="N1630" s="13">
        <f t="shared" si="2129"/>
        <v>3.7750802607720617E-2</v>
      </c>
      <c r="O1630" s="13">
        <f t="shared" si="2130"/>
        <v>3.5238023272942752E-2</v>
      </c>
      <c r="P1630" s="13">
        <f t="shared" si="2131"/>
        <v>7.2993264389685494E-2</v>
      </c>
      <c r="Q1630" s="13">
        <f t="shared" si="2132"/>
        <v>3.9099161356534025E-2</v>
      </c>
      <c r="R1630" s="13">
        <f t="shared" si="2133"/>
        <v>3.4067333296984782E-2</v>
      </c>
      <c r="S1630" s="13">
        <f t="shared" si="2134"/>
        <v>7.3088767883982234E-2</v>
      </c>
      <c r="T1630" s="13">
        <f t="shared" si="2135"/>
        <v>7.5600390592193145E-2</v>
      </c>
      <c r="U1630" s="13">
        <f t="shared" si="2136"/>
        <v>7.0568256543145233E-2</v>
      </c>
      <c r="V1630" s="13">
        <f t="shared" si="2137"/>
        <v>3.2526398370614551E-2</v>
      </c>
      <c r="W1630" s="13">
        <f t="shared" si="2138"/>
        <v>2.6997119940643452E-2</v>
      </c>
      <c r="X1630" s="13">
        <f t="shared" si="2139"/>
        <v>5.2200424294672296E-2</v>
      </c>
      <c r="Y1630" s="13">
        <f t="shared" si="2140"/>
        <v>5.0466203479015793E-2</v>
      </c>
      <c r="Z1630" s="13">
        <f t="shared" si="2141"/>
        <v>2.1957024262841161E-2</v>
      </c>
      <c r="AA1630" s="13">
        <f t="shared" si="2142"/>
        <v>4.5482542105559493E-2</v>
      </c>
      <c r="AB1630" s="13">
        <f t="shared" si="2143"/>
        <v>4.7107058124558329E-2</v>
      </c>
      <c r="AC1630" s="13">
        <f t="shared" si="2144"/>
        <v>8.1422388780974849E-3</v>
      </c>
      <c r="AD1630" s="13">
        <f t="shared" si="2145"/>
        <v>1.3980692803933143E-2</v>
      </c>
      <c r="AE1630" s="13">
        <f t="shared" si="2146"/>
        <v>2.7032442642153473E-2</v>
      </c>
      <c r="AF1630" s="13">
        <f t="shared" si="2147"/>
        <v>2.6134361345660106E-2</v>
      </c>
      <c r="AG1630" s="13">
        <f t="shared" si="2148"/>
        <v>1.684407761412032E-2</v>
      </c>
      <c r="AH1630" s="13">
        <f t="shared" si="2149"/>
        <v>1.061378014848169E-2</v>
      </c>
      <c r="AI1630" s="13">
        <f t="shared" si="2150"/>
        <v>2.1985752564815213E-2</v>
      </c>
      <c r="AJ1630" s="13">
        <f t="shared" si="2151"/>
        <v>2.2771025453661095E-2</v>
      </c>
      <c r="AK1630" s="13">
        <f t="shared" si="2152"/>
        <v>1.5722897474403238E-2</v>
      </c>
      <c r="AL1630" s="13">
        <f t="shared" si="2153"/>
        <v>1.3044627334163634E-3</v>
      </c>
      <c r="AM1630" s="13">
        <f t="shared" si="2154"/>
        <v>5.7920184584930798E-3</v>
      </c>
      <c r="AN1630" s="13">
        <f t="shared" si="2155"/>
        <v>1.1199187977112288E-2</v>
      </c>
      <c r="AO1630" s="13">
        <f t="shared" si="2156"/>
        <v>1.0827124623781645E-2</v>
      </c>
      <c r="AP1630" s="13">
        <f t="shared" si="2157"/>
        <v>6.9782813931673236E-3</v>
      </c>
      <c r="AQ1630" s="13">
        <f t="shared" si="2158"/>
        <v>3.3732232398478307E-3</v>
      </c>
      <c r="AR1630" s="13">
        <f t="shared" si="2159"/>
        <v>4.104466167793073E-3</v>
      </c>
      <c r="AS1630" s="13">
        <f t="shared" si="2160"/>
        <v>8.50213367088282E-3</v>
      </c>
      <c r="AT1630" s="13">
        <f t="shared" si="2161"/>
        <v>8.8058073818192695E-3</v>
      </c>
      <c r="AU1630" s="13">
        <f t="shared" si="2162"/>
        <v>6.0802183426230958E-3</v>
      </c>
      <c r="AV1630" s="13">
        <f t="shared" si="2163"/>
        <v>3.148693824228237E-3</v>
      </c>
      <c r="AW1630" s="13">
        <f t="shared" si="2164"/>
        <v>1.4512994183344305E-4</v>
      </c>
      <c r="AX1630" s="13">
        <f t="shared" si="2165"/>
        <v>1.9996313424281054E-3</v>
      </c>
      <c r="AY1630" s="13">
        <f t="shared" si="2166"/>
        <v>3.8663977763986781E-3</v>
      </c>
      <c r="AZ1630" s="13">
        <f t="shared" si="2167"/>
        <v>3.7379469525588619E-3</v>
      </c>
      <c r="BA1630" s="13">
        <f t="shared" si="2168"/>
        <v>2.4091757113789791E-3</v>
      </c>
      <c r="BB1630" s="13">
        <f t="shared" si="2169"/>
        <v>1.1645686151976651E-3</v>
      </c>
      <c r="BC1630" s="13">
        <f t="shared" si="2170"/>
        <v>4.5035156318328488E-4</v>
      </c>
      <c r="BD1630" s="13">
        <f t="shared" si="2171"/>
        <v>1.3227020507680847E-3</v>
      </c>
      <c r="BE1630" s="13">
        <f t="shared" si="2172"/>
        <v>2.7398909340816489E-3</v>
      </c>
      <c r="BF1630" s="13">
        <f t="shared" si="2173"/>
        <v>2.8377525861941256E-3</v>
      </c>
      <c r="BG1630" s="13">
        <f t="shared" si="2174"/>
        <v>1.9594063983306162E-3</v>
      </c>
      <c r="BH1630" s="13">
        <f t="shared" si="2175"/>
        <v>1.0146956043218772E-3</v>
      </c>
      <c r="BI1630" s="13">
        <f t="shared" si="2176"/>
        <v>4.2037513822853665E-4</v>
      </c>
      <c r="BJ1630" s="14">
        <f t="shared" si="2177"/>
        <v>0.4179035843301942</v>
      </c>
      <c r="BK1630" s="14">
        <f t="shared" si="2178"/>
        <v>0.21014600145412377</v>
      </c>
      <c r="BL1630" s="14">
        <f t="shared" si="2179"/>
        <v>0.34449281108382324</v>
      </c>
      <c r="BM1630" s="14">
        <f t="shared" si="2180"/>
        <v>0.7534050969506203</v>
      </c>
      <c r="BN1630" s="14">
        <f t="shared" si="2181"/>
        <v>0.23737305634579661</v>
      </c>
    </row>
    <row r="1631" spans="1:66" x14ac:dyDescent="0.25">
      <c r="A1631" t="s">
        <v>338</v>
      </c>
      <c r="B1631" t="s">
        <v>90</v>
      </c>
      <c r="C1631" t="s">
        <v>72</v>
      </c>
      <c r="D1631" t="s">
        <v>403</v>
      </c>
      <c r="E1631" s="10">
        <f>VLOOKUP(A1631,home!$A$2:$E$405,3,FALSE)</f>
        <v>1.3033999999999999</v>
      </c>
      <c r="F1631" s="10">
        <f>VLOOKUP(B1631,home!$B$2:$E$405,3,FALSE)</f>
        <v>1.5344</v>
      </c>
      <c r="G1631" s="10">
        <f>VLOOKUP(C1631,away!$B$2:$E$405,4,FALSE)</f>
        <v>0.84389999999999998</v>
      </c>
      <c r="H1631" s="10">
        <f>VLOOKUP(A1631,away!$A$2:$E$405,3,FALSE)</f>
        <v>1.0085</v>
      </c>
      <c r="I1631" s="10">
        <f>VLOOKUP(C1631,away!$B$2:$E$405,3,FALSE)</f>
        <v>0.69410000000000005</v>
      </c>
      <c r="J1631" s="10">
        <f>VLOOKUP(B1631,home!$B$2:$E$405,4,FALSE)</f>
        <v>0.59489999999999998</v>
      </c>
      <c r="K1631" s="12">
        <f t="shared" si="2126"/>
        <v>1.6877468005439999</v>
      </c>
      <c r="L1631" s="12">
        <f t="shared" si="2127"/>
        <v>0.41642991076499997</v>
      </c>
      <c r="M1631" s="13">
        <f t="shared" si="2128"/>
        <v>0.12194602973984701</v>
      </c>
      <c r="N1631" s="13">
        <f t="shared" si="2129"/>
        <v>0.20581402153247025</v>
      </c>
      <c r="O1631" s="13">
        <f t="shared" si="2130"/>
        <v>5.0781974282710522E-2</v>
      </c>
      <c r="P1631" s="13">
        <f t="shared" si="2131"/>
        <v>8.570711462095236E-2</v>
      </c>
      <c r="Q1631" s="13">
        <f t="shared" si="2132"/>
        <v>0.17368097817426031</v>
      </c>
      <c r="R1631" s="13">
        <f t="shared" si="2133"/>
        <v>1.0573566509509831E-2</v>
      </c>
      <c r="S1631" s="13">
        <f t="shared" si="2134"/>
        <v>1.5059345335637417E-2</v>
      </c>
      <c r="T1631" s="13">
        <f t="shared" si="2135"/>
        <v>7.232595424268512E-2</v>
      </c>
      <c r="U1631" s="13">
        <f t="shared" si="2136"/>
        <v>1.7845503046764407E-2</v>
      </c>
      <c r="V1631" s="13">
        <f t="shared" si="2137"/>
        <v>1.1760148135034952E-3</v>
      </c>
      <c r="W1631" s="13">
        <f t="shared" si="2138"/>
        <v>9.7709838409653374E-2</v>
      </c>
      <c r="X1631" s="13">
        <f t="shared" si="2139"/>
        <v>4.068929928979452E-2</v>
      </c>
      <c r="Y1631" s="13">
        <f t="shared" si="2140"/>
        <v>8.4721206361697537E-3</v>
      </c>
      <c r="Z1631" s="13">
        <f t="shared" si="2141"/>
        <v>1.467716452674324E-3</v>
      </c>
      <c r="AA1631" s="13">
        <f t="shared" si="2142"/>
        <v>2.4771337471068793E-3</v>
      </c>
      <c r="AB1631" s="13">
        <f t="shared" si="2143"/>
        <v>2.0903872780996028E-3</v>
      </c>
      <c r="AC1631" s="13">
        <f t="shared" si="2144"/>
        <v>5.1658527050812924E-5</v>
      </c>
      <c r="AD1631" s="13">
        <f t="shared" si="2145"/>
        <v>4.1227366789390943E-2</v>
      </c>
      <c r="AE1631" s="13">
        <f t="shared" si="2146"/>
        <v>1.7168308673181993E-2</v>
      </c>
      <c r="AF1631" s="13">
        <f t="shared" si="2147"/>
        <v>3.5746986243795757E-3</v>
      </c>
      <c r="AG1631" s="13">
        <f t="shared" si="2148"/>
        <v>4.9620380972071839E-4</v>
      </c>
      <c r="AH1631" s="13">
        <f t="shared" si="2149"/>
        <v>1.5280025785387272E-4</v>
      </c>
      <c r="AI1631" s="13">
        <f t="shared" si="2150"/>
        <v>2.5788814631517185E-4</v>
      </c>
      <c r="AJ1631" s="13">
        <f t="shared" si="2151"/>
        <v>2.1762494692082712E-4</v>
      </c>
      <c r="AK1631" s="13">
        <f t="shared" si="2152"/>
        <v>1.2243193596139459E-4</v>
      </c>
      <c r="AL1631" s="13">
        <f t="shared" si="2153"/>
        <v>1.4522828856467036E-6</v>
      </c>
      <c r="AM1631" s="13">
        <f t="shared" si="2154"/>
        <v>1.3916271278729703E-2</v>
      </c>
      <c r="AN1631" s="13">
        <f t="shared" si="2155"/>
        <v>5.7951516067829417E-3</v>
      </c>
      <c r="AO1631" s="13">
        <f t="shared" si="2156"/>
        <v>1.2066372332411332E-3</v>
      </c>
      <c r="AP1631" s="13">
        <f t="shared" si="2157"/>
        <v>1.6749327845477722E-4</v>
      </c>
      <c r="AQ1631" s="13">
        <f t="shared" si="2158"/>
        <v>1.7437302750165035E-5</v>
      </c>
      <c r="AR1631" s="13">
        <f t="shared" si="2159"/>
        <v>1.2726119548591446E-5</v>
      </c>
      <c r="AS1631" s="13">
        <f t="shared" si="2160"/>
        <v>2.1478467551475665E-5</v>
      </c>
      <c r="AT1631" s="13">
        <f t="shared" si="2161"/>
        <v>1.8125107445295588E-5</v>
      </c>
      <c r="AU1631" s="13">
        <f t="shared" si="2162"/>
        <v>1.0196864033437954E-5</v>
      </c>
      <c r="AV1631" s="13">
        <f t="shared" si="2163"/>
        <v>4.3024311620042748E-6</v>
      </c>
      <c r="AW1631" s="13">
        <f t="shared" si="2164"/>
        <v>2.8352928843401071E-8</v>
      </c>
      <c r="AX1631" s="13">
        <f t="shared" si="2165"/>
        <v>3.9145237210297381E-3</v>
      </c>
      <c r="AY1631" s="13">
        <f t="shared" si="2166"/>
        <v>1.6301247638358892E-3</v>
      </c>
      <c r="AZ1631" s="13">
        <f t="shared" si="2167"/>
        <v>3.3941635496999799E-4</v>
      </c>
      <c r="BA1631" s="13">
        <f t="shared" si="2168"/>
        <v>4.7114374137445949E-5</v>
      </c>
      <c r="BB1631" s="13">
        <f t="shared" si="2169"/>
        <v>4.9049586544513574E-6</v>
      </c>
      <c r="BC1631" s="13">
        <f t="shared" si="2170"/>
        <v>4.0851429895583885E-7</v>
      </c>
      <c r="BD1631" s="13">
        <f t="shared" si="2171"/>
        <v>8.8325613800077599E-7</v>
      </c>
      <c r="BE1631" s="13">
        <f t="shared" si="2172"/>
        <v>1.4907127209716592E-6</v>
      </c>
      <c r="BF1631" s="13">
        <f t="shared" si="2173"/>
        <v>1.2579728126750792E-6</v>
      </c>
      <c r="BG1631" s="13">
        <f t="shared" si="2174"/>
        <v>7.077131965879005E-7</v>
      </c>
      <c r="BH1631" s="13">
        <f t="shared" si="2175"/>
        <v>2.9861017081099909E-7</v>
      </c>
      <c r="BI1631" s="13">
        <f t="shared" si="2176"/>
        <v>1.007956720792322E-7</v>
      </c>
      <c r="BJ1631" s="14">
        <f t="shared" si="2177"/>
        <v>0.68819827356859165</v>
      </c>
      <c r="BK1631" s="14">
        <f t="shared" si="2178"/>
        <v>0.22557174008371261</v>
      </c>
      <c r="BL1631" s="14">
        <f t="shared" si="2179"/>
        <v>8.4590878201694433E-2</v>
      </c>
      <c r="BM1631" s="14">
        <f t="shared" si="2180"/>
        <v>0.34969482703601595</v>
      </c>
      <c r="BN1631" s="14">
        <f t="shared" si="2181"/>
        <v>0.6485036848597503</v>
      </c>
    </row>
    <row r="1632" spans="1:66" x14ac:dyDescent="0.25">
      <c r="A1632" t="s">
        <v>339</v>
      </c>
      <c r="B1632" t="s">
        <v>113</v>
      </c>
      <c r="C1632" t="s">
        <v>116</v>
      </c>
      <c r="D1632" t="s">
        <v>403</v>
      </c>
      <c r="E1632" s="10">
        <f>VLOOKUP(A1632,home!$A$2:$E$405,3,FALSE)</f>
        <v>1.2199</v>
      </c>
      <c r="F1632" s="10">
        <f>VLOOKUP(B1632,home!$B$2:$E$405,3,FALSE)</f>
        <v>1.1125</v>
      </c>
      <c r="G1632" s="10">
        <f>VLOOKUP(C1632,away!$B$2:$E$405,4,FALSE)</f>
        <v>1.5224</v>
      </c>
      <c r="H1632" s="10">
        <f>VLOOKUP(A1632,away!$A$2:$E$405,3,FALSE)</f>
        <v>1.0142</v>
      </c>
      <c r="I1632" s="10">
        <f>VLOOKUP(C1632,away!$B$2:$E$405,3,FALSE)</f>
        <v>0.98599999999999999</v>
      </c>
      <c r="J1632" s="10">
        <f>VLOOKUP(B1632,home!$B$2:$E$405,4,FALSE)</f>
        <v>1.2677</v>
      </c>
      <c r="K1632" s="12">
        <f t="shared" si="2126"/>
        <v>2.0661080329999999</v>
      </c>
      <c r="L1632" s="12">
        <f t="shared" si="2127"/>
        <v>1.26770152124</v>
      </c>
      <c r="M1632" s="13">
        <f t="shared" si="2128"/>
        <v>3.5657008690341496E-2</v>
      </c>
      <c r="N1632" s="13">
        <f t="shared" si="2129"/>
        <v>7.3671232087865371E-2</v>
      </c>
      <c r="O1632" s="13">
        <f t="shared" si="2130"/>
        <v>4.5202444159613817E-2</v>
      </c>
      <c r="P1632" s="13">
        <f t="shared" si="2131"/>
        <v>9.3393132989412042E-2</v>
      </c>
      <c r="Q1632" s="13">
        <f t="shared" si="2132"/>
        <v>7.6106362208873013E-2</v>
      </c>
      <c r="R1632" s="13">
        <f t="shared" si="2133"/>
        <v>2.86516036124543E-2</v>
      </c>
      <c r="S1632" s="13">
        <f t="shared" si="2134"/>
        <v>6.1154017190038656E-2</v>
      </c>
      <c r="T1632" s="13">
        <f t="shared" si="2135"/>
        <v>9.6480151148230775E-2</v>
      </c>
      <c r="U1632" s="13">
        <f t="shared" si="2136"/>
        <v>5.9197308382023646E-2</v>
      </c>
      <c r="V1632" s="13">
        <f t="shared" si="2137"/>
        <v>1.7797234354138564E-2</v>
      </c>
      <c r="W1632" s="13">
        <f t="shared" si="2138"/>
        <v>5.2414655440720041E-2</v>
      </c>
      <c r="X1632" s="13">
        <f t="shared" si="2139"/>
        <v>6.6446138437471242E-2</v>
      </c>
      <c r="Y1632" s="13">
        <f t="shared" si="2140"/>
        <v>4.2116935388852979E-2</v>
      </c>
      <c r="Z1632" s="13">
        <f t="shared" si="2141"/>
        <v>1.2107227161824595E-2</v>
      </c>
      <c r="AA1632" s="13">
        <f t="shared" si="2142"/>
        <v>2.5014839296401588E-2</v>
      </c>
      <c r="AB1632" s="13">
        <f t="shared" si="2143"/>
        <v>2.5841680207249699E-2</v>
      </c>
      <c r="AC1632" s="13">
        <f t="shared" si="2144"/>
        <v>2.9134164921727304E-3</v>
      </c>
      <c r="AD1632" s="13">
        <f t="shared" si="2145"/>
        <v>2.7073585163249717E-2</v>
      </c>
      <c r="AE1632" s="13">
        <f t="shared" si="2146"/>
        <v>3.4321225096872361E-2</v>
      </c>
      <c r="AF1632" s="13">
        <f t="shared" si="2147"/>
        <v>2.1754534633062785E-2</v>
      </c>
      <c r="AG1632" s="13">
        <f t="shared" si="2148"/>
        <v>9.192752216067317E-3</v>
      </c>
      <c r="AH1632" s="13">
        <f t="shared" si="2149"/>
        <v>3.837087572760823E-3</v>
      </c>
      <c r="AI1632" s="13">
        <f t="shared" si="2150"/>
        <v>7.9278374574056083E-3</v>
      </c>
      <c r="AJ1632" s="13">
        <f t="shared" si="2151"/>
        <v>8.1898843275320134E-3</v>
      </c>
      <c r="AK1632" s="13">
        <f t="shared" si="2152"/>
        <v>5.6403952661515638E-3</v>
      </c>
      <c r="AL1632" s="13">
        <f t="shared" si="2153"/>
        <v>3.052337858960522E-4</v>
      </c>
      <c r="AM1632" s="13">
        <f t="shared" si="2154"/>
        <v>1.1187390357579974E-2</v>
      </c>
      <c r="AN1632" s="13">
        <f t="shared" si="2155"/>
        <v>1.4182271775009844E-2</v>
      </c>
      <c r="AO1632" s="13">
        <f t="shared" si="2156"/>
        <v>8.9894437519095483E-3</v>
      </c>
      <c r="AP1632" s="13">
        <f t="shared" si="2157"/>
        <v>3.7986438397990484E-3</v>
      </c>
      <c r="AQ1632" s="13">
        <f t="shared" si="2158"/>
        <v>1.2038866435905525E-3</v>
      </c>
      <c r="AR1632" s="13">
        <f t="shared" si="2159"/>
        <v>9.7285635062399893E-4</v>
      </c>
      <c r="AS1632" s="13">
        <f t="shared" si="2160"/>
        <v>2.0100263209793089E-3</v>
      </c>
      <c r="AT1632" s="13">
        <f t="shared" si="2161"/>
        <v>2.0764657641583932E-3</v>
      </c>
      <c r="AU1632" s="13">
        <f t="shared" si="2162"/>
        <v>1.4300675318590463E-3</v>
      </c>
      <c r="AV1632" s="13">
        <f t="shared" si="2163"/>
        <v>7.3866850382661503E-4</v>
      </c>
      <c r="AW1632" s="13">
        <f t="shared" si="2164"/>
        <v>2.2207524010695163E-5</v>
      </c>
      <c r="AX1632" s="13">
        <f t="shared" si="2165"/>
        <v>3.8523928476837839E-3</v>
      </c>
      <c r="AY1632" s="13">
        <f t="shared" si="2166"/>
        <v>4.8836842734228288E-3</v>
      </c>
      <c r="AZ1632" s="13">
        <f t="shared" si="2167"/>
        <v>3.0955269913369924E-3</v>
      </c>
      <c r="BA1632" s="13">
        <f t="shared" si="2168"/>
        <v>1.308068091985795E-3</v>
      </c>
      <c r="BB1632" s="13">
        <f t="shared" si="2169"/>
        <v>4.1455997752397425E-4</v>
      </c>
      <c r="BC1632" s="13">
        <f t="shared" si="2170"/>
        <v>1.0510766283047247E-4</v>
      </c>
      <c r="BD1632" s="13">
        <f t="shared" si="2171"/>
        <v>2.0554857927233974E-4</v>
      </c>
      <c r="BE1632" s="13">
        <f t="shared" si="2172"/>
        <v>4.2468557080631839E-4</v>
      </c>
      <c r="BF1632" s="13">
        <f t="shared" si="2173"/>
        <v>4.3872313467106241E-4</v>
      </c>
      <c r="BG1632" s="13">
        <f t="shared" si="2174"/>
        <v>3.0214979760227425E-4</v>
      </c>
      <c r="BH1632" s="13">
        <f t="shared" si="2175"/>
        <v>1.5606853099884579E-4</v>
      </c>
      <c r="BI1632" s="13">
        <f t="shared" si="2176"/>
        <v>6.4490889119044978E-5</v>
      </c>
      <c r="BJ1632" s="14">
        <f t="shared" si="2177"/>
        <v>0.55259854803393815</v>
      </c>
      <c r="BK1632" s="14">
        <f t="shared" si="2178"/>
        <v>0.21610372777542239</v>
      </c>
      <c r="BL1632" s="14">
        <f t="shared" si="2179"/>
        <v>0.21832283125551027</v>
      </c>
      <c r="BM1632" s="14">
        <f t="shared" si="2180"/>
        <v>0.64158907372872354</v>
      </c>
      <c r="BN1632" s="14">
        <f t="shared" si="2181"/>
        <v>0.35268178374856002</v>
      </c>
    </row>
    <row r="1633" spans="1:66" x14ac:dyDescent="0.25">
      <c r="A1633" t="s">
        <v>341</v>
      </c>
      <c r="B1633" t="s">
        <v>145</v>
      </c>
      <c r="C1633" t="s">
        <v>319</v>
      </c>
      <c r="D1633" t="s">
        <v>403</v>
      </c>
      <c r="E1633" s="10">
        <f>VLOOKUP(A1633,home!$A$2:$E$405,3,FALSE)</f>
        <v>1.5127999999999999</v>
      </c>
      <c r="F1633" s="10">
        <f>VLOOKUP(B1633,home!$B$2:$E$405,3,FALSE)</f>
        <v>1.3221000000000001</v>
      </c>
      <c r="G1633" s="10">
        <f>VLOOKUP(C1633,away!$B$2:$E$405,4,FALSE)</f>
        <v>1.1332</v>
      </c>
      <c r="H1633" s="10">
        <f>VLOOKUP(A1633,away!$A$2:$E$405,3,FALSE)</f>
        <v>1.2179</v>
      </c>
      <c r="I1633" s="10">
        <f>VLOOKUP(C1633,away!$B$2:$E$405,3,FALSE)</f>
        <v>1.5248999999999999</v>
      </c>
      <c r="J1633" s="10">
        <f>VLOOKUP(B1633,home!$B$2:$E$405,4,FALSE)</f>
        <v>0.95789999999999997</v>
      </c>
      <c r="K1633" s="12">
        <f t="shared" si="2126"/>
        <v>2.2664825876159997</v>
      </c>
      <c r="L1633" s="12">
        <f t="shared" si="2127"/>
        <v>1.778988612609</v>
      </c>
      <c r="M1633" s="13">
        <f t="shared" si="2128"/>
        <v>1.7501456022552323E-2</v>
      </c>
      <c r="N1633" s="13">
        <f t="shared" si="2129"/>
        <v>3.9666745333042007E-2</v>
      </c>
      <c r="O1633" s="13">
        <f t="shared" si="2130"/>
        <v>3.1134890968197777E-2</v>
      </c>
      <c r="P1633" s="13">
        <f t="shared" si="2131"/>
        <v>7.056668824674292E-2</v>
      </c>
      <c r="Q1633" s="13">
        <f t="shared" si="2132"/>
        <v>4.4951993802368972E-2</v>
      </c>
      <c r="R1633" s="13">
        <f t="shared" si="2133"/>
        <v>2.7694308243623334E-2</v>
      </c>
      <c r="S1633" s="13">
        <f t="shared" si="2134"/>
        <v>7.1132045866587293E-2</v>
      </c>
      <c r="T1633" s="13">
        <f t="shared" si="2135"/>
        <v>7.9969085088484743E-2</v>
      </c>
      <c r="U1633" s="13">
        <f t="shared" si="2136"/>
        <v>6.2768667410242521E-2</v>
      </c>
      <c r="V1633" s="13">
        <f t="shared" si="2137"/>
        <v>3.1867525755522562E-2</v>
      </c>
      <c r="W1633" s="13">
        <f t="shared" si="2138"/>
        <v>3.3960970410563875E-2</v>
      </c>
      <c r="X1633" s="13">
        <f t="shared" si="2139"/>
        <v>6.0416179633544322E-2</v>
      </c>
      <c r="Y1633" s="13">
        <f t="shared" si="2140"/>
        <v>5.373984779270758E-2</v>
      </c>
      <c r="Z1633" s="13">
        <f t="shared" si="2141"/>
        <v>1.6422619666496489E-2</v>
      </c>
      <c r="AA1633" s="13">
        <f t="shared" si="2142"/>
        <v>3.7221581517154365E-2</v>
      </c>
      <c r="AB1633" s="13">
        <f t="shared" si="2143"/>
        <v>4.2181033196079958E-2</v>
      </c>
      <c r="AC1633" s="13">
        <f t="shared" si="2144"/>
        <v>8.0307095317070868E-3</v>
      </c>
      <c r="AD1633" s="13">
        <f t="shared" si="2145"/>
        <v>1.9242987023521306E-2</v>
      </c>
      <c r="AE1633" s="13">
        <f t="shared" si="2146"/>
        <v>3.423305478742715E-2</v>
      </c>
      <c r="AF1633" s="13">
        <f t="shared" si="2147"/>
        <v>3.0450107320826463E-2</v>
      </c>
      <c r="AG1633" s="13">
        <f t="shared" si="2148"/>
        <v>1.8056798058824076E-2</v>
      </c>
      <c r="AH1633" s="13">
        <f t="shared" si="2149"/>
        <v>7.3039133439764719E-3</v>
      </c>
      <c r="AI1633" s="13">
        <f t="shared" si="2150"/>
        <v>1.6554192415578824E-2</v>
      </c>
      <c r="AJ1633" s="13">
        <f t="shared" si="2151"/>
        <v>1.8759894430977128E-2</v>
      </c>
      <c r="AK1633" s="13">
        <f t="shared" si="2152"/>
        <v>1.4172991357774676E-2</v>
      </c>
      <c r="AL1633" s="13">
        <f t="shared" si="2153"/>
        <v>1.2952078391509174E-3</v>
      </c>
      <c r="AM1633" s="13">
        <f t="shared" si="2154"/>
        <v>8.7227790045063293E-3</v>
      </c>
      <c r="AN1633" s="13">
        <f t="shared" si="2155"/>
        <v>1.5517724519321626E-2</v>
      </c>
      <c r="AO1633" s="13">
        <f t="shared" si="2156"/>
        <v>1.3802927606738324E-2</v>
      </c>
      <c r="AP1633" s="13">
        <f t="shared" si="2157"/>
        <v>8.1850836776846247E-3</v>
      </c>
      <c r="AQ1633" s="13">
        <f t="shared" si="2158"/>
        <v>3.6402926639631881E-3</v>
      </c>
      <c r="AR1633" s="13">
        <f t="shared" si="2159"/>
        <v>2.5987157332834107E-3</v>
      </c>
      <c r="AS1633" s="13">
        <f t="shared" si="2160"/>
        <v>5.889943959650595E-3</v>
      </c>
      <c r="AT1633" s="13">
        <f t="shared" si="2161"/>
        <v>6.6747277132910557E-3</v>
      </c>
      <c r="AU1633" s="13">
        <f t="shared" si="2162"/>
        <v>5.0427180464173793E-3</v>
      </c>
      <c r="AV1633" s="13">
        <f t="shared" si="2163"/>
        <v>2.8573081616154903E-3</v>
      </c>
      <c r="AW1633" s="13">
        <f t="shared" si="2164"/>
        <v>1.4506495866262116E-4</v>
      </c>
      <c r="AX1633" s="13">
        <f t="shared" si="2165"/>
        <v>3.2950044548893404E-3</v>
      </c>
      <c r="AY1633" s="13">
        <f t="shared" si="2166"/>
        <v>5.8617754037440612E-3</v>
      </c>
      <c r="AZ1633" s="13">
        <f t="shared" si="2167"/>
        <v>5.2140158464661053E-3</v>
      </c>
      <c r="BA1633" s="13">
        <f t="shared" si="2168"/>
        <v>3.0918916056086928E-3</v>
      </c>
      <c r="BB1633" s="13">
        <f t="shared" si="2169"/>
        <v>1.3751099894498064E-3</v>
      </c>
      <c r="BC1633" s="13">
        <f t="shared" si="2170"/>
        <v>4.8926100246321708E-4</v>
      </c>
      <c r="BD1633" s="13">
        <f t="shared" si="2171"/>
        <v>7.7051428281983908E-4</v>
      </c>
      <c r="BE1633" s="13">
        <f t="shared" si="2172"/>
        <v>1.7463572055205951E-3</v>
      </c>
      <c r="BF1633" s="13">
        <f t="shared" si="2173"/>
        <v>1.9790440990350828E-3</v>
      </c>
      <c r="BG1633" s="13">
        <f t="shared" si="2174"/>
        <v>1.4951563301957365E-3</v>
      </c>
      <c r="BH1633" s="13">
        <f t="shared" si="2175"/>
        <v>8.4718644703811875E-4</v>
      </c>
      <c r="BI1633" s="13">
        <f t="shared" si="2176"/>
        <v>3.8402666613523187E-4</v>
      </c>
      <c r="BJ1633" s="14">
        <f t="shared" si="2177"/>
        <v>0.48388363502614584</v>
      </c>
      <c r="BK1633" s="14">
        <f t="shared" si="2178"/>
        <v>0.20625540866600717</v>
      </c>
      <c r="BL1633" s="14">
        <f t="shared" si="2179"/>
        <v>0.28807717152860757</v>
      </c>
      <c r="BM1633" s="14">
        <f t="shared" si="2180"/>
        <v>0.75740604182564852</v>
      </c>
      <c r="BN1633" s="14">
        <f t="shared" si="2181"/>
        <v>0.23151608261652734</v>
      </c>
    </row>
    <row r="1634" spans="1:66" x14ac:dyDescent="0.25">
      <c r="A1634" t="s">
        <v>342</v>
      </c>
      <c r="B1634" t="s">
        <v>167</v>
      </c>
      <c r="C1634" t="s">
        <v>176</v>
      </c>
      <c r="D1634" t="s">
        <v>403</v>
      </c>
      <c r="E1634" s="10">
        <f>VLOOKUP(A1634,home!$A$2:$E$405,3,FALSE)</f>
        <v>1.3717999999999999</v>
      </c>
      <c r="F1634" s="10">
        <f>VLOOKUP(B1634,home!$B$2:$E$405,3,FALSE)</f>
        <v>1.5035000000000001</v>
      </c>
      <c r="G1634" s="10">
        <f>VLOOKUP(C1634,away!$B$2:$E$405,4,FALSE)</f>
        <v>1.139</v>
      </c>
      <c r="H1634" s="10">
        <f>VLOOKUP(A1634,away!$A$2:$E$405,3,FALSE)</f>
        <v>1.1667000000000001</v>
      </c>
      <c r="I1634" s="10">
        <f>VLOOKUP(C1634,away!$B$2:$E$405,3,FALSE)</f>
        <v>0.80349999999999999</v>
      </c>
      <c r="J1634" s="10">
        <f>VLOOKUP(B1634,home!$B$2:$E$405,4,FALSE)</f>
        <v>1.0713999999999999</v>
      </c>
      <c r="K1634" s="12">
        <f t="shared" si="2126"/>
        <v>2.3491889807000002</v>
      </c>
      <c r="L1634" s="12">
        <f t="shared" si="2127"/>
        <v>1.0043769123299999</v>
      </c>
      <c r="M1634" s="13">
        <f t="shared" si="2128"/>
        <v>3.4959469841381381E-2</v>
      </c>
      <c r="N1634" s="13">
        <f t="shared" si="2129"/>
        <v>8.2126401322487122E-2</v>
      </c>
      <c r="O1634" s="13">
        <f t="shared" si="2130"/>
        <v>3.5112484375980385E-2</v>
      </c>
      <c r="P1634" s="13">
        <f t="shared" si="2131"/>
        <v>8.2485861381054043E-2</v>
      </c>
      <c r="Q1634" s="13">
        <f t="shared" si="2132"/>
        <v>9.6465218505666347E-2</v>
      </c>
      <c r="R1634" s="13">
        <f t="shared" si="2133"/>
        <v>1.7633084320891269E-2</v>
      </c>
      <c r="S1634" s="13">
        <f t="shared" si="2134"/>
        <v>4.8655753066660451E-2</v>
      </c>
      <c r="T1634" s="13">
        <f t="shared" si="2135"/>
        <v>9.6887438309959939E-2</v>
      </c>
      <c r="U1634" s="13">
        <f t="shared" si="2136"/>
        <v>4.1423447382391718E-2</v>
      </c>
      <c r="V1634" s="13">
        <f t="shared" si="2137"/>
        <v>1.2755760761619288E-2</v>
      </c>
      <c r="W1634" s="13">
        <f t="shared" si="2138"/>
        <v>7.553834277810971E-2</v>
      </c>
      <c r="X1634" s="13">
        <f t="shared" si="2139"/>
        <v>7.5868967482002975E-2</v>
      </c>
      <c r="Y1634" s="13">
        <f t="shared" si="2140"/>
        <v>3.8100519650619655E-2</v>
      </c>
      <c r="Z1634" s="13">
        <f t="shared" si="2141"/>
        <v>5.9034209283571034E-3</v>
      </c>
      <c r="AA1634" s="13">
        <f t="shared" si="2142"/>
        <v>1.3868251393330273E-2</v>
      </c>
      <c r="AB1634" s="13">
        <f t="shared" si="2143"/>
        <v>1.6289571677394452E-2</v>
      </c>
      <c r="AC1634" s="13">
        <f t="shared" si="2144"/>
        <v>1.881053114447132E-3</v>
      </c>
      <c r="AD1634" s="13">
        <f t="shared" si="2145"/>
        <v>4.4363460618668686E-2</v>
      </c>
      <c r="AE1634" s="13">
        <f t="shared" si="2146"/>
        <v>4.4557635596452004E-2</v>
      </c>
      <c r="AF1634" s="13">
        <f t="shared" si="2147"/>
        <v>2.2376330230544878E-2</v>
      </c>
      <c r="AG1634" s="13">
        <f t="shared" si="2148"/>
        <v>7.4914231554103683E-3</v>
      </c>
      <c r="AH1634" s="13">
        <f t="shared" si="2149"/>
        <v>1.4823149210519018E-3</v>
      </c>
      <c r="AI1634" s="13">
        <f t="shared" si="2150"/>
        <v>3.4822378784623185E-3</v>
      </c>
      <c r="AJ1634" s="13">
        <f t="shared" si="2151"/>
        <v>4.0902174261299136E-3</v>
      </c>
      <c r="AK1634" s="13">
        <f t="shared" si="2152"/>
        <v>3.2028979020438364E-3</v>
      </c>
      <c r="AL1634" s="13">
        <f t="shared" si="2153"/>
        <v>1.7753162408089349E-4</v>
      </c>
      <c r="AM1634" s="13">
        <f t="shared" si="2154"/>
        <v>2.0843630566218997E-2</v>
      </c>
      <c r="AN1634" s="13">
        <f t="shared" si="2155"/>
        <v>2.0934861309846245E-2</v>
      </c>
      <c r="AO1634" s="13">
        <f t="shared" si="2156"/>
        <v>1.0513245681220073E-2</v>
      </c>
      <c r="AP1634" s="13">
        <f t="shared" si="2157"/>
        <v>3.5197537452901755E-3</v>
      </c>
      <c r="AQ1634" s="13">
        <f t="shared" si="2158"/>
        <v>8.8378984971412453E-4</v>
      </c>
      <c r="AR1634" s="13">
        <f t="shared" si="2159"/>
        <v>2.9776057670135946E-4</v>
      </c>
      <c r="AS1634" s="13">
        <f t="shared" si="2160"/>
        <v>6.9949586567371095E-4</v>
      </c>
      <c r="AT1634" s="13">
        <f t="shared" si="2161"/>
        <v>8.2162398984294476E-4</v>
      </c>
      <c r="AU1634" s="13">
        <f t="shared" si="2162"/>
        <v>6.4338334107260492E-4</v>
      </c>
      <c r="AV1634" s="13">
        <f t="shared" si="2163"/>
        <v>3.7785726380342826E-4</v>
      </c>
      <c r="AW1634" s="13">
        <f t="shared" si="2164"/>
        <v>1.1635576379298208E-5</v>
      </c>
      <c r="AX1634" s="13">
        <f t="shared" si="2165"/>
        <v>8.1609378739905536E-3</v>
      </c>
      <c r="AY1634" s="13">
        <f t="shared" si="2166"/>
        <v>8.1966575835955846E-3</v>
      </c>
      <c r="AZ1634" s="13">
        <f t="shared" si="2167"/>
        <v>4.1162668176190059E-3</v>
      </c>
      <c r="BA1634" s="13">
        <f t="shared" si="2168"/>
        <v>1.3780944522022041E-3</v>
      </c>
      <c r="BB1634" s="13">
        <f t="shared" si="2169"/>
        <v>3.4603156270048805E-4</v>
      </c>
      <c r="BC1634" s="13">
        <f t="shared" si="2170"/>
        <v>6.9509222502768219E-5</v>
      </c>
      <c r="BD1634" s="13">
        <f t="shared" si="2171"/>
        <v>4.9843974773485227E-5</v>
      </c>
      <c r="BE1634" s="13">
        <f t="shared" si="2172"/>
        <v>1.1709291629216029E-4</v>
      </c>
      <c r="BF1634" s="13">
        <f t="shared" si="2173"/>
        <v>1.3753669433578524E-4</v>
      </c>
      <c r="BG1634" s="13">
        <f t="shared" si="2174"/>
        <v>1.0769989559184362E-4</v>
      </c>
      <c r="BH1634" s="13">
        <f t="shared" si="2175"/>
        <v>6.3251851986724885E-5</v>
      </c>
      <c r="BI1634" s="13">
        <f t="shared" si="2176"/>
        <v>2.9718110739216329E-5</v>
      </c>
      <c r="BJ1634" s="14">
        <f t="shared" si="2177"/>
        <v>0.66273851631482183</v>
      </c>
      <c r="BK1634" s="14">
        <f t="shared" si="2178"/>
        <v>0.1891120873728388</v>
      </c>
      <c r="BL1634" s="14">
        <f t="shared" si="2179"/>
        <v>0.13992977175848934</v>
      </c>
      <c r="BM1634" s="14">
        <f t="shared" si="2180"/>
        <v>0.64071625461983051</v>
      </c>
      <c r="BN1634" s="14">
        <f t="shared" si="2181"/>
        <v>0.34878251974746055</v>
      </c>
    </row>
    <row r="1635" spans="1:66" x14ac:dyDescent="0.25">
      <c r="A1635" t="s">
        <v>342</v>
      </c>
      <c r="B1635" t="s">
        <v>175</v>
      </c>
      <c r="C1635" t="s">
        <v>170</v>
      </c>
      <c r="D1635" t="s">
        <v>403</v>
      </c>
      <c r="E1635" s="10">
        <f>VLOOKUP(A1635,home!$A$2:$E$405,3,FALSE)</f>
        <v>1.3717999999999999</v>
      </c>
      <c r="F1635" s="10">
        <f>VLOOKUP(B1635,home!$B$2:$E$405,3,FALSE)</f>
        <v>1.2635000000000001</v>
      </c>
      <c r="G1635" s="10">
        <f>VLOOKUP(C1635,away!$B$2:$E$405,4,FALSE)</f>
        <v>1.0290999999999999</v>
      </c>
      <c r="H1635" s="10">
        <f>VLOOKUP(A1635,away!$A$2:$E$405,3,FALSE)</f>
        <v>1.1667000000000001</v>
      </c>
      <c r="I1635" s="10">
        <f>VLOOKUP(C1635,away!$B$2:$E$405,3,FALSE)</f>
        <v>0.95799999999999996</v>
      </c>
      <c r="J1635" s="10">
        <f>VLOOKUP(B1635,home!$B$2:$E$405,4,FALSE)</f>
        <v>0.62860000000000005</v>
      </c>
      <c r="K1635" s="12">
        <f t="shared" si="2126"/>
        <v>1.7837074366299996</v>
      </c>
      <c r="L1635" s="12">
        <f t="shared" si="2127"/>
        <v>0.70258533996000005</v>
      </c>
      <c r="M1635" s="13">
        <f t="shared" si="2128"/>
        <v>8.3217902785669845E-2</v>
      </c>
      <c r="N1635" s="13">
        <f t="shared" si="2129"/>
        <v>0.14843639205955167</v>
      </c>
      <c r="O1635" s="13">
        <f t="shared" si="2130"/>
        <v>5.8467678519428072E-2</v>
      </c>
      <c r="P1635" s="13">
        <f t="shared" si="2131"/>
        <v>0.10428923297759594</v>
      </c>
      <c r="Q1635" s="13">
        <f t="shared" si="2132"/>
        <v>0.1323835481915743</v>
      </c>
      <c r="R1635" s="13">
        <f t="shared" si="2133"/>
        <v>2.0539266894622182E-2</v>
      </c>
      <c r="S1635" s="13">
        <f t="shared" si="2134"/>
        <v>3.26739912656396E-2</v>
      </c>
      <c r="T1635" s="13">
        <f t="shared" si="2135"/>
        <v>9.3010740211288259E-2</v>
      </c>
      <c r="U1635" s="13">
        <f t="shared" si="2136"/>
        <v>3.6636043102865945E-2</v>
      </c>
      <c r="V1635" s="13">
        <f t="shared" si="2137"/>
        <v>4.5496960701225525E-3</v>
      </c>
      <c r="W1635" s="13">
        <f t="shared" si="2138"/>
        <v>7.8711173132258991E-2</v>
      </c>
      <c r="X1635" s="13">
        <f t="shared" si="2139"/>
        <v>5.5301316333778598E-2</v>
      </c>
      <c r="Y1635" s="13">
        <f t="shared" si="2140"/>
        <v>1.942694706830167E-2</v>
      </c>
      <c r="Z1635" s="13">
        <f t="shared" si="2141"/>
        <v>4.8101959378957677E-3</v>
      </c>
      <c r="AA1635" s="13">
        <f t="shared" si="2142"/>
        <v>8.5799822660720983E-3</v>
      </c>
      <c r="AB1635" s="13">
        <f t="shared" si="2143"/>
        <v>7.6520890870731594E-3</v>
      </c>
      <c r="AC1635" s="13">
        <f t="shared" si="2144"/>
        <v>3.563568486701655E-4</v>
      </c>
      <c r="AD1635" s="13">
        <f t="shared" si="2145"/>
        <v>3.5099426215470471E-2</v>
      </c>
      <c r="AE1635" s="13">
        <f t="shared" si="2146"/>
        <v>2.4660342299997254E-2</v>
      </c>
      <c r="AF1635" s="13">
        <f t="shared" si="2147"/>
        <v>8.6629974891867696E-3</v>
      </c>
      <c r="AG1635" s="13">
        <f t="shared" si="2148"/>
        <v>2.0288316786709719E-3</v>
      </c>
      <c r="AH1635" s="13">
        <f t="shared" si="2149"/>
        <v>8.448932870751772E-4</v>
      </c>
      <c r="AI1635" s="13">
        <f t="shared" si="2150"/>
        <v>1.5070424393147587E-3</v>
      </c>
      <c r="AJ1635" s="13">
        <f t="shared" si="2151"/>
        <v>1.3440614031613753E-3</v>
      </c>
      <c r="AK1635" s="13">
        <f t="shared" si="2152"/>
        <v>7.9913744003543225E-4</v>
      </c>
      <c r="AL1635" s="13">
        <f t="shared" si="2153"/>
        <v>1.7863551553247974E-5</v>
      </c>
      <c r="AM1635" s="13">
        <f t="shared" si="2154"/>
        <v>1.2521421512396122E-2</v>
      </c>
      <c r="AN1635" s="13">
        <f t="shared" si="2155"/>
        <v>8.7973671900692853E-3</v>
      </c>
      <c r="AO1635" s="13">
        <f t="shared" si="2156"/>
        <v>3.0904506089938894E-3</v>
      </c>
      <c r="AP1635" s="13">
        <f t="shared" si="2157"/>
        <v>7.2376843058318723E-4</v>
      </c>
      <c r="AQ1635" s="13">
        <f t="shared" si="2158"/>
        <v>1.2712727221340104E-4</v>
      </c>
      <c r="AR1635" s="13">
        <f t="shared" si="2159"/>
        <v>1.187219274659271E-4</v>
      </c>
      <c r="AS1635" s="13">
        <f t="shared" si="2160"/>
        <v>2.1176518491202158E-4</v>
      </c>
      <c r="AT1635" s="13">
        <f t="shared" si="2161"/>
        <v>1.8886356757344996E-4</v>
      </c>
      <c r="AU1635" s="13">
        <f t="shared" si="2162"/>
        <v>1.122924499964117E-4</v>
      </c>
      <c r="AV1635" s="13">
        <f t="shared" si="2163"/>
        <v>5.0074219534000518E-5</v>
      </c>
      <c r="AW1635" s="13">
        <f t="shared" si="2164"/>
        <v>6.2185340045763313E-7</v>
      </c>
      <c r="AX1635" s="13">
        <f t="shared" si="2165"/>
        <v>3.7224254448066409E-3</v>
      </c>
      <c r="AY1635" s="13">
        <f t="shared" si="2166"/>
        <v>2.6153215466152274E-3</v>
      </c>
      <c r="AZ1635" s="13">
        <f t="shared" si="2167"/>
        <v>9.1874328896668638E-4</v>
      </c>
      <c r="BA1635" s="13">
        <f t="shared" si="2168"/>
        <v>2.1516518867154268E-4</v>
      </c>
      <c r="BB1635" s="13">
        <f t="shared" si="2169"/>
        <v>3.7792976807588334E-5</v>
      </c>
      <c r="BC1635" s="13">
        <f t="shared" si="2170"/>
        <v>5.3105582916919709E-6</v>
      </c>
      <c r="BD1635" s="13">
        <f t="shared" si="2171"/>
        <v>1.3902047628225802E-5</v>
      </c>
      <c r="BE1635" s="13">
        <f t="shared" si="2172"/>
        <v>2.4797185738850813E-5</v>
      </c>
      <c r="BF1635" s="13">
        <f t="shared" si="2173"/>
        <v>2.2115462304941786E-5</v>
      </c>
      <c r="BG1635" s="13">
        <f t="shared" si="2174"/>
        <v>1.3149171525945031E-5</v>
      </c>
      <c r="BH1635" s="13">
        <f t="shared" si="2175"/>
        <v>5.8635687590879025E-6</v>
      </c>
      <c r="BI1635" s="13">
        <f t="shared" si="2176"/>
        <v>2.0917782401552847E-6</v>
      </c>
      <c r="BJ1635" s="14">
        <f t="shared" si="2177"/>
        <v>0.63049660869849433</v>
      </c>
      <c r="BK1635" s="14">
        <f t="shared" si="2178"/>
        <v>0.22772036504586657</v>
      </c>
      <c r="BL1635" s="14">
        <f t="shared" si="2179"/>
        <v>0.13713383100332724</v>
      </c>
      <c r="BM1635" s="14">
        <f t="shared" si="2180"/>
        <v>0.45021227956392706</v>
      </c>
      <c r="BN1635" s="14">
        <f t="shared" si="2181"/>
        <v>0.54733402142844201</v>
      </c>
    </row>
    <row r="1636" spans="1:66" x14ac:dyDescent="0.25">
      <c r="A1636" t="s">
        <v>344</v>
      </c>
      <c r="B1636" t="s">
        <v>197</v>
      </c>
      <c r="C1636" t="s">
        <v>198</v>
      </c>
      <c r="D1636" t="s">
        <v>403</v>
      </c>
      <c r="E1636" s="10">
        <f>VLOOKUP(A1636,home!$A$2:$E$405,3,FALSE)</f>
        <v>1.3976999999999999</v>
      </c>
      <c r="F1636" s="10">
        <f>VLOOKUP(B1636,home!$B$2:$E$405,3,FALSE)</f>
        <v>0.79959999999999998</v>
      </c>
      <c r="G1636" s="10">
        <f>VLOOKUP(C1636,away!$B$2:$E$405,4,FALSE)</f>
        <v>0.71550000000000002</v>
      </c>
      <c r="H1636" s="10">
        <f>VLOOKUP(A1636,away!$A$2:$E$405,3,FALSE)</f>
        <v>1.0585</v>
      </c>
      <c r="I1636" s="10">
        <f>VLOOKUP(C1636,away!$B$2:$E$405,3,FALSE)</f>
        <v>0.89219999999999999</v>
      </c>
      <c r="J1636" s="10">
        <f>VLOOKUP(B1636,home!$B$2:$E$405,4,FALSE)</f>
        <v>1.8339000000000001</v>
      </c>
      <c r="K1636" s="12">
        <f t="shared" si="2126"/>
        <v>0.79964345825999994</v>
      </c>
      <c r="L1636" s="12">
        <f t="shared" si="2127"/>
        <v>1.7319236064300001</v>
      </c>
      <c r="M1636" s="13">
        <f t="shared" si="2128"/>
        <v>7.953428720589617E-2</v>
      </c>
      <c r="N1636" s="13">
        <f t="shared" si="2129"/>
        <v>6.3599072471566875E-2</v>
      </c>
      <c r="O1636" s="13">
        <f t="shared" si="2130"/>
        <v>0.13774730953247513</v>
      </c>
      <c r="P1636" s="13">
        <f t="shared" si="2131"/>
        <v>0.11014873496055906</v>
      </c>
      <c r="Q1636" s="13">
        <f t="shared" si="2132"/>
        <v>2.5428291126646047E-2</v>
      </c>
      <c r="R1636" s="13">
        <f t="shared" si="2133"/>
        <v>0.11928390855075693</v>
      </c>
      <c r="S1636" s="13">
        <f t="shared" si="2134"/>
        <v>3.8136834564200507E-2</v>
      </c>
      <c r="T1636" s="13">
        <f t="shared" si="2135"/>
        <v>4.4039857673412793E-2</v>
      </c>
      <c r="U1636" s="13">
        <f t="shared" si="2136"/>
        <v>9.5384597148296849E-2</v>
      </c>
      <c r="V1636" s="13">
        <f t="shared" si="2137"/>
        <v>5.8685019592341087E-3</v>
      </c>
      <c r="W1636" s="13">
        <f t="shared" si="2138"/>
        <v>6.7778555513844391E-3</v>
      </c>
      <c r="X1636" s="13">
        <f t="shared" si="2139"/>
        <v>1.1738728030415337E-2</v>
      </c>
      <c r="Y1636" s="13">
        <f t="shared" si="2140"/>
        <v>1.0165290092668932E-2</v>
      </c>
      <c r="Z1636" s="13">
        <f t="shared" si="2141"/>
        <v>6.8863539028764423E-2</v>
      </c>
      <c r="AA1636" s="13">
        <f t="shared" si="2142"/>
        <v>5.5066278496983666E-2</v>
      </c>
      <c r="AB1636" s="13">
        <f t="shared" si="2143"/>
        <v>2.2016694685418139E-2</v>
      </c>
      <c r="AC1636" s="13">
        <f t="shared" si="2144"/>
        <v>5.0796336526047242E-4</v>
      </c>
      <c r="AD1636" s="13">
        <f t="shared" si="2145"/>
        <v>1.3549669631739477E-3</v>
      </c>
      <c r="AE1636" s="13">
        <f t="shared" si="2146"/>
        <v>2.3466992694537291E-3</v>
      </c>
      <c r="AF1636" s="13">
        <f t="shared" si="2147"/>
        <v>2.0321519309794748E-3</v>
      </c>
      <c r="AG1636" s="13">
        <f t="shared" si="2148"/>
        <v>1.1731773003718869E-3</v>
      </c>
      <c r="AH1636" s="13">
        <f t="shared" si="2149"/>
        <v>2.9816597216557685E-2</v>
      </c>
      <c r="AI1636" s="13">
        <f t="shared" si="2150"/>
        <v>2.3842646911793677E-2</v>
      </c>
      <c r="AJ1636" s="13">
        <f t="shared" si="2151"/>
        <v>9.5328083153094004E-3</v>
      </c>
      <c r="AK1636" s="13">
        <f t="shared" si="2152"/>
        <v>2.5409492693945646E-3</v>
      </c>
      <c r="AL1636" s="13">
        <f t="shared" si="2153"/>
        <v>2.8139573034660453E-5</v>
      </c>
      <c r="AM1636" s="13">
        <f t="shared" si="2154"/>
        <v>2.1669809365209317E-4</v>
      </c>
      <c r="AN1636" s="13">
        <f t="shared" si="2155"/>
        <v>3.7530454386443919E-4</v>
      </c>
      <c r="AO1636" s="13">
        <f t="shared" si="2156"/>
        <v>3.2499939955963285E-4</v>
      </c>
      <c r="AP1636" s="13">
        <f t="shared" si="2157"/>
        <v>1.876247107243013E-4</v>
      </c>
      <c r="AQ1636" s="13">
        <f t="shared" si="2158"/>
        <v>8.1237916413254358E-5</v>
      </c>
      <c r="AR1636" s="13">
        <f t="shared" si="2159"/>
        <v>1.0328013716554249E-2</v>
      </c>
      <c r="AS1636" s="13">
        <f t="shared" si="2160"/>
        <v>8.2587286052621545E-3</v>
      </c>
      <c r="AT1636" s="13">
        <f t="shared" si="2161"/>
        <v>3.3020191513713072E-3</v>
      </c>
      <c r="AU1636" s="13">
        <f t="shared" si="2162"/>
        <v>8.8014600448110087E-4</v>
      </c>
      <c r="AV1636" s="13">
        <f t="shared" si="2163"/>
        <v>1.7595074869924721E-4</v>
      </c>
      <c r="AW1636" s="13">
        <f t="shared" si="2164"/>
        <v>1.0825304549589736E-6</v>
      </c>
      <c r="AX1636" s="13">
        <f t="shared" si="2165"/>
        <v>2.8880202167718176E-5</v>
      </c>
      <c r="AY1636" s="13">
        <f t="shared" si="2166"/>
        <v>5.0018303892741972E-5</v>
      </c>
      <c r="AZ1636" s="13">
        <f t="shared" si="2167"/>
        <v>4.3313940632714701E-5</v>
      </c>
      <c r="BA1636" s="13">
        <f t="shared" si="2168"/>
        <v>2.5005478756435387E-5</v>
      </c>
      <c r="BB1636" s="13">
        <f t="shared" si="2169"/>
        <v>1.0826894737088582E-5</v>
      </c>
      <c r="BC1636" s="13">
        <f t="shared" si="2170"/>
        <v>3.7502709158992859E-6</v>
      </c>
      <c r="BD1636" s="13">
        <f t="shared" si="2171"/>
        <v>2.9812217938721955E-3</v>
      </c>
      <c r="BE1636" s="13">
        <f t="shared" si="2172"/>
        <v>2.3839145050920433E-3</v>
      </c>
      <c r="BF1636" s="13">
        <f t="shared" si="2173"/>
        <v>9.5314081952398871E-4</v>
      </c>
      <c r="BG1636" s="13">
        <f t="shared" si="2174"/>
        <v>2.54057607044311E-4</v>
      </c>
      <c r="BH1636" s="13">
        <f t="shared" si="2175"/>
        <v>5.0788875873543231E-5</v>
      </c>
      <c r="BI1636" s="13">
        <f t="shared" si="2176"/>
        <v>8.1225984689315989E-6</v>
      </c>
      <c r="BJ1636" s="14">
        <f t="shared" si="2177"/>
        <v>0.17000375016538977</v>
      </c>
      <c r="BK1636" s="14">
        <f t="shared" si="2178"/>
        <v>0.23427447993207767</v>
      </c>
      <c r="BL1636" s="14">
        <f t="shared" si="2179"/>
        <v>0.52480789455322885</v>
      </c>
      <c r="BM1636" s="14">
        <f t="shared" si="2180"/>
        <v>0.46215912405812304</v>
      </c>
      <c r="BN1636" s="14">
        <f t="shared" si="2181"/>
        <v>0.53574160384790015</v>
      </c>
    </row>
    <row r="1637" spans="1:66" x14ac:dyDescent="0.25">
      <c r="A1637" t="s">
        <v>344</v>
      </c>
      <c r="B1637" t="s">
        <v>211</v>
      </c>
      <c r="C1637" t="s">
        <v>212</v>
      </c>
      <c r="D1637" t="s">
        <v>403</v>
      </c>
      <c r="E1637" s="10">
        <f>VLOOKUP(A1637,home!$A$2:$E$405,3,FALSE)</f>
        <v>1.3976999999999999</v>
      </c>
      <c r="F1637" s="10">
        <f>VLOOKUP(B1637,home!$B$2:$E$405,3,FALSE)</f>
        <v>1.2683</v>
      </c>
      <c r="G1637" s="10">
        <f>VLOOKUP(C1637,away!$B$2:$E$405,4,FALSE)</f>
        <v>1.3951</v>
      </c>
      <c r="H1637" s="10">
        <f>VLOOKUP(A1637,away!$A$2:$E$405,3,FALSE)</f>
        <v>1.0585</v>
      </c>
      <c r="I1637" s="10">
        <f>VLOOKUP(C1637,away!$B$2:$E$405,3,FALSE)</f>
        <v>0.99199999999999999</v>
      </c>
      <c r="J1637" s="10">
        <f>VLOOKUP(B1637,home!$B$2:$E$405,4,FALSE)</f>
        <v>0.73</v>
      </c>
      <c r="K1637" s="12">
        <f t="shared" si="2126"/>
        <v>2.4730978297409996</v>
      </c>
      <c r="L1637" s="12">
        <f t="shared" si="2127"/>
        <v>0.76652335999999999</v>
      </c>
      <c r="M1637" s="13">
        <f t="shared" si="2128"/>
        <v>3.9178733594542721E-2</v>
      </c>
      <c r="N1637" s="13">
        <f t="shared" si="2129"/>
        <v>9.6892841024664389E-2</v>
      </c>
      <c r="O1637" s="13">
        <f t="shared" si="2130"/>
        <v>3.0031414515433764E-2</v>
      </c>
      <c r="P1637" s="13">
        <f t="shared" si="2131"/>
        <v>7.4270626062171594E-2</v>
      </c>
      <c r="Q1637" s="13">
        <f t="shared" si="2132"/>
        <v>0.11981273742776861</v>
      </c>
      <c r="R1637" s="13">
        <f t="shared" si="2133"/>
        <v>1.1509890379961529E-2</v>
      </c>
      <c r="S1637" s="13">
        <f t="shared" si="2134"/>
        <v>3.5198469868582445E-2</v>
      </c>
      <c r="T1637" s="13">
        <f t="shared" si="2135"/>
        <v>9.1839262063930963E-2</v>
      </c>
      <c r="U1637" s="13">
        <f t="shared" si="2136"/>
        <v>2.8465084919239665E-2</v>
      </c>
      <c r="V1637" s="13">
        <f t="shared" si="2137"/>
        <v>7.4139212036825781E-3</v>
      </c>
      <c r="W1637" s="13">
        <f t="shared" si="2138"/>
        <v>9.876954030264759E-2</v>
      </c>
      <c r="X1637" s="13">
        <f t="shared" si="2139"/>
        <v>7.5709159898440861E-2</v>
      </c>
      <c r="Y1637" s="13">
        <f t="shared" si="2140"/>
        <v>2.9016419814065067E-2</v>
      </c>
      <c r="Z1637" s="13">
        <f t="shared" si="2141"/>
        <v>2.9408666157599299E-3</v>
      </c>
      <c r="AA1637" s="13">
        <f t="shared" si="2142"/>
        <v>7.2730508449936407E-3</v>
      </c>
      <c r="AB1637" s="13">
        <f t="shared" si="2143"/>
        <v>8.9934831301748588E-3</v>
      </c>
      <c r="AC1637" s="13">
        <f t="shared" si="2144"/>
        <v>8.7840474738094408E-4</v>
      </c>
      <c r="AD1637" s="13">
        <f t="shared" si="2145"/>
        <v>6.1066683941748481E-2</v>
      </c>
      <c r="AE1637" s="13">
        <f t="shared" si="2146"/>
        <v>4.6809039759087089E-2</v>
      </c>
      <c r="AF1637" s="13">
        <f t="shared" si="2147"/>
        <v>1.7940111217254511E-2</v>
      </c>
      <c r="AG1637" s="13">
        <f t="shared" si="2148"/>
        <v>4.5838381096745401E-3</v>
      </c>
      <c r="AH1637" s="13">
        <f t="shared" si="2149"/>
        <v>5.6356073990603244E-4</v>
      </c>
      <c r="AI1637" s="13">
        <f t="shared" si="2150"/>
        <v>1.3937408427888408E-3</v>
      </c>
      <c r="AJ1637" s="13">
        <f t="shared" si="2151"/>
        <v>1.7234287267612373E-3</v>
      </c>
      <c r="AK1637" s="13">
        <f t="shared" si="2152"/>
        <v>1.4207359479555032E-3</v>
      </c>
      <c r="AL1637" s="13">
        <f t="shared" si="2153"/>
        <v>6.6607227481241304E-5</v>
      </c>
      <c r="AM1637" s="13">
        <f t="shared" si="2154"/>
        <v>3.0204776705163555E-2</v>
      </c>
      <c r="AN1637" s="13">
        <f t="shared" si="2155"/>
        <v>2.31526669280917E-2</v>
      </c>
      <c r="AO1637" s="13">
        <f t="shared" si="2156"/>
        <v>8.8735300233408632E-3</v>
      </c>
      <c r="AP1637" s="13">
        <f t="shared" si="2157"/>
        <v>2.2672560161840394E-3</v>
      </c>
      <c r="AQ1637" s="13">
        <f t="shared" si="2158"/>
        <v>4.3447617487640095E-4</v>
      </c>
      <c r="AR1637" s="13">
        <f t="shared" si="2159"/>
        <v>8.6396494383371634E-5</v>
      </c>
      <c r="AS1637" s="13">
        <f t="shared" si="2160"/>
        <v>2.1366698275674685E-4</v>
      </c>
      <c r="AT1637" s="13">
        <f t="shared" si="2161"/>
        <v>2.6420967567150914E-4</v>
      </c>
      <c r="AU1637" s="13">
        <f t="shared" si="2162"/>
        <v>2.1780545849992754E-4</v>
      </c>
      <c r="AV1637" s="13">
        <f t="shared" si="2163"/>
        <v>1.3466355168047852E-4</v>
      </c>
      <c r="AW1637" s="13">
        <f t="shared" si="2164"/>
        <v>3.5074020119725377E-6</v>
      </c>
      <c r="AX1637" s="13">
        <f t="shared" si="2165"/>
        <v>1.2449894619558571E-2</v>
      </c>
      <c r="AY1637" s="13">
        <f t="shared" si="2166"/>
        <v>9.5431350554299587E-3</v>
      </c>
      <c r="AZ1637" s="13">
        <f t="shared" si="2167"/>
        <v>3.6575179738109784E-3</v>
      </c>
      <c r="BA1637" s="13">
        <f t="shared" si="2168"/>
        <v>9.3452432218199457E-4</v>
      </c>
      <c r="BB1637" s="13">
        <f t="shared" si="2169"/>
        <v>1.790836808601662E-4</v>
      </c>
      <c r="BC1637" s="13">
        <f t="shared" si="2170"/>
        <v>2.7454364954820462E-5</v>
      </c>
      <c r="BD1637" s="13">
        <f t="shared" si="2171"/>
        <v>1.103748852782719E-5</v>
      </c>
      <c r="BE1637" s="13">
        <f t="shared" si="2172"/>
        <v>2.7296788923960605E-5</v>
      </c>
      <c r="BF1637" s="13">
        <f t="shared" si="2173"/>
        <v>3.3753814723372568E-5</v>
      </c>
      <c r="BG1637" s="13">
        <f t="shared" si="2174"/>
        <v>2.7825495312617499E-5</v>
      </c>
      <c r="BH1637" s="13">
        <f t="shared" si="2175"/>
        <v>1.7203793017275671E-5</v>
      </c>
      <c r="BI1637" s="13">
        <f t="shared" si="2176"/>
        <v>8.509332634867568E-6</v>
      </c>
      <c r="BJ1637" s="14">
        <f t="shared" si="2177"/>
        <v>0.73416394942373508</v>
      </c>
      <c r="BK1637" s="14">
        <f t="shared" si="2178"/>
        <v>0.16654989775927148</v>
      </c>
      <c r="BL1637" s="14">
        <f t="shared" si="2179"/>
        <v>9.2416758923347012E-2</v>
      </c>
      <c r="BM1637" s="14">
        <f t="shared" si="2180"/>
        <v>0.61483560206415278</v>
      </c>
      <c r="BN1637" s="14">
        <f t="shared" si="2181"/>
        <v>0.37169624300454257</v>
      </c>
    </row>
    <row r="1638" spans="1:66" x14ac:dyDescent="0.25">
      <c r="A1638" t="s">
        <v>344</v>
      </c>
      <c r="B1638" t="s">
        <v>208</v>
      </c>
      <c r="C1638" t="s">
        <v>204</v>
      </c>
      <c r="D1638" t="s">
        <v>403</v>
      </c>
      <c r="E1638" s="10">
        <f>VLOOKUP(A1638,home!$A$2:$E$405,3,FALSE)</f>
        <v>1.3976999999999999</v>
      </c>
      <c r="F1638" s="10">
        <f>VLOOKUP(B1638,home!$B$2:$E$405,3,FALSE)</f>
        <v>0.85170000000000001</v>
      </c>
      <c r="G1638" s="10">
        <f>VLOOKUP(C1638,away!$B$2:$E$405,4,FALSE)</f>
        <v>1.2625999999999999</v>
      </c>
      <c r="H1638" s="10">
        <f>VLOOKUP(A1638,away!$A$2:$E$405,3,FALSE)</f>
        <v>1.0585</v>
      </c>
      <c r="I1638" s="10">
        <f>VLOOKUP(C1638,away!$B$2:$E$405,3,FALSE)</f>
        <v>0.83360000000000001</v>
      </c>
      <c r="J1638" s="10">
        <f>VLOOKUP(B1638,home!$B$2:$E$405,4,FALSE)</f>
        <v>0.98970000000000002</v>
      </c>
      <c r="K1638" s="12">
        <f t="shared" si="2126"/>
        <v>1.503025668234</v>
      </c>
      <c r="L1638" s="12">
        <f t="shared" si="2127"/>
        <v>0.87327723432000004</v>
      </c>
      <c r="M1638" s="13">
        <f t="shared" si="2128"/>
        <v>9.2893379309444274E-2</v>
      </c>
      <c r="N1638" s="13">
        <f t="shared" si="2129"/>
        <v>0.1396211335110919</v>
      </c>
      <c r="O1638" s="13">
        <f t="shared" si="2130"/>
        <v>8.112167336999021E-2</v>
      </c>
      <c r="P1638" s="13">
        <f t="shared" si="2131"/>
        <v>0.12192795732518981</v>
      </c>
      <c r="Q1638" s="13">
        <f t="shared" si="2132"/>
        <v>0.10492707374754873</v>
      </c>
      <c r="R1638" s="13">
        <f t="shared" si="2133"/>
        <v>3.542085528197772E-2</v>
      </c>
      <c r="S1638" s="13">
        <f t="shared" si="2134"/>
        <v>4.0009381960286458E-2</v>
      </c>
      <c r="T1638" s="13">
        <f t="shared" si="2135"/>
        <v>9.1630424767550039E-2</v>
      </c>
      <c r="U1638" s="13">
        <f t="shared" si="2136"/>
        <v>5.3238454679614362E-2</v>
      </c>
      <c r="V1638" s="13">
        <f t="shared" si="2137"/>
        <v>5.8349598127388535E-3</v>
      </c>
      <c r="W1638" s="13">
        <f t="shared" si="2138"/>
        <v>5.256936171174921E-2</v>
      </c>
      <c r="X1638" s="13">
        <f t="shared" si="2139"/>
        <v>4.5907626805604056E-2</v>
      </c>
      <c r="Y1638" s="13">
        <f t="shared" si="2140"/>
        <v>2.0045042685496298E-2</v>
      </c>
      <c r="Z1638" s="13">
        <f t="shared" si="2141"/>
        <v>1.0310742179298159E-2</v>
      </c>
      <c r="AA1638" s="13">
        <f t="shared" si="2142"/>
        <v>1.5497310154028103E-2</v>
      </c>
      <c r="AB1638" s="13">
        <f t="shared" si="2143"/>
        <v>1.1646427475043823E-2</v>
      </c>
      <c r="AC1638" s="13">
        <f t="shared" si="2144"/>
        <v>4.7867023485055935E-4</v>
      </c>
      <c r="AD1638" s="13">
        <f t="shared" si="2145"/>
        <v>1.9753275003859184E-2</v>
      </c>
      <c r="AE1638" s="13">
        <f t="shared" si="2146"/>
        <v>1.7250085364132538E-2</v>
      </c>
      <c r="AF1638" s="13">
        <f t="shared" si="2147"/>
        <v>7.5320534192867853E-3</v>
      </c>
      <c r="AG1638" s="13">
        <f t="shared" si="2148"/>
        <v>2.1925235929150886E-3</v>
      </c>
      <c r="AH1638" s="13">
        <f t="shared" si="2149"/>
        <v>2.2510341035310156E-3</v>
      </c>
      <c r="AI1638" s="13">
        <f t="shared" si="2150"/>
        <v>3.3833620376772277E-3</v>
      </c>
      <c r="AJ1638" s="13">
        <f t="shared" si="2151"/>
        <v>2.5426399937786819E-3</v>
      </c>
      <c r="AK1638" s="13">
        <f t="shared" si="2152"/>
        <v>1.2738843919092324E-3</v>
      </c>
      <c r="AL1638" s="13">
        <f t="shared" si="2153"/>
        <v>2.5131299733764305E-5</v>
      </c>
      <c r="AM1638" s="13">
        <f t="shared" si="2154"/>
        <v>5.9379358724970816E-3</v>
      </c>
      <c r="AN1638" s="13">
        <f t="shared" si="2155"/>
        <v>5.1854642163037682E-3</v>
      </c>
      <c r="AO1638" s="13">
        <f t="shared" si="2156"/>
        <v>2.2641739247395401E-3</v>
      </c>
      <c r="AP1638" s="13">
        <f t="shared" si="2157"/>
        <v>6.5908384767200201E-4</v>
      </c>
      <c r="AQ1638" s="13">
        <f t="shared" si="2158"/>
        <v>1.4389072991999747E-4</v>
      </c>
      <c r="AR1638" s="13">
        <f t="shared" si="2159"/>
        <v>3.9315536725831335E-4</v>
      </c>
      <c r="AS1638" s="13">
        <f t="shared" si="2160"/>
        <v>5.9092260859321013E-4</v>
      </c>
      <c r="AT1638" s="13">
        <f t="shared" si="2161"/>
        <v>4.4408592432769407E-4</v>
      </c>
      <c r="AU1638" s="13">
        <f t="shared" si="2162"/>
        <v>2.2249084772198199E-4</v>
      </c>
      <c r="AV1638" s="13">
        <f t="shared" si="2163"/>
        <v>8.3602363768320306E-5</v>
      </c>
      <c r="AW1638" s="13">
        <f t="shared" si="2164"/>
        <v>9.1628586098858801E-7</v>
      </c>
      <c r="AX1638" s="13">
        <f t="shared" si="2165"/>
        <v>1.4874783387817628E-3</v>
      </c>
      <c r="AY1638" s="13">
        <f t="shared" si="2166"/>
        <v>1.298980969802246E-3</v>
      </c>
      <c r="AZ1638" s="13">
        <f t="shared" si="2167"/>
        <v>5.671852543716083E-4</v>
      </c>
      <c r="BA1638" s="13">
        <f t="shared" si="2168"/>
        <v>1.6510332342824132E-4</v>
      </c>
      <c r="BB1638" s="13">
        <f t="shared" si="2169"/>
        <v>3.6045243415113747E-5</v>
      </c>
      <c r="BC1638" s="13">
        <f t="shared" si="2170"/>
        <v>6.2954980959883482E-6</v>
      </c>
      <c r="BD1638" s="13">
        <f t="shared" si="2171"/>
        <v>5.7222271962900607E-5</v>
      </c>
      <c r="BE1638" s="13">
        <f t="shared" si="2172"/>
        <v>8.6006543554906356E-5</v>
      </c>
      <c r="BF1638" s="13">
        <f t="shared" si="2173"/>
        <v>6.4635021299554887E-5</v>
      </c>
      <c r="BG1638" s="13">
        <f t="shared" si="2174"/>
        <v>3.2382698693360766E-5</v>
      </c>
      <c r="BH1638" s="13">
        <f t="shared" si="2175"/>
        <v>1.2168006835702217E-5</v>
      </c>
      <c r="BI1638" s="13">
        <f t="shared" si="2176"/>
        <v>3.6577653210614394E-6</v>
      </c>
      <c r="BJ1638" s="14">
        <f t="shared" si="2177"/>
        <v>0.51918023782826128</v>
      </c>
      <c r="BK1638" s="14">
        <f t="shared" si="2178"/>
        <v>0.26246846091204595</v>
      </c>
      <c r="BL1638" s="14">
        <f t="shared" si="2179"/>
        <v>0.20836597090688733</v>
      </c>
      <c r="BM1638" s="14">
        <f t="shared" si="2180"/>
        <v>0.42311527459730874</v>
      </c>
      <c r="BN1638" s="14">
        <f t="shared" si="2181"/>
        <v>0.57591207254524257</v>
      </c>
    </row>
    <row r="1639" spans="1:66" x14ac:dyDescent="0.25">
      <c r="A1639" t="s">
        <v>347</v>
      </c>
      <c r="B1639" t="s">
        <v>246</v>
      </c>
      <c r="C1639" t="s">
        <v>259</v>
      </c>
      <c r="D1639" t="s">
        <v>403</v>
      </c>
      <c r="E1639" s="10">
        <f>VLOOKUP(A1639,home!$A$2:$E$405,3,FALSE)</f>
        <v>1.2816000000000001</v>
      </c>
      <c r="F1639" s="10">
        <f>VLOOKUP(B1639,home!$B$2:$E$405,3,FALSE)</f>
        <v>0.5202</v>
      </c>
      <c r="G1639" s="10">
        <f>VLOOKUP(C1639,away!$B$2:$E$405,4,FALSE)</f>
        <v>0.5202</v>
      </c>
      <c r="H1639" s="10">
        <f>VLOOKUP(A1639,away!$A$2:$E$405,3,FALSE)</f>
        <v>0.83499999999999996</v>
      </c>
      <c r="I1639" s="10">
        <f>VLOOKUP(C1639,away!$B$2:$E$405,3,FALSE)</f>
        <v>1.5968</v>
      </c>
      <c r="J1639" s="10">
        <f>VLOOKUP(B1639,home!$B$2:$E$405,4,FALSE)</f>
        <v>1.996</v>
      </c>
      <c r="K1639" s="12">
        <f t="shared" si="2126"/>
        <v>0.34681126406399998</v>
      </c>
      <c r="L1639" s="12">
        <f t="shared" si="2127"/>
        <v>2.6613226879999998</v>
      </c>
      <c r="M1639" s="13">
        <f t="shared" si="2128"/>
        <v>4.9383745269418952E-2</v>
      </c>
      <c r="N1639" s="13">
        <f t="shared" si="2129"/>
        <v>1.7126839121101765E-2</v>
      </c>
      <c r="O1639" s="13">
        <f t="shared" si="2130"/>
        <v>0.13142608170391731</v>
      </c>
      <c r="P1639" s="13">
        <f t="shared" si="2131"/>
        <v>4.5580045526714102E-2</v>
      </c>
      <c r="Q1639" s="13">
        <f t="shared" si="2132"/>
        <v>2.9698903625050349E-3</v>
      </c>
      <c r="R1639" s="13">
        <f t="shared" si="2133"/>
        <v>0.17488360651678844</v>
      </c>
      <c r="S1639" s="13">
        <f t="shared" si="2134"/>
        <v>1.0517329836381683E-2</v>
      </c>
      <c r="T1639" s="13">
        <f t="shared" si="2135"/>
        <v>7.9038366026071925E-3</v>
      </c>
      <c r="U1639" s="13">
        <f t="shared" si="2136"/>
        <v>6.0651604640158584E-2</v>
      </c>
      <c r="V1639" s="13">
        <f t="shared" si="2137"/>
        <v>1.0785833591969462E-3</v>
      </c>
      <c r="W1639" s="13">
        <f t="shared" si="2138"/>
        <v>3.4333047691728744E-4</v>
      </c>
      <c r="X1639" s="13">
        <f t="shared" si="2139"/>
        <v>9.1371318770183728E-4</v>
      </c>
      <c r="Y1639" s="13">
        <f t="shared" si="2140"/>
        <v>1.2158428183778511E-3</v>
      </c>
      <c r="Z1639" s="13">
        <f t="shared" si="2141"/>
        <v>0.15514056992746456</v>
      </c>
      <c r="AA1639" s="13">
        <f t="shared" si="2142"/>
        <v>5.3804497164153364E-2</v>
      </c>
      <c r="AB1639" s="13">
        <f t="shared" si="2143"/>
        <v>9.3300028369139656E-3</v>
      </c>
      <c r="AC1639" s="13">
        <f t="shared" si="2144"/>
        <v>6.2219205869695188E-5</v>
      </c>
      <c r="AD1639" s="13">
        <f t="shared" si="2145"/>
        <v>2.9767719172845098E-5</v>
      </c>
      <c r="AE1639" s="13">
        <f t="shared" si="2146"/>
        <v>7.9221506404705244E-5</v>
      </c>
      <c r="AF1639" s="13">
        <f t="shared" si="2147"/>
        <v>1.054169961861897E-4</v>
      </c>
      <c r="AG1639" s="13">
        <f t="shared" si="2148"/>
        <v>9.3516214550372033E-5</v>
      </c>
      <c r="AH1639" s="13">
        <f t="shared" si="2149"/>
        <v>0.10321977964430297</v>
      </c>
      <c r="AI1639" s="13">
        <f t="shared" si="2150"/>
        <v>3.5797782254848247E-2</v>
      </c>
      <c r="AJ1639" s="13">
        <f t="shared" si="2151"/>
        <v>6.2075370572458738E-3</v>
      </c>
      <c r="AK1639" s="13">
        <f t="shared" si="2152"/>
        <v>7.1761459118252144E-4</v>
      </c>
      <c r="AL1639" s="13">
        <f t="shared" si="2153"/>
        <v>2.2970750563407581E-6</v>
      </c>
      <c r="AM1639" s="13">
        <f t="shared" si="2154"/>
        <v>2.0647560629273162E-6</v>
      </c>
      <c r="AN1639" s="13">
        <f t="shared" si="2155"/>
        <v>5.4949821554540212E-6</v>
      </c>
      <c r="AO1639" s="13">
        <f t="shared" si="2156"/>
        <v>7.3119603402324658E-6</v>
      </c>
      <c r="AP1639" s="13">
        <f t="shared" si="2157"/>
        <v>6.4864953157389529E-6</v>
      </c>
      <c r="AQ1639" s="13">
        <f t="shared" si="2158"/>
        <v>4.3156642873454486E-6</v>
      </c>
      <c r="AR1639" s="13">
        <f t="shared" si="2159"/>
        <v>5.4940228283548796E-2</v>
      </c>
      <c r="AS1639" s="13">
        <f t="shared" si="2160"/>
        <v>1.9053890018982281E-2</v>
      </c>
      <c r="AT1639" s="13">
        <f t="shared" si="2161"/>
        <v>3.3040518414098391E-3</v>
      </c>
      <c r="AU1639" s="13">
        <f t="shared" si="2162"/>
        <v>3.8196079855077768E-4</v>
      </c>
      <c r="AV1639" s="13">
        <f t="shared" si="2163"/>
        <v>3.3117076842072508E-5</v>
      </c>
      <c r="AW1639" s="13">
        <f t="shared" si="2164"/>
        <v>5.889296449620293E-8</v>
      </c>
      <c r="AX1639" s="13">
        <f t="shared" si="2165"/>
        <v>1.19346776694605E-7</v>
      </c>
      <c r="AY1639" s="13">
        <f t="shared" si="2166"/>
        <v>3.1762028455702192E-7</v>
      </c>
      <c r="AZ1639" s="13">
        <f t="shared" si="2167"/>
        <v>4.2264503473030929E-7</v>
      </c>
      <c r="BA1639" s="13">
        <f t="shared" si="2168"/>
        <v>3.749316066327733E-7</v>
      </c>
      <c r="BB1639" s="13">
        <f t="shared" si="2169"/>
        <v>2.4945349779502267E-7</v>
      </c>
      <c r="BC1639" s="13">
        <f t="shared" si="2170"/>
        <v>1.3277525065657031E-7</v>
      </c>
      <c r="BD1639" s="13">
        <f t="shared" si="2171"/>
        <v>2.4368946002484623E-2</v>
      </c>
      <c r="BE1639" s="13">
        <f t="shared" si="2172"/>
        <v>8.4514249670290514E-3</v>
      </c>
      <c r="BF1639" s="13">
        <f t="shared" si="2173"/>
        <v>1.4655246879786974E-3</v>
      </c>
      <c r="BG1639" s="13">
        <f t="shared" si="2174"/>
        <v>1.6942015651829706E-4</v>
      </c>
      <c r="BH1639" s="13">
        <f t="shared" si="2175"/>
        <v>1.4689204660007829E-5</v>
      </c>
      <c r="BI1639" s="13">
        <f t="shared" si="2176"/>
        <v>1.0188763272464232E-6</v>
      </c>
      <c r="BJ1639" s="14">
        <f t="shared" si="2177"/>
        <v>3.0808665636137839E-2</v>
      </c>
      <c r="BK1639" s="14">
        <f t="shared" si="2178"/>
        <v>0.10662453789292227</v>
      </c>
      <c r="BL1639" s="14">
        <f t="shared" si="2179"/>
        <v>0.68822277832384271</v>
      </c>
      <c r="BM1639" s="14">
        <f t="shared" si="2180"/>
        <v>0.55942608455260179</v>
      </c>
      <c r="BN1639" s="14">
        <f t="shared" si="2181"/>
        <v>0.4213702085004456</v>
      </c>
    </row>
    <row r="1640" spans="1:66" x14ac:dyDescent="0.25">
      <c r="A1640" t="s">
        <v>347</v>
      </c>
      <c r="B1640" t="s">
        <v>247</v>
      </c>
      <c r="C1640" t="s">
        <v>257</v>
      </c>
      <c r="D1640" t="s">
        <v>403</v>
      </c>
      <c r="E1640" s="10">
        <f>VLOOKUP(A1640,home!$A$2:$E$405,3,FALSE)</f>
        <v>1.2816000000000001</v>
      </c>
      <c r="F1640" s="10">
        <f>VLOOKUP(B1640,home!$B$2:$E$405,3,FALSE)</f>
        <v>1.5605</v>
      </c>
      <c r="G1640" s="10">
        <f>VLOOKUP(C1640,away!$B$2:$E$405,4,FALSE)</f>
        <v>0.78029999999999999</v>
      </c>
      <c r="H1640" s="10">
        <f>VLOOKUP(A1640,away!$A$2:$E$405,3,FALSE)</f>
        <v>0.83499999999999996</v>
      </c>
      <c r="I1640" s="10">
        <f>VLOOKUP(C1640,away!$B$2:$E$405,3,FALSE)</f>
        <v>0.5988</v>
      </c>
      <c r="J1640" s="10">
        <f>VLOOKUP(B1640,home!$B$2:$E$405,4,FALSE)</f>
        <v>0.68430000000000002</v>
      </c>
      <c r="K1640" s="12">
        <f t="shared" si="2126"/>
        <v>1.5605506850400002</v>
      </c>
      <c r="L1640" s="12">
        <f t="shared" si="2127"/>
        <v>0.34214863140000001</v>
      </c>
      <c r="M1640" s="13">
        <f t="shared" si="2128"/>
        <v>0.14916543060150902</v>
      </c>
      <c r="N1640" s="13">
        <f t="shared" si="2129"/>
        <v>0.23278021490947148</v>
      </c>
      <c r="O1640" s="13">
        <f t="shared" si="2130"/>
        <v>5.103674793249801E-2</v>
      </c>
      <c r="P1640" s="13">
        <f t="shared" si="2131"/>
        <v>7.964543194827356E-2</v>
      </c>
      <c r="Q1640" s="13">
        <f t="shared" si="2132"/>
        <v>0.18163266192036714</v>
      </c>
      <c r="R1640" s="13">
        <f t="shared" si="2133"/>
        <v>8.7310767281054864E-3</v>
      </c>
      <c r="S1640" s="13">
        <f t="shared" si="2134"/>
        <v>1.0631476081031913E-2</v>
      </c>
      <c r="T1640" s="13">
        <f t="shared" si="2135"/>
        <v>6.2145366693592531E-2</v>
      </c>
      <c r="U1640" s="13">
        <f t="shared" si="2136"/>
        <v>1.3625287769181817E-2</v>
      </c>
      <c r="V1640" s="13">
        <f t="shared" si="2137"/>
        <v>6.307303697102646E-4</v>
      </c>
      <c r="W1640" s="13">
        <f t="shared" si="2138"/>
        <v>9.4482324995155909E-2</v>
      </c>
      <c r="X1640" s="13">
        <f t="shared" si="2139"/>
        <v>3.2326998188582617E-2</v>
      </c>
      <c r="Y1640" s="13">
        <f t="shared" si="2140"/>
        <v>5.5303190937469101E-3</v>
      </c>
      <c r="Z1640" s="13">
        <f t="shared" si="2141"/>
        <v>9.9577531772322746E-4</v>
      </c>
      <c r="AA1640" s="13">
        <f t="shared" si="2142"/>
        <v>1.553957854218906E-3</v>
      </c>
      <c r="AB1640" s="13">
        <f t="shared" si="2143"/>
        <v>1.2125149969623016E-3</v>
      </c>
      <c r="AC1640" s="13">
        <f t="shared" si="2144"/>
        <v>2.1048271931998887E-5</v>
      </c>
      <c r="AD1640" s="13">
        <f t="shared" si="2145"/>
        <v>3.6861114248840629E-2</v>
      </c>
      <c r="AE1640" s="13">
        <f t="shared" si="2146"/>
        <v>1.2611979792119865E-2</v>
      </c>
      <c r="AF1640" s="13">
        <f t="shared" si="2147"/>
        <v>2.1575858125591342E-3</v>
      </c>
      <c r="AG1640" s="13">
        <f t="shared" si="2148"/>
        <v>2.4607167763172156E-4</v>
      </c>
      <c r="AH1640" s="13">
        <f t="shared" si="2149"/>
        <v>8.5175790535225616E-5</v>
      </c>
      <c r="AI1640" s="13">
        <f t="shared" si="2150"/>
        <v>1.3292113826856989E-4</v>
      </c>
      <c r="AJ1640" s="13">
        <f t="shared" si="2151"/>
        <v>1.0371508669065668E-4</v>
      </c>
      <c r="AK1640" s="13">
        <f t="shared" si="2152"/>
        <v>5.3950883194695773E-5</v>
      </c>
      <c r="AL1640" s="13">
        <f t="shared" si="2153"/>
        <v>4.4954080929574675E-7</v>
      </c>
      <c r="AM1640" s="13">
        <f t="shared" si="2154"/>
        <v>1.1504727418473179E-2</v>
      </c>
      <c r="AN1640" s="13">
        <f t="shared" si="2155"/>
        <v>3.9363267408606545E-3</v>
      </c>
      <c r="AO1640" s="13">
        <f t="shared" si="2156"/>
        <v>6.7340440356434769E-4</v>
      </c>
      <c r="AP1640" s="13">
        <f t="shared" si="2157"/>
        <v>7.6801465019424957E-5</v>
      </c>
      <c r="AQ1640" s="13">
        <f t="shared" si="2158"/>
        <v>6.569379036477807E-6</v>
      </c>
      <c r="AR1640" s="13">
        <f t="shared" si="2159"/>
        <v>5.8285560320081071E-6</v>
      </c>
      <c r="AS1640" s="13">
        <f t="shared" si="2160"/>
        <v>9.0957571085442763E-6</v>
      </c>
      <c r="AT1640" s="13">
        <f t="shared" si="2161"/>
        <v>7.0971949933481123E-6</v>
      </c>
      <c r="AU1640" s="13">
        <f t="shared" si="2162"/>
        <v>3.691844169577286E-6</v>
      </c>
      <c r="AV1640" s="13">
        <f t="shared" si="2163"/>
        <v>1.4403274869736914E-6</v>
      </c>
      <c r="AW1640" s="13">
        <f t="shared" si="2164"/>
        <v>6.6674429469119544E-9</v>
      </c>
      <c r="AX1640" s="13">
        <f t="shared" si="2165"/>
        <v>2.9922850423494654E-3</v>
      </c>
      <c r="AY1640" s="13">
        <f t="shared" si="2166"/>
        <v>1.0238062319985609E-3</v>
      </c>
      <c r="AZ1640" s="13">
        <f t="shared" si="2167"/>
        <v>1.7514695054854923E-4</v>
      </c>
      <c r="BA1640" s="13">
        <f t="shared" si="2168"/>
        <v>1.9975429808023202E-5</v>
      </c>
      <c r="BB1640" s="13">
        <f t="shared" si="2169"/>
        <v>1.7086414926104761E-6</v>
      </c>
      <c r="BC1640" s="13">
        <f t="shared" si="2170"/>
        <v>1.169218696499856E-7</v>
      </c>
      <c r="BD1640" s="13">
        <f t="shared" si="2171"/>
        <v>3.3237207823163108E-7</v>
      </c>
      <c r="BE1640" s="13">
        <f t="shared" si="2172"/>
        <v>5.1868347437254032E-7</v>
      </c>
      <c r="BF1640" s="13">
        <f t="shared" si="2173"/>
        <v>4.047159256254977E-7</v>
      </c>
      <c r="BG1640" s="13">
        <f t="shared" si="2174"/>
        <v>2.1052657166048945E-7</v>
      </c>
      <c r="BH1640" s="13">
        <f t="shared" si="2175"/>
        <v>8.2134346405974895E-8</v>
      </c>
      <c r="BI1640" s="13">
        <f t="shared" si="2176"/>
        <v>2.5634962109831333E-8</v>
      </c>
      <c r="BJ1640" s="14">
        <f t="shared" si="2177"/>
        <v>0.68118550595708882</v>
      </c>
      <c r="BK1640" s="14">
        <f t="shared" si="2178"/>
        <v>0.24111837304526459</v>
      </c>
      <c r="BL1640" s="14">
        <f t="shared" si="2179"/>
        <v>7.6564075926804559E-2</v>
      </c>
      <c r="BM1640" s="14">
        <f t="shared" si="2180"/>
        <v>0.29584836664210101</v>
      </c>
      <c r="BN1640" s="14">
        <f t="shared" si="2181"/>
        <v>0.70299156404022467</v>
      </c>
    </row>
    <row r="1641" spans="1:66" x14ac:dyDescent="0.25">
      <c r="A1641" t="s">
        <v>348</v>
      </c>
      <c r="B1641" t="s">
        <v>267</v>
      </c>
      <c r="C1641" t="s">
        <v>269</v>
      </c>
      <c r="D1641" t="s">
        <v>403</v>
      </c>
      <c r="E1641" s="10">
        <f>VLOOKUP(A1641,home!$A$2:$E$405,3,FALSE)</f>
        <v>1.4792000000000001</v>
      </c>
      <c r="F1641" s="10">
        <f>VLOOKUP(B1641,home!$B$2:$E$405,3,FALSE)</f>
        <v>1.2394000000000001</v>
      </c>
      <c r="G1641" s="10">
        <f>VLOOKUP(C1641,away!$B$2:$E$405,4,FALSE)</f>
        <v>0.96579999999999999</v>
      </c>
      <c r="H1641" s="10">
        <f>VLOOKUP(A1641,away!$A$2:$E$405,3,FALSE)</f>
        <v>1.1875</v>
      </c>
      <c r="I1641" s="10">
        <f>VLOOKUP(C1641,away!$B$2:$E$405,3,FALSE)</f>
        <v>0.84209999999999996</v>
      </c>
      <c r="J1641" s="10">
        <f>VLOOKUP(B1641,home!$B$2:$E$405,4,FALSE)</f>
        <v>0.84209999999999996</v>
      </c>
      <c r="K1641" s="12">
        <f t="shared" si="2126"/>
        <v>1.7706209195840001</v>
      </c>
      <c r="L1641" s="12">
        <f t="shared" si="2127"/>
        <v>0.84209473687499992</v>
      </c>
      <c r="M1641" s="13">
        <f t="shared" si="2128"/>
        <v>7.3335120109952079E-2</v>
      </c>
      <c r="N1641" s="13">
        <f t="shared" si="2129"/>
        <v>0.12984869780688643</v>
      </c>
      <c r="O1641" s="13">
        <f t="shared" si="2130"/>
        <v>6.1755118672686612E-2</v>
      </c>
      <c r="P1641" s="13">
        <f t="shared" si="2131"/>
        <v>0.10934490501325142</v>
      </c>
      <c r="Q1641" s="13">
        <f t="shared" si="2132"/>
        <v>0.11495641035880713</v>
      </c>
      <c r="R1641" s="13">
        <f t="shared" si="2133"/>
        <v>2.6001830204680214E-2</v>
      </c>
      <c r="S1641" s="13">
        <f t="shared" si="2134"/>
        <v>4.0759148667210081E-2</v>
      </c>
      <c r="T1641" s="13">
        <f t="shared" si="2135"/>
        <v>9.6804188133194205E-2</v>
      </c>
      <c r="U1641" s="13">
        <f t="shared" si="2136"/>
        <v>4.6039384507877902E-2</v>
      </c>
      <c r="V1641" s="13">
        <f t="shared" si="2137"/>
        <v>6.7525706839671957E-3</v>
      </c>
      <c r="W1641" s="13">
        <f t="shared" si="2138"/>
        <v>6.7848075007195585E-2</v>
      </c>
      <c r="X1641" s="13">
        <f t="shared" si="2139"/>
        <v>5.7134506870659629E-2</v>
      </c>
      <c r="Y1641" s="13">
        <f t="shared" si="2140"/>
        <v>2.4056333764865497E-2</v>
      </c>
      <c r="Z1641" s="13">
        <f t="shared" si="2141"/>
        <v>7.2986681214928699E-3</v>
      </c>
      <c r="AA1641" s="13">
        <f t="shared" si="2142"/>
        <v>1.2923174461016131E-2</v>
      </c>
      <c r="AB1641" s="13">
        <f t="shared" si="2143"/>
        <v>1.1441021524054426E-2</v>
      </c>
      <c r="AC1641" s="13">
        <f t="shared" si="2144"/>
        <v>6.292680769175035E-4</v>
      </c>
      <c r="AD1641" s="13">
        <f t="shared" si="2145"/>
        <v>3.0033305240311205E-2</v>
      </c>
      <c r="AE1641" s="13">
        <f t="shared" si="2146"/>
        <v>2.5290888273826421E-2</v>
      </c>
      <c r="AF1641" s="13">
        <f t="shared" si="2147"/>
        <v>1.0648661953141441E-2</v>
      </c>
      <c r="AG1641" s="13">
        <f t="shared" si="2148"/>
        <v>2.9890607285004878E-3</v>
      </c>
      <c r="AH1641" s="13">
        <f t="shared" si="2149"/>
        <v>1.536542502826622E-3</v>
      </c>
      <c r="AI1641" s="13">
        <f t="shared" si="2150"/>
        <v>2.7206342993347744E-3</v>
      </c>
      <c r="AJ1641" s="13">
        <f t="shared" si="2151"/>
        <v>2.4086060024699554E-3</v>
      </c>
      <c r="AK1641" s="13">
        <f t="shared" si="2152"/>
        <v>1.4215760583362984E-3</v>
      </c>
      <c r="AL1641" s="13">
        <f t="shared" si="2153"/>
        <v>3.7530317258771779E-5</v>
      </c>
      <c r="AM1641" s="13">
        <f t="shared" si="2154"/>
        <v>1.063551970854937E-2</v>
      </c>
      <c r="AN1641" s="13">
        <f t="shared" si="2155"/>
        <v>8.9561151704997573E-3</v>
      </c>
      <c r="AO1641" s="13">
        <f t="shared" si="2156"/>
        <v>3.7709487239620944E-3</v>
      </c>
      <c r="AP1641" s="13">
        <f t="shared" si="2157"/>
        <v>1.0584986911579921E-3</v>
      </c>
      <c r="AQ1641" s="13">
        <f t="shared" si="2158"/>
        <v>2.2283904420330528E-4</v>
      </c>
      <c r="AR1641" s="13">
        <f t="shared" si="2159"/>
        <v>2.5878287092300769E-4</v>
      </c>
      <c r="AS1641" s="13">
        <f t="shared" si="2160"/>
        <v>4.5820636488628336E-4</v>
      </c>
      <c r="AT1641" s="13">
        <f t="shared" si="2161"/>
        <v>4.0565488757709659E-4</v>
      </c>
      <c r="AU1641" s="13">
        <f t="shared" si="2162"/>
        <v>2.3942034335850101E-4</v>
      </c>
      <c r="AV1641" s="13">
        <f t="shared" si="2163"/>
        <v>1.0598066713113648E-4</v>
      </c>
      <c r="AW1641" s="13">
        <f t="shared" si="2164"/>
        <v>1.5544124961413051E-6</v>
      </c>
      <c r="AX1641" s="13">
        <f t="shared" si="2165"/>
        <v>3.138578947767574E-3</v>
      </c>
      <c r="AY1641" s="13">
        <f t="shared" si="2166"/>
        <v>2.6429808131817494E-3</v>
      </c>
      <c r="AZ1641" s="13">
        <f t="shared" si="2167"/>
        <v>1.1128201162209793E-3</v>
      </c>
      <c r="BA1641" s="13">
        <f t="shared" si="2168"/>
        <v>3.1236665431943746E-4</v>
      </c>
      <c r="BB1641" s="13">
        <f t="shared" si="2169"/>
        <v>6.5760578894412679E-5</v>
      </c>
      <c r="BC1641" s="13">
        <f t="shared" si="2170"/>
        <v>1.1075327476167628E-5</v>
      </c>
      <c r="BD1641" s="13">
        <f t="shared" si="2171"/>
        <v>3.631994893294452E-5</v>
      </c>
      <c r="BE1641" s="13">
        <f t="shared" si="2172"/>
        <v>6.4308861378894138E-5</v>
      </c>
      <c r="BF1641" s="13">
        <f t="shared" si="2173"/>
        <v>5.6933307636048782E-5</v>
      </c>
      <c r="BG1641" s="13">
        <f t="shared" si="2174"/>
        <v>3.3602435173833154E-5</v>
      </c>
      <c r="BH1641" s="13">
        <f t="shared" si="2175"/>
        <v>1.4874293666938549E-5</v>
      </c>
      <c r="BI1641" s="13">
        <f t="shared" si="2176"/>
        <v>5.2673471061434458E-6</v>
      </c>
      <c r="BJ1641" s="14">
        <f t="shared" si="2177"/>
        <v>0.59153763191362074</v>
      </c>
      <c r="BK1641" s="14">
        <f t="shared" si="2178"/>
        <v>0.23350152368173885</v>
      </c>
      <c r="BL1641" s="14">
        <f t="shared" si="2179"/>
        <v>0.16792723956105374</v>
      </c>
      <c r="BM1641" s="14">
        <f t="shared" si="2180"/>
        <v>0.48238155471095689</v>
      </c>
      <c r="BN1641" s="14">
        <f t="shared" si="2181"/>
        <v>0.51524208216626377</v>
      </c>
    </row>
    <row r="1642" spans="1:66" x14ac:dyDescent="0.25">
      <c r="A1642" t="s">
        <v>349</v>
      </c>
      <c r="B1642" t="s">
        <v>286</v>
      </c>
      <c r="C1642" t="s">
        <v>275</v>
      </c>
      <c r="D1642" t="s">
        <v>403</v>
      </c>
      <c r="E1642" s="10">
        <f>VLOOKUP(A1642,home!$A$2:$E$405,3,FALSE)</f>
        <v>1.53</v>
      </c>
      <c r="F1642" s="10">
        <f>VLOOKUP(B1642,home!$B$2:$E$405,3,FALSE)</f>
        <v>0.54469999999999996</v>
      </c>
      <c r="G1642" s="10">
        <f>VLOOKUP(C1642,away!$B$2:$E$405,4,FALSE)</f>
        <v>1.3574999999999999</v>
      </c>
      <c r="H1642" s="10">
        <f>VLOOKUP(A1642,away!$A$2:$E$405,3,FALSE)</f>
        <v>1.075</v>
      </c>
      <c r="I1642" s="10">
        <f>VLOOKUP(C1642,away!$B$2:$E$405,3,FALSE)</f>
        <v>0.71560000000000001</v>
      </c>
      <c r="J1642" s="10">
        <f>VLOOKUP(B1642,home!$B$2:$E$405,4,FALSE)</f>
        <v>1.3953</v>
      </c>
      <c r="K1642" s="12">
        <f t="shared" si="2126"/>
        <v>1.1313282824999999</v>
      </c>
      <c r="L1642" s="12">
        <f t="shared" si="2127"/>
        <v>1.0733624310000001</v>
      </c>
      <c r="M1642" s="13">
        <f t="shared" si="2128"/>
        <v>0.11028462957730353</v>
      </c>
      <c r="N1642" s="13">
        <f t="shared" si="2129"/>
        <v>0.12476812056583948</v>
      </c>
      <c r="O1642" s="13">
        <f t="shared" si="2130"/>
        <v>0.11837537810502903</v>
      </c>
      <c r="P1642" s="13">
        <f t="shared" si="2131"/>
        <v>0.13392141320185058</v>
      </c>
      <c r="Q1642" s="13">
        <f t="shared" si="2132"/>
        <v>7.0576851775252067E-2</v>
      </c>
      <c r="R1642" s="13">
        <f t="shared" si="2133"/>
        <v>6.3529841806679074E-2</v>
      </c>
      <c r="S1642" s="13">
        <f t="shared" si="2134"/>
        <v>4.0656039247539438E-2</v>
      </c>
      <c r="T1642" s="13">
        <f t="shared" si="2135"/>
        <v>7.575454119381124E-2</v>
      </c>
      <c r="U1642" s="13">
        <f t="shared" si="2136"/>
        <v>7.187310681864692E-2</v>
      </c>
      <c r="V1642" s="13">
        <f t="shared" si="2137"/>
        <v>5.4855173402865338E-3</v>
      </c>
      <c r="W1642" s="13">
        <f t="shared" si="2138"/>
        <v>2.6615196167717653E-2</v>
      </c>
      <c r="X1642" s="13">
        <f t="shared" si="2139"/>
        <v>2.8567751660123309E-2</v>
      </c>
      <c r="Y1642" s="13">
        <f t="shared" si="2140"/>
        <v>1.5331775685057121E-2</v>
      </c>
      <c r="Z1642" s="13">
        <f t="shared" si="2141"/>
        <v>2.2730181814220828E-2</v>
      </c>
      <c r="AA1642" s="13">
        <f t="shared" si="2142"/>
        <v>2.5715297552795183E-2</v>
      </c>
      <c r="AB1642" s="13">
        <f t="shared" si="2143"/>
        <v>1.4546221707190115E-2</v>
      </c>
      <c r="AC1642" s="13">
        <f t="shared" si="2144"/>
        <v>4.1632514724065353E-4</v>
      </c>
      <c r="AD1642" s="13">
        <f t="shared" si="2145"/>
        <v>7.5276310422061473E-3</v>
      </c>
      <c r="AE1642" s="13">
        <f t="shared" si="2146"/>
        <v>8.0798763551334554E-3</v>
      </c>
      <c r="AF1642" s="13">
        <f t="shared" si="2147"/>
        <v>4.3363178633627321E-3</v>
      </c>
      <c r="AG1642" s="13">
        <f t="shared" si="2148"/>
        <v>1.5514802278025828E-3</v>
      </c>
      <c r="AH1642" s="13">
        <f t="shared" si="2149"/>
        <v>6.0994308022960146E-3</v>
      </c>
      <c r="AI1642" s="13">
        <f t="shared" si="2150"/>
        <v>6.9004585737891463E-3</v>
      </c>
      <c r="AJ1642" s="13">
        <f t="shared" si="2151"/>
        <v>3.903341973373638E-3</v>
      </c>
      <c r="AK1642" s="13">
        <f t="shared" si="2152"/>
        <v>1.4719870569156522E-3</v>
      </c>
      <c r="AL1642" s="13">
        <f t="shared" si="2153"/>
        <v>2.0222165965876798E-5</v>
      </c>
      <c r="AM1642" s="13">
        <f t="shared" si="2154"/>
        <v>1.703244379654555E-3</v>
      </c>
      <c r="AN1642" s="13">
        <f t="shared" si="2155"/>
        <v>1.8281985279331003E-3</v>
      </c>
      <c r="AO1642" s="13">
        <f t="shared" si="2156"/>
        <v>9.8115980814644701E-4</v>
      </c>
      <c r="AP1642" s="13">
        <f t="shared" si="2157"/>
        <v>3.5104669229052134E-4</v>
      </c>
      <c r="AQ1642" s="13">
        <f t="shared" si="2158"/>
        <v>9.4200082757865745E-5</v>
      </c>
      <c r="AR1642" s="13">
        <f t="shared" si="2159"/>
        <v>1.3093799747337465E-3</v>
      </c>
      <c r="AS1642" s="13">
        <f t="shared" si="2160"/>
        <v>1.4813385979554226E-3</v>
      </c>
      <c r="AT1642" s="13">
        <f t="shared" si="2161"/>
        <v>8.3794012591293331E-4</v>
      </c>
      <c r="AU1642" s="13">
        <f t="shared" si="2162"/>
        <v>3.1599512116230405E-4</v>
      </c>
      <c r="AV1642" s="13">
        <f t="shared" si="2163"/>
        <v>8.9373554425732198E-5</v>
      </c>
      <c r="AW1642" s="13">
        <f t="shared" si="2164"/>
        <v>6.8211909052775405E-7</v>
      </c>
      <c r="AX1642" s="13">
        <f t="shared" si="2165"/>
        <v>3.2115475645206015E-4</v>
      </c>
      <c r="AY1642" s="13">
        <f t="shared" si="2166"/>
        <v>3.4471545011259628E-4</v>
      </c>
      <c r="AZ1642" s="13">
        <f t="shared" si="2167"/>
        <v>1.8500230676805779E-4</v>
      </c>
      <c r="BA1642" s="13">
        <f t="shared" si="2168"/>
        <v>6.6191508577723436E-5</v>
      </c>
      <c r="BB1642" s="13">
        <f t="shared" si="2169"/>
        <v>1.7761869639635645E-5</v>
      </c>
      <c r="BC1642" s="13">
        <f t="shared" si="2170"/>
        <v>3.8129847151008828E-6</v>
      </c>
      <c r="BD1642" s="13">
        <f t="shared" si="2171"/>
        <v>2.3423987879715537E-4</v>
      </c>
      <c r="BE1642" s="13">
        <f t="shared" si="2172"/>
        <v>2.6500219977259394E-4</v>
      </c>
      <c r="BF1642" s="13">
        <f t="shared" si="2173"/>
        <v>1.4990224176372532E-4</v>
      </c>
      <c r="BG1642" s="13">
        <f t="shared" si="2174"/>
        <v>5.6529548572485011E-5</v>
      </c>
      <c r="BH1642" s="13">
        <f t="shared" si="2175"/>
        <v>1.5988369274252446E-5</v>
      </c>
      <c r="BI1642" s="13">
        <f t="shared" si="2176"/>
        <v>3.6176188702031621E-6</v>
      </c>
      <c r="BJ1642" s="14">
        <f t="shared" si="2177"/>
        <v>0.36900603090335354</v>
      </c>
      <c r="BK1642" s="14">
        <f t="shared" si="2178"/>
        <v>0.2911288621302992</v>
      </c>
      <c r="BL1642" s="14">
        <f t="shared" si="2179"/>
        <v>0.31717437162795531</v>
      </c>
      <c r="BM1642" s="14">
        <f t="shared" si="2180"/>
        <v>0.37823917811285301</v>
      </c>
      <c r="BN1642" s="14">
        <f t="shared" si="2181"/>
        <v>0.6214562350319538</v>
      </c>
    </row>
    <row r="1643" spans="1:66" x14ac:dyDescent="0.25">
      <c r="A1643" t="s">
        <v>290</v>
      </c>
      <c r="B1643" t="s">
        <v>309</v>
      </c>
      <c r="C1643" t="s">
        <v>306</v>
      </c>
      <c r="D1643" t="s">
        <v>403</v>
      </c>
      <c r="E1643" s="10">
        <f>VLOOKUP(A1643,home!$A$2:$E$405,3,FALSE)</f>
        <v>1.6512</v>
      </c>
      <c r="F1643" s="10">
        <f>VLOOKUP(B1643,home!$B$2:$E$405,3,FALSE)</f>
        <v>1.0598000000000001</v>
      </c>
      <c r="G1643" s="10">
        <f>VLOOKUP(C1643,away!$B$2:$E$405,4,FALSE)</f>
        <v>0.81940000000000002</v>
      </c>
      <c r="H1643" s="10">
        <f>VLOOKUP(A1643,away!$A$2:$E$405,3,FALSE)</f>
        <v>1.1418999999999999</v>
      </c>
      <c r="I1643" s="10">
        <f>VLOOKUP(C1643,away!$B$2:$E$405,3,FALSE)</f>
        <v>1.7515000000000001</v>
      </c>
      <c r="J1643" s="10">
        <f>VLOOKUP(B1643,home!$B$2:$E$405,4,FALSE)</f>
        <v>0.93049999999999999</v>
      </c>
      <c r="K1643" s="12">
        <f t="shared" si="2126"/>
        <v>1.4339022781440003</v>
      </c>
      <c r="L1643" s="12">
        <f t="shared" si="2127"/>
        <v>1.8610352194249999</v>
      </c>
      <c r="M1643" s="13">
        <f t="shared" si="2128"/>
        <v>3.7070361962533029E-2</v>
      </c>
      <c r="N1643" s="13">
        <f t="shared" si="2129"/>
        <v>5.3155276469698802E-2</v>
      </c>
      <c r="O1643" s="13">
        <f t="shared" si="2130"/>
        <v>6.8989249209106832E-2</v>
      </c>
      <c r="P1643" s="13">
        <f t="shared" si="2131"/>
        <v>9.892384160838244E-2</v>
      </c>
      <c r="Q1643" s="13">
        <f t="shared" si="2132"/>
        <v>3.8109736012637653E-2</v>
      </c>
      <c r="R1643" s="13">
        <f t="shared" si="2133"/>
        <v>6.4195711269918077E-2</v>
      </c>
      <c r="S1643" s="13">
        <f t="shared" si="2134"/>
        <v>6.5995622381910965E-2</v>
      </c>
      <c r="T1643" s="13">
        <f t="shared" si="2135"/>
        <v>7.0923560922507928E-2</v>
      </c>
      <c r="U1643" s="13">
        <f t="shared" si="2136"/>
        <v>9.2050376637010003E-2</v>
      </c>
      <c r="V1643" s="13">
        <f t="shared" si="2137"/>
        <v>1.9568014714987349E-2</v>
      </c>
      <c r="W1643" s="13">
        <f t="shared" si="2138"/>
        <v>1.8215212429329202E-2</v>
      </c>
      <c r="X1643" s="13">
        <f t="shared" si="2139"/>
        <v>3.3899151860289654E-2</v>
      </c>
      <c r="Y1643" s="13">
        <f t="shared" si="2140"/>
        <v>3.1543757760317787E-2</v>
      </c>
      <c r="Z1643" s="13">
        <f t="shared" si="2141"/>
        <v>3.9823493203118641E-2</v>
      </c>
      <c r="AA1643" s="13">
        <f t="shared" si="2142"/>
        <v>5.7102997627603923E-2</v>
      </c>
      <c r="AB1643" s="13">
        <f t="shared" si="2143"/>
        <v>4.0940059193536368E-2</v>
      </c>
      <c r="AC1643" s="13">
        <f t="shared" si="2144"/>
        <v>3.2636301039701862E-3</v>
      </c>
      <c r="AD1643" s="13">
        <f t="shared" si="2145"/>
        <v>6.5297086498230126E-3</v>
      </c>
      <c r="AE1643" s="13">
        <f t="shared" si="2146"/>
        <v>1.215201776990469E-2</v>
      </c>
      <c r="AF1643" s="13">
        <f t="shared" si="2147"/>
        <v>1.1307666528435539E-2</v>
      </c>
      <c r="AG1643" s="13">
        <f t="shared" si="2148"/>
        <v>7.0146552196439201E-3</v>
      </c>
      <c r="AH1643" s="13">
        <f t="shared" si="2149"/>
        <v>1.8528230852883975E-2</v>
      </c>
      <c r="AI1643" s="13">
        <f t="shared" si="2150"/>
        <v>2.6567672429928284E-2</v>
      </c>
      <c r="AJ1643" s="13">
        <f t="shared" si="2151"/>
        <v>1.9047723011128861E-2</v>
      </c>
      <c r="AK1643" s="13">
        <f t="shared" si="2152"/>
        <v>9.1041911397045285E-3</v>
      </c>
      <c r="AL1643" s="13">
        <f t="shared" si="2153"/>
        <v>3.4836544385490514E-4</v>
      </c>
      <c r="AM1643" s="13">
        <f t="shared" si="2154"/>
        <v>1.8725928217195604E-3</v>
      </c>
      <c r="AN1643" s="13">
        <f t="shared" si="2155"/>
        <v>3.4849611928625414E-3</v>
      </c>
      <c r="AO1643" s="13">
        <f t="shared" si="2156"/>
        <v>3.2428177591232758E-3</v>
      </c>
      <c r="AP1643" s="13">
        <f t="shared" si="2157"/>
        <v>2.0116660199684237E-3</v>
      </c>
      <c r="AQ1643" s="13">
        <f t="shared" si="2158"/>
        <v>9.3594532822043812E-4</v>
      </c>
      <c r="AR1643" s="13">
        <f t="shared" si="2159"/>
        <v>6.8963380341707931E-3</v>
      </c>
      <c r="AS1643" s="13">
        <f t="shared" si="2160"/>
        <v>9.8886748180486168E-3</v>
      </c>
      <c r="AT1643" s="13">
        <f t="shared" si="2161"/>
        <v>7.0896966747125605E-3</v>
      </c>
      <c r="AU1643" s="13">
        <f t="shared" si="2162"/>
        <v>3.3886440710734298E-3</v>
      </c>
      <c r="AV1643" s="13">
        <f t="shared" si="2163"/>
        <v>1.2147461133328375E-3</v>
      </c>
      <c r="AW1643" s="13">
        <f t="shared" si="2164"/>
        <v>2.5823001153385343E-5</v>
      </c>
      <c r="AX1643" s="13">
        <f t="shared" si="2165"/>
        <v>4.4751918551662985E-4</v>
      </c>
      <c r="AY1643" s="13">
        <f t="shared" si="2166"/>
        <v>8.3284896561483849E-4</v>
      </c>
      <c r="AZ1643" s="13">
        <f t="shared" si="2167"/>
        <v>7.749806287354478E-4</v>
      </c>
      <c r="BA1643" s="13">
        <f t="shared" si="2168"/>
        <v>4.8075541481626611E-4</v>
      </c>
      <c r="BB1643" s="13">
        <f t="shared" si="2169"/>
        <v>2.2367568972558671E-4</v>
      </c>
      <c r="BC1643" s="13">
        <f t="shared" si="2170"/>
        <v>8.3253667261699044E-5</v>
      </c>
      <c r="BD1643" s="13">
        <f t="shared" si="2171"/>
        <v>2.13905466110867E-3</v>
      </c>
      <c r="BE1643" s="13">
        <f t="shared" si="2172"/>
        <v>3.0671953516382641E-3</v>
      </c>
      <c r="BF1643" s="13">
        <f t="shared" si="2173"/>
        <v>2.199029201113398E-3</v>
      </c>
      <c r="BG1643" s="13">
        <f t="shared" si="2174"/>
        <v>1.0510643270605614E-3</v>
      </c>
      <c r="BH1643" s="13">
        <f t="shared" si="2175"/>
        <v>3.7678088326200732E-4</v>
      </c>
      <c r="BI1643" s="13">
        <f t="shared" si="2176"/>
        <v>1.0805339337410018E-4</v>
      </c>
      <c r="BJ1643" s="14">
        <f t="shared" si="2177"/>
        <v>0.29724176029615296</v>
      </c>
      <c r="BK1643" s="14">
        <f t="shared" si="2178"/>
        <v>0.22600268518125372</v>
      </c>
      <c r="BL1643" s="14">
        <f t="shared" si="2179"/>
        <v>0.43394548889971596</v>
      </c>
      <c r="BM1643" s="14">
        <f t="shared" si="2180"/>
        <v>0.63576222508350311</v>
      </c>
      <c r="BN1643" s="14">
        <f t="shared" si="2181"/>
        <v>0.36044417653227689</v>
      </c>
    </row>
    <row r="1644" spans="1:66" x14ac:dyDescent="0.25">
      <c r="A1644" t="s">
        <v>338</v>
      </c>
      <c r="B1644" t="s">
        <v>84</v>
      </c>
      <c r="C1644" t="s">
        <v>95</v>
      </c>
      <c r="D1644" t="s">
        <v>404</v>
      </c>
      <c r="E1644" s="10">
        <f>VLOOKUP(A1644,home!$A$2:$E$405,3,FALSE)</f>
        <v>1.3033999999999999</v>
      </c>
      <c r="F1644" s="10">
        <f>VLOOKUP(B1644,home!$B$2:$E$405,3,FALSE)</f>
        <v>0.76719999999999999</v>
      </c>
      <c r="G1644" s="10">
        <f>VLOOKUP(C1644,away!$B$2:$E$405,4,FALSE)</f>
        <v>1.3640000000000001</v>
      </c>
      <c r="H1644" s="10">
        <f>VLOOKUP(A1644,away!$A$2:$E$405,3,FALSE)</f>
        <v>1.0085</v>
      </c>
      <c r="I1644" s="10">
        <f>VLOOKUP(C1644,away!$B$2:$E$405,3,FALSE)</f>
        <v>0.99160000000000004</v>
      </c>
      <c r="J1644" s="10">
        <f>VLOOKUP(B1644,home!$B$2:$E$405,4,FALSE)</f>
        <v>0.69410000000000005</v>
      </c>
      <c r="K1644" s="12">
        <f t="shared" si="2126"/>
        <v>1.36395700672</v>
      </c>
      <c r="L1644" s="12">
        <f t="shared" si="2127"/>
        <v>0.69411985126000009</v>
      </c>
      <c r="M1644" s="13">
        <f t="shared" si="2128"/>
        <v>0.12769931782377936</v>
      </c>
      <c r="N1644" s="13">
        <f t="shared" si="2129"/>
        <v>0.17417637929910804</v>
      </c>
      <c r="O1644" s="13">
        <f t="shared" si="2130"/>
        <v>8.8638631493845196E-2</v>
      </c>
      <c r="P1644" s="13">
        <f t="shared" si="2131"/>
        <v>0.12089928249210223</v>
      </c>
      <c r="Q1644" s="13">
        <f t="shared" si="2132"/>
        <v>0.11878454647506942</v>
      </c>
      <c r="R1644" s="13">
        <f t="shared" si="2133"/>
        <v>3.076291685419889E-2</v>
      </c>
      <c r="S1644" s="13">
        <f t="shared" si="2134"/>
        <v>2.8615337881592269E-2</v>
      </c>
      <c r="T1644" s="13">
        <f t="shared" si="2135"/>
        <v>8.2450711731261755E-2</v>
      </c>
      <c r="U1644" s="13">
        <f t="shared" si="2136"/>
        <v>4.1959295990429357E-2</v>
      </c>
      <c r="V1644" s="13">
        <f t="shared" si="2137"/>
        <v>3.0101734093553097E-3</v>
      </c>
      <c r="W1644" s="13">
        <f t="shared" si="2138"/>
        <v>5.4005671484909472E-2</v>
      </c>
      <c r="X1644" s="13">
        <f t="shared" si="2139"/>
        <v>3.7486408658301787E-2</v>
      </c>
      <c r="Y1644" s="13">
        <f t="shared" si="2140"/>
        <v>1.3010030201086006E-2</v>
      </c>
      <c r="Z1644" s="13">
        <f t="shared" si="2141"/>
        <v>7.1177170903867623E-3</v>
      </c>
      <c r="AA1644" s="13">
        <f t="shared" si="2142"/>
        <v>9.7082600972837173E-3</v>
      </c>
      <c r="AB1644" s="13">
        <f t="shared" si="2143"/>
        <v>6.6208246913751585E-3</v>
      </c>
      <c r="AC1644" s="13">
        <f t="shared" si="2144"/>
        <v>1.78117535967415E-4</v>
      </c>
      <c r="AD1644" s="13">
        <f t="shared" si="2145"/>
        <v>1.8415353506115201E-2</v>
      </c>
      <c r="AE1644" s="13">
        <f t="shared" si="2146"/>
        <v>1.2782462436565003E-2</v>
      </c>
      <c r="AF1644" s="13">
        <f t="shared" si="2147"/>
        <v>4.4362804626025178E-3</v>
      </c>
      <c r="AG1644" s="13">
        <f t="shared" si="2148"/>
        <v>1.0264367782831017E-3</v>
      </c>
      <c r="AH1644" s="13">
        <f t="shared" si="2149"/>
        <v>1.2351371820225048E-3</v>
      </c>
      <c r="AI1644" s="13">
        <f t="shared" si="2150"/>
        <v>1.6846740136799915E-3</v>
      </c>
      <c r="AJ1644" s="13">
        <f t="shared" si="2151"/>
        <v>1.148911462498965E-3</v>
      </c>
      <c r="AK1644" s="13">
        <f t="shared" si="2152"/>
        <v>5.2235527979212855E-4</v>
      </c>
      <c r="AL1644" s="13">
        <f t="shared" si="2153"/>
        <v>6.7453084839304377E-6</v>
      </c>
      <c r="AM1644" s="13">
        <f t="shared" si="2154"/>
        <v>5.0235500891783113E-3</v>
      </c>
      <c r="AN1644" s="13">
        <f t="shared" si="2155"/>
        <v>3.4869458406976096E-3</v>
      </c>
      <c r="AO1644" s="13">
        <f t="shared" si="2156"/>
        <v>1.2101791641483501E-3</v>
      </c>
      <c r="AP1644" s="13">
        <f t="shared" si="2157"/>
        <v>2.8000312713886803E-4</v>
      </c>
      <c r="AQ1644" s="13">
        <f t="shared" si="2158"/>
        <v>4.8588932240491484E-5</v>
      </c>
      <c r="AR1644" s="13">
        <f t="shared" si="2159"/>
        <v>1.7146664741423141E-4</v>
      </c>
      <c r="AS1644" s="13">
        <f t="shared" si="2160"/>
        <v>2.3387313515942874E-4</v>
      </c>
      <c r="AT1644" s="13">
        <f t="shared" si="2161"/>
        <v>1.5949645069213825E-4</v>
      </c>
      <c r="AU1644" s="13">
        <f t="shared" si="2162"/>
        <v>7.2515433822837645E-5</v>
      </c>
      <c r="AV1644" s="13">
        <f t="shared" si="2163"/>
        <v>2.4726983514499978E-5</v>
      </c>
      <c r="AW1644" s="13">
        <f t="shared" si="2164"/>
        <v>1.7739217618401492E-7</v>
      </c>
      <c r="AX1644" s="13">
        <f t="shared" si="2165"/>
        <v>1.1419843904572713E-3</v>
      </c>
      <c r="AY1644" s="13">
        <f t="shared" si="2166"/>
        <v>7.9267403524544301E-4</v>
      </c>
      <c r="AZ1644" s="13">
        <f t="shared" si="2167"/>
        <v>2.7510539172111544E-4</v>
      </c>
      <c r="BA1644" s="13">
        <f t="shared" si="2168"/>
        <v>6.3652037860761584E-5</v>
      </c>
      <c r="BB1644" s="13">
        <f t="shared" si="2169"/>
        <v>1.1045535763076927E-5</v>
      </c>
      <c r="BC1644" s="13">
        <f t="shared" si="2170"/>
        <v>1.5333851281907947E-6</v>
      </c>
      <c r="BD1644" s="13">
        <f t="shared" si="2171"/>
        <v>1.983640063320285E-5</v>
      </c>
      <c r="BE1644" s="13">
        <f t="shared" si="2172"/>
        <v>2.705599763176207E-5</v>
      </c>
      <c r="BF1644" s="13">
        <f t="shared" si="2173"/>
        <v>1.8451608771820806E-5</v>
      </c>
      <c r="BG1644" s="13">
        <f t="shared" si="2174"/>
        <v>8.3890670231937344E-6</v>
      </c>
      <c r="BH1644" s="13">
        <f t="shared" si="2175"/>
        <v>2.8605816865321972E-6</v>
      </c>
      <c r="BI1644" s="13">
        <f t="shared" si="2176"/>
        <v>7.8034208692810137E-7</v>
      </c>
      <c r="BJ1644" s="14">
        <f t="shared" si="2177"/>
        <v>0.52890954296288162</v>
      </c>
      <c r="BK1644" s="14">
        <f t="shared" si="2178"/>
        <v>0.28120164848652601</v>
      </c>
      <c r="BL1644" s="14">
        <f t="shared" si="2179"/>
        <v>0.18302045971356246</v>
      </c>
      <c r="BM1644" s="14">
        <f t="shared" si="2180"/>
        <v>0.33849579717218459</v>
      </c>
      <c r="BN1644" s="14">
        <f t="shared" si="2181"/>
        <v>0.66096107443810315</v>
      </c>
    </row>
    <row r="1645" spans="1:66" s="10" customFormat="1" x14ac:dyDescent="0.25">
      <c r="A1645" s="10" t="s">
        <v>339</v>
      </c>
      <c r="B1645" s="10" t="s">
        <v>112</v>
      </c>
      <c r="C1645" s="10" t="s">
        <v>122</v>
      </c>
      <c r="D1645" s="10" t="s">
        <v>404</v>
      </c>
      <c r="E1645" s="10">
        <f>VLOOKUP(A1645,home!$A$2:$E$405,3,FALSE)</f>
        <v>1.2199</v>
      </c>
      <c r="F1645" s="10">
        <f>VLOOKUP(B1645,home!$B$2:$E$405,3,FALSE)</f>
        <v>0.71040000000000003</v>
      </c>
      <c r="G1645" s="10">
        <f>VLOOKUP(C1645,away!$B$2:$E$405,4,FALSE)</f>
        <v>1.1980999999999999</v>
      </c>
      <c r="H1645" s="10">
        <f>VLOOKUP(A1645,away!$A$2:$E$405,3,FALSE)</f>
        <v>1.0142</v>
      </c>
      <c r="I1645" s="10">
        <f>VLOOKUP(C1645,away!$B$2:$E$405,3,FALSE)</f>
        <v>0.60680000000000001</v>
      </c>
      <c r="J1645" s="10">
        <f>VLOOKUP(B1645,home!$B$2:$E$405,4,FALSE)</f>
        <v>0.78879999999999995</v>
      </c>
      <c r="K1645" s="12">
        <f t="shared" si="2126"/>
        <v>1.0382937797759999</v>
      </c>
      <c r="L1645" s="12">
        <f t="shared" si="2127"/>
        <v>0.48544058252799999</v>
      </c>
      <c r="M1645" s="13">
        <f t="shared" si="2128"/>
        <v>0.21789666064872426</v>
      </c>
      <c r="N1645" s="13">
        <f t="shared" si="2129"/>
        <v>0.22624074738553232</v>
      </c>
      <c r="O1645" s="13">
        <f t="shared" si="2130"/>
        <v>0.10577588187622265</v>
      </c>
      <c r="P1645" s="13">
        <f t="shared" si="2131"/>
        <v>0.10982644020240291</v>
      </c>
      <c r="Q1645" s="13">
        <f t="shared" si="2132"/>
        <v>0.11745218037113574</v>
      </c>
      <c r="R1645" s="13">
        <f t="shared" si="2133"/>
        <v>2.5673952857703221E-2</v>
      </c>
      <c r="S1645" s="13">
        <f t="shared" si="2134"/>
        <v>1.3838953441990938E-2</v>
      </c>
      <c r="T1645" s="13">
        <f t="shared" si="2135"/>
        <v>5.7016054858547861E-2</v>
      </c>
      <c r="U1645" s="13">
        <f t="shared" si="2136"/>
        <v>2.6657105554415514E-2</v>
      </c>
      <c r="V1645" s="13">
        <f t="shared" si="2137"/>
        <v>7.7502742616902473E-4</v>
      </c>
      <c r="W1645" s="13">
        <f t="shared" si="2138"/>
        <v>4.064995610015968E-2</v>
      </c>
      <c r="X1645" s="13">
        <f t="shared" si="2139"/>
        <v>1.9733138368999141E-2</v>
      </c>
      <c r="Y1645" s="13">
        <f t="shared" si="2140"/>
        <v>4.7896330924762859E-3</v>
      </c>
      <c r="Z1645" s="13">
        <f t="shared" si="2141"/>
        <v>4.1543928770132873E-3</v>
      </c>
      <c r="AA1645" s="13">
        <f t="shared" si="2142"/>
        <v>4.3134802829486174E-3</v>
      </c>
      <c r="AB1645" s="13">
        <f t="shared" si="2143"/>
        <v>2.239329873485984E-3</v>
      </c>
      <c r="AC1645" s="13">
        <f t="shared" si="2144"/>
        <v>2.4414814063108769E-5</v>
      </c>
      <c r="AD1645" s="13">
        <f t="shared" si="2145"/>
        <v>1.0551649141740813E-2</v>
      </c>
      <c r="AE1645" s="13">
        <f t="shared" si="2146"/>
        <v>5.1221987059977322E-3</v>
      </c>
      <c r="AF1645" s="13">
        <f t="shared" si="2147"/>
        <v>1.2432615618318535E-3</v>
      </c>
      <c r="AG1645" s="13">
        <f t="shared" si="2148"/>
        <v>2.0117653893677535E-4</v>
      </c>
      <c r="AH1645" s="13">
        <f t="shared" si="2149"/>
        <v>5.0417772456687587E-4</v>
      </c>
      <c r="AI1645" s="13">
        <f t="shared" si="2150"/>
        <v>5.2348459531940462E-4</v>
      </c>
      <c r="AJ1645" s="13">
        <f t="shared" si="2151"/>
        <v>2.7176539956434709E-4</v>
      </c>
      <c r="AK1645" s="13">
        <f t="shared" si="2152"/>
        <v>9.4057441308666962E-5</v>
      </c>
      <c r="AL1645" s="13">
        <f t="shared" si="2153"/>
        <v>4.9223188804669775E-7</v>
      </c>
      <c r="AM1645" s="13">
        <f t="shared" si="2154"/>
        <v>2.1911423340496517E-3</v>
      </c>
      <c r="AN1645" s="13">
        <f t="shared" si="2155"/>
        <v>1.0636694110428245E-3</v>
      </c>
      <c r="AO1645" s="13">
        <f t="shared" si="2156"/>
        <v>2.5817414925692172E-4</v>
      </c>
      <c r="AP1645" s="13">
        <f t="shared" si="2157"/>
        <v>4.1776069802983626E-5</v>
      </c>
      <c r="AQ1645" s="13">
        <f t="shared" si="2158"/>
        <v>5.0699499152226895E-6</v>
      </c>
      <c r="AR1645" s="13">
        <f t="shared" si="2159"/>
        <v>4.8949665662277193E-5</v>
      </c>
      <c r="AS1645" s="13">
        <f t="shared" si="2160"/>
        <v>5.0824133379257264E-5</v>
      </c>
      <c r="AT1645" s="13">
        <f t="shared" si="2161"/>
        <v>2.6385190775094289E-5</v>
      </c>
      <c r="AU1645" s="13">
        <f t="shared" si="2162"/>
        <v>9.1318598199944995E-6</v>
      </c>
      <c r="AV1645" s="13">
        <f t="shared" si="2163"/>
        <v>2.3703883122216674E-6</v>
      </c>
      <c r="AW1645" s="13">
        <f t="shared" si="2164"/>
        <v>6.8916557684485514E-9</v>
      </c>
      <c r="AX1645" s="13">
        <f t="shared" si="2165"/>
        <v>3.7917490934126979E-4</v>
      </c>
      <c r="AY1645" s="13">
        <f t="shared" si="2166"/>
        <v>1.8406688887062761E-4</v>
      </c>
      <c r="AZ1645" s="13">
        <f t="shared" si="2167"/>
        <v>4.467676887873705E-5</v>
      </c>
      <c r="BA1645" s="13">
        <f t="shared" si="2168"/>
        <v>7.2293055699876452E-6</v>
      </c>
      <c r="BB1645" s="13">
        <f t="shared" si="2169"/>
        <v>8.7734957679192922E-7</v>
      </c>
      <c r="BC1645" s="13">
        <f t="shared" si="2170"/>
        <v>8.5180217927713754E-8</v>
      </c>
      <c r="BD1645" s="13">
        <f t="shared" si="2171"/>
        <v>3.9603590356077758E-6</v>
      </c>
      <c r="BE1645" s="13">
        <f t="shared" si="2172"/>
        <v>4.1120161523512314E-6</v>
      </c>
      <c r="BF1645" s="13">
        <f t="shared" si="2173"/>
        <v>2.1347403966623616E-6</v>
      </c>
      <c r="BG1645" s="13">
        <f t="shared" si="2174"/>
        <v>7.3882922509702704E-7</v>
      </c>
      <c r="BH1645" s="13">
        <f t="shared" si="2175"/>
        <v>1.9178044718374129E-7</v>
      </c>
      <c r="BI1645" s="13">
        <f t="shared" si="2176"/>
        <v>3.9824889078707667E-8</v>
      </c>
      <c r="BJ1645" s="14">
        <f t="shared" si="2177"/>
        <v>0.48717593844188117</v>
      </c>
      <c r="BK1645" s="14">
        <f t="shared" si="2178"/>
        <v>0.34254605565410889</v>
      </c>
      <c r="BL1645" s="14">
        <f t="shared" si="2179"/>
        <v>0.16620207439363013</v>
      </c>
      <c r="BM1645" s="14">
        <f t="shared" si="2180"/>
        <v>0.19702853802769751</v>
      </c>
      <c r="BN1645" s="14">
        <f t="shared" si="2181"/>
        <v>0.80286586334172116</v>
      </c>
    </row>
    <row r="1646" spans="1:66" s="15" customFormat="1" x14ac:dyDescent="0.25">
      <c r="A1646" s="15" t="s">
        <v>339</v>
      </c>
      <c r="B1646" s="15" t="s">
        <v>125</v>
      </c>
      <c r="C1646" s="15" t="s">
        <v>128</v>
      </c>
      <c r="D1646" s="15" t="s">
        <v>404</v>
      </c>
      <c r="E1646" s="15">
        <f>VLOOKUP(A1646,home!$A$2:$E$405,3,FALSE)</f>
        <v>1.2199</v>
      </c>
      <c r="F1646" s="15">
        <f>VLOOKUP(B1646,home!$B$2:$E$405,3,FALSE)</f>
        <v>1.4209000000000001</v>
      </c>
      <c r="G1646" s="15">
        <f>VLOOKUP(C1646,away!$B$2:$E$405,4,FALSE)</f>
        <v>1.0383</v>
      </c>
      <c r="H1646" s="15">
        <f>VLOOKUP(A1646,away!$A$2:$E$405,3,FALSE)</f>
        <v>1.0142</v>
      </c>
      <c r="I1646" s="15">
        <f>VLOOKUP(C1646,away!$B$2:$E$405,3,FALSE)</f>
        <v>0.59160000000000001</v>
      </c>
      <c r="J1646" s="15">
        <f>VLOOKUP(B1646,home!$B$2:$E$405,4,FALSE)</f>
        <v>1.4460999999999999</v>
      </c>
      <c r="K1646" s="16">
        <f t="shared" si="2126"/>
        <v>1.799743441353</v>
      </c>
      <c r="L1646" s="16">
        <f t="shared" si="2127"/>
        <v>0.86766104119200005</v>
      </c>
      <c r="M1646" s="17">
        <f t="shared" si="2128"/>
        <v>6.9432204136989556E-2</v>
      </c>
      <c r="N1646" s="17">
        <f t="shared" si="2129"/>
        <v>0.12496015401422957</v>
      </c>
      <c r="O1646" s="17">
        <f t="shared" si="2130"/>
        <v>6.0243618533755844E-2</v>
      </c>
      <c r="P1646" s="17">
        <f t="shared" si="2131"/>
        <v>0.1084230573394991</v>
      </c>
      <c r="Q1646" s="17">
        <f t="shared" si="2132"/>
        <v>0.11244810880878522</v>
      </c>
      <c r="R1646" s="17">
        <f t="shared" si="2133"/>
        <v>2.6135520391086135E-2</v>
      </c>
      <c r="S1646" s="17">
        <f t="shared" si="2134"/>
        <v>4.2327474364959761E-2</v>
      </c>
      <c r="T1646" s="17">
        <f t="shared" si="2135"/>
        <v>9.7566843169101886E-2</v>
      </c>
      <c r="U1646" s="17">
        <f t="shared" si="2136"/>
        <v>4.7037231410204862E-2</v>
      </c>
      <c r="V1646" s="17">
        <f t="shared" si="2137"/>
        <v>7.3441331682238915E-3</v>
      </c>
      <c r="W1646" s="17">
        <f t="shared" si="2138"/>
        <v>6.7459248773719935E-2</v>
      </c>
      <c r="X1646" s="17">
        <f t="shared" si="2139"/>
        <v>5.8531762029035983E-2</v>
      </c>
      <c r="Y1646" s="17">
        <f t="shared" si="2140"/>
        <v>2.5392864792457868E-2</v>
      </c>
      <c r="Z1646" s="17">
        <f t="shared" si="2141"/>
        <v>7.5589242782081812E-3</v>
      </c>
      <c r="AA1646" s="17">
        <f t="shared" si="2142"/>
        <v>1.3604124393389134E-2</v>
      </c>
      <c r="AB1646" s="17">
        <f t="shared" si="2143"/>
        <v>1.2241966826176228E-2</v>
      </c>
      <c r="AC1646" s="17">
        <f t="shared" si="2144"/>
        <v>7.1677237305131777E-4</v>
      </c>
      <c r="AD1646" s="17">
        <f t="shared" si="2145"/>
        <v>3.0352335134775716E-2</v>
      </c>
      <c r="AE1646" s="17">
        <f t="shared" si="2146"/>
        <v>2.6335538705648021E-2</v>
      </c>
      <c r="AF1646" s="17">
        <f t="shared" si="2147"/>
        <v>1.1425160466847389E-2</v>
      </c>
      <c r="AG1646" s="17">
        <f t="shared" si="2148"/>
        <v>3.3043888754834948E-3</v>
      </c>
      <c r="AH1646" s="17">
        <f t="shared" si="2149"/>
        <v>1.6396460273803994E-3</v>
      </c>
      <c r="AI1646" s="17">
        <f t="shared" si="2150"/>
        <v>2.9509421839183751E-3</v>
      </c>
      <c r="AJ1646" s="17">
        <f t="shared" si="2151"/>
        <v>2.6554694206594974E-3</v>
      </c>
      <c r="AK1646" s="17">
        <f t="shared" si="2152"/>
        <v>1.593054557848461E-3</v>
      </c>
      <c r="AL1646" s="17">
        <f t="shared" si="2153"/>
        <v>4.4771531060359901E-5</v>
      </c>
      <c r="AM1646" s="17">
        <f t="shared" si="2154"/>
        <v>1.0925283217712169E-2</v>
      </c>
      <c r="AN1646" s="17">
        <f t="shared" si="2155"/>
        <v>9.4794426119976238E-3</v>
      </c>
      <c r="AO1646" s="17">
        <f t="shared" si="2156"/>
        <v>4.1124715233228351E-3</v>
      </c>
      <c r="AP1646" s="17">
        <f t="shared" si="2157"/>
        <v>1.1894104412662474E-3</v>
      </c>
      <c r="AQ1646" s="17">
        <f t="shared" si="2158"/>
        <v>2.5800127546842709E-4</v>
      </c>
      <c r="AR1646" s="17">
        <f t="shared" si="2159"/>
        <v>2.8453139586064085E-4</v>
      </c>
      <c r="AS1646" s="17">
        <f t="shared" si="2160"/>
        <v>5.1208351355920242E-4</v>
      </c>
      <c r="AT1646" s="17">
        <f t="shared" si="2161"/>
        <v>4.6080947247658738E-4</v>
      </c>
      <c r="AU1646" s="17">
        <f t="shared" si="2162"/>
        <v>2.7644627526769142E-4</v>
      </c>
      <c r="AV1646" s="17">
        <f t="shared" si="2163"/>
        <v>1.2438309269987343E-4</v>
      </c>
      <c r="AW1646" s="17">
        <f t="shared" si="2164"/>
        <v>1.9420488180884371E-6</v>
      </c>
      <c r="AX1646" s="17">
        <f t="shared" si="2165"/>
        <v>3.2771178026669103E-3</v>
      </c>
      <c r="AY1646" s="17">
        <f t="shared" si="2166"/>
        <v>2.8434274447708108E-3</v>
      </c>
      <c r="AZ1646" s="17">
        <f t="shared" si="2167"/>
        <v>1.233565608641875E-3</v>
      </c>
      <c r="BA1646" s="17">
        <f t="shared" si="2168"/>
        <v>3.5677227345761754E-4</v>
      </c>
      <c r="BB1646" s="17">
        <f t="shared" si="2169"/>
        <v>7.7389350564168339E-5</v>
      </c>
      <c r="BC1646" s="17">
        <f t="shared" si="2170"/>
        <v>1.34295448975358E-5</v>
      </c>
      <c r="BD1646" s="17">
        <f t="shared" si="2171"/>
        <v>4.1146134530709451E-5</v>
      </c>
      <c r="BE1646" s="17">
        <f t="shared" si="2172"/>
        <v>7.4052485758672519E-5</v>
      </c>
      <c r="BF1646" s="17">
        <f t="shared" si="2173"/>
        <v>6.6637737780028659E-5</v>
      </c>
      <c r="BG1646" s="17">
        <f t="shared" si="2174"/>
        <v>3.9976943838735884E-5</v>
      </c>
      <c r="BH1646" s="17">
        <f t="shared" si="2175"/>
        <v>1.7987060619775532E-5</v>
      </c>
      <c r="BI1646" s="17">
        <f t="shared" si="2176"/>
        <v>6.4744188759319719E-6</v>
      </c>
      <c r="BJ1646" s="18">
        <f t="shared" si="2177"/>
        <v>0.59154271586485119</v>
      </c>
      <c r="BK1646" s="18">
        <f t="shared" si="2178"/>
        <v>0.2311318403585548</v>
      </c>
      <c r="BL1646" s="18">
        <f t="shared" si="2179"/>
        <v>0.1700061022756868</v>
      </c>
      <c r="BM1646" s="18">
        <f t="shared" si="2180"/>
        <v>0.49575543415700291</v>
      </c>
      <c r="BN1646" s="18">
        <f t="shared" si="2181"/>
        <v>0.50164266322434536</v>
      </c>
    </row>
    <row r="1647" spans="1:66" x14ac:dyDescent="0.25">
      <c r="A1647" t="s">
        <v>339</v>
      </c>
      <c r="B1647" t="s">
        <v>113</v>
      </c>
      <c r="C1647" t="s">
        <v>115</v>
      </c>
      <c r="D1647" t="s">
        <v>405</v>
      </c>
      <c r="E1647" s="10">
        <f>VLOOKUP(A1647,home!$A$2:$E$405,3,FALSE)</f>
        <v>1.2199</v>
      </c>
      <c r="F1647" s="10">
        <f>VLOOKUP(B1647,home!$B$2:$E$405,3,FALSE)</f>
        <v>1.1125</v>
      </c>
      <c r="G1647" s="10">
        <f>VLOOKUP(C1647,away!$B$2:$E$405,4,FALSE)</f>
        <v>1.054</v>
      </c>
      <c r="H1647" s="10">
        <f>VLOOKUP(A1647,away!$A$2:$E$405,3,FALSE)</f>
        <v>1.0142</v>
      </c>
      <c r="I1647" s="10">
        <f>VLOOKUP(C1647,away!$B$2:$E$405,3,FALSE)</f>
        <v>0.56340000000000001</v>
      </c>
      <c r="J1647" s="10">
        <f>VLOOKUP(B1647,home!$B$2:$E$405,4,FALSE)</f>
        <v>1.2677</v>
      </c>
      <c r="K1647" s="12">
        <f t="shared" ref="K1647:K1684" si="2182">E1647*F1647*G1647</f>
        <v>1.4304242425000002</v>
      </c>
      <c r="L1647" s="12">
        <f t="shared" ref="L1647:L1684" si="2183">H1647*I1647*J1647</f>
        <v>0.72436413495600005</v>
      </c>
      <c r="M1647" s="13">
        <f t="shared" ref="M1647:M1684" si="2184">_xlfn.POISSON.DIST(0,K1647,FALSE) * _xlfn.POISSON.DIST(0,L1647,FALSE)</f>
        <v>0.11592772093642713</v>
      </c>
      <c r="N1647" s="13">
        <f t="shared" ref="N1647:N1684" si="2185">_xlfn.POISSON.DIST(1,K1647,FALSE) * _xlfn.POISSON.DIST(0,L1647,FALSE)</f>
        <v>0.16582582240524019</v>
      </c>
      <c r="O1647" s="13">
        <f t="shared" ref="O1647:O1684" si="2186">_xlfn.POISSON.DIST(0,K1647,FALSE) * _xlfn.POISSON.DIST(1,L1647,FALSE)</f>
        <v>8.3973883293535612E-2</v>
      </c>
      <c r="P1647" s="13">
        <f t="shared" ref="P1647:P1684" si="2187">_xlfn.POISSON.DIST(1,K1647,FALSE) * _xlfn.POISSON.DIST(1,L1647,FALSE)</f>
        <v>0.1201182783999391</v>
      </c>
      <c r="Q1647" s="13">
        <f t="shared" ref="Q1647:Q1684" si="2188">_xlfn.POISSON.DIST(2,K1647,FALSE) * _xlfn.POISSON.DIST(0,L1647,FALSE)</f>
        <v>0.11860063820047766</v>
      </c>
      <c r="R1647" s="13">
        <f t="shared" ref="R1647:R1684" si="2189">_xlfn.POISSON.DIST(0,K1647,FALSE) * _xlfn.POISSON.DIST(2,L1647,FALSE)</f>
        <v>3.041383466540901E-2</v>
      </c>
      <c r="S1647" s="13">
        <f t="shared" ref="S1647:S1684" si="2190">_xlfn.POISSON.DIST(2,K1647,FALSE) * _xlfn.POISSON.DIST(2,L1647,FALSE)</f>
        <v>3.1115079053606116E-2</v>
      </c>
      <c r="T1647" s="13">
        <f t="shared" ref="T1647:T1684" si="2191">_xlfn.POISSON.DIST(2,K1647,FALSE) * _xlfn.POISSON.DIST(1,L1647,FALSE)</f>
        <v>8.5910048695318528E-2</v>
      </c>
      <c r="U1647" s="13">
        <f t="shared" ref="U1647:U1684" si="2192">_xlfn.POISSON.DIST(1,K1647,FALSE) * _xlfn.POISSON.DIST(2,L1647,FALSE)</f>
        <v>4.350468641278793E-2</v>
      </c>
      <c r="V1647" s="13">
        <f t="shared" ref="V1647:V1684" si="2193">_xlfn.POISSON.DIST(3,K1647,FALSE) * _xlfn.POISSON.DIST(3,L1647,FALSE)</f>
        <v>3.5822030581803949E-3</v>
      </c>
      <c r="W1647" s="13">
        <f t="shared" ref="W1647:W1684" si="2194">_xlfn.POISSON.DIST(3,K1647,FALSE) * _xlfn.POISSON.DIST(0,L1647,FALSE)</f>
        <v>5.6549742685978274E-2</v>
      </c>
      <c r="X1647" s="13">
        <f t="shared" ref="X1647:X1684" si="2195">_xlfn.POISSON.DIST(3,K1647,FALSE) * _xlfn.POISSON.DIST(1,L1647,FALSE)</f>
        <v>4.0962605442713039E-2</v>
      </c>
      <c r="Y1647" s="13">
        <f t="shared" ref="Y1647:Y1684" si="2196">_xlfn.POISSON.DIST(3,K1647,FALSE) * _xlfn.POISSON.DIST(2,L1647,FALSE)</f>
        <v>1.4835921128527383E-2</v>
      </c>
      <c r="Z1647" s="13">
        <f t="shared" ref="Z1647:Z1684" si="2197">_xlfn.POISSON.DIST(0,K1647,FALSE) * _xlfn.POISSON.DIST(3,L1647,FALSE)</f>
        <v>7.3435636793679369E-3</v>
      </c>
      <c r="AA1647" s="13">
        <f t="shared" ref="AA1647:AA1684" si="2198">_xlfn.POISSON.DIST(1,K1647,FALSE) * _xlfn.POISSON.DIST(3,L1647,FALSE)</f>
        <v>1.0504411513310396E-2</v>
      </c>
      <c r="AB1647" s="13">
        <f t="shared" ref="AB1647:AB1684" si="2199">_xlfn.POISSON.DIST(2,K1647,FALSE) * _xlfn.POISSON.DIST(3,L1647,FALSE)</f>
        <v>7.5128824409176525E-3</v>
      </c>
      <c r="AC1647" s="13">
        <f t="shared" ref="AC1647:AC1684" si="2200">_xlfn.POISSON.DIST(4,K1647,FALSE) * _xlfn.POISSON.DIST(4,L1647,FALSE)</f>
        <v>2.3198078765797789E-4</v>
      </c>
      <c r="AD1647" s="13">
        <f t="shared" ref="AD1647:AD1684" si="2201">_xlfn.POISSON.DIST(4,K1647,FALSE) * _xlfn.POISSON.DIST(0,L1647,FALSE)</f>
        <v>2.0222530711290102E-2</v>
      </c>
      <c r="AE1647" s="13">
        <f t="shared" ref="AE1647:AE1684" si="2202">_xlfn.POISSON.DIST(4,K1647,FALSE) * _xlfn.POISSON.DIST(1,L1647,FALSE)</f>
        <v>1.4648475965304799E-2</v>
      </c>
      <c r="AF1647" s="13">
        <f t="shared" ref="AF1647:AF1684" si="2203">_xlfn.POISSON.DIST(4,K1647,FALSE) * _xlfn.POISSON.DIST(2,L1647,FALSE)</f>
        <v>5.3054153105158829E-3</v>
      </c>
      <c r="AG1647" s="13">
        <f t="shared" ref="AG1647:AG1684" si="2204">_xlfn.POISSON.DIST(4,K1647,FALSE) * _xlfn.POISSON.DIST(3,L1647,FALSE)</f>
        <v>1.2810175239947191E-3</v>
      </c>
      <c r="AH1647" s="13">
        <f t="shared" ref="AH1647:AH1684" si="2205">_xlfn.POISSON.DIST(0,K1647,FALSE) * _xlfn.POISSON.DIST(4,L1647,FALSE)</f>
        <v>1.3298535380249139E-3</v>
      </c>
      <c r="AI1647" s="13">
        <f t="shared" ref="AI1647:AI1684" si="2206">_xlfn.POISSON.DIST(1,K1647,FALSE) * _xlfn.POISSON.DIST(4,L1647,FALSE)</f>
        <v>1.9022547397652325E-3</v>
      </c>
      <c r="AJ1647" s="13">
        <f t="shared" ref="AJ1647:AJ1684" si="2207">_xlfn.POISSON.DIST(2,K1647,FALSE) * _xlfn.POISSON.DIST(4,L1647,FALSE)</f>
        <v>1.3605156475853591E-3</v>
      </c>
      <c r="AK1647" s="13">
        <f t="shared" ref="AK1647:AK1684" si="2208">_xlfn.POISSON.DIST(3,K1647,FALSE) * _xlfn.POISSON.DIST(4,L1647,FALSE)</f>
        <v>6.487048548688948E-4</v>
      </c>
      <c r="AL1647" s="13">
        <f t="shared" ref="AL1647:AL1684" si="2209">_xlfn.POISSON.DIST(5,K1647,FALSE) * _xlfn.POISSON.DIST(5,L1647,FALSE)</f>
        <v>9.6146573434731581E-6</v>
      </c>
      <c r="AM1647" s="13">
        <f t="shared" ref="AM1647:AM1684" si="2210">_xlfn.POISSON.DIST(5,K1647,FALSE) * _xlfn.POISSON.DIST(0,L1647,FALSE)</f>
        <v>5.7853596348260263E-3</v>
      </c>
      <c r="AN1647" s="13">
        <f t="shared" ref="AN1647:AN1684" si="2211">_xlfn.POISSON.DIST(5,K1647,FALSE) * _xlfn.POISSON.DIST(1,L1647,FALSE)</f>
        <v>4.1907070272901147E-3</v>
      </c>
      <c r="AO1647" s="13">
        <f t="shared" ref="AO1647:AO1684" si="2212">_xlfn.POISSON.DIST(5,K1647,FALSE) * _xlfn.POISSON.DIST(2,L1647,FALSE)</f>
        <v>1.5177989353385168E-3</v>
      </c>
      <c r="AP1647" s="13">
        <f t="shared" ref="AP1647:AP1684" si="2213">_xlfn.POISSON.DIST(5,K1647,FALSE) * _xlfn.POISSON.DIST(3,L1647,FALSE)</f>
        <v>3.6647970427787431E-4</v>
      </c>
      <c r="AQ1647" s="13">
        <f t="shared" ref="AQ1647:AQ1684" si="2214">_xlfn.POISSON.DIST(5,K1647,FALSE) * _xlfn.POISSON.DIST(4,L1647,FALSE)</f>
        <v>6.6366188492043271E-5</v>
      </c>
      <c r="AR1647" s="13">
        <f t="shared" ref="AR1647:AR1684" si="2215">_xlfn.POISSON.DIST(0,K1647,FALSE) * _xlfn.POISSON.DIST(5,L1647,FALSE)</f>
        <v>1.9265964153791868E-4</v>
      </c>
      <c r="AS1647" s="13">
        <f t="shared" ref="AS1647:AS1684" si="2216">_xlfn.POISSON.DIST(1,K1647,FALSE) * _xlfn.POISSON.DIST(5,L1647,FALSE)</f>
        <v>2.7558502180719891E-4</v>
      </c>
      <c r="AT1647" s="13">
        <f t="shared" ref="AT1647:AT1684" si="2217">_xlfn.POISSON.DIST(2,K1647,FALSE) * _xlfn.POISSON.DIST(5,L1647,FALSE)</f>
        <v>1.9710174803145428E-4</v>
      </c>
      <c r="AU1647" s="13">
        <f t="shared" ref="AU1647:AU1684" si="2218">_xlfn.POISSON.DIST(3,K1647,FALSE) * _xlfn.POISSON.DIST(5,L1647,FALSE)</f>
        <v>9.3979706207772954E-5</v>
      </c>
      <c r="AV1647" s="13">
        <f t="shared" ref="AV1647:AV1684" si="2219">_xlfn.POISSON.DIST(4,K1647,FALSE) * _xlfn.POISSON.DIST(5,L1647,FALSE)</f>
        <v>3.3607712515656555E-5</v>
      </c>
      <c r="AW1647" s="13">
        <f t="shared" ref="AW1647:AW1684" si="2220">_xlfn.POISSON.DIST(6,K1647,FALSE) * _xlfn.POISSON.DIST(6,L1647,FALSE)</f>
        <v>2.7672800444929659E-7</v>
      </c>
      <c r="AX1647" s="13">
        <f t="shared" ref="AX1647:AX1684" si="2221">_xlfn.POISSON.DIST(6,K1647,FALSE) * _xlfn.POISSON.DIST(0,L1647,FALSE)</f>
        <v>1.3792531122060157E-3</v>
      </c>
      <c r="AY1647" s="13">
        <f t="shared" ref="AY1647:AY1684" si="2222">_xlfn.POISSON.DIST(6,K1647,FALSE) * _xlfn.POISSON.DIST(1,L1647,FALSE)</f>
        <v>9.9908148750848147E-4</v>
      </c>
      <c r="AZ1647" s="13">
        <f t="shared" ref="AZ1647:AZ1684" si="2223">_xlfn.POISSON.DIST(6,K1647,FALSE) * _xlfn.POISSON.DIST(2,L1647,FALSE)</f>
        <v>3.618493987248174E-4</v>
      </c>
      <c r="BA1647" s="13">
        <f t="shared" ref="BA1647:BA1684" si="2224">_xlfn.POISSON.DIST(6,K1647,FALSE) * _xlfn.POISSON.DIST(3,L1647,FALSE)</f>
        <v>8.7370242230550395E-5</v>
      </c>
      <c r="BB1647" s="13">
        <f t="shared" ref="BB1647:BB1684" si="2225">_xlfn.POISSON.DIST(6,K1647,FALSE) * _xlfn.POISSON.DIST(4,L1647,FALSE)</f>
        <v>1.5821967483557203E-5</v>
      </c>
      <c r="BC1647" s="13">
        <f t="shared" ref="BC1647:BC1684" si="2226">_xlfn.POISSON.DIST(6,K1647,FALSE) * _xlfn.POISSON.DIST(5,L1647,FALSE)</f>
        <v>2.2921731579057761E-6</v>
      </c>
      <c r="BD1647" s="13">
        <f t="shared" ref="BD1647:BD1684" si="2227">_xlfn.POISSON.DIST(0,K1647,FALSE) * _xlfn.POISSON.DIST(6,L1647,FALSE)</f>
        <v>2.3259289097257905E-5</v>
      </c>
      <c r="BE1647" s="13">
        <f t="shared" ref="BE1647:BE1684" si="2228">_xlfn.POISSON.DIST(1,K1647,FALSE) * _xlfn.POISSON.DIST(6,L1647,FALSE)</f>
        <v>3.3270650988033653E-5</v>
      </c>
      <c r="BF1647" s="13">
        <f t="shared" ref="BF1647:BF1684" si="2229">_xlfn.POISSON.DIST(2,K1647,FALSE) * _xlfn.POISSON.DIST(6,L1647,FALSE)</f>
        <v>2.3795572868519964E-5</v>
      </c>
      <c r="BG1647" s="13">
        <f t="shared" ref="BG1647:BG1684" si="2230">_xlfn.POISSON.DIST(3,K1647,FALSE) * _xlfn.POISSON.DIST(6,L1647,FALSE)</f>
        <v>1.1345921431768741E-5</v>
      </c>
      <c r="BH1647" s="13">
        <f t="shared" ref="BH1647:BH1684" si="2231">_xlfn.POISSON.DIST(4,K1647,FALSE) * _xlfn.POISSON.DIST(6,L1647,FALSE)</f>
        <v>4.0573702673755805E-6</v>
      </c>
      <c r="BI1647" s="13">
        <f t="shared" ref="BI1647:BI1684" si="2232">_xlfn.POISSON.DIST(5,K1647,FALSE) * _xlfn.POISSON.DIST(6,L1647,FALSE)</f>
        <v>1.1607521582505473E-6</v>
      </c>
      <c r="BJ1647" s="14">
        <f t="shared" ref="BJ1647:BJ1684" si="2233">SUM(N1647,Q1647,T1647,W1647,X1647,Y1647,AD1647,AE1647,AF1647,AG1647,AM1647,AN1647,AO1647,AP1647,AQ1647,AX1647,AY1647,AZ1647,BA1647,BB1647,BC1647)</f>
        <v>0.53891459794089658</v>
      </c>
      <c r="BK1647" s="14">
        <f t="shared" ref="BK1647:BK1684" si="2234">SUM(M1647,P1647,S1647,V1647,AC1647,AL1647,AY1647)</f>
        <v>0.27198395838066264</v>
      </c>
      <c r="BL1647" s="14">
        <f t="shared" ref="BL1647:BL1684" si="2235">SUM(O1647,R1647,U1647,AA1647,AB1647,AH1647,AI1647,AJ1647,AK1647,AR1647,AS1647,AT1647,AU1647,AV1647,BD1647,BE1647,BF1647,BG1647,BH1647,BI1647)</f>
        <v>0.18204085049311622</v>
      </c>
      <c r="BM1647" s="14">
        <f t="shared" ref="BM1647:BM1684" si="2236">SUM(S1647:BI1647)</f>
        <v>0.36442398783351038</v>
      </c>
      <c r="BN1647" s="14">
        <f t="shared" ref="BN1647:BN1684" si="2237">SUM(M1647:R1647)</f>
        <v>0.63486017790102867</v>
      </c>
    </row>
    <row r="1648" spans="1:66" x14ac:dyDescent="0.25">
      <c r="A1648" t="s">
        <v>339</v>
      </c>
      <c r="B1648" t="s">
        <v>126</v>
      </c>
      <c r="C1648" t="s">
        <v>120</v>
      </c>
      <c r="D1648" t="s">
        <v>405</v>
      </c>
      <c r="E1648" s="10">
        <f>VLOOKUP(A1648,home!$A$2:$E$405,3,FALSE)</f>
        <v>1.2199</v>
      </c>
      <c r="F1648" s="10">
        <f>VLOOKUP(B1648,home!$B$2:$E$405,3,FALSE)</f>
        <v>0.81969999999999998</v>
      </c>
      <c r="G1648" s="10">
        <f>VLOOKUP(C1648,away!$B$2:$E$405,4,FALSE)</f>
        <v>0.99539999999999995</v>
      </c>
      <c r="H1648" s="10">
        <f>VLOOKUP(A1648,away!$A$2:$E$405,3,FALSE)</f>
        <v>1.0142</v>
      </c>
      <c r="I1648" s="10">
        <f>VLOOKUP(C1648,away!$B$2:$E$405,3,FALSE)</f>
        <v>0.91559999999999997</v>
      </c>
      <c r="J1648" s="10">
        <f>VLOOKUP(B1648,home!$B$2:$E$405,4,FALSE)</f>
        <v>0.77470000000000006</v>
      </c>
      <c r="K1648" s="12">
        <f t="shared" si="2182"/>
        <v>0.99535225066199995</v>
      </c>
      <c r="L1648" s="12">
        <f t="shared" si="2183"/>
        <v>0.71938759754400006</v>
      </c>
      <c r="M1648" s="13">
        <f t="shared" si="2184"/>
        <v>0.18001054468831709</v>
      </c>
      <c r="N1648" s="13">
        <f t="shared" si="2185"/>
        <v>0.17917390079840895</v>
      </c>
      <c r="O1648" s="13">
        <f t="shared" si="2186"/>
        <v>0.1294973532759153</v>
      </c>
      <c r="P1648" s="13">
        <f t="shared" si="2187"/>
        <v>0.12889548203795442</v>
      </c>
      <c r="Q1648" s="13">
        <f t="shared" si="2188"/>
        <v>8.9170572709793103E-2</v>
      </c>
      <c r="R1648" s="13">
        <f t="shared" si="2189"/>
        <v>4.6579394930733674E-2</v>
      </c>
      <c r="S1648" s="13">
        <f t="shared" si="2190"/>
        <v>2.3073711207534185E-2</v>
      </c>
      <c r="T1648" s="13">
        <f t="shared" si="2191"/>
        <v>6.4148204073320642E-2</v>
      </c>
      <c r="U1648" s="13">
        <f t="shared" si="2192"/>
        <v>4.6362905578779916E-2</v>
      </c>
      <c r="V1648" s="13">
        <f t="shared" si="2193"/>
        <v>1.8357548835382775E-3</v>
      </c>
      <c r="W1648" s="13">
        <f t="shared" si="2194"/>
        <v>2.9585376746504036E-2</v>
      </c>
      <c r="X1648" s="13">
        <f t="shared" si="2195"/>
        <v>2.1283353100101661E-2</v>
      </c>
      <c r="Y1648" s="13">
        <f t="shared" si="2196"/>
        <v>7.6554901271813896E-3</v>
      </c>
      <c r="Z1648" s="13">
        <f t="shared" si="2197"/>
        <v>1.1169546338091226E-2</v>
      </c>
      <c r="AA1648" s="13">
        <f t="shared" si="2198"/>
        <v>1.1117633086492601E-2</v>
      </c>
      <c r="AB1648" s="13">
        <f t="shared" si="2199"/>
        <v>5.5329805573373627E-3</v>
      </c>
      <c r="AC1648" s="13">
        <f t="shared" si="2200"/>
        <v>8.2155086743285083E-5</v>
      </c>
      <c r="AD1648" s="13">
        <f t="shared" si="2201"/>
        <v>7.3619678328289946E-3</v>
      </c>
      <c r="AE1648" s="13">
        <f t="shared" si="2202"/>
        <v>5.2961083524550598E-3</v>
      </c>
      <c r="AF1648" s="13">
        <f t="shared" si="2203"/>
        <v>1.9049773320026786E-3</v>
      </c>
      <c r="AG1648" s="13">
        <f t="shared" si="2204"/>
        <v>4.5680568874839535E-4</v>
      </c>
      <c r="AH1648" s="13">
        <f t="shared" si="2205"/>
        <v>2.0088082764539569E-3</v>
      </c>
      <c r="AI1648" s="13">
        <f t="shared" si="2206"/>
        <v>1.9994718391168993E-3</v>
      </c>
      <c r="AJ1648" s="13">
        <f t="shared" si="2207"/>
        <v>9.9508939760014682E-4</v>
      </c>
      <c r="AK1648" s="13">
        <f t="shared" si="2208"/>
        <v>3.3015482383706669E-4</v>
      </c>
      <c r="AL1648" s="13">
        <f t="shared" si="2209"/>
        <v>2.3530664886284217E-6</v>
      </c>
      <c r="AM1648" s="13">
        <f t="shared" si="2210"/>
        <v>1.4655502503415181E-3</v>
      </c>
      <c r="AN1648" s="13">
        <f t="shared" si="2211"/>
        <v>1.0542986736731925E-3</v>
      </c>
      <c r="AO1648" s="13">
        <f t="shared" si="2212"/>
        <v>3.7922469497379179E-4</v>
      </c>
      <c r="AP1648" s="13">
        <f t="shared" si="2213"/>
        <v>9.0936514082184115E-5</v>
      </c>
      <c r="AQ1648" s="13">
        <f t="shared" si="2214"/>
        <v>1.6354650098652136E-5</v>
      </c>
      <c r="AR1648" s="13">
        <f t="shared" si="2215"/>
        <v>2.8902235198494325E-4</v>
      </c>
      <c r="AS1648" s="13">
        <f t="shared" si="2216"/>
        <v>2.87679048539838E-4</v>
      </c>
      <c r="AT1648" s="13">
        <f t="shared" si="2217"/>
        <v>1.4317099421621521E-4</v>
      </c>
      <c r="AU1648" s="13">
        <f t="shared" si="2218"/>
        <v>4.7501857107542009E-5</v>
      </c>
      <c r="AV1648" s="13">
        <f t="shared" si="2219"/>
        <v>1.1820270095654161E-5</v>
      </c>
      <c r="AW1648" s="13">
        <f t="shared" si="2220"/>
        <v>4.6802758114388241E-8</v>
      </c>
      <c r="AX1648" s="13">
        <f t="shared" si="2221"/>
        <v>2.4312312335594775E-4</v>
      </c>
      <c r="AY1648" s="13">
        <f t="shared" si="2222"/>
        <v>1.7489975961842882E-4</v>
      </c>
      <c r="AZ1648" s="13">
        <f t="shared" si="2223"/>
        <v>6.2910358941462306E-5</v>
      </c>
      <c r="BA1648" s="13">
        <f t="shared" si="2224"/>
        <v>1.5085643993176427E-5</v>
      </c>
      <c r="BB1648" s="13">
        <f t="shared" si="2225"/>
        <v>2.713106297413816E-6</v>
      </c>
      <c r="BC1648" s="13">
        <f t="shared" si="2226"/>
        <v>3.9035500423560459E-7</v>
      </c>
      <c r="BD1648" s="13">
        <f t="shared" si="2227"/>
        <v>3.4653182571827429E-5</v>
      </c>
      <c r="BE1648" s="13">
        <f t="shared" si="2228"/>
        <v>3.4492123265469624E-5</v>
      </c>
      <c r="BF1648" s="13">
        <f t="shared" si="2229"/>
        <v>1.7165906261198158E-5</v>
      </c>
      <c r="BG1648" s="13">
        <f t="shared" si="2230"/>
        <v>5.6953744772455025E-6</v>
      </c>
      <c r="BH1648" s="13">
        <f t="shared" si="2231"/>
        <v>1.417225951072305E-6</v>
      </c>
      <c r="BI1648" s="13">
        <f t="shared" si="2232"/>
        <v>2.8212780801928259E-7</v>
      </c>
      <c r="BJ1648" s="14">
        <f t="shared" si="2233"/>
        <v>0.40954224389172483</v>
      </c>
      <c r="BK1648" s="14">
        <f t="shared" si="2234"/>
        <v>0.33407490073019436</v>
      </c>
      <c r="BL1648" s="14">
        <f t="shared" si="2235"/>
        <v>0.24529669222854594</v>
      </c>
      <c r="BM1648" s="14">
        <f t="shared" si="2236"/>
        <v>0.24658128179057348</v>
      </c>
      <c r="BN1648" s="14">
        <f t="shared" si="2237"/>
        <v>0.75332724844112253</v>
      </c>
    </row>
    <row r="1649" spans="1:66" x14ac:dyDescent="0.25">
      <c r="A1649" t="s">
        <v>351</v>
      </c>
      <c r="B1649" t="s">
        <v>158</v>
      </c>
      <c r="C1649" t="s">
        <v>157</v>
      </c>
      <c r="D1649" t="s">
        <v>405</v>
      </c>
      <c r="E1649" s="10">
        <f>VLOOKUP(A1649,home!$A$2:$E$405,3,FALSE)</f>
        <v>1.3077000000000001</v>
      </c>
      <c r="F1649" s="10">
        <f>VLOOKUP(B1649,home!$B$2:$E$405,3,FALSE)</f>
        <v>1.2017</v>
      </c>
      <c r="G1649" s="10">
        <f>VLOOKUP(C1649,away!$B$2:$E$405,4,FALSE)</f>
        <v>0.437</v>
      </c>
      <c r="H1649" s="10">
        <f>VLOOKUP(A1649,away!$A$2:$E$405,3,FALSE)</f>
        <v>1.1667000000000001</v>
      </c>
      <c r="I1649" s="10">
        <f>VLOOKUP(C1649,away!$B$2:$E$405,3,FALSE)</f>
        <v>0.67349999999999999</v>
      </c>
      <c r="J1649" s="10">
        <f>VLOOKUP(B1649,home!$B$2:$E$405,4,FALSE)</f>
        <v>0.73470000000000002</v>
      </c>
      <c r="K1649" s="12">
        <f t="shared" si="2182"/>
        <v>0.68672937033000003</v>
      </c>
      <c r="L1649" s="12">
        <f t="shared" si="2183"/>
        <v>0.57730701901500003</v>
      </c>
      <c r="M1649" s="13">
        <f t="shared" si="2184"/>
        <v>0.28251139601165681</v>
      </c>
      <c r="N1649" s="13">
        <f t="shared" si="2185"/>
        <v>0.19400887309413434</v>
      </c>
      <c r="O1649" s="13">
        <f t="shared" si="2186"/>
        <v>0.16309581186925573</v>
      </c>
      <c r="P1649" s="13">
        <f t="shared" si="2187"/>
        <v>0.11200268418843413</v>
      </c>
      <c r="Q1649" s="13">
        <f t="shared" si="2188"/>
        <v>6.6615795629183877E-2</v>
      </c>
      <c r="R1649" s="13">
        <f t="shared" si="2189"/>
        <v>4.7078178482035646E-2</v>
      </c>
      <c r="S1649" s="13">
        <f t="shared" si="2190"/>
        <v>1.1100969237446714E-2</v>
      </c>
      <c r="T1649" s="13">
        <f t="shared" si="2191"/>
        <v>3.8457766393996611E-2</v>
      </c>
      <c r="U1649" s="13">
        <f t="shared" si="2192"/>
        <v>3.2329967865251691E-2</v>
      </c>
      <c r="V1649" s="13">
        <f t="shared" si="2193"/>
        <v>4.890022409479351E-4</v>
      </c>
      <c r="W1649" s="13">
        <f t="shared" si="2194"/>
        <v>1.524900779548714E-2</v>
      </c>
      <c r="X1649" s="13">
        <f t="shared" si="2195"/>
        <v>8.803359233349177E-3</v>
      </c>
      <c r="Y1649" s="13">
        <f t="shared" si="2196"/>
        <v>2.5411205381614945E-3</v>
      </c>
      <c r="Z1649" s="13">
        <f t="shared" si="2197"/>
        <v>9.0595209600400402E-3</v>
      </c>
      <c r="AA1649" s="13">
        <f t="shared" si="2198"/>
        <v>6.2214391243797336E-3</v>
      </c>
      <c r="AB1649" s="13">
        <f t="shared" si="2199"/>
        <v>2.1362224862158602E-3</v>
      </c>
      <c r="AC1649" s="13">
        <f t="shared" si="2200"/>
        <v>1.2116671294843152E-5</v>
      </c>
      <c r="AD1649" s="13">
        <f t="shared" si="2201"/>
        <v>2.6179853803880355E-3</v>
      </c>
      <c r="AE1649" s="13">
        <f t="shared" si="2202"/>
        <v>1.5113813357766675E-3</v>
      </c>
      <c r="AF1649" s="13">
        <f t="shared" si="2203"/>
        <v>4.3626552677606837E-4</v>
      </c>
      <c r="AG1649" s="13">
        <f t="shared" si="2204"/>
        <v>8.3953050254033574E-5</v>
      </c>
      <c r="AH1649" s="13">
        <f t="shared" si="2205"/>
        <v>1.3075312597861566E-3</v>
      </c>
      <c r="AI1649" s="13">
        <f t="shared" si="2206"/>
        <v>8.9792011871973887E-4</v>
      </c>
      <c r="AJ1649" s="13">
        <f t="shared" si="2207"/>
        <v>3.0831405886752253E-4</v>
      </c>
      <c r="AK1649" s="13">
        <f t="shared" si="2208"/>
        <v>7.0576106503326784E-5</v>
      </c>
      <c r="AL1649" s="13">
        <f t="shared" si="2209"/>
        <v>1.9214795970855467E-7</v>
      </c>
      <c r="AM1649" s="13">
        <f t="shared" si="2210"/>
        <v>3.5956949036140433E-4</v>
      </c>
      <c r="AN1649" s="13">
        <f t="shared" si="2211"/>
        <v>2.0758199060928509E-4</v>
      </c>
      <c r="AO1649" s="13">
        <f t="shared" si="2212"/>
        <v>5.9919270099923052E-5</v>
      </c>
      <c r="AP1649" s="13">
        <f t="shared" si="2213"/>
        <v>1.1530605067647068E-5</v>
      </c>
      <c r="AQ1649" s="13">
        <f t="shared" si="2214"/>
        <v>1.6641748097606452E-6</v>
      </c>
      <c r="AR1649" s="13">
        <f t="shared" si="2215"/>
        <v>1.5096939477121481E-4</v>
      </c>
      <c r="AS1649" s="13">
        <f t="shared" si="2216"/>
        <v>1.0367511741033753E-4</v>
      </c>
      <c r="AT1649" s="13">
        <f t="shared" si="2217"/>
        <v>3.5598374049044953E-5</v>
      </c>
      <c r="AU1649" s="13">
        <f t="shared" si="2218"/>
        <v>8.1488163318241536E-6</v>
      </c>
      <c r="AV1649" s="13">
        <f t="shared" si="2219"/>
        <v>1.3990078771221048E-6</v>
      </c>
      <c r="AW1649" s="13">
        <f t="shared" si="2220"/>
        <v>2.1160490782665251E-9</v>
      </c>
      <c r="AX1649" s="13">
        <f t="shared" si="2221"/>
        <v>4.1154488284294365E-5</v>
      </c>
      <c r="AY1649" s="13">
        <f t="shared" si="2222"/>
        <v>2.3758774950493721E-5</v>
      </c>
      <c r="AZ1649" s="13">
        <f t="shared" si="2223"/>
        <v>6.8580537710588922E-6</v>
      </c>
      <c r="BA1649" s="13">
        <f t="shared" si="2224"/>
        <v>1.3197341929381963E-6</v>
      </c>
      <c r="BB1649" s="13">
        <f t="shared" si="2225"/>
        <v>1.9047295320432923E-7</v>
      </c>
      <c r="BC1649" s="13">
        <f t="shared" si="2226"/>
        <v>2.1992274563474994E-8</v>
      </c>
      <c r="BD1649" s="13">
        <f t="shared" si="2227"/>
        <v>1.4525948542978115E-5</v>
      </c>
      <c r="BE1649" s="13">
        <f t="shared" si="2228"/>
        <v>9.9753954963653414E-6</v>
      </c>
      <c r="BF1649" s="13">
        <f t="shared" si="2229"/>
        <v>3.4251985340058443E-6</v>
      </c>
      <c r="BG1649" s="13">
        <f t="shared" si="2230"/>
        <v>7.8406147750435767E-7</v>
      </c>
      <c r="BH1649" s="13">
        <f t="shared" si="2231"/>
        <v>1.3460951118664422E-7</v>
      </c>
      <c r="BI1649" s="13">
        <f t="shared" si="2232"/>
        <v>1.8488060971526659E-8</v>
      </c>
      <c r="BJ1649" s="14">
        <f t="shared" si="2233"/>
        <v>0.33103907702488194</v>
      </c>
      <c r="BK1649" s="14">
        <f t="shared" si="2234"/>
        <v>0.40614011927269061</v>
      </c>
      <c r="BL1649" s="14">
        <f t="shared" si="2235"/>
        <v>0.25377461578307792</v>
      </c>
      <c r="BM1649" s="14">
        <f t="shared" si="2236"/>
        <v>0.13467683710708861</v>
      </c>
      <c r="BN1649" s="14">
        <f t="shared" si="2237"/>
        <v>0.86531273927470054</v>
      </c>
    </row>
    <row r="1650" spans="1:66" x14ac:dyDescent="0.25">
      <c r="A1650" t="s">
        <v>351</v>
      </c>
      <c r="B1650" t="s">
        <v>159</v>
      </c>
      <c r="C1650" t="s">
        <v>155</v>
      </c>
      <c r="D1650" t="s">
        <v>405</v>
      </c>
      <c r="E1650" s="10">
        <f>VLOOKUP(A1650,home!$A$2:$E$405,3,FALSE)</f>
        <v>1.3077000000000001</v>
      </c>
      <c r="F1650" s="10">
        <f>VLOOKUP(B1650,home!$B$2:$E$405,3,FALSE)</f>
        <v>1.0378000000000001</v>
      </c>
      <c r="G1650" s="10">
        <f>VLOOKUP(C1650,away!$B$2:$E$405,4,FALSE)</f>
        <v>1.4748000000000001</v>
      </c>
      <c r="H1650" s="10">
        <f>VLOOKUP(A1650,away!$A$2:$E$405,3,FALSE)</f>
        <v>1.1667000000000001</v>
      </c>
      <c r="I1650" s="10">
        <f>VLOOKUP(C1650,away!$B$2:$E$405,3,FALSE)</f>
        <v>0.61219999999999997</v>
      </c>
      <c r="J1650" s="10">
        <f>VLOOKUP(B1650,home!$B$2:$E$405,4,FALSE)</f>
        <v>1.0407999999999999</v>
      </c>
      <c r="K1650" s="12">
        <f t="shared" si="2182"/>
        <v>2.0014968872880003</v>
      </c>
      <c r="L1650" s="12">
        <f t="shared" si="2183"/>
        <v>0.74339529259199988</v>
      </c>
      <c r="M1650" s="13">
        <f t="shared" si="2184"/>
        <v>6.4255228577483114E-2</v>
      </c>
      <c r="N1650" s="13">
        <f t="shared" si="2185"/>
        <v>0.12860663998981139</v>
      </c>
      <c r="O1650" s="13">
        <f t="shared" si="2186"/>
        <v>4.7767034448923891E-2</v>
      </c>
      <c r="P1650" s="13">
        <f t="shared" si="2187"/>
        <v>9.5605570764499839E-2</v>
      </c>
      <c r="Q1650" s="13">
        <f t="shared" si="2188"/>
        <v>0.12870289481208802</v>
      </c>
      <c r="R1650" s="13">
        <f t="shared" si="2189"/>
        <v>1.7754894275204956E-2</v>
      </c>
      <c r="S1650" s="13">
        <f t="shared" si="2190"/>
        <v>3.5562962592933865E-2</v>
      </c>
      <c r="T1650" s="13">
        <f t="shared" si="2191"/>
        <v>9.5677126146269553E-2</v>
      </c>
      <c r="U1650" s="13">
        <f t="shared" si="2192"/>
        <v>3.553636562595025E-2</v>
      </c>
      <c r="V1650" s="13">
        <f t="shared" si="2193"/>
        <v>5.8793612978973167E-3</v>
      </c>
      <c r="W1650" s="13">
        <f t="shared" si="2194"/>
        <v>8.5866147783783014E-2</v>
      </c>
      <c r="X1650" s="13">
        <f t="shared" si="2195"/>
        <v>6.383249005547327E-2</v>
      </c>
      <c r="Y1650" s="13">
        <f t="shared" si="2196"/>
        <v>2.3726386310832237E-2</v>
      </c>
      <c r="Z1650" s="13">
        <f t="shared" si="2197"/>
        <v>4.3996349415520034E-3</v>
      </c>
      <c r="AA1650" s="13">
        <f t="shared" si="2198"/>
        <v>8.805855640719857E-3</v>
      </c>
      <c r="AB1650" s="13">
        <f t="shared" si="2199"/>
        <v>8.8124463274041383E-3</v>
      </c>
      <c r="AC1650" s="13">
        <f t="shared" si="2200"/>
        <v>5.4674509088622992E-4</v>
      </c>
      <c r="AD1650" s="13">
        <f t="shared" si="2201"/>
        <v>4.2965206878163291E-2</v>
      </c>
      <c r="AE1650" s="13">
        <f t="shared" si="2202"/>
        <v>3.1940132538468002E-2</v>
      </c>
      <c r="AF1650" s="13">
        <f t="shared" si="2203"/>
        <v>1.1872072086930838E-2</v>
      </c>
      <c r="AG1650" s="13">
        <f t="shared" si="2204"/>
        <v>2.9418808342457545E-3</v>
      </c>
      <c r="AH1650" s="13">
        <f t="shared" si="2205"/>
        <v>8.1766697616825949E-4</v>
      </c>
      <c r="AI1650" s="13">
        <f t="shared" si="2206"/>
        <v>1.6365579076389628E-3</v>
      </c>
      <c r="AJ1650" s="13">
        <f t="shared" si="2207"/>
        <v>1.6377827790029736E-3</v>
      </c>
      <c r="AK1650" s="13">
        <f t="shared" si="2208"/>
        <v>1.0926723780761141E-3</v>
      </c>
      <c r="AL1650" s="13">
        <f t="shared" si="2209"/>
        <v>3.2540154402428753E-5</v>
      </c>
      <c r="AM1650" s="13">
        <f t="shared" si="2210"/>
        <v>1.7198945565665747E-2</v>
      </c>
      <c r="AN1650" s="13">
        <f t="shared" si="2211"/>
        <v>1.2785615171061965E-2</v>
      </c>
      <c r="AO1650" s="13">
        <f t="shared" si="2212"/>
        <v>4.7523830655301609E-3</v>
      </c>
      <c r="AP1650" s="13">
        <f t="shared" si="2213"/>
        <v>1.1776330665030196E-3</v>
      </c>
      <c r="AQ1650" s="13">
        <f t="shared" si="2214"/>
        <v>2.1886171950975662E-4</v>
      </c>
      <c r="AR1650" s="13">
        <f t="shared" si="2215"/>
        <v>1.2156995619828386E-4</v>
      </c>
      <c r="AS1650" s="13">
        <f t="shared" si="2216"/>
        <v>2.4332188891860367E-4</v>
      </c>
      <c r="AT1650" s="13">
        <f t="shared" si="2217"/>
        <v>2.4350400163981095E-4</v>
      </c>
      <c r="AU1650" s="13">
        <f t="shared" si="2218"/>
        <v>1.6245750044141787E-4</v>
      </c>
      <c r="AV1650" s="13">
        <f t="shared" si="2219"/>
        <v>8.1289545362521717E-5</v>
      </c>
      <c r="AW1650" s="13">
        <f t="shared" si="2220"/>
        <v>1.3449057001458584E-6</v>
      </c>
      <c r="AX1650" s="13">
        <f t="shared" si="2221"/>
        <v>5.7372726690526309E-3</v>
      </c>
      <c r="AY1650" s="13">
        <f t="shared" si="2222"/>
        <v>4.2650614944904647E-3</v>
      </c>
      <c r="AZ1650" s="13">
        <f t="shared" si="2223"/>
        <v>1.5853133188098055E-3</v>
      </c>
      <c r="BA1650" s="13">
        <f t="shared" si="2224"/>
        <v>3.9283815282886985E-4</v>
      </c>
      <c r="BB1650" s="13">
        <f t="shared" si="2225"/>
        <v>7.3008508390879623E-5</v>
      </c>
      <c r="BC1650" s="13">
        <f t="shared" si="2226"/>
        <v>1.0854836291388692E-5</v>
      </c>
      <c r="BD1650" s="13">
        <f t="shared" si="2227"/>
        <v>1.5062422193069963E-5</v>
      </c>
      <c r="BE1650" s="13">
        <f t="shared" si="2228"/>
        <v>3.0147391134447226E-5</v>
      </c>
      <c r="BF1650" s="13">
        <f t="shared" si="2229"/>
        <v>3.0169954757724993E-5</v>
      </c>
      <c r="BG1650" s="13">
        <f t="shared" si="2230"/>
        <v>2.0128356845735454E-5</v>
      </c>
      <c r="BH1650" s="13">
        <f t="shared" si="2231"/>
        <v>1.0071710893240407E-5</v>
      </c>
      <c r="BI1650" s="13">
        <f t="shared" si="2232"/>
        <v>4.0316996004970602E-6</v>
      </c>
      <c r="BJ1650" s="14">
        <f t="shared" si="2233"/>
        <v>0.66432876500420013</v>
      </c>
      <c r="BK1650" s="14">
        <f t="shared" si="2234"/>
        <v>0.20614746997259326</v>
      </c>
      <c r="BL1650" s="14">
        <f t="shared" si="2235"/>
        <v>0.12482303078707475</v>
      </c>
      <c r="BM1650" s="14">
        <f t="shared" si="2236"/>
        <v>0.51274292124861853</v>
      </c>
      <c r="BN1650" s="14">
        <f t="shared" si="2237"/>
        <v>0.4826922628680112</v>
      </c>
    </row>
    <row r="1651" spans="1:66" x14ac:dyDescent="0.25">
      <c r="A1651" t="s">
        <v>351</v>
      </c>
      <c r="B1651" t="s">
        <v>160</v>
      </c>
      <c r="C1651" t="s">
        <v>161</v>
      </c>
      <c r="D1651" t="s">
        <v>405</v>
      </c>
      <c r="E1651" s="10">
        <f>VLOOKUP(A1651,home!$A$2:$E$405,3,FALSE)</f>
        <v>1.3077000000000001</v>
      </c>
      <c r="F1651" s="10">
        <f>VLOOKUP(B1651,home!$B$2:$E$405,3,FALSE)</f>
        <v>0.88229999999999997</v>
      </c>
      <c r="G1651" s="10">
        <f>VLOOKUP(C1651,away!$B$2:$E$405,4,FALSE)</f>
        <v>0.88229999999999997</v>
      </c>
      <c r="H1651" s="10">
        <f>VLOOKUP(A1651,away!$A$2:$E$405,3,FALSE)</f>
        <v>1.1667000000000001</v>
      </c>
      <c r="I1651" s="10">
        <f>VLOOKUP(C1651,away!$B$2:$E$405,3,FALSE)</f>
        <v>1.2526999999999999</v>
      </c>
      <c r="J1651" s="10">
        <f>VLOOKUP(B1651,home!$B$2:$E$405,4,FALSE)</f>
        <v>0.79120000000000001</v>
      </c>
      <c r="K1651" s="12">
        <f t="shared" si="2182"/>
        <v>1.0179833673330001</v>
      </c>
      <c r="L1651" s="12">
        <f t="shared" si="2183"/>
        <v>1.1563586512080002</v>
      </c>
      <c r="M1651" s="13">
        <f t="shared" si="2184"/>
        <v>0.11368293032759937</v>
      </c>
      <c r="N1651" s="13">
        <f t="shared" si="2185"/>
        <v>0.11572733222317243</v>
      </c>
      <c r="O1651" s="13">
        <f t="shared" si="2186"/>
        <v>0.13145823997899586</v>
      </c>
      <c r="P1651" s="13">
        <f t="shared" si="2187"/>
        <v>0.1338223017974878</v>
      </c>
      <c r="Q1651" s="13">
        <f t="shared" si="2188"/>
        <v>5.8904249674504944E-2</v>
      </c>
      <c r="R1651" s="13">
        <f t="shared" si="2189"/>
        <v>7.6006436536144639E-2</v>
      </c>
      <c r="S1651" s="13">
        <f t="shared" si="2190"/>
        <v>3.9382360233790964E-2</v>
      </c>
      <c r="T1651" s="13">
        <f t="shared" si="2191"/>
        <v>6.811443870402982E-2</v>
      </c>
      <c r="U1651" s="13">
        <f t="shared" si="2192"/>
        <v>7.7373288204046473E-2</v>
      </c>
      <c r="V1651" s="13">
        <f t="shared" si="2193"/>
        <v>5.1510108778634938E-3</v>
      </c>
      <c r="W1651" s="13">
        <f t="shared" si="2194"/>
        <v>1.9987848811292105E-2</v>
      </c>
      <c r="X1651" s="13">
        <f t="shared" si="2195"/>
        <v>2.3113121891975168E-2</v>
      </c>
      <c r="Y1651" s="13">
        <f t="shared" si="2196"/>
        <v>1.3363529228105254E-2</v>
      </c>
      <c r="Z1651" s="13">
        <f t="shared" si="2197"/>
        <v>2.9296900145354229E-2</v>
      </c>
      <c r="AA1651" s="13">
        <f t="shared" si="2198"/>
        <v>2.9823757062386349E-2</v>
      </c>
      <c r="AB1651" s="13">
        <f t="shared" si="2199"/>
        <v>1.5180044320444702E-2</v>
      </c>
      <c r="AC1651" s="13">
        <f t="shared" si="2200"/>
        <v>3.7897077548998647E-4</v>
      </c>
      <c r="AD1651" s="13">
        <f t="shared" si="2201"/>
        <v>5.0868244096655101E-3</v>
      </c>
      <c r="AE1651" s="13">
        <f t="shared" si="2202"/>
        <v>5.8821934132927403E-3</v>
      </c>
      <c r="AF1651" s="13">
        <f t="shared" si="2203"/>
        <v>3.4009626207698882E-3</v>
      </c>
      <c r="AG1651" s="13">
        <f t="shared" si="2204"/>
        <v>1.3109108496540979E-3</v>
      </c>
      <c r="AH1651" s="13">
        <f t="shared" si="2205"/>
        <v>8.4694309841643178E-3</v>
      </c>
      <c r="AI1651" s="13">
        <f t="shared" si="2206"/>
        <v>8.6217398726540356E-3</v>
      </c>
      <c r="AJ1651" s="13">
        <f t="shared" si="2207"/>
        <v>4.3883938939167739E-3</v>
      </c>
      <c r="AK1651" s="13">
        <f t="shared" si="2208"/>
        <v>1.4891039977709913E-3</v>
      </c>
      <c r="AL1651" s="13">
        <f t="shared" si="2209"/>
        <v>1.7844276653990058E-5</v>
      </c>
      <c r="AM1651" s="13">
        <f t="shared" si="2210"/>
        <v>1.0356605283165993E-3</v>
      </c>
      <c r="AN1651" s="13">
        <f t="shared" si="2211"/>
        <v>1.1975950116335477E-3</v>
      </c>
      <c r="AO1651" s="13">
        <f t="shared" si="2212"/>
        <v>6.9242467617299929E-4</v>
      </c>
      <c r="AP1651" s="13">
        <f t="shared" si="2213"/>
        <v>2.6689708820084863E-4</v>
      </c>
      <c r="AQ1651" s="13">
        <f t="shared" si="2214"/>
        <v>7.7157189230818982E-5</v>
      </c>
      <c r="AR1651" s="13">
        <f t="shared" si="2215"/>
        <v>1.9587399578695E-3</v>
      </c>
      <c r="AS1651" s="13">
        <f t="shared" si="2216"/>
        <v>1.9939646980416917E-3</v>
      </c>
      <c r="AT1651" s="13">
        <f t="shared" si="2217"/>
        <v>1.0149114488278053E-3</v>
      </c>
      <c r="AU1651" s="13">
        <f t="shared" si="2218"/>
        <v>3.4438765807418096E-4</v>
      </c>
      <c r="AV1651" s="13">
        <f t="shared" si="2219"/>
        <v>8.7645226958570148E-5</v>
      </c>
      <c r="AW1651" s="13">
        <f t="shared" si="2220"/>
        <v>5.8348498291274412E-7</v>
      </c>
      <c r="AX1651" s="13">
        <f t="shared" si="2221"/>
        <v>1.7571419867160089E-4</v>
      </c>
      <c r="AY1651" s="13">
        <f t="shared" si="2222"/>
        <v>2.0318863377398699E-4</v>
      </c>
      <c r="AZ1651" s="13">
        <f t="shared" si="2223"/>
        <v>1.1747946724584197E-4</v>
      </c>
      <c r="BA1651" s="13">
        <f t="shared" si="2224"/>
        <v>4.528279942967875E-5</v>
      </c>
      <c r="BB1651" s="13">
        <f t="shared" si="2225"/>
        <v>1.3090789217856428E-5</v>
      </c>
      <c r="BC1651" s="13">
        <f t="shared" si="2226"/>
        <v>3.0275294726417388E-6</v>
      </c>
      <c r="BD1651" s="13">
        <f t="shared" si="2227"/>
        <v>3.7750098262486447E-4</v>
      </c>
      <c r="BE1651" s="13">
        <f t="shared" si="2228"/>
        <v>3.8428972146397581E-4</v>
      </c>
      <c r="BF1651" s="13">
        <f t="shared" si="2229"/>
        <v>1.9560027234367941E-4</v>
      </c>
      <c r="BG1651" s="13">
        <f t="shared" si="2230"/>
        <v>6.6372607963890217E-5</v>
      </c>
      <c r="BH1651" s="13">
        <f t="shared" si="2231"/>
        <v>1.6891552738438517E-5</v>
      </c>
      <c r="BI1651" s="13">
        <f t="shared" si="2232"/>
        <v>3.4390639472317203E-6</v>
      </c>
      <c r="BJ1651" s="14">
        <f t="shared" si="2233"/>
        <v>0.31871892973782828</v>
      </c>
      <c r="BK1651" s="14">
        <f t="shared" si="2234"/>
        <v>0.29263860692265964</v>
      </c>
      <c r="BL1651" s="14">
        <f t="shared" si="2235"/>
        <v>0.35925417804137788</v>
      </c>
      <c r="BM1651" s="14">
        <f t="shared" si="2236"/>
        <v>0.37010451916052378</v>
      </c>
      <c r="BN1651" s="14">
        <f t="shared" si="2237"/>
        <v>0.62960149053790504</v>
      </c>
    </row>
    <row r="1652" spans="1:66" x14ac:dyDescent="0.25">
      <c r="A1652" t="s">
        <v>351</v>
      </c>
      <c r="B1652" t="s">
        <v>162</v>
      </c>
      <c r="C1652" t="s">
        <v>156</v>
      </c>
      <c r="D1652" t="s">
        <v>405</v>
      </c>
      <c r="E1652" s="10">
        <f>VLOOKUP(A1652,home!$A$2:$E$405,3,FALSE)</f>
        <v>1.3077000000000001</v>
      </c>
      <c r="F1652" s="10">
        <f>VLOOKUP(B1652,home!$B$2:$E$405,3,FALSE)</f>
        <v>0.64710000000000001</v>
      </c>
      <c r="G1652" s="10">
        <f>VLOOKUP(C1652,away!$B$2:$E$405,4,FALSE)</f>
        <v>0.94120000000000004</v>
      </c>
      <c r="H1652" s="10">
        <f>VLOOKUP(A1652,away!$A$2:$E$405,3,FALSE)</f>
        <v>1.1667000000000001</v>
      </c>
      <c r="I1652" s="10">
        <f>VLOOKUP(C1652,away!$B$2:$E$405,3,FALSE)</f>
        <v>1.0548999999999999</v>
      </c>
      <c r="J1652" s="10">
        <f>VLOOKUP(B1652,home!$B$2:$E$405,4,FALSE)</f>
        <v>1.6483000000000001</v>
      </c>
      <c r="K1652" s="12">
        <f t="shared" si="2182"/>
        <v>0.79645536500400016</v>
      </c>
      <c r="L1652" s="12">
        <f t="shared" si="2183"/>
        <v>2.0286482413889999</v>
      </c>
      <c r="M1652" s="13">
        <f t="shared" si="2184"/>
        <v>5.9302512391737963E-2</v>
      </c>
      <c r="N1652" s="13">
        <f t="shared" si="2185"/>
        <v>4.7231804152615901E-2</v>
      </c>
      <c r="O1652" s="13">
        <f t="shared" si="2186"/>
        <v>0.1203039374734486</v>
      </c>
      <c r="P1652" s="13">
        <f t="shared" si="2187"/>
        <v>9.5816716431833926E-2</v>
      </c>
      <c r="Q1652" s="13">
        <f t="shared" si="2188"/>
        <v>1.8809011908084573E-2</v>
      </c>
      <c r="R1652" s="13">
        <f t="shared" si="2189"/>
        <v>0.12202718559384187</v>
      </c>
      <c r="S1652" s="13">
        <f t="shared" si="2190"/>
        <v>3.8703432525472349E-2</v>
      </c>
      <c r="T1652" s="13">
        <f t="shared" si="2191"/>
        <v>3.8156868929600532E-2</v>
      </c>
      <c r="U1652" s="13">
        <f t="shared" si="2192"/>
        <v>9.7189206642554204E-2</v>
      </c>
      <c r="V1652" s="13">
        <f t="shared" si="2193"/>
        <v>6.9482456601028548E-3</v>
      </c>
      <c r="W1652" s="13">
        <f t="shared" si="2194"/>
        <v>4.9935128148726948E-3</v>
      </c>
      <c r="X1652" s="13">
        <f t="shared" si="2195"/>
        <v>1.0130080990244927E-2</v>
      </c>
      <c r="Y1652" s="13">
        <f t="shared" si="2196"/>
        <v>1.0275185492994257E-2</v>
      </c>
      <c r="Z1652" s="13">
        <f t="shared" si="2197"/>
        <v>8.2516745152198812E-2</v>
      </c>
      <c r="AA1652" s="13">
        <f t="shared" si="2198"/>
        <v>6.5720904379136566E-2</v>
      </c>
      <c r="AB1652" s="13">
        <f t="shared" si="2199"/>
        <v>2.6171883442839102E-2</v>
      </c>
      <c r="AC1652" s="13">
        <f t="shared" si="2200"/>
        <v>7.0165459402773717E-4</v>
      </c>
      <c r="AD1652" s="13">
        <f t="shared" si="2201"/>
        <v>9.9427751790539609E-4</v>
      </c>
      <c r="AE1652" s="13">
        <f t="shared" si="2202"/>
        <v>2.0170393381514018E-3</v>
      </c>
      <c r="AF1652" s="13">
        <f t="shared" si="2203"/>
        <v>2.045931653076637E-3</v>
      </c>
      <c r="AG1652" s="13">
        <f t="shared" si="2204"/>
        <v>1.3834918833386697E-3</v>
      </c>
      <c r="AH1652" s="13">
        <f t="shared" si="2205"/>
        <v>4.1849362484538112E-2</v>
      </c>
      <c r="AI1652" s="13">
        <f t="shared" si="2206"/>
        <v>3.333114927280751E-2</v>
      </c>
      <c r="AJ1652" s="13">
        <f t="shared" si="2207"/>
        <v>1.3273386330038361E-2</v>
      </c>
      <c r="AK1652" s="13">
        <f t="shared" si="2208"/>
        <v>3.523886584776603E-3</v>
      </c>
      <c r="AL1652" s="13">
        <f t="shared" si="2209"/>
        <v>4.5347312656801224E-5</v>
      </c>
      <c r="AM1652" s="13">
        <f t="shared" si="2210"/>
        <v>1.5837953268772279E-4</v>
      </c>
      <c r="AN1652" s="13">
        <f t="shared" si="2211"/>
        <v>3.2129636045896047E-4</v>
      </c>
      <c r="AO1652" s="13">
        <f t="shared" si="2212"/>
        <v>3.2589864830487824E-4</v>
      </c>
      <c r="AP1652" s="13">
        <f t="shared" si="2213"/>
        <v>2.2037790658491446E-4</v>
      </c>
      <c r="AQ1652" s="13">
        <f t="shared" si="2214"/>
        <v>1.1176731315861905E-4</v>
      </c>
      <c r="AR1652" s="13">
        <f t="shared" si="2215"/>
        <v>1.6979527121501803E-2</v>
      </c>
      <c r="AS1652" s="13">
        <f t="shared" si="2216"/>
        <v>1.3523435471151039E-2</v>
      </c>
      <c r="AT1652" s="13">
        <f t="shared" si="2217"/>
        <v>5.3854063671418219E-3</v>
      </c>
      <c r="AU1652" s="13">
        <f t="shared" si="2218"/>
        <v>1.4297452646122688E-3</v>
      </c>
      <c r="AV1652" s="13">
        <f t="shared" si="2219"/>
        <v>2.8468207164737631E-4</v>
      </c>
      <c r="AW1652" s="13">
        <f t="shared" si="2220"/>
        <v>2.035247572405729E-6</v>
      </c>
      <c r="AX1652" s="13">
        <f t="shared" si="2221"/>
        <v>2.1023704752660522E-5</v>
      </c>
      <c r="AY1652" s="13">
        <f t="shared" si="2222"/>
        <v>4.264970167396633E-5</v>
      </c>
      <c r="AZ1652" s="13">
        <f t="shared" si="2223"/>
        <v>4.326062114832865E-5</v>
      </c>
      <c r="BA1652" s="13">
        <f t="shared" si="2224"/>
        <v>2.9253527671317562E-5</v>
      </c>
      <c r="BB1652" s="13">
        <f t="shared" si="2225"/>
        <v>1.483627936621071E-5</v>
      </c>
      <c r="BC1652" s="13">
        <f t="shared" si="2226"/>
        <v>6.0195184090038514E-6</v>
      </c>
      <c r="BD1652" s="13">
        <f t="shared" si="2227"/>
        <v>5.7409146391085766E-3</v>
      </c>
      <c r="BE1652" s="13">
        <f t="shared" si="2228"/>
        <v>4.5723822643480294E-3</v>
      </c>
      <c r="BF1652" s="13">
        <f t="shared" si="2229"/>
        <v>1.8208491926445631E-3</v>
      </c>
      <c r="BG1652" s="13">
        <f t="shared" si="2230"/>
        <v>4.8340836944832149E-4</v>
      </c>
      <c r="BH1652" s="13">
        <f t="shared" si="2231"/>
        <v>9.6253297333737873E-5</v>
      </c>
      <c r="BI1652" s="13">
        <f t="shared" si="2232"/>
        <v>1.5332291012156157E-5</v>
      </c>
      <c r="BJ1652" s="14">
        <f t="shared" si="2233"/>
        <v>0.13733196779510157</v>
      </c>
      <c r="BK1652" s="14">
        <f t="shared" si="2234"/>
        <v>0.20156055861750558</v>
      </c>
      <c r="BL1652" s="14">
        <f t="shared" si="2235"/>
        <v>0.57372283855393069</v>
      </c>
      <c r="BM1652" s="14">
        <f t="shared" si="2236"/>
        <v>0.53160032771307197</v>
      </c>
      <c r="BN1652" s="14">
        <f t="shared" si="2237"/>
        <v>0.46349116795156287</v>
      </c>
    </row>
    <row r="1653" spans="1:66" x14ac:dyDescent="0.25">
      <c r="A1653" t="s">
        <v>351</v>
      </c>
      <c r="B1653" t="s">
        <v>165</v>
      </c>
      <c r="C1653" t="s">
        <v>164</v>
      </c>
      <c r="D1653" t="s">
        <v>405</v>
      </c>
      <c r="E1653" s="10">
        <f>VLOOKUP(A1653,home!$A$2:$E$405,3,FALSE)</f>
        <v>1.3077000000000001</v>
      </c>
      <c r="F1653" s="10">
        <f>VLOOKUP(B1653,home!$B$2:$E$405,3,FALSE)</f>
        <v>0.82350000000000001</v>
      </c>
      <c r="G1653" s="10">
        <f>VLOOKUP(C1653,away!$B$2:$E$405,4,FALSE)</f>
        <v>0.88229999999999997</v>
      </c>
      <c r="H1653" s="10">
        <f>VLOOKUP(A1653,away!$A$2:$E$405,3,FALSE)</f>
        <v>1.1667000000000001</v>
      </c>
      <c r="I1653" s="10">
        <f>VLOOKUP(C1653,away!$B$2:$E$405,3,FALSE)</f>
        <v>1.1208</v>
      </c>
      <c r="J1653" s="10">
        <f>VLOOKUP(B1653,home!$B$2:$E$405,4,FALSE)</f>
        <v>1.3846000000000001</v>
      </c>
      <c r="K1653" s="12">
        <f t="shared" si="2182"/>
        <v>0.95014088518500006</v>
      </c>
      <c r="L1653" s="12">
        <f t="shared" si="2183"/>
        <v>1.8105546886560004</v>
      </c>
      <c r="M1653" s="13">
        <f t="shared" si="2184"/>
        <v>6.3247759568675344E-2</v>
      </c>
      <c r="N1653" s="13">
        <f t="shared" si="2185"/>
        <v>6.0094282262549259E-2</v>
      </c>
      <c r="O1653" s="13">
        <f t="shared" si="2186"/>
        <v>0.11451352763405255</v>
      </c>
      <c r="P1653" s="13">
        <f t="shared" si="2187"/>
        <v>0.10880398451187567</v>
      </c>
      <c r="Q1653" s="13">
        <f t="shared" si="2188"/>
        <v>2.8549017271747891E-2</v>
      </c>
      <c r="R1653" s="13">
        <f t="shared" si="2189"/>
        <v>0.10366650218618619</v>
      </c>
      <c r="S1653" s="13">
        <f t="shared" si="2190"/>
        <v>4.6793384960957682E-2</v>
      </c>
      <c r="T1653" s="13">
        <f t="shared" si="2191"/>
        <v>5.1689557077884286E-2</v>
      </c>
      <c r="U1653" s="13">
        <f t="shared" si="2192"/>
        <v>9.8497782151215699E-2</v>
      </c>
      <c r="V1653" s="13">
        <f t="shared" si="2193"/>
        <v>8.944202164930375E-3</v>
      </c>
      <c r="W1653" s="13">
        <f t="shared" si="2194"/>
        <v>9.0418628472468017E-3</v>
      </c>
      <c r="X1653" s="13">
        <f t="shared" si="2195"/>
        <v>1.6370787172267191E-2</v>
      </c>
      <c r="Y1653" s="13">
        <f t="shared" si="2196"/>
        <v>1.4820102735868939E-2</v>
      </c>
      <c r="Z1653" s="13">
        <f t="shared" si="2197"/>
        <v>6.2564623863255633E-2</v>
      </c>
      <c r="AA1653" s="13">
        <f t="shared" si="2198"/>
        <v>5.9445207098700298E-2</v>
      </c>
      <c r="AB1653" s="13">
        <f t="shared" si="2199"/>
        <v>2.8240660846382368E-2</v>
      </c>
      <c r="AC1653" s="13">
        <f t="shared" si="2200"/>
        <v>9.6165939361011284E-4</v>
      </c>
      <c r="AD1653" s="13">
        <f t="shared" si="2201"/>
        <v>2.14776089235111E-3</v>
      </c>
      <c r="AE1653" s="13">
        <f t="shared" si="2202"/>
        <v>3.8886385537582973E-3</v>
      </c>
      <c r="AF1653" s="13">
        <f t="shared" si="2203"/>
        <v>3.5202963829977876E-3</v>
      </c>
      <c r="AG1653" s="13">
        <f t="shared" si="2204"/>
        <v>2.1245630405651345E-3</v>
      </c>
      <c r="AH1653" s="13">
        <f t="shared" si="2205"/>
        <v>2.8319168269904136E-2</v>
      </c>
      <c r="AI1653" s="13">
        <f t="shared" si="2206"/>
        <v>2.6907199607669689E-2</v>
      </c>
      <c r="AJ1653" s="13">
        <f t="shared" si="2207"/>
        <v>1.2782815226540378E-2</v>
      </c>
      <c r="AK1653" s="13">
        <f t="shared" si="2208"/>
        <v>4.0484917915004585E-3</v>
      </c>
      <c r="AL1653" s="13">
        <f t="shared" si="2209"/>
        <v>6.617301512755919E-5</v>
      </c>
      <c r="AM1653" s="13">
        <f t="shared" si="2210"/>
        <v>4.081350870848419E-4</v>
      </c>
      <c r="AN1653" s="13">
        <f t="shared" si="2211"/>
        <v>7.3895089552648548E-4</v>
      </c>
      <c r="AO1653" s="13">
        <f t="shared" si="2212"/>
        <v>6.6895550429101449E-4</v>
      </c>
      <c r="AP1653" s="13">
        <f t="shared" si="2213"/>
        <v>4.0372684159877844E-4</v>
      </c>
      <c r="AQ1653" s="13">
        <f t="shared" si="2214"/>
        <v>1.8274238149823663E-4</v>
      </c>
      <c r="AR1653" s="13">
        <f t="shared" si="2215"/>
        <v>1.0254680577982636E-2</v>
      </c>
      <c r="AS1653" s="13">
        <f t="shared" si="2216"/>
        <v>9.7433912816538518E-3</v>
      </c>
      <c r="AT1653" s="13">
        <f t="shared" si="2217"/>
        <v>4.6287972085272003E-3</v>
      </c>
      <c r="AU1653" s="13">
        <f t="shared" si="2218"/>
        <v>1.4660031590172976E-3</v>
      </c>
      <c r="AV1653" s="13">
        <f t="shared" si="2219"/>
        <v>3.4822738479817531E-4</v>
      </c>
      <c r="AW1653" s="13">
        <f t="shared" si="2220"/>
        <v>3.1621180304529718E-6</v>
      </c>
      <c r="AX1653" s="13">
        <f t="shared" si="2221"/>
        <v>6.4630972152974775E-5</v>
      </c>
      <c r="AY1653" s="13">
        <f t="shared" si="2222"/>
        <v>1.1701790966396389E-4</v>
      </c>
      <c r="AZ1653" s="13">
        <f t="shared" si="2223"/>
        <v>1.0593366249940708E-4</v>
      </c>
      <c r="BA1653" s="13">
        <f t="shared" si="2224"/>
        <v>6.3932896441601259E-5</v>
      </c>
      <c r="BB1653" s="13">
        <f t="shared" si="2225"/>
        <v>2.8938501352924914E-5</v>
      </c>
      <c r="BC1653" s="13">
        <f t="shared" si="2226"/>
        <v>1.0478947861443247E-5</v>
      </c>
      <c r="BD1653" s="13">
        <f t="shared" si="2227"/>
        <v>3.0944433335226801E-3</v>
      </c>
      <c r="BE1653" s="13">
        <f t="shared" si="2228"/>
        <v>2.9401571280680619E-3</v>
      </c>
      <c r="BF1653" s="13">
        <f t="shared" si="2229"/>
        <v>1.3967817481227876E-3</v>
      </c>
      <c r="BG1653" s="13">
        <f t="shared" si="2230"/>
        <v>4.4237981552387918E-4</v>
      </c>
      <c r="BH1653" s="13">
        <f t="shared" si="2231"/>
        <v>1.0508078737745888E-4</v>
      </c>
      <c r="BI1653" s="13">
        <f t="shared" si="2232"/>
        <v>1.9968310466951114E-5</v>
      </c>
      <c r="BJ1653" s="14">
        <f t="shared" si="2233"/>
        <v>0.19504031183720838</v>
      </c>
      <c r="BK1653" s="14">
        <f t="shared" si="2234"/>
        <v>0.22893418152484074</v>
      </c>
      <c r="BL1653" s="14">
        <f t="shared" si="2235"/>
        <v>0.51086126554721289</v>
      </c>
      <c r="BM1653" s="14">
        <f t="shared" si="2236"/>
        <v>0.5184114535457971</v>
      </c>
      <c r="BN1653" s="14">
        <f t="shared" si="2237"/>
        <v>0.4788750734350869</v>
      </c>
    </row>
    <row r="1654" spans="1:66" x14ac:dyDescent="0.25">
      <c r="A1654" t="s">
        <v>351</v>
      </c>
      <c r="B1654" t="s">
        <v>166</v>
      </c>
      <c r="C1654" t="s">
        <v>163</v>
      </c>
      <c r="D1654" t="s">
        <v>405</v>
      </c>
      <c r="E1654" s="10">
        <f>VLOOKUP(A1654,home!$A$2:$E$405,3,FALSE)</f>
        <v>1.3077000000000001</v>
      </c>
      <c r="F1654" s="10">
        <f>VLOOKUP(B1654,home!$B$2:$E$405,3,FALSE)</f>
        <v>1.647</v>
      </c>
      <c r="G1654" s="10">
        <f>VLOOKUP(C1654,away!$B$2:$E$405,4,FALSE)</f>
        <v>0.76470000000000005</v>
      </c>
      <c r="H1654" s="10">
        <f>VLOOKUP(A1654,away!$A$2:$E$405,3,FALSE)</f>
        <v>1.1667000000000001</v>
      </c>
      <c r="I1654" s="10">
        <f>VLOOKUP(C1654,away!$B$2:$E$405,3,FALSE)</f>
        <v>1.6483000000000001</v>
      </c>
      <c r="J1654" s="10">
        <f>VLOOKUP(B1654,home!$B$2:$E$405,4,FALSE)</f>
        <v>1.0548999999999999</v>
      </c>
      <c r="K1654" s="12">
        <f t="shared" si="2182"/>
        <v>1.6469970189300003</v>
      </c>
      <c r="L1654" s="12">
        <f t="shared" si="2183"/>
        <v>2.0286482413890004</v>
      </c>
      <c r="M1654" s="13">
        <f t="shared" si="2184"/>
        <v>2.5333053833346372E-2</v>
      </c>
      <c r="N1654" s="13">
        <f t="shared" si="2185"/>
        <v>4.1723464143914687E-2</v>
      </c>
      <c r="O1654" s="13">
        <f t="shared" si="2186"/>
        <v>5.1391855108030994E-2</v>
      </c>
      <c r="P1654" s="13">
        <f t="shared" si="2187"/>
        <v>8.4642232160209552E-2</v>
      </c>
      <c r="Q1654" s="13">
        <f t="shared" si="2188"/>
        <v>3.4359210532230129E-2</v>
      </c>
      <c r="R1654" s="13">
        <f t="shared" si="2189"/>
        <v>5.2127998243312705E-2</v>
      </c>
      <c r="S1654" s="13">
        <f t="shared" si="2190"/>
        <v>7.070118265442106E-2</v>
      </c>
      <c r="T1654" s="13">
        <f t="shared" si="2191"/>
        <v>6.9702752021723074E-2</v>
      </c>
      <c r="U1654" s="13">
        <f t="shared" si="2192"/>
        <v>8.5854657709524315E-2</v>
      </c>
      <c r="V1654" s="13">
        <f t="shared" si="2193"/>
        <v>2.6247245356050448E-2</v>
      </c>
      <c r="W1654" s="13">
        <f t="shared" si="2194"/>
        <v>1.8863172439790434E-2</v>
      </c>
      <c r="X1654" s="13">
        <f t="shared" si="2195"/>
        <v>3.8266741596998326E-2</v>
      </c>
      <c r="Y1654" s="13">
        <f t="shared" si="2196"/>
        <v>3.8814879022218987E-2</v>
      </c>
      <c r="Z1654" s="13">
        <f t="shared" si="2197"/>
        <v>3.5249790654475067E-2</v>
      </c>
      <c r="AA1654" s="13">
        <f t="shared" si="2198"/>
        <v>5.8056300125827021E-2</v>
      </c>
      <c r="AB1654" s="13">
        <f t="shared" si="2199"/>
        <v>4.7809276618671258E-2</v>
      </c>
      <c r="AC1654" s="13">
        <f t="shared" si="2200"/>
        <v>5.4810442752179101E-3</v>
      </c>
      <c r="AD1654" s="13">
        <f t="shared" si="2201"/>
        <v>7.7668971939743436E-3</v>
      </c>
      <c r="AE1654" s="13">
        <f t="shared" si="2202"/>
        <v>1.5756302333605216E-2</v>
      </c>
      <c r="AF1654" s="13">
        <f t="shared" si="2203"/>
        <v>1.5981997509930814E-2</v>
      </c>
      <c r="AG1654" s="13">
        <f t="shared" si="2204"/>
        <v>1.0807283714134842E-2</v>
      </c>
      <c r="AH1654" s="13">
        <f t="shared" si="2205"/>
        <v>1.7877356455132824E-2</v>
      </c>
      <c r="AI1654" s="13">
        <f t="shared" si="2206"/>
        <v>2.9443952787952758E-2</v>
      </c>
      <c r="AJ1654" s="13">
        <f t="shared" si="2207"/>
        <v>2.4247051233636935E-2</v>
      </c>
      <c r="AK1654" s="13">
        <f t="shared" si="2208"/>
        <v>1.3311607033214342E-2</v>
      </c>
      <c r="AL1654" s="13">
        <f t="shared" si="2209"/>
        <v>7.3252569559964303E-4</v>
      </c>
      <c r="AM1654" s="13">
        <f t="shared" si="2210"/>
        <v>2.5584113049623046E-3</v>
      </c>
      <c r="AN1654" s="13">
        <f t="shared" si="2211"/>
        <v>5.190116594561517E-3</v>
      </c>
      <c r="AO1654" s="13">
        <f t="shared" si="2212"/>
        <v>5.2644604510805448E-3</v>
      </c>
      <c r="AP1654" s="13">
        <f t="shared" si="2213"/>
        <v>3.5599128119821631E-3</v>
      </c>
      <c r="AQ1654" s="13">
        <f t="shared" si="2214"/>
        <v>1.8054527163814474E-3</v>
      </c>
      <c r="AR1654" s="13">
        <f t="shared" si="2215"/>
        <v>7.2533735466778961E-3</v>
      </c>
      <c r="AS1654" s="13">
        <f t="shared" si="2216"/>
        <v>1.1946284608564218E-2</v>
      </c>
      <c r="AT1654" s="13">
        <f t="shared" si="2217"/>
        <v>9.8377475687973087E-3</v>
      </c>
      <c r="AU1654" s="13">
        <f t="shared" si="2218"/>
        <v>5.4009136395983424E-3</v>
      </c>
      <c r="AV1654" s="13">
        <f t="shared" si="2219"/>
        <v>2.2238221659792111E-3</v>
      </c>
      <c r="AW1654" s="13">
        <f t="shared" si="2220"/>
        <v>6.7986068054878121E-5</v>
      </c>
      <c r="AX1654" s="13">
        <f t="shared" si="2221"/>
        <v>7.0228263207828808E-4</v>
      </c>
      <c r="AY1654" s="13">
        <f t="shared" si="2222"/>
        <v>1.4246844265236576E-3</v>
      </c>
      <c r="AZ1654" s="13">
        <f t="shared" si="2223"/>
        <v>1.4450917782007574E-3</v>
      </c>
      <c r="BA1654" s="13">
        <f t="shared" si="2224"/>
        <v>9.7719429816422315E-4</v>
      </c>
      <c r="BB1654" s="13">
        <f t="shared" si="2225"/>
        <v>4.9559587361655262E-4</v>
      </c>
      <c r="BC1654" s="13">
        <f t="shared" si="2226"/>
        <v>2.0107793949037289E-4</v>
      </c>
      <c r="BD1654" s="13">
        <f t="shared" si="2227"/>
        <v>2.4524239149342681E-3</v>
      </c>
      <c r="BE1654" s="13">
        <f t="shared" si="2228"/>
        <v>4.0391348770493799E-3</v>
      </c>
      <c r="BF1654" s="13">
        <f t="shared" si="2229"/>
        <v>3.3262215507782618E-3</v>
      </c>
      <c r="BG1654" s="13">
        <f t="shared" si="2230"/>
        <v>1.8260923261441736E-3</v>
      </c>
      <c r="BH1654" s="13">
        <f t="shared" si="2231"/>
        <v>7.5189215436260071E-4</v>
      </c>
      <c r="BI1654" s="13">
        <f t="shared" si="2232"/>
        <v>2.4767282735841165E-4</v>
      </c>
      <c r="BJ1654" s="14">
        <f t="shared" si="2233"/>
        <v>0.31566698133556259</v>
      </c>
      <c r="BK1654" s="14">
        <f t="shared" si="2234"/>
        <v>0.21456196840136865</v>
      </c>
      <c r="BL1654" s="14">
        <f t="shared" si="2235"/>
        <v>0.42942563449554721</v>
      </c>
      <c r="BM1654" s="14">
        <f t="shared" si="2236"/>
        <v>0.7039698625074402</v>
      </c>
      <c r="BN1654" s="14">
        <f t="shared" si="2237"/>
        <v>0.28957781402104443</v>
      </c>
    </row>
    <row r="1655" spans="1:66" x14ac:dyDescent="0.25">
      <c r="A1655" t="s">
        <v>345</v>
      </c>
      <c r="B1655" t="s">
        <v>217</v>
      </c>
      <c r="C1655" t="s">
        <v>223</v>
      </c>
      <c r="D1655" t="s">
        <v>405</v>
      </c>
      <c r="E1655" s="10">
        <f>VLOOKUP(A1655,home!$A$2:$E$405,3,FALSE)</f>
        <v>1.8438000000000001</v>
      </c>
      <c r="F1655" s="10">
        <f>VLOOKUP(B1655,home!$B$2:$E$405,3,FALSE)</f>
        <v>1.1751</v>
      </c>
      <c r="G1655" s="10">
        <f>VLOOKUP(C1655,away!$B$2:$E$405,4,FALSE)</f>
        <v>0.72309999999999997</v>
      </c>
      <c r="H1655" s="10">
        <f>VLOOKUP(A1655,away!$A$2:$E$405,3,FALSE)</f>
        <v>1.2188000000000001</v>
      </c>
      <c r="I1655" s="10">
        <f>VLOOKUP(C1655,away!$B$2:$E$405,3,FALSE)</f>
        <v>1.1623000000000001</v>
      </c>
      <c r="J1655" s="10">
        <f>VLOOKUP(B1655,home!$B$2:$E$405,4,FALSE)</f>
        <v>0.75209999999999999</v>
      </c>
      <c r="K1655" s="12">
        <f t="shared" si="2182"/>
        <v>1.5667041666780002</v>
      </c>
      <c r="L1655" s="12">
        <f t="shared" si="2183"/>
        <v>1.0654333136040002</v>
      </c>
      <c r="M1655" s="13">
        <f t="shared" si="2184"/>
        <v>7.1924560486550007E-2</v>
      </c>
      <c r="N1655" s="13">
        <f t="shared" si="2185"/>
        <v>0.11268450860076175</v>
      </c>
      <c r="O1655" s="13">
        <f t="shared" si="2186"/>
        <v>7.6630822808696306E-2</v>
      </c>
      <c r="P1655" s="13">
        <f t="shared" si="2187"/>
        <v>0.12005782939034804</v>
      </c>
      <c r="Q1655" s="13">
        <f t="shared" si="2188"/>
        <v>8.8271644572438204E-2</v>
      </c>
      <c r="R1655" s="13">
        <f t="shared" si="2189"/>
        <v>4.0822515734635148E-2</v>
      </c>
      <c r="S1655" s="13">
        <f t="shared" si="2190"/>
        <v>5.0100696828788184E-2</v>
      </c>
      <c r="T1655" s="13">
        <f t="shared" si="2191"/>
        <v>9.4047550774087385E-2</v>
      </c>
      <c r="U1655" s="13">
        <f t="shared" si="2192"/>
        <v>6.3956805495731114E-2</v>
      </c>
      <c r="V1655" s="13">
        <f t="shared" si="2193"/>
        <v>9.2921139586602964E-3</v>
      </c>
      <c r="W1655" s="13">
        <f t="shared" si="2194"/>
        <v>4.6098517783719463E-2</v>
      </c>
      <c r="X1655" s="13">
        <f t="shared" si="2195"/>
        <v>4.9114896554541154E-2</v>
      </c>
      <c r="Y1655" s="13">
        <f t="shared" si="2196"/>
        <v>2.6164323491711234E-2</v>
      </c>
      <c r="Z1655" s="13">
        <f t="shared" si="2197"/>
        <v>1.4497889402934588E-2</v>
      </c>
      <c r="AA1655" s="13">
        <f t="shared" si="2198"/>
        <v>2.2713903735614445E-2</v>
      </c>
      <c r="AB1655" s="13">
        <f t="shared" si="2199"/>
        <v>1.7792983812055074E-2</v>
      </c>
      <c r="AC1655" s="13">
        <f t="shared" si="2200"/>
        <v>9.6941071378976902E-4</v>
      </c>
      <c r="AD1655" s="13">
        <f t="shared" si="2201"/>
        <v>1.80556849723583E-2</v>
      </c>
      <c r="AE1655" s="13">
        <f t="shared" si="2202"/>
        <v>1.9237128269489652E-2</v>
      </c>
      <c r="AF1655" s="13">
        <f t="shared" si="2203"/>
        <v>1.0247938658193774E-2</v>
      </c>
      <c r="AG1655" s="13">
        <f t="shared" si="2204"/>
        <v>3.6394984140699746E-3</v>
      </c>
      <c r="AH1655" s="13">
        <f t="shared" si="2205"/>
        <v>3.861633586708229E-3</v>
      </c>
      <c r="AI1655" s="13">
        <f t="shared" si="2206"/>
        <v>6.0500374304794935E-3</v>
      </c>
      <c r="AJ1655" s="13">
        <f t="shared" si="2207"/>
        <v>4.7393094254450426E-3</v>
      </c>
      <c r="AK1655" s="13">
        <f t="shared" si="2208"/>
        <v>2.4750319413403554E-3</v>
      </c>
      <c r="AL1655" s="13">
        <f t="shared" si="2209"/>
        <v>6.4726343990443596E-5</v>
      </c>
      <c r="AM1655" s="13">
        <f t="shared" si="2210"/>
        <v>5.6575833756838164E-3</v>
      </c>
      <c r="AN1655" s="13">
        <f t="shared" si="2211"/>
        <v>6.0277778029457132E-3</v>
      </c>
      <c r="AO1655" s="13">
        <f t="shared" si="2212"/>
        <v>3.2110976391305458E-3</v>
      </c>
      <c r="AP1655" s="13">
        <f t="shared" si="2213"/>
        <v>1.1404034659882798E-3</v>
      </c>
      <c r="AQ1655" s="13">
        <f t="shared" si="2214"/>
        <v>3.0375596090334491E-4</v>
      </c>
      <c r="AR1655" s="13">
        <f t="shared" si="2215"/>
        <v>8.228626136422099E-4</v>
      </c>
      <c r="AS1655" s="13">
        <f t="shared" si="2216"/>
        <v>1.2891822853967998E-3</v>
      </c>
      <c r="AT1655" s="13">
        <f t="shared" si="2217"/>
        <v>1.0098836290693167E-3</v>
      </c>
      <c r="AU1655" s="13">
        <f t="shared" si="2218"/>
        <v>5.2739629650759936E-4</v>
      </c>
      <c r="AV1655" s="13">
        <f t="shared" si="2219"/>
        <v>2.0656849380725059E-4</v>
      </c>
      <c r="AW1655" s="13">
        <f t="shared" si="2220"/>
        <v>3.0011786390017558E-6</v>
      </c>
      <c r="AX1655" s="13">
        <f t="shared" si="2221"/>
        <v>1.4772932413353362E-3</v>
      </c>
      <c r="AY1655" s="13">
        <f t="shared" si="2222"/>
        <v>1.5739574332807012E-3</v>
      </c>
      <c r="AZ1655" s="13">
        <f t="shared" si="2223"/>
        <v>8.384733418059522E-4</v>
      </c>
      <c r="BA1655" s="13">
        <f t="shared" si="2224"/>
        <v>2.9777914364297839E-4</v>
      </c>
      <c r="BB1655" s="13">
        <f t="shared" si="2225"/>
        <v>7.9315954933425E-5</v>
      </c>
      <c r="BC1655" s="13">
        <f t="shared" si="2226"/>
        <v>1.6901172137276912E-5</v>
      </c>
      <c r="BD1655" s="13">
        <f t="shared" si="2227"/>
        <v>1.4611754018227792E-4</v>
      </c>
      <c r="BE1655" s="13">
        <f t="shared" si="2228"/>
        <v>2.2892295902831496E-4</v>
      </c>
      <c r="BF1655" s="13">
        <f t="shared" si="2229"/>
        <v>1.7932727687895912E-4</v>
      </c>
      <c r="BG1655" s="13">
        <f t="shared" si="2230"/>
        <v>9.3650930628428201E-5</v>
      </c>
      <c r="BH1655" s="13">
        <f t="shared" si="2231"/>
        <v>3.6680825807207719E-5</v>
      </c>
      <c r="BI1655" s="13">
        <f t="shared" si="2232"/>
        <v>1.1493600525868443E-5</v>
      </c>
      <c r="BJ1655" s="14">
        <f t="shared" si="2233"/>
        <v>0.4881860306231583</v>
      </c>
      <c r="BK1655" s="14">
        <f t="shared" si="2234"/>
        <v>0.25398329515540741</v>
      </c>
      <c r="BL1655" s="14">
        <f t="shared" si="2235"/>
        <v>0.24359513042217951</v>
      </c>
      <c r="BM1655" s="14">
        <f t="shared" si="2236"/>
        <v>0.48829950775560865</v>
      </c>
      <c r="BN1655" s="14">
        <f t="shared" si="2237"/>
        <v>0.51039188159342941</v>
      </c>
    </row>
    <row r="1656" spans="1:66" x14ac:dyDescent="0.25">
      <c r="A1656" t="s">
        <v>345</v>
      </c>
      <c r="B1656" t="s">
        <v>219</v>
      </c>
      <c r="C1656" t="s">
        <v>226</v>
      </c>
      <c r="D1656" t="s">
        <v>405</v>
      </c>
      <c r="E1656" s="10">
        <f>VLOOKUP(A1656,home!$A$2:$E$405,3,FALSE)</f>
        <v>1.8438000000000001</v>
      </c>
      <c r="F1656" s="10">
        <f>VLOOKUP(B1656,home!$B$2:$E$405,3,FALSE)</f>
        <v>0.76829999999999998</v>
      </c>
      <c r="G1656" s="10">
        <f>VLOOKUP(C1656,away!$B$2:$E$405,4,FALSE)</f>
        <v>1.2655000000000001</v>
      </c>
      <c r="H1656" s="10">
        <f>VLOOKUP(A1656,away!$A$2:$E$405,3,FALSE)</f>
        <v>1.2188000000000001</v>
      </c>
      <c r="I1656" s="10">
        <f>VLOOKUP(C1656,away!$B$2:$E$405,3,FALSE)</f>
        <v>1.0940000000000001</v>
      </c>
      <c r="J1656" s="10">
        <f>VLOOKUP(B1656,home!$B$2:$E$405,4,FALSE)</f>
        <v>0.82050000000000001</v>
      </c>
      <c r="K1656" s="12">
        <f t="shared" si="2182"/>
        <v>1.7926965938700001</v>
      </c>
      <c r="L1656" s="12">
        <f t="shared" si="2183"/>
        <v>1.0940277876000002</v>
      </c>
      <c r="M1656" s="13">
        <f t="shared" si="2184"/>
        <v>5.5758557566555456E-2</v>
      </c>
      <c r="N1656" s="13">
        <f t="shared" si="2185"/>
        <v>9.9958176228668275E-2</v>
      </c>
      <c r="O1656" s="13">
        <f t="shared" si="2186"/>
        <v>6.1001411374305911E-2</v>
      </c>
      <c r="P1656" s="13">
        <f t="shared" si="2187"/>
        <v>0.10935702239198088</v>
      </c>
      <c r="Q1656" s="13">
        <f t="shared" si="2188"/>
        <v>8.9597341027295427E-2</v>
      </c>
      <c r="R1656" s="13">
        <f t="shared" si="2189"/>
        <v>3.3368619563154685E-2</v>
      </c>
      <c r="S1656" s="13">
        <f t="shared" si="2190"/>
        <v>5.3619385383873855E-2</v>
      </c>
      <c r="T1656" s="13">
        <f t="shared" si="2191"/>
        <v>9.8021980778934745E-2</v>
      </c>
      <c r="U1656" s="13">
        <f t="shared" si="2192"/>
        <v>5.9819810633011249E-2</v>
      </c>
      <c r="V1656" s="13">
        <f t="shared" si="2193"/>
        <v>1.1684616643960338E-2</v>
      </c>
      <c r="W1656" s="13">
        <f t="shared" si="2194"/>
        <v>5.3540282693147138E-2</v>
      </c>
      <c r="X1656" s="13">
        <f t="shared" si="2195"/>
        <v>5.8574557022262337E-2</v>
      </c>
      <c r="Y1656" s="13">
        <f t="shared" si="2196"/>
        <v>3.204109651435786E-2</v>
      </c>
      <c r="Z1656" s="13">
        <f t="shared" si="2197"/>
        <v>1.2168732345314738E-2</v>
      </c>
      <c r="AA1656" s="13">
        <f t="shared" si="2198"/>
        <v>2.1814845027161429E-2</v>
      </c>
      <c r="AB1656" s="13">
        <f t="shared" si="2199"/>
        <v>1.9553699187997105E-2</v>
      </c>
      <c r="AC1656" s="13">
        <f t="shared" si="2200"/>
        <v>1.4322856209673059E-3</v>
      </c>
      <c r="AD1656" s="13">
        <f t="shared" si="2201"/>
        <v>2.399537060471044E-2</v>
      </c>
      <c r="AE1656" s="13">
        <f t="shared" si="2202"/>
        <v>2.625160221531344E-2</v>
      </c>
      <c r="AF1656" s="13">
        <f t="shared" si="2203"/>
        <v>1.4359991146287313E-2</v>
      </c>
      <c r="AG1656" s="13">
        <f t="shared" si="2204"/>
        <v>5.2367431145761015E-3</v>
      </c>
      <c r="AH1656" s="13">
        <f t="shared" si="2205"/>
        <v>3.3282328314103099E-3</v>
      </c>
      <c r="AI1656" s="13">
        <f t="shared" si="2206"/>
        <v>5.9665116604755682E-3</v>
      </c>
      <c r="AJ1656" s="13">
        <f t="shared" si="2207"/>
        <v>5.3480725655100959E-3</v>
      </c>
      <c r="AK1656" s="13">
        <f t="shared" si="2208"/>
        <v>3.1958238239865157E-3</v>
      </c>
      <c r="AL1656" s="13">
        <f t="shared" si="2209"/>
        <v>1.1236337348710932E-4</v>
      </c>
      <c r="AM1656" s="13">
        <f t="shared" si="2210"/>
        <v>8.603283830342541E-3</v>
      </c>
      <c r="AN1656" s="13">
        <f t="shared" si="2211"/>
        <v>9.4122315750045059E-3</v>
      </c>
      <c r="AO1656" s="13">
        <f t="shared" si="2212"/>
        <v>5.1486214431905215E-3</v>
      </c>
      <c r="AP1656" s="13">
        <f t="shared" si="2213"/>
        <v>1.8775783088945492E-3</v>
      </c>
      <c r="AQ1656" s="13">
        <f t="shared" si="2214"/>
        <v>5.1353071083141315E-4</v>
      </c>
      <c r="AR1656" s="13">
        <f t="shared" si="2215"/>
        <v>7.2823584023310145E-4</v>
      </c>
      <c r="AS1656" s="13">
        <f t="shared" si="2216"/>
        <v>1.3055059103199383E-3</v>
      </c>
      <c r="AT1656" s="13">
        <f t="shared" si="2217"/>
        <v>1.1701879993538538E-3</v>
      </c>
      <c r="AU1656" s="13">
        <f t="shared" si="2218"/>
        <v>6.9926401354306826E-4</v>
      </c>
      <c r="AV1656" s="13">
        <f t="shared" si="2219"/>
        <v>3.1339205382363095E-4</v>
      </c>
      <c r="AW1656" s="13">
        <f t="shared" si="2220"/>
        <v>6.1214938152474317E-6</v>
      </c>
      <c r="AX1656" s="13">
        <f t="shared" si="2221"/>
        <v>2.5705129364586563E-3</v>
      </c>
      <c r="AY1656" s="13">
        <f t="shared" si="2222"/>
        <v>2.8122125808710437E-3</v>
      </c>
      <c r="AZ1656" s="13">
        <f t="shared" si="2223"/>
        <v>1.5383193540556171E-3</v>
      </c>
      <c r="BA1656" s="13">
        <f t="shared" si="2224"/>
        <v>5.6098803984657624E-4</v>
      </c>
      <c r="BB1656" s="13">
        <f t="shared" si="2225"/>
        <v>1.5343412602585258E-4</v>
      </c>
      <c r="BC1656" s="13">
        <f t="shared" si="2226"/>
        <v>3.3572239487680632E-5</v>
      </c>
      <c r="BD1656" s="13">
        <f t="shared" si="2227"/>
        <v>1.3278504085687448E-4</v>
      </c>
      <c r="BE1656" s="13">
        <f t="shared" si="2228"/>
        <v>2.3804329046100763E-4</v>
      </c>
      <c r="BF1656" s="13">
        <f t="shared" si="2229"/>
        <v>2.1336969800152779E-4</v>
      </c>
      <c r="BG1656" s="13">
        <f t="shared" si="2230"/>
        <v>1.2750237694746986E-4</v>
      </c>
      <c r="BH1656" s="13">
        <f t="shared" si="2231"/>
        <v>5.7143269216014504E-5</v>
      </c>
      <c r="BI1656" s="13">
        <f t="shared" si="2232"/>
        <v>2.0488108817229114E-5</v>
      </c>
      <c r="BJ1656" s="14">
        <f t="shared" si="2233"/>
        <v>0.53480142649056195</v>
      </c>
      <c r="BK1656" s="14">
        <f t="shared" si="2234"/>
        <v>0.23477644356169597</v>
      </c>
      <c r="BL1656" s="14">
        <f t="shared" si="2235"/>
        <v>0.21840294426858661</v>
      </c>
      <c r="BM1656" s="14">
        <f t="shared" si="2236"/>
        <v>0.54830232742714291</v>
      </c>
      <c r="BN1656" s="14">
        <f t="shared" si="2237"/>
        <v>0.44904112815196062</v>
      </c>
    </row>
    <row r="1657" spans="1:66" x14ac:dyDescent="0.25">
      <c r="A1657" t="s">
        <v>345</v>
      </c>
      <c r="B1657" t="s">
        <v>220</v>
      </c>
      <c r="C1657" t="s">
        <v>218</v>
      </c>
      <c r="D1657" t="s">
        <v>405</v>
      </c>
      <c r="E1657" s="10">
        <f>VLOOKUP(A1657,home!$A$2:$E$405,3,FALSE)</f>
        <v>1.8438000000000001</v>
      </c>
      <c r="F1657" s="10">
        <f>VLOOKUP(B1657,home!$B$2:$E$405,3,FALSE)</f>
        <v>0.8135</v>
      </c>
      <c r="G1657" s="10">
        <f>VLOOKUP(C1657,away!$B$2:$E$405,4,FALSE)</f>
        <v>0.99429999999999996</v>
      </c>
      <c r="H1657" s="10">
        <f>VLOOKUP(A1657,away!$A$2:$E$405,3,FALSE)</f>
        <v>1.2188000000000001</v>
      </c>
      <c r="I1657" s="10">
        <f>VLOOKUP(C1657,away!$B$2:$E$405,3,FALSE)</f>
        <v>0.54700000000000004</v>
      </c>
      <c r="J1657" s="10">
        <f>VLOOKUP(B1657,home!$B$2:$E$405,4,FALSE)</f>
        <v>1.0256000000000001</v>
      </c>
      <c r="K1657" s="12">
        <f t="shared" si="2182"/>
        <v>1.49138169159</v>
      </c>
      <c r="L1657" s="12">
        <f t="shared" si="2183"/>
        <v>0.68375070016000017</v>
      </c>
      <c r="M1657" s="13">
        <f t="shared" si="2184"/>
        <v>0.11359311388407881</v>
      </c>
      <c r="N1657" s="13">
        <f t="shared" si="2185"/>
        <v>0.16941069033741293</v>
      </c>
      <c r="O1657" s="13">
        <f t="shared" si="2186"/>
        <v>7.7669371151593503E-2</v>
      </c>
      <c r="P1657" s="13">
        <f t="shared" si="2187"/>
        <v>0.11583467813279506</v>
      </c>
      <c r="Q1657" s="13">
        <f t="shared" si="2188"/>
        <v>0.12632800096442032</v>
      </c>
      <c r="R1657" s="13">
        <f t="shared" si="2189"/>
        <v>2.6553243452944488E-2</v>
      </c>
      <c r="S1657" s="13">
        <f t="shared" si="2190"/>
        <v>2.9530118946780749E-2</v>
      </c>
      <c r="T1657" s="13">
        <f t="shared" si="2191"/>
        <v>8.6376859109235551E-2</v>
      </c>
      <c r="U1657" s="13">
        <f t="shared" si="2192"/>
        <v>3.9601021138053437E-2</v>
      </c>
      <c r="V1657" s="13">
        <f t="shared" si="2193"/>
        <v>3.3458716588071224E-3</v>
      </c>
      <c r="W1657" s="13">
        <f t="shared" si="2194"/>
        <v>6.280108925783344E-2</v>
      </c>
      <c r="X1657" s="13">
        <f t="shared" si="2195"/>
        <v>4.2940288750854275E-2</v>
      </c>
      <c r="Y1657" s="13">
        <f t="shared" si="2196"/>
        <v>1.4680226249234594E-2</v>
      </c>
      <c r="Z1657" s="13">
        <f t="shared" si="2197"/>
        <v>6.0519329341565779E-3</v>
      </c>
      <c r="AA1657" s="13">
        <f t="shared" si="2198"/>
        <v>9.0257419767316681E-3</v>
      </c>
      <c r="AB1657" s="13">
        <f t="shared" si="2199"/>
        <v>6.7304131685564745E-3</v>
      </c>
      <c r="AC1657" s="13">
        <f t="shared" si="2200"/>
        <v>2.1324354169648184E-4</v>
      </c>
      <c r="AD1657" s="13">
        <f t="shared" si="2201"/>
        <v>2.3415098682760562E-2</v>
      </c>
      <c r="AE1657" s="13">
        <f t="shared" si="2202"/>
        <v>1.601009011865303E-2</v>
      </c>
      <c r="AF1657" s="13">
        <f t="shared" si="2203"/>
        <v>5.4734551641268548E-3</v>
      </c>
      <c r="AG1657" s="13">
        <f t="shared" si="2204"/>
        <v>1.2474929335887018E-3</v>
      </c>
      <c r="AH1657" s="13">
        <f t="shared" si="2205"/>
        <v>1.0345033452627309E-3</v>
      </c>
      <c r="AI1657" s="13">
        <f t="shared" si="2206"/>
        <v>1.5428393490134454E-3</v>
      </c>
      <c r="AJ1657" s="13">
        <f t="shared" si="2207"/>
        <v>1.1504811790916435E-3</v>
      </c>
      <c r="AK1657" s="13">
        <f t="shared" si="2208"/>
        <v>5.7193552233871772E-4</v>
      </c>
      <c r="AL1657" s="13">
        <f t="shared" si="2209"/>
        <v>8.6980614129537735E-6</v>
      </c>
      <c r="AM1657" s="13">
        <f t="shared" si="2210"/>
        <v>6.9841698964484417E-3</v>
      </c>
      <c r="AN1657" s="13">
        <f t="shared" si="2211"/>
        <v>4.7754310567330168E-3</v>
      </c>
      <c r="AO1657" s="13">
        <f t="shared" si="2212"/>
        <v>1.632602164303505E-3</v>
      </c>
      <c r="AP1657" s="13">
        <f t="shared" si="2213"/>
        <v>3.7209762430841773E-4</v>
      </c>
      <c r="AQ1657" s="13">
        <f t="shared" si="2214"/>
        <v>6.3605502787188319E-5</v>
      </c>
      <c r="AR1657" s="13">
        <f t="shared" si="2215"/>
        <v>1.4146847732825099E-4</v>
      </c>
      <c r="AS1657" s="13">
        <f t="shared" si="2216"/>
        <v>2.1098349702446849E-4</v>
      </c>
      <c r="AT1657" s="13">
        <f t="shared" si="2217"/>
        <v>1.5732846234496281E-4</v>
      </c>
      <c r="AU1657" s="13">
        <f t="shared" si="2218"/>
        <v>7.8212262769094748E-5</v>
      </c>
      <c r="AV1657" s="13">
        <f t="shared" si="2219"/>
        <v>2.9161084187913538E-5</v>
      </c>
      <c r="AW1657" s="13">
        <f t="shared" si="2220"/>
        <v>2.463806293890539E-7</v>
      </c>
      <c r="AX1657" s="13">
        <f t="shared" si="2221"/>
        <v>1.7360105190862062E-3</v>
      </c>
      <c r="AY1657" s="13">
        <f t="shared" si="2222"/>
        <v>1.1869984079103187E-3</v>
      </c>
      <c r="AZ1657" s="13">
        <f t="shared" si="2223"/>
        <v>4.0580549624874291E-4</v>
      </c>
      <c r="BA1657" s="13">
        <f t="shared" si="2224"/>
        <v>9.2489930729618106E-5</v>
      </c>
      <c r="BB1657" s="13">
        <f t="shared" si="2225"/>
        <v>1.5810013723531571E-5</v>
      </c>
      <c r="BC1657" s="13">
        <f t="shared" si="2226"/>
        <v>2.1620215906007852E-6</v>
      </c>
      <c r="BD1657" s="13">
        <f t="shared" si="2227"/>
        <v>1.6121528403960111E-5</v>
      </c>
      <c r="BE1657" s="13">
        <f t="shared" si="2228"/>
        <v>2.404335230211426E-5</v>
      </c>
      <c r="BF1657" s="13">
        <f t="shared" si="2229"/>
        <v>1.7928907713910748E-5</v>
      </c>
      <c r="BG1657" s="13">
        <f t="shared" si="2230"/>
        <v>8.9129482382444034E-6</v>
      </c>
      <c r="BH1657" s="13">
        <f t="shared" si="2231"/>
        <v>3.3231519551517634E-6</v>
      </c>
      <c r="BI1657" s="13">
        <f t="shared" si="2232"/>
        <v>9.9121759685696993E-7</v>
      </c>
      <c r="BJ1657" s="14">
        <f t="shared" si="2233"/>
        <v>0.56595047420199007</v>
      </c>
      <c r="BK1657" s="14">
        <f t="shared" si="2234"/>
        <v>0.2637127226334815</v>
      </c>
      <c r="BL1657" s="14">
        <f t="shared" si="2235"/>
        <v>0.16456802517345101</v>
      </c>
      <c r="BM1657" s="14">
        <f t="shared" si="2236"/>
        <v>0.36970730499255289</v>
      </c>
      <c r="BN1657" s="14">
        <f t="shared" si="2237"/>
        <v>0.62938909792324516</v>
      </c>
    </row>
    <row r="1658" spans="1:66" x14ac:dyDescent="0.25">
      <c r="A1658" t="s">
        <v>345</v>
      </c>
      <c r="B1658" t="s">
        <v>224</v>
      </c>
      <c r="C1658" t="s">
        <v>227</v>
      </c>
      <c r="D1658" t="s">
        <v>405</v>
      </c>
      <c r="E1658" s="10">
        <f>VLOOKUP(A1658,home!$A$2:$E$405,3,FALSE)</f>
        <v>1.8438000000000001</v>
      </c>
      <c r="F1658" s="10">
        <f>VLOOKUP(B1658,home!$B$2:$E$405,3,FALSE)</f>
        <v>0.66749999999999998</v>
      </c>
      <c r="G1658" s="10">
        <f>VLOOKUP(C1658,away!$B$2:$E$405,4,FALSE)</f>
        <v>1.0847</v>
      </c>
      <c r="H1658" s="10">
        <f>VLOOKUP(A1658,away!$A$2:$E$405,3,FALSE)</f>
        <v>1.2188000000000001</v>
      </c>
      <c r="I1658" s="10">
        <f>VLOOKUP(C1658,away!$B$2:$E$405,3,FALSE)</f>
        <v>0.41020000000000001</v>
      </c>
      <c r="J1658" s="10">
        <f>VLOOKUP(B1658,home!$B$2:$E$405,4,FALSE)</f>
        <v>0.88360000000000005</v>
      </c>
      <c r="K1658" s="12">
        <f t="shared" si="2182"/>
        <v>1.33497988155</v>
      </c>
      <c r="L1658" s="12">
        <f t="shared" si="2183"/>
        <v>0.44175737513600011</v>
      </c>
      <c r="M1658" s="13">
        <f t="shared" si="2184"/>
        <v>0.16918926885129765</v>
      </c>
      <c r="N1658" s="13">
        <f t="shared" si="2185"/>
        <v>0.22586427009063642</v>
      </c>
      <c r="O1658" s="13">
        <f t="shared" si="2186"/>
        <v>7.4740607308928272E-2</v>
      </c>
      <c r="P1658" s="13">
        <f t="shared" si="2187"/>
        <v>9.9777207092248132E-2</v>
      </c>
      <c r="Q1658" s="13">
        <f t="shared" si="2188"/>
        <v>0.15076212826598756</v>
      </c>
      <c r="R1658" s="13">
        <f t="shared" si="2189"/>
        <v>1.6508607250431351E-2</v>
      </c>
      <c r="S1658" s="13">
        <f t="shared" si="2190"/>
        <v>1.4710582891458926E-2</v>
      </c>
      <c r="T1658" s="13">
        <f t="shared" si="2191"/>
        <v>6.6600282052699647E-2</v>
      </c>
      <c r="U1658" s="13">
        <f t="shared" si="2192"/>
        <v>2.2038658551736312E-2</v>
      </c>
      <c r="V1658" s="13">
        <f t="shared" si="2193"/>
        <v>9.6393089859540565E-4</v>
      </c>
      <c r="W1658" s="13">
        <f t="shared" si="2194"/>
        <v>6.7088136044917979E-2</v>
      </c>
      <c r="X1658" s="13">
        <f t="shared" si="2195"/>
        <v>2.9636678881969844E-2</v>
      </c>
      <c r="Y1658" s="13">
        <f t="shared" si="2196"/>
        <v>6.5461107353237619E-3</v>
      </c>
      <c r="Z1658" s="13">
        <f t="shared" si="2197"/>
        <v>2.4309330020338979E-3</v>
      </c>
      <c r="AA1658" s="13">
        <f t="shared" si="2198"/>
        <v>3.2452466511111986E-3</v>
      </c>
      <c r="AB1658" s="13">
        <f t="shared" si="2199"/>
        <v>2.166169494950482E-3</v>
      </c>
      <c r="AC1658" s="13">
        <f t="shared" si="2200"/>
        <v>3.5529119822717163E-5</v>
      </c>
      <c r="AD1658" s="13">
        <f t="shared" si="2201"/>
        <v>2.2390327977663722E-2</v>
      </c>
      <c r="AE1658" s="13">
        <f t="shared" si="2202"/>
        <v>9.8910925158468728E-3</v>
      </c>
      <c r="AF1658" s="13">
        <f t="shared" si="2203"/>
        <v>2.184731533513925E-3</v>
      </c>
      <c r="AG1658" s="13">
        <f t="shared" si="2204"/>
        <v>3.2170708920731993E-4</v>
      </c>
      <c r="AH1658" s="13">
        <f t="shared" si="2205"/>
        <v>2.6847064552749282E-4</v>
      </c>
      <c r="AI1658" s="13">
        <f t="shared" si="2206"/>
        <v>3.5840291056594438E-4</v>
      </c>
      <c r="AJ1658" s="13">
        <f t="shared" si="2207"/>
        <v>2.3923033754724994E-4</v>
      </c>
      <c r="AK1658" s="13">
        <f t="shared" si="2208"/>
        <v>1.0645589589399805E-4</v>
      </c>
      <c r="AL1658" s="13">
        <f t="shared" si="2209"/>
        <v>8.3811375755096793E-7</v>
      </c>
      <c r="AM1658" s="13">
        <f t="shared" si="2210"/>
        <v>5.9781274782974309E-3</v>
      </c>
      <c r="AN1658" s="13">
        <f t="shared" si="2211"/>
        <v>2.6408819030410689E-3</v>
      </c>
      <c r="AO1658" s="13">
        <f t="shared" si="2212"/>
        <v>5.8331452876579366E-4</v>
      </c>
      <c r="AP1658" s="13">
        <f t="shared" si="2213"/>
        <v>8.5894498368756624E-5</v>
      </c>
      <c r="AQ1658" s="13">
        <f t="shared" si="2214"/>
        <v>9.486132034501339E-6</v>
      </c>
      <c r="AR1658" s="13">
        <f t="shared" si="2215"/>
        <v>2.3719777533858571E-5</v>
      </c>
      <c r="AS1658" s="13">
        <f t="shared" si="2216"/>
        <v>3.1665425802542865E-5</v>
      </c>
      <c r="AT1658" s="13">
        <f t="shared" si="2217"/>
        <v>2.1136353193554504E-5</v>
      </c>
      <c r="AU1658" s="13">
        <f t="shared" si="2218"/>
        <v>9.405535427576781E-6</v>
      </c>
      <c r="AV1658" s="13">
        <f t="shared" si="2219"/>
        <v>3.1390501427551954E-6</v>
      </c>
      <c r="AW1658" s="13">
        <f t="shared" si="2220"/>
        <v>1.3729635212319475E-8</v>
      </c>
      <c r="AX1658" s="13">
        <f t="shared" si="2221"/>
        <v>1.3301133188113835E-3</v>
      </c>
      <c r="AY1658" s="13">
        <f t="shared" si="2222"/>
        <v>5.8758736835155042E-4</v>
      </c>
      <c r="AZ1658" s="13">
        <f t="shared" si="2223"/>
        <v>1.2978552675302547E-4</v>
      </c>
      <c r="BA1658" s="13">
        <f t="shared" si="2224"/>
        <v>1.9111237876353219E-5</v>
      </c>
      <c r="BB1658" s="13">
        <f t="shared" si="2225"/>
        <v>2.1106325699643754E-6</v>
      </c>
      <c r="BC1658" s="13">
        <f t="shared" si="2226"/>
        <v>1.8647750079680267E-7</v>
      </c>
      <c r="BD1658" s="13">
        <f t="shared" si="2227"/>
        <v>1.7463977770278699E-6</v>
      </c>
      <c r="BE1658" s="13">
        <f t="shared" si="2228"/>
        <v>2.3314058975158489E-6</v>
      </c>
      <c r="BF1658" s="13">
        <f t="shared" si="2229"/>
        <v>1.5561899844553405E-6</v>
      </c>
      <c r="BG1658" s="13">
        <f t="shared" si="2230"/>
        <v>6.9249410703916198E-7</v>
      </c>
      <c r="BH1658" s="13">
        <f t="shared" si="2231"/>
        <v>2.3111642524730341E-7</v>
      </c>
      <c r="BI1658" s="13">
        <f t="shared" si="2232"/>
        <v>6.1707155600180882E-8</v>
      </c>
      <c r="BJ1658" s="14">
        <f t="shared" si="2233"/>
        <v>0.5926520642901375</v>
      </c>
      <c r="BK1658" s="14">
        <f t="shared" si="2234"/>
        <v>0.28526494433553201</v>
      </c>
      <c r="BL1658" s="14">
        <f t="shared" si="2235"/>
        <v>0.11976753450013949</v>
      </c>
      <c r="BM1658" s="14">
        <f t="shared" si="2236"/>
        <v>0.2626858136295972</v>
      </c>
      <c r="BN1658" s="14">
        <f t="shared" si="2237"/>
        <v>0.7368420888595294</v>
      </c>
    </row>
    <row r="1659" spans="1:66" x14ac:dyDescent="0.25">
      <c r="A1659" t="s">
        <v>345</v>
      </c>
      <c r="B1659" t="s">
        <v>228</v>
      </c>
      <c r="C1659" t="s">
        <v>222</v>
      </c>
      <c r="D1659" t="s">
        <v>405</v>
      </c>
      <c r="E1659" s="10">
        <f>VLOOKUP(A1659,home!$A$2:$E$405,3,FALSE)</f>
        <v>1.8438000000000001</v>
      </c>
      <c r="F1659" s="10">
        <f>VLOOKUP(B1659,home!$B$2:$E$405,3,FALSE)</f>
        <v>0.67789999999999995</v>
      </c>
      <c r="G1659" s="10">
        <f>VLOOKUP(C1659,away!$B$2:$E$405,4,FALSE)</f>
        <v>1.0429999999999999</v>
      </c>
      <c r="H1659" s="10">
        <f>VLOOKUP(A1659,away!$A$2:$E$405,3,FALSE)</f>
        <v>1.2188000000000001</v>
      </c>
      <c r="I1659" s="10">
        <f>VLOOKUP(C1659,away!$B$2:$E$405,3,FALSE)</f>
        <v>0.75739999999999996</v>
      </c>
      <c r="J1659" s="10">
        <f>VLOOKUP(B1659,home!$B$2:$E$405,4,FALSE)</f>
        <v>1.2306999999999999</v>
      </c>
      <c r="K1659" s="12">
        <f t="shared" si="2182"/>
        <v>1.3036582368599998</v>
      </c>
      <c r="L1659" s="12">
        <f t="shared" si="2183"/>
        <v>1.136082700984</v>
      </c>
      <c r="M1659" s="13">
        <f t="shared" si="2184"/>
        <v>8.7183434465154294E-2</v>
      </c>
      <c r="N1659" s="13">
        <f t="shared" si="2185"/>
        <v>0.11365740245824237</v>
      </c>
      <c r="O1659" s="13">
        <f t="shared" si="2186"/>
        <v>9.9047591708234045E-2</v>
      </c>
      <c r="P1659" s="13">
        <f t="shared" si="2187"/>
        <v>0.12912420877158551</v>
      </c>
      <c r="Q1659" s="13">
        <f t="shared" si="2188"/>
        <v>7.4085204447399841E-2</v>
      </c>
      <c r="R1659" s="13">
        <f t="shared" si="2189"/>
        <v>5.6263127756925504E-2</v>
      </c>
      <c r="S1659" s="13">
        <f t="shared" si="2190"/>
        <v>4.7810290432960478E-2</v>
      </c>
      <c r="T1659" s="13">
        <f t="shared" si="2191"/>
        <v>8.4166919171553861E-2</v>
      </c>
      <c r="U1659" s="13">
        <f t="shared" si="2192"/>
        <v>7.334788993182241E-2</v>
      </c>
      <c r="V1659" s="13">
        <f t="shared" si="2193"/>
        <v>7.8677866082246164E-3</v>
      </c>
      <c r="W1659" s="13">
        <f t="shared" si="2194"/>
        <v>3.219392900243663E-2</v>
      </c>
      <c r="X1659" s="13">
        <f t="shared" si="2195"/>
        <v>3.6574965816375336E-2</v>
      </c>
      <c r="Y1659" s="13">
        <f t="shared" si="2196"/>
        <v>2.0776092976532587E-2</v>
      </c>
      <c r="Z1659" s="13">
        <f t="shared" si="2197"/>
        <v>2.1306522049298591E-2</v>
      </c>
      <c r="AA1659" s="13">
        <f t="shared" si="2198"/>
        <v>2.7776422968407308E-2</v>
      </c>
      <c r="AB1659" s="13">
        <f t="shared" si="2199"/>
        <v>1.810548129663574E-2</v>
      </c>
      <c r="AC1659" s="13">
        <f t="shared" si="2200"/>
        <v>7.2829325806206269E-4</v>
      </c>
      <c r="AD1659" s="13">
        <f t="shared" si="2201"/>
        <v>1.049247018022814E-2</v>
      </c>
      <c r="AE1659" s="13">
        <f t="shared" si="2202"/>
        <v>1.1920313862347662E-2</v>
      </c>
      <c r="AF1659" s="13">
        <f t="shared" si="2203"/>
        <v>6.7712311846564767E-3</v>
      </c>
      <c r="AG1659" s="13">
        <f t="shared" si="2204"/>
        <v>2.564226204417206E-3</v>
      </c>
      <c r="AH1659" s="13">
        <f t="shared" si="2205"/>
        <v>6.0514927795855752E-3</v>
      </c>
      <c r="AI1659" s="13">
        <f t="shared" si="2206"/>
        <v>7.8890784074055493E-3</v>
      </c>
      <c r="AJ1659" s="13">
        <f t="shared" si="2207"/>
        <v>5.1423310235243075E-3</v>
      </c>
      <c r="AK1659" s="13">
        <f t="shared" si="2208"/>
        <v>2.2346140651593924E-3</v>
      </c>
      <c r="AL1659" s="13">
        <f t="shared" si="2209"/>
        <v>4.3145944537677125E-5</v>
      </c>
      <c r="AM1659" s="13">
        <f t="shared" si="2210"/>
        <v>2.7357190350924664E-3</v>
      </c>
      <c r="AN1659" s="13">
        <f t="shared" si="2211"/>
        <v>3.1080030705211916E-3</v>
      </c>
      <c r="AO1659" s="13">
        <f t="shared" si="2212"/>
        <v>1.7654742615121409E-3</v>
      </c>
      <c r="AP1659" s="13">
        <f t="shared" si="2213"/>
        <v>6.685749225121485E-4</v>
      </c>
      <c r="AQ1659" s="13">
        <f t="shared" si="2214"/>
        <v>1.8988910094444258E-4</v>
      </c>
      <c r="AR1659" s="13">
        <f t="shared" si="2215"/>
        <v>1.37499925240335E-3</v>
      </c>
      <c r="AS1659" s="13">
        <f t="shared" si="2216"/>
        <v>1.7925291010719689E-3</v>
      </c>
      <c r="AT1659" s="13">
        <f t="shared" si="2217"/>
        <v>1.1684226637118619E-3</v>
      </c>
      <c r="AU1659" s="13">
        <f t="shared" si="2218"/>
        <v>5.0774127656062339E-4</v>
      </c>
      <c r="AV1659" s="13">
        <f t="shared" si="2219"/>
        <v>1.65480274345517E-4</v>
      </c>
      <c r="AW1659" s="13">
        <f t="shared" si="2220"/>
        <v>1.7750524079577207E-6</v>
      </c>
      <c r="AX1659" s="13">
        <f t="shared" si="2221"/>
        <v>5.944071089721639E-4</v>
      </c>
      <c r="AY1659" s="13">
        <f t="shared" si="2222"/>
        <v>6.7529563384518675E-4</v>
      </c>
      <c r="AZ1659" s="13">
        <f t="shared" si="2223"/>
        <v>3.8359584383077113E-4</v>
      </c>
      <c r="BA1659" s="13">
        <f t="shared" si="2224"/>
        <v>1.4526553411516635E-4</v>
      </c>
      <c r="BB1659" s="13">
        <f t="shared" si="2225"/>
        <v>4.1258415089360403E-5</v>
      </c>
      <c r="BC1659" s="13">
        <f t="shared" si="2226"/>
        <v>9.3745943306079117E-6</v>
      </c>
      <c r="BD1659" s="13">
        <f t="shared" si="2227"/>
        <v>2.6035214408689632E-4</v>
      </c>
      <c r="BE1659" s="13">
        <f t="shared" si="2228"/>
        <v>3.3941021712304383E-4</v>
      </c>
      <c r="BF1659" s="13">
        <f t="shared" si="2229"/>
        <v>2.2123746261344855E-4</v>
      </c>
      <c r="BG1659" s="13">
        <f t="shared" si="2230"/>
        <v>9.6139346812676148E-5</v>
      </c>
      <c r="BH1659" s="13">
        <f t="shared" si="2231"/>
        <v>3.1333212839671363E-5</v>
      </c>
      <c r="BI1659" s="13">
        <f t="shared" si="2232"/>
        <v>8.1695602011450117E-6</v>
      </c>
      <c r="BJ1659" s="14">
        <f t="shared" si="2233"/>
        <v>0.40351961282495569</v>
      </c>
      <c r="BK1659" s="14">
        <f t="shared" si="2234"/>
        <v>0.27343245511436981</v>
      </c>
      <c r="BL1659" s="14">
        <f t="shared" si="2235"/>
        <v>0.30182384444947002</v>
      </c>
      <c r="BM1659" s="14">
        <f t="shared" si="2236"/>
        <v>0.44004794424911536</v>
      </c>
      <c r="BN1659" s="14">
        <f t="shared" si="2237"/>
        <v>0.55936096960754156</v>
      </c>
    </row>
    <row r="1660" spans="1:66" x14ac:dyDescent="0.25">
      <c r="A1660" t="s">
        <v>345</v>
      </c>
      <c r="B1660" t="s">
        <v>221</v>
      </c>
      <c r="C1660" t="s">
        <v>215</v>
      </c>
      <c r="D1660" t="s">
        <v>405</v>
      </c>
      <c r="E1660" s="10">
        <f>VLOOKUP(A1660,home!$A$2:$E$405,3,FALSE)</f>
        <v>1.8438000000000001</v>
      </c>
      <c r="F1660" s="10">
        <f>VLOOKUP(B1660,home!$B$2:$E$405,3,FALSE)</f>
        <v>1.6271</v>
      </c>
      <c r="G1660" s="10">
        <f>VLOOKUP(C1660,away!$B$2:$E$405,4,FALSE)</f>
        <v>0.45200000000000001</v>
      </c>
      <c r="H1660" s="10">
        <f>VLOOKUP(A1660,away!$A$2:$E$405,3,FALSE)</f>
        <v>1.2188000000000001</v>
      </c>
      <c r="I1660" s="10">
        <f>VLOOKUP(C1660,away!$B$2:$E$405,3,FALSE)</f>
        <v>1.3674999999999999</v>
      </c>
      <c r="J1660" s="10">
        <f>VLOOKUP(B1660,home!$B$2:$E$405,4,FALSE)</f>
        <v>0.88890000000000002</v>
      </c>
      <c r="K1660" s="12">
        <f t="shared" si="2182"/>
        <v>1.35602123496</v>
      </c>
      <c r="L1660" s="12">
        <f t="shared" si="2183"/>
        <v>1.4815376301000001</v>
      </c>
      <c r="M1660" s="13">
        <f t="shared" si="2184"/>
        <v>5.8568465124175226E-2</v>
      </c>
      <c r="N1660" s="13">
        <f t="shared" si="2185"/>
        <v>7.9420082407395801E-2</v>
      </c>
      <c r="O1660" s="13">
        <f t="shared" si="2186"/>
        <v>8.6771385018665062E-2</v>
      </c>
      <c r="P1660" s="13">
        <f t="shared" si="2187"/>
        <v>0.11766384067219986</v>
      </c>
      <c r="Q1660" s="13">
        <f t="shared" si="2188"/>
        <v>5.3847659113350911E-2</v>
      </c>
      <c r="R1660" s="13">
        <f t="shared" si="2189"/>
        <v>6.427753606052386E-2</v>
      </c>
      <c r="S1660" s="13">
        <f t="shared" si="2190"/>
        <v>5.909656063369393E-2</v>
      </c>
      <c r="T1660" s="13">
        <f t="shared" si="2191"/>
        <v>7.9777333269226564E-2</v>
      </c>
      <c r="U1660" s="13">
        <f t="shared" si="2192"/>
        <v>8.7161703828977519E-2</v>
      </c>
      <c r="V1660" s="13">
        <f t="shared" si="2193"/>
        <v>1.3191642521724667E-2</v>
      </c>
      <c r="W1660" s="13">
        <f t="shared" si="2194"/>
        <v>2.4339523070197069E-2</v>
      </c>
      <c r="X1660" s="13">
        <f t="shared" si="2195"/>
        <v>3.605991932718404E-2</v>
      </c>
      <c r="Y1660" s="13">
        <f t="shared" si="2196"/>
        <v>2.6712063710796721E-2</v>
      </c>
      <c r="Z1660" s="13">
        <f t="shared" si="2197"/>
        <v>3.1743196147925284E-2</v>
      </c>
      <c r="AA1660" s="13">
        <f t="shared" si="2198"/>
        <v>4.3044448042087166E-2</v>
      </c>
      <c r="AB1660" s="13">
        <f t="shared" si="2199"/>
        <v>2.9184592796101295E-2</v>
      </c>
      <c r="AC1660" s="13">
        <f t="shared" si="2200"/>
        <v>1.656372717585672E-3</v>
      </c>
      <c r="AD1660" s="13">
        <f t="shared" si="2201"/>
        <v>8.2512275329965148E-3</v>
      </c>
      <c r="AE1660" s="13">
        <f t="shared" si="2202"/>
        <v>1.2224504084651526E-2</v>
      </c>
      <c r="AF1660" s="13">
        <f t="shared" si="2203"/>
        <v>9.0555314053611981E-3</v>
      </c>
      <c r="AG1660" s="13">
        <f t="shared" si="2204"/>
        <v>4.4720368458649861E-3</v>
      </c>
      <c r="AH1660" s="13">
        <f t="shared" si="2205"/>
        <v>1.1757184898199165E-2</v>
      </c>
      <c r="AI1660" s="13">
        <f t="shared" si="2206"/>
        <v>1.5942992385309097E-2</v>
      </c>
      <c r="AJ1660" s="13">
        <f t="shared" si="2207"/>
        <v>1.0809518111642359E-2</v>
      </c>
      <c r="AK1660" s="13">
        <f t="shared" si="2208"/>
        <v>4.8859786996905867E-3</v>
      </c>
      <c r="AL1660" s="13">
        <f t="shared" si="2209"/>
        <v>1.3310587881896338E-4</v>
      </c>
      <c r="AM1660" s="13">
        <f t="shared" si="2210"/>
        <v>2.2377679498459748E-3</v>
      </c>
      <c r="AN1660" s="13">
        <f t="shared" si="2211"/>
        <v>3.3153374251285407E-3</v>
      </c>
      <c r="AO1660" s="13">
        <f t="shared" si="2212"/>
        <v>2.4558985759033881E-3</v>
      </c>
      <c r="AP1660" s="13">
        <f t="shared" si="2213"/>
        <v>1.2128353853032906E-3</v>
      </c>
      <c r="AQ1660" s="13">
        <f t="shared" si="2214"/>
        <v>4.4921531561091424E-4</v>
      </c>
      <c r="AR1660" s="13">
        <f t="shared" si="2215"/>
        <v>3.4837423701450975E-3</v>
      </c>
      <c r="AS1660" s="13">
        <f t="shared" si="2216"/>
        <v>4.7240286310466333E-3</v>
      </c>
      <c r="AT1660" s="13">
        <f t="shared" si="2217"/>
        <v>3.202941569129127E-3</v>
      </c>
      <c r="AU1660" s="13">
        <f t="shared" si="2218"/>
        <v>1.447752260691733E-3</v>
      </c>
      <c r="AV1660" s="13">
        <f t="shared" si="2219"/>
        <v>4.907957021148343E-4</v>
      </c>
      <c r="AW1660" s="13">
        <f t="shared" si="2220"/>
        <v>7.4280345255771603E-6</v>
      </c>
      <c r="AX1660" s="13">
        <f t="shared" si="2221"/>
        <v>5.0574347648400797E-4</v>
      </c>
      <c r="AY1660" s="13">
        <f t="shared" si="2222"/>
        <v>7.4927799158865213E-4</v>
      </c>
      <c r="AZ1660" s="13">
        <f t="shared" si="2223"/>
        <v>5.5504176997216983E-4</v>
      </c>
      <c r="BA1660" s="13">
        <f t="shared" si="2224"/>
        <v>2.7410508949702607E-4</v>
      </c>
      <c r="BB1660" s="13">
        <f t="shared" si="2225"/>
        <v>1.0152425117294308E-4</v>
      </c>
      <c r="BC1660" s="13">
        <f t="shared" si="2226"/>
        <v>3.0082399696087819E-5</v>
      </c>
      <c r="BD1660" s="13">
        <f t="shared" si="2227"/>
        <v>8.6021590249062173E-4</v>
      </c>
      <c r="BE1660" s="13">
        <f t="shared" si="2228"/>
        <v>1.166471030427564E-3</v>
      </c>
      <c r="BF1660" s="13">
        <f t="shared" si="2229"/>
        <v>7.9087974361272454E-4</v>
      </c>
      <c r="BG1660" s="13">
        <f t="shared" si="2230"/>
        <v>3.5748324221285835E-4</v>
      </c>
      <c r="BH1660" s="13">
        <f t="shared" si="2231"/>
        <v>1.2118871689574632E-4</v>
      </c>
      <c r="BI1660" s="13">
        <f t="shared" si="2232"/>
        <v>3.28668947096375E-5</v>
      </c>
      <c r="BJ1660" s="14">
        <f t="shared" si="2233"/>
        <v>0.3460467103972284</v>
      </c>
      <c r="BK1660" s="14">
        <f t="shared" si="2234"/>
        <v>0.25105926553978697</v>
      </c>
      <c r="BL1660" s="14">
        <f t="shared" si="2235"/>
        <v>0.37051370590467286</v>
      </c>
      <c r="BM1660" s="14">
        <f t="shared" si="2236"/>
        <v>0.53807205963623927</v>
      </c>
      <c r="BN1660" s="14">
        <f t="shared" si="2237"/>
        <v>0.46054896839631076</v>
      </c>
    </row>
    <row r="1661" spans="1:66" x14ac:dyDescent="0.25">
      <c r="A1661" t="s">
        <v>349</v>
      </c>
      <c r="B1661" t="s">
        <v>282</v>
      </c>
      <c r="C1661" t="s">
        <v>289</v>
      </c>
      <c r="D1661" t="s">
        <v>405</v>
      </c>
      <c r="E1661" s="10">
        <f>VLOOKUP(A1661,home!$A$2:$E$405,3,FALSE)</f>
        <v>1.53</v>
      </c>
      <c r="F1661" s="10">
        <f>VLOOKUP(B1661,home!$B$2:$E$405,3,FALSE)</f>
        <v>0.85470000000000002</v>
      </c>
      <c r="G1661" s="10">
        <f>VLOOKUP(C1661,away!$B$2:$E$405,4,FALSE)</f>
        <v>0.95530000000000004</v>
      </c>
      <c r="H1661" s="10">
        <f>VLOOKUP(A1661,away!$A$2:$E$405,3,FALSE)</f>
        <v>1.075</v>
      </c>
      <c r="I1661" s="10">
        <f>VLOOKUP(C1661,away!$B$2:$E$405,3,FALSE)</f>
        <v>1.2164999999999999</v>
      </c>
      <c r="J1661" s="10">
        <f>VLOOKUP(B1661,home!$B$2:$E$405,4,FALSE)</f>
        <v>1.0018</v>
      </c>
      <c r="K1661" s="12">
        <f t="shared" si="2182"/>
        <v>1.2492372123</v>
      </c>
      <c r="L1661" s="12">
        <f t="shared" si="2183"/>
        <v>1.3100914274999997</v>
      </c>
      <c r="M1661" s="13">
        <f t="shared" si="2184"/>
        <v>7.7356657194775053E-2</v>
      </c>
      <c r="N1661" s="13">
        <f t="shared" si="2185"/>
        <v>9.6636814786847519E-2</v>
      </c>
      <c r="O1661" s="13">
        <f t="shared" si="2186"/>
        <v>0.10134429345093098</v>
      </c>
      <c r="P1661" s="13">
        <f t="shared" si="2187"/>
        <v>0.12660306263315413</v>
      </c>
      <c r="Q1661" s="13">
        <f t="shared" si="2188"/>
        <v>6.0361152554936411E-2</v>
      </c>
      <c r="R1661" s="13">
        <f t="shared" si="2189"/>
        <v>6.6385145038054511E-2</v>
      </c>
      <c r="S1661" s="13">
        <f t="shared" si="2190"/>
        <v>5.1800116658792764E-2</v>
      </c>
      <c r="T1661" s="13">
        <f t="shared" si="2191"/>
        <v>7.9078628516241894E-2</v>
      </c>
      <c r="U1661" s="13">
        <f t="shared" si="2192"/>
        <v>8.2930793525470392E-2</v>
      </c>
      <c r="V1661" s="13">
        <f t="shared" si="2193"/>
        <v>9.4196495550982126E-3</v>
      </c>
      <c r="W1661" s="13">
        <f t="shared" si="2194"/>
        <v>2.5135132649647927E-2</v>
      </c>
      <c r="X1661" s="13">
        <f t="shared" si="2195"/>
        <v>3.2929321813379098E-2</v>
      </c>
      <c r="Y1661" s="13">
        <f t="shared" si="2196"/>
        <v>2.1570211110548351E-2</v>
      </c>
      <c r="Z1661" s="13">
        <f t="shared" si="2197"/>
        <v>2.8990203142566447E-2</v>
      </c>
      <c r="AA1661" s="13">
        <f t="shared" si="2198"/>
        <v>3.62156405578304E-2</v>
      </c>
      <c r="AB1661" s="13">
        <f t="shared" si="2199"/>
        <v>2.2620962926061437E-2</v>
      </c>
      <c r="AC1661" s="13">
        <f t="shared" si="2200"/>
        <v>9.6352121285740115E-4</v>
      </c>
      <c r="AD1661" s="13">
        <f t="shared" si="2201"/>
        <v>7.8499357605092239E-3</v>
      </c>
      <c r="AE1661" s="13">
        <f t="shared" si="2202"/>
        <v>1.0284133546268824E-2</v>
      </c>
      <c r="AF1661" s="13">
        <f t="shared" si="2203"/>
        <v>6.7365775991159796E-3</v>
      </c>
      <c r="AG1661" s="13">
        <f t="shared" si="2204"/>
        <v>2.9418441877634574E-3</v>
      </c>
      <c r="AH1661" s="13">
        <f t="shared" si="2205"/>
        <v>9.4949541546399622E-3</v>
      </c>
      <c r="AI1661" s="13">
        <f t="shared" si="2206"/>
        <v>1.1861450059058727E-2</v>
      </c>
      <c r="AJ1661" s="13">
        <f t="shared" si="2207"/>
        <v>7.4088824028070979E-3</v>
      </c>
      <c r="AK1661" s="13">
        <f t="shared" si="2208"/>
        <v>3.0851505330470879E-3</v>
      </c>
      <c r="AL1661" s="13">
        <f t="shared" si="2209"/>
        <v>6.3076529355509748E-5</v>
      </c>
      <c r="AM1661" s="13">
        <f t="shared" si="2210"/>
        <v>1.9612863732385243E-3</v>
      </c>
      <c r="AN1661" s="13">
        <f t="shared" si="2211"/>
        <v>2.5694644644523555E-3</v>
      </c>
      <c r="AO1661" s="13">
        <f t="shared" si="2212"/>
        <v>1.6831166840724542E-3</v>
      </c>
      <c r="AP1661" s="13">
        <f t="shared" si="2213"/>
        <v>7.3501224642851567E-4</v>
      </c>
      <c r="AQ1661" s="13">
        <f t="shared" si="2214"/>
        <v>2.4073331078837889E-4</v>
      </c>
      <c r="AR1661" s="13">
        <f t="shared" si="2215"/>
        <v>2.4878516084998669E-3</v>
      </c>
      <c r="AS1661" s="13">
        <f t="shared" si="2216"/>
        <v>3.1079168080184448E-3</v>
      </c>
      <c r="AT1661" s="13">
        <f t="shared" si="2217"/>
        <v>1.941262664654638E-3</v>
      </c>
      <c r="AU1661" s="13">
        <f t="shared" si="2218"/>
        <v>8.0836585317840988E-4</v>
      </c>
      <c r="AV1661" s="13">
        <f t="shared" si="2219"/>
        <v>2.5246017623577704E-4</v>
      </c>
      <c r="AW1661" s="13">
        <f t="shared" si="2220"/>
        <v>2.8675553261515217E-6</v>
      </c>
      <c r="AX1661" s="13">
        <f t="shared" si="2221"/>
        <v>4.0835198690441186E-4</v>
      </c>
      <c r="AY1661" s="13">
        <f t="shared" si="2222"/>
        <v>5.3497843744606209E-4</v>
      </c>
      <c r="AZ1661" s="13">
        <f t="shared" si="2223"/>
        <v>3.5043533239771538E-4</v>
      </c>
      <c r="BA1661" s="13">
        <f t="shared" si="2224"/>
        <v>1.5303410828911991E-4</v>
      </c>
      <c r="BB1661" s="13">
        <f t="shared" si="2225"/>
        <v>5.0122168346170655E-5</v>
      </c>
      <c r="BC1661" s="13">
        <f t="shared" si="2226"/>
        <v>1.3132924615606017E-5</v>
      </c>
      <c r="BD1661" s="13">
        <f t="shared" si="2227"/>
        <v>5.4321884419795887E-4</v>
      </c>
      <c r="BE1661" s="13">
        <f t="shared" si="2228"/>
        <v>6.7860919459468612E-4</v>
      </c>
      <c r="BF1661" s="13">
        <f t="shared" si="2229"/>
        <v>4.2387192924830697E-4</v>
      </c>
      <c r="BG1661" s="13">
        <f t="shared" si="2230"/>
        <v>1.7650552908879259E-4</v>
      </c>
      <c r="BH1661" s="13">
        <f t="shared" si="2231"/>
        <v>5.512431877860497E-5</v>
      </c>
      <c r="BI1661" s="13">
        <f t="shared" si="2232"/>
        <v>1.37726700641842E-5</v>
      </c>
      <c r="BJ1661" s="14">
        <f t="shared" si="2233"/>
        <v>0.35222342056223799</v>
      </c>
      <c r="BK1661" s="14">
        <f t="shared" si="2234"/>
        <v>0.26674106222147914</v>
      </c>
      <c r="BL1661" s="14">
        <f t="shared" si="2235"/>
        <v>0.35183623224446015</v>
      </c>
      <c r="BM1661" s="14">
        <f t="shared" si="2236"/>
        <v>0.47057168162992524</v>
      </c>
      <c r="BN1661" s="14">
        <f t="shared" si="2237"/>
        <v>0.52868712565869858</v>
      </c>
    </row>
    <row r="1662" spans="1:66" x14ac:dyDescent="0.25">
      <c r="A1662" t="s">
        <v>349</v>
      </c>
      <c r="B1662" t="s">
        <v>283</v>
      </c>
      <c r="C1662" t="s">
        <v>274</v>
      </c>
      <c r="D1662" t="s">
        <v>405</v>
      </c>
      <c r="E1662" s="10">
        <f>VLOOKUP(A1662,home!$A$2:$E$405,3,FALSE)</f>
        <v>1.53</v>
      </c>
      <c r="F1662" s="10">
        <f>VLOOKUP(B1662,home!$B$2:$E$405,3,FALSE)</f>
        <v>1.458</v>
      </c>
      <c r="G1662" s="10">
        <f>VLOOKUP(C1662,away!$B$2:$E$405,4,FALSE)</f>
        <v>0.76249999999999996</v>
      </c>
      <c r="H1662" s="10">
        <f>VLOOKUP(A1662,away!$A$2:$E$405,3,FALSE)</f>
        <v>1.075</v>
      </c>
      <c r="I1662" s="10">
        <f>VLOOKUP(C1662,away!$B$2:$E$405,3,FALSE)</f>
        <v>0.85270000000000001</v>
      </c>
      <c r="J1662" s="10">
        <f>VLOOKUP(B1662,home!$B$2:$E$405,4,FALSE)</f>
        <v>1.0018</v>
      </c>
      <c r="K1662" s="12">
        <f t="shared" si="2182"/>
        <v>1.7009392499999998</v>
      </c>
      <c r="L1662" s="12">
        <f t="shared" si="2183"/>
        <v>0.91830247450000002</v>
      </c>
      <c r="M1662" s="13">
        <f t="shared" si="2184"/>
        <v>7.2858088390096942E-2</v>
      </c>
      <c r="N1662" s="13">
        <f t="shared" si="2185"/>
        <v>0.1239271822226852</v>
      </c>
      <c r="O1662" s="13">
        <f t="shared" si="2186"/>
        <v>6.690576285596575E-2</v>
      </c>
      <c r="P1662" s="13">
        <f t="shared" si="2187"/>
        <v>0.11380263809290422</v>
      </c>
      <c r="Q1662" s="13">
        <f t="shared" si="2188"/>
        <v>0.10539630419223375</v>
      </c>
      <c r="R1662" s="13">
        <f t="shared" si="2189"/>
        <v>3.0719863794471766E-2</v>
      </c>
      <c r="S1662" s="13">
        <f t="shared" si="2190"/>
        <v>4.4439267907915886E-2</v>
      </c>
      <c r="T1662" s="13">
        <f t="shared" si="2191"/>
        <v>9.6785686942882976E-2</v>
      </c>
      <c r="U1662" s="13">
        <f t="shared" si="2192"/>
        <v>5.2252622082670952E-2</v>
      </c>
      <c r="V1662" s="13">
        <f t="shared" si="2193"/>
        <v>7.7125668917732634E-3</v>
      </c>
      <c r="W1662" s="13">
        <f t="shared" si="2194"/>
        <v>5.9757570201836634E-2</v>
      </c>
      <c r="X1662" s="13">
        <f t="shared" si="2195"/>
        <v>5.4875524586454047E-2</v>
      </c>
      <c r="Y1662" s="13">
        <f t="shared" si="2196"/>
        <v>2.5196165008613169E-2</v>
      </c>
      <c r="Z1662" s="13">
        <f t="shared" si="2197"/>
        <v>9.4033756462554626E-3</v>
      </c>
      <c r="AA1662" s="13">
        <f t="shared" si="2198"/>
        <v>1.5994570719210028E-2</v>
      </c>
      <c r="AB1662" s="13">
        <f t="shared" si="2199"/>
        <v>1.3602896561602533E-2</v>
      </c>
      <c r="AC1662" s="13">
        <f t="shared" si="2200"/>
        <v>7.5292812210871847E-4</v>
      </c>
      <c r="AD1662" s="13">
        <f t="shared" si="2201"/>
        <v>2.541099916023358E-2</v>
      </c>
      <c r="AE1662" s="13">
        <f t="shared" si="2202"/>
        <v>2.3334983408359919E-2</v>
      </c>
      <c r="AF1662" s="13">
        <f t="shared" si="2203"/>
        <v>1.0714286503156678E-2</v>
      </c>
      <c r="AG1662" s="13">
        <f t="shared" si="2204"/>
        <v>3.2796519361169103E-3</v>
      </c>
      <c r="AH1662" s="13">
        <f t="shared" si="2205"/>
        <v>2.1587857811523562E-3</v>
      </c>
      <c r="AI1662" s="13">
        <f t="shared" si="2206"/>
        <v>3.6719634675039525E-3</v>
      </c>
      <c r="AJ1662" s="13">
        <f t="shared" si="2207"/>
        <v>3.1228933932217861E-3</v>
      </c>
      <c r="AK1662" s="13">
        <f t="shared" si="2208"/>
        <v>1.7706173153655398E-3</v>
      </c>
      <c r="AL1662" s="13">
        <f t="shared" si="2209"/>
        <v>4.7042248010424089E-5</v>
      </c>
      <c r="AM1662" s="13">
        <f t="shared" si="2210"/>
        <v>8.6445131706716638E-3</v>
      </c>
      <c r="AN1662" s="13">
        <f t="shared" si="2211"/>
        <v>7.9382778354756302E-3</v>
      </c>
      <c r="AO1662" s="13">
        <f t="shared" si="2212"/>
        <v>3.6448700897928872E-3</v>
      </c>
      <c r="AP1662" s="13">
        <f t="shared" si="2213"/>
        <v>1.1156977408959487E-3</v>
      </c>
      <c r="AQ1662" s="13">
        <f t="shared" si="2214"/>
        <v>2.5613699906470229E-4</v>
      </c>
      <c r="AR1662" s="13">
        <f t="shared" si="2215"/>
        <v>3.9648366494952507E-4</v>
      </c>
      <c r="AS1662" s="13">
        <f t="shared" si="2216"/>
        <v>6.7439462769649638E-4</v>
      </c>
      <c r="AT1662" s="13">
        <f t="shared" si="2217"/>
        <v>5.7355214611905388E-4</v>
      </c>
      <c r="AU1662" s="13">
        <f t="shared" si="2218"/>
        <v>3.251924524185446E-4</v>
      </c>
      <c r="AV1662" s="13">
        <f t="shared" si="2219"/>
        <v>1.3828315153061494E-4</v>
      </c>
      <c r="AW1662" s="13">
        <f t="shared" si="2220"/>
        <v>2.041080454293194E-6</v>
      </c>
      <c r="AX1662" s="13">
        <f t="shared" si="2221"/>
        <v>2.4506319581895659E-3</v>
      </c>
      <c r="AY1662" s="13">
        <f t="shared" si="2222"/>
        <v>2.250421391294259E-3</v>
      </c>
      <c r="AZ1662" s="13">
        <f t="shared" si="2223"/>
        <v>1.0332837661466254E-3</v>
      </c>
      <c r="BA1662" s="13">
        <f t="shared" si="2224"/>
        <v>3.1628901310437515E-4</v>
      </c>
      <c r="BB1662" s="13">
        <f t="shared" si="2225"/>
        <v>7.2612245847727635E-5</v>
      </c>
      <c r="BC1662" s="13">
        <f t="shared" si="2226"/>
        <v>1.3336001008194136E-5</v>
      </c>
      <c r="BD1662" s="13">
        <f t="shared" si="2227"/>
        <v>6.0681988436996271E-5</v>
      </c>
      <c r="BE1662" s="13">
        <f t="shared" si="2228"/>
        <v>1.0321637590053309E-4</v>
      </c>
      <c r="BF1662" s="13">
        <f t="shared" si="2229"/>
        <v>8.7782392505985417E-5</v>
      </c>
      <c r="BG1662" s="13">
        <f t="shared" si="2230"/>
        <v>4.9770838957445479E-5</v>
      </c>
      <c r="BH1662" s="13">
        <f t="shared" si="2231"/>
        <v>2.1164293372037017E-5</v>
      </c>
      <c r="BI1662" s="13">
        <f t="shared" si="2232"/>
        <v>7.1998354590025208E-6</v>
      </c>
      <c r="BJ1662" s="14">
        <f t="shared" si="2233"/>
        <v>0.5564144243740643</v>
      </c>
      <c r="BK1662" s="14">
        <f t="shared" si="2234"/>
        <v>0.24186295304410371</v>
      </c>
      <c r="BL1662" s="14">
        <f t="shared" si="2235"/>
        <v>0.19263769773851089</v>
      </c>
      <c r="BM1662" s="14">
        <f t="shared" si="2236"/>
        <v>0.48446023094373691</v>
      </c>
      <c r="BN1662" s="14">
        <f t="shared" si="2237"/>
        <v>0.51360983954835771</v>
      </c>
    </row>
    <row r="1663" spans="1:66" x14ac:dyDescent="0.25">
      <c r="A1663" t="s">
        <v>349</v>
      </c>
      <c r="B1663" t="s">
        <v>287</v>
      </c>
      <c r="C1663" t="s">
        <v>279</v>
      </c>
      <c r="D1663" t="s">
        <v>405</v>
      </c>
      <c r="E1663" s="10">
        <f>VLOOKUP(A1663,home!$A$2:$E$405,3,FALSE)</f>
        <v>1.53</v>
      </c>
      <c r="F1663" s="10">
        <f>VLOOKUP(B1663,home!$B$2:$E$405,3,FALSE)</f>
        <v>0.90500000000000003</v>
      </c>
      <c r="G1663" s="10">
        <f>VLOOKUP(C1663,away!$B$2:$E$405,4,FALSE)</f>
        <v>1.0055000000000001</v>
      </c>
      <c r="H1663" s="10">
        <f>VLOOKUP(A1663,away!$A$2:$E$405,3,FALSE)</f>
        <v>1.075</v>
      </c>
      <c r="I1663" s="10">
        <f>VLOOKUP(C1663,away!$B$2:$E$405,3,FALSE)</f>
        <v>1.0732999999999999</v>
      </c>
      <c r="J1663" s="10">
        <f>VLOOKUP(B1663,home!$B$2:$E$405,4,FALSE)</f>
        <v>1.4311</v>
      </c>
      <c r="K1663" s="12">
        <f t="shared" si="2182"/>
        <v>1.3922655750000001</v>
      </c>
      <c r="L1663" s="12">
        <f t="shared" si="2183"/>
        <v>1.6511996022499997</v>
      </c>
      <c r="M1663" s="13">
        <f t="shared" si="2184"/>
        <v>4.7669419979537955E-2</v>
      </c>
      <c r="N1663" s="13">
        <f t="shared" si="2185"/>
        <v>6.6368492417727909E-2</v>
      </c>
      <c r="O1663" s="13">
        <f t="shared" si="2186"/>
        <v>7.8711727309701274E-2</v>
      </c>
      <c r="P1663" s="13">
        <f t="shared" si="2187"/>
        <v>0.10958762828208447</v>
      </c>
      <c r="Q1663" s="13">
        <f t="shared" si="2188"/>
        <v>4.6201283628925553E-2</v>
      </c>
      <c r="R1663" s="13">
        <f t="shared" si="2189"/>
        <v>6.4984386413094591E-2</v>
      </c>
      <c r="S1663" s="13">
        <f t="shared" si="2190"/>
        <v>6.2982978803011236E-2</v>
      </c>
      <c r="T1663" s="13">
        <f t="shared" si="2191"/>
        <v>7.628754115152131E-2</v>
      </c>
      <c r="U1663" s="13">
        <f t="shared" si="2192"/>
        <v>9.0475524115449346E-2</v>
      </c>
      <c r="V1663" s="13">
        <f t="shared" si="2193"/>
        <v>1.6088010748762677E-2</v>
      </c>
      <c r="W1663" s="13">
        <f t="shared" si="2194"/>
        <v>2.1441485572454715E-2</v>
      </c>
      <c r="X1663" s="13">
        <f t="shared" si="2195"/>
        <v>3.5404172448886335E-2</v>
      </c>
      <c r="Y1663" s="13">
        <f t="shared" si="2196"/>
        <v>2.9229677732795757E-2</v>
      </c>
      <c r="Z1663" s="13">
        <f t="shared" si="2197"/>
        <v>3.5767397665920693E-2</v>
      </c>
      <c r="AA1663" s="13">
        <f t="shared" si="2198"/>
        <v>4.9797716477596739E-2</v>
      </c>
      <c r="AB1663" s="13">
        <f t="shared" si="2199"/>
        <v>3.4665823182684102E-2</v>
      </c>
      <c r="AC1663" s="13">
        <f t="shared" si="2200"/>
        <v>2.3115539040678089E-3</v>
      </c>
      <c r="AD1663" s="13">
        <f t="shared" si="2201"/>
        <v>7.4630605598469688E-3</v>
      </c>
      <c r="AE1663" s="13">
        <f t="shared" si="2202"/>
        <v>1.2323002627986976E-2</v>
      </c>
      <c r="AF1663" s="13">
        <f t="shared" si="2203"/>
        <v>1.0173868518928899E-2</v>
      </c>
      <c r="AG1663" s="13">
        <f t="shared" si="2204"/>
        <v>5.5996958839330639E-3</v>
      </c>
      <c r="AH1663" s="13">
        <f t="shared" si="2205"/>
        <v>1.4764778199871455E-2</v>
      </c>
      <c r="AI1663" s="13">
        <f t="shared" si="2206"/>
        <v>2.0556492410191501E-2</v>
      </c>
      <c r="AJ1663" s="13">
        <f t="shared" si="2207"/>
        <v>1.4310048362729205E-2</v>
      </c>
      <c r="AK1663" s="13">
        <f t="shared" si="2208"/>
        <v>6.6411292373376634E-3</v>
      </c>
      <c r="AL1663" s="13">
        <f t="shared" si="2209"/>
        <v>2.1256202412508516E-4</v>
      </c>
      <c r="AM1663" s="13">
        <f t="shared" si="2210"/>
        <v>2.0781124603230323E-3</v>
      </c>
      <c r="AN1663" s="13">
        <f t="shared" si="2211"/>
        <v>3.4313784679161599E-3</v>
      </c>
      <c r="AO1663" s="13">
        <f t="shared" si="2212"/>
        <v>2.8329453806961885E-3</v>
      </c>
      <c r="AP1663" s="13">
        <f t="shared" si="2213"/>
        <v>1.5592527619338401E-3</v>
      </c>
      <c r="AQ1663" s="13">
        <f t="shared" si="2214"/>
        <v>6.4365938507809266E-4</v>
      </c>
      <c r="AR1663" s="13">
        <f t="shared" si="2215"/>
        <v>4.8759191781874416E-3</v>
      </c>
      <c r="AS1663" s="13">
        <f t="shared" si="2216"/>
        <v>6.7885744182726677E-3</v>
      </c>
      <c r="AT1663" s="13">
        <f t="shared" si="2217"/>
        <v>4.7257492329433439E-3</v>
      </c>
      <c r="AU1663" s="13">
        <f t="shared" si="2218"/>
        <v>2.1931659910365583E-3</v>
      </c>
      <c r="AV1663" s="13">
        <f t="shared" si="2219"/>
        <v>7.6336737739523999E-4</v>
      </c>
      <c r="AW1663" s="13">
        <f t="shared" si="2220"/>
        <v>1.3573905973861422E-5</v>
      </c>
      <c r="AX1663" s="13">
        <f t="shared" si="2221"/>
        <v>4.8221407324771889E-4</v>
      </c>
      <c r="AY1663" s="13">
        <f t="shared" si="2222"/>
        <v>7.9623168594598578E-4</v>
      </c>
      <c r="AZ1663" s="13">
        <f t="shared" si="2223"/>
        <v>6.5736872156642919E-4</v>
      </c>
      <c r="BA1663" s="13">
        <f t="shared" si="2224"/>
        <v>3.6181565719402623E-4</v>
      </c>
      <c r="BB1663" s="13">
        <f t="shared" si="2225"/>
        <v>1.4935746731164961E-4</v>
      </c>
      <c r="BC1663" s="13">
        <f t="shared" si="2226"/>
        <v>4.9323798123612625E-5</v>
      </c>
      <c r="BD1663" s="13">
        <f t="shared" si="2227"/>
        <v>1.3418526346043764E-3</v>
      </c>
      <c r="BE1663" s="13">
        <f t="shared" si="2228"/>
        <v>1.8682152298827273E-3</v>
      </c>
      <c r="BF1663" s="13">
        <f t="shared" si="2229"/>
        <v>1.3005258756282165E-3</v>
      </c>
      <c r="BG1663" s="13">
        <f t="shared" si="2230"/>
        <v>6.0355913534463257E-4</v>
      </c>
      <c r="BH1663" s="13">
        <f t="shared" si="2231"/>
        <v>2.1007865165427448E-4</v>
      </c>
      <c r="BI1663" s="13">
        <f t="shared" si="2232"/>
        <v>5.8497054948132638E-5</v>
      </c>
      <c r="BJ1663" s="14">
        <f t="shared" si="2233"/>
        <v>0.32353394040234412</v>
      </c>
      <c r="BK1663" s="14">
        <f t="shared" si="2234"/>
        <v>0.23964838542753522</v>
      </c>
      <c r="BL1663" s="14">
        <f t="shared" si="2235"/>
        <v>0.39963713048855365</v>
      </c>
      <c r="BM1663" s="14">
        <f t="shared" si="2236"/>
        <v>0.58428125817330945</v>
      </c>
      <c r="BN1663" s="14">
        <f t="shared" si="2237"/>
        <v>0.41352293803107176</v>
      </c>
    </row>
    <row r="1664" spans="1:66" x14ac:dyDescent="0.25">
      <c r="A1664" t="s">
        <v>349</v>
      </c>
      <c r="B1664" t="s">
        <v>288</v>
      </c>
      <c r="C1664" t="s">
        <v>281</v>
      </c>
      <c r="D1664" t="s">
        <v>405</v>
      </c>
      <c r="E1664" s="10">
        <f>VLOOKUP(A1664,home!$A$2:$E$405,3,FALSE)</f>
        <v>1.53</v>
      </c>
      <c r="F1664" s="10">
        <f>VLOOKUP(B1664,home!$B$2:$E$405,3,FALSE)</f>
        <v>0.70809999999999995</v>
      </c>
      <c r="G1664" s="10">
        <f>VLOOKUP(C1664,away!$B$2:$E$405,4,FALSE)</f>
        <v>1.0348999999999999</v>
      </c>
      <c r="H1664" s="10">
        <f>VLOOKUP(A1664,away!$A$2:$E$405,3,FALSE)</f>
        <v>1.075</v>
      </c>
      <c r="I1664" s="10">
        <f>VLOOKUP(C1664,away!$B$2:$E$405,3,FALSE)</f>
        <v>1.1628000000000001</v>
      </c>
      <c r="J1664" s="10">
        <f>VLOOKUP(B1664,home!$B$2:$E$405,4,FALSE)</f>
        <v>1.0078</v>
      </c>
      <c r="K1664" s="12">
        <f t="shared" si="2182"/>
        <v>1.1212034156999999</v>
      </c>
      <c r="L1664" s="12">
        <f t="shared" si="2183"/>
        <v>1.259760078</v>
      </c>
      <c r="M1664" s="13">
        <f t="shared" si="2184"/>
        <v>9.2461448556468484E-2</v>
      </c>
      <c r="N1664" s="13">
        <f t="shared" si="2185"/>
        <v>0.10366809194208229</v>
      </c>
      <c r="O1664" s="13">
        <f t="shared" si="2186"/>
        <v>0.11647924164548973</v>
      </c>
      <c r="P1664" s="13">
        <f t="shared" si="2187"/>
        <v>0.13059692359106875</v>
      </c>
      <c r="Q1664" s="13">
        <f t="shared" si="2188"/>
        <v>5.8116509392282176E-2</v>
      </c>
      <c r="R1664" s="13">
        <f t="shared" si="2189"/>
        <v>7.3367949270351521E-2</v>
      </c>
      <c r="S1664" s="13">
        <f t="shared" si="2190"/>
        <v>4.6115318107511627E-2</v>
      </c>
      <c r="T1664" s="13">
        <f t="shared" si="2191"/>
        <v>7.3212858405109132E-2</v>
      </c>
      <c r="U1664" s="13">
        <f t="shared" si="2192"/>
        <v>8.2260395324822433E-2</v>
      </c>
      <c r="V1664" s="13">
        <f t="shared" si="2193"/>
        <v>7.2372729623350054E-3</v>
      </c>
      <c r="W1664" s="13">
        <f t="shared" si="2194"/>
        <v>2.1720142946395959E-2</v>
      </c>
      <c r="X1664" s="13">
        <f t="shared" si="2195"/>
        <v>2.7362168972322923E-2</v>
      </c>
      <c r="Y1664" s="13">
        <f t="shared" si="2196"/>
        <v>1.723488405941136E-2</v>
      </c>
      <c r="Z1664" s="13">
        <f t="shared" si="2197"/>
        <v>3.0808671165172698E-2</v>
      </c>
      <c r="AA1664" s="13">
        <f t="shared" si="2198"/>
        <v>3.4542787343569727E-2</v>
      </c>
      <c r="AB1664" s="13">
        <f t="shared" si="2199"/>
        <v>1.9364745578704559E-2</v>
      </c>
      <c r="AC1664" s="13">
        <f t="shared" si="2200"/>
        <v>6.3889166703119031E-4</v>
      </c>
      <c r="AD1664" s="13">
        <f t="shared" si="2201"/>
        <v>6.0881746152478562E-3</v>
      </c>
      <c r="AE1664" s="13">
        <f t="shared" si="2202"/>
        <v>7.6696393281822589E-3</v>
      </c>
      <c r="AF1664" s="13">
        <f t="shared" si="2203"/>
        <v>4.8309527191513768E-3</v>
      </c>
      <c r="AG1664" s="13">
        <f t="shared" si="2204"/>
        <v>2.0286137914308174E-3</v>
      </c>
      <c r="AH1664" s="13">
        <f t="shared" si="2205"/>
        <v>9.7028834975285728E-3</v>
      </c>
      <c r="AI1664" s="13">
        <f t="shared" si="2206"/>
        <v>1.0878906119568198E-2</v>
      </c>
      <c r="AJ1664" s="13">
        <f t="shared" si="2207"/>
        <v>6.0987333501697502E-3</v>
      </c>
      <c r="AK1664" s="13">
        <f t="shared" si="2208"/>
        <v>2.2793068878846083E-3</v>
      </c>
      <c r="AL1664" s="13">
        <f t="shared" si="2209"/>
        <v>3.6096032465373165E-5</v>
      </c>
      <c r="AM1664" s="13">
        <f t="shared" si="2210"/>
        <v>1.3652164347987862E-3</v>
      </c>
      <c r="AN1664" s="13">
        <f t="shared" si="2211"/>
        <v>1.7198451623890007E-3</v>
      </c>
      <c r="AO1664" s="13">
        <f t="shared" si="2212"/>
        <v>1.0832961379595456E-3</v>
      </c>
      <c r="AP1664" s="13">
        <f t="shared" si="2213"/>
        <v>4.5489774241767205E-4</v>
      </c>
      <c r="AQ1664" s="13">
        <f t="shared" si="2214"/>
        <v>1.4326550386752754E-4</v>
      </c>
      <c r="AR1664" s="13">
        <f t="shared" si="2215"/>
        <v>2.4446610543343021E-3</v>
      </c>
      <c r="AS1664" s="13">
        <f t="shared" si="2216"/>
        <v>2.7409623243483824E-3</v>
      </c>
      <c r="AT1664" s="13">
        <f t="shared" si="2217"/>
        <v>1.5365881601822095E-3</v>
      </c>
      <c r="AU1664" s="13">
        <f t="shared" si="2218"/>
        <v>5.7427596457349038E-4</v>
      </c>
      <c r="AV1664" s="13">
        <f t="shared" si="2219"/>
        <v>1.6097004325855247E-4</v>
      </c>
      <c r="AW1664" s="13">
        <f t="shared" si="2220"/>
        <v>1.4162151023233371E-6</v>
      </c>
      <c r="AX1664" s="13">
        <f t="shared" si="2221"/>
        <v>2.5511422164436223E-4</v>
      </c>
      <c r="AY1664" s="13">
        <f t="shared" si="2222"/>
        <v>3.2138271175761107E-4</v>
      </c>
      <c r="AZ1664" s="13">
        <f t="shared" si="2223"/>
        <v>2.0243255501580987E-4</v>
      </c>
      <c r="BA1664" s="13">
        <f t="shared" si="2224"/>
        <v>8.5005483765485329E-5</v>
      </c>
      <c r="BB1664" s="13">
        <f t="shared" si="2225"/>
        <v>2.6771628714708874E-5</v>
      </c>
      <c r="BC1664" s="13">
        <f t="shared" si="2226"/>
        <v>6.7451658155657388E-6</v>
      </c>
      <c r="BD1664" s="13">
        <f t="shared" si="2227"/>
        <v>5.1328106674862332E-4</v>
      </c>
      <c r="BE1664" s="13">
        <f t="shared" si="2228"/>
        <v>5.7549248525269614E-4</v>
      </c>
      <c r="BF1664" s="13">
        <f t="shared" si="2229"/>
        <v>3.2262207008750254E-4</v>
      </c>
      <c r="BG1664" s="13">
        <f t="shared" si="2230"/>
        <v>1.2057498898743748E-4</v>
      </c>
      <c r="BH1664" s="13">
        <f t="shared" si="2231"/>
        <v>3.3797272375176214E-5</v>
      </c>
      <c r="BI1664" s="13">
        <f t="shared" si="2232"/>
        <v>7.5787234456781661E-6</v>
      </c>
      <c r="BJ1664" s="14">
        <f t="shared" si="2233"/>
        <v>0.32759600891976226</v>
      </c>
      <c r="BK1664" s="14">
        <f t="shared" si="2234"/>
        <v>0.27740733362863806</v>
      </c>
      <c r="BL1664" s="14">
        <f t="shared" si="2235"/>
        <v>0.36400575317168321</v>
      </c>
      <c r="BM1664" s="14">
        <f t="shared" si="2236"/>
        <v>0.42480763599085802</v>
      </c>
      <c r="BN1664" s="14">
        <f t="shared" si="2237"/>
        <v>0.57469016439774301</v>
      </c>
    </row>
    <row r="1665" spans="1:66" x14ac:dyDescent="0.25">
      <c r="A1665" t="s">
        <v>290</v>
      </c>
      <c r="B1665" t="s">
        <v>302</v>
      </c>
      <c r="C1665" t="s">
        <v>314</v>
      </c>
      <c r="D1665" t="s">
        <v>405</v>
      </c>
      <c r="E1665" s="10">
        <f>VLOOKUP(A1665,home!$A$2:$E$405,3,FALSE)</f>
        <v>1.6512</v>
      </c>
      <c r="F1665" s="10">
        <f>VLOOKUP(B1665,home!$B$2:$E$405,3,FALSE)</f>
        <v>1.2491000000000001</v>
      </c>
      <c r="G1665" s="10">
        <f>VLOOKUP(C1665,away!$B$2:$E$405,4,FALSE)</f>
        <v>0.64349999999999996</v>
      </c>
      <c r="H1665" s="10">
        <f>VLOOKUP(A1665,away!$A$2:$E$405,3,FALSE)</f>
        <v>1.1418999999999999</v>
      </c>
      <c r="I1665" s="10">
        <f>VLOOKUP(C1665,away!$B$2:$E$405,3,FALSE)</f>
        <v>1.3136000000000001</v>
      </c>
      <c r="J1665" s="10">
        <f>VLOOKUP(B1665,home!$B$2:$E$405,4,FALSE)</f>
        <v>1.2040999999999999</v>
      </c>
      <c r="K1665" s="12">
        <f t="shared" si="2182"/>
        <v>1.3272277075200001</v>
      </c>
      <c r="L1665" s="12">
        <f t="shared" si="2183"/>
        <v>1.8061498073440001</v>
      </c>
      <c r="M1665" s="13">
        <f t="shared" si="2184"/>
        <v>4.3570388819926323E-2</v>
      </c>
      <c r="N1665" s="13">
        <f t="shared" si="2185"/>
        <v>5.7827827269225848E-2</v>
      </c>
      <c r="O1665" s="13">
        <f t="shared" si="2186"/>
        <v>7.8694649373013098E-2</v>
      </c>
      <c r="P1665" s="13">
        <f t="shared" si="2187"/>
        <v>0.10444571908143438</v>
      </c>
      <c r="Q1665" s="13">
        <f t="shared" si="2188"/>
        <v>3.8375347308698599E-2</v>
      </c>
      <c r="R1665" s="13">
        <f t="shared" si="2189"/>
        <v>7.1067162902035644E-2</v>
      </c>
      <c r="S1665" s="13">
        <f t="shared" si="2190"/>
        <v>6.2593590107284477E-2</v>
      </c>
      <c r="T1665" s="13">
        <f t="shared" si="2191"/>
        <v>6.9311626148365058E-2</v>
      </c>
      <c r="U1665" s="13">
        <f t="shared" si="2192"/>
        <v>9.432230769841915E-2</v>
      </c>
      <c r="V1665" s="13">
        <f t="shared" si="2193"/>
        <v>1.6671956206219436E-2</v>
      </c>
      <c r="W1665" s="13">
        <f t="shared" si="2194"/>
        <v>1.6977608077935941E-2</v>
      </c>
      <c r="X1665" s="13">
        <f t="shared" si="2195"/>
        <v>3.0664103559125938E-2</v>
      </c>
      <c r="Y1665" s="13">
        <f t="shared" si="2196"/>
        <v>2.76919823678459E-2</v>
      </c>
      <c r="Z1665" s="13">
        <f t="shared" si="2197"/>
        <v>4.2785980861332104E-2</v>
      </c>
      <c r="AA1665" s="13">
        <f t="shared" si="2198"/>
        <v>5.67867392925804E-2</v>
      </c>
      <c r="AB1665" s="13">
        <f t="shared" si="2199"/>
        <v>3.768446690441371E-2</v>
      </c>
      <c r="AC1665" s="13">
        <f t="shared" si="2200"/>
        <v>2.4978467337781795E-3</v>
      </c>
      <c r="AD1665" s="13">
        <f t="shared" si="2201"/>
        <v>5.6332879621129889E-3</v>
      </c>
      <c r="AE1665" s="13">
        <f t="shared" si="2202"/>
        <v>1.0174561967483649E-2</v>
      </c>
      <c r="AF1665" s="13">
        <f t="shared" si="2203"/>
        <v>9.1883915686900956E-3</v>
      </c>
      <c r="AG1665" s="13">
        <f t="shared" si="2204"/>
        <v>5.5318705538636151E-3</v>
      </c>
      <c r="AH1665" s="13">
        <f t="shared" si="2205"/>
        <v>1.9319472772429767E-2</v>
      </c>
      <c r="AI1665" s="13">
        <f t="shared" si="2206"/>
        <v>2.5641339558247017E-2</v>
      </c>
      <c r="AJ1665" s="13">
        <f t="shared" si="2207"/>
        <v>1.7015948159817045E-2</v>
      </c>
      <c r="AK1665" s="13">
        <f t="shared" si="2208"/>
        <v>7.5280126224777115E-3</v>
      </c>
      <c r="AL1665" s="13">
        <f t="shared" si="2209"/>
        <v>2.3951073683818946E-4</v>
      </c>
      <c r="AM1665" s="13">
        <f t="shared" si="2210"/>
        <v>1.4953311735510467E-3</v>
      </c>
      <c r="AN1665" s="13">
        <f t="shared" si="2211"/>
        <v>2.7007921110247003E-3</v>
      </c>
      <c r="AO1665" s="13">
        <f t="shared" si="2212"/>
        <v>2.4390175755017295E-3</v>
      </c>
      <c r="AP1665" s="13">
        <f t="shared" si="2213"/>
        <v>1.4684103747003594E-3</v>
      </c>
      <c r="AQ1665" s="13">
        <f t="shared" si="2214"/>
        <v>6.6304227884174643E-4</v>
      </c>
      <c r="AR1665" s="13">
        <f t="shared" si="2215"/>
        <v>6.9787724051823376E-3</v>
      </c>
      <c r="AS1665" s="13">
        <f t="shared" si="2216"/>
        <v>9.2624201006339894E-3</v>
      </c>
      <c r="AT1665" s="13">
        <f t="shared" si="2217"/>
        <v>6.1466702981258113E-3</v>
      </c>
      <c r="AU1665" s="13">
        <f t="shared" si="2218"/>
        <v>2.7193437095542642E-3</v>
      </c>
      <c r="AV1665" s="13">
        <f t="shared" si="2219"/>
        <v>9.0229707939765993E-4</v>
      </c>
      <c r="AW1665" s="13">
        <f t="shared" si="2220"/>
        <v>1.5948568010883808E-5</v>
      </c>
      <c r="AX1665" s="13">
        <f t="shared" si="2221"/>
        <v>3.3077416090922435E-4</v>
      </c>
      <c r="AY1665" s="13">
        <f t="shared" si="2222"/>
        <v>5.9742768700056883E-4</v>
      </c>
      <c r="AZ1665" s="13">
        <f t="shared" si="2223"/>
        <v>5.3952195088902469E-4</v>
      </c>
      <c r="BA1665" s="13">
        <f t="shared" si="2224"/>
        <v>3.2481915588535688E-4</v>
      </c>
      <c r="BB1665" s="13">
        <f t="shared" si="2225"/>
        <v>1.4666801395599454E-4</v>
      </c>
      <c r="BC1665" s="13">
        <f t="shared" si="2226"/>
        <v>5.2980881030029345E-5</v>
      </c>
      <c r="BD1665" s="13">
        <f t="shared" si="2227"/>
        <v>2.100784739186283E-3</v>
      </c>
      <c r="BE1665" s="13">
        <f t="shared" si="2228"/>
        <v>2.7882197133832116E-3</v>
      </c>
      <c r="BF1665" s="13">
        <f t="shared" si="2229"/>
        <v>1.8503012291278362E-3</v>
      </c>
      <c r="BG1665" s="13">
        <f t="shared" si="2230"/>
        <v>8.185903528522586E-4</v>
      </c>
      <c r="BH1665" s="13">
        <f t="shared" si="2231"/>
        <v>2.716139493535228E-4</v>
      </c>
      <c r="BI1665" s="13">
        <f t="shared" si="2232"/>
        <v>7.2098711866185871E-5</v>
      </c>
      <c r="BJ1665" s="14">
        <f t="shared" si="2233"/>
        <v>0.28213539214663735</v>
      </c>
      <c r="BK1665" s="14">
        <f t="shared" si="2234"/>
        <v>0.23061643937248161</v>
      </c>
      <c r="BL1665" s="14">
        <f t="shared" si="2235"/>
        <v>0.44197121157209707</v>
      </c>
      <c r="BM1665" s="14">
        <f t="shared" si="2236"/>
        <v>0.60294645007922421</v>
      </c>
      <c r="BN1665" s="14">
        <f t="shared" si="2237"/>
        <v>0.39398109475433385</v>
      </c>
    </row>
    <row r="1666" spans="1:66" x14ac:dyDescent="0.25">
      <c r="A1666" t="s">
        <v>339</v>
      </c>
      <c r="B1666" t="s">
        <v>114</v>
      </c>
      <c r="C1666" t="s">
        <v>128</v>
      </c>
      <c r="D1666" t="s">
        <v>406</v>
      </c>
      <c r="E1666" s="10">
        <f>VLOOKUP(A1666,home!$A$2:$E$405,3,FALSE)</f>
        <v>1.2199</v>
      </c>
      <c r="F1666" s="10">
        <f>VLOOKUP(B1666,home!$B$2:$E$405,3,FALSE)</f>
        <v>1.2568999999999999</v>
      </c>
      <c r="G1666" s="10">
        <f>VLOOKUP(C1666,away!$B$2:$E$405,4,FALSE)</f>
        <v>1.0383</v>
      </c>
      <c r="H1666" s="10">
        <f>VLOOKUP(A1666,away!$A$2:$E$405,3,FALSE)</f>
        <v>1.0142</v>
      </c>
      <c r="I1666" s="10">
        <f>VLOOKUP(C1666,away!$B$2:$E$405,3,FALSE)</f>
        <v>0.59160000000000001</v>
      </c>
      <c r="J1666" s="10">
        <f>VLOOKUP(B1666,home!$B$2:$E$405,4,FALSE)</f>
        <v>1.1174999999999999</v>
      </c>
      <c r="K1666" s="12">
        <f t="shared" si="2182"/>
        <v>1.5920174054729999</v>
      </c>
      <c r="L1666" s="12">
        <f t="shared" si="2183"/>
        <v>0.67050080460000006</v>
      </c>
      <c r="M1666" s="13">
        <f t="shared" si="2184"/>
        <v>0.10408803889852165</v>
      </c>
      <c r="N1666" s="13">
        <f t="shared" si="2185"/>
        <v>0.16570996962799714</v>
      </c>
      <c r="O1666" s="13">
        <f t="shared" si="2186"/>
        <v>6.9791113830694876E-2</v>
      </c>
      <c r="P1666" s="13">
        <f t="shared" si="2187"/>
        <v>0.11110866796581365</v>
      </c>
      <c r="Q1666" s="13">
        <f t="shared" si="2188"/>
        <v>0.13190657795408681</v>
      </c>
      <c r="R1666" s="13">
        <f t="shared" si="2189"/>
        <v>2.3397498988705551E-2</v>
      </c>
      <c r="S1666" s="13">
        <f t="shared" si="2190"/>
        <v>2.965070777530222E-2</v>
      </c>
      <c r="T1666" s="13">
        <f t="shared" si="2191"/>
        <v>8.844346665024784E-2</v>
      </c>
      <c r="U1666" s="13">
        <f t="shared" si="2192"/>
        <v>3.7249225634556148E-2</v>
      </c>
      <c r="V1666" s="13">
        <f t="shared" si="2193"/>
        <v>3.5167352133613624E-3</v>
      </c>
      <c r="W1666" s="13">
        <f t="shared" si="2194"/>
        <v>6.9999189333095777E-2</v>
      </c>
      <c r="X1666" s="13">
        <f t="shared" si="2195"/>
        <v>4.6934512769188461E-2</v>
      </c>
      <c r="Y1666" s="13">
        <f t="shared" si="2196"/>
        <v>1.5734814287624917E-2</v>
      </c>
      <c r="Z1666" s="13">
        <f t="shared" si="2197"/>
        <v>5.2293472991849213E-3</v>
      </c>
      <c r="AA1666" s="13">
        <f t="shared" si="2198"/>
        <v>8.3252119195656171E-3</v>
      </c>
      <c r="AB1666" s="13">
        <f t="shared" si="2199"/>
        <v>6.6269411400998743E-3</v>
      </c>
      <c r="AC1666" s="13">
        <f t="shared" si="2200"/>
        <v>2.3462095722040377E-4</v>
      </c>
      <c r="AD1666" s="13">
        <f t="shared" si="2201"/>
        <v>2.7859981946822109E-2</v>
      </c>
      <c r="AE1666" s="13">
        <f t="shared" si="2202"/>
        <v>1.8680140311485703E-2</v>
      </c>
      <c r="AF1666" s="13">
        <f t="shared" si="2203"/>
        <v>6.2625245544460284E-3</v>
      </c>
      <c r="AG1666" s="13">
        <f t="shared" si="2204"/>
        <v>1.3996759175277733E-3</v>
      </c>
      <c r="AH1666" s="13">
        <f t="shared" si="2205"/>
        <v>8.7657039290908137E-4</v>
      </c>
      <c r="AI1666" s="13">
        <f t="shared" si="2206"/>
        <v>1.3955153226335637E-3</v>
      </c>
      <c r="AJ1666" s="13">
        <f t="shared" si="2207"/>
        <v>1.1108423416184515E-3</v>
      </c>
      <c r="AK1666" s="13">
        <f t="shared" si="2208"/>
        <v>5.8949344753098641E-4</v>
      </c>
      <c r="AL1666" s="13">
        <f t="shared" si="2209"/>
        <v>1.0017835789581184E-5</v>
      </c>
      <c r="AM1666" s="13">
        <f t="shared" si="2210"/>
        <v>8.8707152351008706E-3</v>
      </c>
      <c r="AN1666" s="13">
        <f t="shared" si="2211"/>
        <v>5.9478217025126122E-3</v>
      </c>
      <c r="AO1666" s="13">
        <f t="shared" si="2212"/>
        <v>1.9940096185760239E-3</v>
      </c>
      <c r="AP1666" s="13">
        <f t="shared" si="2213"/>
        <v>4.4566168454512119E-4</v>
      </c>
      <c r="AQ1666" s="13">
        <f t="shared" si="2214"/>
        <v>7.470412951672377E-5</v>
      </c>
      <c r="AR1666" s="13">
        <f t="shared" si="2215"/>
        <v>1.175482307468155E-4</v>
      </c>
      <c r="AS1666" s="13">
        <f t="shared" si="2216"/>
        <v>1.8713882933148673E-4</v>
      </c>
      <c r="AT1666" s="13">
        <f t="shared" si="2217"/>
        <v>1.4896413676778402E-4</v>
      </c>
      <c r="AU1666" s="13">
        <f t="shared" si="2218"/>
        <v>7.9051166175190889E-5</v>
      </c>
      <c r="AV1666" s="13">
        <f t="shared" si="2219"/>
        <v>3.1462708118460595E-5</v>
      </c>
      <c r="AW1666" s="13">
        <f t="shared" si="2220"/>
        <v>2.9704245299868511E-7</v>
      </c>
      <c r="AX1666" s="13">
        <f t="shared" si="2221"/>
        <v>2.3537221755458482E-3</v>
      </c>
      <c r="AY1666" s="13">
        <f t="shared" si="2222"/>
        <v>1.578172612508354E-3</v>
      </c>
      <c r="AZ1666" s="13">
        <f t="shared" si="2223"/>
        <v>5.2908300324226764E-4</v>
      </c>
      <c r="BA1666" s="13">
        <f t="shared" si="2224"/>
        <v>1.1825019312470832E-4</v>
      </c>
      <c r="BB1666" s="13">
        <f t="shared" si="2225"/>
        <v>1.9821712408555574E-5</v>
      </c>
      <c r="BC1666" s="13">
        <f t="shared" si="2226"/>
        <v>2.6580948236972648E-6</v>
      </c>
      <c r="BD1666" s="13">
        <f t="shared" si="2227"/>
        <v>1.313603054917437E-5</v>
      </c>
      <c r="BE1666" s="13">
        <f t="shared" si="2228"/>
        <v>2.0912789273110646E-5</v>
      </c>
      <c r="BF1666" s="13">
        <f t="shared" si="2229"/>
        <v>1.66467622598906E-5</v>
      </c>
      <c r="BG1666" s="13">
        <f t="shared" si="2230"/>
        <v>8.8339784208389621E-6</v>
      </c>
      <c r="BH1666" s="13">
        <f t="shared" si="2231"/>
        <v>3.5159618513871289E-6</v>
      </c>
      <c r="BI1666" s="13">
        <f t="shared" si="2232"/>
        <v>1.1194944928774763E-6</v>
      </c>
      <c r="BJ1666" s="14">
        <f t="shared" si="2233"/>
        <v>0.5948654735144272</v>
      </c>
      <c r="BK1666" s="14">
        <f t="shared" si="2234"/>
        <v>0.25018696125851719</v>
      </c>
      <c r="BL1666" s="14">
        <f t="shared" si="2235"/>
        <v>0.14999074310630117</v>
      </c>
      <c r="BM1666" s="14">
        <f t="shared" si="2236"/>
        <v>0.39269278234255556</v>
      </c>
      <c r="BN1666" s="14">
        <f t="shared" si="2237"/>
        <v>0.60600186726581973</v>
      </c>
    </row>
    <row r="1667" spans="1:66" x14ac:dyDescent="0.25">
      <c r="A1667" t="s">
        <v>345</v>
      </c>
      <c r="B1667" t="s">
        <v>216</v>
      </c>
      <c r="C1667" t="s">
        <v>230</v>
      </c>
      <c r="D1667" t="s">
        <v>406</v>
      </c>
      <c r="E1667" s="10">
        <f>VLOOKUP(A1667,home!$A$2:$E$405,3,FALSE)</f>
        <v>1.8438000000000001</v>
      </c>
      <c r="F1667" s="10">
        <f>VLOOKUP(B1667,home!$B$2:$E$405,3,FALSE)</f>
        <v>0.72309999999999997</v>
      </c>
      <c r="G1667" s="10">
        <f>VLOOKUP(C1667,away!$B$2:$E$405,4,FALSE)</f>
        <v>1.0395000000000001</v>
      </c>
      <c r="H1667" s="10">
        <f>VLOOKUP(A1667,away!$A$2:$E$405,3,FALSE)</f>
        <v>1.2188000000000001</v>
      </c>
      <c r="I1667" s="10">
        <f>VLOOKUP(C1667,away!$B$2:$E$405,3,FALSE)</f>
        <v>1.3674999999999999</v>
      </c>
      <c r="J1667" s="10">
        <f>VLOOKUP(B1667,home!$B$2:$E$405,4,FALSE)</f>
        <v>1.3674999999999999</v>
      </c>
      <c r="K1667" s="12">
        <f t="shared" si="2182"/>
        <v>1.3859152253100002</v>
      </c>
      <c r="L1667" s="12">
        <f t="shared" si="2183"/>
        <v>2.2792245575000001</v>
      </c>
      <c r="M1667" s="13">
        <f t="shared" si="2184"/>
        <v>2.5600592510834182E-2</v>
      </c>
      <c r="N1667" s="13">
        <f t="shared" si="2185"/>
        <v>3.5480250937722259E-2</v>
      </c>
      <c r="O1667" s="13">
        <f t="shared" si="2186"/>
        <v>5.8349499137243847E-2</v>
      </c>
      <c r="P1667" s="13">
        <f t="shared" si="2187"/>
        <v>8.0867459243518958E-2</v>
      </c>
      <c r="Q1667" s="13">
        <f t="shared" si="2188"/>
        <v>2.4586309986204355E-2</v>
      </c>
      <c r="R1667" s="13">
        <f t="shared" si="2189"/>
        <v>6.6495805675715641E-2</v>
      </c>
      <c r="S1667" s="13">
        <f t="shared" si="2190"/>
        <v>6.3861275493278788E-2</v>
      </c>
      <c r="T1667" s="13">
        <f t="shared" si="2191"/>
        <v>5.6037721498864441E-2</v>
      </c>
      <c r="U1667" s="13">
        <f t="shared" si="2192"/>
        <v>9.2157549505229419E-2</v>
      </c>
      <c r="V1667" s="13">
        <f t="shared" si="2193"/>
        <v>2.2413973821575187E-2</v>
      </c>
      <c r="W1667" s="13">
        <f t="shared" si="2194"/>
        <v>1.1358180448023973E-2</v>
      </c>
      <c r="X1667" s="13">
        <f t="shared" si="2195"/>
        <v>2.588784380565259E-2</v>
      </c>
      <c r="Y1667" s="13">
        <f t="shared" si="2196"/>
        <v>2.9502104671283828E-2</v>
      </c>
      <c r="Z1667" s="13">
        <f t="shared" si="2197"/>
        <v>5.0519624422279648E-2</v>
      </c>
      <c r="AA1667" s="13">
        <f t="shared" si="2198"/>
        <v>7.0015916663780278E-2</v>
      </c>
      <c r="AB1667" s="13">
        <f t="shared" si="2199"/>
        <v>4.8518062459184642E-2</v>
      </c>
      <c r="AC1667" s="13">
        <f t="shared" si="2200"/>
        <v>4.42509561481452E-3</v>
      </c>
      <c r="AD1667" s="13">
        <f t="shared" si="2201"/>
        <v>3.935368803683695E-3</v>
      </c>
      <c r="AE1667" s="13">
        <f t="shared" si="2202"/>
        <v>8.9695892201752721E-3</v>
      </c>
      <c r="AF1667" s="13">
        <f t="shared" si="2203"/>
        <v>1.022185401065538E-2</v>
      </c>
      <c r="AG1667" s="13">
        <f t="shared" si="2204"/>
        <v>7.7659668947552022E-3</v>
      </c>
      <c r="AH1667" s="13">
        <f t="shared" si="2205"/>
        <v>2.878639215473414E-2</v>
      </c>
      <c r="AI1667" s="13">
        <f t="shared" si="2206"/>
        <v>3.9895499168990385E-2</v>
      </c>
      <c r="AJ1667" s="13">
        <f t="shared" si="2207"/>
        <v>2.7645889859823129E-2</v>
      </c>
      <c r="AK1667" s="13">
        <f t="shared" si="2208"/>
        <v>1.2771619891324077E-2</v>
      </c>
      <c r="AL1667" s="13">
        <f t="shared" si="2209"/>
        <v>5.5912180802572737E-4</v>
      </c>
      <c r="AM1667" s="13">
        <f t="shared" si="2210"/>
        <v>1.0908175084470468E-3</v>
      </c>
      <c r="AN1667" s="13">
        <f t="shared" si="2211"/>
        <v>2.4862180530034728E-3</v>
      </c>
      <c r="AO1667" s="13">
        <f t="shared" si="2212"/>
        <v>2.8333246208526765E-3</v>
      </c>
      <c r="AP1667" s="13">
        <f t="shared" si="2213"/>
        <v>2.1525943517389321E-3</v>
      </c>
      <c r="AQ1667" s="13">
        <f t="shared" si="2214"/>
        <v>1.2265614772047921E-3</v>
      </c>
      <c r="AR1667" s="13">
        <f t="shared" si="2215"/>
        <v>1.312213038417907E-2</v>
      </c>
      <c r="AS1667" s="13">
        <f t="shared" si="2216"/>
        <v>1.8186160287936733E-2</v>
      </c>
      <c r="AT1667" s="13">
        <f t="shared" si="2217"/>
        <v>1.2602238216489812E-2</v>
      </c>
      <c r="AU1667" s="13">
        <f t="shared" si="2218"/>
        <v>5.8218779390722588E-3</v>
      </c>
      <c r="AV1667" s="13">
        <f t="shared" si="2219"/>
        <v>2.0171573189141615E-3</v>
      </c>
      <c r="AW1667" s="13">
        <f t="shared" si="2220"/>
        <v>4.9060019046595086E-5</v>
      </c>
      <c r="AX1667" s="13">
        <f t="shared" si="2221"/>
        <v>2.5196343216524712E-4</v>
      </c>
      <c r="AY1667" s="13">
        <f t="shared" si="2222"/>
        <v>5.7428124218301653E-4</v>
      </c>
      <c r="AZ1667" s="13">
        <f t="shared" si="2223"/>
        <v>6.5445795504756826E-4</v>
      </c>
      <c r="BA1667" s="13">
        <f t="shared" si="2224"/>
        <v>4.9721888099854951E-4</v>
      </c>
      <c r="BB1667" s="13">
        <f t="shared" si="2225"/>
        <v>2.8331837100614113E-4</v>
      </c>
      <c r="BC1667" s="13">
        <f t="shared" si="2226"/>
        <v>1.2914923775761848E-4</v>
      </c>
      <c r="BD1667" s="13">
        <f t="shared" si="2227"/>
        <v>4.984713636389645E-3</v>
      </c>
      <c r="BE1667" s="13">
        <f t="shared" si="2228"/>
        <v>6.9083905224827848E-3</v>
      </c>
      <c r="BF1667" s="13">
        <f t="shared" si="2229"/>
        <v>4.7872218037481006E-3</v>
      </c>
      <c r="BG1667" s="13">
        <f t="shared" si="2230"/>
        <v>2.2115611949168321E-3</v>
      </c>
      <c r="BH1667" s="13">
        <f t="shared" si="2231"/>
        <v>7.6625908293500341E-4</v>
      </c>
      <c r="BI1667" s="13">
        <f t="shared" si="2232"/>
        <v>2.123940259143399E-4</v>
      </c>
      <c r="BJ1667" s="14">
        <f t="shared" si="2233"/>
        <v>0.22592509540742603</v>
      </c>
      <c r="BK1667" s="14">
        <f t="shared" si="2234"/>
        <v>0.19830179973423037</v>
      </c>
      <c r="BL1667" s="14">
        <f t="shared" si="2235"/>
        <v>0.51625633892900447</v>
      </c>
      <c r="BM1667" s="14">
        <f t="shared" si="2236"/>
        <v>0.69909771977856483</v>
      </c>
      <c r="BN1667" s="14">
        <f t="shared" si="2237"/>
        <v>0.29137991749123926</v>
      </c>
    </row>
    <row r="1668" spans="1:66" x14ac:dyDescent="0.25">
      <c r="A1668" t="s">
        <v>345</v>
      </c>
      <c r="B1668" t="s">
        <v>225</v>
      </c>
      <c r="C1668" t="s">
        <v>229</v>
      </c>
      <c r="D1668" t="s">
        <v>406</v>
      </c>
      <c r="E1668" s="10">
        <f>VLOOKUP(A1668,home!$A$2:$E$405,3,FALSE)</f>
        <v>1.8438000000000001</v>
      </c>
      <c r="F1668" s="10">
        <f>VLOOKUP(B1668,home!$B$2:$E$405,3,FALSE)</f>
        <v>0.72309999999999997</v>
      </c>
      <c r="G1668" s="10">
        <f>VLOOKUP(C1668,away!$B$2:$E$405,4,FALSE)</f>
        <v>0.90390000000000004</v>
      </c>
      <c r="H1668" s="10">
        <f>VLOOKUP(A1668,away!$A$2:$E$405,3,FALSE)</f>
        <v>1.2188000000000001</v>
      </c>
      <c r="I1668" s="10">
        <f>VLOOKUP(C1668,away!$B$2:$E$405,3,FALSE)</f>
        <v>1.0940000000000001</v>
      </c>
      <c r="J1668" s="10">
        <f>VLOOKUP(B1668,home!$B$2:$E$405,4,FALSE)</f>
        <v>0.75209999999999999</v>
      </c>
      <c r="K1668" s="12">
        <f t="shared" si="2182"/>
        <v>1.2051262839420001</v>
      </c>
      <c r="L1668" s="12">
        <f t="shared" si="2183"/>
        <v>1.0028254711200002</v>
      </c>
      <c r="M1668" s="13">
        <f t="shared" si="2184"/>
        <v>0.10992557258468617</v>
      </c>
      <c r="N1668" s="13">
        <f t="shared" si="2185"/>
        <v>0.13247419679917946</v>
      </c>
      <c r="O1668" s="13">
        <f t="shared" si="2186"/>
        <v>0.11023616411537369</v>
      </c>
      <c r="P1668" s="13">
        <f t="shared" si="2187"/>
        <v>0.13284849881638075</v>
      </c>
      <c r="Q1668" s="13">
        <f t="shared" si="2188"/>
        <v>7.9824068253398189E-2</v>
      </c>
      <c r="R1668" s="13">
        <f t="shared" si="2189"/>
        <v>5.5273816606730634E-2</v>
      </c>
      <c r="S1668" s="13">
        <f t="shared" si="2190"/>
        <v>4.0137893355455166E-2</v>
      </c>
      <c r="T1668" s="13">
        <f t="shared" si="2191"/>
        <v>8.0049608852929083E-2</v>
      </c>
      <c r="U1668" s="13">
        <f t="shared" si="2192"/>
        <v>6.6611929206560894E-2</v>
      </c>
      <c r="V1668" s="13">
        <f t="shared" si="2193"/>
        <v>5.3897668643190936E-3</v>
      </c>
      <c r="W1668" s="13">
        <f t="shared" si="2194"/>
        <v>3.2066027581116784E-2</v>
      </c>
      <c r="X1668" s="13">
        <f t="shared" si="2195"/>
        <v>3.2156629215980358E-2</v>
      </c>
      <c r="Y1668" s="13">
        <f t="shared" si="2196"/>
        <v>1.6123743421573331E-2</v>
      </c>
      <c r="Z1668" s="13">
        <f t="shared" si="2197"/>
        <v>1.8476663726415047E-2</v>
      </c>
      <c r="AA1668" s="13">
        <f t="shared" si="2198"/>
        <v>2.2266713096260514E-2</v>
      </c>
      <c r="AB1668" s="13">
        <f t="shared" si="2199"/>
        <v>1.3417100604649552E-2</v>
      </c>
      <c r="AC1668" s="13">
        <f t="shared" si="2200"/>
        <v>4.0710638347109967E-4</v>
      </c>
      <c r="AD1668" s="13">
        <f t="shared" si="2201"/>
        <v>9.6609031649032354E-3</v>
      </c>
      <c r="AE1668" s="13">
        <f t="shared" si="2202"/>
        <v>9.6881997677887889E-3</v>
      </c>
      <c r="AF1668" s="13">
        <f t="shared" si="2203"/>
        <v>4.8577867482187329E-3</v>
      </c>
      <c r="AG1668" s="13">
        <f t="shared" si="2204"/>
        <v>1.6238374281276485E-3</v>
      </c>
      <c r="AH1668" s="13">
        <f t="shared" si="2205"/>
        <v>4.6322172515419974E-3</v>
      </c>
      <c r="AI1668" s="13">
        <f t="shared" si="2206"/>
        <v>5.5824067627628319E-3</v>
      </c>
      <c r="AJ1668" s="13">
        <f t="shared" si="2207"/>
        <v>3.3637525587305321E-3</v>
      </c>
      <c r="AK1668" s="13">
        <f t="shared" si="2208"/>
        <v>1.3512488737344403E-3</v>
      </c>
      <c r="AL1668" s="13">
        <f t="shared" si="2209"/>
        <v>1.9680032818946025E-5</v>
      </c>
      <c r="AM1668" s="13">
        <f t="shared" si="2210"/>
        <v>2.3285216661286683E-3</v>
      </c>
      <c r="AN1668" s="13">
        <f t="shared" si="2211"/>
        <v>2.3351008368486096E-3</v>
      </c>
      <c r="AO1668" s="13">
        <f t="shared" si="2212"/>
        <v>1.1708492984127065E-3</v>
      </c>
      <c r="AP1668" s="13">
        <f t="shared" si="2213"/>
        <v>3.913858330970814E-4</v>
      </c>
      <c r="AQ1668" s="13">
        <f t="shared" si="2214"/>
        <v>9.8122920616318618E-5</v>
      </c>
      <c r="AR1668" s="13">
        <f t="shared" si="2215"/>
        <v>9.2906108952155956E-4</v>
      </c>
      <c r="AS1668" s="13">
        <f t="shared" si="2216"/>
        <v>1.1196359383702228E-3</v>
      </c>
      <c r="AT1668" s="13">
        <f t="shared" si="2217"/>
        <v>6.7465134888801057E-4</v>
      </c>
      <c r="AU1668" s="13">
        <f t="shared" si="2218"/>
        <v>2.7101335768062206E-4</v>
      </c>
      <c r="AV1668" s="13">
        <f t="shared" si="2219"/>
        <v>8.1651330160073022E-5</v>
      </c>
      <c r="AW1668" s="13">
        <f t="shared" si="2220"/>
        <v>6.6066489736344957E-7</v>
      </c>
      <c r="AX1668" s="13">
        <f t="shared" si="2221"/>
        <v>4.6769377709667947E-4</v>
      </c>
      <c r="AY1668" s="13">
        <f t="shared" si="2222"/>
        <v>4.6901523235687E-4</v>
      </c>
      <c r="AZ1668" s="13">
        <f t="shared" si="2223"/>
        <v>2.3517021067536719E-4</v>
      </c>
      <c r="BA1668" s="13">
        <f t="shared" si="2224"/>
        <v>7.8611559104638275E-5</v>
      </c>
      <c r="BB1668" s="13">
        <f t="shared" si="2225"/>
        <v>1.9708418448646656E-5</v>
      </c>
      <c r="BC1668" s="13">
        <f t="shared" si="2226"/>
        <v>3.9528208031588389E-6</v>
      </c>
      <c r="BD1668" s="13">
        <f t="shared" si="2227"/>
        <v>1.5528102079978635E-4</v>
      </c>
      <c r="BE1668" s="13">
        <f t="shared" si="2228"/>
        <v>1.8713323956316694E-4</v>
      </c>
      <c r="BF1668" s="13">
        <f t="shared" si="2229"/>
        <v>1.1275959279839374E-4</v>
      </c>
      <c r="BG1668" s="13">
        <f t="shared" si="2230"/>
        <v>4.5296516349313792E-5</v>
      </c>
      <c r="BH1668" s="13">
        <f t="shared" si="2231"/>
        <v>1.3647005605891644E-5</v>
      </c>
      <c r="BI1668" s="13">
        <f t="shared" si="2232"/>
        <v>3.2892730305527671E-6</v>
      </c>
      <c r="BJ1668" s="14">
        <f t="shared" si="2233"/>
        <v>0.40612313380680448</v>
      </c>
      <c r="BK1668" s="14">
        <f t="shared" si="2234"/>
        <v>0.28919753326948805</v>
      </c>
      <c r="BL1668" s="14">
        <f t="shared" si="2235"/>
        <v>0.28632876878911279</v>
      </c>
      <c r="BM1668" s="14">
        <f t="shared" si="2236"/>
        <v>0.37907542784861198</v>
      </c>
      <c r="BN1668" s="14">
        <f t="shared" si="2237"/>
        <v>0.62058231717574885</v>
      </c>
    </row>
    <row r="1669" spans="1:66" x14ac:dyDescent="0.25">
      <c r="A1669" t="s">
        <v>349</v>
      </c>
      <c r="B1669" t="s">
        <v>275</v>
      </c>
      <c r="C1669" t="s">
        <v>277</v>
      </c>
      <c r="D1669" t="s">
        <v>406</v>
      </c>
      <c r="E1669" s="10">
        <f>VLOOKUP(A1669,home!$A$2:$E$405,3,FALSE)</f>
        <v>1.53</v>
      </c>
      <c r="F1669" s="10">
        <f>VLOOKUP(B1669,home!$B$2:$E$405,3,FALSE)</f>
        <v>0.98040000000000005</v>
      </c>
      <c r="G1669" s="10">
        <f>VLOOKUP(C1669,away!$B$2:$E$405,4,FALSE)</f>
        <v>0.70809999999999995</v>
      </c>
      <c r="H1669" s="10">
        <f>VLOOKUP(A1669,away!$A$2:$E$405,3,FALSE)</f>
        <v>1.075</v>
      </c>
      <c r="I1669" s="10">
        <f>VLOOKUP(C1669,away!$B$2:$E$405,3,FALSE)</f>
        <v>1.4729000000000001</v>
      </c>
      <c r="J1669" s="10">
        <f>VLOOKUP(B1669,home!$B$2:$E$405,4,FALSE)</f>
        <v>1.2403</v>
      </c>
      <c r="K1669" s="12">
        <f t="shared" si="2182"/>
        <v>1.0621584972</v>
      </c>
      <c r="L1669" s="12">
        <f t="shared" si="2183"/>
        <v>1.96385071025</v>
      </c>
      <c r="M1669" s="13">
        <f t="shared" si="2184"/>
        <v>4.8508841074774663E-2</v>
      </c>
      <c r="N1669" s="13">
        <f t="shared" si="2185"/>
        <v>5.1524077736896282E-2</v>
      </c>
      <c r="O1669" s="13">
        <f t="shared" si="2186"/>
        <v>9.5264121998100582E-2</v>
      </c>
      <c r="P1669" s="13">
        <f t="shared" si="2187"/>
        <v>0.10118559665857997</v>
      </c>
      <c r="Q1669" s="13">
        <f t="shared" si="2188"/>
        <v>2.7363368489318862E-2</v>
      </c>
      <c r="R1669" s="13">
        <f t="shared" si="2189"/>
        <v>9.3542256823656258E-2</v>
      </c>
      <c r="S1669" s="13">
        <f t="shared" si="2190"/>
        <v>5.2766283136771439E-2</v>
      </c>
      <c r="T1669" s="13">
        <f t="shared" si="2191"/>
        <v>5.3737570642581313E-2</v>
      </c>
      <c r="U1669" s="13">
        <f t="shared" si="2192"/>
        <v>9.9356702932511171E-2</v>
      </c>
      <c r="V1669" s="13">
        <f t="shared" si="2193"/>
        <v>1.2229587029574487E-2</v>
      </c>
      <c r="W1669" s="13">
        <f t="shared" si="2194"/>
        <v>9.688078117648255E-3</v>
      </c>
      <c r="X1669" s="13">
        <f t="shared" si="2195"/>
        <v>1.9025939092301006E-2</v>
      </c>
      <c r="Y1669" s="13">
        <f t="shared" si="2196"/>
        <v>1.8682051999794291E-2</v>
      </c>
      <c r="Z1669" s="13">
        <f t="shared" si="2197"/>
        <v>6.1234342500508437E-2</v>
      </c>
      <c r="AA1669" s="13">
        <f t="shared" si="2198"/>
        <v>6.5040577207370123E-2</v>
      </c>
      <c r="AB1669" s="13">
        <f t="shared" si="2199"/>
        <v>3.4541700871800404E-2</v>
      </c>
      <c r="AC1669" s="13">
        <f t="shared" si="2200"/>
        <v>1.5943718107076957E-3</v>
      </c>
      <c r="AD1669" s="13">
        <f t="shared" si="2201"/>
        <v>2.5725686235493679E-3</v>
      </c>
      <c r="AE1669" s="13">
        <f t="shared" si="2202"/>
        <v>5.0521407185242914E-3</v>
      </c>
      <c r="AF1669" s="13">
        <f t="shared" si="2203"/>
        <v>4.9608250691784385E-3</v>
      </c>
      <c r="AG1669" s="13">
        <f t="shared" si="2204"/>
        <v>3.2474399451773613E-3</v>
      </c>
      <c r="AH1669" s="13">
        <f t="shared" si="2205"/>
        <v>3.0063776752828814E-2</v>
      </c>
      <c r="AI1669" s="13">
        <f t="shared" si="2206"/>
        <v>3.1932495935940948E-2</v>
      </c>
      <c r="AJ1669" s="13">
        <f t="shared" si="2207"/>
        <v>1.6958685947582069E-2</v>
      </c>
      <c r="AK1669" s="13">
        <f t="shared" si="2208"/>
        <v>6.0042707935235116E-3</v>
      </c>
      <c r="AL1669" s="13">
        <f t="shared" si="2209"/>
        <v>1.3302932775771591E-4</v>
      </c>
      <c r="AM1669" s="13">
        <f t="shared" si="2210"/>
        <v>5.4649512462661407E-4</v>
      </c>
      <c r="AN1669" s="13">
        <f t="shared" si="2211"/>
        <v>1.0732348386461382E-3</v>
      </c>
      <c r="AO1669" s="13">
        <f t="shared" si="2212"/>
        <v>1.0538365000701316E-3</v>
      </c>
      <c r="AP1669" s="13">
        <f t="shared" si="2213"/>
        <v>6.8985918638336753E-4</v>
      </c>
      <c r="AQ1669" s="13">
        <f t="shared" si="2214"/>
        <v>3.3869511328786587E-4</v>
      </c>
      <c r="AR1669" s="13">
        <f t="shared" si="2215"/>
        <v>1.180815386576806E-2</v>
      </c>
      <c r="AS1669" s="13">
        <f t="shared" si="2216"/>
        <v>1.2542130964770573E-2</v>
      </c>
      <c r="AT1669" s="13">
        <f t="shared" si="2217"/>
        <v>6.6608654886131475E-3</v>
      </c>
      <c r="AU1669" s="13">
        <f t="shared" si="2218"/>
        <v>2.3582982924788957E-3</v>
      </c>
      <c r="AV1669" s="13">
        <f t="shared" si="2219"/>
        <v>6.2622164257217726E-4</v>
      </c>
      <c r="AW1669" s="13">
        <f t="shared" si="2220"/>
        <v>7.7080175283609934E-6</v>
      </c>
      <c r="AX1669" s="13">
        <f t="shared" si="2221"/>
        <v>9.674407338342181E-5</v>
      </c>
      <c r="AY1669" s="13">
        <f t="shared" si="2222"/>
        <v>1.8999091722651104E-4</v>
      </c>
      <c r="AZ1669" s="13">
        <f t="shared" si="2223"/>
        <v>1.8655689886816636E-4</v>
      </c>
      <c r="BA1669" s="13">
        <f t="shared" si="2224"/>
        <v>1.2212329944809533E-4</v>
      </c>
      <c r="BB1669" s="13">
        <f t="shared" si="2225"/>
        <v>5.9957982089803871E-5</v>
      </c>
      <c r="BC1669" s="13">
        <f t="shared" si="2226"/>
        <v>2.3549705142443619E-5</v>
      </c>
      <c r="BD1669" s="13">
        <f t="shared" si="2227"/>
        <v>3.8649085593383133E-3</v>
      </c>
      <c r="BE1669" s="13">
        <f t="shared" si="2228"/>
        <v>4.105145467202199E-3</v>
      </c>
      <c r="BF1669" s="13">
        <f t="shared" si="2229"/>
        <v>2.1801575701154395E-3</v>
      </c>
      <c r="BG1669" s="13">
        <f t="shared" si="2230"/>
        <v>7.7189096277767324E-4</v>
      </c>
      <c r="BH1669" s="13">
        <f t="shared" si="2231"/>
        <v>2.0496763625654858E-4</v>
      </c>
      <c r="BI1669" s="13">
        <f t="shared" si="2232"/>
        <v>4.3541623300178386E-5</v>
      </c>
      <c r="BJ1669" s="14">
        <f t="shared" si="2233"/>
        <v>0.20023510407414208</v>
      </c>
      <c r="BK1669" s="14">
        <f t="shared" si="2234"/>
        <v>0.2166076999553925</v>
      </c>
      <c r="BL1669" s="14">
        <f t="shared" si="2235"/>
        <v>0.51787087133650711</v>
      </c>
      <c r="BM1669" s="14">
        <f t="shared" si="2236"/>
        <v>0.57837747218552515</v>
      </c>
      <c r="BN1669" s="14">
        <f t="shared" si="2237"/>
        <v>0.41738826278132662</v>
      </c>
    </row>
    <row r="1670" spans="1:66" x14ac:dyDescent="0.25">
      <c r="A1670" t="s">
        <v>349</v>
      </c>
      <c r="B1670" t="s">
        <v>278</v>
      </c>
      <c r="C1670" t="s">
        <v>276</v>
      </c>
      <c r="D1670" t="s">
        <v>406</v>
      </c>
      <c r="E1670" s="10">
        <f>VLOOKUP(A1670,home!$A$2:$E$405,3,FALSE)</f>
        <v>1.53</v>
      </c>
      <c r="F1670" s="10">
        <f>VLOOKUP(B1670,home!$B$2:$E$405,3,FALSE)</f>
        <v>0.95530000000000004</v>
      </c>
      <c r="G1670" s="10">
        <f>VLOOKUP(C1670,away!$B$2:$E$405,4,FALSE)</f>
        <v>0.59909999999999997</v>
      </c>
      <c r="H1670" s="10">
        <f>VLOOKUP(A1670,away!$A$2:$E$405,3,FALSE)</f>
        <v>1.075</v>
      </c>
      <c r="I1670" s="10">
        <f>VLOOKUP(C1670,away!$B$2:$E$405,3,FALSE)</f>
        <v>1.0078</v>
      </c>
      <c r="J1670" s="10">
        <f>VLOOKUP(B1670,home!$B$2:$E$405,4,FALSE)</f>
        <v>1.0732999999999999</v>
      </c>
      <c r="K1670" s="12">
        <f t="shared" si="2182"/>
        <v>0.87564995190000006</v>
      </c>
      <c r="L1670" s="12">
        <f t="shared" si="2183"/>
        <v>1.1627971205000001</v>
      </c>
      <c r="M1670" s="13">
        <f t="shared" si="2184"/>
        <v>0.13023079292112075</v>
      </c>
      <c r="N1670" s="13">
        <f t="shared" si="2185"/>
        <v>0.11403658755727825</v>
      </c>
      <c r="O1670" s="13">
        <f t="shared" si="2186"/>
        <v>0.15143199100911098</v>
      </c>
      <c r="P1670" s="13">
        <f t="shared" si="2187"/>
        <v>0.13260141564324926</v>
      </c>
      <c r="Q1670" s="13">
        <f t="shared" si="2188"/>
        <v>4.9928066204685415E-2</v>
      </c>
      <c r="R1670" s="13">
        <f t="shared" si="2189"/>
        <v>8.8042341548488084E-2</v>
      </c>
      <c r="S1670" s="13">
        <f t="shared" si="2190"/>
        <v>3.3753797846496354E-2</v>
      </c>
      <c r="T1670" s="13">
        <f t="shared" si="2191"/>
        <v>5.8056211614941566E-2</v>
      </c>
      <c r="U1670" s="13">
        <f t="shared" si="2192"/>
        <v>7.7094272142096965E-2</v>
      </c>
      <c r="V1670" s="13">
        <f t="shared" si="2193"/>
        <v>3.8186918242842718E-3</v>
      </c>
      <c r="W1670" s="13">
        <f t="shared" si="2194"/>
        <v>1.4573169590197601E-2</v>
      </c>
      <c r="X1670" s="13">
        <f t="shared" si="2195"/>
        <v>1.6945639636039934E-2</v>
      </c>
      <c r="Y1670" s="13">
        <f t="shared" si="2196"/>
        <v>9.8521704869089545E-3</v>
      </c>
      <c r="Z1670" s="13">
        <f t="shared" si="2197"/>
        <v>3.4125127078219818E-2</v>
      </c>
      <c r="AA1670" s="13">
        <f t="shared" si="2198"/>
        <v>2.9881665884624577E-2</v>
      </c>
      <c r="AB1670" s="13">
        <f t="shared" si="2199"/>
        <v>1.308293964728169E-2</v>
      </c>
      <c r="AC1670" s="13">
        <f t="shared" si="2200"/>
        <v>2.4301277488194333E-4</v>
      </c>
      <c r="AD1670" s="13">
        <f t="shared" si="2201"/>
        <v>3.1902488126717681E-3</v>
      </c>
      <c r="AE1670" s="13">
        <f t="shared" si="2202"/>
        <v>3.709612133053276E-3</v>
      </c>
      <c r="AF1670" s="13">
        <f t="shared" si="2203"/>
        <v>2.1567631532431065E-3</v>
      </c>
      <c r="AG1670" s="13">
        <f t="shared" si="2204"/>
        <v>8.3595932806386161E-4</v>
      </c>
      <c r="AH1670" s="13">
        <f t="shared" si="2205"/>
        <v>9.9201498758126495E-3</v>
      </c>
      <c r="AI1670" s="13">
        <f t="shared" si="2206"/>
        <v>8.6865787615961372E-3</v>
      </c>
      <c r="AJ1670" s="13">
        <f t="shared" si="2207"/>
        <v>3.8032011373836097E-3</v>
      </c>
      <c r="AK1670" s="13">
        <f t="shared" si="2208"/>
        <v>1.1100909643386612E-3</v>
      </c>
      <c r="AL1670" s="13">
        <f t="shared" si="2209"/>
        <v>9.8974558154637192E-6</v>
      </c>
      <c r="AM1670" s="13">
        <f t="shared" si="2210"/>
        <v>5.5870824387301335E-4</v>
      </c>
      <c r="AN1670" s="13">
        <f t="shared" si="2211"/>
        <v>6.4966433717515172E-4</v>
      </c>
      <c r="AO1670" s="13">
        <f t="shared" si="2212"/>
        <v>3.7771391027940384E-4</v>
      </c>
      <c r="AP1670" s="13">
        <f t="shared" si="2213"/>
        <v>1.464015490818954E-4</v>
      </c>
      <c r="AQ1670" s="13">
        <f t="shared" si="2214"/>
        <v>4.2558824927291856E-5</v>
      </c>
      <c r="AR1670" s="13">
        <f t="shared" si="2215"/>
        <v>2.3070243421046762E-3</v>
      </c>
      <c r="AS1670" s="13">
        <f t="shared" si="2216"/>
        <v>2.0201457541960889E-3</v>
      </c>
      <c r="AT1670" s="13">
        <f t="shared" si="2217"/>
        <v>8.8447026624639726E-4</v>
      </c>
      <c r="AU1670" s="13">
        <f t="shared" si="2218"/>
        <v>2.581621153652127E-4</v>
      </c>
      <c r="AV1670" s="13">
        <f t="shared" si="2219"/>
        <v>5.6514910975487693E-5</v>
      </c>
      <c r="AW1670" s="13">
        <f t="shared" si="2220"/>
        <v>2.7993393347623879E-7</v>
      </c>
      <c r="AX1670" s="13">
        <f t="shared" si="2221"/>
        <v>8.153880781225626E-5</v>
      </c>
      <c r="AY1670" s="13">
        <f t="shared" si="2222"/>
        <v>9.4813090933094471E-5</v>
      </c>
      <c r="AZ1670" s="13">
        <f t="shared" si="2223"/>
        <v>5.5124194561353468E-5</v>
      </c>
      <c r="BA1670" s="13">
        <f t="shared" si="2224"/>
        <v>2.1366084901941192E-5</v>
      </c>
      <c r="BB1670" s="13">
        <f t="shared" si="2225"/>
        <v>6.2111055000839373E-6</v>
      </c>
      <c r="BC1670" s="13">
        <f t="shared" si="2226"/>
        <v>1.4444511181238631E-6</v>
      </c>
      <c r="BD1670" s="13">
        <f t="shared" si="2227"/>
        <v>4.471002103204539E-4</v>
      </c>
      <c r="BE1670" s="13">
        <f t="shared" si="2228"/>
        <v>3.9150327766158537E-4</v>
      </c>
      <c r="BF1670" s="13">
        <f t="shared" si="2229"/>
        <v>1.7140991312652979E-4</v>
      </c>
      <c r="BG1670" s="13">
        <f t="shared" si="2230"/>
        <v>5.0031694061476338E-5</v>
      </c>
      <c r="BH1670" s="13">
        <f t="shared" si="2231"/>
        <v>1.0952562624601818E-5</v>
      </c>
      <c r="BI1670" s="13">
        <f t="shared" si="2232"/>
        <v>1.9181221870828644E-6</v>
      </c>
      <c r="BJ1670" s="14">
        <f t="shared" si="2233"/>
        <v>0.27531997311724737</v>
      </c>
      <c r="BK1670" s="14">
        <f t="shared" si="2234"/>
        <v>0.30075242155678117</v>
      </c>
      <c r="BL1670" s="14">
        <f t="shared" si="2235"/>
        <v>0.38965246413960292</v>
      </c>
      <c r="BM1670" s="14">
        <f t="shared" si="2236"/>
        <v>0.33348425785091879</v>
      </c>
      <c r="BN1670" s="14">
        <f t="shared" si="2237"/>
        <v>0.66627119488393272</v>
      </c>
    </row>
    <row r="1671" spans="1:66" x14ac:dyDescent="0.25">
      <c r="A1671" t="s">
        <v>349</v>
      </c>
      <c r="B1671" t="s">
        <v>280</v>
      </c>
      <c r="C1671" t="s">
        <v>286</v>
      </c>
      <c r="D1671" t="s">
        <v>406</v>
      </c>
      <c r="E1671" s="10">
        <f>VLOOKUP(A1671,home!$A$2:$E$405,3,FALSE)</f>
        <v>1.53</v>
      </c>
      <c r="F1671" s="10">
        <f>VLOOKUP(B1671,home!$B$2:$E$405,3,FALSE)</f>
        <v>0.49020000000000002</v>
      </c>
      <c r="G1671" s="10">
        <f>VLOOKUP(C1671,away!$B$2:$E$405,4,FALSE)</f>
        <v>1.5586</v>
      </c>
      <c r="H1671" s="10">
        <f>VLOOKUP(A1671,away!$A$2:$E$405,3,FALSE)</f>
        <v>1.075</v>
      </c>
      <c r="I1671" s="10">
        <f>VLOOKUP(C1671,away!$B$2:$E$405,3,FALSE)</f>
        <v>0.57250000000000001</v>
      </c>
      <c r="J1671" s="10">
        <f>VLOOKUP(B1671,home!$B$2:$E$405,4,FALSE)</f>
        <v>0.62019999999999997</v>
      </c>
      <c r="K1671" s="12">
        <f t="shared" si="2182"/>
        <v>1.1689593516000001</v>
      </c>
      <c r="L1671" s="12">
        <f t="shared" si="2183"/>
        <v>0.38169433749999998</v>
      </c>
      <c r="M1671" s="13">
        <f t="shared" si="2184"/>
        <v>0.21210927497765728</v>
      </c>
      <c r="N1671" s="13">
        <f t="shared" si="2185"/>
        <v>0.24794712054622833</v>
      </c>
      <c r="O1671" s="13">
        <f t="shared" si="2186"/>
        <v>8.0960909190202227E-2</v>
      </c>
      <c r="P1671" s="13">
        <f t="shared" si="2187"/>
        <v>9.4640011911925281E-2</v>
      </c>
      <c r="Q1671" s="13">
        <f t="shared" si="2188"/>
        <v>0.14492005263240312</v>
      </c>
      <c r="R1671" s="13">
        <f t="shared" si="2189"/>
        <v>1.5451160298375949E-2</v>
      </c>
      <c r="S1671" s="13">
        <f t="shared" si="2190"/>
        <v>1.0556742339099534E-2</v>
      </c>
      <c r="T1671" s="13">
        <f t="shared" si="2191"/>
        <v>5.5315163479990249E-2</v>
      </c>
      <c r="U1671" s="13">
        <f t="shared" si="2192"/>
        <v>1.8061778323857209E-2</v>
      </c>
      <c r="V1671" s="13">
        <f t="shared" si="2193"/>
        <v>5.2336242503552629E-4</v>
      </c>
      <c r="W1671" s="13">
        <f t="shared" si="2194"/>
        <v>5.6468550253003943E-2</v>
      </c>
      <c r="X1671" s="13">
        <f t="shared" si="2195"/>
        <v>2.1553725878405799E-2</v>
      </c>
      <c r="Y1671" s="13">
        <f t="shared" si="2196"/>
        <v>4.1134675599073531E-3</v>
      </c>
      <c r="Z1671" s="13">
        <f t="shared" si="2197"/>
        <v>1.9658734645649702E-3</v>
      </c>
      <c r="AA1671" s="13">
        <f t="shared" si="2198"/>
        <v>2.2980261704655131E-3</v>
      </c>
      <c r="AB1671" s="13">
        <f t="shared" si="2199"/>
        <v>1.3431495910935991E-3</v>
      </c>
      <c r="AC1671" s="13">
        <f t="shared" si="2200"/>
        <v>1.4594784382022453E-5</v>
      </c>
      <c r="AD1671" s="13">
        <f t="shared" si="2201"/>
        <v>1.6502359972385874E-2</v>
      </c>
      <c r="AE1671" s="13">
        <f t="shared" si="2202"/>
        <v>6.2988573568463465E-3</v>
      </c>
      <c r="AF1671" s="13">
        <f t="shared" si="2203"/>
        <v>1.2021190929142334E-3</v>
      </c>
      <c r="AG1671" s="13">
        <f t="shared" si="2204"/>
        <v>1.529473502553331E-4</v>
      </c>
      <c r="AH1671" s="13">
        <f t="shared" si="2205"/>
        <v>1.8759069241648896E-4</v>
      </c>
      <c r="AI1671" s="13">
        <f t="shared" si="2206"/>
        <v>2.1928589417337396E-4</v>
      </c>
      <c r="AJ1671" s="13">
        <f t="shared" si="2207"/>
        <v>1.2816814833396678E-4</v>
      </c>
      <c r="AK1671" s="13">
        <f t="shared" si="2208"/>
        <v>4.9941118524082145E-5</v>
      </c>
      <c r="AL1671" s="13">
        <f t="shared" si="2209"/>
        <v>2.6047905126488818E-7</v>
      </c>
      <c r="AM1671" s="13">
        <f t="shared" si="2210"/>
        <v>3.8581176026379975E-3</v>
      </c>
      <c r="AN1671" s="13">
        <f t="shared" si="2211"/>
        <v>1.472621642335999E-3</v>
      </c>
      <c r="AO1671" s="13">
        <f t="shared" si="2212"/>
        <v>2.8104567107980046E-4</v>
      </c>
      <c r="AP1671" s="13">
        <f t="shared" si="2213"/>
        <v>3.5757847076682455E-5</v>
      </c>
      <c r="AQ1671" s="13">
        <f t="shared" si="2214"/>
        <v>3.4121419375901544E-6</v>
      </c>
      <c r="AR1671" s="13">
        <f t="shared" si="2215"/>
        <v>1.432046101261561E-5</v>
      </c>
      <c r="AS1671" s="13">
        <f t="shared" si="2216"/>
        <v>1.6740036819920223E-5</v>
      </c>
      <c r="AT1671" s="13">
        <f t="shared" si="2217"/>
        <v>9.7842112933870395E-6</v>
      </c>
      <c r="AU1671" s="13">
        <f t="shared" si="2218"/>
        <v>3.8124484298117036E-6</v>
      </c>
      <c r="AV1671" s="13">
        <f t="shared" si="2219"/>
        <v>1.1141493111302818E-6</v>
      </c>
      <c r="AW1671" s="13">
        <f t="shared" si="2220"/>
        <v>3.2283857927466738E-9</v>
      </c>
      <c r="AX1671" s="13">
        <f t="shared" si="2221"/>
        <v>7.5166377519604284E-4</v>
      </c>
      <c r="AY1671" s="13">
        <f t="shared" si="2222"/>
        <v>2.8690580669620257E-4</v>
      </c>
      <c r="AZ1671" s="13">
        <f t="shared" si="2223"/>
        <v>5.4755160905905042E-5</v>
      </c>
      <c r="BA1671" s="13">
        <f t="shared" si="2224"/>
        <v>6.9665782888951092E-6</v>
      </c>
      <c r="BB1671" s="13">
        <f t="shared" si="2225"/>
        <v>6.6477587115542547E-7</v>
      </c>
      <c r="BC1671" s="13">
        <f t="shared" si="2226"/>
        <v>5.0748237145331112E-8</v>
      </c>
      <c r="BD1671" s="13">
        <f t="shared" si="2227"/>
        <v>9.1100647981748213E-7</v>
      </c>
      <c r="BE1671" s="13">
        <f t="shared" si="2228"/>
        <v>1.0649295439508424E-6</v>
      </c>
      <c r="BF1671" s="13">
        <f t="shared" si="2229"/>
        <v>6.2242967459823039E-7</v>
      </c>
      <c r="BG1671" s="13">
        <f t="shared" si="2230"/>
        <v>2.4253166294498218E-7</v>
      </c>
      <c r="BH1671" s="13">
        <f t="shared" si="2231"/>
        <v>7.0877413864659024E-8</v>
      </c>
      <c r="BI1671" s="13">
        <f t="shared" si="2232"/>
        <v>1.6570563150863331E-8</v>
      </c>
      <c r="BJ1671" s="14">
        <f t="shared" si="2233"/>
        <v>0.5612263258726039</v>
      </c>
      <c r="BK1671" s="14">
        <f t="shared" si="2234"/>
        <v>0.31813115272384718</v>
      </c>
      <c r="BL1671" s="14">
        <f t="shared" si="2235"/>
        <v>0.1187487090796476</v>
      </c>
      <c r="BM1671" s="14">
        <f t="shared" si="2236"/>
        <v>0.2037566290055611</v>
      </c>
      <c r="BN1671" s="14">
        <f t="shared" si="2237"/>
        <v>0.79602852955679215</v>
      </c>
    </row>
    <row r="1672" spans="1:66" x14ac:dyDescent="0.25">
      <c r="A1672" t="s">
        <v>349</v>
      </c>
      <c r="B1672" t="s">
        <v>285</v>
      </c>
      <c r="C1672" t="s">
        <v>284</v>
      </c>
      <c r="D1672" t="s">
        <v>406</v>
      </c>
      <c r="E1672" s="10">
        <f>VLOOKUP(A1672,home!$A$2:$E$405,3,FALSE)</f>
        <v>1.53</v>
      </c>
      <c r="F1672" s="10">
        <f>VLOOKUP(B1672,home!$B$2:$E$405,3,FALSE)</f>
        <v>1.2526999999999999</v>
      </c>
      <c r="G1672" s="10">
        <f>VLOOKUP(C1672,away!$B$2:$E$405,4,FALSE)</f>
        <v>0.8044</v>
      </c>
      <c r="H1672" s="10">
        <f>VLOOKUP(A1672,away!$A$2:$E$405,3,FALSE)</f>
        <v>1.075</v>
      </c>
      <c r="I1672" s="10">
        <f>VLOOKUP(C1672,away!$B$2:$E$405,3,FALSE)</f>
        <v>0.93020000000000003</v>
      </c>
      <c r="J1672" s="10">
        <f>VLOOKUP(B1672,home!$B$2:$E$405,4,FALSE)</f>
        <v>0.93020000000000003</v>
      </c>
      <c r="K1672" s="12">
        <f t="shared" si="2182"/>
        <v>1.5417379763999999</v>
      </c>
      <c r="L1672" s="12">
        <f t="shared" si="2183"/>
        <v>0.93016744299999998</v>
      </c>
      <c r="M1672" s="13">
        <f t="shared" si="2184"/>
        <v>8.4423842820670017E-2</v>
      </c>
      <c r="N1672" s="13">
        <f t="shared" si="2185"/>
        <v>0.13015944459025144</v>
      </c>
      <c r="O1672" s="13">
        <f t="shared" si="2186"/>
        <v>7.8528310004736535E-2</v>
      </c>
      <c r="P1672" s="13">
        <f t="shared" si="2187"/>
        <v>0.12107007775681435</v>
      </c>
      <c r="Q1672" s="13">
        <f t="shared" si="2188"/>
        <v>0.10033587935596112</v>
      </c>
      <c r="R1672" s="13">
        <f t="shared" si="2189"/>
        <v>3.6522238660108543E-2</v>
      </c>
      <c r="S1672" s="13">
        <f t="shared" si="2190"/>
        <v>4.3405876936853549E-2</v>
      </c>
      <c r="T1672" s="13">
        <f t="shared" si="2191"/>
        <v>9.3329168341690832E-2</v>
      </c>
      <c r="U1672" s="13">
        <f t="shared" si="2192"/>
        <v>5.630772232543358E-2</v>
      </c>
      <c r="V1672" s="13">
        <f t="shared" si="2193"/>
        <v>6.9163622243150957E-3</v>
      </c>
      <c r="W1672" s="13">
        <f t="shared" si="2194"/>
        <v>5.1563878532858008E-2</v>
      </c>
      <c r="X1672" s="13">
        <f t="shared" si="2195"/>
        <v>4.7963041046071124E-2</v>
      </c>
      <c r="Y1672" s="13">
        <f t="shared" si="2196"/>
        <v>2.2306829624164005E-2</v>
      </c>
      <c r="Z1672" s="13">
        <f t="shared" si="2197"/>
        <v>1.1323932449036305E-2</v>
      </c>
      <c r="AA1672" s="13">
        <f t="shared" si="2198"/>
        <v>1.7458536698867523E-2</v>
      </c>
      <c r="AB1672" s="13">
        <f t="shared" si="2199"/>
        <v>1.3458244520508582E-2</v>
      </c>
      <c r="AC1672" s="13">
        <f t="shared" si="2200"/>
        <v>6.1991115625269861E-4</v>
      </c>
      <c r="AD1672" s="13">
        <f t="shared" si="2201"/>
        <v>1.9874497436145975E-2</v>
      </c>
      <c r="AE1672" s="13">
        <f t="shared" si="2202"/>
        <v>1.8486610461089958E-2</v>
      </c>
      <c r="AF1672" s="13">
        <f t="shared" si="2203"/>
        <v>8.5978215911645464E-3</v>
      </c>
      <c r="AG1672" s="13">
        <f t="shared" si="2204"/>
        <v>2.6658045749412395E-3</v>
      </c>
      <c r="AH1672" s="13">
        <f t="shared" si="2205"/>
        <v>2.6332883227062065E-3</v>
      </c>
      <c r="AI1672" s="13">
        <f t="shared" si="2206"/>
        <v>4.059840609926816E-3</v>
      </c>
      <c r="AJ1672" s="13">
        <f t="shared" si="2207"/>
        <v>3.1296052232275568E-3</v>
      </c>
      <c r="AK1672" s="13">
        <f t="shared" si="2208"/>
        <v>1.608343741263241E-3</v>
      </c>
      <c r="AL1672" s="13">
        <f t="shared" si="2209"/>
        <v>3.5559950545845217E-5</v>
      </c>
      <c r="AM1672" s="13">
        <f t="shared" si="2210"/>
        <v>6.1282534918341318E-3</v>
      </c>
      <c r="AN1672" s="13">
        <f t="shared" si="2211"/>
        <v>5.7003018805551753E-3</v>
      </c>
      <c r="AO1672" s="13">
        <f t="shared" si="2212"/>
        <v>2.6511176122820486E-3</v>
      </c>
      <c r="AP1672" s="13">
        <f t="shared" si="2213"/>
        <v>8.2199443016955302E-4</v>
      </c>
      <c r="AQ1672" s="13">
        <f t="shared" si="2214"/>
        <v>1.9114811431776379E-4</v>
      </c>
      <c r="AR1672" s="13">
        <f t="shared" si="2215"/>
        <v>4.8987981316267839E-4</v>
      </c>
      <c r="AS1672" s="13">
        <f t="shared" si="2216"/>
        <v>7.5526631182463761E-4</v>
      </c>
      <c r="AT1672" s="13">
        <f t="shared" si="2217"/>
        <v>5.8221137761780434E-4</v>
      </c>
      <c r="AU1672" s="13">
        <f t="shared" si="2218"/>
        <v>2.9920579705517661E-4</v>
      </c>
      <c r="AV1672" s="13">
        <f t="shared" si="2219"/>
        <v>1.1532423501974926E-4</v>
      </c>
      <c r="AW1672" s="13">
        <f t="shared" si="2220"/>
        <v>1.4165449243865981E-6</v>
      </c>
      <c r="AX1672" s="13">
        <f t="shared" si="2221"/>
        <v>1.574693522894432E-3</v>
      </c>
      <c r="AY1672" s="13">
        <f t="shared" si="2222"/>
        <v>1.4647286476993757E-3</v>
      </c>
      <c r="AZ1672" s="13">
        <f t="shared" si="2223"/>
        <v>6.8122145045968797E-4</v>
      </c>
      <c r="BA1672" s="13">
        <f t="shared" si="2224"/>
        <v>2.1121667156361306E-4</v>
      </c>
      <c r="BB1672" s="13">
        <f t="shared" si="2225"/>
        <v>4.9116717826824188E-5</v>
      </c>
      <c r="BC1672" s="13">
        <f t="shared" si="2226"/>
        <v>9.1373543659059165E-6</v>
      </c>
      <c r="BD1672" s="13">
        <f t="shared" si="2227"/>
        <v>7.5945042197807672E-5</v>
      </c>
      <c r="BE1672" s="13">
        <f t="shared" si="2228"/>
        <v>1.1708735567566058E-4</v>
      </c>
      <c r="BF1672" s="13">
        <f t="shared" si="2229"/>
        <v>9.0259011400710025E-5</v>
      </c>
      <c r="BG1672" s="13">
        <f t="shared" si="2230"/>
        <v>4.6385248529598401E-5</v>
      </c>
      <c r="BH1672" s="13">
        <f t="shared" si="2231"/>
        <v>1.787847480070853E-5</v>
      </c>
      <c r="BI1672" s="13">
        <f t="shared" si="2232"/>
        <v>5.5127847120725462E-6</v>
      </c>
      <c r="BJ1672" s="14">
        <f t="shared" si="2233"/>
        <v>0.51476590544830692</v>
      </c>
      <c r="BK1672" s="14">
        <f t="shared" si="2234"/>
        <v>0.25793635949315091</v>
      </c>
      <c r="BL1672" s="14">
        <f t="shared" si="2235"/>
        <v>0.21630108555877514</v>
      </c>
      <c r="BM1672" s="14">
        <f t="shared" si="2236"/>
        <v>0.44782417765795229</v>
      </c>
      <c r="BN1672" s="14">
        <f t="shared" si="2237"/>
        <v>0.55103979318854202</v>
      </c>
    </row>
    <row r="1673" spans="1:66" x14ac:dyDescent="0.25">
      <c r="A1673" t="s">
        <v>290</v>
      </c>
      <c r="B1673" t="s">
        <v>306</v>
      </c>
      <c r="C1673" t="s">
        <v>295</v>
      </c>
      <c r="D1673" t="s">
        <v>406</v>
      </c>
      <c r="E1673" s="10">
        <f>VLOOKUP(A1673,home!$A$2:$E$405,3,FALSE)</f>
        <v>1.6512</v>
      </c>
      <c r="F1673" s="10">
        <f>VLOOKUP(B1673,home!$B$2:$E$405,3,FALSE)</f>
        <v>1.1734</v>
      </c>
      <c r="G1673" s="10">
        <f>VLOOKUP(C1673,away!$B$2:$E$405,4,FALSE)</f>
        <v>0.79490000000000005</v>
      </c>
      <c r="H1673" s="10">
        <f>VLOOKUP(A1673,away!$A$2:$E$405,3,FALSE)</f>
        <v>1.1418999999999999</v>
      </c>
      <c r="I1673" s="10">
        <f>VLOOKUP(C1673,away!$B$2:$E$405,3,FALSE)</f>
        <v>1.0399</v>
      </c>
      <c r="J1673" s="10">
        <f>VLOOKUP(B1673,home!$B$2:$E$405,4,FALSE)</f>
        <v>0.93049999999999999</v>
      </c>
      <c r="K1673" s="12">
        <f t="shared" si="2182"/>
        <v>1.540133121792</v>
      </c>
      <c r="L1673" s="12">
        <f t="shared" si="2183"/>
        <v>1.1049332142050001</v>
      </c>
      <c r="M1673" s="13">
        <f t="shared" si="2184"/>
        <v>7.1000643684929129E-2</v>
      </c>
      <c r="N1673" s="13">
        <f t="shared" si="2185"/>
        <v>0.10935044300771135</v>
      </c>
      <c r="O1673" s="13">
        <f t="shared" si="2186"/>
        <v>7.8450969437412685E-2</v>
      </c>
      <c r="P1673" s="13">
        <f t="shared" si="2187"/>
        <v>0.12082493646725118</v>
      </c>
      <c r="Q1673" s="13">
        <f t="shared" si="2188"/>
        <v>8.4207119579402356E-2</v>
      </c>
      <c r="R1673" s="13">
        <f t="shared" si="2189"/>
        <v>4.3341540908989319E-2</v>
      </c>
      <c r="S1673" s="13">
        <f t="shared" si="2190"/>
        <v>5.1403284937450715E-2</v>
      </c>
      <c r="T1673" s="13">
        <f t="shared" si="2191"/>
        <v>9.3043243295813829E-2</v>
      </c>
      <c r="U1673" s="13">
        <f t="shared" si="2192"/>
        <v>6.6751742703437394E-2</v>
      </c>
      <c r="V1673" s="13">
        <f t="shared" si="2193"/>
        <v>9.7194715653821546E-3</v>
      </c>
      <c r="W1673" s="13">
        <f t="shared" si="2194"/>
        <v>4.3230057984979045E-2</v>
      </c>
      <c r="X1673" s="13">
        <f t="shared" si="2195"/>
        <v>4.7766326919611427E-2</v>
      </c>
      <c r="Y1673" s="13">
        <f t="shared" si="2196"/>
        <v>2.6389300567026541E-2</v>
      </c>
      <c r="Z1673" s="13">
        <f t="shared" si="2197"/>
        <v>1.596316936838902E-2</v>
      </c>
      <c r="AA1673" s="13">
        <f t="shared" si="2198"/>
        <v>2.4585405873031412E-2</v>
      </c>
      <c r="AB1673" s="13">
        <f t="shared" si="2199"/>
        <v>1.8932398948877625E-2</v>
      </c>
      <c r="AC1673" s="13">
        <f t="shared" si="2200"/>
        <v>1.033753422357904E-3</v>
      </c>
      <c r="AD1673" s="13">
        <f t="shared" si="2201"/>
        <v>1.6645011039913747E-2</v>
      </c>
      <c r="AE1673" s="13">
        <f t="shared" si="2202"/>
        <v>1.8391625548809607E-2</v>
      </c>
      <c r="AF1673" s="13">
        <f t="shared" si="2203"/>
        <v>1.0160758966050501E-2</v>
      </c>
      <c r="AG1673" s="13">
        <f t="shared" si="2204"/>
        <v>3.7423200210401509E-3</v>
      </c>
      <c r="AH1673" s="13">
        <f t="shared" si="2205"/>
        <v>4.4095590097782186E-3</v>
      </c>
      <c r="AI1673" s="13">
        <f t="shared" si="2206"/>
        <v>6.7913078834557685E-3</v>
      </c>
      <c r="AJ1673" s="13">
        <f t="shared" si="2207"/>
        <v>5.2297591057986776E-3</v>
      </c>
      <c r="AK1673" s="13">
        <f t="shared" si="2208"/>
        <v>2.6848417392779508E-3</v>
      </c>
      <c r="AL1673" s="13">
        <f t="shared" si="2209"/>
        <v>7.0367357306485762E-5</v>
      </c>
      <c r="AM1673" s="13">
        <f t="shared" si="2210"/>
        <v>5.1271065630329269E-3</v>
      </c>
      <c r="AN1673" s="13">
        <f t="shared" si="2211"/>
        <v>5.6651103342635224E-3</v>
      </c>
      <c r="AO1673" s="13">
        <f t="shared" si="2212"/>
        <v>3.129784285231879E-3</v>
      </c>
      <c r="AP1673" s="13">
        <f t="shared" si="2213"/>
        <v>1.1527342033498527E-3</v>
      </c>
      <c r="AQ1673" s="13">
        <f t="shared" si="2214"/>
        <v>3.1842357710784813E-4</v>
      </c>
      <c r="AR1673" s="13">
        <f t="shared" si="2215"/>
        <v>9.7445364198017422E-4</v>
      </c>
      <c r="AS1673" s="13">
        <f t="shared" si="2216"/>
        <v>1.5007883296645097E-3</v>
      </c>
      <c r="AT1673" s="13">
        <f t="shared" si="2217"/>
        <v>1.1557069076576017E-3</v>
      </c>
      <c r="AU1673" s="13">
        <f t="shared" si="2218"/>
        <v>5.9331416252242657E-4</v>
      </c>
      <c r="AV1673" s="13">
        <f t="shared" si="2219"/>
        <v>2.2844569833226785E-4</v>
      </c>
      <c r="AW1673" s="13">
        <f t="shared" si="2220"/>
        <v>3.3263123616696288E-6</v>
      </c>
      <c r="AX1673" s="13">
        <f t="shared" si="2221"/>
        <v>1.316071106114026E-3</v>
      </c>
      <c r="AY1673" s="13">
        <f t="shared" si="2222"/>
        <v>1.4541706774009004E-3</v>
      </c>
      <c r="AZ1673" s="13">
        <f t="shared" si="2223"/>
        <v>8.0338074029161969E-4</v>
      </c>
      <c r="BA1673" s="13">
        <f t="shared" si="2224"/>
        <v>2.9589402120027059E-4</v>
      </c>
      <c r="BB1673" s="13">
        <f t="shared" si="2225"/>
        <v>8.1735782977214317E-5</v>
      </c>
      <c r="BC1673" s="13">
        <f t="shared" si="2226"/>
        <v>1.8062516280115174E-5</v>
      </c>
      <c r="BD1673" s="13">
        <f t="shared" si="2227"/>
        <v>1.7945103245448681E-4</v>
      </c>
      <c r="BE1673" s="13">
        <f t="shared" si="2228"/>
        <v>2.7637847882292627E-4</v>
      </c>
      <c r="BF1673" s="13">
        <f t="shared" si="2229"/>
        <v>2.1282982469283886E-4</v>
      </c>
      <c r="BG1673" s="13">
        <f t="shared" si="2230"/>
        <v>1.0926208743820862E-4</v>
      </c>
      <c r="BH1673" s="13">
        <f t="shared" si="2231"/>
        <v>4.2069539954929699E-5</v>
      </c>
      <c r="BI1673" s="13">
        <f t="shared" si="2232"/>
        <v>1.2958538380627816E-5</v>
      </c>
      <c r="BJ1673" s="14">
        <f t="shared" si="2233"/>
        <v>0.47228868073760871</v>
      </c>
      <c r="BK1673" s="14">
        <f t="shared" si="2234"/>
        <v>0.25550662811207847</v>
      </c>
      <c r="BL1673" s="14">
        <f t="shared" si="2235"/>
        <v>0.2564631838519601</v>
      </c>
      <c r="BM1673" s="14">
        <f t="shared" si="2236"/>
        <v>0.49159516461930114</v>
      </c>
      <c r="BN1673" s="14">
        <f t="shared" si="2237"/>
        <v>0.50717565308569601</v>
      </c>
    </row>
    <row r="1674" spans="1:66" x14ac:dyDescent="0.25">
      <c r="A1674" t="s">
        <v>290</v>
      </c>
      <c r="B1674" t="s">
        <v>291</v>
      </c>
      <c r="C1674" t="s">
        <v>301</v>
      </c>
      <c r="D1674" t="s">
        <v>406</v>
      </c>
      <c r="E1674" s="10">
        <f>VLOOKUP(A1674,home!$A$2:$E$405,3,FALSE)</f>
        <v>1.6512</v>
      </c>
      <c r="F1674" s="10">
        <f>VLOOKUP(B1674,home!$B$2:$E$405,3,FALSE)</f>
        <v>0.90839999999999999</v>
      </c>
      <c r="G1674" s="10">
        <f>VLOOKUP(C1674,away!$B$2:$E$405,4,FALSE)</f>
        <v>0.68130000000000002</v>
      </c>
      <c r="H1674" s="10">
        <f>VLOOKUP(A1674,away!$A$2:$E$405,3,FALSE)</f>
        <v>1.1418999999999999</v>
      </c>
      <c r="I1674" s="10">
        <f>VLOOKUP(C1674,away!$B$2:$E$405,3,FALSE)</f>
        <v>0.49259999999999998</v>
      </c>
      <c r="J1674" s="10">
        <f>VLOOKUP(B1674,home!$B$2:$E$405,4,FALSE)</f>
        <v>0.71150000000000002</v>
      </c>
      <c r="K1674" s="12">
        <f t="shared" si="2182"/>
        <v>1.021915989504</v>
      </c>
      <c r="L1674" s="12">
        <f t="shared" si="2183"/>
        <v>0.40021870730999998</v>
      </c>
      <c r="M1674" s="13">
        <f t="shared" si="2184"/>
        <v>0.24119858110057721</v>
      </c>
      <c r="N1674" s="13">
        <f t="shared" si="2185"/>
        <v>0.24648468667235715</v>
      </c>
      <c r="O1674" s="13">
        <f t="shared" si="2186"/>
        <v>9.6532184333079196E-2</v>
      </c>
      <c r="P1674" s="13">
        <f t="shared" si="2187"/>
        <v>9.8647782671721154E-2</v>
      </c>
      <c r="Q1674" s="13">
        <f t="shared" si="2188"/>
        <v>0.12594332123918259</v>
      </c>
      <c r="R1674" s="13">
        <f t="shared" si="2189"/>
        <v>1.931699301379779E-2</v>
      </c>
      <c r="S1674" s="13">
        <f t="shared" si="2190"/>
        <v>1.0086486601251235E-2</v>
      </c>
      <c r="T1674" s="13">
        <f t="shared" si="2191"/>
        <v>5.0404873220673725E-2</v>
      </c>
      <c r="U1674" s="13">
        <f t="shared" si="2192"/>
        <v>1.9740344029937025E-2</v>
      </c>
      <c r="V1674" s="13">
        <f t="shared" si="2193"/>
        <v>4.5836345656267508E-4</v>
      </c>
      <c r="W1674" s="13">
        <f t="shared" si="2194"/>
        <v>4.2901164581853155E-2</v>
      </c>
      <c r="X1674" s="13">
        <f t="shared" si="2195"/>
        <v>1.7169848631042824E-2</v>
      </c>
      <c r="Y1674" s="13">
        <f t="shared" si="2196"/>
        <v>3.4358473119121651E-3</v>
      </c>
      <c r="Z1674" s="13">
        <f t="shared" si="2197"/>
        <v>2.5770073243661512E-3</v>
      </c>
      <c r="AA1674" s="13">
        <f t="shared" si="2198"/>
        <v>2.6334849898386908E-3</v>
      </c>
      <c r="AB1674" s="13">
        <f t="shared" si="2199"/>
        <v>1.3456002096174683E-3</v>
      </c>
      <c r="AC1674" s="13">
        <f t="shared" si="2200"/>
        <v>1.1716626410417927E-5</v>
      </c>
      <c r="AD1674" s="13">
        <f t="shared" si="2201"/>
        <v>1.0960346513634605E-2</v>
      </c>
      <c r="AE1674" s="13">
        <f t="shared" si="2202"/>
        <v>4.3865357133565062E-3</v>
      </c>
      <c r="AF1674" s="13">
        <f t="shared" si="2203"/>
        <v>8.7778682638434461E-4</v>
      </c>
      <c r="AG1674" s="13">
        <f t="shared" si="2204"/>
        <v>1.1710223631642993E-4</v>
      </c>
      <c r="AH1674" s="13">
        <f t="shared" si="2205"/>
        <v>2.578416350215556E-4</v>
      </c>
      <c r="AI1674" s="13">
        <f t="shared" si="2206"/>
        <v>2.6349248958838225E-4</v>
      </c>
      <c r="AJ1674" s="13">
        <f t="shared" si="2207"/>
        <v>1.3463359411229199E-4</v>
      </c>
      <c r="AK1674" s="13">
        <f t="shared" si="2208"/>
        <v>4.586140751591427E-5</v>
      </c>
      <c r="AL1674" s="13">
        <f t="shared" si="2209"/>
        <v>1.9167927282270257E-7</v>
      </c>
      <c r="AM1674" s="13">
        <f t="shared" si="2210"/>
        <v>2.2401106705575253E-3</v>
      </c>
      <c r="AN1674" s="13">
        <f t="shared" si="2211"/>
        <v>8.9653419680186999E-4</v>
      </c>
      <c r="AO1674" s="13">
        <f t="shared" si="2212"/>
        <v>1.7940487865162672E-4</v>
      </c>
      <c r="AP1674" s="13">
        <f t="shared" si="2213"/>
        <v>2.3933729539687154E-5</v>
      </c>
      <c r="AQ1674" s="13">
        <f t="shared" si="2214"/>
        <v>2.3946815743701877E-6</v>
      </c>
      <c r="AR1674" s="13">
        <f t="shared" si="2215"/>
        <v>2.0638609171804777E-5</v>
      </c>
      <c r="AS1674" s="13">
        <f t="shared" si="2216"/>
        <v>2.1090924713791209E-5</v>
      </c>
      <c r="AT1674" s="13">
        <f t="shared" si="2217"/>
        <v>1.0776576599224154E-5</v>
      </c>
      <c r="AU1674" s="13">
        <f t="shared" si="2218"/>
        <v>3.6709186462872682E-6</v>
      </c>
      <c r="AV1674" s="13">
        <f t="shared" si="2219"/>
        <v>9.378426152023343E-7</v>
      </c>
      <c r="AW1674" s="13">
        <f t="shared" si="2220"/>
        <v>2.1776357198435908E-9</v>
      </c>
      <c r="AX1674" s="13">
        <f t="shared" si="2221"/>
        <v>3.8153415208354362E-4</v>
      </c>
      <c r="AY1674" s="13">
        <f t="shared" si="2222"/>
        <v>1.5269710514149277E-4</v>
      </c>
      <c r="AZ1674" s="13">
        <f t="shared" si="2223"/>
        <v>3.0556119014853687E-5</v>
      </c>
      <c r="BA1674" s="13">
        <f t="shared" si="2224"/>
        <v>4.0763768175117508E-6</v>
      </c>
      <c r="BB1674" s="13">
        <f t="shared" si="2225"/>
        <v>4.0786056510325108E-7</v>
      </c>
      <c r="BC1674" s="13">
        <f t="shared" si="2226"/>
        <v>3.264668562566987E-8</v>
      </c>
      <c r="BD1674" s="13">
        <f t="shared" si="2227"/>
        <v>1.3766595805693353E-6</v>
      </c>
      <c r="BE1674" s="13">
        <f t="shared" si="2228"/>
        <v>1.4068304374876739E-6</v>
      </c>
      <c r="BF1674" s="13">
        <f t="shared" si="2229"/>
        <v>7.1883125929478059E-7</v>
      </c>
      <c r="BG1674" s="13">
        <f t="shared" si="2230"/>
        <v>2.4486171920954412E-7</v>
      </c>
      <c r="BH1674" s="13">
        <f t="shared" si="2231"/>
        <v>6.2557026519417951E-8</v>
      </c>
      <c r="BI1674" s="13">
        <f t="shared" si="2232"/>
        <v>1.2785605131203798E-8</v>
      </c>
      <c r="BJ1674" s="14">
        <f t="shared" si="2233"/>
        <v>0.50659319536414671</v>
      </c>
      <c r="BK1674" s="14">
        <f t="shared" si="2234"/>
        <v>0.35055581924093704</v>
      </c>
      <c r="BL1674" s="14">
        <f t="shared" si="2235"/>
        <v>0.14033137309988283</v>
      </c>
      <c r="BM1674" s="14">
        <f t="shared" si="2236"/>
        <v>0.17178115107111178</v>
      </c>
      <c r="BN1674" s="14">
        <f t="shared" si="2237"/>
        <v>0.82812354903071506</v>
      </c>
    </row>
    <row r="1675" spans="1:66" x14ac:dyDescent="0.25">
      <c r="A1675" t="s">
        <v>290</v>
      </c>
      <c r="B1675" t="s">
        <v>296</v>
      </c>
      <c r="C1675" t="s">
        <v>309</v>
      </c>
      <c r="D1675" t="s">
        <v>406</v>
      </c>
      <c r="E1675" s="10">
        <f>VLOOKUP(A1675,home!$A$2:$E$405,3,FALSE)</f>
        <v>1.6512</v>
      </c>
      <c r="F1675" s="10">
        <f>VLOOKUP(B1675,home!$B$2:$E$405,3,FALSE)</f>
        <v>1.1734</v>
      </c>
      <c r="G1675" s="10">
        <f>VLOOKUP(C1675,away!$B$2:$E$405,4,FALSE)</f>
        <v>1.1355</v>
      </c>
      <c r="H1675" s="10">
        <f>VLOOKUP(A1675,away!$A$2:$E$405,3,FALSE)</f>
        <v>1.1418999999999999</v>
      </c>
      <c r="I1675" s="10">
        <f>VLOOKUP(C1675,away!$B$2:$E$405,3,FALSE)</f>
        <v>1.0399</v>
      </c>
      <c r="J1675" s="10">
        <f>VLOOKUP(B1675,home!$B$2:$E$405,4,FALSE)</f>
        <v>1.2040999999999999</v>
      </c>
      <c r="K1675" s="12">
        <f t="shared" si="2182"/>
        <v>2.2000517798399999</v>
      </c>
      <c r="L1675" s="12">
        <f t="shared" si="2183"/>
        <v>1.4298227654210001</v>
      </c>
      <c r="M1675" s="13">
        <f t="shared" si="2184"/>
        <v>2.6519511198564875E-2</v>
      </c>
      <c r="N1675" s="13">
        <f t="shared" si="2185"/>
        <v>5.834429781288946E-2</v>
      </c>
      <c r="O1675" s="13">
        <f t="shared" si="2186"/>
        <v>3.791820083954521E-2</v>
      </c>
      <c r="P1675" s="13">
        <f t="shared" si="2187"/>
        <v>8.3422005245372008E-2</v>
      </c>
      <c r="Q1675" s="13">
        <f t="shared" si="2188"/>
        <v>6.418023812338125E-2</v>
      </c>
      <c r="R1675" s="13">
        <f t="shared" si="2189"/>
        <v>2.7108153392093711E-2</v>
      </c>
      <c r="S1675" s="13">
        <f t="shared" si="2190"/>
        <v>6.5604819288067065E-2</v>
      </c>
      <c r="T1675" s="13">
        <f t="shared" si="2191"/>
        <v>9.1766365558951277E-2</v>
      </c>
      <c r="U1675" s="13">
        <f t="shared" si="2192"/>
        <v>5.9639341118451497E-2</v>
      </c>
      <c r="V1675" s="13">
        <f t="shared" si="2193"/>
        <v>2.2930226469412056E-2</v>
      </c>
      <c r="W1675" s="13">
        <f t="shared" si="2194"/>
        <v>4.7066615704633302E-2</v>
      </c>
      <c r="X1675" s="13">
        <f t="shared" si="2195"/>
        <v>6.7296918625806265E-2</v>
      </c>
      <c r="Y1675" s="13">
        <f t="shared" si="2196"/>
        <v>4.8111333146931161E-2</v>
      </c>
      <c r="Z1675" s="13">
        <f t="shared" si="2197"/>
        <v>1.2919951616180035E-2</v>
      </c>
      <c r="AA1675" s="13">
        <f t="shared" si="2198"/>
        <v>2.8424562548623571E-2</v>
      </c>
      <c r="AB1675" s="13">
        <f t="shared" si="2199"/>
        <v>3.126775471313635E-2</v>
      </c>
      <c r="AC1675" s="13">
        <f t="shared" si="2200"/>
        <v>4.5082030794377408E-3</v>
      </c>
      <c r="AD1675" s="13">
        <f t="shared" si="2201"/>
        <v>2.5887247913005961E-2</v>
      </c>
      <c r="AE1675" s="13">
        <f t="shared" si="2202"/>
        <v>3.7014176400113195E-2</v>
      </c>
      <c r="AF1675" s="13">
        <f t="shared" si="2203"/>
        <v>2.6461856030095286E-2</v>
      </c>
      <c r="AG1675" s="13">
        <f t="shared" si="2204"/>
        <v>1.2611921389041074E-2</v>
      </c>
      <c r="AH1675" s="13">
        <f t="shared" si="2205"/>
        <v>4.6183102372380136E-3</v>
      </c>
      <c r="AI1675" s="13">
        <f t="shared" si="2206"/>
        <v>1.0160521657288783E-2</v>
      </c>
      <c r="AJ1675" s="13">
        <f t="shared" si="2207"/>
        <v>1.1176836878110529E-2</v>
      </c>
      <c r="AK1675" s="13">
        <f t="shared" si="2208"/>
        <v>8.1965399555561386E-3</v>
      </c>
      <c r="AL1675" s="13">
        <f t="shared" si="2209"/>
        <v>5.6725531345450922E-4</v>
      </c>
      <c r="AM1675" s="13">
        <f t="shared" si="2210"/>
        <v>1.1390657169233608E-2</v>
      </c>
      <c r="AN1675" s="13">
        <f t="shared" si="2211"/>
        <v>1.6286620933676138E-2</v>
      </c>
      <c r="AO1675" s="13">
        <f t="shared" si="2212"/>
        <v>1.1643490691376185E-2</v>
      </c>
      <c r="AP1675" s="13">
        <f t="shared" si="2213"/>
        <v>5.5493760198323909E-3</v>
      </c>
      <c r="AQ1675" s="13">
        <f t="shared" si="2214"/>
        <v>1.9836560417594326E-3</v>
      </c>
      <c r="AR1675" s="13">
        <f t="shared" si="2215"/>
        <v>1.320673022995954E-3</v>
      </c>
      <c r="AS1675" s="13">
        <f t="shared" si="2216"/>
        <v>2.9055490348289218E-3</v>
      </c>
      <c r="AT1675" s="13">
        <f t="shared" si="2217"/>
        <v>3.1961791627438826E-3</v>
      </c>
      <c r="AU1675" s="13">
        <f t="shared" si="2218"/>
        <v>2.3439198852273991E-3</v>
      </c>
      <c r="AV1675" s="13">
        <f t="shared" si="2219"/>
        <v>1.2891862788242277E-3</v>
      </c>
      <c r="AW1675" s="13">
        <f t="shared" si="2220"/>
        <v>4.9566834207617175E-5</v>
      </c>
      <c r="AX1675" s="13">
        <f t="shared" si="2221"/>
        <v>4.1766725964532802E-3</v>
      </c>
      <c r="AY1675" s="13">
        <f t="shared" si="2222"/>
        <v>5.9719015621189381E-3</v>
      </c>
      <c r="AZ1675" s="13">
        <f t="shared" si="2223"/>
        <v>4.2693804031854457E-3</v>
      </c>
      <c r="BA1675" s="13">
        <f t="shared" si="2224"/>
        <v>2.0348190982389467E-3</v>
      </c>
      <c r="BB1675" s="13">
        <f t="shared" si="2225"/>
        <v>7.2735766754386901E-4</v>
      </c>
      <c r="BC1675" s="13">
        <f t="shared" si="2226"/>
        <v>2.079985103315486E-4</v>
      </c>
      <c r="BD1675" s="13">
        <f t="shared" si="2227"/>
        <v>3.147213923261643E-4</v>
      </c>
      <c r="BE1675" s="13">
        <f t="shared" si="2228"/>
        <v>6.9240335934090053E-4</v>
      </c>
      <c r="BF1675" s="13">
        <f t="shared" si="2229"/>
        <v>7.6166162154257192E-4</v>
      </c>
      <c r="BG1675" s="13">
        <f t="shared" si="2230"/>
        <v>5.5856500203685182E-4</v>
      </c>
      <c r="BH1675" s="13">
        <f t="shared" si="2231"/>
        <v>3.0721798172187738E-4</v>
      </c>
      <c r="BI1675" s="13">
        <f t="shared" si="2232"/>
        <v>1.3517909349721366E-4</v>
      </c>
      <c r="BJ1675" s="14">
        <f t="shared" si="2233"/>
        <v>0.54298290139859806</v>
      </c>
      <c r="BK1675" s="14">
        <f t="shared" si="2234"/>
        <v>0.20952392215642721</v>
      </c>
      <c r="BL1675" s="14">
        <f t="shared" si="2235"/>
        <v>0.23233547717512981</v>
      </c>
      <c r="BM1675" s="14">
        <f t="shared" si="2236"/>
        <v>0.69434751100657732</v>
      </c>
      <c r="BN1675" s="14">
        <f t="shared" si="2237"/>
        <v>0.2974924066118465</v>
      </c>
    </row>
    <row r="1676" spans="1:66" x14ac:dyDescent="0.25">
      <c r="A1676" t="s">
        <v>290</v>
      </c>
      <c r="B1676" t="s">
        <v>297</v>
      </c>
      <c r="C1676" t="s">
        <v>308</v>
      </c>
      <c r="D1676" t="s">
        <v>406</v>
      </c>
      <c r="E1676" s="10">
        <f>VLOOKUP(A1676,home!$A$2:$E$405,3,FALSE)</f>
        <v>1.6512</v>
      </c>
      <c r="F1676" s="10">
        <f>VLOOKUP(B1676,home!$B$2:$E$405,3,FALSE)</f>
        <v>1.1734</v>
      </c>
      <c r="G1676" s="10">
        <f>VLOOKUP(C1676,away!$B$2:$E$405,4,FALSE)</f>
        <v>0.79490000000000005</v>
      </c>
      <c r="H1676" s="10">
        <f>VLOOKUP(A1676,away!$A$2:$E$405,3,FALSE)</f>
        <v>1.1418999999999999</v>
      </c>
      <c r="I1676" s="10">
        <f>VLOOKUP(C1676,away!$B$2:$E$405,3,FALSE)</f>
        <v>1.0399</v>
      </c>
      <c r="J1676" s="10">
        <f>VLOOKUP(B1676,home!$B$2:$E$405,4,FALSE)</f>
        <v>0.76629999999999998</v>
      </c>
      <c r="K1676" s="12">
        <f t="shared" si="2182"/>
        <v>1.540133121792</v>
      </c>
      <c r="L1676" s="12">
        <f t="shared" si="2183"/>
        <v>0.90995198500300001</v>
      </c>
      <c r="M1676" s="13">
        <f t="shared" si="2184"/>
        <v>8.6286242641305036E-2</v>
      </c>
      <c r="N1676" s="13">
        <f t="shared" si="2185"/>
        <v>0.13289230024685511</v>
      </c>
      <c r="O1676" s="13">
        <f t="shared" si="2186"/>
        <v>7.8516337769906019E-2</v>
      </c>
      <c r="P1676" s="13">
        <f t="shared" si="2187"/>
        <v>0.12092561240124047</v>
      </c>
      <c r="Q1676" s="13">
        <f t="shared" si="2188"/>
        <v>0.1023359166206544</v>
      </c>
      <c r="R1676" s="13">
        <f t="shared" si="2189"/>
        <v>3.5723048704445995E-2</v>
      </c>
      <c r="S1676" s="13">
        <f t="shared" si="2190"/>
        <v>4.2367714965302727E-2</v>
      </c>
      <c r="T1676" s="13">
        <f t="shared" si="2191"/>
        <v>9.3120770466065969E-2</v>
      </c>
      <c r="U1676" s="13">
        <f t="shared" si="2192"/>
        <v>5.501825052110608E-2</v>
      </c>
      <c r="V1676" s="13">
        <f t="shared" si="2193"/>
        <v>6.5973461268628176E-3</v>
      </c>
      <c r="W1676" s="13">
        <f t="shared" si="2194"/>
        <v>5.2536978245471405E-2</v>
      </c>
      <c r="X1676" s="13">
        <f t="shared" si="2195"/>
        <v>4.7806127640526129E-2</v>
      </c>
      <c r="Y1676" s="13">
        <f t="shared" si="2196"/>
        <v>2.1750640370901766E-2</v>
      </c>
      <c r="Z1676" s="13">
        <f t="shared" si="2197"/>
        <v>1.0835419692989829E-2</v>
      </c>
      <c r="AA1676" s="13">
        <f t="shared" si="2198"/>
        <v>1.6687988757690942E-2</v>
      </c>
      <c r="AB1676" s="13">
        <f t="shared" si="2199"/>
        <v>1.2850862110906178E-2</v>
      </c>
      <c r="AC1676" s="13">
        <f t="shared" si="2200"/>
        <v>5.7786451248830015E-4</v>
      </c>
      <c r="AD1676" s="13">
        <f t="shared" si="2201"/>
        <v>2.0228485078679078E-2</v>
      </c>
      <c r="AE1676" s="13">
        <f t="shared" si="2202"/>
        <v>1.8406950150947593E-2</v>
      </c>
      <c r="AF1676" s="13">
        <f t="shared" si="2203"/>
        <v>8.3747204138530148E-3</v>
      </c>
      <c r="AG1676" s="13">
        <f t="shared" si="2204"/>
        <v>2.5401978214768992E-3</v>
      </c>
      <c r="AH1676" s="13">
        <f t="shared" si="2205"/>
        <v>2.4649279144941727E-3</v>
      </c>
      <c r="AI1676" s="13">
        <f t="shared" si="2206"/>
        <v>3.7963171239421543E-3</v>
      </c>
      <c r="AJ1676" s="13">
        <f t="shared" si="2207"/>
        <v>2.9234168717047291E-3</v>
      </c>
      <c r="AK1676" s="13">
        <f t="shared" si="2208"/>
        <v>1.5008170509726684E-3</v>
      </c>
      <c r="AL1676" s="13">
        <f t="shared" si="2209"/>
        <v>3.2393863920152281E-5</v>
      </c>
      <c r="AM1676" s="13">
        <f t="shared" si="2210"/>
        <v>6.2309119746697724E-3</v>
      </c>
      <c r="AN1676" s="13">
        <f t="shared" si="2211"/>
        <v>5.6698307197297218E-3</v>
      </c>
      <c r="AO1676" s="13">
        <f t="shared" si="2212"/>
        <v>2.579636859024524E-3</v>
      </c>
      <c r="AP1676" s="13">
        <f t="shared" si="2213"/>
        <v>7.8244856015209001E-4</v>
      </c>
      <c r="AQ1676" s="13">
        <f t="shared" si="2214"/>
        <v>1.7799765511828335E-4</v>
      </c>
      <c r="AR1676" s="13">
        <f t="shared" si="2215"/>
        <v>4.4859320973665567E-4</v>
      </c>
      <c r="AS1676" s="13">
        <f t="shared" si="2216"/>
        <v>6.9089326052640886E-4</v>
      </c>
      <c r="AT1676" s="13">
        <f t="shared" si="2217"/>
        <v>5.3203379707979595E-4</v>
      </c>
      <c r="AU1676" s="13">
        <f t="shared" si="2218"/>
        <v>2.7313429093178573E-4</v>
      </c>
      <c r="AV1676" s="13">
        <f t="shared" si="2219"/>
        <v>1.0516579204030395E-4</v>
      </c>
      <c r="AW1676" s="13">
        <f t="shared" si="2220"/>
        <v>1.261063600212802E-6</v>
      </c>
      <c r="AX1676" s="13">
        <f t="shared" si="2221"/>
        <v>1.5994056518598859E-3</v>
      </c>
      <c r="AY1676" s="13">
        <f t="shared" si="2222"/>
        <v>1.4553823477349201E-3</v>
      </c>
      <c r="AZ1676" s="13">
        <f t="shared" si="2223"/>
        <v>6.6216402812985839E-4</v>
      </c>
      <c r="BA1676" s="13">
        <f t="shared" si="2224"/>
        <v>2.0084582393144903E-4</v>
      </c>
      <c r="BB1676" s="13">
        <f t="shared" si="2225"/>
        <v>4.5690014041496262E-5</v>
      </c>
      <c r="BC1676" s="13">
        <f t="shared" si="2226"/>
        <v>8.3151437943748964E-6</v>
      </c>
      <c r="BD1676" s="13">
        <f t="shared" si="2227"/>
        <v>6.8033046943122787E-5</v>
      </c>
      <c r="BE1676" s="13">
        <f t="shared" si="2228"/>
        <v>1.0477994897353339E-4</v>
      </c>
      <c r="BF1676" s="13">
        <f t="shared" si="2229"/>
        <v>8.0687534956907245E-5</v>
      </c>
      <c r="BG1676" s="13">
        <f t="shared" si="2230"/>
        <v>4.1423181700960877E-5</v>
      </c>
      <c r="BH1676" s="13">
        <f t="shared" si="2231"/>
        <v>1.5949303536914539E-5</v>
      </c>
      <c r="BI1676" s="13">
        <f t="shared" si="2232"/>
        <v>4.9128101293432698E-6</v>
      </c>
      <c r="BJ1676" s="14">
        <f t="shared" si="2233"/>
        <v>0.51940571583361772</v>
      </c>
      <c r="BK1676" s="14">
        <f t="shared" si="2234"/>
        <v>0.25824255685885444</v>
      </c>
      <c r="BL1676" s="14">
        <f t="shared" si="2235"/>
        <v>0.21184757300172469</v>
      </c>
      <c r="BM1676" s="14">
        <f t="shared" si="2236"/>
        <v>0.44219768571864487</v>
      </c>
      <c r="BN1676" s="14">
        <f t="shared" si="2237"/>
        <v>0.55667945838440702</v>
      </c>
    </row>
    <row r="1677" spans="1:66" x14ac:dyDescent="0.25">
      <c r="A1677" t="s">
        <v>290</v>
      </c>
      <c r="B1677" t="s">
        <v>298</v>
      </c>
      <c r="C1677" t="s">
        <v>305</v>
      </c>
      <c r="D1677" t="s">
        <v>406</v>
      </c>
      <c r="E1677" s="10">
        <f>VLOOKUP(A1677,home!$A$2:$E$405,3,FALSE)</f>
        <v>1.6512</v>
      </c>
      <c r="F1677" s="10">
        <f>VLOOKUP(B1677,home!$B$2:$E$405,3,FALSE)</f>
        <v>0.60560000000000003</v>
      </c>
      <c r="G1677" s="10">
        <f>VLOOKUP(C1677,away!$B$2:$E$405,4,FALSE)</f>
        <v>0.52990000000000004</v>
      </c>
      <c r="H1677" s="10">
        <f>VLOOKUP(A1677,away!$A$2:$E$405,3,FALSE)</f>
        <v>1.1418999999999999</v>
      </c>
      <c r="I1677" s="10">
        <f>VLOOKUP(C1677,away!$B$2:$E$405,3,FALSE)</f>
        <v>1.0399</v>
      </c>
      <c r="J1677" s="10">
        <f>VLOOKUP(B1677,home!$B$2:$E$405,4,FALSE)</f>
        <v>1.4778</v>
      </c>
      <c r="K1677" s="12">
        <f t="shared" si="2182"/>
        <v>0.52988236492800012</v>
      </c>
      <c r="L1677" s="12">
        <f t="shared" si="2183"/>
        <v>1.7548310628180002</v>
      </c>
      <c r="M1677" s="13">
        <f t="shared" si="2184"/>
        <v>0.10180323190808854</v>
      </c>
      <c r="N1677" s="13">
        <f t="shared" si="2185"/>
        <v>5.3943737280771599E-2</v>
      </c>
      <c r="O1677" s="13">
        <f t="shared" si="2186"/>
        <v>0.17864747364757835</v>
      </c>
      <c r="P1677" s="13">
        <f t="shared" si="2187"/>
        <v>9.4662145824791391E-2</v>
      </c>
      <c r="Q1677" s="13">
        <f t="shared" si="2188"/>
        <v>1.4291917541694987E-2</v>
      </c>
      <c r="R1677" s="13">
        <f t="shared" si="2189"/>
        <v>0.15674806802536534</v>
      </c>
      <c r="S1677" s="13">
        <f t="shared" si="2190"/>
        <v>2.2005494531461191E-2</v>
      </c>
      <c r="T1677" s="13">
        <f t="shared" si="2191"/>
        <v>2.507990084939983E-2</v>
      </c>
      <c r="U1677" s="13">
        <f t="shared" si="2192"/>
        <v>8.3058036983175626E-2</v>
      </c>
      <c r="V1677" s="13">
        <f t="shared" si="2193"/>
        <v>2.2735442057527349E-3</v>
      </c>
      <c r="W1677" s="13">
        <f t="shared" si="2194"/>
        <v>2.5243450221164366E-3</v>
      </c>
      <c r="X1677" s="13">
        <f t="shared" si="2195"/>
        <v>4.4297990580799149E-3</v>
      </c>
      <c r="Y1677" s="13">
        <f t="shared" si="2196"/>
        <v>3.8867744945802773E-3</v>
      </c>
      <c r="Z1677" s="13">
        <f t="shared" si="2197"/>
        <v>9.168879293587337E-2</v>
      </c>
      <c r="AA1677" s="13">
        <f t="shared" si="2198"/>
        <v>4.8584274438254291E-2</v>
      </c>
      <c r="AB1677" s="13">
        <f t="shared" si="2199"/>
        <v>1.2871975118826581E-2</v>
      </c>
      <c r="AC1677" s="13">
        <f t="shared" si="2200"/>
        <v>1.3212901564509124E-4</v>
      </c>
      <c r="AD1677" s="13">
        <f t="shared" si="2201"/>
        <v>3.3440147755332052E-4</v>
      </c>
      <c r="AE1677" s="13">
        <f t="shared" si="2202"/>
        <v>5.8681810026280307E-4</v>
      </c>
      <c r="AF1677" s="13">
        <f t="shared" si="2203"/>
        <v>5.148833152825074E-4</v>
      </c>
      <c r="AG1677" s="13">
        <f t="shared" si="2204"/>
        <v>3.0117774512815272E-4</v>
      </c>
      <c r="AH1677" s="13">
        <f t="shared" si="2205"/>
        <v>4.0224585489039552E-2</v>
      </c>
      <c r="AI1677" s="13">
        <f t="shared" si="2206"/>
        <v>2.1314298487180795E-2</v>
      </c>
      <c r="AJ1677" s="13">
        <f t="shared" si="2207"/>
        <v>5.6470354445843259E-3</v>
      </c>
      <c r="AK1677" s="13">
        <f t="shared" si="2208"/>
        <v>9.9742149873619456E-4</v>
      </c>
      <c r="AL1677" s="13">
        <f t="shared" si="2209"/>
        <v>4.9144279262073238E-6</v>
      </c>
      <c r="AM1677" s="13">
        <f t="shared" si="2210"/>
        <v>3.5438689152274216E-5</v>
      </c>
      <c r="AN1677" s="13">
        <f t="shared" si="2211"/>
        <v>6.218891254996209E-5</v>
      </c>
      <c r="AO1677" s="13">
        <f t="shared" si="2212"/>
        <v>5.4565517752772842E-5</v>
      </c>
      <c r="AP1677" s="13">
        <f t="shared" si="2213"/>
        <v>3.1917755170437616E-5</v>
      </c>
      <c r="AQ1677" s="13">
        <f t="shared" si="2214"/>
        <v>1.400256705712594E-5</v>
      </c>
      <c r="AR1677" s="13">
        <f t="shared" si="2215"/>
        <v>1.4117470421028951E-2</v>
      </c>
      <c r="AS1677" s="13">
        <f t="shared" si="2216"/>
        <v>7.4805986134959101E-3</v>
      </c>
      <c r="AT1677" s="13">
        <f t="shared" si="2217"/>
        <v>1.9819186421981654E-3</v>
      </c>
      <c r="AU1677" s="13">
        <f t="shared" si="2218"/>
        <v>3.500612457409516E-4</v>
      </c>
      <c r="AV1677" s="13">
        <f t="shared" si="2219"/>
        <v>4.6372820190714312E-5</v>
      </c>
      <c r="AW1677" s="13">
        <f t="shared" si="2220"/>
        <v>1.2693612861374047E-7</v>
      </c>
      <c r="AX1677" s="13">
        <f t="shared" si="2221"/>
        <v>3.1297227363258855E-6</v>
      </c>
      <c r="AY1677" s="13">
        <f t="shared" si="2222"/>
        <v>5.4921346757124132E-6</v>
      </c>
      <c r="AZ1677" s="13">
        <f t="shared" si="2223"/>
        <v>4.8188842650600044E-6</v>
      </c>
      <c r="BA1677" s="13">
        <f t="shared" si="2224"/>
        <v>2.818775932150729E-6</v>
      </c>
      <c r="BB1677" s="13">
        <f t="shared" si="2225"/>
        <v>1.2366188912154659E-6</v>
      </c>
      <c r="BC1677" s="13">
        <f t="shared" si="2226"/>
        <v>4.3401144863449038E-7</v>
      </c>
      <c r="BD1677" s="13">
        <f t="shared" si="2227"/>
        <v>4.1289626038726532E-3</v>
      </c>
      <c r="BE1677" s="13">
        <f t="shared" si="2228"/>
        <v>2.1878644692393148E-3</v>
      </c>
      <c r="BF1677" s="13">
        <f t="shared" si="2229"/>
        <v>5.7965539955123584E-4</v>
      </c>
      <c r="BG1677" s="13">
        <f t="shared" si="2230"/>
        <v>1.0238305798583124E-4</v>
      </c>
      <c r="BH1677" s="13">
        <f t="shared" si="2231"/>
        <v>1.3562744223523204E-5</v>
      </c>
      <c r="BI1677" s="13">
        <f t="shared" si="2232"/>
        <v>1.4373317968148102E-6</v>
      </c>
      <c r="BJ1677" s="14">
        <f t="shared" si="2233"/>
        <v>0.10610979847450147</v>
      </c>
      <c r="BK1677" s="14">
        <f t="shared" si="2234"/>
        <v>0.22088695204834088</v>
      </c>
      <c r="BL1677" s="14">
        <f t="shared" si="2235"/>
        <v>0.57908345648206516</v>
      </c>
      <c r="BM1677" s="14">
        <f t="shared" si="2236"/>
        <v>0.39766706051394352</v>
      </c>
      <c r="BN1677" s="14">
        <f t="shared" si="2237"/>
        <v>0.60009657422829021</v>
      </c>
    </row>
    <row r="1678" spans="1:66" x14ac:dyDescent="0.25">
      <c r="A1678" t="s">
        <v>290</v>
      </c>
      <c r="B1678" t="s">
        <v>307</v>
      </c>
      <c r="C1678" t="s">
        <v>293</v>
      </c>
      <c r="D1678" t="s">
        <v>406</v>
      </c>
      <c r="E1678" s="10">
        <f>VLOOKUP(A1678,home!$A$2:$E$405,3,FALSE)</f>
        <v>1.6512</v>
      </c>
      <c r="F1678" s="10">
        <f>VLOOKUP(B1678,home!$B$2:$E$405,3,FALSE)</f>
        <v>1.3626</v>
      </c>
      <c r="G1678" s="10">
        <f>VLOOKUP(C1678,away!$B$2:$E$405,4,FALSE)</f>
        <v>1.2868999999999999</v>
      </c>
      <c r="H1678" s="10">
        <f>VLOOKUP(A1678,away!$A$2:$E$405,3,FALSE)</f>
        <v>1.1418999999999999</v>
      </c>
      <c r="I1678" s="10">
        <f>VLOOKUP(C1678,away!$B$2:$E$405,3,FALSE)</f>
        <v>0.71150000000000002</v>
      </c>
      <c r="J1678" s="10">
        <f>VLOOKUP(B1678,home!$B$2:$E$405,4,FALSE)</f>
        <v>0.65680000000000005</v>
      </c>
      <c r="K1678" s="12">
        <f t="shared" si="2182"/>
        <v>2.8954286369279996</v>
      </c>
      <c r="L1678" s="12">
        <f t="shared" si="2183"/>
        <v>0.53362494307999997</v>
      </c>
      <c r="M1678" s="13">
        <f t="shared" si="2184"/>
        <v>3.2417606930377506E-2</v>
      </c>
      <c r="N1678" s="13">
        <f t="shared" si="2185"/>
        <v>9.386286744689061E-2</v>
      </c>
      <c r="O1678" s="13">
        <f t="shared" si="2186"/>
        <v>1.729884365301251E-2</v>
      </c>
      <c r="P1678" s="13">
        <f t="shared" si="2187"/>
        <v>5.0087567298672586E-2</v>
      </c>
      <c r="Q1678" s="13">
        <f t="shared" si="2188"/>
        <v>0.13588661717495201</v>
      </c>
      <c r="R1678" s="13">
        <f t="shared" si="2189"/>
        <v>4.6155472298443096E-3</v>
      </c>
      <c r="S1678" s="13">
        <f t="shared" si="2190"/>
        <v>1.9347236235597733E-2</v>
      </c>
      <c r="T1678" s="13">
        <f t="shared" si="2191"/>
        <v>7.2512488355317511E-2</v>
      </c>
      <c r="U1678" s="13">
        <f t="shared" si="2192"/>
        <v>1.3363987624384911E-2</v>
      </c>
      <c r="V1678" s="13">
        <f t="shared" si="2193"/>
        <v>3.3214323557601007E-3</v>
      </c>
      <c r="W1678" s="13">
        <f t="shared" si="2194"/>
        <v>0.13115000091454274</v>
      </c>
      <c r="X1678" s="13">
        <f t="shared" si="2195"/>
        <v>6.9984911772964814E-2</v>
      </c>
      <c r="Y1678" s="13">
        <f t="shared" si="2196"/>
        <v>1.8672847280653583E-2</v>
      </c>
      <c r="Z1678" s="13">
        <f t="shared" si="2197"/>
        <v>8.2099037593624054E-4</v>
      </c>
      <c r="AA1678" s="13">
        <f t="shared" si="2198"/>
        <v>2.3771190451280745E-3</v>
      </c>
      <c r="AB1678" s="13">
        <f t="shared" si="2199"/>
        <v>3.4413892783253849E-3</v>
      </c>
      <c r="AC1678" s="13">
        <f t="shared" si="2200"/>
        <v>3.2074095375935515E-4</v>
      </c>
      <c r="AD1678" s="13">
        <f t="shared" si="2201"/>
        <v>9.4933867095275098E-2</v>
      </c>
      <c r="AE1678" s="13">
        <f t="shared" si="2202"/>
        <v>5.065907942508046E-2</v>
      </c>
      <c r="AF1678" s="13">
        <f t="shared" si="2203"/>
        <v>1.3516474187346876E-2</v>
      </c>
      <c r="AG1678" s="13">
        <f t="shared" si="2204"/>
        <v>2.4042425896217555E-3</v>
      </c>
      <c r="AH1678" s="13">
        <f t="shared" si="2205"/>
        <v>1.0952523565705099E-4</v>
      </c>
      <c r="AI1678" s="13">
        <f t="shared" si="2206"/>
        <v>3.1712250378771302E-4</v>
      </c>
      <c r="AJ1678" s="13">
        <f t="shared" si="2207"/>
        <v>4.5910278944062628E-4</v>
      </c>
      <c r="AK1678" s="13">
        <f t="shared" si="2208"/>
        <v>4.4309978794663835E-4</v>
      </c>
      <c r="AL1678" s="13">
        <f t="shared" si="2209"/>
        <v>1.9822726756314641E-5</v>
      </c>
      <c r="AM1678" s="13">
        <f t="shared" si="2210"/>
        <v>5.4974847480395224E-2</v>
      </c>
      <c r="AN1678" s="13">
        <f t="shared" si="2211"/>
        <v>2.9335949857557584E-2</v>
      </c>
      <c r="AO1678" s="13">
        <f t="shared" si="2212"/>
        <v>7.8271972864684489E-3</v>
      </c>
      <c r="AP1678" s="13">
        <f t="shared" si="2213"/>
        <v>1.3922625688225522E-3</v>
      </c>
      <c r="AQ1678" s="13">
        <f t="shared" si="2214"/>
        <v>1.8573650851008719E-4</v>
      </c>
      <c r="AR1678" s="13">
        <f t="shared" si="2215"/>
        <v>1.1689079528663485E-5</v>
      </c>
      <c r="AS1678" s="13">
        <f t="shared" si="2216"/>
        <v>3.3844895606621095E-5</v>
      </c>
      <c r="AT1678" s="13">
        <f t="shared" si="2217"/>
        <v>4.8997739976624685E-5</v>
      </c>
      <c r="AU1678" s="13">
        <f t="shared" si="2218"/>
        <v>4.7289819824356989E-5</v>
      </c>
      <c r="AV1678" s="13">
        <f t="shared" si="2219"/>
        <v>3.4231074638652163E-5</v>
      </c>
      <c r="AW1678" s="13">
        <f t="shared" si="2220"/>
        <v>8.5076552053819408E-7</v>
      </c>
      <c r="AX1678" s="13">
        <f t="shared" si="2221"/>
        <v>2.6529291284247556E-2</v>
      </c>
      <c r="AY1678" s="13">
        <f t="shared" si="2222"/>
        <v>1.4156691551509342E-2</v>
      </c>
      <c r="AZ1678" s="13">
        <f t="shared" si="2223"/>
        <v>3.7771818616876441E-3</v>
      </c>
      <c r="BA1678" s="13">
        <f t="shared" si="2224"/>
        <v>6.7186615198195927E-4</v>
      </c>
      <c r="BB1678" s="13">
        <f t="shared" si="2225"/>
        <v>8.9631134277187876E-5</v>
      </c>
      <c r="BC1678" s="13">
        <f t="shared" si="2226"/>
        <v>9.5658817853720428E-6</v>
      </c>
      <c r="BD1678" s="13">
        <f t="shared" si="2227"/>
        <v>1.0395973996901073E-6</v>
      </c>
      <c r="BE1678" s="13">
        <f t="shared" si="2228"/>
        <v>3.0100800819386199E-6</v>
      </c>
      <c r="BF1678" s="13">
        <f t="shared" si="2229"/>
        <v>4.3577360343458307E-6</v>
      </c>
      <c r="BG1678" s="13">
        <f t="shared" si="2230"/>
        <v>4.205837902005992E-6</v>
      </c>
      <c r="BH1678" s="13">
        <f t="shared" si="2231"/>
        <v>3.0444258759363314E-6</v>
      </c>
      <c r="BI1678" s="13">
        <f t="shared" si="2232"/>
        <v>1.7629835728381319E-6</v>
      </c>
      <c r="BJ1678" s="14">
        <f t="shared" si="2233"/>
        <v>0.82253361780988843</v>
      </c>
      <c r="BK1678" s="14">
        <f t="shared" si="2234"/>
        <v>0.11967109805243292</v>
      </c>
      <c r="BL1678" s="14">
        <f t="shared" si="2235"/>
        <v>4.2619210417968907E-2</v>
      </c>
      <c r="BM1678" s="14">
        <f t="shared" si="2236"/>
        <v>0.63732002613648819</v>
      </c>
      <c r="BN1678" s="14">
        <f t="shared" si="2237"/>
        <v>0.33416904973374956</v>
      </c>
    </row>
    <row r="1679" spans="1:66" x14ac:dyDescent="0.25">
      <c r="A1679" t="s">
        <v>290</v>
      </c>
      <c r="B1679" t="s">
        <v>316</v>
      </c>
      <c r="C1679" t="s">
        <v>310</v>
      </c>
      <c r="D1679" t="s">
        <v>406</v>
      </c>
      <c r="E1679" s="10">
        <f>VLOOKUP(A1679,home!$A$2:$E$405,3,FALSE)</f>
        <v>1.6512</v>
      </c>
      <c r="F1679" s="10">
        <f>VLOOKUP(B1679,home!$B$2:$E$405,3,FALSE)</f>
        <v>0.87060000000000004</v>
      </c>
      <c r="G1679" s="10">
        <f>VLOOKUP(C1679,away!$B$2:$E$405,4,FALSE)</f>
        <v>0.90839999999999999</v>
      </c>
      <c r="H1679" s="10">
        <f>VLOOKUP(A1679,away!$A$2:$E$405,3,FALSE)</f>
        <v>1.1418999999999999</v>
      </c>
      <c r="I1679" s="10">
        <f>VLOOKUP(C1679,away!$B$2:$E$405,3,FALSE)</f>
        <v>1.2040999999999999</v>
      </c>
      <c r="J1679" s="10">
        <f>VLOOKUP(B1679,home!$B$2:$E$405,4,FALSE)</f>
        <v>1.3136000000000001</v>
      </c>
      <c r="K1679" s="12">
        <f t="shared" si="2182"/>
        <v>1.3058565396480002</v>
      </c>
      <c r="L1679" s="12">
        <f t="shared" si="2183"/>
        <v>1.8061498073439999</v>
      </c>
      <c r="M1679" s="13">
        <f t="shared" si="2184"/>
        <v>4.4511560056654291E-2</v>
      </c>
      <c r="N1679" s="13">
        <f t="shared" si="2185"/>
        <v>5.8125711789916719E-2</v>
      </c>
      <c r="O1679" s="13">
        <f t="shared" si="2186"/>
        <v>8.0394545620907032E-2</v>
      </c>
      <c r="P1679" s="13">
        <f t="shared" si="2187"/>
        <v>0.10498374315109095</v>
      </c>
      <c r="Q1679" s="13">
        <f t="shared" si="2188"/>
        <v>3.7951920431278811E-2</v>
      </c>
      <c r="R1679" s="13">
        <f t="shared" si="2189"/>
        <v>7.2602296542354838E-2</v>
      </c>
      <c r="S1679" s="13">
        <f t="shared" si="2190"/>
        <v>6.1902943370137832E-2</v>
      </c>
      <c r="T1679" s="13">
        <f t="shared" si="2191"/>
        <v>6.8546853775289046E-2</v>
      </c>
      <c r="U1679" s="13">
        <f t="shared" si="2192"/>
        <v>9.4808183733297469E-2</v>
      </c>
      <c r="V1679" s="13">
        <f t="shared" si="2193"/>
        <v>1.6222509135942323E-2</v>
      </c>
      <c r="W1679" s="13">
        <f t="shared" si="2194"/>
        <v>1.6519921162461995E-2</v>
      </c>
      <c r="X1679" s="13">
        <f t="shared" si="2195"/>
        <v>2.9837452424918802E-2</v>
      </c>
      <c r="Y1679" s="13">
        <f t="shared" si="2196"/>
        <v>2.6945454474451437E-2</v>
      </c>
      <c r="Z1679" s="13">
        <f t="shared" si="2197"/>
        <v>4.371020797090204E-2</v>
      </c>
      <c r="AA1679" s="13">
        <f t="shared" si="2198"/>
        <v>5.7079260928176577E-2</v>
      </c>
      <c r="AB1679" s="13">
        <f t="shared" si="2199"/>
        <v>3.7268663080666987E-2</v>
      </c>
      <c r="AC1679" s="13">
        <f t="shared" si="2200"/>
        <v>2.3913727835902219E-3</v>
      </c>
      <c r="AD1679" s="13">
        <f t="shared" si="2201"/>
        <v>5.3931617711175991E-3</v>
      </c>
      <c r="AE1679" s="13">
        <f t="shared" si="2202"/>
        <v>9.7408580938790779E-3</v>
      </c>
      <c r="AF1679" s="13">
        <f t="shared" si="2203"/>
        <v>8.796724484812472E-3</v>
      </c>
      <c r="AG1679" s="13">
        <f t="shared" si="2204"/>
        <v>5.2960674111674289E-3</v>
      </c>
      <c r="AH1679" s="13">
        <f t="shared" si="2205"/>
        <v>1.9736795926402723E-2</v>
      </c>
      <c r="AI1679" s="13">
        <f t="shared" si="2206"/>
        <v>2.5773424032191006E-2</v>
      </c>
      <c r="AJ1679" s="13">
        <f t="shared" si="2207"/>
        <v>1.6828197160778779E-2</v>
      </c>
      <c r="AK1679" s="13">
        <f t="shared" si="2208"/>
        <v>7.3250704376296256E-3</v>
      </c>
      <c r="AL1679" s="13">
        <f t="shared" si="2209"/>
        <v>2.2560904697242867E-4</v>
      </c>
      <c r="AM1679" s="13">
        <f t="shared" si="2210"/>
        <v>1.4085391136386999E-3</v>
      </c>
      <c r="AN1679" s="13">
        <f t="shared" si="2211"/>
        <v>2.5440326487350261E-3</v>
      </c>
      <c r="AO1679" s="13">
        <f t="shared" si="2212"/>
        <v>2.2974520391948073E-3</v>
      </c>
      <c r="AP1679" s="13">
        <f t="shared" si="2213"/>
        <v>1.3831808526579266E-3</v>
      </c>
      <c r="AQ1679" s="13">
        <f t="shared" si="2214"/>
        <v>6.2455795763750595E-4</v>
      </c>
      <c r="AR1679" s="13">
        <f t="shared" si="2215"/>
        <v>7.1295220320120242E-3</v>
      </c>
      <c r="AS1679" s="13">
        <f t="shared" si="2216"/>
        <v>9.3101329700674001E-3</v>
      </c>
      <c r="AT1679" s="13">
        <f t="shared" si="2217"/>
        <v>6.0788490119774875E-3</v>
      </c>
      <c r="AU1679" s="13">
        <f t="shared" si="2218"/>
        <v>2.6460349119411955E-3</v>
      </c>
      <c r="AV1679" s="13">
        <f t="shared" si="2219"/>
        <v>8.6383549847383293E-4</v>
      </c>
      <c r="AW1679" s="13">
        <f t="shared" si="2220"/>
        <v>1.4780980622268071E-5</v>
      </c>
      <c r="AX1679" s="13">
        <f t="shared" si="2221"/>
        <v>3.0655833548251559E-4</v>
      </c>
      <c r="AY1679" s="13">
        <f t="shared" si="2222"/>
        <v>5.5369027857144284E-4</v>
      </c>
      <c r="AZ1679" s="13">
        <f t="shared" si="2223"/>
        <v>5.000237949850287E-4</v>
      </c>
      <c r="BA1679" s="13">
        <f t="shared" si="2224"/>
        <v>3.0103929365987502E-4</v>
      </c>
      <c r="BB1679" s="13">
        <f t="shared" si="2225"/>
        <v>1.3593051556168927E-4</v>
      </c>
      <c r="BC1679" s="13">
        <f t="shared" si="2226"/>
        <v>4.9102174898783131E-5</v>
      </c>
      <c r="BD1679" s="13">
        <f t="shared" si="2227"/>
        <v>2.1461641407622169E-3</v>
      </c>
      <c r="BE1679" s="13">
        <f t="shared" si="2228"/>
        <v>2.8025824783723722E-3</v>
      </c>
      <c r="BF1679" s="13">
        <f t="shared" si="2229"/>
        <v>1.8298853286427314E-3</v>
      </c>
      <c r="BG1679" s="13">
        <f t="shared" si="2230"/>
        <v>7.9652257440468032E-4</v>
      </c>
      <c r="BH1679" s="13">
        <f t="shared" si="2231"/>
        <v>2.6003605319090324E-4</v>
      </c>
      <c r="BI1679" s="13">
        <f t="shared" si="2232"/>
        <v>6.7913956120719149E-5</v>
      </c>
      <c r="BJ1679" s="14">
        <f t="shared" si="2233"/>
        <v>0.27725823282431672</v>
      </c>
      <c r="BK1679" s="14">
        <f t="shared" si="2234"/>
        <v>0.2307914278229595</v>
      </c>
      <c r="BL1679" s="14">
        <f t="shared" si="2235"/>
        <v>0.44574791641837064</v>
      </c>
      <c r="BM1679" s="14">
        <f t="shared" si="2236"/>
        <v>0.5983990981463968</v>
      </c>
      <c r="BN1679" s="14">
        <f t="shared" si="2237"/>
        <v>0.39856977759220263</v>
      </c>
    </row>
    <row r="1680" spans="1:66" x14ac:dyDescent="0.25">
      <c r="A1680" t="s">
        <v>290</v>
      </c>
      <c r="B1680" t="s">
        <v>299</v>
      </c>
      <c r="C1680" t="s">
        <v>312</v>
      </c>
      <c r="D1680" t="s">
        <v>406</v>
      </c>
      <c r="E1680" s="10">
        <f>VLOOKUP(A1680,home!$A$2:$E$405,3,FALSE)</f>
        <v>1.6512</v>
      </c>
      <c r="F1680" s="10">
        <f>VLOOKUP(B1680,home!$B$2:$E$405,3,FALSE)</f>
        <v>0.87060000000000004</v>
      </c>
      <c r="G1680" s="10">
        <f>VLOOKUP(C1680,away!$B$2:$E$405,4,FALSE)</f>
        <v>1.2491000000000001</v>
      </c>
      <c r="H1680" s="10">
        <f>VLOOKUP(A1680,away!$A$2:$E$405,3,FALSE)</f>
        <v>1.1418999999999999</v>
      </c>
      <c r="I1680" s="10">
        <f>VLOOKUP(C1680,away!$B$2:$E$405,3,FALSE)</f>
        <v>1.3136000000000001</v>
      </c>
      <c r="J1680" s="10">
        <f>VLOOKUP(B1680,home!$B$2:$E$405,4,FALSE)</f>
        <v>1.0947</v>
      </c>
      <c r="K1680" s="12">
        <f t="shared" si="2182"/>
        <v>1.7956246187520004</v>
      </c>
      <c r="L1680" s="12">
        <f t="shared" si="2183"/>
        <v>1.642049824848</v>
      </c>
      <c r="M1680" s="13">
        <f t="shared" si="2184"/>
        <v>3.2139340335608634E-2</v>
      </c>
      <c r="N1680" s="13">
        <f t="shared" si="2185"/>
        <v>5.771019073706804E-2</v>
      </c>
      <c r="O1680" s="13">
        <f t="shared" si="2186"/>
        <v>5.2774398168816419E-2</v>
      </c>
      <c r="P1680" s="13">
        <f t="shared" si="2187"/>
        <v>9.4763008591747244E-2</v>
      </c>
      <c r="Q1680" s="13">
        <f t="shared" si="2188"/>
        <v>5.1812919620176527E-2</v>
      </c>
      <c r="R1680" s="13">
        <f t="shared" si="2189"/>
        <v>4.3329095634781815E-2</v>
      </c>
      <c r="S1680" s="13">
        <f t="shared" si="2190"/>
        <v>6.9852303311046707E-2</v>
      </c>
      <c r="T1680" s="13">
        <f t="shared" si="2191"/>
        <v>8.5079395587174367E-2</v>
      </c>
      <c r="U1680" s="13">
        <f t="shared" si="2192"/>
        <v>7.7802790830074048E-2</v>
      </c>
      <c r="V1680" s="13">
        <f t="shared" si="2193"/>
        <v>2.2884430212305892E-2</v>
      </c>
      <c r="W1680" s="13">
        <f t="shared" si="2194"/>
        <v>3.1012184679802504E-2</v>
      </c>
      <c r="X1680" s="13">
        <f t="shared" si="2195"/>
        <v>5.0923552421623532E-2</v>
      </c>
      <c r="Y1680" s="13">
        <f t="shared" si="2196"/>
        <v>4.1809505167282442E-2</v>
      </c>
      <c r="Z1680" s="13">
        <f t="shared" si="2197"/>
        <v>2.3716177965971905E-2</v>
      </c>
      <c r="AA1680" s="13">
        <f t="shared" si="2198"/>
        <v>4.258535301840289E-2</v>
      </c>
      <c r="AB1680" s="13">
        <f t="shared" si="2199"/>
        <v>3.8233654139044532E-2</v>
      </c>
      <c r="AC1680" s="13">
        <f t="shared" si="2200"/>
        <v>4.2171786861927617E-3</v>
      </c>
      <c r="AD1680" s="13">
        <f t="shared" si="2201"/>
        <v>1.3921560573084253E-2</v>
      </c>
      <c r="AE1680" s="13">
        <f t="shared" si="2202"/>
        <v>2.2859896100643821E-2</v>
      </c>
      <c r="AF1680" s="13">
        <f t="shared" si="2203"/>
        <v>1.8768544194052834E-2</v>
      </c>
      <c r="AG1680" s="13">
        <f t="shared" si="2204"/>
        <v>1.0272961568832135E-2</v>
      </c>
      <c r="AH1680" s="13">
        <f t="shared" si="2205"/>
        <v>9.7357864687720452E-3</v>
      </c>
      <c r="AI1680" s="13">
        <f t="shared" si="2206"/>
        <v>1.7481817866239684E-2</v>
      </c>
      <c r="AJ1680" s="13">
        <f t="shared" si="2207"/>
        <v>1.5695391270579277E-2</v>
      </c>
      <c r="AK1680" s="13">
        <f t="shared" si="2208"/>
        <v>9.3943436554657957E-3</v>
      </c>
      <c r="AL1680" s="13">
        <f t="shared" si="2209"/>
        <v>4.9737491298767762E-4</v>
      </c>
      <c r="AM1680" s="13">
        <f t="shared" si="2210"/>
        <v>4.9995793792954558E-3</v>
      </c>
      <c r="AN1680" s="13">
        <f t="shared" si="2211"/>
        <v>8.2095584440857756E-3</v>
      </c>
      <c r="AO1680" s="13">
        <f t="shared" si="2212"/>
        <v>6.7402520025952343E-3</v>
      </c>
      <c r="AP1680" s="13">
        <f t="shared" si="2213"/>
        <v>3.6892765400976281E-3</v>
      </c>
      <c r="AQ1680" s="13">
        <f t="shared" si="2214"/>
        <v>1.5144939741207871E-3</v>
      </c>
      <c r="AR1680" s="13">
        <f t="shared" si="2215"/>
        <v>3.19732929316093E-3</v>
      </c>
      <c r="AS1680" s="13">
        <f t="shared" si="2216"/>
        <v>5.7412031930566976E-3</v>
      </c>
      <c r="AT1680" s="13">
        <f t="shared" si="2217"/>
        <v>5.1545228973551016E-3</v>
      </c>
      <c r="AU1680" s="13">
        <f t="shared" si="2218"/>
        <v>3.0851960708039037E-3</v>
      </c>
      <c r="AV1680" s="13">
        <f t="shared" si="2219"/>
        <v>1.3849635046031075E-3</v>
      </c>
      <c r="AW1680" s="13">
        <f t="shared" si="2220"/>
        <v>4.0736457303828876E-5</v>
      </c>
      <c r="AX1680" s="13">
        <f t="shared" si="2221"/>
        <v>1.4962279694779603E-3</v>
      </c>
      <c r="AY1680" s="13">
        <f t="shared" si="2222"/>
        <v>2.4568808752139632E-3</v>
      </c>
      <c r="AZ1680" s="13">
        <f t="shared" si="2223"/>
        <v>2.0171604054087448E-3</v>
      </c>
      <c r="BA1680" s="13">
        <f t="shared" si="2224"/>
        <v>1.1040926301305834E-3</v>
      </c>
      <c r="BB1680" s="13">
        <f t="shared" si="2225"/>
        <v>4.5324377748047321E-4</v>
      </c>
      <c r="BC1680" s="13">
        <f t="shared" si="2226"/>
        <v>1.4884977308505124E-4</v>
      </c>
      <c r="BD1680" s="13">
        <f t="shared" si="2227"/>
        <v>8.7502900096938195E-4</v>
      </c>
      <c r="BE1680" s="13">
        <f t="shared" si="2228"/>
        <v>1.5712236162625901E-3</v>
      </c>
      <c r="BF1680" s="13">
        <f t="shared" si="2229"/>
        <v>1.4106639034628268E-3</v>
      </c>
      <c r="BG1680" s="13">
        <f t="shared" si="2230"/>
        <v>8.4434094461421569E-4</v>
      </c>
      <c r="BH1680" s="13">
        <f t="shared" si="2231"/>
        <v>3.7902984669240132E-4</v>
      </c>
      <c r="BI1680" s="13">
        <f t="shared" si="2232"/>
        <v>1.3611906479253438E-4</v>
      </c>
      <c r="BJ1680" s="14">
        <f t="shared" si="2233"/>
        <v>0.41700032642073209</v>
      </c>
      <c r="BK1680" s="14">
        <f t="shared" si="2234"/>
        <v>0.2268105169251029</v>
      </c>
      <c r="BL1680" s="14">
        <f t="shared" si="2235"/>
        <v>0.33081225238795026</v>
      </c>
      <c r="BM1680" s="14">
        <f t="shared" si="2236"/>
        <v>0.66339417619364816</v>
      </c>
      <c r="BN1680" s="14">
        <f t="shared" si="2237"/>
        <v>0.33252895308819869</v>
      </c>
    </row>
    <row r="1681" spans="1:66" x14ac:dyDescent="0.25">
      <c r="A1681" t="s">
        <v>290</v>
      </c>
      <c r="B1681" t="s">
        <v>315</v>
      </c>
      <c r="C1681" t="s">
        <v>303</v>
      </c>
      <c r="D1681" t="s">
        <v>406</v>
      </c>
      <c r="E1681" s="10">
        <f>VLOOKUP(A1681,home!$A$2:$E$405,3,FALSE)</f>
        <v>1.6512</v>
      </c>
      <c r="F1681" s="10">
        <f>VLOOKUP(B1681,home!$B$2:$E$405,3,FALSE)</f>
        <v>1.2112000000000001</v>
      </c>
      <c r="G1681" s="10">
        <f>VLOOKUP(C1681,away!$B$2:$E$405,4,FALSE)</f>
        <v>1.1734</v>
      </c>
      <c r="H1681" s="10">
        <f>VLOOKUP(A1681,away!$A$2:$E$405,3,FALSE)</f>
        <v>1.1418999999999999</v>
      </c>
      <c r="I1681" s="10">
        <f>VLOOKUP(C1681,away!$B$2:$E$405,3,FALSE)</f>
        <v>1.0947</v>
      </c>
      <c r="J1681" s="10">
        <f>VLOOKUP(B1681,home!$B$2:$E$405,4,FALSE)</f>
        <v>0.87570000000000003</v>
      </c>
      <c r="K1681" s="12">
        <f t="shared" si="2182"/>
        <v>2.3467218984960003</v>
      </c>
      <c r="L1681" s="12">
        <f t="shared" si="2183"/>
        <v>1.094658215301</v>
      </c>
      <c r="M1681" s="13">
        <f t="shared" si="2184"/>
        <v>3.2020462936228983E-2</v>
      </c>
      <c r="N1681" s="13">
        <f t="shared" si="2185"/>
        <v>7.5143121572428084E-2</v>
      </c>
      <c r="O1681" s="13">
        <f t="shared" si="2186"/>
        <v>3.5051462810884233E-2</v>
      </c>
      <c r="P1681" s="13">
        <f t="shared" si="2187"/>
        <v>8.2256035352620188E-2</v>
      </c>
      <c r="Q1681" s="13">
        <f t="shared" si="2188"/>
        <v>8.8170004457682111E-2</v>
      </c>
      <c r="R1681" s="13">
        <f t="shared" si="2189"/>
        <v>1.9184685862125954E-2</v>
      </c>
      <c r="S1681" s="13">
        <f t="shared" si="2190"/>
        <v>5.2826026948818508E-2</v>
      </c>
      <c r="T1681" s="13">
        <f t="shared" si="2191"/>
        <v>9.6516019722727497E-2</v>
      </c>
      <c r="U1681" s="13">
        <f t="shared" si="2192"/>
        <v>4.5021122428417597E-2</v>
      </c>
      <c r="V1681" s="13">
        <f t="shared" si="2193"/>
        <v>1.507806481573422E-2</v>
      </c>
      <c r="W1681" s="13">
        <f t="shared" si="2194"/>
        <v>6.8970160083777515E-2</v>
      </c>
      <c r="X1681" s="13">
        <f t="shared" si="2195"/>
        <v>7.549875234633216E-2</v>
      </c>
      <c r="Y1681" s="13">
        <f t="shared" si="2196"/>
        <v>4.1322664750444084E-2</v>
      </c>
      <c r="Z1681" s="13">
        <f t="shared" si="2197"/>
        <v>7.0002246623150416E-3</v>
      </c>
      <c r="AA1681" s="13">
        <f t="shared" si="2198"/>
        <v>1.6427580509446475E-2</v>
      </c>
      <c r="AB1681" s="13">
        <f t="shared" si="2199"/>
        <v>1.9275481460412067E-2</v>
      </c>
      <c r="AC1681" s="13">
        <f t="shared" si="2200"/>
        <v>2.4208383460175976E-3</v>
      </c>
      <c r="AD1681" s="13">
        <f t="shared" si="2201"/>
        <v>4.0463446252843885E-2</v>
      </c>
      <c r="AE1681" s="13">
        <f t="shared" si="2202"/>
        <v>4.4293643860066019E-2</v>
      </c>
      <c r="AF1681" s="13">
        <f t="shared" si="2203"/>
        <v>2.4243200568518985E-2</v>
      </c>
      <c r="AG1681" s="13">
        <f t="shared" si="2204"/>
        <v>8.8460062225063935E-3</v>
      </c>
      <c r="AH1681" s="13">
        <f t="shared" si="2205"/>
        <v>1.9157133588889573E-3</v>
      </c>
      <c r="AI1681" s="13">
        <f t="shared" si="2206"/>
        <v>4.4956464905460429E-3</v>
      </c>
      <c r="AJ1681" s="13">
        <f t="shared" si="2207"/>
        <v>5.2750160336305467E-3</v>
      </c>
      <c r="AK1681" s="13">
        <f t="shared" si="2208"/>
        <v>4.1263318803461064E-3</v>
      </c>
      <c r="AL1681" s="13">
        <f t="shared" si="2209"/>
        <v>2.4875163731340264E-4</v>
      </c>
      <c r="AM1681" s="13">
        <f t="shared" si="2210"/>
        <v>1.8991291082032923E-2</v>
      </c>
      <c r="AN1681" s="13">
        <f t="shared" si="2211"/>
        <v>2.0788972802119953E-2</v>
      </c>
      <c r="AO1681" s="13">
        <f t="shared" si="2212"/>
        <v>1.1378409932754831E-2</v>
      </c>
      <c r="AP1681" s="13">
        <f t="shared" si="2213"/>
        <v>4.1518233033175245E-3</v>
      </c>
      <c r="AQ1681" s="13">
        <f t="shared" si="2214"/>
        <v>1.1362068718636662E-3</v>
      </c>
      <c r="AR1681" s="13">
        <f t="shared" si="2215"/>
        <v>4.1941027329393419E-4</v>
      </c>
      <c r="AS1681" s="13">
        <f t="shared" si="2216"/>
        <v>9.8423927279306747E-4</v>
      </c>
      <c r="AT1681" s="13">
        <f t="shared" si="2217"/>
        <v>1.1548679274116353E-3</v>
      </c>
      <c r="AU1681" s="13">
        <f t="shared" si="2218"/>
        <v>9.0338461837585792E-4</v>
      </c>
      <c r="AV1681" s="13">
        <f t="shared" si="2219"/>
        <v>5.2999811667676976E-4</v>
      </c>
      <c r="AW1681" s="13">
        <f t="shared" si="2220"/>
        <v>1.7750214842323024E-5</v>
      </c>
      <c r="AX1681" s="13">
        <f t="shared" si="2221"/>
        <v>7.4278797771530824E-3</v>
      </c>
      <c r="AY1681" s="13">
        <f t="shared" si="2222"/>
        <v>8.1309896203287831E-3</v>
      </c>
      <c r="AZ1681" s="13">
        <f t="shared" si="2223"/>
        <v>4.4503272932100314E-3</v>
      </c>
      <c r="BA1681" s="13">
        <f t="shared" si="2224"/>
        <v>1.6238624440968743E-3</v>
      </c>
      <c r="BB1681" s="13">
        <f t="shared" si="2225"/>
        <v>4.4439359123735108E-4</v>
      </c>
      <c r="BC1681" s="13">
        <f t="shared" si="2226"/>
        <v>9.7291819095016207E-5</v>
      </c>
      <c r="BD1681" s="13">
        <f t="shared" si="2227"/>
        <v>7.6518483540473736E-5</v>
      </c>
      <c r="BE1681" s="13">
        <f t="shared" si="2228"/>
        <v>1.7956760096413547E-4</v>
      </c>
      <c r="BF1681" s="13">
        <f t="shared" si="2229"/>
        <v>2.1069761072146413E-4</v>
      </c>
      <c r="BG1681" s="13">
        <f t="shared" si="2230"/>
        <v>1.6481623234694851E-4</v>
      </c>
      <c r="BH1681" s="13">
        <f t="shared" si="2231"/>
        <v>9.6694465419047275E-5</v>
      </c>
      <c r="BI1681" s="13">
        <f t="shared" si="2232"/>
        <v>4.5383003892448473E-5</v>
      </c>
      <c r="BJ1681" s="14">
        <f t="shared" si="2233"/>
        <v>0.64208846837453692</v>
      </c>
      <c r="BK1681" s="14">
        <f t="shared" si="2234"/>
        <v>0.19298116965706169</v>
      </c>
      <c r="BL1681" s="14">
        <f t="shared" si="2235"/>
        <v>0.15553861844013378</v>
      </c>
      <c r="BM1681" s="14">
        <f t="shared" si="2236"/>
        <v>0.65766946873659149</v>
      </c>
      <c r="BN1681" s="14">
        <f t="shared" si="2237"/>
        <v>0.33182577299196958</v>
      </c>
    </row>
    <row r="1682" spans="1:66" x14ac:dyDescent="0.25">
      <c r="A1682" t="s">
        <v>290</v>
      </c>
      <c r="B1682" t="s">
        <v>311</v>
      </c>
      <c r="C1682" t="s">
        <v>313</v>
      </c>
      <c r="D1682" t="s">
        <v>406</v>
      </c>
      <c r="E1682" s="10">
        <f>VLOOKUP(A1682,home!$A$2:$E$405,3,FALSE)</f>
        <v>1.6512</v>
      </c>
      <c r="F1682" s="10">
        <f>VLOOKUP(B1682,home!$B$2:$E$405,3,FALSE)</f>
        <v>1.2112000000000001</v>
      </c>
      <c r="G1682" s="10">
        <f>VLOOKUP(C1682,away!$B$2:$E$405,4,FALSE)</f>
        <v>1.022</v>
      </c>
      <c r="H1682" s="10">
        <f>VLOOKUP(A1682,away!$A$2:$E$405,3,FALSE)</f>
        <v>1.1418999999999999</v>
      </c>
      <c r="I1682" s="10">
        <f>VLOOKUP(C1682,away!$B$2:$E$405,3,FALSE)</f>
        <v>0.93049999999999999</v>
      </c>
      <c r="J1682" s="10">
        <f>VLOOKUP(B1682,home!$B$2:$E$405,4,FALSE)</f>
        <v>1.2040999999999999</v>
      </c>
      <c r="K1682" s="12">
        <f t="shared" si="2182"/>
        <v>2.0439319756800001</v>
      </c>
      <c r="L1682" s="12">
        <f t="shared" si="2183"/>
        <v>1.2794019455949996</v>
      </c>
      <c r="M1682" s="13">
        <f t="shared" si="2184"/>
        <v>3.6032501755936433E-2</v>
      </c>
      <c r="N1682" s="13">
        <f t="shared" si="2185"/>
        <v>7.3647982502704212E-2</v>
      </c>
      <c r="O1682" s="13">
        <f t="shared" si="2186"/>
        <v>4.6100052851200307E-2</v>
      </c>
      <c r="P1682" s="13">
        <f t="shared" si="2187"/>
        <v>9.4225372103106247E-2</v>
      </c>
      <c r="Q1682" s="13">
        <f t="shared" si="2188"/>
        <v>7.5265733190799156E-2</v>
      </c>
      <c r="R1682" s="13">
        <f t="shared" si="2189"/>
        <v>2.9490248654929004E-2</v>
      </c>
      <c r="S1682" s="13">
        <f t="shared" si="2190"/>
        <v>6.1600085445816299E-2</v>
      </c>
      <c r="T1682" s="13">
        <f t="shared" si="2191"/>
        <v>9.6295125480942573E-2</v>
      </c>
      <c r="U1682" s="13">
        <f t="shared" si="2192"/>
        <v>6.0276062196563493E-2</v>
      </c>
      <c r="V1682" s="13">
        <f t="shared" si="2193"/>
        <v>1.7898319232977591E-2</v>
      </c>
      <c r="W1682" s="13">
        <f t="shared" si="2194"/>
        <v>5.1279346247224626E-2</v>
      </c>
      <c r="X1682" s="13">
        <f t="shared" si="2195"/>
        <v>6.560689535753883E-2</v>
      </c>
      <c r="Y1682" s="13">
        <f t="shared" si="2196"/>
        <v>4.1968794782441379E-2</v>
      </c>
      <c r="Z1682" s="13">
        <f t="shared" si="2197"/>
        <v>1.2576627168398831E-2</v>
      </c>
      <c r="AA1682" s="13">
        <f t="shared" si="2198"/>
        <v>2.5705770415696182E-2</v>
      </c>
      <c r="AB1682" s="13">
        <f t="shared" si="2199"/>
        <v>2.6270423056065202E-2</v>
      </c>
      <c r="AC1682" s="13">
        <f t="shared" si="2200"/>
        <v>2.9252683472596503E-3</v>
      </c>
      <c r="AD1682" s="13">
        <f t="shared" si="2201"/>
        <v>2.620287387166716E-2</v>
      </c>
      <c r="AE1682" s="13">
        <f t="shared" si="2202"/>
        <v>3.3524007811591344E-2</v>
      </c>
      <c r="AF1682" s="13">
        <f t="shared" si="2203"/>
        <v>2.1445340409145971E-2</v>
      </c>
      <c r="AG1682" s="13">
        <f t="shared" si="2204"/>
        <v>9.1457367478028091E-3</v>
      </c>
      <c r="AH1682" s="13">
        <f t="shared" si="2205"/>
        <v>4.0226403170681001E-3</v>
      </c>
      <c r="AI1682" s="13">
        <f t="shared" si="2206"/>
        <v>8.2220031707150223E-3</v>
      </c>
      <c r="AJ1682" s="13">
        <f t="shared" si="2207"/>
        <v>8.4026075923833918E-3</v>
      </c>
      <c r="AK1682" s="13">
        <f t="shared" si="2208"/>
        <v>5.7247861123879843E-3</v>
      </c>
      <c r="AL1682" s="13">
        <f t="shared" si="2209"/>
        <v>3.0598430315937475E-4</v>
      </c>
      <c r="AM1682" s="13">
        <f t="shared" si="2210"/>
        <v>1.07113783522021E-2</v>
      </c>
      <c r="AN1682" s="13">
        <f t="shared" si="2211"/>
        <v>1.3704158303811526E-2</v>
      </c>
      <c r="AO1682" s="13">
        <f t="shared" si="2212"/>
        <v>8.7665633983191708E-3</v>
      </c>
      <c r="AP1682" s="13">
        <f t="shared" si="2213"/>
        <v>3.7386527559971536E-3</v>
      </c>
      <c r="AQ1682" s="13">
        <f t="shared" si="2214"/>
        <v>1.1958099024817169E-3</v>
      </c>
      <c r="AR1682" s="13">
        <f t="shared" si="2215"/>
        <v>1.0293147696171616E-3</v>
      </c>
      <c r="AS1682" s="13">
        <f t="shared" si="2216"/>
        <v>2.1038493706602088E-3</v>
      </c>
      <c r="AT1682" s="13">
        <f t="shared" si="2217"/>
        <v>2.1500625003533233E-3</v>
      </c>
      <c r="AU1682" s="13">
        <f t="shared" si="2218"/>
        <v>1.4648604980608828E-3</v>
      </c>
      <c r="AV1682" s="13">
        <f t="shared" si="2219"/>
        <v>7.485188029742923E-4</v>
      </c>
      <c r="AW1682" s="13">
        <f t="shared" si="2220"/>
        <v>2.2226449438304454E-5</v>
      </c>
      <c r="AX1682" s="13">
        <f t="shared" si="2221"/>
        <v>3.6488881196120701E-3</v>
      </c>
      <c r="AY1682" s="13">
        <f t="shared" si="2222"/>
        <v>4.6683945594901619E-3</v>
      </c>
      <c r="AZ1682" s="13">
        <f t="shared" si="2223"/>
        <v>2.9863765411084131E-3</v>
      </c>
      <c r="BA1682" s="13">
        <f t="shared" si="2224"/>
        <v>1.2735919856577899E-3</v>
      </c>
      <c r="BB1682" s="13">
        <f t="shared" si="2225"/>
        <v>4.0735901608619389E-4</v>
      </c>
      <c r="BC1682" s="13">
        <f t="shared" si="2226"/>
        <v>1.0423518354726814E-4</v>
      </c>
      <c r="BD1682" s="13">
        <f t="shared" si="2227"/>
        <v>2.1948455314631086E-4</v>
      </c>
      <c r="BE1682" s="13">
        <f t="shared" si="2228"/>
        <v>4.4861149634358105E-4</v>
      </c>
      <c r="BF1682" s="13">
        <f t="shared" si="2229"/>
        <v>4.5846569101714842E-4</v>
      </c>
      <c r="BG1682" s="13">
        <f t="shared" si="2230"/>
        <v>3.1235756187405892E-4</v>
      </c>
      <c r="BH1682" s="13">
        <f t="shared" si="2231"/>
        <v>1.5960940213995828E-4</v>
      </c>
      <c r="BI1682" s="13">
        <f t="shared" si="2232"/>
        <v>6.5246152130605698E-5</v>
      </c>
      <c r="BJ1682" s="14">
        <f t="shared" si="2233"/>
        <v>0.54558724452017171</v>
      </c>
      <c r="BK1682" s="14">
        <f t="shared" si="2234"/>
        <v>0.21765592574774575</v>
      </c>
      <c r="BL1682" s="14">
        <f t="shared" si="2235"/>
        <v>0.22337497516532623</v>
      </c>
      <c r="BM1682" s="14">
        <f t="shared" si="2236"/>
        <v>0.63978671343291571</v>
      </c>
      <c r="BN1682" s="14">
        <f t="shared" si="2237"/>
        <v>0.35476189105867534</v>
      </c>
    </row>
    <row r="1683" spans="1:66" x14ac:dyDescent="0.25">
      <c r="A1683" t="s">
        <v>290</v>
      </c>
      <c r="B1683" t="s">
        <v>317</v>
      </c>
      <c r="C1683" t="s">
        <v>304</v>
      </c>
      <c r="D1683" t="s">
        <v>406</v>
      </c>
      <c r="E1683" s="10">
        <f>VLOOKUP(A1683,home!$A$2:$E$405,3,FALSE)</f>
        <v>1.6512</v>
      </c>
      <c r="F1683" s="10">
        <f>VLOOKUP(B1683,home!$B$2:$E$405,3,FALSE)</f>
        <v>0.90839999999999999</v>
      </c>
      <c r="G1683" s="10">
        <f>VLOOKUP(C1683,away!$B$2:$E$405,4,FALSE)</f>
        <v>1.022</v>
      </c>
      <c r="H1683" s="10">
        <f>VLOOKUP(A1683,away!$A$2:$E$405,3,FALSE)</f>
        <v>1.1418999999999999</v>
      </c>
      <c r="I1683" s="10">
        <f>VLOOKUP(C1683,away!$B$2:$E$405,3,FALSE)</f>
        <v>0.82099999999999995</v>
      </c>
      <c r="J1683" s="10">
        <f>VLOOKUP(B1683,home!$B$2:$E$405,4,FALSE)</f>
        <v>0.87570000000000003</v>
      </c>
      <c r="K1683" s="12">
        <f t="shared" si="2182"/>
        <v>1.5329489817600002</v>
      </c>
      <c r="L1683" s="12">
        <f t="shared" si="2183"/>
        <v>0.82096866242999988</v>
      </c>
      <c r="M1683" s="13">
        <f t="shared" si="2184"/>
        <v>9.4996270676402789E-2</v>
      </c>
      <c r="N1683" s="13">
        <f t="shared" si="2185"/>
        <v>0.14562443640438902</v>
      </c>
      <c r="O1683" s="13">
        <f t="shared" si="2186"/>
        <v>7.7988961273044624E-2</v>
      </c>
      <c r="P1683" s="13">
        <f t="shared" si="2187"/>
        <v>0.11955309877203385</v>
      </c>
      <c r="Q1683" s="13">
        <f t="shared" si="2188"/>
        <v>0.11161741575274102</v>
      </c>
      <c r="R1683" s="13">
        <f t="shared" si="2189"/>
        <v>3.2013246610318249E-2</v>
      </c>
      <c r="S1683" s="13">
        <f t="shared" si="2190"/>
        <v>3.7614485611449547E-2</v>
      </c>
      <c r="T1683" s="13">
        <f t="shared" si="2191"/>
        <v>9.1634400514421011E-2</v>
      </c>
      <c r="U1683" s="13">
        <f t="shared" si="2192"/>
        <v>4.9074673794119138E-2</v>
      </c>
      <c r="V1683" s="13">
        <f t="shared" si="2193"/>
        <v>5.2597717568224926E-3</v>
      </c>
      <c r="W1683" s="13">
        <f t="shared" si="2194"/>
        <v>5.7034601274948978E-2</v>
      </c>
      <c r="X1683" s="13">
        <f t="shared" si="2195"/>
        <v>4.6823620320923236E-2</v>
      </c>
      <c r="Y1683" s="13">
        <f t="shared" si="2196"/>
        <v>1.9220362472499253E-2</v>
      </c>
      <c r="Z1683" s="13">
        <f t="shared" si="2197"/>
        <v>8.7606240832382339E-3</v>
      </c>
      <c r="AA1683" s="13">
        <f t="shared" si="2198"/>
        <v>1.3429589767982187E-2</v>
      </c>
      <c r="AB1683" s="13">
        <f t="shared" si="2199"/>
        <v>1.0293437980141406E-2</v>
      </c>
      <c r="AC1683" s="13">
        <f t="shared" si="2200"/>
        <v>4.1371493315234021E-4</v>
      </c>
      <c r="AD1683" s="13">
        <f t="shared" si="2201"/>
        <v>2.185778348738017E-2</v>
      </c>
      <c r="AE1683" s="13">
        <f t="shared" si="2202"/>
        <v>1.7944555273319038E-2</v>
      </c>
      <c r="AF1683" s="13">
        <f t="shared" si="2203"/>
        <v>7.3659587703189646E-3</v>
      </c>
      <c r="AG1683" s="13">
        <f t="shared" si="2204"/>
        <v>2.0157404397277627E-3</v>
      </c>
      <c r="AH1683" s="13">
        <f t="shared" si="2205"/>
        <v>1.7980494589170341E-3</v>
      </c>
      <c r="AI1683" s="13">
        <f t="shared" si="2206"/>
        <v>2.7563180872009867E-3</v>
      </c>
      <c r="AJ1683" s="13">
        <f t="shared" si="2207"/>
        <v>2.1126475025907122E-3</v>
      </c>
      <c r="AK1683" s="13">
        <f t="shared" si="2208"/>
        <v>1.0795269459714129E-3</v>
      </c>
      <c r="AL1683" s="13">
        <f t="shared" si="2209"/>
        <v>2.0826460623959304E-5</v>
      </c>
      <c r="AM1683" s="13">
        <f t="shared" si="2210"/>
        <v>6.7013733881019872E-3</v>
      </c>
      <c r="AN1683" s="13">
        <f t="shared" si="2211"/>
        <v>5.5016175468740854E-3</v>
      </c>
      <c r="AO1683" s="13">
        <f t="shared" si="2212"/>
        <v>2.2583277993293172E-3</v>
      </c>
      <c r="AP1683" s="13">
        <f t="shared" si="2213"/>
        <v>6.18005450914625E-4</v>
      </c>
      <c r="AQ1683" s="13">
        <f t="shared" si="2214"/>
        <v>1.2684077710295712E-4</v>
      </c>
      <c r="AR1683" s="13">
        <f t="shared" si="2215"/>
        <v>2.9522845185402064E-4</v>
      </c>
      <c r="AS1683" s="13">
        <f t="shared" si="2216"/>
        <v>4.5257015465620214E-4</v>
      </c>
      <c r="AT1683" s="13">
        <f t="shared" si="2217"/>
        <v>3.4688347887759543E-4</v>
      </c>
      <c r="AU1683" s="13">
        <f t="shared" si="2218"/>
        <v>1.772515585782588E-4</v>
      </c>
      <c r="AV1683" s="13">
        <f t="shared" si="2219"/>
        <v>6.7929399059478746E-5</v>
      </c>
      <c r="AW1683" s="13">
        <f t="shared" si="2220"/>
        <v>7.2806013164734839E-7</v>
      </c>
      <c r="AX1683" s="13">
        <f t="shared" si="2221"/>
        <v>1.7121439186140867E-3</v>
      </c>
      <c r="AY1683" s="13">
        <f t="shared" si="2222"/>
        <v>1.4056165027522653E-3</v>
      </c>
      <c r="AZ1683" s="13">
        <f t="shared" si="2223"/>
        <v>5.7698355007703068E-4</v>
      </c>
      <c r="BA1683" s="13">
        <f t="shared" si="2224"/>
        <v>1.578951377836176E-4</v>
      </c>
      <c r="BB1683" s="13">
        <f t="shared" si="2225"/>
        <v>3.2406740017604264E-5</v>
      </c>
      <c r="BC1683" s="13">
        <f t="shared" si="2226"/>
        <v>5.3209836011938669E-6</v>
      </c>
      <c r="BD1683" s="13">
        <f t="shared" si="2227"/>
        <v>4.039555120497913E-5</v>
      </c>
      <c r="BE1683" s="13">
        <f t="shared" si="2228"/>
        <v>6.1924319087306706E-5</v>
      </c>
      <c r="BF1683" s="13">
        <f t="shared" si="2229"/>
        <v>4.7463410945534081E-5</v>
      </c>
      <c r="BG1683" s="13">
        <f t="shared" si="2230"/>
        <v>2.4252995826604304E-5</v>
      </c>
      <c r="BH1683" s="13">
        <f t="shared" si="2231"/>
        <v>9.2946513142556544E-6</v>
      </c>
      <c r="BI1683" s="13">
        <f t="shared" si="2232"/>
        <v>2.849645253600487E-6</v>
      </c>
      <c r="BJ1683" s="14">
        <f t="shared" si="2233"/>
        <v>0.54023540650583723</v>
      </c>
      <c r="BK1683" s="14">
        <f t="shared" si="2234"/>
        <v>0.2592637847132373</v>
      </c>
      <c r="BL1683" s="14">
        <f t="shared" si="2235"/>
        <v>0.19207249503694354</v>
      </c>
      <c r="BM1683" s="14">
        <f t="shared" si="2236"/>
        <v>0.41713399240770616</v>
      </c>
      <c r="BN1683" s="14">
        <f t="shared" si="2237"/>
        <v>0.58179342948892954</v>
      </c>
    </row>
    <row r="1684" spans="1:66" s="15" customFormat="1" x14ac:dyDescent="0.25">
      <c r="A1684" s="15" t="s">
        <v>344</v>
      </c>
      <c r="B1684" s="15" t="s">
        <v>198</v>
      </c>
      <c r="C1684" s="15" t="s">
        <v>201</v>
      </c>
      <c r="D1684" s="15" t="s">
        <v>407</v>
      </c>
      <c r="E1684" s="15">
        <f>VLOOKUP(A1684,home!$A$2:$E$405,3,FALSE)</f>
        <v>1.3976999999999999</v>
      </c>
      <c r="F1684" s="15">
        <f>VLOOKUP(B1684,home!$B$2:$E$405,3,FALSE)</f>
        <v>0.56479999999999997</v>
      </c>
      <c r="G1684" s="15">
        <f>VLOOKUP(C1684,away!$B$2:$E$405,4,FALSE)</f>
        <v>1.2625999999999999</v>
      </c>
      <c r="H1684" s="15">
        <f>VLOOKUP(A1684,away!$A$2:$E$405,3,FALSE)</f>
        <v>1.0585</v>
      </c>
      <c r="I1684" s="15">
        <f>VLOOKUP(C1684,away!$B$2:$E$405,3,FALSE)</f>
        <v>0.61129999999999995</v>
      </c>
      <c r="J1684" s="15">
        <f>VLOOKUP(B1684,home!$B$2:$E$405,4,FALSE)</f>
        <v>0.99450000000000005</v>
      </c>
      <c r="K1684" s="16">
        <f t="shared" si="2182"/>
        <v>0.99672290409599984</v>
      </c>
      <c r="L1684" s="16">
        <f t="shared" si="2183"/>
        <v>0.64350221422499998</v>
      </c>
      <c r="M1684" s="17">
        <f t="shared" si="2184"/>
        <v>0.19393637874438047</v>
      </c>
      <c r="N1684" s="17">
        <f t="shared" si="2185"/>
        <v>0.1933008306319606</v>
      </c>
      <c r="O1684" s="17">
        <f t="shared" si="2186"/>
        <v>0.12479848914078705</v>
      </c>
      <c r="P1684" s="17">
        <f t="shared" si="2187"/>
        <v>0.12438951252319835</v>
      </c>
      <c r="Q1684" s="17">
        <f t="shared" si="2188"/>
        <v>9.6333682635828394E-2</v>
      </c>
      <c r="R1684" s="17">
        <f t="shared" si="2189"/>
        <v>4.0154052047015533E-2</v>
      </c>
      <c r="S1684" s="17">
        <f t="shared" si="2190"/>
        <v>1.9945652958376768E-2</v>
      </c>
      <c r="T1684" s="17">
        <f t="shared" si="2191"/>
        <v>6.1990938080603998E-2</v>
      </c>
      <c r="U1684" s="17">
        <f t="shared" si="2192"/>
        <v>4.0022463367523249E-2</v>
      </c>
      <c r="V1684" s="17">
        <f t="shared" si="2193"/>
        <v>1.4214455646127811E-3</v>
      </c>
      <c r="W1684" s="17">
        <f t="shared" si="2194"/>
        <v>3.2005995973015088E-2</v>
      </c>
      <c r="X1684" s="17">
        <f t="shared" si="2195"/>
        <v>2.0595929277111645E-2</v>
      </c>
      <c r="Y1684" s="17">
        <f t="shared" si="2196"/>
        <v>6.6267630469214215E-3</v>
      </c>
      <c r="Z1684" s="17">
        <f t="shared" si="2197"/>
        <v>8.6130738007867986E-3</v>
      </c>
      <c r="AA1684" s="17">
        <f t="shared" si="2198"/>
        <v>8.5848479319133881E-3</v>
      </c>
      <c r="AB1684" s="17">
        <f t="shared" si="2199"/>
        <v>4.2783572809596254E-3</v>
      </c>
      <c r="AC1684" s="17">
        <f t="shared" si="2200"/>
        <v>5.6981612347952024E-5</v>
      </c>
      <c r="AD1684" s="17">
        <f t="shared" si="2201"/>
        <v>7.9752773136771184E-3</v>
      </c>
      <c r="AE1684" s="17">
        <f t="shared" si="2202"/>
        <v>5.132108610409635E-3</v>
      </c>
      <c r="AF1684" s="17">
        <f t="shared" si="2203"/>
        <v>1.6512616272208937E-3</v>
      </c>
      <c r="AG1684" s="17">
        <f t="shared" si="2204"/>
        <v>3.5419683779380729E-4</v>
      </c>
      <c r="AH1684" s="17">
        <f t="shared" si="2205"/>
        <v>1.38563301552241E-3</v>
      </c>
      <c r="AI1684" s="17">
        <f t="shared" si="2206"/>
        <v>1.3810921632427941E-3</v>
      </c>
      <c r="AJ1684" s="17">
        <f t="shared" si="2207"/>
        <v>6.8828309588579218E-4</v>
      </c>
      <c r="AK1684" s="17">
        <f t="shared" si="2208"/>
        <v>2.2867584205715744E-4</v>
      </c>
      <c r="AL1684" s="17">
        <f t="shared" si="2209"/>
        <v>1.4619051935768902E-6</v>
      </c>
      <c r="AM1684" s="17">
        <f t="shared" si="2210"/>
        <v>1.5898283130118408E-3</v>
      </c>
      <c r="AN1684" s="17">
        <f t="shared" si="2211"/>
        <v>1.0230580396607158E-3</v>
      </c>
      <c r="AO1684" s="17">
        <f t="shared" si="2212"/>
        <v>3.2917005690117918E-4</v>
      </c>
      <c r="AP1684" s="17">
        <f t="shared" si="2213"/>
        <v>7.0607220157492697E-5</v>
      </c>
      <c r="AQ1684" s="17">
        <f t="shared" si="2214"/>
        <v>1.1358975627904649E-5</v>
      </c>
      <c r="AR1684" s="17">
        <f t="shared" si="2215"/>
        <v>1.7833158271838694E-4</v>
      </c>
      <c r="AS1684" s="17">
        <f t="shared" si="2216"/>
        <v>1.7774717301910663E-4</v>
      </c>
      <c r="AT1684" s="17">
        <f t="shared" si="2217"/>
        <v>8.8582339243229049E-5</v>
      </c>
      <c r="AU1684" s="17">
        <f t="shared" si="2218"/>
        <v>2.9430682140709442E-5</v>
      </c>
      <c r="AV1684" s="17">
        <f t="shared" si="2219"/>
        <v>7.3335587432035466E-6</v>
      </c>
      <c r="AW1684" s="17">
        <f t="shared" si="2220"/>
        <v>2.6046009343874767E-8</v>
      </c>
      <c r="AX1684" s="17">
        <f t="shared" si="2221"/>
        <v>2.6410304885986761E-4</v>
      </c>
      <c r="AY1684" s="17">
        <f t="shared" si="2222"/>
        <v>1.6995089672489818E-4</v>
      </c>
      <c r="AZ1684" s="17">
        <f t="shared" si="2223"/>
        <v>5.4681889175998124E-5</v>
      </c>
      <c r="BA1684" s="17">
        <f t="shared" si="2224"/>
        <v>1.1729305587586954E-5</v>
      </c>
      <c r="BB1684" s="17">
        <f t="shared" si="2225"/>
        <v>1.886958529233467E-6</v>
      </c>
      <c r="BC1684" s="17">
        <f t="shared" si="2226"/>
        <v>2.4285239834249708E-7</v>
      </c>
      <c r="BD1684" s="17">
        <f t="shared" si="2227"/>
        <v>1.9126128057588455E-5</v>
      </c>
      <c r="BE1684" s="17">
        <f t="shared" si="2228"/>
        <v>1.9063449901671548E-5</v>
      </c>
      <c r="BF1684" s="17">
        <f t="shared" si="2229"/>
        <v>9.5004885740413337E-6</v>
      </c>
      <c r="BG1684" s="17">
        <f t="shared" si="2230"/>
        <v>3.1564515206164478E-6</v>
      </c>
      <c r="BH1684" s="17">
        <f t="shared" si="2231"/>
        <v>7.86526881566765E-7</v>
      </c>
      <c r="BI1684" s="17">
        <f t="shared" si="2232"/>
        <v>1.5678987150895936E-7</v>
      </c>
      <c r="BJ1684" s="18">
        <f t="shared" si="2233"/>
        <v>0.42949360159117778</v>
      </c>
      <c r="BK1684" s="18">
        <f t="shared" si="2234"/>
        <v>0.33992138420483475</v>
      </c>
      <c r="BL1684" s="18">
        <f t="shared" si="2235"/>
        <v>0.2220551090555786</v>
      </c>
      <c r="BM1684" s="18">
        <f t="shared" si="2236"/>
        <v>0.22700029807849192</v>
      </c>
      <c r="BN1684" s="18">
        <f t="shared" si="2237"/>
        <v>0.77291294572317049</v>
      </c>
    </row>
    <row r="1685" spans="1:66" x14ac:dyDescent="0.25">
      <c r="A1685" t="s">
        <v>338</v>
      </c>
      <c r="B1685" t="s">
        <v>87</v>
      </c>
      <c r="C1685" t="s">
        <v>78</v>
      </c>
      <c r="D1685" s="7" t="s">
        <v>408</v>
      </c>
      <c r="E1685" s="10">
        <f>VLOOKUP(A1685,home!$A$2:$E$405,3,FALSE)</f>
        <v>1.3033999999999999</v>
      </c>
      <c r="F1685" s="10">
        <f>VLOOKUP(B1685,home!$B$2:$E$405,3,FALSE)</f>
        <v>0.86309999999999998</v>
      </c>
      <c r="G1685" s="10">
        <f>VLOOKUP(C1685,away!$B$2:$E$405,4,FALSE)</f>
        <v>1.1082000000000001</v>
      </c>
      <c r="H1685" s="10">
        <f>VLOOKUP(A1685,away!$A$2:$E$405,3,FALSE)</f>
        <v>1.0085</v>
      </c>
      <c r="I1685" s="10">
        <f>VLOOKUP(C1685,away!$B$2:$E$405,3,FALSE)</f>
        <v>0.7712</v>
      </c>
      <c r="J1685" s="10">
        <f>VLOOKUP(B1685,home!$B$2:$E$405,4,FALSE)</f>
        <v>0.99160000000000004</v>
      </c>
      <c r="K1685" s="12">
        <f t="shared" ref="K1685:K1748" si="2238">E1685*F1685*G1685</f>
        <v>1.2466857032279999</v>
      </c>
      <c r="L1685" s="12">
        <f t="shared" ref="L1685:L1748" si="2239">H1685*I1685*J1685</f>
        <v>0.77122205631999996</v>
      </c>
      <c r="M1685" s="13">
        <f t="shared" ref="M1685:M1748" si="2240">_xlfn.POISSON.DIST(0,K1685,FALSE) * _xlfn.POISSON.DIST(0,L1685,FALSE)</f>
        <v>0.13293330276060619</v>
      </c>
      <c r="N1685" s="13">
        <f t="shared" ref="N1685:N1748" si="2241">_xlfn.POISSON.DIST(1,K1685,FALSE) * _xlfn.POISSON.DIST(0,L1685,FALSE)</f>
        <v>0.16572604803452695</v>
      </c>
      <c r="O1685" s="13">
        <f t="shared" ref="O1685:O1748" si="2242">_xlfn.POISSON.DIST(0,K1685,FALSE) * _xlfn.POISSON.DIST(1,L1685,FALSE)</f>
        <v>0.10252109510844383</v>
      </c>
      <c r="P1685" s="13">
        <f t="shared" ref="P1685:P1748" si="2243">_xlfn.POISSON.DIST(1,K1685,FALSE) * _xlfn.POISSON.DIST(1,L1685,FALSE)</f>
        <v>0.12781158355097497</v>
      </c>
      <c r="Q1685" s="13">
        <f t="shared" ref="Q1685:Q1748" si="2244">_xlfn.POISSON.DIST(2,K1685,FALSE) * _xlfn.POISSON.DIST(0,L1685,FALSE)</f>
        <v>0.10330414736856076</v>
      </c>
      <c r="R1685" s="13">
        <f t="shared" ref="R1685:R1748" si="2245">_xlfn.POISSON.DIST(0,K1685,FALSE) * _xlfn.POISSON.DIST(2,L1685,FALSE)</f>
        <v>3.9533264892856163E-2</v>
      </c>
      <c r="S1685" s="13">
        <f t="shared" ref="S1685:S1748" si="2246">_xlfn.POISSON.DIST(2,K1685,FALSE) * _xlfn.POISSON.DIST(2,L1685,FALSE)</f>
        <v>3.0721799110088849E-2</v>
      </c>
      <c r="T1685" s="13">
        <f t="shared" ref="T1685:T1748" si="2247">_xlfn.POISSON.DIST(2,K1685,FALSE) * _xlfn.POISSON.DIST(1,L1685,FALSE)</f>
        <v>7.9670436959965743E-2</v>
      </c>
      <c r="U1685" s="13">
        <f t="shared" ref="U1685:U1748" si="2248">_xlfn.POISSON.DIST(1,K1685,FALSE) * _xlfn.POISSON.DIST(2,L1685,FALSE)</f>
        <v>4.9285556143849184E-2</v>
      </c>
      <c r="V1685" s="13">
        <f t="shared" ref="V1685:V1748" si="2249">_xlfn.POISSON.DIST(3,K1685,FALSE) * _xlfn.POISSON.DIST(3,L1685,FALSE)</f>
        <v>3.2820149589240393E-3</v>
      </c>
      <c r="W1685" s="13">
        <f t="shared" ref="W1685:W1748" si="2250">_xlfn.POISSON.DIST(3,K1685,FALSE) * _xlfn.POISSON.DIST(0,L1685,FALSE)</f>
        <v>4.292926786951437E-2</v>
      </c>
      <c r="X1685" s="13">
        <f t="shared" ref="X1685:X1748" si="2251">_xlfn.POISSON.DIST(3,K1685,FALSE) * _xlfn.POISSON.DIST(1,L1685,FALSE)</f>
        <v>3.3107998242638978E-2</v>
      </c>
      <c r="Y1685" s="13">
        <f t="shared" ref="Y1685:Y1748" si="2252">_xlfn.POISSON.DIST(3,K1685,FALSE) * _xlfn.POISSON.DIST(2,L1685,FALSE)</f>
        <v>1.2766809242663487E-2</v>
      </c>
      <c r="Z1685" s="13">
        <f t="shared" ref="Z1685:Z1748" si="2253">_xlfn.POISSON.DIST(0,K1685,FALSE) * _xlfn.POISSON.DIST(3,L1685,FALSE)</f>
        <v>1.0162975281237267E-2</v>
      </c>
      <c r="AA1685" s="13">
        <f t="shared" ref="AA1685:AA1748" si="2254">_xlfn.POISSON.DIST(1,K1685,FALSE) * _xlfn.POISSON.DIST(3,L1685,FALSE)</f>
        <v>1.2670035985378062E-2</v>
      </c>
      <c r="AB1685" s="13">
        <f t="shared" ref="AB1685:AB1748" si="2255">_xlfn.POISSON.DIST(2,K1685,FALSE) * _xlfn.POISSON.DIST(3,L1685,FALSE)</f>
        <v>7.8977763611775571E-3</v>
      </c>
      <c r="AC1685" s="13">
        <f t="shared" ref="AC1685:AC1748" si="2256">_xlfn.POISSON.DIST(4,K1685,FALSE) * _xlfn.POISSON.DIST(4,L1685,FALSE)</f>
        <v>1.9722274273395012E-4</v>
      </c>
      <c r="AD1685" s="13">
        <f t="shared" ref="AD1685:AD1748" si="2257">_xlfn.POISSON.DIST(4,K1685,FALSE) * _xlfn.POISSON.DIST(0,L1685,FALSE)</f>
        <v>1.3379826125742176E-2</v>
      </c>
      <c r="AE1685" s="13">
        <f t="shared" ref="AE1685:AE1748" si="2258">_xlfn.POISSON.DIST(4,K1685,FALSE) * _xlfn.POISSON.DIST(1,L1685,FALSE)</f>
        <v>1.031881701789894E-2</v>
      </c>
      <c r="AF1685" s="13">
        <f t="shared" ref="AF1685:AF1748" si="2259">_xlfn.POISSON.DIST(4,K1685,FALSE) * _xlfn.POISSON.DIST(2,L1685,FALSE)</f>
        <v>3.9790496396669142E-3</v>
      </c>
      <c r="AG1685" s="13">
        <f t="shared" ref="AG1685:AG1748" si="2260">_xlfn.POISSON.DIST(4,K1685,FALSE) * _xlfn.POISSON.DIST(3,L1685,FALSE)</f>
        <v>1.0229102817677577E-3</v>
      </c>
      <c r="AH1685" s="13">
        <f t="shared" ref="AH1685:AH1748" si="2261">_xlfn.POISSON.DIST(0,K1685,FALSE) * _xlfn.POISSON.DIST(4,L1685,FALSE)</f>
        <v>1.9594776736812833E-3</v>
      </c>
      <c r="AI1685" s="13">
        <f t="shared" ref="AI1685:AI1748" si="2262">_xlfn.POISSON.DIST(1,K1685,FALSE) * _xlfn.POISSON.DIST(4,L1685,FALSE)</f>
        <v>2.4428528015729158E-3</v>
      </c>
      <c r="AJ1685" s="13">
        <f t="shared" ref="AJ1685:AJ1748" si="2263">_xlfn.POISSON.DIST(2,K1685,FALSE) * _xlfn.POISSON.DIST(4,L1685,FALSE)</f>
        <v>1.5227348314057103E-3</v>
      </c>
      <c r="AK1685" s="13">
        <f t="shared" ref="AK1685:AK1748" si="2264">_xlfn.POISSON.DIST(3,K1685,FALSE) * _xlfn.POISSON.DIST(4,L1685,FALSE)</f>
        <v>6.3279058137359926E-4</v>
      </c>
      <c r="AL1685" s="13">
        <f t="shared" ref="AL1685:AL1748" si="2265">_xlfn.POISSON.DIST(5,K1685,FALSE) * _xlfn.POISSON.DIST(5,L1685,FALSE)</f>
        <v>7.5849619433551659E-6</v>
      </c>
      <c r="AM1685" s="13">
        <f t="shared" ref="AM1685:AM1748" si="2266">_xlfn.POISSON.DIST(5,K1685,FALSE) * _xlfn.POISSON.DIST(0,L1685,FALSE)</f>
        <v>3.336087588527849E-3</v>
      </c>
      <c r="AN1685" s="13">
        <f t="shared" ref="AN1685:AN1748" si="2267">_xlfn.POISSON.DIST(5,K1685,FALSE) * _xlfn.POISSON.DIST(1,L1685,FALSE)</f>
        <v>2.5728643300880778E-3</v>
      </c>
      <c r="AO1685" s="13">
        <f t="shared" ref="AO1685:AO1748" si="2268">_xlfn.POISSON.DIST(5,K1685,FALSE) * _xlfn.POISSON.DIST(2,L1685,FALSE)</f>
        <v>9.9212485964145312E-4</v>
      </c>
      <c r="AP1685" s="13">
        <f t="shared" ref="AP1685:AP1748" si="2269">_xlfn.POISSON.DIST(5,K1685,FALSE) * _xlfn.POISSON.DIST(3,L1685,FALSE)</f>
        <v>2.5504952479295766E-4</v>
      </c>
      <c r="AQ1685" s="13">
        <f t="shared" ref="AQ1685:AQ1748" si="2270">_xlfn.POISSON.DIST(5,K1685,FALSE) * _xlfn.POISSON.DIST(4,L1685,FALSE)</f>
        <v>4.9174954743565884E-5</v>
      </c>
      <c r="AR1685" s="13">
        <f t="shared" ref="AR1685:AR1748" si="2271">_xlfn.POISSON.DIST(0,K1685,FALSE) * _xlfn.POISSON.DIST(5,L1685,FALSE)</f>
        <v>3.0223848016192186E-4</v>
      </c>
      <c r="AS1685" s="13">
        <f t="shared" ref="AS1685:AS1748" si="2272">_xlfn.POISSON.DIST(1,K1685,FALSE) * _xlfn.POISSON.DIST(5,L1685,FALSE)</f>
        <v>3.7679639218322751E-4</v>
      </c>
      <c r="AT1685" s="13">
        <f t="shared" ref="AT1685:AT1748" si="2273">_xlfn.POISSON.DIST(2,K1685,FALSE) * _xlfn.POISSON.DIST(5,L1685,FALSE)</f>
        <v>2.3487333758136011E-4</v>
      </c>
      <c r="AU1685" s="13">
        <f t="shared" ref="AU1685:AU1748" si="2274">_xlfn.POISSON.DIST(3,K1685,FALSE) * _xlfn.POISSON.DIST(5,L1685,FALSE)</f>
        <v>9.7604410677375132E-5</v>
      </c>
      <c r="AV1685" s="13">
        <f t="shared" ref="AV1685:AV1748" si="2275">_xlfn.POISSON.DIST(4,K1685,FALSE) * _xlfn.POISSON.DIST(5,L1685,FALSE)</f>
        <v>3.0420505840869476E-5</v>
      </c>
      <c r="AW1685" s="13">
        <f t="shared" ref="AW1685:AW1748" si="2276">_xlfn.POISSON.DIST(6,K1685,FALSE) * _xlfn.POISSON.DIST(6,L1685,FALSE)</f>
        <v>2.0257568959223266E-7</v>
      </c>
      <c r="AX1685" s="13">
        <f t="shared" ref="AX1685:AX1748" si="2277">_xlfn.POISSON.DIST(6,K1685,FALSE) * _xlfn.POISSON.DIST(0,L1685,FALSE)</f>
        <v>6.9317545022233964E-4</v>
      </c>
      <c r="AY1685" s="13">
        <f t="shared" ref="AY1685:AY1748" si="2278">_xlfn.POISSON.DIST(6,K1685,FALSE) * _xlfn.POISSON.DIST(1,L1685,FALSE)</f>
        <v>5.3459219611101455E-4</v>
      </c>
      <c r="AZ1685" s="13">
        <f t="shared" ref="AZ1685:AZ1748" si="2279">_xlfn.POISSON.DIST(6,K1685,FALSE) * _xlfn.POISSON.DIST(2,L1685,FALSE)</f>
        <v>2.0614464638868063E-4</v>
      </c>
      <c r="BA1685" s="13">
        <f t="shared" ref="BA1685:BA1748" si="2280">_xlfn.POISSON.DIST(6,K1685,FALSE) * _xlfn.POISSON.DIST(3,L1685,FALSE)</f>
        <v>5.2994432695745852E-5</v>
      </c>
      <c r="BB1685" s="13">
        <f t="shared" ref="BB1685:BB1748" si="2281">_xlfn.POISSON.DIST(6,K1685,FALSE) * _xlfn.POISSON.DIST(4,L1685,FALSE)</f>
        <v>1.0217618839281237E-5</v>
      </c>
      <c r="BC1685" s="13">
        <f t="shared" ref="BC1685:BC1748" si="2282">_xlfn.POISSON.DIST(6,K1685,FALSE) * _xlfn.POISSON.DIST(5,L1685,FALSE)</f>
        <v>1.5760106023848898E-6</v>
      </c>
      <c r="BD1685" s="13">
        <f t="shared" ref="BD1685:BD1748" si="2283">_xlfn.POISSON.DIST(0,K1685,FALSE) * _xlfn.POISSON.DIST(6,L1685,FALSE)</f>
        <v>3.8848830361584801E-5</v>
      </c>
      <c r="BE1685" s="13">
        <f t="shared" ref="BE1685:BE1748" si="2284">_xlfn.POISSON.DIST(1,K1685,FALSE) * _xlfn.POISSON.DIST(6,L1685,FALSE)</f>
        <v>4.8432281398917622E-5</v>
      </c>
      <c r="BF1685" s="13">
        <f t="shared" ref="BF1685:BF1748" si="2285">_xlfn.POISSON.DIST(2,K1685,FALSE) * _xlfn.POISSON.DIST(6,L1685,FALSE)</f>
        <v>3.0189916397372999E-5</v>
      </c>
      <c r="BG1685" s="13">
        <f t="shared" ref="BG1685:BG1748" si="2286">_xlfn.POISSON.DIST(3,K1685,FALSE) * _xlfn.POISSON.DIST(6,L1685,FALSE)</f>
        <v>1.2545779051417829E-5</v>
      </c>
      <c r="BH1685" s="13">
        <f t="shared" ref="BH1685:BH1748" si="2287">_xlfn.POISSON.DIST(4,K1685,FALSE) * _xlfn.POISSON.DIST(6,L1685,FALSE)</f>
        <v>3.9101608448149864E-6</v>
      </c>
      <c r="BI1685" s="13">
        <f t="shared" ref="BI1685:BI1748" si="2288">_xlfn.POISSON.DIST(5,K1685,FALSE) * _xlfn.POISSON.DIST(6,L1685,FALSE)</f>
        <v>9.7494832451055201E-7</v>
      </c>
      <c r="BJ1685" s="14">
        <f t="shared" ref="BJ1685:BJ1748" si="2289">SUM(N1685,Q1685,T1685,W1685,X1685,Y1685,AD1685,AE1685,AF1685,AG1685,AM1685,AN1685,AO1685,AP1685,AQ1685,AX1685,AY1685,AZ1685,BA1685,BB1685,BC1685)</f>
        <v>0.47490931239559941</v>
      </c>
      <c r="BK1685" s="14">
        <f t="shared" ref="BK1685:BK1748" si="2290">SUM(M1685,P1685,S1685,V1685,AC1685,AL1685,AY1685)</f>
        <v>0.29548810028138234</v>
      </c>
      <c r="BL1685" s="14">
        <f t="shared" ref="BL1685:BL1748" si="2291">SUM(O1685,R1685,U1685,AA1685,AB1685,AH1685,AI1685,AJ1685,AK1685,AR1685,AS1685,AT1685,AU1685,AV1685,BD1685,BE1685,BF1685,BG1685,BH1685,BI1685)</f>
        <v>0.21964241942256169</v>
      </c>
      <c r="BM1685" s="14">
        <f t="shared" ref="BM1685:BM1748" si="2292">SUM(S1685:BI1685)</f>
        <v>0.32783897604439038</v>
      </c>
      <c r="BN1685" s="14">
        <f t="shared" ref="BN1685:BN1748" si="2293">SUM(M1685:R1685)</f>
        <v>0.67182944171596881</v>
      </c>
    </row>
    <row r="1686" spans="1:66" x14ac:dyDescent="0.25">
      <c r="A1686" t="s">
        <v>339</v>
      </c>
      <c r="B1686" t="s">
        <v>118</v>
      </c>
      <c r="C1686" t="s">
        <v>114</v>
      </c>
      <c r="D1686" s="7" t="s">
        <v>408</v>
      </c>
      <c r="E1686" s="10">
        <f>VLOOKUP(A1686,home!$A$2:$E$405,3,FALSE)</f>
        <v>1.2199</v>
      </c>
      <c r="F1686" s="10">
        <f>VLOOKUP(B1686,home!$B$2:$E$405,3,FALSE)</f>
        <v>0.81969999999999998</v>
      </c>
      <c r="G1686" s="10">
        <f>VLOOKUP(C1686,away!$B$2:$E$405,4,FALSE)</f>
        <v>0.92900000000000005</v>
      </c>
      <c r="H1686" s="10">
        <f>VLOOKUP(A1686,away!$A$2:$E$405,3,FALSE)</f>
        <v>1.0142</v>
      </c>
      <c r="I1686" s="10">
        <f>VLOOKUP(C1686,away!$B$2:$E$405,3,FALSE)</f>
        <v>1.6433</v>
      </c>
      <c r="J1686" s="10">
        <f>VLOOKUP(B1686,home!$B$2:$E$405,4,FALSE)</f>
        <v>1.1973</v>
      </c>
      <c r="K1686" s="12">
        <f t="shared" si="2238"/>
        <v>0.92895543587000007</v>
      </c>
      <c r="L1686" s="12">
        <f t="shared" si="2239"/>
        <v>1.9954619178780002</v>
      </c>
      <c r="M1686" s="13">
        <f t="shared" si="2240"/>
        <v>5.3695968555062208E-2</v>
      </c>
      <c r="N1686" s="13">
        <f t="shared" si="2241"/>
        <v>4.9881161873529624E-2</v>
      </c>
      <c r="O1686" s="13">
        <f t="shared" si="2242"/>
        <v>0.1071482603952012</v>
      </c>
      <c r="P1686" s="13">
        <f t="shared" si="2243"/>
        <v>9.9535958938136396E-2</v>
      </c>
      <c r="Q1686" s="13">
        <f t="shared" si="2244"/>
        <v>2.3168688234963371E-2</v>
      </c>
      <c r="R1686" s="13">
        <f t="shared" si="2245"/>
        <v>0.10690513659274982</v>
      </c>
      <c r="S1686" s="13">
        <f t="shared" si="2246"/>
        <v>4.61273322203644E-2</v>
      </c>
      <c r="T1686" s="13">
        <f t="shared" si="2247"/>
        <v>4.6232235060057456E-2</v>
      </c>
      <c r="U1686" s="13">
        <f t="shared" si="2248"/>
        <v>9.9310107760259794E-2</v>
      </c>
      <c r="V1686" s="13">
        <f t="shared" si="2249"/>
        <v>9.5006682362916827E-3</v>
      </c>
      <c r="W1686" s="13">
        <f t="shared" si="2250"/>
        <v>7.1742262926155131E-3</v>
      </c>
      <c r="X1686" s="13">
        <f t="shared" si="2251"/>
        <v>1.4315895357153325E-2</v>
      </c>
      <c r="Y1686" s="13">
        <f t="shared" si="2252"/>
        <v>1.4283412002762969E-2</v>
      </c>
      <c r="Z1686" s="13">
        <f t="shared" si="2253"/>
        <v>7.1108376298792714E-2</v>
      </c>
      <c r="AA1686" s="13">
        <f t="shared" si="2254"/>
        <v>6.6056512698652967E-2</v>
      </c>
      <c r="AB1686" s="13">
        <f t="shared" si="2255"/>
        <v>3.068177827301468E-2</v>
      </c>
      <c r="AC1686" s="13">
        <f t="shared" si="2256"/>
        <v>1.1007089415877966E-3</v>
      </c>
      <c r="AD1686" s="13">
        <f t="shared" si="2257"/>
        <v>1.6661341281716646E-3</v>
      </c>
      <c r="AE1686" s="13">
        <f t="shared" si="2258"/>
        <v>3.3247072028434192E-3</v>
      </c>
      <c r="AF1686" s="13">
        <f t="shared" si="2259"/>
        <v>3.3171633056843664E-3</v>
      </c>
      <c r="AG1686" s="13">
        <f t="shared" si="2260"/>
        <v>2.2064243506251511E-3</v>
      </c>
      <c r="AH1686" s="13">
        <f t="shared" si="2261"/>
        <v>3.5473514236594873E-2</v>
      </c>
      <c r="AI1686" s="13">
        <f t="shared" si="2262"/>
        <v>3.295331387949664E-2</v>
      </c>
      <c r="AJ1686" s="13">
        <f t="shared" si="2263"/>
        <v>1.530608002914436E-2</v>
      </c>
      <c r="AK1686" s="13">
        <f t="shared" si="2264"/>
        <v>4.7395554149783012E-3</v>
      </c>
      <c r="AL1686" s="13">
        <f t="shared" si="2265"/>
        <v>8.1615155074723879E-5</v>
      </c>
      <c r="AM1686" s="13">
        <f t="shared" si="2266"/>
        <v>3.0955287105071836E-4</v>
      </c>
      <c r="AN1686" s="13">
        <f t="shared" si="2267"/>
        <v>6.1770096575150763E-4</v>
      </c>
      <c r="AO1686" s="13">
        <f t="shared" si="2268"/>
        <v>6.1629937689679833E-4</v>
      </c>
      <c r="AP1686" s="13">
        <f t="shared" si="2269"/>
        <v>4.0993397886983395E-4</v>
      </c>
      <c r="AQ1686" s="13">
        <f t="shared" si="2270"/>
        <v>2.0450191091973968E-4</v>
      </c>
      <c r="AR1686" s="13">
        <f t="shared" si="2271"/>
        <v>1.415720935048562E-2</v>
      </c>
      <c r="AS1686" s="13">
        <f t="shared" si="2272"/>
        <v>1.3151416582883208E-2</v>
      </c>
      <c r="AT1686" s="13">
        <f t="shared" si="2273"/>
        <v>6.1085399620301089E-3</v>
      </c>
      <c r="AU1686" s="13">
        <f t="shared" si="2274"/>
        <v>1.891520467652331E-3</v>
      </c>
      <c r="AV1686" s="13">
        <f t="shared" si="2275"/>
        <v>4.3928455512124939E-4</v>
      </c>
      <c r="AW1686" s="13">
        <f t="shared" si="2276"/>
        <v>4.2024894682513455E-6</v>
      </c>
      <c r="AX1686" s="13">
        <f t="shared" si="2277"/>
        <v>4.792680370862165E-5</v>
      </c>
      <c r="AY1686" s="13">
        <f t="shared" si="2278"/>
        <v>9.5636111646168592E-5</v>
      </c>
      <c r="AZ1686" s="13">
        <f t="shared" si="2279"/>
        <v>9.5419109381929094E-5</v>
      </c>
      <c r="BA1686" s="13">
        <f t="shared" si="2280"/>
        <v>6.3468399669824982E-5</v>
      </c>
      <c r="BB1686" s="13">
        <f t="shared" si="2281"/>
        <v>3.1662193632449108E-5</v>
      </c>
      <c r="BC1686" s="13">
        <f t="shared" si="2282"/>
        <v>1.263614032600629E-5</v>
      </c>
      <c r="BD1686" s="13">
        <f t="shared" si="2283"/>
        <v>4.7083620203867355E-3</v>
      </c>
      <c r="BE1686" s="13">
        <f t="shared" si="2284"/>
        <v>4.373858492882114E-3</v>
      </c>
      <c r="BF1686" s="13">
        <f t="shared" si="2285"/>
        <v>2.0315598113445025E-3</v>
      </c>
      <c r="BG1686" s="13">
        <f t="shared" si="2286"/>
        <v>6.2907617668116916E-4</v>
      </c>
      <c r="BH1686" s="13">
        <f t="shared" si="2287"/>
        <v>1.4609593347607216E-4</v>
      </c>
      <c r="BI1686" s="13">
        <f t="shared" si="2288"/>
        <v>2.7143322312219839E-5</v>
      </c>
      <c r="BJ1686" s="14">
        <f t="shared" si="2289"/>
        <v>0.16807478567026055</v>
      </c>
      <c r="BK1686" s="14">
        <f t="shared" si="2290"/>
        <v>0.21013788815816334</v>
      </c>
      <c r="BL1686" s="14">
        <f t="shared" si="2291"/>
        <v>0.54623832595534771</v>
      </c>
      <c r="BM1686" s="14">
        <f t="shared" si="2292"/>
        <v>0.55513276787074384</v>
      </c>
      <c r="BN1686" s="14">
        <f t="shared" si="2293"/>
        <v>0.44033517458964261</v>
      </c>
    </row>
    <row r="1687" spans="1:66" x14ac:dyDescent="0.25">
      <c r="A1687" t="s">
        <v>341</v>
      </c>
      <c r="B1687" t="s">
        <v>151</v>
      </c>
      <c r="C1687" t="s">
        <v>146</v>
      </c>
      <c r="D1687" s="7" t="s">
        <v>408</v>
      </c>
      <c r="E1687" s="10">
        <f>VLOOKUP(A1687,home!$A$2:$E$405,3,FALSE)</f>
        <v>1.5127999999999999</v>
      </c>
      <c r="F1687" s="10">
        <f>VLOOKUP(B1687,home!$B$2:$E$405,3,FALSE)</f>
        <v>1.3221000000000001</v>
      </c>
      <c r="G1687" s="10">
        <f>VLOOKUP(C1687,away!$B$2:$E$405,4,FALSE)</f>
        <v>0.99150000000000005</v>
      </c>
      <c r="H1687" s="10">
        <f>VLOOKUP(A1687,away!$A$2:$E$405,3,FALSE)</f>
        <v>1.2179</v>
      </c>
      <c r="I1687" s="10">
        <f>VLOOKUP(C1687,away!$B$2:$E$405,3,FALSE)</f>
        <v>0.2737</v>
      </c>
      <c r="J1687" s="10">
        <f>VLOOKUP(B1687,home!$B$2:$E$405,4,FALSE)</f>
        <v>1.0948</v>
      </c>
      <c r="K1687" s="12">
        <f t="shared" si="2238"/>
        <v>1.98307226052</v>
      </c>
      <c r="L1687" s="12">
        <f t="shared" si="2239"/>
        <v>0.36493978900399998</v>
      </c>
      <c r="M1687" s="13">
        <f t="shared" si="2240"/>
        <v>9.5558939958850009E-2</v>
      </c>
      <c r="N1687" s="13">
        <f t="shared" si="2241"/>
        <v>0.18950028307709169</v>
      </c>
      <c r="O1687" s="13">
        <f t="shared" si="2242"/>
        <v>3.4873259386028622E-2</v>
      </c>
      <c r="P1687" s="13">
        <f t="shared" si="2243"/>
        <v>6.9156193322352094E-2</v>
      </c>
      <c r="Q1687" s="13">
        <f t="shared" si="2244"/>
        <v>0.18789637736543408</v>
      </c>
      <c r="R1687" s="13">
        <f t="shared" si="2245"/>
        <v>6.3633199611095228E-3</v>
      </c>
      <c r="S1687" s="13">
        <f t="shared" si="2246"/>
        <v>1.251211837662188E-2</v>
      </c>
      <c r="T1687" s="13">
        <f t="shared" si="2247"/>
        <v>6.8570864310357457E-2</v>
      </c>
      <c r="U1687" s="13">
        <f t="shared" si="2248"/>
        <v>1.2618923299689501E-2</v>
      </c>
      <c r="V1687" s="13">
        <f t="shared" si="2249"/>
        <v>1.0061160830262125E-3</v>
      </c>
      <c r="W1687" s="13">
        <f t="shared" si="2250"/>
        <v>0.12420403126853007</v>
      </c>
      <c r="X1687" s="13">
        <f t="shared" si="2251"/>
        <v>4.5326992964583569E-2</v>
      </c>
      <c r="Y1687" s="13">
        <f t="shared" si="2252"/>
        <v>8.270811624340459E-3</v>
      </c>
      <c r="Z1687" s="13">
        <f t="shared" si="2253"/>
        <v>7.7407621465741679E-4</v>
      </c>
      <c r="AA1687" s="13">
        <f t="shared" si="2254"/>
        <v>1.5350490688154485E-3</v>
      </c>
      <c r="AB1687" s="13">
        <f t="shared" si="2255"/>
        <v>1.5220566134524864E-3</v>
      </c>
      <c r="AC1687" s="13">
        <f t="shared" si="2256"/>
        <v>4.5508012105180091E-5</v>
      </c>
      <c r="AD1687" s="13">
        <f t="shared" si="2257"/>
        <v>6.1576392263345166E-2</v>
      </c>
      <c r="AE1687" s="13">
        <f t="shared" si="2258"/>
        <v>2.2471675600212716E-2</v>
      </c>
      <c r="AF1687" s="13">
        <f t="shared" si="2259"/>
        <v>4.1004042760539811E-3</v>
      </c>
      <c r="AG1687" s="13">
        <f t="shared" si="2260"/>
        <v>4.9880022377807971E-4</v>
      </c>
      <c r="AH1687" s="13">
        <f t="shared" si="2261"/>
        <v>7.0622802612523171E-5</v>
      </c>
      <c r="AI1687" s="13">
        <f t="shared" si="2262"/>
        <v>1.4005012082107408E-4</v>
      </c>
      <c r="AJ1687" s="13">
        <f t="shared" si="2263"/>
        <v>1.3886475484137329E-4</v>
      </c>
      <c r="AK1687" s="13">
        <f t="shared" si="2264"/>
        <v>9.1792947763279212E-5</v>
      </c>
      <c r="AL1687" s="13">
        <f t="shared" si="2265"/>
        <v>1.3173695247004698E-6</v>
      </c>
      <c r="AM1687" s="13">
        <f t="shared" si="2266"/>
        <v>2.4422087080067614E-2</v>
      </c>
      <c r="AN1687" s="13">
        <f t="shared" si="2267"/>
        <v>8.9125913060371879E-3</v>
      </c>
      <c r="AO1687" s="13">
        <f t="shared" si="2268"/>
        <v>1.6262795953520476E-3</v>
      </c>
      <c r="AP1687" s="13">
        <f t="shared" si="2269"/>
        <v>1.9783137746309559E-4</v>
      </c>
      <c r="AQ1687" s="13">
        <f t="shared" si="2270"/>
        <v>1.8049135287438193E-5</v>
      </c>
      <c r="AR1687" s="13">
        <f t="shared" si="2271"/>
        <v>5.1546141368570722E-6</v>
      </c>
      <c r="AS1687" s="13">
        <f t="shared" si="2272"/>
        <v>1.0221972308485503E-5</v>
      </c>
      <c r="AT1687" s="13">
        <f t="shared" si="2273"/>
        <v>1.0135454866380597E-5</v>
      </c>
      <c r="AU1687" s="13">
        <f t="shared" si="2274"/>
        <v>6.6997797977572662E-6</v>
      </c>
      <c r="AV1687" s="13">
        <f t="shared" si="2275"/>
        <v>3.321536867131182E-6</v>
      </c>
      <c r="AW1687" s="13">
        <f t="shared" si="2276"/>
        <v>2.6482858981062247E-8</v>
      </c>
      <c r="AX1687" s="13">
        <f t="shared" si="2277"/>
        <v>8.0717939054143276E-3</v>
      </c>
      <c r="AY1687" s="13">
        <f t="shared" si="2278"/>
        <v>2.9457187647256773E-3</v>
      </c>
      <c r="AZ1687" s="13">
        <f t="shared" si="2279"/>
        <v>5.3750499223205602E-4</v>
      </c>
      <c r="BA1687" s="13">
        <f t="shared" si="2280"/>
        <v>6.5385652817921057E-5</v>
      </c>
      <c r="BB1687" s="13">
        <f t="shared" si="2281"/>
        <v>5.9654565858152263E-6</v>
      </c>
      <c r="BC1687" s="13">
        <f t="shared" si="2282"/>
        <v>4.3540649354798642E-7</v>
      </c>
      <c r="BD1687" s="13">
        <f t="shared" si="2283"/>
        <v>3.1352063258360891E-7</v>
      </c>
      <c r="BE1687" s="13">
        <f t="shared" si="2284"/>
        <v>6.2173406957723775E-7</v>
      </c>
      <c r="BF1687" s="13">
        <f t="shared" si="2285"/>
        <v>6.1647179339941606E-7</v>
      </c>
      <c r="BG1687" s="13">
        <f t="shared" si="2286"/>
        <v>4.0750270429446601E-7</v>
      </c>
      <c r="BH1687" s="13">
        <f t="shared" si="2287"/>
        <v>2.0202682724330992E-7</v>
      </c>
      <c r="BI1687" s="13">
        <f t="shared" si="2288"/>
        <v>8.0126759397414782E-8</v>
      </c>
      <c r="BJ1687" s="14">
        <f t="shared" si="2289"/>
        <v>0.75922027564620398</v>
      </c>
      <c r="BK1687" s="14">
        <f t="shared" si="2290"/>
        <v>0.18122591188720577</v>
      </c>
      <c r="BL1687" s="14">
        <f t="shared" si="2291"/>
        <v>5.7391713695896934E-2</v>
      </c>
      <c r="BM1687" s="14">
        <f t="shared" si="2292"/>
        <v>0.41231791209123131</v>
      </c>
      <c r="BN1687" s="14">
        <f t="shared" si="2293"/>
        <v>0.58334837307086596</v>
      </c>
    </row>
    <row r="1688" spans="1:66" x14ac:dyDescent="0.25">
      <c r="A1688" t="s">
        <v>344</v>
      </c>
      <c r="B1688" t="s">
        <v>197</v>
      </c>
      <c r="C1688" t="s">
        <v>206</v>
      </c>
      <c r="D1688" s="7" t="s">
        <v>408</v>
      </c>
      <c r="E1688" s="10">
        <f>VLOOKUP(A1688,home!$A$2:$E$405,3,FALSE)</f>
        <v>1.3976999999999999</v>
      </c>
      <c r="F1688" s="10">
        <f>VLOOKUP(B1688,home!$B$2:$E$405,3,FALSE)</f>
        <v>0.79959999999999998</v>
      </c>
      <c r="G1688" s="10">
        <f>VLOOKUP(C1688,away!$B$2:$E$405,4,FALSE)</f>
        <v>0.8347</v>
      </c>
      <c r="H1688" s="10">
        <f>VLOOKUP(A1688,away!$A$2:$E$405,3,FALSE)</f>
        <v>1.0585</v>
      </c>
      <c r="I1688" s="10">
        <f>VLOOKUP(C1688,away!$B$2:$E$405,3,FALSE)</f>
        <v>1.3646</v>
      </c>
      <c r="J1688" s="10">
        <f>VLOOKUP(B1688,home!$B$2:$E$405,4,FALSE)</f>
        <v>1.8339000000000001</v>
      </c>
      <c r="K1688" s="12">
        <f t="shared" si="2238"/>
        <v>0.93286148792399992</v>
      </c>
      <c r="L1688" s="12">
        <f t="shared" si="2239"/>
        <v>2.6489385264900003</v>
      </c>
      <c r="M1688" s="13">
        <f t="shared" si="2240"/>
        <v>2.7825566728858026E-2</v>
      </c>
      <c r="N1688" s="13">
        <f t="shared" si="2241"/>
        <v>2.5957399581011047E-2</v>
      </c>
      <c r="O1688" s="13">
        <f t="shared" si="2242"/>
        <v>7.3708215729490351E-2</v>
      </c>
      <c r="P1688" s="13">
        <f t="shared" si="2243"/>
        <v>6.8759555797635555E-2</v>
      </c>
      <c r="Q1688" s="13">
        <f t="shared" si="2244"/>
        <v>1.2107329197889889E-2</v>
      </c>
      <c r="R1688" s="13">
        <f t="shared" si="2245"/>
        <v>9.7624266182341657E-2</v>
      </c>
      <c r="S1688" s="13">
        <f t="shared" si="2246"/>
        <v>4.2477809702478178E-2</v>
      </c>
      <c r="T1688" s="13">
        <f t="shared" si="2247"/>
        <v>3.2071570765187796E-2</v>
      </c>
      <c r="U1688" s="13">
        <f t="shared" si="2248"/>
        <v>9.1069918208347866E-2</v>
      </c>
      <c r="V1688" s="13">
        <f t="shared" si="2249"/>
        <v>1.1662956329414385E-2</v>
      </c>
      <c r="W1688" s="13">
        <f t="shared" si="2250"/>
        <v>3.7648203767764172E-3</v>
      </c>
      <c r="X1688" s="13">
        <f t="shared" si="2251"/>
        <v>9.9727777413576493E-3</v>
      </c>
      <c r="Y1688" s="13">
        <f t="shared" si="2252"/>
        <v>1.3208637587602106E-2</v>
      </c>
      <c r="Z1688" s="13">
        <f t="shared" si="2253"/>
        <v>8.6200226603573224E-2</v>
      </c>
      <c r="AA1688" s="13">
        <f t="shared" si="2254"/>
        <v>8.0412871648795278E-2</v>
      </c>
      <c r="AB1688" s="13">
        <f t="shared" si="2255"/>
        <v>3.7507035547268391E-2</v>
      </c>
      <c r="AC1688" s="13">
        <f t="shared" si="2256"/>
        <v>1.801265416065317E-3</v>
      </c>
      <c r="AD1688" s="13">
        <f t="shared" si="2257"/>
        <v>8.7801398461156055E-4</v>
      </c>
      <c r="AE1688" s="13">
        <f t="shared" si="2258"/>
        <v>2.3258050706345609E-3</v>
      </c>
      <c r="AF1688" s="13">
        <f t="shared" si="2259"/>
        <v>3.0804573283548433E-3</v>
      </c>
      <c r="AG1688" s="13">
        <f t="shared" si="2260"/>
        <v>2.7199806987625338E-3</v>
      </c>
      <c r="AH1688" s="13">
        <f t="shared" si="2261"/>
        <v>5.7084775310593347E-2</v>
      </c>
      <c r="AI1688" s="13">
        <f t="shared" si="2262"/>
        <v>5.3252188434047325E-2</v>
      </c>
      <c r="AJ1688" s="13">
        <f t="shared" si="2263"/>
        <v>2.4838457868897303E-2</v>
      </c>
      <c r="AK1688" s="13">
        <f t="shared" si="2264"/>
        <v>7.7236135884390412E-3</v>
      </c>
      <c r="AL1688" s="13">
        <f t="shared" si="2265"/>
        <v>1.7804375535517063E-4</v>
      </c>
      <c r="AM1688" s="13">
        <f t="shared" si="2266"/>
        <v>1.6381308642056408E-4</v>
      </c>
      <c r="AN1688" s="13">
        <f t="shared" si="2267"/>
        <v>4.3393079576266807E-4</v>
      </c>
      <c r="AO1688" s="13">
        <f t="shared" si="2268"/>
        <v>5.7472800136309783E-4</v>
      </c>
      <c r="AP1688" s="13">
        <f t="shared" si="2269"/>
        <v>5.0747304835443573E-4</v>
      </c>
      <c r="AQ1688" s="13">
        <f t="shared" si="2270"/>
        <v>3.360662272353469E-4</v>
      </c>
      <c r="AR1688" s="13">
        <f t="shared" si="2271"/>
        <v>3.0242812119251162E-2</v>
      </c>
      <c r="AS1688" s="13">
        <f t="shared" si="2272"/>
        <v>2.8212354712570619E-2</v>
      </c>
      <c r="AT1688" s="13">
        <f t="shared" si="2273"/>
        <v>1.3159109597504149E-2</v>
      </c>
      <c r="AU1688" s="13">
        <f t="shared" si="2274"/>
        <v>4.0918755196275702E-3</v>
      </c>
      <c r="AV1688" s="13">
        <f t="shared" si="2275"/>
        <v>9.5428827140989127E-4</v>
      </c>
      <c r="AW1688" s="13">
        <f t="shared" si="2276"/>
        <v>1.2221184178142474E-5</v>
      </c>
      <c r="AX1688" s="13">
        <f t="shared" si="2277"/>
        <v>2.5469153256618357E-5</v>
      </c>
      <c r="AY1688" s="13">
        <f t="shared" si="2278"/>
        <v>6.7466221298534626E-5</v>
      </c>
      <c r="AZ1688" s="13">
        <f t="shared" si="2279"/>
        <v>8.9356936417194318E-5</v>
      </c>
      <c r="BA1688" s="13">
        <f t="shared" si="2280"/>
        <v>7.8900343828207787E-5</v>
      </c>
      <c r="BB1688" s="13">
        <f t="shared" si="2281"/>
        <v>5.2250540129961783E-5</v>
      </c>
      <c r="BC1688" s="13">
        <f t="shared" si="2282"/>
        <v>2.7681693756033505E-5</v>
      </c>
      <c r="BD1688" s="13">
        <f t="shared" si="2283"/>
        <v>1.3351891695347185E-2</v>
      </c>
      <c r="BE1688" s="13">
        <f t="shared" si="2284"/>
        <v>1.2455465553521674E-2</v>
      </c>
      <c r="BF1688" s="13">
        <f t="shared" si="2285"/>
        <v>5.809612064522178E-3</v>
      </c>
      <c r="BG1688" s="13">
        <f t="shared" si="2286"/>
        <v>1.8065211182571267E-3</v>
      </c>
      <c r="BH1688" s="13">
        <f t="shared" si="2287"/>
        <v>4.2130849458586788E-4</v>
      </c>
      <c r="BI1688" s="13">
        <f t="shared" si="2288"/>
        <v>7.8604493826878635E-5</v>
      </c>
      <c r="BJ1688" s="14">
        <f t="shared" si="2289"/>
        <v>0.10844392838001106</v>
      </c>
      <c r="BK1688" s="14">
        <f t="shared" si="2290"/>
        <v>0.15277266395110517</v>
      </c>
      <c r="BL1688" s="14">
        <f t="shared" si="2291"/>
        <v>0.63380518615864501</v>
      </c>
      <c r="BM1688" s="14">
        <f t="shared" si="2292"/>
        <v>0.67518442683898716</v>
      </c>
      <c r="BN1688" s="14">
        <f t="shared" si="2293"/>
        <v>0.30598233321722657</v>
      </c>
    </row>
    <row r="1689" spans="1:66" x14ac:dyDescent="0.25">
      <c r="A1689" t="s">
        <v>347</v>
      </c>
      <c r="B1689" t="s">
        <v>259</v>
      </c>
      <c r="C1689" t="s">
        <v>248</v>
      </c>
      <c r="D1689" s="7" t="s">
        <v>408</v>
      </c>
      <c r="E1689" s="10">
        <f>VLOOKUP(A1689,home!$A$2:$E$405,3,FALSE)</f>
        <v>1.2816000000000001</v>
      </c>
      <c r="F1689" s="10">
        <f>VLOOKUP(B1689,home!$B$2:$E$405,3,FALSE)</f>
        <v>0.78029999999999999</v>
      </c>
      <c r="G1689" s="10">
        <f>VLOOKUP(C1689,away!$B$2:$E$405,4,FALSE)</f>
        <v>0.44590000000000002</v>
      </c>
      <c r="H1689" s="10">
        <f>VLOOKUP(A1689,away!$A$2:$E$405,3,FALSE)</f>
        <v>0.83499999999999996</v>
      </c>
      <c r="I1689" s="10">
        <f>VLOOKUP(C1689,away!$B$2:$E$405,3,FALSE)</f>
        <v>0.3422</v>
      </c>
      <c r="J1689" s="10">
        <f>VLOOKUP(B1689,home!$B$2:$E$405,4,FALSE)</f>
        <v>0.68430000000000002</v>
      </c>
      <c r="K1689" s="12">
        <f t="shared" si="2238"/>
        <v>0.44591448283200003</v>
      </c>
      <c r="L1689" s="12">
        <f t="shared" si="2239"/>
        <v>0.19552982910000002</v>
      </c>
      <c r="M1689" s="13">
        <f t="shared" si="2240"/>
        <v>0.52653139901440849</v>
      </c>
      <c r="N1689" s="13">
        <f t="shared" si="2241"/>
        <v>0.23478797648631944</v>
      </c>
      <c r="O1689" s="13">
        <f t="shared" si="2242"/>
        <v>0.10295259446507123</v>
      </c>
      <c r="P1689" s="13">
        <f t="shared" si="2243"/>
        <v>4.5908052917104869E-2</v>
      </c>
      <c r="Q1689" s="13">
        <f t="shared" si="2244"/>
        <v>5.234767955503445E-2</v>
      </c>
      <c r="R1689" s="13">
        <f t="shared" si="2245"/>
        <v>1.0065151600578491E-2</v>
      </c>
      <c r="S1689" s="13">
        <f t="shared" si="2246"/>
        <v>1.0006759932003726E-3</v>
      </c>
      <c r="T1689" s="13">
        <f t="shared" si="2247"/>
        <v>1.0235532837177453E-2</v>
      </c>
      <c r="U1689" s="13">
        <f t="shared" si="2248"/>
        <v>4.4881968705976355E-3</v>
      </c>
      <c r="V1689" s="13">
        <f t="shared" si="2249"/>
        <v>9.6942802429279142E-6</v>
      </c>
      <c r="W1689" s="13">
        <f t="shared" si="2250"/>
        <v>7.7808628187461502E-3</v>
      </c>
      <c r="X1689" s="13">
        <f t="shared" si="2251"/>
        <v>1.5213907771999794E-3</v>
      </c>
      <c r="Y1689" s="13">
        <f t="shared" si="2252"/>
        <v>1.4873863933011406E-4</v>
      </c>
      <c r="Z1689" s="13">
        <f t="shared" si="2253"/>
        <v>6.5601245744223468E-4</v>
      </c>
      <c r="AA1689" s="13">
        <f t="shared" si="2254"/>
        <v>2.9252545569170352E-4</v>
      </c>
      <c r="AB1689" s="13">
        <f t="shared" si="2255"/>
        <v>6.5220668644980546E-5</v>
      </c>
      <c r="AC1689" s="13">
        <f t="shared" si="2256"/>
        <v>5.2827515512208833E-8</v>
      </c>
      <c r="AD1689" s="13">
        <f t="shared" si="2257"/>
        <v>8.6739985495198175E-4</v>
      </c>
      <c r="AE1689" s="13">
        <f t="shared" si="2258"/>
        <v>1.6960254540012581E-4</v>
      </c>
      <c r="AF1689" s="13">
        <f t="shared" si="2259"/>
        <v>1.6581178358505797E-5</v>
      </c>
      <c r="AG1689" s="13">
        <f t="shared" si="2260"/>
        <v>1.080704990238419E-6</v>
      </c>
      <c r="AH1689" s="13">
        <f t="shared" si="2261"/>
        <v>3.2067500922787804E-5</v>
      </c>
      <c r="AI1689" s="13">
        <f t="shared" si="2262"/>
        <v>1.4299363089699609E-5</v>
      </c>
      <c r="AJ1689" s="13">
        <f t="shared" si="2263"/>
        <v>3.1881465484851948E-6</v>
      </c>
      <c r="AK1689" s="13">
        <f t="shared" si="2264"/>
        <v>4.7388023978680057E-7</v>
      </c>
      <c r="AL1689" s="13">
        <f t="shared" si="2265"/>
        <v>1.8424036113730774E-10</v>
      </c>
      <c r="AM1689" s="13">
        <f t="shared" si="2266"/>
        <v>7.7357231545892958E-5</v>
      </c>
      <c r="AN1689" s="13">
        <f t="shared" si="2267"/>
        <v>1.5125646263817582E-5</v>
      </c>
      <c r="AO1689" s="13">
        <f t="shared" si="2268"/>
        <v>1.4787575144956525E-6</v>
      </c>
      <c r="AP1689" s="13">
        <f t="shared" si="2269"/>
        <v>9.6380401363225243E-8</v>
      </c>
      <c r="AQ1689" s="13">
        <f t="shared" si="2270"/>
        <v>4.7113108517852119E-9</v>
      </c>
      <c r="AR1689" s="13">
        <f t="shared" si="2271"/>
        <v>1.2540305950193595E-6</v>
      </c>
      <c r="AS1689" s="13">
        <f t="shared" si="2272"/>
        <v>5.5919040423356299E-7</v>
      </c>
      <c r="AT1689" s="13">
        <f t="shared" si="2273"/>
        <v>1.2467554995421314E-7</v>
      </c>
      <c r="AU1689" s="13">
        <f t="shared" si="2274"/>
        <v>1.8531544459876045E-8</v>
      </c>
      <c r="AV1689" s="13">
        <f t="shared" si="2275"/>
        <v>2.0658710159759603E-9</v>
      </c>
      <c r="AW1689" s="13">
        <f t="shared" si="2276"/>
        <v>4.4621778304360285E-13</v>
      </c>
      <c r="AX1689" s="13">
        <f t="shared" si="2277"/>
        <v>5.7491183163503545E-6</v>
      </c>
      <c r="AY1689" s="13">
        <f t="shared" si="2278"/>
        <v>1.1241241218716648E-6</v>
      </c>
      <c r="AZ1689" s="13">
        <f t="shared" si="2279"/>
        <v>1.0989989871837709E-7</v>
      </c>
      <c r="BA1689" s="13">
        <f t="shared" si="2280"/>
        <v>7.162902804837194E-9</v>
      </c>
      <c r="BB1689" s="13">
        <f t="shared" si="2281"/>
        <v>3.5014029032243194E-10</v>
      </c>
      <c r="BC1689" s="13">
        <f t="shared" si="2282"/>
        <v>1.3692574225553913E-11</v>
      </c>
      <c r="BD1689" s="13">
        <f t="shared" si="2283"/>
        <v>4.0866731321717713E-8</v>
      </c>
      <c r="BE1689" s="13">
        <f t="shared" si="2284"/>
        <v>1.8223067362358053E-8</v>
      </c>
      <c r="BF1689" s="13">
        <f t="shared" si="2285"/>
        <v>4.0629648292492943E-9</v>
      </c>
      <c r="BG1689" s="13">
        <f t="shared" si="2286"/>
        <v>6.0391162019976817E-10</v>
      </c>
      <c r="BH1689" s="13">
        <f t="shared" si="2287"/>
        <v>6.732323444940371E-11</v>
      </c>
      <c r="BI1689" s="13">
        <f t="shared" si="2288"/>
        <v>6.0040810544166677E-12</v>
      </c>
      <c r="BJ1689" s="14">
        <f t="shared" si="2289"/>
        <v>0.30797789879361748</v>
      </c>
      <c r="BK1689" s="14">
        <f t="shared" si="2290"/>
        <v>0.57345099934083443</v>
      </c>
      <c r="BL1689" s="14">
        <f t="shared" si="2291"/>
        <v>0.11791574027535191</v>
      </c>
      <c r="BM1689" s="14">
        <f t="shared" si="2292"/>
        <v>2.7406672705053422E-2</v>
      </c>
      <c r="BN1689" s="14">
        <f t="shared" si="2293"/>
        <v>0.97259285403851703</v>
      </c>
    </row>
    <row r="1690" spans="1:66" x14ac:dyDescent="0.25">
      <c r="A1690" t="s">
        <v>347</v>
      </c>
      <c r="B1690" t="s">
        <v>323</v>
      </c>
      <c r="C1690" t="s">
        <v>325</v>
      </c>
      <c r="D1690" s="7" t="s">
        <v>408</v>
      </c>
      <c r="E1690" s="10">
        <f>VLOOKUP(A1690,home!$A$2:$E$405,3,FALSE)</f>
        <v>1.2816000000000001</v>
      </c>
      <c r="F1690" s="10">
        <f>VLOOKUP(B1690,home!$B$2:$E$405,3,FALSE)</f>
        <v>0.66879999999999995</v>
      </c>
      <c r="G1690" s="10">
        <f>VLOOKUP(C1690,away!$B$2:$E$405,4,FALSE)</f>
        <v>1.1147</v>
      </c>
      <c r="H1690" s="10">
        <f>VLOOKUP(A1690,away!$A$2:$E$405,3,FALSE)</f>
        <v>0.83499999999999996</v>
      </c>
      <c r="I1690" s="10">
        <f>VLOOKUP(C1690,away!$B$2:$E$405,3,FALSE)</f>
        <v>1.0265</v>
      </c>
      <c r="J1690" s="10">
        <f>VLOOKUP(B1690,home!$B$2:$E$405,4,FALSE)</f>
        <v>0.85540000000000005</v>
      </c>
      <c r="K1690" s="12">
        <f t="shared" si="2238"/>
        <v>0.95544735897600008</v>
      </c>
      <c r="L1690" s="12">
        <f t="shared" si="2239"/>
        <v>0.73318686349999995</v>
      </c>
      <c r="M1690" s="13">
        <f t="shared" si="2240"/>
        <v>0.18477170878655849</v>
      </c>
      <c r="N1690" s="13">
        <f t="shared" si="2241"/>
        <v>0.17653964117359991</v>
      </c>
      <c r="O1690" s="13">
        <f t="shared" si="2242"/>
        <v>0.13547218962875221</v>
      </c>
      <c r="P1690" s="13">
        <f t="shared" si="2243"/>
        <v>0.12943654579548716</v>
      </c>
      <c r="Q1690" s="13">
        <f t="shared" si="2244"/>
        <v>8.4337166956943363E-2</v>
      </c>
      <c r="R1690" s="13">
        <f t="shared" si="2245"/>
        <v>4.9663214902691023E-2</v>
      </c>
      <c r="S1690" s="13">
        <f t="shared" si="2246"/>
        <v>2.2668269262504682E-2</v>
      </c>
      <c r="T1690" s="13">
        <f t="shared" si="2247"/>
        <v>6.1834902917637144E-2</v>
      </c>
      <c r="U1690" s="13">
        <f t="shared" si="2248"/>
        <v>4.7450587517033661E-2</v>
      </c>
      <c r="V1690" s="13">
        <f t="shared" si="2249"/>
        <v>1.7644009896017083E-3</v>
      </c>
      <c r="W1690" s="13">
        <f t="shared" si="2250"/>
        <v>2.685990781084318E-2</v>
      </c>
      <c r="X1690" s="13">
        <f t="shared" si="2251"/>
        <v>1.9693331561731264E-2</v>
      </c>
      <c r="Y1690" s="13">
        <f t="shared" si="2252"/>
        <v>7.2194459998056485E-3</v>
      </c>
      <c r="Z1690" s="13">
        <f t="shared" si="2253"/>
        <v>1.2137472255276829E-2</v>
      </c>
      <c r="AA1690" s="13">
        <f t="shared" si="2254"/>
        <v>1.159671581094872E-2</v>
      </c>
      <c r="AB1690" s="13">
        <f t="shared" si="2255"/>
        <v>5.5400257471830885E-3</v>
      </c>
      <c r="AC1690" s="13">
        <f t="shared" si="2256"/>
        <v>7.7250046487094428E-5</v>
      </c>
      <c r="AD1690" s="13">
        <f t="shared" si="2257"/>
        <v>6.4158069950522364E-3</v>
      </c>
      <c r="AE1690" s="13">
        <f t="shared" si="2258"/>
        <v>4.70398540752371E-3</v>
      </c>
      <c r="AF1690" s="13">
        <f t="shared" si="2259"/>
        <v>1.7244501534460386E-3</v>
      </c>
      <c r="AG1690" s="13">
        <f t="shared" si="2260"/>
        <v>4.2144806642239823E-4</v>
      </c>
      <c r="AH1690" s="13">
        <f t="shared" si="2261"/>
        <v>2.2247588034161716E-3</v>
      </c>
      <c r="AI1690" s="13">
        <f t="shared" si="2262"/>
        <v>2.1256399230825873E-3</v>
      </c>
      <c r="AJ1690" s="13">
        <f t="shared" si="2263"/>
        <v>1.0154685253216029E-3</v>
      </c>
      <c r="AK1690" s="13">
        <f t="shared" si="2264"/>
        <v>3.2340890688059305E-4</v>
      </c>
      <c r="AL1690" s="13">
        <f t="shared" si="2265"/>
        <v>2.1646125904222206E-6</v>
      </c>
      <c r="AM1690" s="13">
        <f t="shared" si="2266"/>
        <v>1.2259931698244816E-3</v>
      </c>
      <c r="AN1690" s="13">
        <f t="shared" si="2267"/>
        <v>8.9888208685603456E-4</v>
      </c>
      <c r="AO1690" s="13">
        <f t="shared" si="2268"/>
        <v>3.2952426895915517E-4</v>
      </c>
      <c r="AP1690" s="13">
        <f t="shared" si="2269"/>
        <v>8.0534288401764464E-5</v>
      </c>
      <c r="AQ1690" s="13">
        <f t="shared" si="2270"/>
        <v>1.4761670579373523E-5</v>
      </c>
      <c r="AR1690" s="13">
        <f t="shared" si="2271"/>
        <v>3.2623278582414325E-4</v>
      </c>
      <c r="AS1690" s="13">
        <f t="shared" si="2272"/>
        <v>3.1169825362706072E-4</v>
      </c>
      <c r="AT1690" s="13">
        <f t="shared" si="2273"/>
        <v>1.4890563661270327E-4</v>
      </c>
      <c r="AU1690" s="13">
        <f t="shared" si="2274"/>
        <v>4.7423832412749125E-5</v>
      </c>
      <c r="AV1690" s="13">
        <f t="shared" si="2275"/>
        <v>1.1327743857820394E-5</v>
      </c>
      <c r="AW1690" s="13">
        <f t="shared" si="2276"/>
        <v>4.2121043212622416E-8</v>
      </c>
      <c r="AX1690" s="13">
        <f t="shared" si="2277"/>
        <v>1.9522865603856921E-4</v>
      </c>
      <c r="AY1690" s="13">
        <f t="shared" si="2278"/>
        <v>1.4313908598623891E-4</v>
      </c>
      <c r="AZ1690" s="13">
        <f t="shared" si="2279"/>
        <v>5.2473848749253643E-5</v>
      </c>
      <c r="BA1690" s="13">
        <f t="shared" si="2280"/>
        <v>1.2824378860079557E-5</v>
      </c>
      <c r="BB1690" s="13">
        <f t="shared" si="2281"/>
        <v>2.3506665281893584E-6</v>
      </c>
      <c r="BC1690" s="13">
        <f t="shared" si="2282"/>
        <v>3.4469556378751804E-7</v>
      </c>
      <c r="BD1690" s="13">
        <f t="shared" si="2283"/>
        <v>3.9864932168211798E-5</v>
      </c>
      <c r="BE1690" s="13">
        <f t="shared" si="2284"/>
        <v>3.8088844155875354E-5</v>
      </c>
      <c r="BF1690" s="13">
        <f t="shared" si="2285"/>
        <v>1.8195942777589776E-5</v>
      </c>
      <c r="BG1690" s="13">
        <f t="shared" si="2286"/>
        <v>5.7950884903088606E-6</v>
      </c>
      <c r="BH1690" s="13">
        <f t="shared" si="2287"/>
        <v>1.3842254982744537E-6</v>
      </c>
      <c r="BI1690" s="13">
        <f t="shared" si="2288"/>
        <v>2.6451091931071294E-7</v>
      </c>
      <c r="BJ1690" s="14">
        <f t="shared" si="2289"/>
        <v>0.39270614385935182</v>
      </c>
      <c r="BK1690" s="14">
        <f t="shared" si="2290"/>
        <v>0.33886347857921589</v>
      </c>
      <c r="BL1690" s="14">
        <f t="shared" si="2291"/>
        <v>0.25636119156165366</v>
      </c>
      <c r="BM1690" s="14">
        <f t="shared" si="2292"/>
        <v>0.23970472204652293</v>
      </c>
      <c r="BN1690" s="14">
        <f t="shared" si="2293"/>
        <v>0.76022046724403214</v>
      </c>
    </row>
    <row r="1691" spans="1:66" x14ac:dyDescent="0.25">
      <c r="A1691" t="s">
        <v>349</v>
      </c>
      <c r="B1691" t="s">
        <v>275</v>
      </c>
      <c r="C1691" t="s">
        <v>278</v>
      </c>
      <c r="D1691" s="7" t="s">
        <v>408</v>
      </c>
      <c r="E1691" s="10">
        <f>VLOOKUP(A1691,home!$A$2:$E$405,3,FALSE)</f>
        <v>1.53</v>
      </c>
      <c r="F1691" s="10">
        <f>VLOOKUP(B1691,home!$B$2:$E$405,3,FALSE)</f>
        <v>0.98040000000000005</v>
      </c>
      <c r="G1691" s="10">
        <f>VLOOKUP(C1691,away!$B$2:$E$405,4,FALSE)</f>
        <v>0.98040000000000005</v>
      </c>
      <c r="H1691" s="10">
        <f>VLOOKUP(A1691,away!$A$2:$E$405,3,FALSE)</f>
        <v>1.075</v>
      </c>
      <c r="I1691" s="10">
        <f>VLOOKUP(C1691,away!$B$2:$E$405,3,FALSE)</f>
        <v>1.0078</v>
      </c>
      <c r="J1691" s="10">
        <f>VLOOKUP(B1691,home!$B$2:$E$405,4,FALSE)</f>
        <v>1.2403</v>
      </c>
      <c r="K1691" s="12">
        <f t="shared" si="2238"/>
        <v>1.4706117648000001</v>
      </c>
      <c r="L1691" s="12">
        <f t="shared" si="2239"/>
        <v>1.3437224155</v>
      </c>
      <c r="M1691" s="13">
        <f t="shared" si="2240"/>
        <v>5.9944617763276115E-2</v>
      </c>
      <c r="N1691" s="13">
        <f t="shared" si="2241"/>
        <v>8.8155260119112927E-2</v>
      </c>
      <c r="O1691" s="13">
        <f t="shared" si="2242"/>
        <v>8.0548926577093602E-2</v>
      </c>
      <c r="P1691" s="13">
        <f t="shared" si="2243"/>
        <v>0.11845619906628525</v>
      </c>
      <c r="Q1691" s="13">
        <f t="shared" si="2244"/>
        <v>6.4821081330085878E-2</v>
      </c>
      <c r="R1691" s="13">
        <f t="shared" si="2245"/>
        <v>5.4117699093052196E-2</v>
      </c>
      <c r="S1691" s="13">
        <f t="shared" si="2246"/>
        <v>5.8520145847971987E-2</v>
      </c>
      <c r="T1691" s="13">
        <f t="shared" si="2247"/>
        <v>8.7101539980184953E-2</v>
      </c>
      <c r="U1691" s="13">
        <f t="shared" si="2248"/>
        <v>7.9586124970148858E-2</v>
      </c>
      <c r="V1691" s="13">
        <f t="shared" si="2249"/>
        <v>1.2849034296828368E-2</v>
      </c>
      <c r="W1691" s="13">
        <f t="shared" si="2250"/>
        <v>3.1775548270360651E-2</v>
      </c>
      <c r="X1691" s="13">
        <f t="shared" si="2251"/>
        <v>4.269751647568587E-2</v>
      </c>
      <c r="Y1691" s="13">
        <f t="shared" si="2252"/>
        <v>2.8686804987279838E-2</v>
      </c>
      <c r="Z1691" s="13">
        <f t="shared" si="2253"/>
        <v>2.423972178220608E-2</v>
      </c>
      <c r="AA1691" s="13">
        <f t="shared" si="2254"/>
        <v>3.5647220028391088E-2</v>
      </c>
      <c r="AB1691" s="13">
        <f t="shared" si="2255"/>
        <v>2.6211610578083064E-2</v>
      </c>
      <c r="AC1691" s="13">
        <f t="shared" si="2256"/>
        <v>1.5869312180007338E-3</v>
      </c>
      <c r="AD1691" s="13">
        <f t="shared" si="2257"/>
        <v>1.1682373779840658E-2</v>
      </c>
      <c r="AE1691" s="13">
        <f t="shared" si="2258"/>
        <v>1.5697867514221357E-2</v>
      </c>
      <c r="AF1691" s="13">
        <f t="shared" si="2259"/>
        <v>1.0546788227204255E-2</v>
      </c>
      <c r="AG1691" s="13">
        <f t="shared" si="2260"/>
        <v>4.7239852508086204E-3</v>
      </c>
      <c r="AH1691" s="13">
        <f t="shared" si="2261"/>
        <v>8.1428643760584826E-3</v>
      </c>
      <c r="AI1691" s="13">
        <f t="shared" si="2262"/>
        <v>1.1974992150602418E-2</v>
      </c>
      <c r="AJ1691" s="13">
        <f t="shared" si="2263"/>
        <v>8.8052821700317866E-3</v>
      </c>
      <c r="AK1691" s="13">
        <f t="shared" si="2264"/>
        <v>4.3163838505441412E-3</v>
      </c>
      <c r="AL1691" s="13">
        <f t="shared" si="2265"/>
        <v>1.2543700987891561E-4</v>
      </c>
      <c r="AM1691" s="13">
        <f t="shared" si="2266"/>
        <v>3.4360472642849423E-3</v>
      </c>
      <c r="AN1691" s="13">
        <f t="shared" si="2267"/>
        <v>4.6170937297371302E-3</v>
      </c>
      <c r="AO1691" s="13">
        <f t="shared" si="2268"/>
        <v>3.1020461695561415E-3</v>
      </c>
      <c r="AP1691" s="13">
        <f t="shared" si="2269"/>
        <v>1.3894296573161665E-3</v>
      </c>
      <c r="AQ1691" s="13">
        <f t="shared" si="2270"/>
        <v>4.6675194382405434E-4</v>
      </c>
      <c r="AR1691" s="13">
        <f t="shared" si="2271"/>
        <v>2.1883498776972387E-3</v>
      </c>
      <c r="AS1691" s="13">
        <f t="shared" si="2272"/>
        <v>3.2182130756402009E-3</v>
      </c>
      <c r="AT1691" s="13">
        <f t="shared" si="2273"/>
        <v>2.3663710053348362E-3</v>
      </c>
      <c r="AU1691" s="13">
        <f t="shared" si="2274"/>
        <v>1.1600043467756718E-3</v>
      </c>
      <c r="AV1691" s="13">
        <f t="shared" si="2275"/>
        <v>4.2647900989686019E-4</v>
      </c>
      <c r="AW1691" s="13">
        <f t="shared" si="2276"/>
        <v>6.8854256028893817E-6</v>
      </c>
      <c r="AX1691" s="13">
        <f t="shared" si="2277"/>
        <v>8.421819218777161E-4</v>
      </c>
      <c r="AY1691" s="13">
        <f t="shared" si="2278"/>
        <v>1.1316587263559572E-3</v>
      </c>
      <c r="AZ1691" s="13">
        <f t="shared" si="2279"/>
        <v>7.6031759865034039E-4</v>
      </c>
      <c r="BA1691" s="13">
        <f t="shared" si="2280"/>
        <v>3.4055193340186489E-4</v>
      </c>
      <c r="BB1691" s="13">
        <f t="shared" si="2281"/>
        <v>1.1440181663848731E-4</v>
      </c>
      <c r="BC1691" s="13">
        <f t="shared" si="2282"/>
        <v>3.0744857078211221E-5</v>
      </c>
      <c r="BD1691" s="13">
        <f t="shared" si="2283"/>
        <v>4.900891306030777E-4</v>
      </c>
      <c r="BE1691" s="13">
        <f t="shared" si="2284"/>
        <v>7.2073084126548983E-4</v>
      </c>
      <c r="BF1691" s="13">
        <f t="shared" si="2285"/>
        <v>5.2995762720961547E-4</v>
      </c>
      <c r="BG1691" s="13">
        <f t="shared" si="2286"/>
        <v>2.5978730713998444E-4</v>
      </c>
      <c r="BH1691" s="13">
        <f t="shared" si="2287"/>
        <v>9.5511567556442992E-5</v>
      </c>
      <c r="BI1691" s="13">
        <f t="shared" si="2288"/>
        <v>2.8092086984598999E-5</v>
      </c>
      <c r="BJ1691" s="14">
        <f t="shared" si="2289"/>
        <v>0.40211999155350597</v>
      </c>
      <c r="BK1691" s="14">
        <f t="shared" si="2290"/>
        <v>0.25261402392859739</v>
      </c>
      <c r="BL1691" s="14">
        <f t="shared" si="2291"/>
        <v>0.32083468967010964</v>
      </c>
      <c r="BM1691" s="14">
        <f t="shared" si="2292"/>
        <v>0.53263986968476007</v>
      </c>
      <c r="BN1691" s="14">
        <f t="shared" si="2293"/>
        <v>0.466043783948906</v>
      </c>
    </row>
    <row r="1692" spans="1:66" x14ac:dyDescent="0.25">
      <c r="A1692" t="s">
        <v>349</v>
      </c>
      <c r="B1692" t="s">
        <v>280</v>
      </c>
      <c r="C1692" t="s">
        <v>274</v>
      </c>
      <c r="D1692" s="7" t="s">
        <v>408</v>
      </c>
      <c r="E1692" s="10">
        <f>VLOOKUP(A1692,home!$A$2:$E$405,3,FALSE)</f>
        <v>1.53</v>
      </c>
      <c r="F1692" s="10">
        <f>VLOOKUP(B1692,home!$B$2:$E$405,3,FALSE)</f>
        <v>0.49020000000000002</v>
      </c>
      <c r="G1692" s="10">
        <f>VLOOKUP(C1692,away!$B$2:$E$405,4,FALSE)</f>
        <v>0.76249999999999996</v>
      </c>
      <c r="H1692" s="10">
        <f>VLOOKUP(A1692,away!$A$2:$E$405,3,FALSE)</f>
        <v>1.075</v>
      </c>
      <c r="I1692" s="10">
        <f>VLOOKUP(C1692,away!$B$2:$E$405,3,FALSE)</f>
        <v>0.85270000000000001</v>
      </c>
      <c r="J1692" s="10">
        <f>VLOOKUP(B1692,home!$B$2:$E$405,4,FALSE)</f>
        <v>0.62019999999999997</v>
      </c>
      <c r="K1692" s="12">
        <f t="shared" si="2238"/>
        <v>0.57187957499999997</v>
      </c>
      <c r="L1692" s="12">
        <f t="shared" si="2239"/>
        <v>0.56850788050000001</v>
      </c>
      <c r="M1692" s="13">
        <f t="shared" si="2240"/>
        <v>0.31969513018009438</v>
      </c>
      <c r="N1692" s="13">
        <f t="shared" si="2241"/>
        <v>0.18282711517696204</v>
      </c>
      <c r="O1692" s="13">
        <f t="shared" si="2242"/>
        <v>0.18174920086485702</v>
      </c>
      <c r="P1692" s="13">
        <f t="shared" si="2243"/>
        <v>0.10393865574718406</v>
      </c>
      <c r="Q1692" s="13">
        <f t="shared" si="2244"/>
        <v>5.2277546462938543E-2</v>
      </c>
      <c r="R1692" s="13">
        <f t="shared" si="2245"/>
        <v>5.1662926483124323E-2</v>
      </c>
      <c r="S1692" s="13">
        <f t="shared" si="2246"/>
        <v>8.4480831413085884E-3</v>
      </c>
      <c r="T1692" s="13">
        <f t="shared" si="2247"/>
        <v>2.9720197137385461E-2</v>
      </c>
      <c r="U1692" s="13">
        <f t="shared" si="2248"/>
        <v>2.9544972440425376E-2</v>
      </c>
      <c r="V1692" s="13">
        <f t="shared" si="2249"/>
        <v>3.051804750681658E-4</v>
      </c>
      <c r="W1692" s="13">
        <f t="shared" si="2250"/>
        <v>9.9654870177560157E-3</v>
      </c>
      <c r="X1692" s="13">
        <f t="shared" si="2251"/>
        <v>5.6654579026147378E-3</v>
      </c>
      <c r="Y1692" s="13">
        <f t="shared" si="2252"/>
        <v>1.6104287321387399E-3</v>
      </c>
      <c r="Z1692" s="13">
        <f t="shared" si="2253"/>
        <v>9.7902602784494426E-3</v>
      </c>
      <c r="AA1692" s="13">
        <f t="shared" si="2254"/>
        <v>5.5988498871790485E-3</v>
      </c>
      <c r="AB1692" s="13">
        <f t="shared" si="2255"/>
        <v>1.6009339469843758E-3</v>
      </c>
      <c r="AC1692" s="13">
        <f t="shared" si="2256"/>
        <v>6.2012299657573874E-6</v>
      </c>
      <c r="AD1692" s="13">
        <f t="shared" si="2257"/>
        <v>1.4247646200955817E-3</v>
      </c>
      <c r="AE1692" s="13">
        <f t="shared" si="2258"/>
        <v>8.0998991438192673E-4</v>
      </c>
      <c r="AF1692" s="13">
        <f t="shared" si="2259"/>
        <v>2.3024282472582281E-4</v>
      </c>
      <c r="AG1692" s="13">
        <f t="shared" si="2260"/>
        <v>4.3631620095070177E-5</v>
      </c>
      <c r="AH1692" s="13">
        <f t="shared" si="2261"/>
        <v>1.3914600301111579E-3</v>
      </c>
      <c r="AI1692" s="13">
        <f t="shared" si="2262"/>
        <v>7.9574757064945604E-4</v>
      </c>
      <c r="AJ1692" s="13">
        <f t="shared" si="2263"/>
        <v>2.2753589125514668E-4</v>
      </c>
      <c r="AK1692" s="13">
        <f t="shared" si="2264"/>
        <v>4.33743762627465E-5</v>
      </c>
      <c r="AL1692" s="13">
        <f t="shared" si="2265"/>
        <v>8.0645270543456278E-8</v>
      </c>
      <c r="AM1692" s="13">
        <f t="shared" si="2266"/>
        <v>1.6295875708305959E-4</v>
      </c>
      <c r="AN1692" s="13">
        <f t="shared" si="2267"/>
        <v>9.264333759820456E-5</v>
      </c>
      <c r="AO1692" s="13">
        <f t="shared" si="2268"/>
        <v>2.6334233750200618E-5</v>
      </c>
      <c r="AP1692" s="13">
        <f t="shared" si="2269"/>
        <v>4.9904064713060406E-6</v>
      </c>
      <c r="AQ1692" s="13">
        <f t="shared" si="2270"/>
        <v>7.092713514589201E-7</v>
      </c>
      <c r="AR1692" s="13">
        <f t="shared" si="2271"/>
        <v>1.5821119850379216E-4</v>
      </c>
      <c r="AS1692" s="13">
        <f t="shared" si="2272"/>
        <v>9.0477752960589272E-5</v>
      </c>
      <c r="AT1692" s="13">
        <f t="shared" si="2273"/>
        <v>2.587118945502839E-5</v>
      </c>
      <c r="AU1692" s="13">
        <f t="shared" si="2274"/>
        <v>4.9317349434287062E-6</v>
      </c>
      <c r="AV1692" s="13">
        <f t="shared" si="2275"/>
        <v>7.0508962086516418E-7</v>
      </c>
      <c r="AW1692" s="13">
        <f t="shared" si="2276"/>
        <v>7.2831201956662099E-10</v>
      </c>
      <c r="AX1692" s="13">
        <f t="shared" si="2277"/>
        <v>1.5532130790531383E-5</v>
      </c>
      <c r="AY1692" s="13">
        <f t="shared" si="2278"/>
        <v>8.8301387553737851E-6</v>
      </c>
      <c r="AZ1692" s="13">
        <f t="shared" si="2279"/>
        <v>2.5100017341692294E-6</v>
      </c>
      <c r="BA1692" s="13">
        <f t="shared" si="2280"/>
        <v>4.7565192198129104E-7</v>
      </c>
      <c r="BB1692" s="13">
        <f t="shared" si="2281"/>
        <v>6.7602966505333777E-8</v>
      </c>
      <c r="BC1692" s="13">
        <f t="shared" si="2282"/>
        <v>7.6865638406919619E-9</v>
      </c>
      <c r="BD1692" s="13">
        <f t="shared" si="2283"/>
        <v>1.4990718855459273E-5</v>
      </c>
      <c r="BE1692" s="13">
        <f t="shared" si="2284"/>
        <v>8.5728859280045345E-6</v>
      </c>
      <c r="BF1692" s="13">
        <f t="shared" si="2285"/>
        <v>2.4513291805153566E-6</v>
      </c>
      <c r="BG1692" s="13">
        <f t="shared" si="2286"/>
        <v>4.6728836331274012E-7</v>
      </c>
      <c r="BH1692" s="13">
        <f t="shared" si="2287"/>
        <v>6.6808167653433835E-8</v>
      </c>
      <c r="BI1692" s="13">
        <f t="shared" si="2288"/>
        <v>7.6412453048349013E-9</v>
      </c>
      <c r="BJ1692" s="14">
        <f t="shared" si="2289"/>
        <v>0.28488992062808055</v>
      </c>
      <c r="BK1692" s="14">
        <f t="shared" si="2290"/>
        <v>0.43240216155764677</v>
      </c>
      <c r="BL1692" s="14">
        <f t="shared" si="2291"/>
        <v>0.27292175512807254</v>
      </c>
      <c r="BM1692" s="14">
        <f t="shared" si="2292"/>
        <v>0.10784469326664572</v>
      </c>
      <c r="BN1692" s="14">
        <f t="shared" si="2293"/>
        <v>0.89215057491516037</v>
      </c>
    </row>
    <row r="1693" spans="1:66" x14ac:dyDescent="0.25">
      <c r="A1693" t="s">
        <v>349</v>
      </c>
      <c r="B1693" t="s">
        <v>284</v>
      </c>
      <c r="C1693" t="s">
        <v>281</v>
      </c>
      <c r="D1693" s="7" t="s">
        <v>408</v>
      </c>
      <c r="E1693" s="10">
        <f>VLOOKUP(A1693,home!$A$2:$E$405,3,FALSE)</f>
        <v>1.53</v>
      </c>
      <c r="F1693" s="10">
        <f>VLOOKUP(B1693,home!$B$2:$E$405,3,FALSE)</f>
        <v>0.65359999999999996</v>
      </c>
      <c r="G1693" s="10">
        <f>VLOOKUP(C1693,away!$B$2:$E$405,4,FALSE)</f>
        <v>1.0348999999999999</v>
      </c>
      <c r="H1693" s="10">
        <f>VLOOKUP(A1693,away!$A$2:$E$405,3,FALSE)</f>
        <v>1.075</v>
      </c>
      <c r="I1693" s="10">
        <f>VLOOKUP(C1693,away!$B$2:$E$405,3,FALSE)</f>
        <v>1.1628000000000001</v>
      </c>
      <c r="J1693" s="10">
        <f>VLOOKUP(B1693,home!$B$2:$E$405,4,FALSE)</f>
        <v>0.62019999999999997</v>
      </c>
      <c r="K1693" s="12">
        <f t="shared" si="2238"/>
        <v>1.0349082791999999</v>
      </c>
      <c r="L1693" s="12">
        <f t="shared" si="2239"/>
        <v>0.77525620200000001</v>
      </c>
      <c r="M1693" s="13">
        <f t="shared" si="2240"/>
        <v>0.16362722098753127</v>
      </c>
      <c r="N1693" s="13">
        <f t="shared" si="2241"/>
        <v>0.16933916570248411</v>
      </c>
      <c r="O1693" s="13">
        <f t="shared" si="2242"/>
        <v>0.12685301788660819</v>
      </c>
      <c r="P1693" s="13">
        <f t="shared" si="2243"/>
        <v>0.13128123845235648</v>
      </c>
      <c r="Q1693" s="13">
        <f t="shared" si="2244"/>
        <v>8.762525228916071E-2</v>
      </c>
      <c r="R1693" s="13">
        <f t="shared" si="2245"/>
        <v>4.9171794429504957E-2</v>
      </c>
      <c r="S1693" s="13">
        <f t="shared" si="2246"/>
        <v>2.6332360021713321E-2</v>
      </c>
      <c r="T1693" s="13">
        <f t="shared" si="2247"/>
        <v>6.7932020288986539E-2</v>
      </c>
      <c r="U1693" s="13">
        <f t="shared" si="2248"/>
        <v>5.0888297158215121E-2</v>
      </c>
      <c r="V1693" s="13">
        <f t="shared" si="2249"/>
        <v>2.3474393768417412E-3</v>
      </c>
      <c r="W1693" s="13">
        <f t="shared" si="2250"/>
        <v>3.0228033020347062E-2</v>
      </c>
      <c r="X1693" s="13">
        <f t="shared" si="2251"/>
        <v>2.3434470073284849E-2</v>
      </c>
      <c r="Y1693" s="13">
        <f t="shared" si="2252"/>
        <v>9.0838591324487374E-3</v>
      </c>
      <c r="Z1693" s="13">
        <f t="shared" si="2253"/>
        <v>1.2706912864980926E-2</v>
      </c>
      <c r="AA1693" s="13">
        <f t="shared" si="2254"/>
        <v>1.3150489327041751E-2</v>
      </c>
      <c r="AB1693" s="13">
        <f t="shared" si="2255"/>
        <v>6.80477514004337E-3</v>
      </c>
      <c r="AC1693" s="13">
        <f t="shared" si="2256"/>
        <v>1.177122099258989E-4</v>
      </c>
      <c r="AD1693" s="13">
        <f t="shared" si="2257"/>
        <v>7.8208104091720375E-3</v>
      </c>
      <c r="AE1693" s="13">
        <f t="shared" si="2258"/>
        <v>6.0631317743767791E-3</v>
      </c>
      <c r="AF1693" s="13">
        <f t="shared" si="2259"/>
        <v>2.3502402558144312E-3</v>
      </c>
      <c r="AG1693" s="13">
        <f t="shared" si="2260"/>
        <v>6.073461115034016E-4</v>
      </c>
      <c r="AH1693" s="13">
        <f t="shared" si="2261"/>
        <v>2.4627782517125129E-3</v>
      </c>
      <c r="AI1693" s="13">
        <f t="shared" si="2262"/>
        <v>2.5487496025309807E-3</v>
      </c>
      <c r="AJ1693" s="13">
        <f t="shared" si="2263"/>
        <v>1.3188610326335102E-3</v>
      </c>
      <c r="AK1693" s="13">
        <f t="shared" si="2264"/>
        <v>4.5496673392889374E-4</v>
      </c>
      <c r="AL1693" s="13">
        <f t="shared" si="2265"/>
        <v>3.7777099939168119E-6</v>
      </c>
      <c r="AM1693" s="13">
        <f t="shared" si="2266"/>
        <v>1.6187642885011368E-3</v>
      </c>
      <c r="AN1693" s="13">
        <f t="shared" si="2267"/>
        <v>1.2549570542366236E-3</v>
      </c>
      <c r="AO1693" s="13">
        <f t="shared" si="2268"/>
        <v>4.8645661977029641E-4</v>
      </c>
      <c r="AP1693" s="13">
        <f t="shared" si="2269"/>
        <v>1.2570950382695937E-4</v>
      </c>
      <c r="AQ1693" s="13">
        <f t="shared" si="2270"/>
        <v>2.4364268123048248E-5</v>
      </c>
      <c r="AR1693" s="13">
        <f t="shared" si="2271"/>
        <v>3.8185682275816869E-4</v>
      </c>
      <c r="AS1693" s="13">
        <f t="shared" si="2272"/>
        <v>3.9518678734143571E-4</v>
      </c>
      <c r="AT1693" s="13">
        <f t="shared" si="2273"/>
        <v>2.0449103902505072E-4</v>
      </c>
      <c r="AU1693" s="13">
        <f t="shared" si="2274"/>
        <v>7.0543156436411776E-5</v>
      </c>
      <c r="AV1693" s="13">
        <f t="shared" si="2275"/>
        <v>1.8251424159235823E-5</v>
      </c>
      <c r="AW1693" s="13">
        <f t="shared" si="2276"/>
        <v>8.4192464962279264E-8</v>
      </c>
      <c r="AX1693" s="13">
        <f t="shared" si="2277"/>
        <v>2.7921209404052052E-4</v>
      </c>
      <c r="AY1693" s="13">
        <f t="shared" si="2278"/>
        <v>2.1646090757832074E-4</v>
      </c>
      <c r="AZ1693" s="13">
        <f t="shared" si="2279"/>
        <v>8.3906330545320979E-5</v>
      </c>
      <c r="BA1693" s="13">
        <f t="shared" si="2280"/>
        <v>2.1682967714107381E-5</v>
      </c>
      <c r="BB1693" s="13">
        <f t="shared" si="2281"/>
        <v>4.202463799531877E-6</v>
      </c>
      <c r="BC1693" s="13">
        <f t="shared" si="2282"/>
        <v>6.5159722485351479E-7</v>
      </c>
      <c r="BD1693" s="13">
        <f t="shared" si="2283"/>
        <v>4.9339478353214139E-5</v>
      </c>
      <c r="BE1693" s="13">
        <f t="shared" si="2284"/>
        <v>5.1061834639150495E-5</v>
      </c>
      <c r="BF1693" s="13">
        <f t="shared" si="2285"/>
        <v>2.6422157709599085E-5</v>
      </c>
      <c r="BG1693" s="13">
        <f t="shared" si="2286"/>
        <v>9.114836589330735E-6</v>
      </c>
      <c r="BH1693" s="13">
        <f t="shared" si="2287"/>
        <v>2.3582549624633667E-6</v>
      </c>
      <c r="BI1693" s="13">
        <f t="shared" si="2288"/>
        <v>4.8811551702356488E-7</v>
      </c>
      <c r="BJ1693" s="14">
        <f t="shared" si="2289"/>
        <v>0.4086006971529394</v>
      </c>
      <c r="BK1693" s="14">
        <f t="shared" si="2290"/>
        <v>0.32392620966594093</v>
      </c>
      <c r="BL1693" s="14">
        <f t="shared" si="2291"/>
        <v>0.25486284346971033</v>
      </c>
      <c r="BM1693" s="14">
        <f t="shared" si="2292"/>
        <v>0.27198259669081259</v>
      </c>
      <c r="BN1693" s="14">
        <f t="shared" si="2293"/>
        <v>0.72789768974764568</v>
      </c>
    </row>
    <row r="1694" spans="1:66" x14ac:dyDescent="0.25">
      <c r="A1694" t="s">
        <v>338</v>
      </c>
      <c r="B1694" t="s">
        <v>77</v>
      </c>
      <c r="C1694" t="s">
        <v>71</v>
      </c>
      <c r="D1694" s="7" t="s">
        <v>409</v>
      </c>
      <c r="E1694" s="10">
        <f>VLOOKUP(A1694,home!$A$2:$E$405,3,FALSE)</f>
        <v>1.3033999999999999</v>
      </c>
      <c r="F1694" s="10">
        <f>VLOOKUP(B1694,home!$B$2:$E$405,3,FALSE)</f>
        <v>1.1082000000000001</v>
      </c>
      <c r="G1694" s="10">
        <f>VLOOKUP(C1694,away!$B$2:$E$405,4,FALSE)</f>
        <v>1.2466999999999999</v>
      </c>
      <c r="H1694" s="10">
        <f>VLOOKUP(A1694,away!$A$2:$E$405,3,FALSE)</f>
        <v>1.0085</v>
      </c>
      <c r="I1694" s="10">
        <f>VLOOKUP(C1694,away!$B$2:$E$405,3,FALSE)</f>
        <v>0.86760000000000004</v>
      </c>
      <c r="J1694" s="10">
        <f>VLOOKUP(B1694,home!$B$2:$E$405,4,FALSE)</f>
        <v>1.873</v>
      </c>
      <c r="K1694" s="12">
        <f t="shared" si="2238"/>
        <v>1.8007682379959997</v>
      </c>
      <c r="L1694" s="12">
        <f t="shared" si="2239"/>
        <v>1.6388274258000002</v>
      </c>
      <c r="M1694" s="13">
        <f t="shared" si="2240"/>
        <v>3.2077652862453884E-2</v>
      </c>
      <c r="N1694" s="13">
        <f t="shared" si="2241"/>
        <v>5.7764418424168407E-2</v>
      </c>
      <c r="O1694" s="13">
        <f t="shared" si="2242"/>
        <v>5.2569737266281315E-2</v>
      </c>
      <c r="P1694" s="13">
        <f t="shared" si="2243"/>
        <v>9.4665913148914024E-2</v>
      </c>
      <c r="Q1694" s="13">
        <f t="shared" si="2244"/>
        <v>5.2010164992276717E-2</v>
      </c>
      <c r="R1694" s="13">
        <f t="shared" si="2245"/>
        <v>4.3076363599541069E-2</v>
      </c>
      <c r="S1694" s="13">
        <f t="shared" si="2246"/>
        <v>6.9843288961511846E-2</v>
      </c>
      <c r="T1694" s="13">
        <f t="shared" si="2247"/>
        <v>8.5235684809726153E-2</v>
      </c>
      <c r="U1694" s="13">
        <f t="shared" si="2248"/>
        <v>7.757054737842059E-2</v>
      </c>
      <c r="V1694" s="13">
        <f t="shared" si="2249"/>
        <v>2.2901989865432355E-2</v>
      </c>
      <c r="W1694" s="13">
        <f t="shared" si="2250"/>
        <v>3.1219417723674443E-2</v>
      </c>
      <c r="X1694" s="13">
        <f t="shared" si="2251"/>
        <v>5.1163237983064297E-2</v>
      </c>
      <c r="Y1694" s="13">
        <f t="shared" si="2252"/>
        <v>4.1923858799689032E-2</v>
      </c>
      <c r="Z1694" s="13">
        <f t="shared" si="2253"/>
        <v>2.3531575356886911E-2</v>
      </c>
      <c r="AA1694" s="13">
        <f t="shared" si="2254"/>
        <v>4.2374913492691325E-2</v>
      </c>
      <c r="AB1694" s="13">
        <f t="shared" si="2255"/>
        <v>3.8153699152733346E-2</v>
      </c>
      <c r="AC1694" s="13">
        <f t="shared" si="2256"/>
        <v>4.2241981373190756E-3</v>
      </c>
      <c r="AD1694" s="13">
        <f t="shared" si="2257"/>
        <v>1.4054733961380584E-2</v>
      </c>
      <c r="AE1694" s="13">
        <f t="shared" si="2258"/>
        <v>2.3033283478233187E-2</v>
      </c>
      <c r="AF1694" s="13">
        <f t="shared" si="2259"/>
        <v>1.8873788335177284E-2</v>
      </c>
      <c r="AG1694" s="13">
        <f t="shared" si="2260"/>
        <v>1.0310293984144221E-2</v>
      </c>
      <c r="AH1694" s="13">
        <f t="shared" si="2261"/>
        <v>9.6410477667864241E-3</v>
      </c>
      <c r="AI1694" s="13">
        <f t="shared" si="2262"/>
        <v>1.7361292599431255E-2</v>
      </c>
      <c r="AJ1694" s="13">
        <f t="shared" si="2263"/>
        <v>1.5631832141805409E-2</v>
      </c>
      <c r="AK1694" s="13">
        <f t="shared" si="2264"/>
        <v>9.38310227421605E-3</v>
      </c>
      <c r="AL1694" s="13">
        <f t="shared" si="2265"/>
        <v>4.9864941890347678E-4</v>
      </c>
      <c r="AM1694" s="13">
        <f t="shared" si="2266"/>
        <v>5.0618637022275701E-3</v>
      </c>
      <c r="AN1694" s="13">
        <f t="shared" si="2267"/>
        <v>8.2955210608720697E-3</v>
      </c>
      <c r="AO1694" s="13">
        <f t="shared" si="2268"/>
        <v>6.7974637129293303E-3</v>
      </c>
      <c r="AP1694" s="13">
        <f t="shared" si="2269"/>
        <v>3.713289986209629E-3</v>
      </c>
      <c r="AQ1694" s="13">
        <f t="shared" si="2270"/>
        <v>1.5213603673372112E-3</v>
      </c>
      <c r="AR1694" s="13">
        <f t="shared" si="2271"/>
        <v>3.1600026987314862E-3</v>
      </c>
      <c r="AS1694" s="13">
        <f t="shared" si="2272"/>
        <v>5.6904324918573019E-3</v>
      </c>
      <c r="AT1694" s="13">
        <f t="shared" si="2273"/>
        <v>5.1235750458985306E-3</v>
      </c>
      <c r="AU1694" s="13">
        <f t="shared" si="2274"/>
        <v>3.0754570692143224E-3</v>
      </c>
      <c r="AV1694" s="13">
        <f t="shared" si="2275"/>
        <v>1.3845463518903547E-3</v>
      </c>
      <c r="AW1694" s="13">
        <f t="shared" si="2276"/>
        <v>4.0877456187753251E-5</v>
      </c>
      <c r="AX1694" s="13">
        <f t="shared" si="2277"/>
        <v>1.5192072300060416E-3</v>
      </c>
      <c r="AY1694" s="13">
        <f t="shared" si="2278"/>
        <v>2.4897184740075504E-3</v>
      </c>
      <c r="AZ1694" s="13">
        <f t="shared" si="2279"/>
        <v>2.040109458862249E-3</v>
      </c>
      <c r="BA1694" s="13">
        <f t="shared" si="2280"/>
        <v>1.1144624442724839E-3</v>
      </c>
      <c r="BB1694" s="13">
        <f t="shared" si="2281"/>
        <v>4.5660290467446275E-4</v>
      </c>
      <c r="BC1694" s="13">
        <f t="shared" si="2282"/>
        <v>1.4965867257609047E-4</v>
      </c>
      <c r="BD1694" s="13">
        <f t="shared" si="2283"/>
        <v>8.6311651471386282E-4</v>
      </c>
      <c r="BE1694" s="13">
        <f t="shared" si="2284"/>
        <v>1.5542728053865309E-3</v>
      </c>
      <c r="BF1694" s="13">
        <f t="shared" si="2285"/>
        <v>1.3994425505605018E-3</v>
      </c>
      <c r="BG1694" s="13">
        <f t="shared" si="2286"/>
        <v>8.4002389864982043E-4</v>
      </c>
      <c r="BH1694" s="13">
        <f t="shared" si="2287"/>
        <v>3.7817208896154204E-4</v>
      </c>
      <c r="BI1694" s="13">
        <f t="shared" si="2288"/>
        <v>1.3620005725970851E-4</v>
      </c>
      <c r="BJ1694" s="14">
        <f t="shared" si="2289"/>
        <v>0.41874814050550896</v>
      </c>
      <c r="BK1694" s="14">
        <f t="shared" si="2290"/>
        <v>0.22670141086854223</v>
      </c>
      <c r="BL1694" s="14">
        <f t="shared" si="2291"/>
        <v>0.32936777724503086</v>
      </c>
      <c r="BM1694" s="14">
        <f t="shared" si="2292"/>
        <v>0.66373581266451354</v>
      </c>
      <c r="BN1694" s="14">
        <f t="shared" si="2293"/>
        <v>0.33216425029363544</v>
      </c>
    </row>
    <row r="1695" spans="1:66" x14ac:dyDescent="0.25">
      <c r="A1695" t="s">
        <v>339</v>
      </c>
      <c r="B1695" t="s">
        <v>117</v>
      </c>
      <c r="C1695" t="s">
        <v>116</v>
      </c>
      <c r="D1695" s="7" t="s">
        <v>409</v>
      </c>
      <c r="E1695" s="10">
        <f>VLOOKUP(A1695,home!$A$2:$E$405,3,FALSE)</f>
        <v>1.2199</v>
      </c>
      <c r="F1695" s="10">
        <f>VLOOKUP(B1695,home!$B$2:$E$405,3,FALSE)</f>
        <v>1.0720000000000001</v>
      </c>
      <c r="G1695" s="10">
        <f>VLOOKUP(C1695,away!$B$2:$E$405,4,FALSE)</f>
        <v>1.5224</v>
      </c>
      <c r="H1695" s="10">
        <f>VLOOKUP(A1695,away!$A$2:$E$405,3,FALSE)</f>
        <v>1.0142</v>
      </c>
      <c r="I1695" s="10">
        <f>VLOOKUP(C1695,away!$B$2:$E$405,3,FALSE)</f>
        <v>0.98599999999999999</v>
      </c>
      <c r="J1695" s="10">
        <f>VLOOKUP(B1695,home!$B$2:$E$405,4,FALSE)</f>
        <v>1.1376999999999999</v>
      </c>
      <c r="K1695" s="12">
        <f t="shared" si="2238"/>
        <v>1.9908924147200002</v>
      </c>
      <c r="L1695" s="12">
        <f t="shared" si="2239"/>
        <v>1.1377013652399999</v>
      </c>
      <c r="M1695" s="13">
        <f t="shared" si="2240"/>
        <v>4.3779317340604848E-2</v>
      </c>
      <c r="N1695" s="13">
        <f t="shared" si="2241"/>
        <v>8.7159910815029953E-2</v>
      </c>
      <c r="O1695" s="13">
        <f t="shared" si="2242"/>
        <v>4.9807789107681327E-2</v>
      </c>
      <c r="P1695" s="13">
        <f t="shared" si="2243"/>
        <v>9.9161949528456209E-2</v>
      </c>
      <c r="Q1695" s="13">
        <f t="shared" si="2244"/>
        <v>8.6763002654657445E-2</v>
      </c>
      <c r="R1695" s="13">
        <f t="shared" si="2245"/>
        <v>2.833319483369753E-2</v>
      </c>
      <c r="S1695" s="13">
        <f t="shared" si="2246"/>
        <v>5.6151470783465225E-2</v>
      </c>
      <c r="T1695" s="13">
        <f t="shared" si="2247"/>
        <v>9.871038657252551E-2</v>
      </c>
      <c r="U1695" s="13">
        <f t="shared" si="2248"/>
        <v>5.6408342679192307E-2</v>
      </c>
      <c r="V1695" s="13">
        <f t="shared" si="2249"/>
        <v>1.4131709395655697E-2</v>
      </c>
      <c r="W1695" s="13">
        <f t="shared" si="2250"/>
        <v>5.757860128782958E-2</v>
      </c>
      <c r="X1695" s="13">
        <f t="shared" si="2251"/>
        <v>6.5507253293773327E-2</v>
      </c>
      <c r="Y1695" s="13">
        <f t="shared" si="2252"/>
        <v>3.7263845752724206E-2</v>
      </c>
      <c r="Z1695" s="13">
        <f t="shared" si="2253"/>
        <v>1.0744904814636195E-2</v>
      </c>
      <c r="AA1695" s="13">
        <f t="shared" si="2254"/>
        <v>2.1391949492347611E-2</v>
      </c>
      <c r="AB1695" s="13">
        <f t="shared" si="2255"/>
        <v>2.1294534990194115E-2</v>
      </c>
      <c r="AC1695" s="13">
        <f t="shared" si="2256"/>
        <v>2.0005563399670477E-3</v>
      </c>
      <c r="AD1695" s="13">
        <f t="shared" si="2257"/>
        <v>2.8658200138531788E-2</v>
      </c>
      <c r="AE1695" s="13">
        <f t="shared" si="2258"/>
        <v>3.260447342292877E-2</v>
      </c>
      <c r="AF1695" s="13">
        <f t="shared" si="2259"/>
        <v>1.854707696309868E-2</v>
      </c>
      <c r="AG1695" s="13">
        <f t="shared" si="2260"/>
        <v>7.0336782607095727E-3</v>
      </c>
      <c r="AH1695" s="13">
        <f t="shared" si="2261"/>
        <v>3.0561232192463628E-3</v>
      </c>
      <c r="AI1695" s="13">
        <f t="shared" si="2262"/>
        <v>6.0844125356472522E-3</v>
      </c>
      <c r="AJ1695" s="13">
        <f t="shared" si="2263"/>
        <v>6.0567053826237E-3</v>
      </c>
      <c r="AK1695" s="13">
        <f t="shared" si="2264"/>
        <v>4.0194162681531061E-3</v>
      </c>
      <c r="AL1695" s="13">
        <f t="shared" si="2265"/>
        <v>1.8125368677565084E-4</v>
      </c>
      <c r="AM1695" s="13">
        <f t="shared" si="2266"/>
        <v>1.1411078655066109E-2</v>
      </c>
      <c r="AN1695" s="13">
        <f t="shared" si="2267"/>
        <v>1.2982399764729733E-2</v>
      </c>
      <c r="AO1695" s="13">
        <f t="shared" si="2268"/>
        <v>7.385046968212238E-3</v>
      </c>
      <c r="AP1695" s="13">
        <f t="shared" si="2269"/>
        <v>2.8006593393655279E-3</v>
      </c>
      <c r="AQ1695" s="13">
        <f t="shared" si="2270"/>
        <v>7.9657848849207951E-4</v>
      </c>
      <c r="AR1695" s="13">
        <f t="shared" si="2271"/>
        <v>6.9539111177564989E-4</v>
      </c>
      <c r="AS1695" s="13">
        <f t="shared" si="2272"/>
        <v>1.3844488896978492E-3</v>
      </c>
      <c r="AT1695" s="13">
        <f t="shared" si="2273"/>
        <v>1.3781443965334875E-3</v>
      </c>
      <c r="AU1695" s="13">
        <f t="shared" si="2274"/>
        <v>9.1457907514913073E-4</v>
      </c>
      <c r="AV1695" s="13">
        <f t="shared" si="2275"/>
        <v>4.5520713584400939E-4</v>
      </c>
      <c r="AW1695" s="13">
        <f t="shared" si="2276"/>
        <v>1.1404084312778821E-5</v>
      </c>
      <c r="AX1695" s="13">
        <f t="shared" si="2277"/>
        <v>3.7863716563574013E-3</v>
      </c>
      <c r="AY1695" s="13">
        <f t="shared" si="2278"/>
        <v>4.3077602027438546E-3</v>
      </c>
      <c r="AZ1695" s="13">
        <f t="shared" si="2279"/>
        <v>2.450472331894112E-3</v>
      </c>
      <c r="BA1695" s="13">
        <f t="shared" si="2280"/>
        <v>9.2930190582625894E-4</v>
      </c>
      <c r="BB1695" s="13">
        <f t="shared" si="2281"/>
        <v>2.6431701174466722E-4</v>
      </c>
      <c r="BC1695" s="13">
        <f t="shared" si="2282"/>
        <v>6.0142765023612982E-5</v>
      </c>
      <c r="BD1695" s="13">
        <f t="shared" si="2283"/>
        <v>1.3185790287381958E-4</v>
      </c>
      <c r="BE1695" s="13">
        <f t="shared" si="2284"/>
        <v>2.6251489865237391E-4</v>
      </c>
      <c r="BF1695" s="13">
        <f t="shared" si="2285"/>
        <v>2.6131946023900048E-4</v>
      </c>
      <c r="BG1695" s="13">
        <f t="shared" si="2286"/>
        <v>1.7341964373618354E-4</v>
      </c>
      <c r="BH1695" s="13">
        <f t="shared" si="2287"/>
        <v>8.6314963319453165E-5</v>
      </c>
      <c r="BI1695" s="13">
        <f t="shared" si="2288"/>
        <v>3.4368761149906843E-5</v>
      </c>
      <c r="BJ1695" s="14">
        <f t="shared" si="2289"/>
        <v>0.56700055825126439</v>
      </c>
      <c r="BK1695" s="14">
        <f t="shared" si="2290"/>
        <v>0.21971401727766851</v>
      </c>
      <c r="BL1695" s="14">
        <f t="shared" si="2291"/>
        <v>0.20223003474775422</v>
      </c>
      <c r="BM1695" s="14">
        <f t="shared" si="2292"/>
        <v>0.60038799469276494</v>
      </c>
      <c r="BN1695" s="14">
        <f t="shared" si="2293"/>
        <v>0.39500516428012727</v>
      </c>
    </row>
    <row r="1696" spans="1:66" x14ac:dyDescent="0.25">
      <c r="A1696" t="s">
        <v>290</v>
      </c>
      <c r="B1696" t="s">
        <v>314</v>
      </c>
      <c r="C1696" t="s">
        <v>303</v>
      </c>
      <c r="D1696" s="7" t="s">
        <v>409</v>
      </c>
      <c r="E1696" s="10">
        <f>VLOOKUP(A1696,home!$A$2:$E$405,3,FALSE)</f>
        <v>1.6512</v>
      </c>
      <c r="F1696" s="10">
        <f>VLOOKUP(B1696,home!$B$2:$E$405,3,FALSE)</f>
        <v>1.022</v>
      </c>
      <c r="G1696" s="10">
        <f>VLOOKUP(C1696,away!$B$2:$E$405,4,FALSE)</f>
        <v>1.1734</v>
      </c>
      <c r="H1696" s="10">
        <f>VLOOKUP(A1696,away!$A$2:$E$405,3,FALSE)</f>
        <v>1.1418999999999999</v>
      </c>
      <c r="I1696" s="10">
        <f>VLOOKUP(C1696,away!$B$2:$E$405,3,FALSE)</f>
        <v>1.0947</v>
      </c>
      <c r="J1696" s="10">
        <f>VLOOKUP(B1696,home!$B$2:$E$405,4,FALSE)</f>
        <v>0.76629999999999998</v>
      </c>
      <c r="K1696" s="12">
        <f t="shared" si="2238"/>
        <v>1.9801434777600002</v>
      </c>
      <c r="L1696" s="12">
        <f t="shared" si="2239"/>
        <v>0.957904065759</v>
      </c>
      <c r="M1696" s="13">
        <f t="shared" si="2240"/>
        <v>5.2969047603020097E-2</v>
      </c>
      <c r="N1696" s="13">
        <f t="shared" si="2241"/>
        <v>0.10488631413427922</v>
      </c>
      <c r="O1696" s="13">
        <f t="shared" si="2242"/>
        <v>5.0739266058314962E-2</v>
      </c>
      <c r="P1696" s="13">
        <f t="shared" si="2243"/>
        <v>0.10047102675170173</v>
      </c>
      <c r="Q1696" s="13">
        <f t="shared" si="2244"/>
        <v>0.10384497541963977</v>
      </c>
      <c r="R1696" s="13">
        <f t="shared" si="2245"/>
        <v>2.4301674625443765E-2</v>
      </c>
      <c r="S1696" s="13">
        <f t="shared" si="2246"/>
        <v>4.7643046615612639E-2</v>
      </c>
      <c r="T1696" s="13">
        <f t="shared" si="2247"/>
        <v>9.9473524163116347E-2</v>
      </c>
      <c r="U1696" s="13">
        <f t="shared" si="2248"/>
        <v>4.8120802508218166E-2</v>
      </c>
      <c r="V1696" s="13">
        <f t="shared" si="2249"/>
        <v>1.004097052411179E-2</v>
      </c>
      <c r="W1696" s="13">
        <f t="shared" si="2250"/>
        <v>6.8542650258449092E-2</v>
      </c>
      <c r="X1696" s="13">
        <f t="shared" si="2251"/>
        <v>6.5657283360465557E-2</v>
      </c>
      <c r="Y1696" s="13">
        <f t="shared" si="2252"/>
        <v>3.1446689338840345E-2</v>
      </c>
      <c r="Z1696" s="13">
        <f t="shared" si="2253"/>
        <v>7.7595576428216365E-3</v>
      </c>
      <c r="AA1696" s="13">
        <f t="shared" si="2254"/>
        <v>1.5365037456736026E-2</v>
      </c>
      <c r="AB1696" s="13">
        <f t="shared" si="2255"/>
        <v>1.5212489352746973E-2</v>
      </c>
      <c r="AC1696" s="13">
        <f t="shared" si="2256"/>
        <v>1.1903492036776349E-3</v>
      </c>
      <c r="AD1696" s="13">
        <f t="shared" si="2257"/>
        <v>3.3931070464413168E-2</v>
      </c>
      <c r="AE1696" s="13">
        <f t="shared" si="2258"/>
        <v>3.2502710353416495E-2</v>
      </c>
      <c r="AF1696" s="13">
        <f t="shared" si="2259"/>
        <v>1.55672391978624E-2</v>
      </c>
      <c r="AG1696" s="13">
        <f t="shared" si="2260"/>
        <v>4.9706405734250897E-3</v>
      </c>
      <c r="AH1696" s="13">
        <f t="shared" si="2261"/>
        <v>1.8582279536375416E-3</v>
      </c>
      <c r="AI1696" s="13">
        <f t="shared" si="2262"/>
        <v>3.6795579625866904E-3</v>
      </c>
      <c r="AJ1696" s="13">
        <f t="shared" si="2263"/>
        <v>3.6430263503279552E-3</v>
      </c>
      <c r="AK1696" s="13">
        <f t="shared" si="2264"/>
        <v>2.4045716223032401E-3</v>
      </c>
      <c r="AL1696" s="13">
        <f t="shared" si="2265"/>
        <v>9.0313579041767579E-5</v>
      </c>
      <c r="AM1696" s="13">
        <f t="shared" si="2266"/>
        <v>1.3437677574704552E-2</v>
      </c>
      <c r="AN1696" s="13">
        <f t="shared" si="2267"/>
        <v>1.2872005983168028E-2</v>
      </c>
      <c r="AO1696" s="13">
        <f t="shared" si="2268"/>
        <v>6.1650734328754135E-3</v>
      </c>
      <c r="AP1696" s="13">
        <f t="shared" si="2269"/>
        <v>1.9685163023513853E-3</v>
      </c>
      <c r="AQ1696" s="13">
        <f t="shared" si="2270"/>
        <v>4.7141244238381609E-4</v>
      </c>
      <c r="AR1696" s="13">
        <f t="shared" si="2271"/>
        <v>3.5600082237928563E-4</v>
      </c>
      <c r="AS1696" s="13">
        <f t="shared" si="2272"/>
        <v>7.0493270651153875E-4</v>
      </c>
      <c r="AT1696" s="13">
        <f t="shared" si="2273"/>
        <v>6.97933950529264E-4</v>
      </c>
      <c r="AU1696" s="13">
        <f t="shared" si="2274"/>
        <v>4.6066978668259768E-4</v>
      </c>
      <c r="AV1696" s="13">
        <f t="shared" si="2275"/>
        <v>2.2804806837515895E-4</v>
      </c>
      <c r="AW1696" s="13">
        <f t="shared" si="2276"/>
        <v>4.7584907426357668E-6</v>
      </c>
      <c r="AX1696" s="13">
        <f t="shared" si="2277"/>
        <v>4.4347549342988405E-3</v>
      </c>
      <c r="AY1696" s="13">
        <f t="shared" si="2278"/>
        <v>4.2480697822096462E-3</v>
      </c>
      <c r="AZ1696" s="13">
        <f t="shared" si="2279"/>
        <v>2.0346216580032846E-3</v>
      </c>
      <c r="BA1696" s="13">
        <f t="shared" si="2280"/>
        <v>6.4965745282755474E-4</v>
      </c>
      <c r="BB1696" s="13">
        <f t="shared" si="2281"/>
        <v>1.5557737885353758E-4</v>
      </c>
      <c r="BC1696" s="13">
        <f t="shared" si="2282"/>
        <v>2.9805640748786389E-5</v>
      </c>
      <c r="BD1696" s="13">
        <f t="shared" si="2283"/>
        <v>5.6835772528444197E-5</v>
      </c>
      <c r="BE1696" s="13">
        <f t="shared" si="2284"/>
        <v>1.1254298427564978E-4</v>
      </c>
      <c r="BF1696" s="13">
        <f t="shared" si="2285"/>
        <v>1.114256281405371E-4</v>
      </c>
      <c r="BG1696" s="13">
        <f t="shared" si="2286"/>
        <v>7.3546243605931912E-5</v>
      </c>
      <c r="BH1696" s="13">
        <f t="shared" si="2287"/>
        <v>3.640802864750852E-5</v>
      </c>
      <c r="BI1696" s="13">
        <f t="shared" si="2288"/>
        <v>1.4418624092892657E-5</v>
      </c>
      <c r="BJ1696" s="14">
        <f t="shared" si="2289"/>
        <v>0.60729026984633228</v>
      </c>
      <c r="BK1696" s="14">
        <f t="shared" si="2290"/>
        <v>0.21665282405937533</v>
      </c>
      <c r="BL1696" s="14">
        <f t="shared" si="2291"/>
        <v>0.16817741650608412</v>
      </c>
      <c r="BM1696" s="14">
        <f t="shared" si="2292"/>
        <v>0.55842445217074688</v>
      </c>
      <c r="BN1696" s="14">
        <f t="shared" si="2293"/>
        <v>0.43721230459239951</v>
      </c>
    </row>
    <row r="1697" spans="1:66" x14ac:dyDescent="0.25">
      <c r="A1697" t="s">
        <v>338</v>
      </c>
      <c r="B1697" t="s">
        <v>89</v>
      </c>
      <c r="C1697" t="s">
        <v>79</v>
      </c>
      <c r="D1697" t="s">
        <v>407</v>
      </c>
      <c r="E1697" s="10">
        <f>VLOOKUP(A1697,home!$A$2:$E$405,3,FALSE)</f>
        <v>1.3033999999999999</v>
      </c>
      <c r="F1697" s="10">
        <f>VLOOKUP(B1697,home!$B$2:$E$405,3,FALSE)</f>
        <v>0.47949999999999998</v>
      </c>
      <c r="G1697" s="10">
        <f>VLOOKUP(C1697,away!$B$2:$E$405,4,FALSE)</f>
        <v>0.68200000000000005</v>
      </c>
      <c r="H1697" s="10">
        <f>VLOOKUP(A1697,away!$A$2:$E$405,3,FALSE)</f>
        <v>1.0085</v>
      </c>
      <c r="I1697" s="10">
        <f>VLOOKUP(C1697,away!$B$2:$E$405,3,FALSE)</f>
        <v>0.7712</v>
      </c>
      <c r="J1697" s="10">
        <f>VLOOKUP(B1697,home!$B$2:$E$405,4,FALSE)</f>
        <v>0.49580000000000002</v>
      </c>
      <c r="K1697" s="12">
        <f t="shared" si="2238"/>
        <v>0.42623656459999998</v>
      </c>
      <c r="L1697" s="12">
        <f t="shared" si="2239"/>
        <v>0.38561102815999998</v>
      </c>
      <c r="M1697" s="13">
        <f t="shared" si="2240"/>
        <v>0.44403690849668687</v>
      </c>
      <c r="N1697" s="13">
        <f t="shared" si="2241"/>
        <v>0.1892647664332324</v>
      </c>
      <c r="O1697" s="13">
        <f t="shared" si="2242"/>
        <v>0.17122552882639525</v>
      </c>
      <c r="P1697" s="13">
        <f t="shared" si="2243"/>
        <v>7.2982581178780995E-2</v>
      </c>
      <c r="Q1697" s="13">
        <f t="shared" si="2244"/>
        <v>4.0335781922161175E-2</v>
      </c>
      <c r="R1697" s="13">
        <f t="shared" si="2245"/>
        <v>3.3013226108992988E-2</v>
      </c>
      <c r="S1697" s="13">
        <f t="shared" si="2246"/>
        <v>2.9988819924622874E-3</v>
      </c>
      <c r="T1697" s="13">
        <f t="shared" si="2247"/>
        <v>1.555392233864211E-2</v>
      </c>
      <c r="U1697" s="13">
        <f t="shared" si="2248"/>
        <v>1.40714440830602E-2</v>
      </c>
      <c r="V1697" s="13">
        <f t="shared" si="2249"/>
        <v>5.4766755814022463E-5</v>
      </c>
      <c r="W1697" s="13">
        <f t="shared" si="2250"/>
        <v>5.7308617056522548E-3</v>
      </c>
      <c r="X1697" s="13">
        <f t="shared" si="2251"/>
        <v>2.2098834745593373E-3</v>
      </c>
      <c r="Y1697" s="13">
        <f t="shared" si="2252"/>
        <v>4.2607771936930953E-4</v>
      </c>
      <c r="Z1697" s="13">
        <f t="shared" si="2253"/>
        <v>4.2434213542557808E-3</v>
      </c>
      <c r="AA1697" s="13">
        <f t="shared" si="2254"/>
        <v>1.8087013401882639E-3</v>
      </c>
      <c r="AB1697" s="13">
        <f t="shared" si="2255"/>
        <v>3.8546732281463067E-4</v>
      </c>
      <c r="AC1697" s="13">
        <f t="shared" si="2256"/>
        <v>5.6259670164968858E-7</v>
      </c>
      <c r="AD1697" s="13">
        <f t="shared" si="2257"/>
        <v>6.1067570140372826E-4</v>
      </c>
      <c r="AE1697" s="13">
        <f t="shared" si="2258"/>
        <v>2.354832850906208E-4</v>
      </c>
      <c r="AF1697" s="13">
        <f t="shared" si="2259"/>
        <v>4.5402475839144336E-5</v>
      </c>
      <c r="AG1697" s="13">
        <f t="shared" si="2260"/>
        <v>5.8358984631140017E-6</v>
      </c>
      <c r="AH1697" s="13">
        <f t="shared" si="2261"/>
        <v>4.0907751783266785E-4</v>
      </c>
      <c r="AI1697" s="13">
        <f t="shared" si="2262"/>
        <v>1.7436379585609161E-4</v>
      </c>
      <c r="AJ1697" s="13">
        <f t="shared" si="2263"/>
        <v>3.7160112668158091E-5</v>
      </c>
      <c r="AK1697" s="13">
        <f t="shared" si="2264"/>
        <v>5.2796662546082156E-6</v>
      </c>
      <c r="AL1697" s="13">
        <f t="shared" si="2265"/>
        <v>3.6987699592876737E-9</v>
      </c>
      <c r="AM1697" s="13">
        <f t="shared" si="2266"/>
        <v>5.2058462610204147E-5</v>
      </c>
      <c r="AN1697" s="13">
        <f t="shared" si="2267"/>
        <v>2.0074317291549735E-5</v>
      </c>
      <c r="AO1697" s="13">
        <f t="shared" si="2268"/>
        <v>3.8704390652022799E-6</v>
      </c>
      <c r="AP1697" s="13">
        <f t="shared" si="2269"/>
        <v>4.9749466245442673E-7</v>
      </c>
      <c r="AQ1697" s="13">
        <f t="shared" si="2270"/>
        <v>4.7959857073290913E-8</v>
      </c>
      <c r="AR1697" s="13">
        <f t="shared" si="2271"/>
        <v>3.1548960449719177E-5</v>
      </c>
      <c r="AS1697" s="13">
        <f t="shared" si="2272"/>
        <v>1.3447320518789575E-5</v>
      </c>
      <c r="AT1697" s="13">
        <f t="shared" si="2273"/>
        <v>2.865869850501978E-6</v>
      </c>
      <c r="AU1697" s="13">
        <f t="shared" si="2274"/>
        <v>4.0717950655622629E-7</v>
      </c>
      <c r="AV1697" s="13">
        <f t="shared" si="2275"/>
        <v>4.3388698512512262E-8</v>
      </c>
      <c r="AW1697" s="13">
        <f t="shared" si="2276"/>
        <v>1.6887095897880421E-11</v>
      </c>
      <c r="AX1697" s="13">
        <f t="shared" si="2277"/>
        <v>3.6982033768884905E-6</v>
      </c>
      <c r="AY1697" s="13">
        <f t="shared" si="2278"/>
        <v>1.4260680065067548E-6</v>
      </c>
      <c r="AZ1697" s="13">
        <f t="shared" si="2279"/>
        <v>2.7495377510757561E-7</v>
      </c>
      <c r="BA1697" s="13">
        <f t="shared" si="2280"/>
        <v>3.5341735971901881E-8</v>
      </c>
      <c r="BB1697" s="13">
        <f t="shared" si="2281"/>
        <v>3.4070407862710854E-9</v>
      </c>
      <c r="BC1697" s="13">
        <f t="shared" si="2282"/>
        <v>2.6275850011540976E-10</v>
      </c>
      <c r="BD1697" s="13">
        <f t="shared" si="2283"/>
        <v>2.0276045127325621E-6</v>
      </c>
      <c r="BE1697" s="13">
        <f t="shared" si="2284"/>
        <v>8.6423918187458445E-7</v>
      </c>
      <c r="BF1697" s="13">
        <f t="shared" si="2285"/>
        <v>1.8418516993746868E-7</v>
      </c>
      <c r="BG1697" s="13">
        <f t="shared" si="2286"/>
        <v>2.6168818028137951E-8</v>
      </c>
      <c r="BH1697" s="13">
        <f t="shared" si="2287"/>
        <v>2.788526773989016E-9</v>
      </c>
      <c r="BI1697" s="13">
        <f t="shared" si="2288"/>
        <v>2.3771441448803995E-10</v>
      </c>
      <c r="BJ1697" s="14">
        <f t="shared" si="2289"/>
        <v>0.25450067786459329</v>
      </c>
      <c r="BK1697" s="14">
        <f t="shared" si="2290"/>
        <v>0.52007513078722223</v>
      </c>
      <c r="BL1697" s="14">
        <f t="shared" si="2291"/>
        <v>0.22118166671701073</v>
      </c>
      <c r="BM1697" s="14">
        <f t="shared" si="2292"/>
        <v>4.9140677705713121E-2</v>
      </c>
      <c r="BN1697" s="14">
        <f t="shared" si="2293"/>
        <v>0.95085879296624953</v>
      </c>
    </row>
    <row r="1698" spans="1:66" x14ac:dyDescent="0.25">
      <c r="A1698" t="s">
        <v>342</v>
      </c>
      <c r="B1698" t="s">
        <v>172</v>
      </c>
      <c r="C1698" t="s">
        <v>175</v>
      </c>
      <c r="D1698" t="s">
        <v>407</v>
      </c>
      <c r="E1698" s="10">
        <f>VLOOKUP(A1698,home!$A$2:$E$405,3,FALSE)</f>
        <v>1.3717999999999999</v>
      </c>
      <c r="F1698" s="10">
        <f>VLOOKUP(B1698,home!$B$2:$E$405,3,FALSE)</f>
        <v>0.41</v>
      </c>
      <c r="G1698" s="10">
        <f>VLOOKUP(C1698,away!$B$2:$E$405,4,FALSE)</f>
        <v>1.0479000000000001</v>
      </c>
      <c r="H1698" s="10">
        <f>VLOOKUP(A1698,away!$A$2:$E$405,3,FALSE)</f>
        <v>1.1667000000000001</v>
      </c>
      <c r="I1698" s="10">
        <f>VLOOKUP(C1698,away!$B$2:$E$405,3,FALSE)</f>
        <v>1.1785000000000001</v>
      </c>
      <c r="J1698" s="10">
        <f>VLOOKUP(B1698,home!$B$2:$E$405,4,FALSE)</f>
        <v>1.4463999999999999</v>
      </c>
      <c r="K1698" s="12">
        <f t="shared" si="2238"/>
        <v>0.5893787801999999</v>
      </c>
      <c r="L1698" s="12">
        <f t="shared" si="2239"/>
        <v>1.9887362860800002</v>
      </c>
      <c r="M1698" s="13">
        <f t="shared" si="2240"/>
        <v>7.5916967694321227E-2</v>
      </c>
      <c r="N1698" s="13">
        <f t="shared" si="2241"/>
        <v>4.4743849816161849E-2</v>
      </c>
      <c r="O1698" s="13">
        <f t="shared" si="2242"/>
        <v>0.15097882838285978</v>
      </c>
      <c r="P1698" s="13">
        <f t="shared" si="2243"/>
        <v>8.8983717708315022E-2</v>
      </c>
      <c r="Q1698" s="13">
        <f t="shared" si="2244"/>
        <v>1.3185537813050728E-2</v>
      </c>
      <c r="R1698" s="13">
        <f t="shared" si="2245"/>
        <v>0.15012853721741917</v>
      </c>
      <c r="S1698" s="13">
        <f t="shared" si="2246"/>
        <v>2.6074875807326894E-2</v>
      </c>
      <c r="T1698" s="13">
        <f t="shared" si="2247"/>
        <v>2.6222557500293914E-2</v>
      </c>
      <c r="U1698" s="13">
        <f t="shared" si="2248"/>
        <v>8.8482574138412803E-2</v>
      </c>
      <c r="V1698" s="13">
        <f t="shared" si="2249"/>
        <v>3.3958729423396203E-3</v>
      </c>
      <c r="W1698" s="13">
        <f t="shared" si="2250"/>
        <v>2.5904253975122717E-3</v>
      </c>
      <c r="X1698" s="13">
        <f t="shared" si="2251"/>
        <v>5.1516729844158634E-3</v>
      </c>
      <c r="Y1698" s="13">
        <f t="shared" si="2252"/>
        <v>5.1226594990629384E-3</v>
      </c>
      <c r="Z1698" s="13">
        <f t="shared" si="2253"/>
        <v>9.9522023180131064E-2</v>
      </c>
      <c r="AA1698" s="13">
        <f t="shared" si="2254"/>
        <v>5.8656168624941767E-2</v>
      </c>
      <c r="AB1698" s="13">
        <f t="shared" si="2255"/>
        <v>1.7285350557686839E-2</v>
      </c>
      <c r="AC1698" s="13">
        <f t="shared" si="2256"/>
        <v>2.4877294270627309E-4</v>
      </c>
      <c r="AD1698" s="13">
        <f t="shared" si="2257"/>
        <v>3.8168544024622054E-4</v>
      </c>
      <c r="AE1698" s="13">
        <f t="shared" si="2258"/>
        <v>7.5907168488607857E-4</v>
      </c>
      <c r="AF1698" s="13">
        <f t="shared" si="2259"/>
        <v>7.5479670173441414E-4</v>
      </c>
      <c r="AG1698" s="13">
        <f t="shared" si="2260"/>
        <v>5.0036386311757739E-4</v>
      </c>
      <c r="AH1698" s="13">
        <f t="shared" si="2261"/>
        <v>4.9480764690605389E-2</v>
      </c>
      <c r="AI1698" s="13">
        <f t="shared" si="2262"/>
        <v>2.9162912736712232E-2</v>
      </c>
      <c r="AJ1698" s="13">
        <f t="shared" si="2263"/>
        <v>8.5940009679212458E-3</v>
      </c>
      <c r="AK1698" s="13">
        <f t="shared" si="2264"/>
        <v>1.6883739358370148E-3</v>
      </c>
      <c r="AL1698" s="13">
        <f t="shared" si="2265"/>
        <v>1.1663659379218178E-5</v>
      </c>
      <c r="AM1698" s="13">
        <f t="shared" si="2266"/>
        <v>4.499145983848349E-5</v>
      </c>
      <c r="AN1698" s="13">
        <f t="shared" si="2267"/>
        <v>8.9476148744503146E-5</v>
      </c>
      <c r="AO1698" s="13">
        <f t="shared" si="2268"/>
        <v>8.8972231873442445E-5</v>
      </c>
      <c r="AP1698" s="13">
        <f t="shared" si="2269"/>
        <v>5.8980768660079503E-5</v>
      </c>
      <c r="AQ1698" s="13">
        <f t="shared" si="2270"/>
        <v>2.9324298703797546E-5</v>
      </c>
      <c r="AR1698" s="13">
        <f t="shared" si="2271"/>
        <v>1.9680838440638594E-2</v>
      </c>
      <c r="AS1698" s="13">
        <f t="shared" si="2272"/>
        <v>1.1599468553456843E-2</v>
      </c>
      <c r="AT1698" s="13">
        <f t="shared" si="2273"/>
        <v>3.4182403135023251E-3</v>
      </c>
      <c r="AU1698" s="13">
        <f t="shared" si="2274"/>
        <v>6.7154610213415538E-4</v>
      </c>
      <c r="AV1698" s="13">
        <f t="shared" si="2275"/>
        <v>9.8948755630973241E-5</v>
      </c>
      <c r="AW1698" s="13">
        <f t="shared" si="2276"/>
        <v>3.7975545489868674E-7</v>
      </c>
      <c r="AX1698" s="13">
        <f t="shared" si="2277"/>
        <v>4.4195019531704463E-6</v>
      </c>
      <c r="AY1698" s="13">
        <f t="shared" si="2278"/>
        <v>8.7892239006715001E-6</v>
      </c>
      <c r="AZ1698" s="13">
        <f t="shared" si="2279"/>
        <v>8.7397242488735072E-6</v>
      </c>
      <c r="BA1698" s="13">
        <f t="shared" si="2280"/>
        <v>5.7936689146893381E-6</v>
      </c>
      <c r="BB1698" s="13">
        <f t="shared" si="2281"/>
        <v>2.880519900044105E-6</v>
      </c>
      <c r="BC1698" s="13">
        <f t="shared" si="2282"/>
        <v>1.1457188895986493E-6</v>
      </c>
      <c r="BD1698" s="13">
        <f t="shared" si="2283"/>
        <v>6.5233329245626857E-3</v>
      </c>
      <c r="BE1698" s="13">
        <f t="shared" si="2284"/>
        <v>3.8447140019172541E-3</v>
      </c>
      <c r="BF1698" s="13">
        <f t="shared" si="2285"/>
        <v>1.1329964243339255E-3</v>
      </c>
      <c r="BG1698" s="13">
        <f t="shared" si="2286"/>
        <v>2.2258801684829689E-4</v>
      </c>
      <c r="BH1698" s="13">
        <f t="shared" si="2287"/>
        <v>3.2797163464296553E-5</v>
      </c>
      <c r="BI1698" s="13">
        <f t="shared" si="2288"/>
        <v>3.8659904393214215E-6</v>
      </c>
      <c r="BJ1698" s="14">
        <f t="shared" si="2289"/>
        <v>9.9756133966109203E-2</v>
      </c>
      <c r="BK1698" s="14">
        <f t="shared" si="2290"/>
        <v>0.19464065997828894</v>
      </c>
      <c r="BL1698" s="14">
        <f t="shared" si="2291"/>
        <v>0.60168684793932492</v>
      </c>
      <c r="BM1698" s="14">
        <f t="shared" si="2292"/>
        <v>0.47165981696328058</v>
      </c>
      <c r="BN1698" s="14">
        <f t="shared" si="2293"/>
        <v>0.52393743863212783</v>
      </c>
    </row>
    <row r="1699" spans="1:66" x14ac:dyDescent="0.25">
      <c r="A1699" t="s">
        <v>342</v>
      </c>
      <c r="B1699" t="s">
        <v>168</v>
      </c>
      <c r="C1699" t="s">
        <v>167</v>
      </c>
      <c r="D1699" t="s">
        <v>407</v>
      </c>
      <c r="E1699" s="10">
        <f>VLOOKUP(A1699,home!$A$2:$E$405,3,FALSE)</f>
        <v>1.3717999999999999</v>
      </c>
      <c r="F1699" s="10">
        <f>VLOOKUP(B1699,home!$B$2:$E$405,3,FALSE)</f>
        <v>1.0479000000000001</v>
      </c>
      <c r="G1699" s="10">
        <f>VLOOKUP(C1699,away!$B$2:$E$405,4,FALSE)</f>
        <v>0.97199999999999998</v>
      </c>
      <c r="H1699" s="10">
        <f>VLOOKUP(A1699,away!$A$2:$E$405,3,FALSE)</f>
        <v>1.1667000000000001</v>
      </c>
      <c r="I1699" s="10">
        <f>VLOOKUP(C1699,away!$B$2:$E$405,3,FALSE)</f>
        <v>1.0285</v>
      </c>
      <c r="J1699" s="10">
        <f>VLOOKUP(B1699,home!$B$2:$E$405,4,FALSE)</f>
        <v>1.0178</v>
      </c>
      <c r="K1699" s="12">
        <f t="shared" si="2238"/>
        <v>1.39725896184</v>
      </c>
      <c r="L1699" s="12">
        <f t="shared" si="2239"/>
        <v>1.22131007691</v>
      </c>
      <c r="M1699" s="13">
        <f t="shared" si="2240"/>
        <v>7.2907115475991449E-2</v>
      </c>
      <c r="N1699" s="13">
        <f t="shared" si="2241"/>
        <v>0.10187012048073278</v>
      </c>
      <c r="O1699" s="13">
        <f t="shared" si="2242"/>
        <v>8.9042194809269365E-2</v>
      </c>
      <c r="P1699" s="13">
        <f t="shared" si="2243"/>
        <v>0.12441500467915473</v>
      </c>
      <c r="Q1699" s="13">
        <f t="shared" si="2244"/>
        <v>7.1169469392712237E-2</v>
      </c>
      <c r="R1699" s="13">
        <f t="shared" si="2245"/>
        <v>5.4374064895372005E-2</v>
      </c>
      <c r="S1699" s="13">
        <f t="shared" si="2246"/>
        <v>5.3078129920019333E-2</v>
      </c>
      <c r="T1699" s="13">
        <f t="shared" si="2247"/>
        <v>8.6919990137657263E-2</v>
      </c>
      <c r="U1699" s="13">
        <f t="shared" si="2248"/>
        <v>7.5974649466728258E-2</v>
      </c>
      <c r="V1699" s="13">
        <f t="shared" si="2249"/>
        <v>1.0064123278634226E-2</v>
      </c>
      <c r="W1699" s="13">
        <f t="shared" si="2250"/>
        <v>3.3147392972788264E-2</v>
      </c>
      <c r="X1699" s="13">
        <f t="shared" si="2251"/>
        <v>4.0483245060962028E-2</v>
      </c>
      <c r="Y1699" s="13">
        <f t="shared" si="2252"/>
        <v>2.4721297569484966E-2</v>
      </c>
      <c r="Z1699" s="13">
        <f t="shared" si="2253"/>
        <v>2.2135864459758701E-2</v>
      </c>
      <c r="AA1699" s="13">
        <f t="shared" si="2254"/>
        <v>3.0929534994473391E-2</v>
      </c>
      <c r="AB1699" s="13">
        <f t="shared" si="2255"/>
        <v>2.1608284978285926E-2</v>
      </c>
      <c r="AC1699" s="13">
        <f t="shared" si="2256"/>
        <v>1.0733931254755206E-3</v>
      </c>
      <c r="AD1699" s="13">
        <f t="shared" si="2257"/>
        <v>1.1578872973215153E-2</v>
      </c>
      <c r="AE1699" s="13">
        <f t="shared" si="2258"/>
        <v>1.4141394241448517E-2</v>
      </c>
      <c r="AF1699" s="13">
        <f t="shared" si="2259"/>
        <v>8.6355136443190626E-3</v>
      </c>
      <c r="AG1699" s="13">
        <f t="shared" si="2260"/>
        <v>3.5155466110335563E-3</v>
      </c>
      <c r="AH1699" s="13">
        <f t="shared" si="2261"/>
        <v>6.7586885814543097E-3</v>
      </c>
      <c r="AI1699" s="13">
        <f t="shared" si="2262"/>
        <v>9.4436381907227092E-3</v>
      </c>
      <c r="AJ1699" s="13">
        <f t="shared" si="2263"/>
        <v>6.5976040471808963E-3</v>
      </c>
      <c r="AK1699" s="13">
        <f t="shared" si="2264"/>
        <v>3.072853793865122E-3</v>
      </c>
      <c r="AL1699" s="13">
        <f t="shared" si="2265"/>
        <v>7.3269232972239352E-5</v>
      </c>
      <c r="AM1699" s="13">
        <f t="shared" si="2266"/>
        <v>3.2357368059663673E-3</v>
      </c>
      <c r="AN1699" s="13">
        <f t="shared" si="2267"/>
        <v>3.9518379673553015E-3</v>
      </c>
      <c r="AO1699" s="13">
        <f t="shared" si="2268"/>
        <v>2.4132097659232818E-3</v>
      </c>
      <c r="AP1699" s="13">
        <f t="shared" si="2269"/>
        <v>9.8242580160657527E-4</v>
      </c>
      <c r="AQ1699" s="13">
        <f t="shared" si="2270"/>
        <v>2.9996163282962373E-4</v>
      </c>
      <c r="AR1699" s="13">
        <f t="shared" si="2271"/>
        <v>1.6508908942453394E-3</v>
      </c>
      <c r="AS1699" s="13">
        <f t="shared" si="2272"/>
        <v>2.3067220970043518E-3</v>
      </c>
      <c r="AT1699" s="13">
        <f t="shared" si="2273"/>
        <v>1.6115440612568448E-3</v>
      </c>
      <c r="AU1699" s="13">
        <f t="shared" si="2274"/>
        <v>7.5058146066371914E-4</v>
      </c>
      <c r="AV1699" s="13">
        <f t="shared" si="2275"/>
        <v>2.6218916812583456E-4</v>
      </c>
      <c r="AW1699" s="13">
        <f t="shared" si="2276"/>
        <v>3.4731375911073143E-6</v>
      </c>
      <c r="AX1699" s="13">
        <f t="shared" si="2277"/>
        <v>7.5352704171534107E-4</v>
      </c>
      <c r="AY1699" s="13">
        <f t="shared" si="2278"/>
        <v>9.2029016927112797E-4</v>
      </c>
      <c r="AZ1699" s="13">
        <f t="shared" si="2279"/>
        <v>5.6197982870601938E-4</v>
      </c>
      <c r="BA1699" s="13">
        <f t="shared" si="2280"/>
        <v>2.2878387593960569E-4</v>
      </c>
      <c r="BB1699" s="13">
        <f t="shared" si="2281"/>
        <v>6.9854013279891928E-5</v>
      </c>
      <c r="BC1699" s="13">
        <f t="shared" si="2282"/>
        <v>1.7062682066267388E-5</v>
      </c>
      <c r="BD1699" s="13">
        <f t="shared" si="2283"/>
        <v>3.3604161417013215E-4</v>
      </c>
      <c r="BE1699" s="13">
        <f t="shared" si="2284"/>
        <v>4.695371569503966E-4</v>
      </c>
      <c r="BF1699" s="13">
        <f t="shared" si="2285"/>
        <v>3.2803250023290828E-4</v>
      </c>
      <c r="BG1699" s="13">
        <f t="shared" si="2286"/>
        <v>1.5278211690840439E-4</v>
      </c>
      <c r="BH1699" s="13">
        <f t="shared" si="2287"/>
        <v>5.3369045514788617E-5</v>
      </c>
      <c r="BI1699" s="13">
        <f t="shared" si="2288"/>
        <v>1.4914075426077049E-5</v>
      </c>
      <c r="BJ1699" s="14">
        <f t="shared" si="2289"/>
        <v>0.40961751266901331</v>
      </c>
      <c r="BK1699" s="14">
        <f t="shared" si="2290"/>
        <v>0.26253132588151856</v>
      </c>
      <c r="BL1699" s="14">
        <f t="shared" si="2291"/>
        <v>0.30573811794785066</v>
      </c>
      <c r="BM1699" s="14">
        <f t="shared" si="2292"/>
        <v>0.48532803419322867</v>
      </c>
      <c r="BN1699" s="14">
        <f t="shared" si="2293"/>
        <v>0.51377796973323253</v>
      </c>
    </row>
    <row r="1700" spans="1:66" x14ac:dyDescent="0.25">
      <c r="A1700" t="s">
        <v>342</v>
      </c>
      <c r="B1700" t="s">
        <v>170</v>
      </c>
      <c r="C1700" t="s">
        <v>176</v>
      </c>
      <c r="D1700" t="s">
        <v>407</v>
      </c>
      <c r="E1700" s="10">
        <f>VLOOKUP(A1700,home!$A$2:$E$405,3,FALSE)</f>
        <v>1.3717999999999999</v>
      </c>
      <c r="F1700" s="10">
        <f>VLOOKUP(B1700,home!$B$2:$E$405,3,FALSE)</f>
        <v>0.97199999999999998</v>
      </c>
      <c r="G1700" s="10">
        <f>VLOOKUP(C1700,away!$B$2:$E$405,4,FALSE)</f>
        <v>1.139</v>
      </c>
      <c r="H1700" s="10">
        <f>VLOOKUP(A1700,away!$A$2:$E$405,3,FALSE)</f>
        <v>1.1667000000000001</v>
      </c>
      <c r="I1700" s="10">
        <f>VLOOKUP(C1700,away!$B$2:$E$405,3,FALSE)</f>
        <v>0.80349999999999999</v>
      </c>
      <c r="J1700" s="10">
        <f>VLOOKUP(B1700,home!$B$2:$E$405,4,FALSE)</f>
        <v>1.1428</v>
      </c>
      <c r="K1700" s="12">
        <f t="shared" si="2238"/>
        <v>1.5187307543999999</v>
      </c>
      <c r="L1700" s="12">
        <f t="shared" si="2239"/>
        <v>1.0713103746600001</v>
      </c>
      <c r="M1700" s="13">
        <f t="shared" si="2240"/>
        <v>7.5016954645048151E-2</v>
      </c>
      <c r="N1700" s="13">
        <f t="shared" si="2241"/>
        <v>0.11393055612086456</v>
      </c>
      <c r="O1700" s="13">
        <f t="shared" si="2242"/>
        <v>8.0366441786638765E-2</v>
      </c>
      <c r="P1700" s="13">
        <f t="shared" si="2243"/>
        <v>0.12205498676306556</v>
      </c>
      <c r="Q1700" s="13">
        <f t="shared" si="2244"/>
        <v>8.6514919723326103E-2</v>
      </c>
      <c r="R1700" s="13">
        <f t="shared" si="2245"/>
        <v>4.3048701430267539E-2</v>
      </c>
      <c r="S1700" s="13">
        <f t="shared" si="2246"/>
        <v>4.9646842717826496E-2</v>
      </c>
      <c r="T1700" s="13">
        <f t="shared" si="2247"/>
        <v>9.2684331062476311E-2</v>
      </c>
      <c r="U1700" s="13">
        <f t="shared" si="2248"/>
        <v>6.5379386799130579E-2</v>
      </c>
      <c r="V1700" s="13">
        <f t="shared" si="2249"/>
        <v>8.9752224968108977E-3</v>
      </c>
      <c r="W1700" s="13">
        <f t="shared" si="2250"/>
        <v>4.379762309942082E-2</v>
      </c>
      <c r="X1700" s="13">
        <f t="shared" si="2251"/>
        <v>4.6920848011857988E-2</v>
      </c>
      <c r="Y1700" s="13">
        <f t="shared" si="2252"/>
        <v>2.5133395631474258E-2</v>
      </c>
      <c r="Z1700" s="13">
        <f t="shared" si="2253"/>
        <v>1.5372840152628799E-2</v>
      </c>
      <c r="AA1700" s="13">
        <f t="shared" si="2254"/>
        <v>2.3347205122272546E-2</v>
      </c>
      <c r="AB1700" s="13">
        <f t="shared" si="2255"/>
        <v>1.7729059224240267E-2</v>
      </c>
      <c r="AC1700" s="13">
        <f t="shared" si="2256"/>
        <v>9.1268589566449959E-4</v>
      </c>
      <c r="AD1700" s="13">
        <f t="shared" si="2257"/>
        <v>1.6629199292677563E-2</v>
      </c>
      <c r="AE1700" s="13">
        <f t="shared" si="2258"/>
        <v>1.7815033724534208E-2</v>
      </c>
      <c r="AF1700" s="13">
        <f t="shared" si="2259"/>
        <v>9.5427152270056419E-3</v>
      </c>
      <c r="AG1700" s="13">
        <f t="shared" si="2260"/>
        <v>3.407736608372367E-3</v>
      </c>
      <c r="AH1700" s="13">
        <f t="shared" si="2261"/>
        <v>4.1172707858752626E-3</v>
      </c>
      <c r="AI1700" s="13">
        <f t="shared" si="2262"/>
        <v>6.2530257667014174E-3</v>
      </c>
      <c r="AJ1700" s="13">
        <f t="shared" si="2263"/>
        <v>4.7483312699725423E-3</v>
      </c>
      <c r="AK1700" s="13">
        <f t="shared" si="2264"/>
        <v>2.4038122439288359E-3</v>
      </c>
      <c r="AL1700" s="13">
        <f t="shared" si="2265"/>
        <v>5.9398766820785922E-5</v>
      </c>
      <c r="AM1700" s="13">
        <f t="shared" si="2266"/>
        <v>5.0510552773672295E-3</v>
      </c>
      <c r="AN1700" s="13">
        <f t="shared" si="2267"/>
        <v>5.4112479216246578E-3</v>
      </c>
      <c r="AO1700" s="13">
        <f t="shared" si="2268"/>
        <v>2.89856301914693E-3</v>
      </c>
      <c r="AP1700" s="13">
        <f t="shared" si="2269"/>
        <v>1.0350868780059728E-3</v>
      </c>
      <c r="AQ1700" s="13">
        <f t="shared" si="2270"/>
        <v>2.7722482777055708E-4</v>
      </c>
      <c r="AR1700" s="13">
        <f t="shared" si="2271"/>
        <v>8.8217498163854031E-4</v>
      </c>
      <c r="AS1700" s="13">
        <f t="shared" si="2272"/>
        <v>1.3397862753767064E-3</v>
      </c>
      <c r="AT1700" s="13">
        <f t="shared" si="2273"/>
        <v>1.017387310368816E-3</v>
      </c>
      <c r="AU1700" s="13">
        <f t="shared" si="2274"/>
        <v>5.1504579913113952E-4</v>
      </c>
      <c r="AV1700" s="13">
        <f t="shared" si="2275"/>
        <v>1.9555397376624662E-4</v>
      </c>
      <c r="AW1700" s="13">
        <f t="shared" si="2276"/>
        <v>2.6845470883353764E-6</v>
      </c>
      <c r="AX1700" s="13">
        <f t="shared" si="2277"/>
        <v>1.2785321653186711E-3</v>
      </c>
      <c r="AY1700" s="13">
        <f t="shared" si="2278"/>
        <v>1.3697047730424066E-3</v>
      </c>
      <c r="AZ1700" s="13">
        <f t="shared" si="2279"/>
        <v>7.3368946679082565E-4</v>
      </c>
      <c r="BA1700" s="13">
        <f t="shared" si="2280"/>
        <v>2.6200304585059173E-4</v>
      </c>
      <c r="BB1700" s="13">
        <f t="shared" si="2281"/>
        <v>7.0171645303064635E-5</v>
      </c>
      <c r="BC1700" s="13">
        <f t="shared" si="2282"/>
        <v>1.5035122324026968E-5</v>
      </c>
      <c r="BD1700" s="13">
        <f t="shared" si="2283"/>
        <v>1.5751386834914386E-4</v>
      </c>
      <c r="BE1700" s="13">
        <f t="shared" si="2284"/>
        <v>2.3922115610635751E-4</v>
      </c>
      <c r="BF1700" s="13">
        <f t="shared" si="2285"/>
        <v>1.816562634409243E-4</v>
      </c>
      <c r="BG1700" s="13">
        <f t="shared" si="2286"/>
        <v>9.1962318005706686E-5</v>
      </c>
      <c r="BH1700" s="13">
        <f t="shared" si="2287"/>
        <v>3.4916500150294907E-5</v>
      </c>
      <c r="BI1700" s="13">
        <f t="shared" si="2288"/>
        <v>1.0605752522853023E-5</v>
      </c>
      <c r="BJ1700" s="14">
        <f t="shared" si="2289"/>
        <v>0.47477867264455459</v>
      </c>
      <c r="BK1700" s="14">
        <f t="shared" si="2290"/>
        <v>0.25803579605827875</v>
      </c>
      <c r="BL1700" s="14">
        <f t="shared" si="2291"/>
        <v>0.25205905862788452</v>
      </c>
      <c r="BM1700" s="14">
        <f t="shared" si="2292"/>
        <v>0.47794678678818209</v>
      </c>
      <c r="BN1700" s="14">
        <f t="shared" si="2293"/>
        <v>0.52093256046921066</v>
      </c>
    </row>
    <row r="1701" spans="1:66" x14ac:dyDescent="0.25">
      <c r="A1701" t="s">
        <v>342</v>
      </c>
      <c r="B1701" t="s">
        <v>173</v>
      </c>
      <c r="C1701" t="s">
        <v>171</v>
      </c>
      <c r="D1701" t="s">
        <v>407</v>
      </c>
      <c r="E1701" s="10">
        <f>VLOOKUP(A1701,home!$A$2:$E$405,3,FALSE)</f>
        <v>1.3717999999999999</v>
      </c>
      <c r="F1701" s="10">
        <f>VLOOKUP(B1701,home!$B$2:$E$405,3,FALSE)</f>
        <v>1.2301</v>
      </c>
      <c r="G1701" s="10">
        <f>VLOOKUP(C1701,away!$B$2:$E$405,4,FALSE)</f>
        <v>1.139</v>
      </c>
      <c r="H1701" s="10">
        <f>VLOOKUP(A1701,away!$A$2:$E$405,3,FALSE)</f>
        <v>1.1667000000000001</v>
      </c>
      <c r="I1701" s="10">
        <f>VLOOKUP(C1701,away!$B$2:$E$405,3,FALSE)</f>
        <v>1.0178</v>
      </c>
      <c r="J1701" s="10">
        <f>VLOOKUP(B1701,home!$B$2:$E$405,4,FALSE)</f>
        <v>0.64280000000000004</v>
      </c>
      <c r="K1701" s="12">
        <f t="shared" si="2238"/>
        <v>1.9220068940199999</v>
      </c>
      <c r="L1701" s="12">
        <f t="shared" si="2239"/>
        <v>0.76330395472800006</v>
      </c>
      <c r="M1701" s="13">
        <f t="shared" si="2240"/>
        <v>6.8199990819238568E-2</v>
      </c>
      <c r="N1701" s="13">
        <f t="shared" si="2241"/>
        <v>0.1310808525266772</v>
      </c>
      <c r="O1701" s="13">
        <f t="shared" si="2242"/>
        <v>5.2057322704738097E-2</v>
      </c>
      <c r="P1701" s="13">
        <f t="shared" si="2243"/>
        <v>0.10005453312273048</v>
      </c>
      <c r="Q1701" s="13">
        <f t="shared" si="2244"/>
        <v>0.12596915111514631</v>
      </c>
      <c r="R1701" s="13">
        <f t="shared" si="2245"/>
        <v>1.9867780146539147E-2</v>
      </c>
      <c r="S1701" s="13">
        <f t="shared" si="2246"/>
        <v>3.6696887632071323E-2</v>
      </c>
      <c r="T1701" s="13">
        <f t="shared" si="2247"/>
        <v>9.6152751219920243E-2</v>
      </c>
      <c r="U1701" s="13">
        <f t="shared" si="2248"/>
        <v>3.8186010410521921E-2</v>
      </c>
      <c r="V1701" s="13">
        <f t="shared" si="2249"/>
        <v>5.9819003801723711E-3</v>
      </c>
      <c r="W1701" s="13">
        <f t="shared" si="2250"/>
        <v>8.0704525625719448E-2</v>
      </c>
      <c r="X1701" s="13">
        <f t="shared" si="2251"/>
        <v>6.1602083574558882E-2</v>
      </c>
      <c r="Y1701" s="13">
        <f t="shared" si="2252"/>
        <v>2.3510557005972783E-2</v>
      </c>
      <c r="Z1701" s="13">
        <f t="shared" si="2253"/>
        <v>5.0550517191732588E-3</v>
      </c>
      <c r="AA1701" s="13">
        <f t="shared" si="2254"/>
        <v>9.7158442538786537E-3</v>
      </c>
      <c r="AB1701" s="13">
        <f t="shared" si="2255"/>
        <v>9.3369598185896914E-3</v>
      </c>
      <c r="AC1701" s="13">
        <f t="shared" si="2256"/>
        <v>5.4849370444855965E-4</v>
      </c>
      <c r="AD1701" s="13">
        <f t="shared" si="2257"/>
        <v>3.8778663657811643E-2</v>
      </c>
      <c r="AE1701" s="13">
        <f t="shared" si="2258"/>
        <v>2.9599907329074599E-2</v>
      </c>
      <c r="AF1701" s="13">
        <f t="shared" si="2259"/>
        <v>1.1296863161932477E-2</v>
      </c>
      <c r="AG1701" s="13">
        <f t="shared" si="2260"/>
        <v>2.8743134425080396E-3</v>
      </c>
      <c r="AH1701" s="13">
        <f t="shared" si="2261"/>
        <v>9.6463524214988102E-4</v>
      </c>
      <c r="AI1701" s="13">
        <f t="shared" si="2262"/>
        <v>1.8540355856267231E-3</v>
      </c>
      <c r="AJ1701" s="13">
        <f t="shared" si="2263"/>
        <v>1.7817345886664854E-3</v>
      </c>
      <c r="AK1701" s="13">
        <f t="shared" si="2264"/>
        <v>1.1415020542436245E-3</v>
      </c>
      <c r="AL1701" s="13">
        <f t="shared" si="2265"/>
        <v>3.2187266221083788E-5</v>
      </c>
      <c r="AM1701" s="13">
        <f t="shared" si="2266"/>
        <v>1.4906571778239352E-2</v>
      </c>
      <c r="AN1701" s="13">
        <f t="shared" si="2267"/>
        <v>1.1378245189766894E-2</v>
      </c>
      <c r="AO1701" s="13">
        <f t="shared" si="2268"/>
        <v>4.3425297756069558E-3</v>
      </c>
      <c r="AP1701" s="13">
        <f t="shared" si="2269"/>
        <v>1.1048900504149616E-3</v>
      </c>
      <c r="AQ1701" s="13">
        <f t="shared" si="2270"/>
        <v>2.1084173625533987E-4</v>
      </c>
      <c r="AR1701" s="13">
        <f t="shared" si="2271"/>
        <v>1.4726197904060129E-4</v>
      </c>
      <c r="AS1701" s="13">
        <f t="shared" si="2272"/>
        <v>2.8303853894306438E-4</v>
      </c>
      <c r="AT1701" s="13">
        <f t="shared" si="2273"/>
        <v>2.7200101156095907E-4</v>
      </c>
      <c r="AU1701" s="13">
        <f t="shared" si="2274"/>
        <v>1.74262606466859E-4</v>
      </c>
      <c r="AV1701" s="13">
        <f t="shared" si="2275"/>
        <v>8.3733482749799316E-5</v>
      </c>
      <c r="AW1701" s="13">
        <f t="shared" si="2276"/>
        <v>1.3116985694744493E-6</v>
      </c>
      <c r="AX1701" s="13">
        <f t="shared" si="2277"/>
        <v>4.7750889539966658E-3</v>
      </c>
      <c r="AY1701" s="13">
        <f t="shared" si="2278"/>
        <v>3.644844282763644E-3</v>
      </c>
      <c r="AZ1701" s="13">
        <f t="shared" si="2279"/>
        <v>1.391062027700615E-3</v>
      </c>
      <c r="BA1701" s="13">
        <f t="shared" si="2280"/>
        <v>3.5393438233861008E-4</v>
      </c>
      <c r="BB1701" s="13">
        <f t="shared" si="2281"/>
        <v>6.753987843831828E-5</v>
      </c>
      <c r="BC1701" s="13">
        <f t="shared" si="2282"/>
        <v>1.0310691262763349E-5</v>
      </c>
      <c r="BD1701" s="13">
        <f t="shared" si="2283"/>
        <v>1.8734275163793793E-5</v>
      </c>
      <c r="BE1701" s="13">
        <f t="shared" si="2284"/>
        <v>3.6007406019279324E-5</v>
      </c>
      <c r="BF1701" s="13">
        <f t="shared" si="2285"/>
        <v>3.4603241302416071E-5</v>
      </c>
      <c r="BG1701" s="13">
        <f t="shared" si="2286"/>
        <v>2.2169222779560425E-5</v>
      </c>
      <c r="BH1701" s="13">
        <f t="shared" si="2287"/>
        <v>1.0652349754345093E-5</v>
      </c>
      <c r="BI1701" s="13">
        <f t="shared" si="2288"/>
        <v>4.0947779330727022E-6</v>
      </c>
      <c r="BJ1701" s="14">
        <f t="shared" si="2289"/>
        <v>0.64375552740610587</v>
      </c>
      <c r="BK1701" s="14">
        <f t="shared" si="2290"/>
        <v>0.21515883720764606</v>
      </c>
      <c r="BL1701" s="14">
        <f t="shared" si="2291"/>
        <v>0.13599238369666797</v>
      </c>
      <c r="BM1701" s="14">
        <f t="shared" si="2292"/>
        <v>0.49908863701032885</v>
      </c>
      <c r="BN1701" s="14">
        <f t="shared" si="2293"/>
        <v>0.4972296304350699</v>
      </c>
    </row>
    <row r="1702" spans="1:66" x14ac:dyDescent="0.25">
      <c r="A1702" t="s">
        <v>342</v>
      </c>
      <c r="B1702" t="s">
        <v>174</v>
      </c>
      <c r="C1702" t="s">
        <v>169</v>
      </c>
      <c r="D1702" t="s">
        <v>407</v>
      </c>
      <c r="E1702" s="10">
        <f>VLOOKUP(A1702,home!$A$2:$E$405,3,FALSE)</f>
        <v>1.3717999999999999</v>
      </c>
      <c r="F1702" s="10">
        <f>VLOOKUP(B1702,home!$B$2:$E$405,3,FALSE)</f>
        <v>0.97199999999999998</v>
      </c>
      <c r="G1702" s="10">
        <f>VLOOKUP(C1702,away!$B$2:$E$405,4,FALSE)</f>
        <v>1.0414000000000001</v>
      </c>
      <c r="H1702" s="10">
        <f>VLOOKUP(A1702,away!$A$2:$E$405,3,FALSE)</f>
        <v>1.1667000000000001</v>
      </c>
      <c r="I1702" s="10">
        <f>VLOOKUP(C1702,away!$B$2:$E$405,3,FALSE)</f>
        <v>1.2857000000000001</v>
      </c>
      <c r="J1702" s="10">
        <f>VLOOKUP(B1702,home!$B$2:$E$405,4,FALSE)</f>
        <v>0.68569999999999998</v>
      </c>
      <c r="K1702" s="12">
        <f t="shared" si="2238"/>
        <v>1.38859192944</v>
      </c>
      <c r="L1702" s="12">
        <f t="shared" si="2239"/>
        <v>1.0285679584830001</v>
      </c>
      <c r="M1702" s="13">
        <f t="shared" si="2240"/>
        <v>8.9174523790201188E-2</v>
      </c>
      <c r="N1702" s="13">
        <f t="shared" si="2241"/>
        <v>0.12382702404672863</v>
      </c>
      <c r="O1702" s="13">
        <f t="shared" si="2242"/>
        <v>9.1722057883580968E-2</v>
      </c>
      <c r="P1702" s="13">
        <f t="shared" si="2243"/>
        <v>0.12736450932876903</v>
      </c>
      <c r="Q1702" s="13">
        <f t="shared" si="2244"/>
        <v>8.597260311893011E-2</v>
      </c>
      <c r="R1702" s="13">
        <f t="shared" si="2245"/>
        <v>4.7171184912587212E-2</v>
      </c>
      <c r="S1702" s="13">
        <f t="shared" si="2246"/>
        <v>4.5477445651188879E-2</v>
      </c>
      <c r="T1702" s="13">
        <f t="shared" si="2247"/>
        <v>8.8428664875507157E-2</v>
      </c>
      <c r="U1702" s="13">
        <f t="shared" si="2248"/>
        <v>6.5501526671740487E-2</v>
      </c>
      <c r="V1702" s="13">
        <f t="shared" si="2249"/>
        <v>7.2170743948706938E-3</v>
      </c>
      <c r="W1702" s="13">
        <f t="shared" si="2250"/>
        <v>3.9793620947964861E-2</v>
      </c>
      <c r="X1702" s="13">
        <f t="shared" si="2251"/>
        <v>4.0930443459094565E-2</v>
      </c>
      <c r="Y1702" s="13">
        <f t="shared" si="2252"/>
        <v>2.1049871334262379E-2</v>
      </c>
      <c r="Z1702" s="13">
        <f t="shared" si="2253"/>
        <v>1.6172923121587975E-2</v>
      </c>
      <c r="AA1702" s="13">
        <f t="shared" si="2254"/>
        <v>2.2457590522090631E-2</v>
      </c>
      <c r="AB1702" s="13">
        <f t="shared" si="2255"/>
        <v>1.5592214476821646E-2</v>
      </c>
      <c r="AC1702" s="13">
        <f t="shared" si="2256"/>
        <v>6.4424169315898609E-4</v>
      </c>
      <c r="AD1702" s="13">
        <f t="shared" si="2257"/>
        <v>1.3814275222884623E-2</v>
      </c>
      <c r="AE1702" s="13">
        <f t="shared" si="2258"/>
        <v>1.4208920863924729E-2</v>
      </c>
      <c r="AF1702" s="13">
        <f t="shared" si="2259"/>
        <v>7.3074203626267813E-3</v>
      </c>
      <c r="AG1702" s="13">
        <f t="shared" si="2260"/>
        <v>2.5053928147213776E-3</v>
      </c>
      <c r="AH1702" s="13">
        <f t="shared" si="2261"/>
        <v>4.1587376294685624E-3</v>
      </c>
      <c r="AI1702" s="13">
        <f t="shared" si="2262"/>
        <v>5.7747895089384823E-3</v>
      </c>
      <c r="AJ1702" s="13">
        <f t="shared" si="2263"/>
        <v>4.0094130531633798E-3</v>
      </c>
      <c r="AK1702" s="13">
        <f t="shared" si="2264"/>
        <v>1.8558128691380203E-3</v>
      </c>
      <c r="AL1702" s="13">
        <f t="shared" si="2265"/>
        <v>3.6805815675057619E-5</v>
      </c>
      <c r="AM1702" s="13">
        <f t="shared" si="2266"/>
        <v>3.8364782171121077E-3</v>
      </c>
      <c r="AN1702" s="13">
        <f t="shared" si="2267"/>
        <v>3.9460785675395002E-3</v>
      </c>
      <c r="AO1702" s="13">
        <f t="shared" si="2268"/>
        <v>2.0294049881138124E-3</v>
      </c>
      <c r="AP1702" s="13">
        <f t="shared" si="2269"/>
        <v>6.957936485198138E-4</v>
      </c>
      <c r="AQ1702" s="13">
        <f t="shared" si="2270"/>
        <v>1.7891776314586571E-4</v>
      </c>
      <c r="AR1702" s="13">
        <f t="shared" si="2271"/>
        <v>8.5550885468178232E-4</v>
      </c>
      <c r="AS1702" s="13">
        <f t="shared" si="2272"/>
        <v>1.1879526911755805E-3</v>
      </c>
      <c r="AT1702" s="13">
        <f t="shared" si="2273"/>
        <v>8.2479075976147015E-4</v>
      </c>
      <c r="AU1702" s="13">
        <f t="shared" si="2274"/>
        <v>3.8176593082715461E-4</v>
      </c>
      <c r="AV1702" s="13">
        <f t="shared" si="2275"/>
        <v>1.3252927262043398E-4</v>
      </c>
      <c r="AW1702" s="13">
        <f t="shared" si="2276"/>
        <v>1.4602310336873791E-6</v>
      </c>
      <c r="AX1702" s="13">
        <f t="shared" si="2277"/>
        <v>8.8788378162570558E-4</v>
      </c>
      <c r="AY1702" s="13">
        <f t="shared" si="2278"/>
        <v>9.1324880863691781E-4</v>
      </c>
      <c r="AZ1702" s="13">
        <f t="shared" si="2279"/>
        <v>4.6966923134335325E-4</v>
      </c>
      <c r="BA1702" s="13">
        <f t="shared" si="2280"/>
        <v>1.6102890748170425E-4</v>
      </c>
      <c r="BB1702" s="13">
        <f t="shared" si="2281"/>
        <v>4.1407293656301104E-5</v>
      </c>
      <c r="BC1702" s="13">
        <f t="shared" si="2282"/>
        <v>8.5180431004735436E-6</v>
      </c>
      <c r="BD1702" s="13">
        <f t="shared" si="2283"/>
        <v>1.4665816602069503E-4</v>
      </c>
      <c r="BE1702" s="13">
        <f t="shared" si="2284"/>
        <v>2.0364834572280874E-4</v>
      </c>
      <c r="BF1702" s="13">
        <f t="shared" si="2285"/>
        <v>1.4139222465724962E-4</v>
      </c>
      <c r="BG1702" s="13">
        <f t="shared" si="2286"/>
        <v>6.5445367348208094E-5</v>
      </c>
      <c r="BH1702" s="13">
        <f t="shared" si="2287"/>
        <v>2.2719227229739447E-5</v>
      </c>
      <c r="BI1702" s="13">
        <f t="shared" si="2288"/>
        <v>6.3095471148659344E-6</v>
      </c>
      <c r="BJ1702" s="14">
        <f t="shared" si="2289"/>
        <v>0.45100666629692077</v>
      </c>
      <c r="BK1702" s="14">
        <f t="shared" si="2290"/>
        <v>0.27082784948250072</v>
      </c>
      <c r="BL1702" s="14">
        <f t="shared" si="2291"/>
        <v>0.26221204791468938</v>
      </c>
      <c r="BM1702" s="14">
        <f t="shared" si="2292"/>
        <v>0.43407579515729844</v>
      </c>
      <c r="BN1702" s="14">
        <f t="shared" si="2293"/>
        <v>0.56523190308079707</v>
      </c>
    </row>
    <row r="1703" spans="1:66" x14ac:dyDescent="0.25">
      <c r="A1703" t="s">
        <v>346</v>
      </c>
      <c r="B1703" t="s">
        <v>231</v>
      </c>
      <c r="C1703" t="s">
        <v>321</v>
      </c>
      <c r="D1703" t="s">
        <v>407</v>
      </c>
      <c r="E1703" s="10">
        <f>VLOOKUP(A1703,home!$A$2:$E$405,3,FALSE)</f>
        <v>1.619</v>
      </c>
      <c r="F1703" s="10">
        <f>VLOOKUP(B1703,home!$B$2:$E$405,3,FALSE)</f>
        <v>1.2353000000000001</v>
      </c>
      <c r="G1703" s="10">
        <f>VLOOKUP(C1703,away!$B$2:$E$405,4,FALSE)</f>
        <v>0.72060000000000002</v>
      </c>
      <c r="H1703" s="10">
        <f>VLOOKUP(A1703,away!$A$2:$E$405,3,FALSE)</f>
        <v>1.181</v>
      </c>
      <c r="I1703" s="10">
        <f>VLOOKUP(C1703,away!$B$2:$E$405,3,FALSE)</f>
        <v>0.7056</v>
      </c>
      <c r="J1703" s="10">
        <f>VLOOKUP(B1703,home!$B$2:$E$405,4,FALSE)</f>
        <v>1.3548</v>
      </c>
      <c r="K1703" s="12">
        <f t="shared" si="2238"/>
        <v>1.4411644744200001</v>
      </c>
      <c r="L1703" s="12">
        <f t="shared" si="2239"/>
        <v>1.12897326528</v>
      </c>
      <c r="M1703" s="13">
        <f t="shared" si="2240"/>
        <v>7.6525004166836927E-2</v>
      </c>
      <c r="N1703" s="13">
        <f t="shared" si="2241"/>
        <v>0.11028511741008787</v>
      </c>
      <c r="O1703" s="13">
        <f t="shared" si="2242"/>
        <v>8.6394683829799479E-2</v>
      </c>
      <c r="P1703" s="13">
        <f t="shared" si="2243"/>
        <v>0.12450894911425506</v>
      </c>
      <c r="Q1703" s="13">
        <f t="shared" si="2244"/>
        <v>7.946949663432866E-2</v>
      </c>
      <c r="R1703" s="13">
        <f t="shared" si="2245"/>
        <v>4.8768644153080992E-2</v>
      </c>
      <c r="S1703" s="13">
        <f t="shared" si="2246"/>
        <v>5.0645140690676237E-2</v>
      </c>
      <c r="T1703" s="13">
        <f t="shared" si="2247"/>
        <v>8.971893710541598E-2</v>
      </c>
      <c r="U1703" s="13">
        <f t="shared" si="2248"/>
        <v>7.0283637419050984E-2</v>
      </c>
      <c r="V1703" s="13">
        <f t="shared" si="2249"/>
        <v>9.1557194842443422E-3</v>
      </c>
      <c r="W1703" s="13">
        <f t="shared" si="2250"/>
        <v>3.8176205116478068E-2</v>
      </c>
      <c r="X1703" s="13">
        <f t="shared" si="2251"/>
        <v>4.3099914946349287E-2</v>
      </c>
      <c r="Y1703" s="13">
        <f t="shared" si="2252"/>
        <v>2.4329325855135125E-2</v>
      </c>
      <c r="Z1703" s="13">
        <f t="shared" si="2253"/>
        <v>1.8352831810927405E-2</v>
      </c>
      <c r="AA1703" s="13">
        <f t="shared" si="2254"/>
        <v>2.6449449210913856E-2</v>
      </c>
      <c r="AB1703" s="13">
        <f t="shared" si="2255"/>
        <v>1.9059003285372581E-2</v>
      </c>
      <c r="AC1703" s="13">
        <f t="shared" si="2256"/>
        <v>9.3104291840583791E-4</v>
      </c>
      <c r="AD1703" s="13">
        <f t="shared" si="2257"/>
        <v>1.3754547645509809E-2</v>
      </c>
      <c r="AE1703" s="13">
        <f t="shared" si="2258"/>
        <v>1.5528516567800542E-2</v>
      </c>
      <c r="AF1703" s="13">
        <f t="shared" si="2259"/>
        <v>8.765640027252183E-3</v>
      </c>
      <c r="AG1703" s="13">
        <f t="shared" si="2260"/>
        <v>3.2987244146119878E-3</v>
      </c>
      <c r="AH1703" s="13">
        <f t="shared" si="2261"/>
        <v>5.1799641141793409E-3</v>
      </c>
      <c r="AI1703" s="13">
        <f t="shared" si="2262"/>
        <v>7.4651802601257318E-3</v>
      </c>
      <c r="AJ1703" s="13">
        <f t="shared" si="2263"/>
        <v>5.3792762930173306E-3</v>
      </c>
      <c r="AK1703" s="13">
        <f t="shared" si="2264"/>
        <v>2.5841406305287624E-3</v>
      </c>
      <c r="AL1703" s="13">
        <f t="shared" si="2265"/>
        <v>6.0593619883116152E-5</v>
      </c>
      <c r="AM1703" s="13">
        <f t="shared" si="2266"/>
        <v>3.964513085685197E-3</v>
      </c>
      <c r="AN1703" s="13">
        <f t="shared" si="2267"/>
        <v>4.4758292835913047E-3</v>
      </c>
      <c r="AO1703" s="13">
        <f t="shared" si="2268"/>
        <v>2.5265458005659601E-3</v>
      </c>
      <c r="AP1703" s="13">
        <f t="shared" si="2269"/>
        <v>9.5080088744814114E-4</v>
      </c>
      <c r="AQ1703" s="13">
        <f t="shared" si="2270"/>
        <v>2.6835719563336237E-4</v>
      </c>
      <c r="AR1703" s="13">
        <f t="shared" si="2271"/>
        <v>1.1696082000036544E-3</v>
      </c>
      <c r="AS1703" s="13">
        <f t="shared" si="2272"/>
        <v>1.6855977868355889E-3</v>
      </c>
      <c r="AT1703" s="13">
        <f t="shared" si="2273"/>
        <v>1.2146118242742138E-3</v>
      </c>
      <c r="AU1703" s="13">
        <f t="shared" si="2274"/>
        <v>5.8348513711815484E-4</v>
      </c>
      <c r="AV1703" s="13">
        <f t="shared" si="2275"/>
        <v>2.1022451274169181E-4</v>
      </c>
      <c r="AW1703" s="13">
        <f t="shared" si="2276"/>
        <v>2.7385558546136899E-6</v>
      </c>
      <c r="AX1703" s="13">
        <f t="shared" si="2277"/>
        <v>9.5225256957711876E-4</v>
      </c>
      <c r="AY1703" s="13">
        <f t="shared" si="2278"/>
        <v>1.0750676928467501E-3</v>
      </c>
      <c r="AZ1703" s="13">
        <f t="shared" si="2279"/>
        <v>6.0686134179511607E-4</v>
      </c>
      <c r="BA1703" s="13">
        <f t="shared" si="2280"/>
        <v>2.2837674353954471E-4</v>
      </c>
      <c r="BB1703" s="13">
        <f t="shared" si="2281"/>
        <v>6.4457809466963222E-5</v>
      </c>
      <c r="BC1703" s="13">
        <f t="shared" si="2282"/>
        <v>1.4554228725342709E-5</v>
      </c>
      <c r="BD1703" s="13">
        <f t="shared" si="2283"/>
        <v>2.2007606477606498E-4</v>
      </c>
      <c r="BE1703" s="13">
        <f t="shared" si="2284"/>
        <v>3.1716580622541954E-4</v>
      </c>
      <c r="BF1703" s="13">
        <f t="shared" si="2285"/>
        <v>2.2854404621642623E-4</v>
      </c>
      <c r="BG1703" s="13">
        <f t="shared" si="2286"/>
        <v>1.0978985341577203E-4</v>
      </c>
      <c r="BH1703" s="13">
        <f t="shared" si="2287"/>
        <v>3.9556309098647487E-5</v>
      </c>
      <c r="BI1703" s="13">
        <f t="shared" si="2288"/>
        <v>1.140142948242947E-5</v>
      </c>
      <c r="BJ1703" s="14">
        <f t="shared" si="2289"/>
        <v>0.4415540423618442</v>
      </c>
      <c r="BK1703" s="14">
        <f t="shared" si="2290"/>
        <v>0.26290151768714826</v>
      </c>
      <c r="BL1703" s="14">
        <f t="shared" si="2291"/>
        <v>0.27735404016625709</v>
      </c>
      <c r="BM1703" s="14">
        <f t="shared" si="2292"/>
        <v>0.47313820758079578</v>
      </c>
      <c r="BN1703" s="14">
        <f t="shared" si="2293"/>
        <v>0.52595189530838904</v>
      </c>
    </row>
    <row r="1704" spans="1:66" x14ac:dyDescent="0.25">
      <c r="A1704" t="s">
        <v>346</v>
      </c>
      <c r="B1704" t="s">
        <v>241</v>
      </c>
      <c r="C1704" t="s">
        <v>234</v>
      </c>
      <c r="D1704" t="s">
        <v>407</v>
      </c>
      <c r="E1704" s="10">
        <f>VLOOKUP(A1704,home!$A$2:$E$405,3,FALSE)</f>
        <v>1.619</v>
      </c>
      <c r="F1704" s="10">
        <f>VLOOKUP(B1704,home!$B$2:$E$405,3,FALSE)</f>
        <v>0.92649999999999999</v>
      </c>
      <c r="G1704" s="10">
        <f>VLOOKUP(C1704,away!$B$2:$E$405,4,FALSE)</f>
        <v>0.61770000000000003</v>
      </c>
      <c r="H1704" s="10">
        <f>VLOOKUP(A1704,away!$A$2:$E$405,3,FALSE)</f>
        <v>1.181</v>
      </c>
      <c r="I1704" s="10">
        <f>VLOOKUP(C1704,away!$B$2:$E$405,3,FALSE)</f>
        <v>1.5241</v>
      </c>
      <c r="J1704" s="10">
        <f>VLOOKUP(B1704,home!$B$2:$E$405,4,FALSE)</f>
        <v>1.129</v>
      </c>
      <c r="K1704" s="12">
        <f t="shared" si="2238"/>
        <v>0.92655216195000012</v>
      </c>
      <c r="L1704" s="12">
        <f t="shared" si="2239"/>
        <v>2.0321572109000003</v>
      </c>
      <c r="M1704" s="13">
        <f t="shared" si="2240"/>
        <v>5.1885839250548363E-2</v>
      </c>
      <c r="N1704" s="13">
        <f t="shared" si="2241"/>
        <v>4.8074936532185759E-2</v>
      </c>
      <c r="O1704" s="13">
        <f t="shared" si="2242"/>
        <v>0.10544018237660013</v>
      </c>
      <c r="P1704" s="13">
        <f t="shared" si="2243"/>
        <v>9.7695828937441151E-2</v>
      </c>
      <c r="Q1704" s="13">
        <f t="shared" si="2244"/>
        <v>2.2271968189752876E-2</v>
      </c>
      <c r="R1704" s="13">
        <f t="shared" si="2245"/>
        <v>0.10713551346760958</v>
      </c>
      <c r="S1704" s="13">
        <f t="shared" si="2246"/>
        <v>4.598786070359695E-2</v>
      </c>
      <c r="T1704" s="13">
        <f t="shared" si="2247"/>
        <v>4.5260140757741742E-2</v>
      </c>
      <c r="U1704" s="13">
        <f t="shared" si="2248"/>
        <v>9.9266641625036997E-2</v>
      </c>
      <c r="V1704" s="13">
        <f t="shared" si="2249"/>
        <v>9.62116968370238E-3</v>
      </c>
      <c r="W1704" s="13">
        <f t="shared" si="2250"/>
        <v>6.8787134256990531E-3</v>
      </c>
      <c r="X1704" s="13">
        <f t="shared" si="2251"/>
        <v>1.3978627089748976E-2</v>
      </c>
      <c r="Y1704" s="13">
        <f t="shared" si="2252"/>
        <v>1.4203383919457737E-2</v>
      </c>
      <c r="Z1704" s="13">
        <f t="shared" si="2253"/>
        <v>7.2572068745558937E-2</v>
      </c>
      <c r="AA1704" s="13">
        <f t="shared" si="2254"/>
        <v>6.7241807193381672E-2</v>
      </c>
      <c r="AB1704" s="13">
        <f t="shared" si="2255"/>
        <v>3.1151520914226426E-2</v>
      </c>
      <c r="AC1704" s="13">
        <f t="shared" si="2256"/>
        <v>1.1322310686956228E-3</v>
      </c>
      <c r="AD1704" s="13">
        <f t="shared" si="2257"/>
        <v>1.5933716990039872E-3</v>
      </c>
      <c r="AE1704" s="13">
        <f t="shared" si="2258"/>
        <v>3.2379817877749377E-3</v>
      </c>
      <c r="AF1704" s="13">
        <f t="shared" si="2259"/>
        <v>3.2900440193948579E-3</v>
      </c>
      <c r="AG1704" s="13">
        <f t="shared" si="2260"/>
        <v>2.2286288927305595E-3</v>
      </c>
      <c r="AH1704" s="13">
        <f t="shared" si="2261"/>
        <v>3.6869463202804549E-2</v>
      </c>
      <c r="AI1704" s="13">
        <f t="shared" si="2262"/>
        <v>3.4161480840494529E-2</v>
      </c>
      <c r="AJ1704" s="13">
        <f t="shared" si="2263"/>
        <v>1.5826196964086856E-2</v>
      </c>
      <c r="AK1704" s="13">
        <f t="shared" si="2264"/>
        <v>4.8879323375070685E-3</v>
      </c>
      <c r="AL1704" s="13">
        <f t="shared" si="2265"/>
        <v>8.5275099643897313E-5</v>
      </c>
      <c r="AM1704" s="13">
        <f t="shared" si="2266"/>
        <v>2.9526839850041789E-4</v>
      </c>
      <c r="AN1704" s="13">
        <f t="shared" si="2267"/>
        <v>6.0003180516351908E-4</v>
      </c>
      <c r="AO1704" s="13">
        <f t="shared" si="2268"/>
        <v>6.0967947981619482E-4</v>
      </c>
      <c r="AP1704" s="13">
        <f t="shared" si="2269"/>
        <v>4.12988183748747E-4</v>
      </c>
      <c r="AQ1704" s="13">
        <f t="shared" si="2270"/>
        <v>2.0981422890537773E-4</v>
      </c>
      <c r="AR1704" s="13">
        <f t="shared" si="2271"/>
        <v>1.4984909101918296E-2</v>
      </c>
      <c r="AS1704" s="13">
        <f t="shared" si="2272"/>
        <v>1.3884299925006631E-2</v>
      </c>
      <c r="AT1704" s="13">
        <f t="shared" si="2273"/>
        <v>6.4322640563385589E-3</v>
      </c>
      <c r="AU1704" s="13">
        <f t="shared" si="2274"/>
        <v>1.9866093892112564E-3</v>
      </c>
      <c r="AV1704" s="13">
        <f t="shared" si="2275"/>
        <v>4.601743061309647E-4</v>
      </c>
      <c r="AW1704" s="13">
        <f t="shared" si="2276"/>
        <v>4.4601237746007623E-6</v>
      </c>
      <c r="AX1704" s="13">
        <f t="shared" si="2277"/>
        <v>4.5596928831012715E-5</v>
      </c>
      <c r="AY1704" s="13">
        <f t="shared" si="2278"/>
        <v>9.2660127718836616E-5</v>
      </c>
      <c r="AZ1704" s="13">
        <f t="shared" si="2279"/>
        <v>9.4149973353374445E-5</v>
      </c>
      <c r="BA1704" s="13">
        <f t="shared" si="2280"/>
        <v>6.3775849085367559E-5</v>
      </c>
      <c r="BB1704" s="13">
        <f t="shared" si="2281"/>
        <v>3.2400637900024986E-5</v>
      </c>
      <c r="BC1704" s="13">
        <f t="shared" si="2282"/>
        <v>1.3168637989259121E-5</v>
      </c>
      <c r="BD1704" s="13">
        <f t="shared" si="2283"/>
        <v>5.0752818476907128E-3</v>
      </c>
      <c r="BE1704" s="13">
        <f t="shared" si="2284"/>
        <v>4.702513368483421E-3</v>
      </c>
      <c r="BF1704" s="13">
        <f t="shared" si="2285"/>
        <v>2.1785619640835455E-3</v>
      </c>
      <c r="BG1704" s="13">
        <f t="shared" si="2286"/>
        <v>6.7285043258788252E-4</v>
      </c>
      <c r="BH1704" s="13">
        <f t="shared" si="2287"/>
        <v>1.5585775574582383E-4</v>
      </c>
      <c r="BI1704" s="13">
        <f t="shared" si="2288"/>
        <v>2.888206810859363E-5</v>
      </c>
      <c r="BJ1704" s="14">
        <f t="shared" si="2289"/>
        <v>0.1634873305645026</v>
      </c>
      <c r="BK1704" s="14">
        <f t="shared" si="2290"/>
        <v>0.2065008648713472</v>
      </c>
      <c r="BL1704" s="14">
        <f t="shared" si="2291"/>
        <v>0.55254294313705343</v>
      </c>
      <c r="BM1704" s="14">
        <f t="shared" si="2292"/>
        <v>0.56251073856038003</v>
      </c>
      <c r="BN1704" s="14">
        <f t="shared" si="2293"/>
        <v>0.43250426875413783</v>
      </c>
    </row>
    <row r="1705" spans="1:66" x14ac:dyDescent="0.25">
      <c r="A1705" t="s">
        <v>347</v>
      </c>
      <c r="B1705" t="s">
        <v>251</v>
      </c>
      <c r="C1705" t="s">
        <v>324</v>
      </c>
      <c r="D1705" t="s">
        <v>407</v>
      </c>
      <c r="E1705" s="10">
        <f>VLOOKUP(A1705,home!$A$2:$E$405,3,FALSE)</f>
        <v>1.2816000000000001</v>
      </c>
      <c r="F1705" s="10">
        <f>VLOOKUP(B1705,home!$B$2:$E$405,3,FALSE)</f>
        <v>0.5202</v>
      </c>
      <c r="G1705" s="10">
        <f>VLOOKUP(C1705,away!$B$2:$E$405,4,FALSE)</f>
        <v>0.78029999999999999</v>
      </c>
      <c r="H1705" s="10">
        <f>VLOOKUP(A1705,away!$A$2:$E$405,3,FALSE)</f>
        <v>0.83499999999999996</v>
      </c>
      <c r="I1705" s="10">
        <f>VLOOKUP(C1705,away!$B$2:$E$405,3,FALSE)</f>
        <v>0.3422</v>
      </c>
      <c r="J1705" s="10">
        <f>VLOOKUP(B1705,home!$B$2:$E$405,4,FALSE)</f>
        <v>0.7984</v>
      </c>
      <c r="K1705" s="12">
        <f t="shared" si="2238"/>
        <v>0.52021689609599997</v>
      </c>
      <c r="L1705" s="12">
        <f t="shared" si="2239"/>
        <v>0.22813242080000001</v>
      </c>
      <c r="M1705" s="13">
        <f t="shared" si="2240"/>
        <v>0.47314692412425424</v>
      </c>
      <c r="N1705" s="13">
        <f t="shared" si="2241"/>
        <v>0.24613902426528914</v>
      </c>
      <c r="O1705" s="13">
        <f t="shared" si="2242"/>
        <v>0.10794015319454005</v>
      </c>
      <c r="P1705" s="13">
        <f t="shared" si="2243"/>
        <v>5.615229145899036E-2</v>
      </c>
      <c r="Q1705" s="13">
        <f t="shared" si="2244"/>
        <v>6.4022839605693355E-2</v>
      </c>
      <c r="R1705" s="13">
        <f t="shared" si="2245"/>
        <v>1.2312324224896637E-2</v>
      </c>
      <c r="S1705" s="13">
        <f t="shared" si="2246"/>
        <v>1.6660151822456757E-3</v>
      </c>
      <c r="T1705" s="13">
        <f t="shared" si="2247"/>
        <v>1.4605685385736944E-2</v>
      </c>
      <c r="U1705" s="13">
        <f t="shared" si="2248"/>
        <v>6.4050790920033174E-3</v>
      </c>
      <c r="V1705" s="13">
        <f t="shared" si="2249"/>
        <v>2.1968879554394585E-5</v>
      </c>
      <c r="W1705" s="13">
        <f t="shared" si="2250"/>
        <v>1.1101920966308621E-2</v>
      </c>
      <c r="X1705" s="13">
        <f t="shared" si="2251"/>
        <v>2.5327081055742614E-3</v>
      </c>
      <c r="Y1705" s="13">
        <f t="shared" si="2252"/>
        <v>2.8889641565221915E-4</v>
      </c>
      <c r="Z1705" s="13">
        <f t="shared" si="2253"/>
        <v>9.3628011036671777E-4</v>
      </c>
      <c r="AA1705" s="13">
        <f t="shared" si="2254"/>
        <v>4.8706873289139423E-4</v>
      </c>
      <c r="AB1705" s="13">
        <f t="shared" si="2255"/>
        <v>1.2669069220508638E-4</v>
      </c>
      <c r="AC1705" s="13">
        <f t="shared" si="2256"/>
        <v>1.6295188461399829E-7</v>
      </c>
      <c r="AD1705" s="13">
        <f t="shared" si="2257"/>
        <v>1.4438517164490434E-3</v>
      </c>
      <c r="AE1705" s="13">
        <f t="shared" si="2258"/>
        <v>3.2938938734975549E-4</v>
      </c>
      <c r="AF1705" s="13">
        <f t="shared" si="2259"/>
        <v>3.757219916096431E-5</v>
      </c>
      <c r="AG1705" s="13">
        <f t="shared" si="2260"/>
        <v>2.8571455831235055E-6</v>
      </c>
      <c r="AH1705" s="13">
        <f t="shared" si="2261"/>
        <v>5.3398962031212647E-5</v>
      </c>
      <c r="AI1705" s="13">
        <f t="shared" si="2262"/>
        <v>2.7779042282625595E-5</v>
      </c>
      <c r="AJ1705" s="13">
        <f t="shared" si="2263"/>
        <v>7.2255635763935136E-6</v>
      </c>
      <c r="AK1705" s="13">
        <f t="shared" si="2264"/>
        <v>1.2529534187519159E-6</v>
      </c>
      <c r="AL1705" s="13">
        <f t="shared" si="2265"/>
        <v>7.7355436564005404E-10</v>
      </c>
      <c r="AM1705" s="13">
        <f t="shared" si="2266"/>
        <v>1.5022321167080073E-4</v>
      </c>
      <c r="AN1705" s="13">
        <f t="shared" si="2267"/>
        <v>3.4270784938810587E-5</v>
      </c>
      <c r="AO1705" s="13">
        <f t="shared" si="2268"/>
        <v>3.9091385654035201E-6</v>
      </c>
      <c r="AP1705" s="13">
        <f t="shared" si="2269"/>
        <v>2.9726708138938132E-7</v>
      </c>
      <c r="AQ1705" s="13">
        <f t="shared" si="2270"/>
        <v>1.6954064725377554E-8</v>
      </c>
      <c r="AR1705" s="13">
        <f t="shared" si="2271"/>
        <v>2.4364068952775666E-6</v>
      </c>
      <c r="AS1705" s="13">
        <f t="shared" si="2272"/>
        <v>1.2674600326881876E-6</v>
      </c>
      <c r="AT1705" s="13">
        <f t="shared" si="2273"/>
        <v>3.2967706206539175E-7</v>
      </c>
      <c r="AU1705" s="13">
        <f t="shared" si="2274"/>
        <v>5.7167859313902169E-8</v>
      </c>
      <c r="AV1705" s="13">
        <f t="shared" si="2275"/>
        <v>7.4349215821827437E-9</v>
      </c>
      <c r="AW1705" s="13">
        <f t="shared" si="2276"/>
        <v>2.5501152193306399E-12</v>
      </c>
      <c r="AX1705" s="13">
        <f t="shared" si="2277"/>
        <v>1.302477548282605E-5</v>
      </c>
      <c r="AY1705" s="13">
        <f t="shared" si="2278"/>
        <v>2.9713735612735956E-6</v>
      </c>
      <c r="AZ1705" s="13">
        <f t="shared" si="2279"/>
        <v>3.3893332181723132E-7</v>
      </c>
      <c r="BA1705" s="13">
        <f t="shared" si="2280"/>
        <v>2.5773893065316807E-8</v>
      </c>
      <c r="BB1705" s="13">
        <f t="shared" si="2281"/>
        <v>1.4699651546077645E-9</v>
      </c>
      <c r="BC1705" s="13">
        <f t="shared" si="2282"/>
        <v>6.7069341842463144E-11</v>
      </c>
      <c r="BD1705" s="13">
        <f t="shared" si="2283"/>
        <v>9.263723384558048E-8</v>
      </c>
      <c r="BE1705" s="13">
        <f t="shared" si="2284"/>
        <v>4.8191454254067192E-8</v>
      </c>
      <c r="BF1705" s="13">
        <f t="shared" si="2285"/>
        <v>1.2535004375201601E-8</v>
      </c>
      <c r="BG1705" s="13">
        <f t="shared" si="2286"/>
        <v>2.1736403562057199E-9</v>
      </c>
      <c r="BH1705" s="13">
        <f t="shared" si="2287"/>
        <v>2.826911098335857E-10</v>
      </c>
      <c r="BI1705" s="13">
        <f t="shared" si="2288"/>
        <v>2.9412138342312293E-11</v>
      </c>
      <c r="BJ1705" s="14">
        <f t="shared" si="2289"/>
        <v>0.34070982494241198</v>
      </c>
      <c r="BK1705" s="14">
        <f t="shared" si="2290"/>
        <v>0.53099033474404489</v>
      </c>
      <c r="BL1705" s="14">
        <f t="shared" si="2291"/>
        <v>0.12736522645405249</v>
      </c>
      <c r="BM1705" s="14">
        <f t="shared" si="2292"/>
        <v>4.0285138006201211E-2</v>
      </c>
      <c r="BN1705" s="14">
        <f t="shared" si="2293"/>
        <v>0.95971355687366378</v>
      </c>
    </row>
    <row r="1706" spans="1:66" x14ac:dyDescent="0.25">
      <c r="A1706" t="s">
        <v>348</v>
      </c>
      <c r="B1706" t="s">
        <v>273</v>
      </c>
      <c r="C1706" t="s">
        <v>263</v>
      </c>
      <c r="D1706" t="s">
        <v>407</v>
      </c>
      <c r="E1706" s="10">
        <f>VLOOKUP(A1706,home!$A$2:$E$405,3,FALSE)</f>
        <v>1.4792000000000001</v>
      </c>
      <c r="F1706" s="10">
        <f>VLOOKUP(B1706,home!$B$2:$E$405,3,FALSE)</f>
        <v>1.9154</v>
      </c>
      <c r="G1706" s="10">
        <f>VLOOKUP(C1706,away!$B$2:$E$405,4,FALSE)</f>
        <v>0.67600000000000005</v>
      </c>
      <c r="H1706" s="10">
        <f>VLOOKUP(A1706,away!$A$2:$E$405,3,FALSE)</f>
        <v>1.1875</v>
      </c>
      <c r="I1706" s="10">
        <f>VLOOKUP(C1706,away!$B$2:$E$405,3,FALSE)</f>
        <v>1.4035</v>
      </c>
      <c r="J1706" s="10">
        <f>VLOOKUP(B1706,home!$B$2:$E$405,4,FALSE)</f>
        <v>0.98250000000000004</v>
      </c>
      <c r="K1706" s="12">
        <f t="shared" si="2238"/>
        <v>1.9152835436800004</v>
      </c>
      <c r="L1706" s="12">
        <f t="shared" si="2239"/>
        <v>1.637489765625</v>
      </c>
      <c r="M1706" s="13">
        <f t="shared" si="2240"/>
        <v>2.8645087705870646E-2</v>
      </c>
      <c r="N1706" s="13">
        <f t="shared" si="2241"/>
        <v>5.4863465090324345E-2</v>
      </c>
      <c r="O1706" s="13">
        <f t="shared" si="2242"/>
        <v>4.6906037953793688E-2</v>
      </c>
      <c r="P1706" s="13">
        <f t="shared" si="2243"/>
        <v>8.9838362592130572E-2</v>
      </c>
      <c r="Q1706" s="13">
        <f t="shared" si="2244"/>
        <v>5.2539545918380219E-2</v>
      </c>
      <c r="R1706" s="13">
        <f t="shared" si="2245"/>
        <v>3.8404078547677495E-2</v>
      </c>
      <c r="S1706" s="13">
        <f t="shared" si="2246"/>
        <v>7.0439052902437432E-2</v>
      </c>
      <c r="T1706" s="13">
        <f t="shared" si="2247"/>
        <v>8.6032968731932336E-2</v>
      </c>
      <c r="U1706" s="13">
        <f t="shared" si="2248"/>
        <v>7.355469965256084E-2</v>
      </c>
      <c r="V1706" s="13">
        <f t="shared" si="2249"/>
        <v>2.4546109655569817E-2</v>
      </c>
      <c r="W1706" s="13">
        <f t="shared" si="2250"/>
        <v>3.3542709229964447E-2</v>
      </c>
      <c r="X1706" s="13">
        <f t="shared" si="2251"/>
        <v>5.4925843075401999E-2</v>
      </c>
      <c r="Y1706" s="13">
        <f t="shared" si="2252"/>
        <v>4.4970252952147786E-2</v>
      </c>
      <c r="Z1706" s="13">
        <f t="shared" si="2253"/>
        <v>2.0962095193360175E-2</v>
      </c>
      <c r="AA1706" s="13">
        <f t="shared" si="2254"/>
        <v>4.0148355964896382E-2</v>
      </c>
      <c r="AB1706" s="13">
        <f t="shared" si="2255"/>
        <v>3.8447742742686419E-2</v>
      </c>
      <c r="AC1706" s="13">
        <f t="shared" si="2256"/>
        <v>4.8114320728090756E-3</v>
      </c>
      <c r="AD1706" s="13">
        <f t="shared" si="2257"/>
        <v>1.6060949749648546E-2</v>
      </c>
      <c r="AE1706" s="13">
        <f t="shared" si="2258"/>
        <v>2.6299640841266896E-2</v>
      </c>
      <c r="AF1706" s="13">
        <f t="shared" si="2259"/>
        <v>2.1532696358593909E-2</v>
      </c>
      <c r="AG1706" s="13">
        <f t="shared" si="2260"/>
        <v>1.1753189971169413E-2</v>
      </c>
      <c r="AH1706" s="13">
        <f t="shared" si="2261"/>
        <v>8.5813040862960741E-3</v>
      </c>
      <c r="AI1706" s="13">
        <f t="shared" si="2262"/>
        <v>1.6435630499796815E-2</v>
      </c>
      <c r="AJ1706" s="13">
        <f t="shared" si="2263"/>
        <v>1.5739446313132972E-2</v>
      </c>
      <c r="AK1706" s="13">
        <f t="shared" si="2264"/>
        <v>1.0048500836726143E-2</v>
      </c>
      <c r="AL1706" s="13">
        <f t="shared" si="2265"/>
        <v>6.0359553942764205E-4</v>
      </c>
      <c r="AM1706" s="13">
        <f t="shared" si="2266"/>
        <v>6.1522545502746551E-3</v>
      </c>
      <c r="AN1706" s="13">
        <f t="shared" si="2267"/>
        <v>1.0074253861594584E-2</v>
      </c>
      <c r="AO1706" s="13">
        <f t="shared" si="2268"/>
        <v>8.2482437973346347E-3</v>
      </c>
      <c r="AP1706" s="13">
        <f t="shared" si="2269"/>
        <v>4.502138267505118E-3</v>
      </c>
      <c r="AQ1706" s="13">
        <f t="shared" si="2270"/>
        <v>1.8430513341170748E-3</v>
      </c>
      <c r="AR1706" s="13">
        <f t="shared" si="2271"/>
        <v>2.8103595234051609E-3</v>
      </c>
      <c r="AS1706" s="13">
        <f t="shared" si="2272"/>
        <v>5.3826353470022735E-3</v>
      </c>
      <c r="AT1706" s="13">
        <f t="shared" si="2273"/>
        <v>5.1546364508718726E-3</v>
      </c>
      <c r="AU1706" s="13">
        <f t="shared" si="2274"/>
        <v>3.2908634560026599E-3</v>
      </c>
      <c r="AV1706" s="13">
        <f t="shared" si="2275"/>
        <v>1.5757341554449474E-3</v>
      </c>
      <c r="AW1706" s="13">
        <f t="shared" si="2276"/>
        <v>5.2584190473588233E-5</v>
      </c>
      <c r="AX1706" s="13">
        <f t="shared" si="2277"/>
        <v>1.9638853161119069E-3</v>
      </c>
      <c r="AY1706" s="13">
        <f t="shared" si="2278"/>
        <v>3.2158421059944649E-3</v>
      </c>
      <c r="AZ1706" s="13">
        <f t="shared" si="2279"/>
        <v>2.6329542682159419E-3</v>
      </c>
      <c r="BA1706" s="13">
        <f t="shared" si="2280"/>
        <v>1.4371452225207556E-3</v>
      </c>
      <c r="BB1706" s="13">
        <f t="shared" si="2281"/>
        <v>5.8832764839865013E-4</v>
      </c>
      <c r="BC1706" s="13">
        <f t="shared" si="2282"/>
        <v>1.9267610061740251E-4</v>
      </c>
      <c r="BD1706" s="13">
        <f t="shared" si="2283"/>
        <v>7.6698915955045069E-4</v>
      </c>
      <c r="BE1706" s="13">
        <f t="shared" si="2284"/>
        <v>1.4690017154679325E-3</v>
      </c>
      <c r="BF1706" s="13">
        <f t="shared" si="2285"/>
        <v>1.4067774056367112E-3</v>
      </c>
      <c r="BG1706" s="13">
        <f t="shared" si="2286"/>
        <v>8.9812587154561232E-4</v>
      </c>
      <c r="BH1706" s="13">
        <f t="shared" si="2287"/>
        <v>4.3004142548114244E-4</v>
      </c>
      <c r="BI1706" s="13">
        <f t="shared" si="2288"/>
        <v>1.6473025306494422E-4</v>
      </c>
      <c r="BJ1706" s="14">
        <f t="shared" si="2289"/>
        <v>0.44337203439151507</v>
      </c>
      <c r="BK1706" s="14">
        <f t="shared" si="2290"/>
        <v>0.22209948257423967</v>
      </c>
      <c r="BL1706" s="14">
        <f t="shared" si="2291"/>
        <v>0.31161569136104045</v>
      </c>
      <c r="BM1706" s="14">
        <f t="shared" si="2292"/>
        <v>0.68368946779645756</v>
      </c>
      <c r="BN1706" s="14">
        <f t="shared" si="2293"/>
        <v>0.311196577808177</v>
      </c>
    </row>
    <row r="1707" spans="1:66" x14ac:dyDescent="0.25">
      <c r="A1707" t="s">
        <v>338</v>
      </c>
      <c r="B1707" t="s">
        <v>72</v>
      </c>
      <c r="C1707" t="s">
        <v>85</v>
      </c>
      <c r="D1707" t="s">
        <v>410</v>
      </c>
      <c r="E1707" s="10">
        <f>VLOOKUP(A1707,home!$A$2:$E$405,3,FALSE)</f>
        <v>1.3033999999999999</v>
      </c>
      <c r="F1707" s="10">
        <f>VLOOKUP(B1707,home!$B$2:$E$405,3,FALSE)</f>
        <v>1.0548999999999999</v>
      </c>
      <c r="G1707" s="10">
        <f>VLOOKUP(C1707,away!$B$2:$E$405,4,FALSE)</f>
        <v>1.3426</v>
      </c>
      <c r="H1707" s="10">
        <f>VLOOKUP(A1707,away!$A$2:$E$405,3,FALSE)</f>
        <v>1.0085</v>
      </c>
      <c r="I1707" s="10">
        <f>VLOOKUP(C1707,away!$B$2:$E$405,3,FALSE)</f>
        <v>1.8592</v>
      </c>
      <c r="J1707" s="10">
        <f>VLOOKUP(B1707,home!$B$2:$E$405,4,FALSE)</f>
        <v>0.86760000000000004</v>
      </c>
      <c r="K1707" s="12">
        <f t="shared" si="2238"/>
        <v>1.8460168117159999</v>
      </c>
      <c r="L1707" s="12">
        <f t="shared" si="2239"/>
        <v>1.62675277632</v>
      </c>
      <c r="M1707" s="13">
        <f t="shared" si="2240"/>
        <v>3.1030968538551043E-2</v>
      </c>
      <c r="N1707" s="13">
        <f t="shared" si="2241"/>
        <v>5.7283689605995496E-2</v>
      </c>
      <c r="O1707" s="13">
        <f t="shared" si="2242"/>
        <v>5.047971422198648E-2</v>
      </c>
      <c r="P1707" s="13">
        <f t="shared" si="2243"/>
        <v>9.3186401104406305E-2</v>
      </c>
      <c r="Q1707" s="13">
        <f t="shared" si="2244"/>
        <v>5.287332702489439E-2</v>
      </c>
      <c r="R1707" s="13">
        <f t="shared" si="2245"/>
        <v>4.1059007629228358E-2</v>
      </c>
      <c r="S1707" s="13">
        <f t="shared" si="2246"/>
        <v>6.9959992869729287E-2</v>
      </c>
      <c r="T1707" s="13">
        <f t="shared" si="2247"/>
        <v>8.6011831531022237E-2</v>
      </c>
      <c r="U1707" s="13">
        <f t="shared" si="2248"/>
        <v>7.5795618355931058E-2</v>
      </c>
      <c r="V1707" s="13">
        <f t="shared" si="2249"/>
        <v>2.3343418468914294E-2</v>
      </c>
      <c r="W1707" s="13">
        <f t="shared" si="2250"/>
        <v>3.2535016859770977E-2</v>
      </c>
      <c r="X1707" s="13">
        <f t="shared" si="2251"/>
        <v>5.2926429004250451E-2</v>
      </c>
      <c r="Y1707" s="13">
        <f t="shared" si="2252"/>
        <v>4.3049107661683905E-2</v>
      </c>
      <c r="Z1707" s="13">
        <f t="shared" si="2253"/>
        <v>2.2264284884597099E-2</v>
      </c>
      <c r="AA1707" s="13">
        <f t="shared" si="2254"/>
        <v>4.1100244197800666E-2</v>
      </c>
      <c r="AB1707" s="13">
        <f t="shared" si="2255"/>
        <v>3.7935870877386514E-2</v>
      </c>
      <c r="AC1707" s="13">
        <f t="shared" si="2256"/>
        <v>4.3812867818841267E-3</v>
      </c>
      <c r="AD1707" s="13">
        <f t="shared" si="2257"/>
        <v>1.5015047023150187E-2</v>
      </c>
      <c r="AE1707" s="13">
        <f t="shared" si="2258"/>
        <v>2.4425769431484921E-2</v>
      </c>
      <c r="AF1707" s="13">
        <f t="shared" si="2259"/>
        <v>1.9867344118210145E-2</v>
      </c>
      <c r="AG1707" s="13">
        <f t="shared" si="2260"/>
        <v>1.0773085734134392E-2</v>
      </c>
      <c r="AH1707" s="13">
        <f t="shared" si="2261"/>
        <v>9.054621812199435E-3</v>
      </c>
      <c r="AI1707" s="13">
        <f t="shared" si="2262"/>
        <v>1.671498408905055E-2</v>
      </c>
      <c r="AJ1707" s="13">
        <f t="shared" si="2263"/>
        <v>1.5428070817976383E-2</v>
      </c>
      <c r="AK1707" s="13">
        <f t="shared" si="2264"/>
        <v>9.4934927007764708E-3</v>
      </c>
      <c r="AL1707" s="13">
        <f t="shared" si="2265"/>
        <v>5.262824418810762E-4</v>
      </c>
      <c r="AM1707" s="13">
        <f t="shared" si="2266"/>
        <v>5.5436058466883055E-3</v>
      </c>
      <c r="AN1707" s="13">
        <f t="shared" si="2267"/>
        <v>9.0180762019239843E-3</v>
      </c>
      <c r="AO1707" s="13">
        <f t="shared" si="2268"/>
        <v>7.3350902492725833E-3</v>
      </c>
      <c r="AP1707" s="13">
        <f t="shared" si="2269"/>
        <v>3.9774594758539786E-3</v>
      </c>
      <c r="AQ1707" s="13">
        <f t="shared" si="2270"/>
        <v>1.617585811261438E-3</v>
      </c>
      <c r="AR1707" s="13">
        <f t="shared" si="2271"/>
        <v>2.9459262343046089E-3</v>
      </c>
      <c r="AS1707" s="13">
        <f t="shared" si="2272"/>
        <v>5.4382293546015158E-3</v>
      </c>
      <c r="AT1707" s="13">
        <f t="shared" si="2273"/>
        <v>5.0195314072809258E-3</v>
      </c>
      <c r="AU1707" s="13">
        <f t="shared" si="2274"/>
        <v>3.0887131215923528E-3</v>
      </c>
      <c r="AV1707" s="13">
        <f t="shared" si="2275"/>
        <v>1.4254540872568227E-3</v>
      </c>
      <c r="AW1707" s="13">
        <f t="shared" si="2276"/>
        <v>4.3900916687298873E-5</v>
      </c>
      <c r="AX1707" s="13">
        <f t="shared" si="2277"/>
        <v>1.7055982650856182E-3</v>
      </c>
      <c r="AY1707" s="13">
        <f t="shared" si="2278"/>
        <v>2.7745867130146047E-3</v>
      </c>
      <c r="AZ1707" s="13">
        <f t="shared" si="2279"/>
        <v>2.2567833192685461E-3</v>
      </c>
      <c r="BA1707" s="13">
        <f t="shared" si="2280"/>
        <v>1.2237428433909243E-3</v>
      </c>
      <c r="BB1707" s="13">
        <f t="shared" si="2281"/>
        <v>4.976817669969792E-4</v>
      </c>
      <c r="BC1707" s="13">
        <f t="shared" si="2282"/>
        <v>1.6192103923723568E-4</v>
      </c>
      <c r="BD1707" s="13">
        <f t="shared" si="2283"/>
        <v>7.9871561341482553E-4</v>
      </c>
      <c r="BE1707" s="13">
        <f t="shared" si="2284"/>
        <v>1.4744424501438255E-3</v>
      </c>
      <c r="BF1707" s="13">
        <f t="shared" si="2285"/>
        <v>1.360922775436616E-3</v>
      </c>
      <c r="BG1707" s="13">
        <f t="shared" si="2286"/>
        <v>8.3742877430106367E-4</v>
      </c>
      <c r="BH1707" s="13">
        <f t="shared" si="2287"/>
        <v>3.8647689899362197E-4</v>
      </c>
      <c r="BI1707" s="13">
        <f t="shared" si="2288"/>
        <v>1.4268857057641852E-4</v>
      </c>
      <c r="BJ1707" s="14">
        <f t="shared" si="2289"/>
        <v>0.43087277952659125</v>
      </c>
      <c r="BK1707" s="14">
        <f t="shared" si="2290"/>
        <v>0.22520293691838075</v>
      </c>
      <c r="BL1707" s="14">
        <f t="shared" si="2291"/>
        <v>0.31998015399023849</v>
      </c>
      <c r="BM1707" s="14">
        <f t="shared" si="2292"/>
        <v>0.66967636139841813</v>
      </c>
      <c r="BN1707" s="14">
        <f t="shared" si="2293"/>
        <v>0.32591310812506208</v>
      </c>
    </row>
    <row r="1708" spans="1:66" x14ac:dyDescent="0.25">
      <c r="A1708" t="s">
        <v>338</v>
      </c>
      <c r="B1708" t="s">
        <v>73</v>
      </c>
      <c r="C1708" t="s">
        <v>93</v>
      </c>
      <c r="D1708" t="s">
        <v>410</v>
      </c>
      <c r="E1708" s="10">
        <f>VLOOKUP(A1708,home!$A$2:$E$405,3,FALSE)</f>
        <v>1.3033999999999999</v>
      </c>
      <c r="F1708" s="10">
        <f>VLOOKUP(B1708,home!$B$2:$E$405,3,FALSE)</f>
        <v>0.42620000000000002</v>
      </c>
      <c r="G1708" s="10">
        <f>VLOOKUP(C1708,away!$B$2:$E$405,4,FALSE)</f>
        <v>1.0548999999999999</v>
      </c>
      <c r="H1708" s="10">
        <f>VLOOKUP(A1708,away!$A$2:$E$405,3,FALSE)</f>
        <v>1.0085</v>
      </c>
      <c r="I1708" s="10">
        <f>VLOOKUP(C1708,away!$B$2:$E$405,3,FALSE)</f>
        <v>0.86760000000000004</v>
      </c>
      <c r="J1708" s="10">
        <f>VLOOKUP(B1708,home!$B$2:$E$405,4,FALSE)</f>
        <v>0.7712</v>
      </c>
      <c r="K1708" s="12">
        <f t="shared" si="2238"/>
        <v>0.58600652849199997</v>
      </c>
      <c r="L1708" s="12">
        <f t="shared" si="2239"/>
        <v>0.67478041152000001</v>
      </c>
      <c r="M1708" s="13">
        <f t="shared" si="2240"/>
        <v>0.28343089560358281</v>
      </c>
      <c r="N1708" s="13">
        <f t="shared" si="2241"/>
        <v>0.16609235520003404</v>
      </c>
      <c r="O1708" s="13">
        <f t="shared" si="2242"/>
        <v>0.19125361637286778</v>
      </c>
      <c r="P1708" s="13">
        <f t="shared" si="2243"/>
        <v>0.11207586779220499</v>
      </c>
      <c r="Q1708" s="13">
        <f t="shared" si="2244"/>
        <v>4.8665602239916055E-2</v>
      </c>
      <c r="R1708" s="13">
        <f t="shared" si="2245"/>
        <v>6.4527096980385959E-2</v>
      </c>
      <c r="S1708" s="13">
        <f t="shared" si="2246"/>
        <v>1.1079420359790359E-2</v>
      </c>
      <c r="T1708" s="13">
        <f t="shared" si="2247"/>
        <v>3.2838595106319188E-2</v>
      </c>
      <c r="U1708" s="13">
        <f t="shared" si="2248"/>
        <v>3.7813300095142589E-2</v>
      </c>
      <c r="V1708" s="13">
        <f t="shared" si="2249"/>
        <v>4.8678753826739851E-4</v>
      </c>
      <c r="W1708" s="13">
        <f t="shared" si="2250"/>
        <v>9.506120208528571E-3</v>
      </c>
      <c r="X1708" s="13">
        <f t="shared" si="2251"/>
        <v>6.4145437062694977E-3</v>
      </c>
      <c r="Y1708" s="13">
        <f t="shared" si="2252"/>
        <v>2.1642042209147785E-3</v>
      </c>
      <c r="Z1708" s="13">
        <f t="shared" si="2253"/>
        <v>1.451387368487193E-2</v>
      </c>
      <c r="AA1708" s="13">
        <f t="shared" si="2254"/>
        <v>8.5052247330431926E-3</v>
      </c>
      <c r="AB1708" s="13">
        <f t="shared" si="2255"/>
        <v>2.4920586099274689E-3</v>
      </c>
      <c r="AC1708" s="13">
        <f t="shared" si="2256"/>
        <v>1.2030519746613901E-5</v>
      </c>
      <c r="AD1708" s="13">
        <f t="shared" si="2257"/>
        <v>1.3926621257068685E-3</v>
      </c>
      <c r="AE1708" s="13">
        <f t="shared" si="2258"/>
        <v>9.3974112229279873E-4</v>
      </c>
      <c r="AF1708" s="13">
        <f t="shared" si="2259"/>
        <v>3.1705945061150066E-4</v>
      </c>
      <c r="AG1708" s="13">
        <f t="shared" si="2260"/>
        <v>7.1315168853311193E-5</v>
      </c>
      <c r="AH1708" s="13">
        <f t="shared" si="2261"/>
        <v>2.4484194144567947E-3</v>
      </c>
      <c r="AI1708" s="13">
        <f t="shared" si="2262"/>
        <v>1.4347897613582418E-3</v>
      </c>
      <c r="AJ1708" s="13">
        <f t="shared" si="2263"/>
        <v>4.203980835847041E-4</v>
      </c>
      <c r="AK1708" s="13">
        <f t="shared" si="2264"/>
        <v>8.2118673848720721E-5</v>
      </c>
      <c r="AL1708" s="13">
        <f t="shared" si="2265"/>
        <v>1.9028708041466849E-7</v>
      </c>
      <c r="AM1708" s="13">
        <f t="shared" si="2266"/>
        <v>1.6322181952955431E-4</v>
      </c>
      <c r="AN1708" s="13">
        <f t="shared" si="2267"/>
        <v>1.1013888655119584E-4</v>
      </c>
      <c r="AO1708" s="13">
        <f t="shared" si="2268"/>
        <v>3.7159781595685255E-5</v>
      </c>
      <c r="AP1708" s="13">
        <f t="shared" si="2269"/>
        <v>8.3582309057099411E-6</v>
      </c>
      <c r="AQ1708" s="13">
        <f t="shared" si="2270"/>
        <v>1.4099926225335342E-6</v>
      </c>
      <c r="AR1708" s="13">
        <f t="shared" si="2271"/>
        <v>3.3042909201214278E-4</v>
      </c>
      <c r="AS1708" s="13">
        <f t="shared" si="2272"/>
        <v>1.9363360512279946E-4</v>
      </c>
      <c r="AT1708" s="13">
        <f t="shared" si="2273"/>
        <v>5.6735278368701216E-5</v>
      </c>
      <c r="AU1708" s="13">
        <f t="shared" si="2274"/>
        <v>1.1082414506623288E-5</v>
      </c>
      <c r="AV1708" s="13">
        <f t="shared" si="2275"/>
        <v>1.6235918130839234E-6</v>
      </c>
      <c r="AW1708" s="13">
        <f t="shared" si="2276"/>
        <v>2.090122416857635E-9</v>
      </c>
      <c r="AX1708" s="13">
        <f t="shared" si="2277"/>
        <v>1.5941508639443635E-5</v>
      </c>
      <c r="AY1708" s="13">
        <f t="shared" si="2278"/>
        <v>1.0757017759973414E-5</v>
      </c>
      <c r="AZ1708" s="13">
        <f t="shared" si="2279"/>
        <v>3.6293124354014034E-6</v>
      </c>
      <c r="BA1708" s="13">
        <f t="shared" si="2280"/>
        <v>8.1632964623160432E-7</v>
      </c>
      <c r="BB1708" s="13">
        <f t="shared" si="2281"/>
        <v>1.377108136550345E-7</v>
      </c>
      <c r="BC1708" s="13">
        <f t="shared" si="2282"/>
        <v>1.8584911901779647E-8</v>
      </c>
      <c r="BD1708" s="13">
        <f t="shared" si="2283"/>
        <v>3.7161179781022262E-5</v>
      </c>
      <c r="BE1708" s="13">
        <f t="shared" si="2284"/>
        <v>2.1776693958143956E-5</v>
      </c>
      <c r="BF1708" s="13">
        <f t="shared" si="2285"/>
        <v>6.3806424142223236E-6</v>
      </c>
      <c r="BG1708" s="13">
        <f t="shared" si="2286"/>
        <v>1.2463660369024129E-6</v>
      </c>
      <c r="BH1708" s="13">
        <f t="shared" si="2287"/>
        <v>1.8259465862887872E-7</v>
      </c>
      <c r="BI1708" s="13">
        <f t="shared" si="2288"/>
        <v>2.1400332404858214E-8</v>
      </c>
      <c r="BJ1708" s="14">
        <f t="shared" si="2289"/>
        <v>0.26875378772485792</v>
      </c>
      <c r="BK1708" s="14">
        <f t="shared" si="2290"/>
        <v>0.40709594911843267</v>
      </c>
      <c r="BL1708" s="14">
        <f t="shared" si="2291"/>
        <v>0.30963729558362013</v>
      </c>
      <c r="BM1708" s="14">
        <f t="shared" si="2292"/>
        <v>0.13394471699515328</v>
      </c>
      <c r="BN1708" s="14">
        <f t="shared" si="2293"/>
        <v>0.8660454341889916</v>
      </c>
    </row>
    <row r="1709" spans="1:66" x14ac:dyDescent="0.25">
      <c r="A1709" t="s">
        <v>338</v>
      </c>
      <c r="B1709" t="s">
        <v>88</v>
      </c>
      <c r="C1709" t="s">
        <v>74</v>
      </c>
      <c r="D1709" t="s">
        <v>410</v>
      </c>
      <c r="E1709" s="10">
        <f>VLOOKUP(A1709,home!$A$2:$E$405,3,FALSE)</f>
        <v>1.3033999999999999</v>
      </c>
      <c r="F1709" s="10">
        <f>VLOOKUP(B1709,home!$B$2:$E$405,3,FALSE)</f>
        <v>0.57540000000000002</v>
      </c>
      <c r="G1709" s="10">
        <f>VLOOKUP(C1709,away!$B$2:$E$405,4,FALSE)</f>
        <v>1.4492</v>
      </c>
      <c r="H1709" s="10">
        <f>VLOOKUP(A1709,away!$A$2:$E$405,3,FALSE)</f>
        <v>1.0085</v>
      </c>
      <c r="I1709" s="10">
        <f>VLOOKUP(C1709,away!$B$2:$E$405,3,FALSE)</f>
        <v>0.7712</v>
      </c>
      <c r="J1709" s="10">
        <f>VLOOKUP(B1709,home!$B$2:$E$405,4,FALSE)</f>
        <v>0.99160000000000004</v>
      </c>
      <c r="K1709" s="12">
        <f t="shared" si="2238"/>
        <v>1.0868657409119999</v>
      </c>
      <c r="L1709" s="12">
        <f t="shared" si="2239"/>
        <v>0.77122205631999996</v>
      </c>
      <c r="M1709" s="13">
        <f t="shared" si="2240"/>
        <v>0.15597059279418479</v>
      </c>
      <c r="N1709" s="13">
        <f t="shared" si="2241"/>
        <v>0.16951909389773548</v>
      </c>
      <c r="O1709" s="13">
        <f t="shared" si="2242"/>
        <v>0.12028796130018057</v>
      </c>
      <c r="P1709" s="13">
        <f t="shared" si="2243"/>
        <v>0.13073686418131472</v>
      </c>
      <c r="Q1709" s="13">
        <f t="shared" si="2244"/>
        <v>9.2122247793946593E-2</v>
      </c>
      <c r="R1709" s="13">
        <f t="shared" si="2245"/>
        <v>4.6384364432232913E-2</v>
      </c>
      <c r="S1709" s="13">
        <f t="shared" si="2246"/>
        <v>2.7396394650044561E-2</v>
      </c>
      <c r="T1709" s="13">
        <f t="shared" si="2247"/>
        <v>7.1046709376468078E-2</v>
      </c>
      <c r="U1709" s="13">
        <f t="shared" si="2248"/>
        <v>5.041357661537104E-2</v>
      </c>
      <c r="V1709" s="13">
        <f t="shared" si="2249"/>
        <v>2.5515627032668539E-3</v>
      </c>
      <c r="W1709" s="13">
        <f t="shared" si="2250"/>
        <v>3.3374838367682208E-2</v>
      </c>
      <c r="X1709" s="13">
        <f t="shared" si="2251"/>
        <v>2.5739411475271506E-2</v>
      </c>
      <c r="Y1709" s="13">
        <f t="shared" si="2252"/>
        <v>9.925400923212745E-3</v>
      </c>
      <c r="Z1709" s="13">
        <f t="shared" si="2253"/>
        <v>1.192421497284098E-2</v>
      </c>
      <c r="AA1709" s="13">
        <f t="shared" si="2254"/>
        <v>1.2960020741250773E-2</v>
      </c>
      <c r="AB1709" s="13">
        <f t="shared" si="2255"/>
        <v>7.0429012725872053E-3</v>
      </c>
      <c r="AC1709" s="13">
        <f t="shared" si="2256"/>
        <v>1.3367235636018883E-4</v>
      </c>
      <c r="AD1709" s="13">
        <f t="shared" si="2257"/>
        <v>9.06849210757729E-3</v>
      </c>
      <c r="AE1709" s="13">
        <f t="shared" si="2258"/>
        <v>6.9938211309274485E-3</v>
      </c>
      <c r="AF1709" s="13">
        <f t="shared" si="2259"/>
        <v>2.6968945570640663E-3</v>
      </c>
      <c r="AG1709" s="13">
        <f t="shared" si="2260"/>
        <v>6.9330152199238845E-4</v>
      </c>
      <c r="AH1709" s="13">
        <f t="shared" si="2261"/>
        <v>2.2990543978390378E-3</v>
      </c>
      <c r="AI1709" s="13">
        <f t="shared" si="2262"/>
        <v>2.4987634615043176E-3</v>
      </c>
      <c r="AJ1709" s="13">
        <f t="shared" si="2263"/>
        <v>1.357910200475862E-3</v>
      </c>
      <c r="AK1709" s="13">
        <f t="shared" si="2264"/>
        <v>4.9195535871072006E-4</v>
      </c>
      <c r="AL1709" s="13">
        <f t="shared" si="2265"/>
        <v>4.4818460673081162E-6</v>
      </c>
      <c r="AM1709" s="13">
        <f t="shared" si="2266"/>
        <v>1.9712466786913235E-3</v>
      </c>
      <c r="AN1709" s="13">
        <f t="shared" si="2267"/>
        <v>1.5202689170542927E-3</v>
      </c>
      <c r="AO1709" s="13">
        <f t="shared" si="2268"/>
        <v>5.8623246018499548E-4</v>
      </c>
      <c r="AP1709" s="13">
        <f t="shared" si="2269"/>
        <v>1.5070513447513494E-4</v>
      </c>
      <c r="AQ1709" s="13">
        <f t="shared" si="2270"/>
        <v>2.9056780926973912E-5</v>
      </c>
      <c r="AR1709" s="13">
        <f t="shared" si="2271"/>
        <v>3.5461629205859246E-4</v>
      </c>
      <c r="AS1709" s="13">
        <f t="shared" si="2272"/>
        <v>3.8542029900772822E-4</v>
      </c>
      <c r="AT1709" s="13">
        <f t="shared" si="2273"/>
        <v>2.0945005942177956E-4</v>
      </c>
      <c r="AU1709" s="13">
        <f t="shared" si="2274"/>
        <v>7.5881364672504976E-5</v>
      </c>
      <c r="AV1709" s="13">
        <f t="shared" si="2275"/>
        <v>2.0618213909048936E-5</v>
      </c>
      <c r="AW1709" s="13">
        <f t="shared" si="2276"/>
        <v>1.0435416241081929E-7</v>
      </c>
      <c r="AX1709" s="13">
        <f t="shared" si="2277"/>
        <v>3.5708008032602731E-4</v>
      </c>
      <c r="AY1709" s="13">
        <f t="shared" si="2278"/>
        <v>2.7538803381994955E-4</v>
      </c>
      <c r="AZ1709" s="13">
        <f t="shared" si="2279"/>
        <v>1.0619266286427159E-4</v>
      </c>
      <c r="BA1709" s="13">
        <f t="shared" si="2280"/>
        <v>2.7299374606760014E-5</v>
      </c>
      <c r="BB1709" s="13">
        <f t="shared" si="2281"/>
        <v>5.2634699551188608E-6</v>
      </c>
      <c r="BC1709" s="13">
        <f t="shared" si="2282"/>
        <v>8.1186082443306136E-7</v>
      </c>
      <c r="BD1709" s="13">
        <f t="shared" si="2283"/>
        <v>4.5581317661000209E-5</v>
      </c>
      <c r="BE1709" s="13">
        <f t="shared" si="2284"/>
        <v>4.9540772591368217E-5</v>
      </c>
      <c r="BF1709" s="13">
        <f t="shared" si="2285"/>
        <v>2.6922084253935159E-5</v>
      </c>
      <c r="BG1709" s="13">
        <f t="shared" si="2286"/>
        <v>9.7535636831828428E-6</v>
      </c>
      <c r="BH1709" s="13">
        <f t="shared" si="2287"/>
        <v>2.6502035547637231E-6</v>
      </c>
      <c r="BI1709" s="13">
        <f t="shared" si="2288"/>
        <v>5.7608309002317815E-7</v>
      </c>
      <c r="BJ1709" s="14">
        <f t="shared" si="2289"/>
        <v>0.426209756605607</v>
      </c>
      <c r="BK1709" s="14">
        <f t="shared" si="2290"/>
        <v>0.31706895656505835</v>
      </c>
      <c r="BL1709" s="14">
        <f t="shared" si="2291"/>
        <v>0.2449175180340564</v>
      </c>
      <c r="BM1709" s="14">
        <f t="shared" si="2292"/>
        <v>0.28482403809831025</v>
      </c>
      <c r="BN1709" s="14">
        <f t="shared" si="2293"/>
        <v>0.71502112439959509</v>
      </c>
    </row>
    <row r="1710" spans="1:66" x14ac:dyDescent="0.25">
      <c r="A1710" t="s">
        <v>338</v>
      </c>
      <c r="B1710" t="s">
        <v>75</v>
      </c>
      <c r="C1710" t="s">
        <v>96</v>
      </c>
      <c r="D1710" t="s">
        <v>410</v>
      </c>
      <c r="E1710" s="10">
        <f>VLOOKUP(A1710,home!$A$2:$E$405,3,FALSE)</f>
        <v>1.3033999999999999</v>
      </c>
      <c r="F1710" s="10">
        <f>VLOOKUP(B1710,home!$B$2:$E$405,3,FALSE)</f>
        <v>0.67130000000000001</v>
      </c>
      <c r="G1710" s="10">
        <f>VLOOKUP(C1710,away!$B$2:$E$405,4,FALSE)</f>
        <v>0.57540000000000002</v>
      </c>
      <c r="H1710" s="10">
        <f>VLOOKUP(A1710,away!$A$2:$E$405,3,FALSE)</f>
        <v>1.0085</v>
      </c>
      <c r="I1710" s="10">
        <f>VLOOKUP(C1710,away!$B$2:$E$405,3,FALSE)</f>
        <v>0.74370000000000003</v>
      </c>
      <c r="J1710" s="10">
        <f>VLOOKUP(B1710,home!$B$2:$E$405,4,FALSE)</f>
        <v>1.6113</v>
      </c>
      <c r="K1710" s="12">
        <f t="shared" si="2238"/>
        <v>0.50345913046799995</v>
      </c>
      <c r="L1710" s="12">
        <f t="shared" si="2239"/>
        <v>1.208509562385</v>
      </c>
      <c r="M1710" s="13">
        <f t="shared" si="2240"/>
        <v>0.18051007368938982</v>
      </c>
      <c r="N1710" s="13">
        <f t="shared" si="2241"/>
        <v>9.0879444740374765E-2</v>
      </c>
      <c r="O1710" s="13">
        <f t="shared" si="2242"/>
        <v>0.21814815016044853</v>
      </c>
      <c r="P1710" s="13">
        <f t="shared" si="2243"/>
        <v>0.10982867799298208</v>
      </c>
      <c r="Q1710" s="13">
        <f t="shared" si="2244"/>
        <v>2.2877043113201864E-2</v>
      </c>
      <c r="R1710" s="13">
        <f t="shared" si="2245"/>
        <v>0.13181706274275051</v>
      </c>
      <c r="S1710" s="13">
        <f t="shared" si="2246"/>
        <v>1.6705907685853387E-2</v>
      </c>
      <c r="T1710" s="13">
        <f t="shared" si="2247"/>
        <v>2.7647125361398357E-2</v>
      </c>
      <c r="U1710" s="13">
        <f t="shared" si="2248"/>
        <v>6.6364503789310955E-2</v>
      </c>
      <c r="V1710" s="13">
        <f t="shared" si="2249"/>
        <v>1.1293846489250129E-3</v>
      </c>
      <c r="W1710" s="13">
        <f t="shared" si="2250"/>
        <v>3.8392187444838536E-3</v>
      </c>
      <c r="X1710" s="13">
        <f t="shared" si="2251"/>
        <v>4.6397325647964697E-3</v>
      </c>
      <c r="Y1710" s="13">
        <f t="shared" si="2252"/>
        <v>2.803580585732809E-3</v>
      </c>
      <c r="Z1710" s="13">
        <f t="shared" si="2253"/>
        <v>5.3100726936705832E-2</v>
      </c>
      <c r="AA1710" s="13">
        <f t="shared" si="2254"/>
        <v>2.6734045810772617E-2</v>
      </c>
      <c r="AB1710" s="13">
        <f t="shared" si="2255"/>
        <v>6.7297497288916278E-3</v>
      </c>
      <c r="AC1710" s="13">
        <f t="shared" si="2256"/>
        <v>4.2947334046866124E-5</v>
      </c>
      <c r="AD1710" s="13">
        <f t="shared" si="2257"/>
        <v>4.8322243269357168E-4</v>
      </c>
      <c r="AE1710" s="13">
        <f t="shared" si="2258"/>
        <v>5.8397893066912334E-4</v>
      </c>
      <c r="AF1710" s="13">
        <f t="shared" si="2259"/>
        <v>3.5287206097250136E-4</v>
      </c>
      <c r="AG1710" s="13">
        <f t="shared" si="2260"/>
        <v>1.4214975332792353E-4</v>
      </c>
      <c r="AH1710" s="13">
        <f t="shared" si="2261"/>
        <v>1.6043184068150928E-2</v>
      </c>
      <c r="AI1710" s="13">
        <f t="shared" si="2262"/>
        <v>8.0770875008893354E-3</v>
      </c>
      <c r="AJ1710" s="13">
        <f t="shared" si="2263"/>
        <v>2.0332417249558474E-3</v>
      </c>
      <c r="AK1710" s="13">
        <f t="shared" si="2264"/>
        <v>3.4121803695917586E-4</v>
      </c>
      <c r="AL1710" s="13">
        <f t="shared" si="2265"/>
        <v>1.0452267455846815E-6</v>
      </c>
      <c r="AM1710" s="13">
        <f t="shared" si="2266"/>
        <v>4.8656549157307454E-5</v>
      </c>
      <c r="AN1710" s="13">
        <f t="shared" si="2267"/>
        <v>5.8801904929261863E-5</v>
      </c>
      <c r="AO1710" s="13">
        <f t="shared" si="2268"/>
        <v>3.5531332196733327E-5</v>
      </c>
      <c r="AP1710" s="13">
        <f t="shared" si="2269"/>
        <v>1.4313318241343417E-5</v>
      </c>
      <c r="AQ1710" s="13">
        <f t="shared" si="2270"/>
        <v>4.3244454910307909E-6</v>
      </c>
      <c r="AR1710" s="13">
        <f t="shared" si="2271"/>
        <v>3.8776682714926169E-3</v>
      </c>
      <c r="AS1710" s="13">
        <f t="shared" si="2272"/>
        <v>1.9522474962090249E-3</v>
      </c>
      <c r="AT1710" s="13">
        <f t="shared" si="2273"/>
        <v>4.9143841344986275E-4</v>
      </c>
      <c r="AU1710" s="13">
        <f t="shared" si="2274"/>
        <v>8.2473052104680482E-5</v>
      </c>
      <c r="AV1710" s="13">
        <f t="shared" si="2275"/>
        <v>1.0380452774916119E-5</v>
      </c>
      <c r="AW1710" s="13">
        <f t="shared" si="2276"/>
        <v>1.7665353228738474E-8</v>
      </c>
      <c r="AX1710" s="13">
        <f t="shared" si="2277"/>
        <v>4.0827639883852521E-6</v>
      </c>
      <c r="AY1710" s="13">
        <f t="shared" si="2278"/>
        <v>4.9340593209246971E-6</v>
      </c>
      <c r="AZ1710" s="13">
        <f t="shared" si="2279"/>
        <v>2.9814289353561693E-6</v>
      </c>
      <c r="BA1710" s="13">
        <f t="shared" si="2280"/>
        <v>1.20102845931642E-6</v>
      </c>
      <c r="BB1710" s="13">
        <f t="shared" si="2281"/>
        <v>3.6286359444510424E-7</v>
      </c>
      <c r="BC1710" s="13">
        <f t="shared" si="2282"/>
        <v>8.7704824745660217E-8</v>
      </c>
      <c r="BD1710" s="13">
        <f t="shared" si="2283"/>
        <v>7.8103319764262296E-4</v>
      </c>
      <c r="BE1710" s="13">
        <f t="shared" si="2284"/>
        <v>3.9321829455179639E-4</v>
      </c>
      <c r="BF1710" s="13">
        <f t="shared" si="2285"/>
        <v>9.8984670329578642E-5</v>
      </c>
      <c r="BG1710" s="13">
        <f t="shared" si="2286"/>
        <v>1.6611578684597102E-5</v>
      </c>
      <c r="BH1710" s="13">
        <f t="shared" si="2287"/>
        <v>2.0908127400620041E-6</v>
      </c>
      <c r="BI1710" s="13">
        <f t="shared" si="2288"/>
        <v>2.1052775281660667E-7</v>
      </c>
      <c r="BJ1710" s="14">
        <f t="shared" si="2289"/>
        <v>0.15442364568679007</v>
      </c>
      <c r="BK1710" s="14">
        <f t="shared" si="2290"/>
        <v>0.30822297063726373</v>
      </c>
      <c r="BL1710" s="14">
        <f t="shared" si="2291"/>
        <v>0.48399460033086206</v>
      </c>
      <c r="BM1710" s="14">
        <f t="shared" si="2292"/>
        <v>0.24567657475850635</v>
      </c>
      <c r="BN1710" s="14">
        <f t="shared" si="2293"/>
        <v>0.75406045243914754</v>
      </c>
    </row>
    <row r="1711" spans="1:66" x14ac:dyDescent="0.25">
      <c r="A1711" t="s">
        <v>338</v>
      </c>
      <c r="B1711" t="s">
        <v>94</v>
      </c>
      <c r="C1711" t="s">
        <v>83</v>
      </c>
      <c r="D1711" t="s">
        <v>410</v>
      </c>
      <c r="E1711" s="10">
        <f>VLOOKUP(A1711,home!$A$2:$E$405,3,FALSE)</f>
        <v>1.3033999999999999</v>
      </c>
      <c r="F1711" s="10">
        <f>VLOOKUP(B1711,home!$B$2:$E$405,3,FALSE)</f>
        <v>1.3426</v>
      </c>
      <c r="G1711" s="10">
        <f>VLOOKUP(C1711,away!$B$2:$E$405,4,FALSE)</f>
        <v>0.47949999999999998</v>
      </c>
      <c r="H1711" s="10">
        <f>VLOOKUP(A1711,away!$A$2:$E$405,3,FALSE)</f>
        <v>1.0085</v>
      </c>
      <c r="I1711" s="10">
        <f>VLOOKUP(C1711,away!$B$2:$E$405,3,FALSE)</f>
        <v>1.1154999999999999</v>
      </c>
      <c r="J1711" s="10">
        <f>VLOOKUP(B1711,home!$B$2:$E$405,4,FALSE)</f>
        <v>0.49580000000000002</v>
      </c>
      <c r="K1711" s="12">
        <f t="shared" si="2238"/>
        <v>0.83909855077999995</v>
      </c>
      <c r="L1711" s="12">
        <f t="shared" si="2239"/>
        <v>0.55776595164999998</v>
      </c>
      <c r="M1711" s="13">
        <f t="shared" si="2240"/>
        <v>0.24737138158066369</v>
      </c>
      <c r="N1711" s="13">
        <f t="shared" si="2241"/>
        <v>0.20756896778878123</v>
      </c>
      <c r="O1711" s="13">
        <f t="shared" si="2242"/>
        <v>0.13797533405831416</v>
      </c>
      <c r="P1711" s="13">
        <f t="shared" si="2243"/>
        <v>0.11577490285171776</v>
      </c>
      <c r="Q1711" s="13">
        <f t="shared" si="2244"/>
        <v>8.7085410029233409E-2</v>
      </c>
      <c r="R1711" s="13">
        <f t="shared" si="2245"/>
        <v>3.8478971752631125E-2</v>
      </c>
      <c r="S1711" s="13">
        <f t="shared" si="2246"/>
        <v>1.3546259923719106E-2</v>
      </c>
      <c r="T1711" s="13">
        <f t="shared" si="2247"/>
        <v>4.8573276599785831E-2</v>
      </c>
      <c r="U1711" s="13">
        <f t="shared" si="2248"/>
        <v>3.2287649433137326E-2</v>
      </c>
      <c r="V1711" s="13">
        <f t="shared" si="2249"/>
        <v>7.0443652448189109E-4</v>
      </c>
      <c r="W1711" s="13">
        <f t="shared" si="2250"/>
        <v>2.4357747116537279E-2</v>
      </c>
      <c r="X1711" s="13">
        <f t="shared" si="2251"/>
        <v>1.3585922000505459E-2</v>
      </c>
      <c r="Y1711" s="13">
        <f t="shared" si="2252"/>
        <v>3.7888823568272985E-3</v>
      </c>
      <c r="Z1711" s="13">
        <f t="shared" si="2253"/>
        <v>7.1540867660399229E-3</v>
      </c>
      <c r="AA1711" s="13">
        <f t="shared" si="2254"/>
        <v>6.0029838375384751E-3</v>
      </c>
      <c r="AB1711" s="13">
        <f t="shared" si="2255"/>
        <v>2.5185475192171483E-3</v>
      </c>
      <c r="AC1711" s="13">
        <f t="shared" si="2256"/>
        <v>2.0605675378140542E-5</v>
      </c>
      <c r="AD1711" s="13">
        <f t="shared" si="2257"/>
        <v>5.1096375764380381E-3</v>
      </c>
      <c r="AE1711" s="13">
        <f t="shared" si="2258"/>
        <v>2.8499818654085618E-3</v>
      </c>
      <c r="AF1711" s="13">
        <f t="shared" si="2259"/>
        <v>7.9481142367242427E-4</v>
      </c>
      <c r="AG1711" s="13">
        <f t="shared" si="2260"/>
        <v>1.477729167023137E-4</v>
      </c>
      <c r="AH1711" s="13">
        <f t="shared" si="2261"/>
        <v>9.9757650331173194E-4</v>
      </c>
      <c r="AI1711" s="13">
        <f t="shared" si="2262"/>
        <v>8.3706499822105388E-4</v>
      </c>
      <c r="AJ1711" s="13">
        <f t="shared" si="2263"/>
        <v>3.5119001345797478E-4</v>
      </c>
      <c r="AK1711" s="13">
        <f t="shared" si="2264"/>
        <v>9.8227677113665112E-5</v>
      </c>
      <c r="AL1711" s="13">
        <f t="shared" si="2265"/>
        <v>3.8575522355973824E-7</v>
      </c>
      <c r="AM1711" s="13">
        <f t="shared" si="2266"/>
        <v>8.57497897080038E-4</v>
      </c>
      <c r="AN1711" s="13">
        <f t="shared" si="2267"/>
        <v>4.7828313060272116E-4</v>
      </c>
      <c r="AO1711" s="13">
        <f t="shared" si="2268"/>
        <v>1.3338502274938397E-4</v>
      </c>
      <c r="AP1711" s="13">
        <f t="shared" si="2269"/>
        <v>2.4799208049889021E-5</v>
      </c>
      <c r="AQ1711" s="13">
        <f t="shared" si="2270"/>
        <v>3.4580384695281719E-6</v>
      </c>
      <c r="AR1711" s="13">
        <f t="shared" si="2271"/>
        <v>1.1128284154266956E-4</v>
      </c>
      <c r="AS1711" s="13">
        <f t="shared" si="2272"/>
        <v>9.3377271065134379E-5</v>
      </c>
      <c r="AT1711" s="13">
        <f t="shared" si="2273"/>
        <v>3.9176366413272742E-5</v>
      </c>
      <c r="AU1711" s="13">
        <f t="shared" si="2274"/>
        <v>1.0957610760734475E-5</v>
      </c>
      <c r="AV1711" s="13">
        <f t="shared" si="2275"/>
        <v>2.2986288273359074E-6</v>
      </c>
      <c r="AW1711" s="13">
        <f t="shared" si="2276"/>
        <v>5.0150386622463152E-9</v>
      </c>
      <c r="AX1711" s="13">
        <f t="shared" si="2277"/>
        <v>1.1992087378945953E-4</v>
      </c>
      <c r="AY1711" s="13">
        <f t="shared" si="2278"/>
        <v>6.6887780291877442E-5</v>
      </c>
      <c r="AZ1711" s="13">
        <f t="shared" si="2279"/>
        <v>1.8653863214127564E-5</v>
      </c>
      <c r="BA1711" s="13">
        <f t="shared" si="2280"/>
        <v>3.4681632558589298E-6</v>
      </c>
      <c r="BB1711" s="13">
        <f t="shared" si="2281"/>
        <v>4.8360584472042951E-7</v>
      </c>
      <c r="BC1711" s="13">
        <f t="shared" si="2282"/>
        <v>5.3947774840798522E-8</v>
      </c>
      <c r="BD1711" s="13">
        <f t="shared" si="2283"/>
        <v>1.0344963335893865E-5</v>
      </c>
      <c r="BE1711" s="13">
        <f t="shared" si="2284"/>
        <v>8.6804437430207742E-6</v>
      </c>
      <c r="BF1711" s="13">
        <f t="shared" si="2285"/>
        <v>3.6418738824480251E-6</v>
      </c>
      <c r="BG1711" s="13">
        <f t="shared" si="2286"/>
        <v>1.0186303656285567E-6</v>
      </c>
      <c r="BH1711" s="13">
        <f t="shared" si="2287"/>
        <v>2.1368281589485583E-7</v>
      </c>
      <c r="BI1711" s="13">
        <f t="shared" si="2288"/>
        <v>3.5860188228792624E-8</v>
      </c>
      <c r="BJ1711" s="14">
        <f t="shared" si="2289"/>
        <v>0.39556930120501438</v>
      </c>
      <c r="BK1711" s="14">
        <f t="shared" si="2290"/>
        <v>0.37748486009147603</v>
      </c>
      <c r="BL1711" s="14">
        <f t="shared" si="2291"/>
        <v>0.21982857396588296</v>
      </c>
      <c r="BM1711" s="14">
        <f t="shared" si="2292"/>
        <v>0.16571497120181861</v>
      </c>
      <c r="BN1711" s="14">
        <f t="shared" si="2293"/>
        <v>0.83425496806134147</v>
      </c>
    </row>
    <row r="1712" spans="1:66" x14ac:dyDescent="0.25">
      <c r="A1712" t="s">
        <v>350</v>
      </c>
      <c r="B1712" t="s">
        <v>97</v>
      </c>
      <c r="C1712" t="s">
        <v>98</v>
      </c>
      <c r="D1712" t="s">
        <v>410</v>
      </c>
      <c r="E1712" s="10">
        <f>VLOOKUP(A1712,home!$A$2:$E$405,3,FALSE)</f>
        <v>1.6667000000000001</v>
      </c>
      <c r="F1712" s="10">
        <f>VLOOKUP(B1712,home!$B$2:$E$405,3,FALSE)</f>
        <v>1.08</v>
      </c>
      <c r="G1712" s="10">
        <f>VLOOKUP(C1712,away!$B$2:$E$405,4,FALSE)</f>
        <v>1.2</v>
      </c>
      <c r="H1712" s="10">
        <f>VLOOKUP(A1712,away!$A$2:$E$405,3,FALSE)</f>
        <v>1.3193999999999999</v>
      </c>
      <c r="I1712" s="10">
        <f>VLOOKUP(C1712,away!$B$2:$E$405,3,FALSE)</f>
        <v>0.88419999999999999</v>
      </c>
      <c r="J1712" s="10">
        <f>VLOOKUP(B1712,home!$B$2:$E$405,4,FALSE)</f>
        <v>1.0610999999999999</v>
      </c>
      <c r="K1712" s="12">
        <f t="shared" si="2238"/>
        <v>2.1600432000000001</v>
      </c>
      <c r="L1712" s="12">
        <f t="shared" si="2239"/>
        <v>1.2378935636279997</v>
      </c>
      <c r="M1712" s="13">
        <f t="shared" si="2240"/>
        <v>3.3442197987715493E-2</v>
      </c>
      <c r="N1712" s="13">
        <f t="shared" si="2241"/>
        <v>7.2236592356418522E-2</v>
      </c>
      <c r="O1712" s="13">
        <f t="shared" si="2242"/>
        <v>4.1397881642566255E-2</v>
      </c>
      <c r="P1712" s="13">
        <f t="shared" si="2243"/>
        <v>8.9421212736430056E-2</v>
      </c>
      <c r="Q1712" s="13">
        <f t="shared" si="2244"/>
        <v>7.8017080055326926E-2</v>
      </c>
      <c r="R1712" s="13">
        <f t="shared" si="2245"/>
        <v>2.562308561658325E-2</v>
      </c>
      <c r="S1712" s="13">
        <f t="shared" si="2246"/>
        <v>5.9775925091639877E-2</v>
      </c>
      <c r="T1712" s="13">
        <f t="shared" si="2247"/>
        <v>9.6576841253539589E-2</v>
      </c>
      <c r="U1712" s="13">
        <f t="shared" si="2248"/>
        <v>5.5346971849118451E-2</v>
      </c>
      <c r="V1712" s="13">
        <f t="shared" si="2249"/>
        <v>1.7759451085322175E-2</v>
      </c>
      <c r="W1712" s="13">
        <f t="shared" si="2250"/>
        <v>5.6173421085788183E-2</v>
      </c>
      <c r="X1712" s="13">
        <f t="shared" si="2251"/>
        <v>6.953671640906256E-2</v>
      </c>
      <c r="Y1712" s="13">
        <f t="shared" si="2252"/>
        <v>4.3039526839302032E-2</v>
      </c>
      <c r="Z1712" s="13">
        <f t="shared" si="2253"/>
        <v>1.0572884255019193E-2</v>
      </c>
      <c r="AA1712" s="13">
        <f t="shared" si="2254"/>
        <v>2.283788673944127E-2</v>
      </c>
      <c r="AB1712" s="13">
        <f t="shared" si="2255"/>
        <v>2.4665410976950148E-2</v>
      </c>
      <c r="AC1712" s="13">
        <f t="shared" si="2256"/>
        <v>2.967941233569213E-3</v>
      </c>
      <c r="AD1712" s="13">
        <f t="shared" si="2257"/>
        <v>3.0334254059273355E-2</v>
      </c>
      <c r="AE1712" s="13">
        <f t="shared" si="2258"/>
        <v>3.755057785743101E-2</v>
      </c>
      <c r="AF1712" s="13">
        <f t="shared" si="2259"/>
        <v>2.324180932011297E-2</v>
      </c>
      <c r="AG1712" s="13">
        <f t="shared" si="2260"/>
        <v>9.5902953881457E-3</v>
      </c>
      <c r="AH1712" s="13">
        <f t="shared" si="2261"/>
        <v>3.2720263420680197E-3</v>
      </c>
      <c r="AI1712" s="13">
        <f t="shared" si="2262"/>
        <v>7.0677182504048988E-3</v>
      </c>
      <c r="AJ1712" s="13">
        <f t="shared" si="2263"/>
        <v>7.6332883731515012E-3</v>
      </c>
      <c r="AK1712" s="13">
        <f t="shared" si="2264"/>
        <v>5.4960775480216544E-3</v>
      </c>
      <c r="AL1712" s="13">
        <f t="shared" si="2265"/>
        <v>3.1743954692655649E-4</v>
      </c>
      <c r="AM1712" s="13">
        <f t="shared" si="2266"/>
        <v>1.3104659841561159E-2</v>
      </c>
      <c r="AN1712" s="13">
        <f t="shared" si="2267"/>
        <v>1.6222174071402883E-2</v>
      </c>
      <c r="AO1712" s="13">
        <f t="shared" si="2268"/>
        <v>1.0040662435521326E-2</v>
      </c>
      <c r="AP1712" s="13">
        <f t="shared" si="2269"/>
        <v>4.1430904678310945E-3</v>
      </c>
      <c r="AQ1712" s="13">
        <f t="shared" si="2270"/>
        <v>1.2821762559141578E-3</v>
      </c>
      <c r="AR1712" s="13">
        <f t="shared" si="2271"/>
        <v>8.100840697734537E-4</v>
      </c>
      <c r="AS1712" s="13">
        <f t="shared" si="2272"/>
        <v>1.7498165863424739E-3</v>
      </c>
      <c r="AT1712" s="13">
        <f t="shared" si="2273"/>
        <v>1.8898397092881373E-3</v>
      </c>
      <c r="AU1712" s="13">
        <f t="shared" si="2274"/>
        <v>1.3607118043792727E-3</v>
      </c>
      <c r="AV1712" s="13">
        <f t="shared" si="2275"/>
        <v>7.3479907005229476E-4</v>
      </c>
      <c r="AW1712" s="13">
        <f t="shared" si="2276"/>
        <v>2.357785386652871E-5</v>
      </c>
      <c r="AX1712" s="13">
        <f t="shared" si="2277"/>
        <v>4.717771896512876E-3</v>
      </c>
      <c r="AY1712" s="13">
        <f t="shared" si="2278"/>
        <v>5.8400994653583513E-3</v>
      </c>
      <c r="AZ1712" s="13">
        <f t="shared" si="2279"/>
        <v>3.6147107695572132E-3</v>
      </c>
      <c r="BA1712" s="13">
        <f t="shared" si="2280"/>
        <v>1.4915423986705625E-3</v>
      </c>
      <c r="BB1712" s="13">
        <f t="shared" si="2281"/>
        <v>4.6159268379813935E-4</v>
      </c>
      <c r="BC1712" s="13">
        <f t="shared" si="2282"/>
        <v>1.1428052245829821E-4</v>
      </c>
      <c r="BD1712" s="13">
        <f t="shared" si="2283"/>
        <v>1.6713297599502209E-4</v>
      </c>
      <c r="BE1712" s="13">
        <f t="shared" si="2284"/>
        <v>3.6101444829381065E-4</v>
      </c>
      <c r="BF1712" s="13">
        <f t="shared" si="2285"/>
        <v>3.8990340206939875E-4</v>
      </c>
      <c r="BG1712" s="13">
        <f t="shared" si="2286"/>
        <v>2.807360640989569E-4</v>
      </c>
      <c r="BH1712" s="13">
        <f t="shared" si="2287"/>
        <v>1.5160050656292905E-4</v>
      </c>
      <c r="BI1712" s="13">
        <f t="shared" si="2288"/>
        <v>6.549272866356204E-5</v>
      </c>
      <c r="BJ1712" s="14">
        <f t="shared" si="2289"/>
        <v>0.57732987543298708</v>
      </c>
      <c r="BK1712" s="14">
        <f t="shared" si="2290"/>
        <v>0.20952426714696173</v>
      </c>
      <c r="BL1712" s="14">
        <f t="shared" si="2291"/>
        <v>0.20130147870382475</v>
      </c>
      <c r="BM1712" s="14">
        <f t="shared" si="2292"/>
        <v>0.6527739335322601</v>
      </c>
      <c r="BN1712" s="14">
        <f t="shared" si="2293"/>
        <v>0.34013805039504053</v>
      </c>
    </row>
    <row r="1713" spans="1:66" x14ac:dyDescent="0.25">
      <c r="A1713" t="s">
        <v>350</v>
      </c>
      <c r="B1713" t="s">
        <v>99</v>
      </c>
      <c r="C1713" t="s">
        <v>101</v>
      </c>
      <c r="D1713" t="s">
        <v>410</v>
      </c>
      <c r="E1713" s="10">
        <f>VLOOKUP(A1713,home!$A$2:$E$405,3,FALSE)</f>
        <v>1.6667000000000001</v>
      </c>
      <c r="F1713" s="10">
        <f>VLOOKUP(B1713,home!$B$2:$E$405,3,FALSE)</f>
        <v>0.5</v>
      </c>
      <c r="G1713" s="10">
        <f>VLOOKUP(C1713,away!$B$2:$E$405,4,FALSE)</f>
        <v>0.9</v>
      </c>
      <c r="H1713" s="10">
        <f>VLOOKUP(A1713,away!$A$2:$E$405,3,FALSE)</f>
        <v>1.3193999999999999</v>
      </c>
      <c r="I1713" s="10">
        <f>VLOOKUP(C1713,away!$B$2:$E$405,3,FALSE)</f>
        <v>1.5158</v>
      </c>
      <c r="J1713" s="10">
        <f>VLOOKUP(B1713,home!$B$2:$E$405,4,FALSE)</f>
        <v>1.2632000000000001</v>
      </c>
      <c r="K1713" s="12">
        <f t="shared" si="2238"/>
        <v>0.7500150000000001</v>
      </c>
      <c r="L1713" s="12">
        <f t="shared" si="2239"/>
        <v>2.5263324440640003</v>
      </c>
      <c r="M1713" s="13">
        <f t="shared" si="2240"/>
        <v>3.7765947428206763E-2</v>
      </c>
      <c r="N1713" s="13">
        <f t="shared" si="2241"/>
        <v>2.8325027060366496E-2</v>
      </c>
      <c r="O1713" s="13">
        <f t="shared" si="2242"/>
        <v>9.5409338268694147E-2</v>
      </c>
      <c r="P1713" s="13">
        <f t="shared" si="2243"/>
        <v>7.1558434841594631E-2</v>
      </c>
      <c r="Q1713" s="13">
        <f t="shared" si="2244"/>
        <v>1.0622097585340391E-2</v>
      </c>
      <c r="R1713" s="13">
        <f t="shared" si="2245"/>
        <v>0.12051785336743953</v>
      </c>
      <c r="S1713" s="13">
        <f t="shared" si="2246"/>
        <v>3.3897002099001011E-2</v>
      </c>
      <c r="T1713" s="13">
        <f t="shared" si="2247"/>
        <v>2.6834949753859305E-2</v>
      </c>
      <c r="U1713" s="13">
        <f t="shared" si="2248"/>
        <v>9.0390197793380159E-2</v>
      </c>
      <c r="V1713" s="13">
        <f t="shared" si="2249"/>
        <v>7.1364007384279145E-3</v>
      </c>
      <c r="W1713" s="13">
        <f t="shared" si="2250"/>
        <v>2.6555775068230251E-3</v>
      </c>
      <c r="X1713" s="13">
        <f t="shared" si="2251"/>
        <v>6.708871613213597E-3</v>
      </c>
      <c r="Y1713" s="13">
        <f t="shared" si="2252"/>
        <v>8.4744200097607511E-3</v>
      </c>
      <c r="Z1713" s="13">
        <f t="shared" si="2253"/>
        <v>0.10148938768370343</v>
      </c>
      <c r="AA1713" s="13">
        <f t="shared" si="2254"/>
        <v>7.6118563103592829E-2</v>
      </c>
      <c r="AB1713" s="13">
        <f t="shared" si="2255"/>
        <v>2.8545032053070591E-2</v>
      </c>
      <c r="AC1713" s="13">
        <f t="shared" si="2256"/>
        <v>8.4512256083189624E-4</v>
      </c>
      <c r="AD1713" s="13">
        <f t="shared" si="2257"/>
        <v>4.9793074094496776E-4</v>
      </c>
      <c r="AE1713" s="13">
        <f t="shared" si="2258"/>
        <v>1.2579385857460991E-3</v>
      </c>
      <c r="AF1713" s="13">
        <f t="shared" si="2259"/>
        <v>1.5889855309051775E-3</v>
      </c>
      <c r="AG1713" s="13">
        <f t="shared" si="2260"/>
        <v>1.3381018999580033E-3</v>
      </c>
      <c r="AH1713" s="13">
        <f t="shared" si="2261"/>
        <v>6.4098983208382337E-2</v>
      </c>
      <c r="AI1713" s="13">
        <f t="shared" si="2262"/>
        <v>4.8075198891034877E-2</v>
      </c>
      <c r="AJ1713" s="13">
        <f t="shared" si="2263"/>
        <v>1.8028560148129764E-2</v>
      </c>
      <c r="AK1713" s="13">
        <f t="shared" si="2264"/>
        <v>4.5072301798331832E-3</v>
      </c>
      <c r="AL1713" s="13">
        <f t="shared" si="2265"/>
        <v>6.4053097375528937E-5</v>
      </c>
      <c r="AM1713" s="13">
        <f t="shared" si="2266"/>
        <v>7.4691104933968043E-5</v>
      </c>
      <c r="AN1713" s="13">
        <f t="shared" si="2267"/>
        <v>1.8869456167767222E-4</v>
      </c>
      <c r="AO1713" s="13">
        <f t="shared" si="2268"/>
        <v>2.3835259659236947E-4</v>
      </c>
      <c r="AP1713" s="13">
        <f t="shared" si="2269"/>
        <v>2.0071929929940048E-4</v>
      </c>
      <c r="AQ1713" s="13">
        <f t="shared" si="2270"/>
        <v>1.2677091949246701E-4</v>
      </c>
      <c r="AR1713" s="13">
        <f t="shared" si="2271"/>
        <v>3.2387068182169965E-2</v>
      </c>
      <c r="AS1713" s="13">
        <f t="shared" si="2272"/>
        <v>2.4290786942650206E-2</v>
      </c>
      <c r="AT1713" s="13">
        <f t="shared" si="2273"/>
        <v>9.1092272843958984E-3</v>
      </c>
      <c r="AU1713" s="13">
        <f t="shared" si="2274"/>
        <v>2.2773523672353969E-3</v>
      </c>
      <c r="AV1713" s="13">
        <f t="shared" si="2275"/>
        <v>4.2701210892801412E-4</v>
      </c>
      <c r="AW1713" s="13">
        <f t="shared" si="2276"/>
        <v>3.3713053006447953E-6</v>
      </c>
      <c r="AX1713" s="13">
        <f t="shared" si="2277"/>
        <v>9.336574844508337E-6</v>
      </c>
      <c r="AY1713" s="13">
        <f t="shared" si="2278"/>
        <v>2.3587291946113212E-5</v>
      </c>
      <c r="AZ1713" s="13">
        <f t="shared" si="2279"/>
        <v>2.9794670455537652E-5</v>
      </c>
      <c r="BA1713" s="13">
        <f t="shared" si="2280"/>
        <v>2.5090414210673297E-5</v>
      </c>
      <c r="BB1713" s="13">
        <f t="shared" si="2281"/>
        <v>1.5846681863857102E-5</v>
      </c>
      <c r="BC1713" s="13">
        <f t="shared" si="2282"/>
        <v>8.0067973046845522E-6</v>
      </c>
      <c r="BD1713" s="13">
        <f t="shared" si="2283"/>
        <v>1.3636750186121474E-2</v>
      </c>
      <c r="BE1713" s="13">
        <f t="shared" si="2284"/>
        <v>1.0227767190843897E-2</v>
      </c>
      <c r="BF1713" s="13">
        <f t="shared" si="2285"/>
        <v>3.8354894048203934E-3</v>
      </c>
      <c r="BG1713" s="13">
        <f t="shared" si="2286"/>
        <v>9.5889152865212264E-4</v>
      </c>
      <c r="BH1713" s="13">
        <f t="shared" si="2287"/>
        <v>1.7979575746550545E-4</v>
      </c>
      <c r="BI1713" s="13">
        <f t="shared" si="2288"/>
        <v>2.696990300709823E-5</v>
      </c>
      <c r="BJ1713" s="14">
        <f t="shared" si="2289"/>
        <v>8.9244791199539056E-2</v>
      </c>
      <c r="BK1713" s="14">
        <f t="shared" si="2290"/>
        <v>0.15129054805738387</v>
      </c>
      <c r="BL1713" s="14">
        <f t="shared" si="2291"/>
        <v>0.64304806786984736</v>
      </c>
      <c r="BM1713" s="14">
        <f t="shared" si="2292"/>
        <v>0.62085388027218624</v>
      </c>
      <c r="BN1713" s="14">
        <f t="shared" si="2293"/>
        <v>0.36419869855164194</v>
      </c>
    </row>
    <row r="1714" spans="1:66" x14ac:dyDescent="0.25">
      <c r="A1714" t="s">
        <v>350</v>
      </c>
      <c r="B1714" t="s">
        <v>104</v>
      </c>
      <c r="C1714" t="s">
        <v>105</v>
      </c>
      <c r="D1714" t="s">
        <v>410</v>
      </c>
      <c r="E1714" s="10">
        <f>VLOOKUP(A1714,home!$A$2:$E$405,3,FALSE)</f>
        <v>1.6667000000000001</v>
      </c>
      <c r="F1714" s="10">
        <f>VLOOKUP(B1714,home!$B$2:$E$405,3,FALSE)</f>
        <v>1.08</v>
      </c>
      <c r="G1714" s="10">
        <f>VLOOKUP(C1714,away!$B$2:$E$405,4,FALSE)</f>
        <v>0.3</v>
      </c>
      <c r="H1714" s="10">
        <f>VLOOKUP(A1714,away!$A$2:$E$405,3,FALSE)</f>
        <v>1.3193999999999999</v>
      </c>
      <c r="I1714" s="10">
        <f>VLOOKUP(C1714,away!$B$2:$E$405,3,FALSE)</f>
        <v>1.3895</v>
      </c>
      <c r="J1714" s="10">
        <f>VLOOKUP(B1714,home!$B$2:$E$405,4,FALSE)</f>
        <v>0.90949999999999998</v>
      </c>
      <c r="K1714" s="12">
        <f t="shared" si="2238"/>
        <v>0.54001080000000001</v>
      </c>
      <c r="L1714" s="12">
        <f t="shared" si="2239"/>
        <v>1.6673920798499997</v>
      </c>
      <c r="M1714" s="13">
        <f t="shared" si="2240"/>
        <v>0.10998592456798154</v>
      </c>
      <c r="N1714" s="13">
        <f t="shared" si="2241"/>
        <v>5.9393587114695362E-2</v>
      </c>
      <c r="O1714" s="13">
        <f t="shared" si="2242"/>
        <v>0.1833896595196319</v>
      </c>
      <c r="P1714" s="13">
        <f t="shared" si="2243"/>
        <v>9.9032396748924029E-2</v>
      </c>
      <c r="Q1714" s="13">
        <f t="shared" si="2244"/>
        <v>1.6036589246338166E-2</v>
      </c>
      <c r="R1714" s="13">
        <f t="shared" si="2245"/>
        <v>0.15289123290471121</v>
      </c>
      <c r="S1714" s="13">
        <f t="shared" si="2246"/>
        <v>2.2292433428093807E-2</v>
      </c>
      <c r="T1714" s="13">
        <f t="shared" si="2247"/>
        <v>2.6739281897151933E-2</v>
      </c>
      <c r="U1714" s="13">
        <f t="shared" si="2248"/>
        <v>8.2562916993859425E-2</v>
      </c>
      <c r="V1714" s="13">
        <f t="shared" si="2249"/>
        <v>2.2302582205875462E-3</v>
      </c>
      <c r="W1714" s="13">
        <f t="shared" si="2250"/>
        <v>2.8866437960621575E-3</v>
      </c>
      <c r="X1714" s="13">
        <f t="shared" si="2251"/>
        <v>4.8131670029021786E-3</v>
      </c>
      <c r="Y1714" s="13">
        <f t="shared" si="2252"/>
        <v>4.0127182698172278E-3</v>
      </c>
      <c r="Z1714" s="13">
        <f t="shared" si="2253"/>
        <v>8.4976543607939034E-2</v>
      </c>
      <c r="AA1714" s="13">
        <f t="shared" si="2254"/>
        <v>4.5888251294958042E-2</v>
      </c>
      <c r="AB1714" s="13">
        <f t="shared" si="2255"/>
        <v>1.2390075646195663E-2</v>
      </c>
      <c r="AC1714" s="13">
        <f t="shared" si="2256"/>
        <v>1.2550913777224865E-4</v>
      </c>
      <c r="AD1714" s="13">
        <f t="shared" si="2257"/>
        <v>3.8970470640664059E-4</v>
      </c>
      <c r="AE1714" s="13">
        <f t="shared" si="2258"/>
        <v>6.497905409427019E-4</v>
      </c>
      <c r="AF1714" s="13">
        <f t="shared" si="2259"/>
        <v>5.4172780076465422E-4</v>
      </c>
      <c r="AG1714" s="13">
        <f t="shared" si="2260"/>
        <v>3.0109088147651429E-4</v>
      </c>
      <c r="AH1714" s="13">
        <f t="shared" si="2261"/>
        <v>3.5422303946226398E-2</v>
      </c>
      <c r="AI1714" s="13">
        <f t="shared" si="2262"/>
        <v>1.9128426691844874E-2</v>
      </c>
      <c r="AJ1714" s="13">
        <f t="shared" si="2263"/>
        <v>5.1647785003022511E-3</v>
      </c>
      <c r="AK1714" s="13">
        <f t="shared" si="2264"/>
        <v>9.2967872325700656E-4</v>
      </c>
      <c r="AL1714" s="13">
        <f t="shared" si="2265"/>
        <v>4.5203859589484576E-6</v>
      </c>
      <c r="AM1714" s="13">
        <f t="shared" si="2266"/>
        <v>4.2088950054083026E-5</v>
      </c>
      <c r="AN1714" s="13">
        <f t="shared" si="2267"/>
        <v>7.0178781969380244E-5</v>
      </c>
      <c r="AO1714" s="13">
        <f t="shared" si="2268"/>
        <v>5.8507772614632307E-5</v>
      </c>
      <c r="AP1714" s="13">
        <f t="shared" si="2269"/>
        <v>3.2518465555767531E-5</v>
      </c>
      <c r="AQ1714" s="13">
        <f t="shared" si="2270"/>
        <v>1.3555257979140444E-5</v>
      </c>
      <c r="AR1714" s="13">
        <f t="shared" si="2271"/>
        <v>1.1812573809995456E-2</v>
      </c>
      <c r="AS1714" s="13">
        <f t="shared" si="2272"/>
        <v>6.3789174331946941E-3</v>
      </c>
      <c r="AT1714" s="13">
        <f t="shared" si="2273"/>
        <v>1.7223421531167066E-3</v>
      </c>
      <c r="AU1714" s="13">
        <f t="shared" si="2274"/>
        <v>3.1002778799275849E-4</v>
      </c>
      <c r="AV1714" s="13">
        <f t="shared" si="2275"/>
        <v>4.185458845404997E-5</v>
      </c>
      <c r="AW1714" s="13">
        <f t="shared" si="2276"/>
        <v>1.1306109736396077E-7</v>
      </c>
      <c r="AX1714" s="13">
        <f t="shared" si="2277"/>
        <v>3.7880812649775696E-6</v>
      </c>
      <c r="AY1714" s="13">
        <f t="shared" si="2278"/>
        <v>6.3162166990517667E-6</v>
      </c>
      <c r="AZ1714" s="13">
        <f t="shared" si="2279"/>
        <v>5.2658048493076133E-6</v>
      </c>
      <c r="BA1714" s="13">
        <f t="shared" si="2280"/>
        <v>2.9267204332570785E-6</v>
      </c>
      <c r="BB1714" s="13">
        <f t="shared" si="2281"/>
        <v>1.2199976175870024E-6</v>
      </c>
      <c r="BC1714" s="13">
        <f t="shared" si="2282"/>
        <v>4.068428730000873E-7</v>
      </c>
      <c r="BD1714" s="13">
        <f t="shared" si="2283"/>
        <v>3.2826986689049923E-3</v>
      </c>
      <c r="BE1714" s="13">
        <f t="shared" si="2284"/>
        <v>1.7726927343543199E-3</v>
      </c>
      <c r="BF1714" s="13">
        <f t="shared" si="2285"/>
        <v>4.7863661081643183E-4</v>
      </c>
      <c r="BG1714" s="13">
        <f t="shared" si="2286"/>
        <v>8.6156313038756693E-5</v>
      </c>
      <c r="BH1714" s="13">
        <f t="shared" si="2287"/>
        <v>1.1631334882277358E-5</v>
      </c>
      <c r="BI1714" s="13">
        <f t="shared" si="2288"/>
        <v>1.2562092909693002E-6</v>
      </c>
      <c r="BJ1714" s="14">
        <f t="shared" si="2289"/>
        <v>0.11600107414846773</v>
      </c>
      <c r="BK1714" s="14">
        <f t="shared" si="2290"/>
        <v>0.23367735870601716</v>
      </c>
      <c r="BL1714" s="14">
        <f t="shared" si="2291"/>
        <v>0.56366611186502824</v>
      </c>
      <c r="BM1714" s="14">
        <f t="shared" si="2292"/>
        <v>0.3775854950695684</v>
      </c>
      <c r="BN1714" s="14">
        <f t="shared" si="2293"/>
        <v>0.62072939010228223</v>
      </c>
    </row>
    <row r="1715" spans="1:66" x14ac:dyDescent="0.25">
      <c r="A1715" t="s">
        <v>339</v>
      </c>
      <c r="B1715" t="s">
        <v>110</v>
      </c>
      <c r="C1715" t="s">
        <v>126</v>
      </c>
      <c r="D1715" t="s">
        <v>410</v>
      </c>
      <c r="E1715" s="10">
        <f>VLOOKUP(A1715,home!$A$2:$E$405,3,FALSE)</f>
        <v>1.2199</v>
      </c>
      <c r="F1715" s="10">
        <f>VLOOKUP(B1715,home!$B$2:$E$405,3,FALSE)</f>
        <v>1.135</v>
      </c>
      <c r="G1715" s="10">
        <f>VLOOKUP(C1715,away!$B$2:$E$405,4,FALSE)</f>
        <v>1.3467</v>
      </c>
      <c r="H1715" s="10">
        <f>VLOOKUP(A1715,away!$A$2:$E$405,3,FALSE)</f>
        <v>1.0142</v>
      </c>
      <c r="I1715" s="10">
        <f>VLOOKUP(C1715,away!$B$2:$E$405,3,FALSE)</f>
        <v>0.77470000000000006</v>
      </c>
      <c r="J1715" s="10">
        <f>VLOOKUP(B1715,home!$B$2:$E$405,4,FALSE)</f>
        <v>1.2135</v>
      </c>
      <c r="K1715" s="12">
        <f t="shared" si="2238"/>
        <v>1.8646226395499998</v>
      </c>
      <c r="L1715" s="12">
        <f t="shared" si="2239"/>
        <v>0.95344784799000004</v>
      </c>
      <c r="M1715" s="13">
        <f t="shared" si="2240"/>
        <v>5.9721064146493787E-2</v>
      </c>
      <c r="N1715" s="13">
        <f t="shared" si="2241"/>
        <v>0.1113572482655701</v>
      </c>
      <c r="O1715" s="13">
        <f t="shared" si="2242"/>
        <v>5.694092009014725E-2</v>
      </c>
      <c r="P1715" s="13">
        <f t="shared" si="2243"/>
        <v>0.10617332871689598</v>
      </c>
      <c r="Q1715" s="13">
        <f t="shared" si="2244"/>
        <v>0.10381962309698602</v>
      </c>
      <c r="R1715" s="13">
        <f t="shared" si="2245"/>
        <v>2.7145098861260725E-2</v>
      </c>
      <c r="S1715" s="13">
        <f t="shared" si="2246"/>
        <v>4.7189278573361929E-2</v>
      </c>
      <c r="T1715" s="13">
        <f t="shared" si="2247"/>
        <v>9.8986596220954223E-2</v>
      </c>
      <c r="U1715" s="13">
        <f t="shared" si="2248"/>
        <v>5.0615365889529668E-2</v>
      </c>
      <c r="V1715" s="13">
        <f t="shared" si="2249"/>
        <v>9.3215626819761303E-3</v>
      </c>
      <c r="W1715" s="13">
        <f t="shared" si="2250"/>
        <v>6.4528139885396046E-2</v>
      </c>
      <c r="X1715" s="13">
        <f t="shared" si="2251"/>
        <v>6.1524216108528554E-2</v>
      </c>
      <c r="Y1715" s="13">
        <f t="shared" si="2252"/>
        <v>2.9330065723974119E-2</v>
      </c>
      <c r="Z1715" s="13">
        <f t="shared" si="2253"/>
        <v>8.6271453642482801E-3</v>
      </c>
      <c r="AA1715" s="13">
        <f t="shared" si="2254"/>
        <v>1.6086370560866176E-2</v>
      </c>
      <c r="AB1715" s="13">
        <f t="shared" si="2255"/>
        <v>1.4997505367990853E-2</v>
      </c>
      <c r="AC1715" s="13">
        <f t="shared" si="2256"/>
        <v>1.0357540435407533E-3</v>
      </c>
      <c r="AD1715" s="13">
        <f t="shared" si="2257"/>
        <v>3.008015762958971E-2</v>
      </c>
      <c r="AE1715" s="13">
        <f t="shared" si="2258"/>
        <v>2.8679861559132293E-2</v>
      </c>
      <c r="AF1715" s="13">
        <f t="shared" si="2259"/>
        <v>1.3672376142102904E-2</v>
      </c>
      <c r="AG1715" s="13">
        <f t="shared" si="2260"/>
        <v>4.3452992031992781E-3</v>
      </c>
      <c r="AH1715" s="13">
        <f t="shared" si="2261"/>
        <v>2.0563832954598568E-3</v>
      </c>
      <c r="AI1715" s="13">
        <f t="shared" si="2262"/>
        <v>3.8343788483068855E-3</v>
      </c>
      <c r="AJ1715" s="13">
        <f t="shared" si="2263"/>
        <v>3.5748348045823376E-3</v>
      </c>
      <c r="AK1715" s="13">
        <f t="shared" si="2264"/>
        <v>2.2219059697585085E-3</v>
      </c>
      <c r="AL1715" s="13">
        <f t="shared" si="2265"/>
        <v>7.3655388500750883E-5</v>
      </c>
      <c r="AM1715" s="13">
        <f t="shared" si="2266"/>
        <v>1.1217628583473126E-2</v>
      </c>
      <c r="AN1715" s="13">
        <f t="shared" si="2267"/>
        <v>1.0695423832463566E-2</v>
      </c>
      <c r="AO1715" s="13">
        <f t="shared" si="2268"/>
        <v>5.0987644182016716E-3</v>
      </c>
      <c r="AP1715" s="13">
        <f t="shared" si="2269"/>
        <v>1.6204686539807896E-3</v>
      </c>
      <c r="AQ1715" s="13">
        <f t="shared" si="2270"/>
        <v>3.8625808771830896E-4</v>
      </c>
      <c r="AR1715" s="13">
        <f t="shared" si="2271"/>
        <v>3.9213084553975711E-4</v>
      </c>
      <c r="AS1715" s="13">
        <f t="shared" si="2272"/>
        <v>7.311760522593152E-4</v>
      </c>
      <c r="AT1715" s="13">
        <f t="shared" si="2273"/>
        <v>6.8168371026975662E-4</v>
      </c>
      <c r="AU1715" s="13">
        <f t="shared" si="2274"/>
        <v>4.2369429306047694E-4</v>
      </c>
      <c r="AV1715" s="13">
        <f t="shared" si="2275"/>
        <v>1.9750749277217447E-4</v>
      </c>
      <c r="AW1715" s="13">
        <f t="shared" si="2276"/>
        <v>3.6373904281439123E-6</v>
      </c>
      <c r="AX1715" s="13">
        <f t="shared" si="2277"/>
        <v>3.4861073698011988E-3</v>
      </c>
      <c r="AY1715" s="13">
        <f t="shared" si="2278"/>
        <v>3.3238215695990327E-3</v>
      </c>
      <c r="AZ1715" s="13">
        <f t="shared" si="2279"/>
        <v>1.5845452613184707E-3</v>
      </c>
      <c r="BA1715" s="13">
        <f t="shared" si="2280"/>
        <v>5.0359375648228273E-4</v>
      </c>
      <c r="BB1715" s="13">
        <f t="shared" si="2281"/>
        <v>1.2003759584480815E-4</v>
      </c>
      <c r="BC1715" s="13">
        <f t="shared" si="2282"/>
        <v>2.2889917487225148E-5</v>
      </c>
      <c r="BD1715" s="13">
        <f t="shared" si="2283"/>
        <v>6.2312718468396724E-5</v>
      </c>
      <c r="BE1715" s="13">
        <f t="shared" si="2284"/>
        <v>1.1618970558807791E-4</v>
      </c>
      <c r="BF1715" s="13">
        <f t="shared" si="2285"/>
        <v>1.0832497776108964E-4</v>
      </c>
      <c r="BG1715" s="13">
        <f t="shared" si="2286"/>
        <v>6.732840198735931E-5</v>
      </c>
      <c r="BH1715" s="13">
        <f t="shared" si="2287"/>
        <v>3.1385515657588358E-5</v>
      </c>
      <c r="BI1715" s="13">
        <f t="shared" si="2288"/>
        <v>1.1704428609818049E-5</v>
      </c>
      <c r="BJ1715" s="14">
        <f t="shared" si="2289"/>
        <v>0.5843831228818035</v>
      </c>
      <c r="BK1715" s="14">
        <f t="shared" si="2290"/>
        <v>0.22683846512036837</v>
      </c>
      <c r="BL1715" s="14">
        <f t="shared" si="2291"/>
        <v>0.18029620182987607</v>
      </c>
      <c r="BM1715" s="14">
        <f t="shared" si="2292"/>
        <v>0.5316674678397717</v>
      </c>
      <c r="BN1715" s="14">
        <f t="shared" si="2293"/>
        <v>0.46515728317735383</v>
      </c>
    </row>
    <row r="1716" spans="1:66" x14ac:dyDescent="0.25">
      <c r="A1716" t="s">
        <v>339</v>
      </c>
      <c r="B1716" t="s">
        <v>119</v>
      </c>
      <c r="C1716" t="s">
        <v>111</v>
      </c>
      <c r="D1716" t="s">
        <v>410</v>
      </c>
      <c r="E1716" s="10">
        <f>VLOOKUP(A1716,home!$A$2:$E$405,3,FALSE)</f>
        <v>1.2199</v>
      </c>
      <c r="F1716" s="10">
        <f>VLOOKUP(B1716,home!$B$2:$E$405,3,FALSE)</f>
        <v>1.3873</v>
      </c>
      <c r="G1716" s="10">
        <f>VLOOKUP(C1716,away!$B$2:$E$405,4,FALSE)</f>
        <v>0.7026</v>
      </c>
      <c r="H1716" s="10">
        <f>VLOOKUP(A1716,away!$A$2:$E$405,3,FALSE)</f>
        <v>1.0142</v>
      </c>
      <c r="I1716" s="10">
        <f>VLOOKUP(C1716,away!$B$2:$E$405,3,FALSE)</f>
        <v>1.1269</v>
      </c>
      <c r="J1716" s="10">
        <f>VLOOKUP(B1716,home!$B$2:$E$405,4,FALSE)</f>
        <v>0.98599999999999999</v>
      </c>
      <c r="K1716" s="12">
        <f t="shared" si="2238"/>
        <v>1.189057243902</v>
      </c>
      <c r="L1716" s="12">
        <f t="shared" si="2239"/>
        <v>1.12690135228</v>
      </c>
      <c r="M1716" s="13">
        <f t="shared" si="2240"/>
        <v>9.8671552479191127E-2</v>
      </c>
      <c r="N1716" s="13">
        <f t="shared" si="2241"/>
        <v>0.11732612424243855</v>
      </c>
      <c r="O1716" s="13">
        <f t="shared" si="2242"/>
        <v>0.11119310592036748</v>
      </c>
      <c r="P1716" s="13">
        <f t="shared" si="2243"/>
        <v>0.13221496806657529</v>
      </c>
      <c r="Q1716" s="13">
        <f t="shared" si="2244"/>
        <v>6.9753738964708822E-2</v>
      </c>
      <c r="R1716" s="13">
        <f t="shared" si="2245"/>
        <v>6.2651830712937714E-2</v>
      </c>
      <c r="S1716" s="13">
        <f t="shared" si="2246"/>
        <v>4.4290368757834396E-2</v>
      </c>
      <c r="T1716" s="13">
        <f t="shared" si="2247"/>
        <v>7.8605582765916504E-2</v>
      </c>
      <c r="U1716" s="13">
        <f t="shared" si="2248"/>
        <v>7.4496613152940386E-2</v>
      </c>
      <c r="V1716" s="13">
        <f t="shared" si="2249"/>
        <v>6.5940987986480111E-3</v>
      </c>
      <c r="W1716" s="13">
        <f t="shared" si="2250"/>
        <v>2.7647062868412068E-2</v>
      </c>
      <c r="X1716" s="13">
        <f t="shared" si="2251"/>
        <v>3.1155512532983737E-2</v>
      </c>
      <c r="Y1716" s="13">
        <f t="shared" si="2252"/>
        <v>1.7554594602197937E-2</v>
      </c>
      <c r="Z1716" s="13">
        <f t="shared" si="2253"/>
        <v>2.3534144251075705E-2</v>
      </c>
      <c r="AA1716" s="13">
        <f t="shared" si="2254"/>
        <v>2.7983444700776173E-2</v>
      </c>
      <c r="AB1716" s="13">
        <f t="shared" si="2255"/>
        <v>1.6636958815394474E-2</v>
      </c>
      <c r="AC1716" s="13">
        <f t="shared" si="2256"/>
        <v>5.5223525688606677E-4</v>
      </c>
      <c r="AD1716" s="13">
        <f t="shared" si="2257"/>
        <v>8.2184850940748462E-3</v>
      </c>
      <c r="AE1716" s="13">
        <f t="shared" si="2258"/>
        <v>9.2614219662059682E-3</v>
      </c>
      <c r="AF1716" s="13">
        <f t="shared" si="2259"/>
        <v>5.2183544688766022E-3</v>
      </c>
      <c r="AG1716" s="13">
        <f t="shared" si="2260"/>
        <v>1.960190235884474E-3</v>
      </c>
      <c r="AH1716" s="13">
        <f t="shared" si="2261"/>
        <v>6.630164745322454E-3</v>
      </c>
      <c r="AI1716" s="13">
        <f t="shared" si="2262"/>
        <v>7.8836454186893227E-3</v>
      </c>
      <c r="AJ1716" s="13">
        <f t="shared" si="2263"/>
        <v>4.6870528467236779E-3</v>
      </c>
      <c r="AK1716" s="13">
        <f t="shared" si="2264"/>
        <v>1.8577247133160931E-3</v>
      </c>
      <c r="AL1716" s="13">
        <f t="shared" si="2265"/>
        <v>2.9598710071913015E-5</v>
      </c>
      <c r="AM1716" s="13">
        <f t="shared" si="2266"/>
        <v>1.9544498470020588E-3</v>
      </c>
      <c r="AN1716" s="13">
        <f t="shared" si="2267"/>
        <v>2.2024721755500593E-3</v>
      </c>
      <c r="AO1716" s="13">
        <f t="shared" si="2268"/>
        <v>1.2409844364932182E-3</v>
      </c>
      <c r="AP1716" s="13">
        <f t="shared" si="2269"/>
        <v>4.6615567988088022E-4</v>
      </c>
      <c r="AQ1716" s="13">
        <f t="shared" si="2270"/>
        <v>1.3132786650769176E-4</v>
      </c>
      <c r="AR1716" s="13">
        <f t="shared" si="2271"/>
        <v>1.4943083234686102E-3</v>
      </c>
      <c r="AS1716" s="13">
        <f t="shared" si="2272"/>
        <v>1.7768181366434037E-3</v>
      </c>
      <c r="AT1716" s="13">
        <f t="shared" si="2273"/>
        <v>1.0563692382361467E-3</v>
      </c>
      <c r="AU1716" s="13">
        <f t="shared" si="2274"/>
        <v>4.1869449831997589E-4</v>
      </c>
      <c r="AV1716" s="13">
        <f t="shared" si="2275"/>
        <v>1.244629315523203E-4</v>
      </c>
      <c r="AW1716" s="13">
        <f t="shared" si="2276"/>
        <v>1.1016888321358155E-6</v>
      </c>
      <c r="AX1716" s="13">
        <f t="shared" si="2277"/>
        <v>3.8732545807015949E-4</v>
      </c>
      <c r="AY1716" s="13">
        <f t="shared" si="2278"/>
        <v>4.3647758247173317E-4</v>
      </c>
      <c r="AZ1716" s="13">
        <f t="shared" si="2279"/>
        <v>2.4593358896365074E-4</v>
      </c>
      <c r="BA1716" s="13">
        <f t="shared" si="2280"/>
        <v>9.2380964658070525E-5</v>
      </c>
      <c r="BB1716" s="13">
        <f t="shared" si="2281"/>
        <v>2.6026058499527658E-5</v>
      </c>
      <c r="BC1716" s="13">
        <f t="shared" si="2282"/>
        <v>5.8657601035272183E-6</v>
      </c>
      <c r="BD1716" s="13">
        <f t="shared" si="2283"/>
        <v>2.8065634507333932E-4</v>
      </c>
      <c r="BE1716" s="13">
        <f t="shared" si="2284"/>
        <v>3.3371646015651349E-4</v>
      </c>
      <c r="BF1716" s="13">
        <f t="shared" si="2285"/>
        <v>1.9840398717921781E-4</v>
      </c>
      <c r="BG1716" s="13">
        <f t="shared" si="2286"/>
        <v>7.8637899391496147E-5</v>
      </c>
      <c r="BH1716" s="13">
        <f t="shared" si="2287"/>
        <v>2.3376240979173798E-5</v>
      </c>
      <c r="BI1716" s="13">
        <f t="shared" si="2288"/>
        <v>5.5591377342970703E-6</v>
      </c>
      <c r="BJ1716" s="14">
        <f t="shared" si="2289"/>
        <v>0.37389046715990015</v>
      </c>
      <c r="BK1716" s="14">
        <f t="shared" si="2290"/>
        <v>0.28278929965167854</v>
      </c>
      <c r="BL1716" s="14">
        <f t="shared" si="2291"/>
        <v>0.31981154422520225</v>
      </c>
      <c r="BM1716" s="14">
        <f t="shared" si="2292"/>
        <v>0.40777875900799809</v>
      </c>
      <c r="BN1716" s="14">
        <f t="shared" si="2293"/>
        <v>0.59181132038621886</v>
      </c>
    </row>
    <row r="1717" spans="1:66" x14ac:dyDescent="0.25">
      <c r="A1717" t="s">
        <v>339</v>
      </c>
      <c r="B1717" t="s">
        <v>124</v>
      </c>
      <c r="C1717" t="s">
        <v>113</v>
      </c>
      <c r="D1717" t="s">
        <v>410</v>
      </c>
      <c r="E1717" s="10">
        <f>VLOOKUP(A1717,home!$A$2:$E$405,3,FALSE)</f>
        <v>1.2199</v>
      </c>
      <c r="F1717" s="10">
        <f>VLOOKUP(B1717,home!$B$2:$E$405,3,FALSE)</f>
        <v>0.81969999999999998</v>
      </c>
      <c r="G1717" s="10">
        <f>VLOOKUP(C1717,away!$B$2:$E$405,4,FALSE)</f>
        <v>1.2296</v>
      </c>
      <c r="H1717" s="10">
        <f>VLOOKUP(A1717,away!$A$2:$E$405,3,FALSE)</f>
        <v>1.0142</v>
      </c>
      <c r="I1717" s="10">
        <f>VLOOKUP(C1717,away!$B$2:$E$405,3,FALSE)</f>
        <v>0.91559999999999997</v>
      </c>
      <c r="J1717" s="10">
        <f>VLOOKUP(B1717,home!$B$2:$E$405,4,FALSE)</f>
        <v>0.98599999999999999</v>
      </c>
      <c r="K1717" s="12">
        <f t="shared" si="2238"/>
        <v>1.229541016088</v>
      </c>
      <c r="L1717" s="12">
        <f t="shared" si="2239"/>
        <v>0.91560109871999995</v>
      </c>
      <c r="M1717" s="13">
        <f t="shared" si="2240"/>
        <v>0.11705140112465215</v>
      </c>
      <c r="N1717" s="13">
        <f t="shared" si="2241"/>
        <v>0.14391949867332887</v>
      </c>
      <c r="O1717" s="13">
        <f t="shared" si="2242"/>
        <v>0.10717239147644694</v>
      </c>
      <c r="P1717" s="13">
        <f t="shared" si="2243"/>
        <v>0.13177285111253151</v>
      </c>
      <c r="Q1717" s="13">
        <f t="shared" si="2244"/>
        <v>8.8477463316840213E-2</v>
      </c>
      <c r="R1717" s="13">
        <f t="shared" si="2245"/>
        <v>4.9063579694142392E-2</v>
      </c>
      <c r="S1717" s="13">
        <f t="shared" si="2246"/>
        <v>3.7086451173347718E-2</v>
      </c>
      <c r="T1717" s="13">
        <f t="shared" si="2247"/>
        <v>8.1010062624857396E-2</v>
      </c>
      <c r="U1717" s="13">
        <f t="shared" si="2248"/>
        <v>6.0325683630050406E-2</v>
      </c>
      <c r="V1717" s="13">
        <f t="shared" si="2249"/>
        <v>4.6389756615969214E-3</v>
      </c>
      <c r="W1717" s="13">
        <f t="shared" si="2250"/>
        <v>3.6262223382492166E-2</v>
      </c>
      <c r="X1717" s="13">
        <f t="shared" si="2251"/>
        <v>3.3201731571039894E-2</v>
      </c>
      <c r="Y1717" s="13">
        <f t="shared" si="2252"/>
        <v>1.519977095292532E-2</v>
      </c>
      <c r="Z1717" s="13">
        <f t="shared" si="2253"/>
        <v>1.4974222491697685E-2</v>
      </c>
      <c r="AA1717" s="13">
        <f t="shared" si="2254"/>
        <v>1.8411420737569757E-2</v>
      </c>
      <c r="AB1717" s="13">
        <f t="shared" si="2255"/>
        <v>1.13187984806476E-2</v>
      </c>
      <c r="AC1717" s="13">
        <f t="shared" si="2256"/>
        <v>3.2640096748995915E-4</v>
      </c>
      <c r="AD1717" s="13">
        <f t="shared" si="2257"/>
        <v>1.1146472745829857E-2</v>
      </c>
      <c r="AE1717" s="13">
        <f t="shared" si="2258"/>
        <v>1.0205722692934353E-2</v>
      </c>
      <c r="AF1717" s="13">
        <f t="shared" si="2259"/>
        <v>4.6721854554411645E-3</v>
      </c>
      <c r="AG1717" s="13">
        <f t="shared" si="2260"/>
        <v>1.4259527121418447E-3</v>
      </c>
      <c r="AH1717" s="13">
        <f t="shared" si="2261"/>
        <v>3.4276036414690333E-3</v>
      </c>
      <c r="AI1717" s="13">
        <f t="shared" si="2262"/>
        <v>4.2143792640787639E-3</v>
      </c>
      <c r="AJ1717" s="13">
        <f t="shared" si="2263"/>
        <v>2.5908760812678017E-3</v>
      </c>
      <c r="AK1717" s="13">
        <f t="shared" si="2264"/>
        <v>1.0618628031733698E-3</v>
      </c>
      <c r="AL1717" s="13">
        <f t="shared" si="2265"/>
        <v>1.469808500497552E-5</v>
      </c>
      <c r="AM1717" s="13">
        <f t="shared" si="2266"/>
        <v>2.7410090851409676E-3</v>
      </c>
      <c r="AN1717" s="13">
        <f t="shared" si="2267"/>
        <v>2.5096709299565717E-3</v>
      </c>
      <c r="AO1717" s="13">
        <f t="shared" si="2268"/>
        <v>1.1489287304469406E-3</v>
      </c>
      <c r="AP1717" s="13">
        <f t="shared" si="2269"/>
        <v>3.506534693160645E-4</v>
      </c>
      <c r="AQ1717" s="13">
        <f t="shared" si="2270"/>
        <v>8.02646754439421E-5</v>
      </c>
      <c r="AR1717" s="13">
        <f t="shared" si="2271"/>
        <v>6.2766353202114403E-4</v>
      </c>
      <c r="AS1717" s="13">
        <f t="shared" si="2272"/>
        <v>7.7173805692266049E-4</v>
      </c>
      <c r="AT1717" s="13">
        <f t="shared" si="2273"/>
        <v>4.7444179733123351E-4</v>
      </c>
      <c r="AU1717" s="13">
        <f t="shared" si="2274"/>
        <v>1.9444854985508733E-4</v>
      </c>
      <c r="AV1717" s="13">
        <f t="shared" si="2275"/>
        <v>5.9770616891415526E-5</v>
      </c>
      <c r="AW1717" s="13">
        <f t="shared" si="2276"/>
        <v>4.5962916680448493E-7</v>
      </c>
      <c r="AX1717" s="13">
        <f t="shared" si="2277"/>
        <v>5.6169718260844442E-4</v>
      </c>
      <c r="AY1717" s="13">
        <f t="shared" si="2278"/>
        <v>5.1429055754422014E-4</v>
      </c>
      <c r="AZ1717" s="13">
        <f t="shared" si="2279"/>
        <v>2.3544249977440468E-4</v>
      </c>
      <c r="BA1717" s="13">
        <f t="shared" si="2280"/>
        <v>7.1857137159609422E-5</v>
      </c>
      <c r="BB1717" s="13">
        <f t="shared" si="2281"/>
        <v>1.6448118433553027E-5</v>
      </c>
      <c r="BC1717" s="13">
        <f t="shared" si="2282"/>
        <v>3.011983061927568E-6</v>
      </c>
      <c r="BD1717" s="13">
        <f t="shared" si="2283"/>
        <v>9.5781569924172522E-5</v>
      </c>
      <c r="BE1717" s="13">
        <f t="shared" si="2284"/>
        <v>1.1776736880707091E-4</v>
      </c>
      <c r="BF1717" s="13">
        <f t="shared" si="2285"/>
        <v>7.2399905152528135E-5</v>
      </c>
      <c r="BG1717" s="13">
        <f t="shared" si="2286"/>
        <v>2.9672884315304763E-5</v>
      </c>
      <c r="BH1717" s="13">
        <f t="shared" si="2287"/>
        <v>9.1210070828253706E-6</v>
      </c>
      <c r="BI1717" s="13">
        <f t="shared" si="2288"/>
        <v>2.2429304632725894E-6</v>
      </c>
      <c r="BJ1717" s="14">
        <f t="shared" si="2289"/>
        <v>0.43375435849671767</v>
      </c>
      <c r="BK1717" s="14">
        <f t="shared" si="2290"/>
        <v>0.29140506868216748</v>
      </c>
      <c r="BL1717" s="14">
        <f t="shared" si="2291"/>
        <v>0.26004164402761287</v>
      </c>
      <c r="BM1717" s="14">
        <f t="shared" si="2292"/>
        <v>0.3622042773718761</v>
      </c>
      <c r="BN1717" s="14">
        <f t="shared" si="2293"/>
        <v>0.63745718539794216</v>
      </c>
    </row>
    <row r="1718" spans="1:66" x14ac:dyDescent="0.25">
      <c r="A1718" t="s">
        <v>344</v>
      </c>
      <c r="B1718" t="s">
        <v>207</v>
      </c>
      <c r="C1718" t="s">
        <v>205</v>
      </c>
      <c r="D1718" t="s">
        <v>410</v>
      </c>
      <c r="E1718" s="10">
        <f>VLOOKUP(A1718,home!$A$2:$E$405,3,FALSE)</f>
        <v>1.3976999999999999</v>
      </c>
      <c r="F1718" s="10">
        <f>VLOOKUP(B1718,home!$B$2:$E$405,3,FALSE)</f>
        <v>0.6734</v>
      </c>
      <c r="G1718" s="10">
        <f>VLOOKUP(C1718,away!$B$2:$E$405,4,FALSE)</f>
        <v>1.4309000000000001</v>
      </c>
      <c r="H1718" s="10">
        <f>VLOOKUP(A1718,away!$A$2:$E$405,3,FALSE)</f>
        <v>1.0585</v>
      </c>
      <c r="I1718" s="10">
        <f>VLOOKUP(C1718,away!$B$2:$E$405,3,FALSE)</f>
        <v>1.1114999999999999</v>
      </c>
      <c r="J1718" s="10">
        <f>VLOOKUP(B1718,home!$B$2:$E$405,4,FALSE)</f>
        <v>1.2782</v>
      </c>
      <c r="K1718" s="12">
        <f t="shared" si="2238"/>
        <v>1.3467790774619999</v>
      </c>
      <c r="L1718" s="12">
        <f t="shared" si="2239"/>
        <v>1.50383137905</v>
      </c>
      <c r="M1718" s="13">
        <f t="shared" si="2240"/>
        <v>5.7809020208335338E-2</v>
      </c>
      <c r="N1718" s="13">
        <f t="shared" si="2241"/>
        <v>7.7855978905163978E-2</v>
      </c>
      <c r="O1718" s="13">
        <f t="shared" si="2242"/>
        <v>8.6935018581430254E-2</v>
      </c>
      <c r="P1718" s="13">
        <f t="shared" si="2243"/>
        <v>0.11708226412424046</v>
      </c>
      <c r="Q1718" s="13">
        <f t="shared" si="2244"/>
        <v>5.2427401722398834E-2</v>
      </c>
      <c r="R1718" s="13">
        <f t="shared" si="2245"/>
        <v>6.5367804440524813E-2</v>
      </c>
      <c r="S1718" s="13">
        <f t="shared" si="2246"/>
        <v>5.9282515613721838E-2</v>
      </c>
      <c r="T1718" s="13">
        <f t="shared" si="2247"/>
        <v>7.8841971832203386E-2</v>
      </c>
      <c r="U1718" s="13">
        <f t="shared" si="2248"/>
        <v>8.8035991360126423E-2</v>
      </c>
      <c r="V1718" s="13">
        <f t="shared" si="2249"/>
        <v>1.3340730729527973E-2</v>
      </c>
      <c r="W1718" s="13">
        <f t="shared" si="2250"/>
        <v>2.3536042575140654E-2</v>
      </c>
      <c r="X1718" s="13">
        <f t="shared" si="2251"/>
        <v>3.5394239363153286E-2</v>
      </c>
      <c r="Y1718" s="13">
        <f t="shared" si="2252"/>
        <v>2.6613483895958297E-2</v>
      </c>
      <c r="Z1718" s="13">
        <f t="shared" si="2253"/>
        <v>3.2767385165755038E-2</v>
      </c>
      <c r="AA1718" s="13">
        <f t="shared" si="2254"/>
        <v>4.4130428764377588E-2</v>
      </c>
      <c r="AB1718" s="13">
        <f t="shared" si="2255"/>
        <v>2.9716969069645476E-2</v>
      </c>
      <c r="AC1718" s="13">
        <f t="shared" si="2256"/>
        <v>1.6887102493433088E-3</v>
      </c>
      <c r="AD1718" s="13">
        <f t="shared" si="2257"/>
        <v>7.9244624266135745E-3</v>
      </c>
      <c r="AE1718" s="13">
        <f t="shared" si="2258"/>
        <v>1.19170552592442E-2</v>
      </c>
      <c r="AF1718" s="13">
        <f t="shared" si="2259"/>
        <v>8.9606208223621305E-3</v>
      </c>
      <c r="AG1718" s="13">
        <f t="shared" si="2260"/>
        <v>4.4917542561456608E-3</v>
      </c>
      <c r="AH1718" s="13">
        <f t="shared" si="2261"/>
        <v>1.2319155505419975E-2</v>
      </c>
      <c r="AI1718" s="13">
        <f t="shared" si="2262"/>
        <v>1.6591180886700432E-2</v>
      </c>
      <c r="AJ1718" s="13">
        <f t="shared" si="2263"/>
        <v>1.1172327644297788E-2</v>
      </c>
      <c r="AK1718" s="13">
        <f t="shared" si="2264"/>
        <v>5.0155523726301901E-3</v>
      </c>
      <c r="AL1718" s="13">
        <f t="shared" si="2265"/>
        <v>1.3680772912626982E-4</v>
      </c>
      <c r="AM1718" s="13">
        <f t="shared" si="2266"/>
        <v>2.134500039259381E-3</v>
      </c>
      <c r="AN1718" s="13">
        <f t="shared" si="2267"/>
        <v>3.2099281376217139E-3</v>
      </c>
      <c r="AO1718" s="13">
        <f t="shared" si="2268"/>
        <v>2.4135953289255302E-3</v>
      </c>
      <c r="AP1718" s="13">
        <f t="shared" si="2269"/>
        <v>1.2098801306555723E-3</v>
      </c>
      <c r="AQ1718" s="13">
        <f t="shared" si="2270"/>
        <v>4.5486392634224077E-4</v>
      </c>
      <c r="AR1718" s="13">
        <f t="shared" si="2271"/>
        <v>3.7051865224894216E-3</v>
      </c>
      <c r="AS1718" s="13">
        <f t="shared" si="2272"/>
        <v>4.9900676865829389E-3</v>
      </c>
      <c r="AT1718" s="13">
        <f t="shared" si="2273"/>
        <v>3.3602593777045534E-3</v>
      </c>
      <c r="AU1718" s="13">
        <f t="shared" si="2274"/>
        <v>1.5085090082459906E-3</v>
      </c>
      <c r="AV1718" s="13">
        <f t="shared" si="2275"/>
        <v>5.0790709261716311E-4</v>
      </c>
      <c r="AW1718" s="13">
        <f t="shared" si="2276"/>
        <v>7.696683655784826E-6</v>
      </c>
      <c r="AX1718" s="13">
        <f t="shared" si="2277"/>
        <v>4.7911666561939172E-4</v>
      </c>
      <c r="AY1718" s="13">
        <f t="shared" si="2278"/>
        <v>7.2051067598424758E-4</v>
      </c>
      <c r="AZ1718" s="13">
        <f t="shared" si="2279"/>
        <v>5.4176328174281941E-4</v>
      </c>
      <c r="BA1718" s="13">
        <f t="shared" si="2280"/>
        <v>2.7157354103398578E-4</v>
      </c>
      <c r="BB1718" s="13">
        <f t="shared" si="2281"/>
        <v>1.0210020318165764E-4</v>
      </c>
      <c r="BC1718" s="13">
        <f t="shared" si="2282"/>
        <v>3.0708297870391457E-5</v>
      </c>
      <c r="BD1718" s="13">
        <f t="shared" si="2283"/>
        <v>9.2866262629212333E-4</v>
      </c>
      <c r="BE1718" s="13">
        <f t="shared" si="2284"/>
        <v>1.2507033951111438E-3</v>
      </c>
      <c r="BF1718" s="13">
        <f t="shared" si="2285"/>
        <v>8.4221058232318872E-4</v>
      </c>
      <c r="BG1718" s="13">
        <f t="shared" si="2286"/>
        <v>3.7809053036331927E-4</v>
      </c>
      <c r="BH1718" s="13">
        <f t="shared" si="2287"/>
        <v>1.273011039199574E-4</v>
      </c>
      <c r="BI1718" s="13">
        <f t="shared" si="2288"/>
        <v>3.428929265944286E-5</v>
      </c>
      <c r="BJ1718" s="14">
        <f t="shared" si="2289"/>
        <v>0.33953155128662099</v>
      </c>
      <c r="BK1718" s="14">
        <f t="shared" si="2290"/>
        <v>0.25006055933027937</v>
      </c>
      <c r="BL1718" s="14">
        <f t="shared" si="2291"/>
        <v>0.37691761584346206</v>
      </c>
      <c r="BM1718" s="14">
        <f t="shared" si="2292"/>
        <v>0.54108680965169542</v>
      </c>
      <c r="BN1718" s="14">
        <f t="shared" si="2293"/>
        <v>0.4574774879820937</v>
      </c>
    </row>
    <row r="1719" spans="1:66" x14ac:dyDescent="0.25">
      <c r="A1719" t="s">
        <v>344</v>
      </c>
      <c r="B1719" t="s">
        <v>204</v>
      </c>
      <c r="C1719" t="s">
        <v>209</v>
      </c>
      <c r="D1719" t="s">
        <v>410</v>
      </c>
      <c r="E1719" s="10">
        <f>VLOOKUP(A1719,home!$A$2:$E$405,3,FALSE)</f>
        <v>1.3976999999999999</v>
      </c>
      <c r="F1719" s="10">
        <f>VLOOKUP(B1719,home!$B$2:$E$405,3,FALSE)</f>
        <v>0.58919999999999995</v>
      </c>
      <c r="G1719" s="10">
        <f>VLOOKUP(C1719,away!$B$2:$E$405,4,FALSE)</f>
        <v>0.98799999999999999</v>
      </c>
      <c r="H1719" s="10">
        <f>VLOOKUP(A1719,away!$A$2:$E$405,3,FALSE)</f>
        <v>1.0585</v>
      </c>
      <c r="I1719" s="10">
        <f>VLOOKUP(C1719,away!$B$2:$E$405,3,FALSE)</f>
        <v>1.2146999999999999</v>
      </c>
      <c r="J1719" s="10">
        <f>VLOOKUP(B1719,home!$B$2:$E$405,4,FALSE)</f>
        <v>1.0003</v>
      </c>
      <c r="K1719" s="12">
        <f t="shared" si="2238"/>
        <v>0.81364254191999996</v>
      </c>
      <c r="L1719" s="12">
        <f t="shared" si="2239"/>
        <v>1.2861456779849998</v>
      </c>
      <c r="M1719" s="13">
        <f t="shared" si="2240"/>
        <v>0.12248236483331949</v>
      </c>
      <c r="N1719" s="13">
        <f t="shared" si="2241"/>
        <v>9.9656862663354884E-2</v>
      </c>
      <c r="O1719" s="13">
        <f t="shared" si="2242"/>
        <v>0.15753016415975579</v>
      </c>
      <c r="P1719" s="13">
        <f t="shared" si="2243"/>
        <v>0.12817324319601858</v>
      </c>
      <c r="Q1719" s="13">
        <f t="shared" si="2244"/>
        <v>4.0542531528592204E-2</v>
      </c>
      <c r="R1719" s="13">
        <f t="shared" si="2245"/>
        <v>0.10130336989316872</v>
      </c>
      <c r="S1719" s="13">
        <f t="shared" si="2246"/>
        <v>3.3532133980557807E-2</v>
      </c>
      <c r="T1719" s="13">
        <f t="shared" si="2247"/>
        <v>5.2143601700069445E-2</v>
      </c>
      <c r="U1719" s="13">
        <f t="shared" si="2248"/>
        <v>8.2424731384939789E-2</v>
      </c>
      <c r="V1719" s="13">
        <f t="shared" si="2249"/>
        <v>3.8989035681634269E-3</v>
      </c>
      <c r="W1719" s="13">
        <f t="shared" si="2250"/>
        <v>1.0995709469598502E-2</v>
      </c>
      <c r="X1719" s="13">
        <f t="shared" si="2251"/>
        <v>1.4142084210702847E-2</v>
      </c>
      <c r="Y1719" s="13">
        <f t="shared" si="2252"/>
        <v>9.0943902426476875E-3</v>
      </c>
      <c r="Z1719" s="13">
        <f t="shared" si="2253"/>
        <v>4.3430297117804918E-2</v>
      </c>
      <c r="AA1719" s="13">
        <f t="shared" si="2254"/>
        <v>3.533673734327164E-2</v>
      </c>
      <c r="AB1719" s="13">
        <f t="shared" si="2255"/>
        <v>1.4375736397569462E-2</v>
      </c>
      <c r="AC1719" s="13">
        <f t="shared" si="2256"/>
        <v>2.5500360598855459E-4</v>
      </c>
      <c r="AD1719" s="13">
        <f t="shared" si="2257"/>
        <v>2.2366442507644841E-3</v>
      </c>
      <c r="AE1719" s="13">
        <f t="shared" si="2258"/>
        <v>2.8766503363107389E-3</v>
      </c>
      <c r="AF1719" s="13">
        <f t="shared" si="2259"/>
        <v>1.8498956985600766E-3</v>
      </c>
      <c r="AG1719" s="13">
        <f t="shared" si="2260"/>
        <v>7.9307845247536177E-4</v>
      </c>
      <c r="AH1719" s="13">
        <f t="shared" si="2261"/>
        <v>1.3964422232917294E-2</v>
      </c>
      <c r="AI1719" s="13">
        <f t="shared" si="2262"/>
        <v>1.1362048002034988E-2</v>
      </c>
      <c r="AJ1719" s="13">
        <f t="shared" si="2263"/>
        <v>4.6223228088964029E-3</v>
      </c>
      <c r="AK1719" s="13">
        <f t="shared" si="2264"/>
        <v>1.2536394932684211E-3</v>
      </c>
      <c r="AL1719" s="13">
        <f t="shared" si="2265"/>
        <v>1.0674071896215166E-5</v>
      </c>
      <c r="AM1719" s="13">
        <f t="shared" si="2266"/>
        <v>3.639657827125539E-4</v>
      </c>
      <c r="AN1719" s="13">
        <f t="shared" si="2267"/>
        <v>4.6811301837017873E-4</v>
      </c>
      <c r="AO1719" s="13">
        <f t="shared" si="2268"/>
        <v>3.010307676926591E-4</v>
      </c>
      <c r="AP1719" s="13">
        <f t="shared" si="2269"/>
        <v>1.2905647360280672E-4</v>
      </c>
      <c r="AQ1719" s="13">
        <f t="shared" si="2270"/>
        <v>4.1496356435058759E-5</v>
      </c>
      <c r="AR1719" s="13">
        <f t="shared" si="2271"/>
        <v>3.5920562600848414E-3</v>
      </c>
      <c r="AS1719" s="13">
        <f t="shared" si="2272"/>
        <v>2.9226497861750789E-3</v>
      </c>
      <c r="AT1719" s="13">
        <f t="shared" si="2273"/>
        <v>1.1889961005827178E-3</v>
      </c>
      <c r="AU1719" s="13">
        <f t="shared" si="2274"/>
        <v>3.2247260320369687E-4</v>
      </c>
      <c r="AV1719" s="13">
        <f t="shared" si="2275"/>
        <v>6.5594357142553821E-5</v>
      </c>
      <c r="AW1719" s="13">
        <f t="shared" si="2276"/>
        <v>3.1027832158785489E-7</v>
      </c>
      <c r="AX1719" s="13">
        <f t="shared" si="2277"/>
        <v>4.9356340769690758E-5</v>
      </c>
      <c r="AY1719" s="13">
        <f t="shared" si="2278"/>
        <v>6.3479444362092607E-5</v>
      </c>
      <c r="AZ1719" s="13">
        <f t="shared" si="2279"/>
        <v>4.0821906503597339E-5</v>
      </c>
      <c r="BA1719" s="13">
        <f t="shared" si="2280"/>
        <v>1.7500972872236495E-5</v>
      </c>
      <c r="BB1719" s="13">
        <f t="shared" si="2281"/>
        <v>5.6272001550399231E-6</v>
      </c>
      <c r="BC1719" s="13">
        <f t="shared" si="2282"/>
        <v>1.4474798317122227E-6</v>
      </c>
      <c r="BD1719" s="13">
        <f t="shared" si="2283"/>
        <v>7.6998460566451315E-4</v>
      </c>
      <c r="BE1719" s="13">
        <f t="shared" si="2284"/>
        <v>6.2649223179214329E-4</v>
      </c>
      <c r="BF1719" s="13">
        <f t="shared" si="2285"/>
        <v>2.5487036598424663E-4</v>
      </c>
      <c r="BG1719" s="13">
        <f t="shared" si="2286"/>
        <v>6.9124457479834381E-5</v>
      </c>
      <c r="BH1719" s="13">
        <f t="shared" si="2287"/>
        <v>1.4060649823183345E-5</v>
      </c>
      <c r="BI1719" s="13">
        <f t="shared" si="2288"/>
        <v>2.2880685726363802E-6</v>
      </c>
      <c r="BJ1719" s="14">
        <f t="shared" si="2289"/>
        <v>0.23581334429638384</v>
      </c>
      <c r="BK1719" s="14">
        <f t="shared" si="2290"/>
        <v>0.28841580270030615</v>
      </c>
      <c r="BL1719" s="14">
        <f t="shared" si="2291"/>
        <v>0.43200176120232781</v>
      </c>
      <c r="BM1719" s="14">
        <f t="shared" si="2292"/>
        <v>0.34990949987657249</v>
      </c>
      <c r="BN1719" s="14">
        <f t="shared" si="2293"/>
        <v>0.64968853627420964</v>
      </c>
    </row>
    <row r="1720" spans="1:66" x14ac:dyDescent="0.25">
      <c r="A1720" t="s">
        <v>344</v>
      </c>
      <c r="B1720" t="s">
        <v>210</v>
      </c>
      <c r="C1720" t="s">
        <v>211</v>
      </c>
      <c r="D1720" t="s">
        <v>410</v>
      </c>
      <c r="E1720" s="10">
        <f>VLOOKUP(A1720,home!$A$2:$E$405,3,FALSE)</f>
        <v>1.3976999999999999</v>
      </c>
      <c r="F1720" s="10">
        <f>VLOOKUP(B1720,home!$B$2:$E$405,3,FALSE)</f>
        <v>1.1783999999999999</v>
      </c>
      <c r="G1720" s="10">
        <f>VLOOKUP(C1720,away!$B$2:$E$405,4,FALSE)</f>
        <v>0.85860000000000003</v>
      </c>
      <c r="H1720" s="10">
        <f>VLOOKUP(A1720,away!$A$2:$E$405,3,FALSE)</f>
        <v>1.0585</v>
      </c>
      <c r="I1720" s="10">
        <f>VLOOKUP(C1720,away!$B$2:$E$405,3,FALSE)</f>
        <v>0.70850000000000002</v>
      </c>
      <c r="J1720" s="10">
        <f>VLOOKUP(B1720,home!$B$2:$E$405,4,FALSE)</f>
        <v>0.94469999999999998</v>
      </c>
      <c r="K1720" s="12">
        <f t="shared" si="2238"/>
        <v>1.4141568552479999</v>
      </c>
      <c r="L1720" s="12">
        <f t="shared" si="2239"/>
        <v>0.70847516707500002</v>
      </c>
      <c r="M1720" s="13">
        <f t="shared" si="2240"/>
        <v>0.11971611798326788</v>
      </c>
      <c r="N1720" s="13">
        <f t="shared" si="2241"/>
        <v>0.16929736892971664</v>
      </c>
      <c r="O1720" s="13">
        <f t="shared" si="2242"/>
        <v>8.4815896689766121E-2</v>
      </c>
      <c r="P1720" s="13">
        <f t="shared" si="2243"/>
        <v>0.11994298173783891</v>
      </c>
      <c r="Q1720" s="13">
        <f t="shared" si="2244"/>
        <v>0.11970651742370429</v>
      </c>
      <c r="R1720" s="13">
        <f t="shared" si="2245"/>
        <v>3.0044978288948997E-2</v>
      </c>
      <c r="S1720" s="13">
        <f t="shared" si="2246"/>
        <v>3.0042568850616808E-2</v>
      </c>
      <c r="T1720" s="13">
        <f t="shared" si="2247"/>
        <v>8.4809094931725296E-2</v>
      </c>
      <c r="U1720" s="13">
        <f t="shared" si="2248"/>
        <v>4.2488312013094547E-2</v>
      </c>
      <c r="V1720" s="13">
        <f t="shared" si="2249"/>
        <v>3.3443888831066267E-3</v>
      </c>
      <c r="W1720" s="13">
        <f t="shared" si="2250"/>
        <v>5.6427930744198544E-2</v>
      </c>
      <c r="X1720" s="13">
        <f t="shared" si="2251"/>
        <v>3.997778766169259E-2</v>
      </c>
      <c r="Y1720" s="13">
        <f t="shared" si="2252"/>
        <v>1.4161634896453267E-2</v>
      </c>
      <c r="Z1720" s="13">
        <f t="shared" si="2253"/>
        <v>7.095373671009297E-3</v>
      </c>
      <c r="AA1720" s="13">
        <f t="shared" si="2254"/>
        <v>1.0033971317403965E-2</v>
      </c>
      <c r="AB1720" s="13">
        <f t="shared" si="2255"/>
        <v>7.0948046619343126E-3</v>
      </c>
      <c r="AC1720" s="13">
        <f t="shared" si="2256"/>
        <v>2.0942040923989982E-4</v>
      </c>
      <c r="AD1720" s="13">
        <f t="shared" si="2257"/>
        <v>1.9949486272341933E-2</v>
      </c>
      <c r="AE1720" s="13">
        <f t="shared" si="2258"/>
        <v>1.413371561985787E-2</v>
      </c>
      <c r="AF1720" s="13">
        <f t="shared" si="2259"/>
        <v>5.006693267584671E-3</v>
      </c>
      <c r="AG1720" s="13">
        <f t="shared" si="2260"/>
        <v>1.1823726164151094E-3</v>
      </c>
      <c r="AH1720" s="13">
        <f t="shared" si="2261"/>
        <v>1.2567240117569666E-3</v>
      </c>
      <c r="AI1720" s="13">
        <f t="shared" si="2262"/>
        <v>1.7772048763808825E-3</v>
      </c>
      <c r="AJ1720" s="13">
        <f t="shared" si="2263"/>
        <v>1.2566232295571E-3</v>
      </c>
      <c r="AK1720" s="13">
        <f t="shared" si="2264"/>
        <v>5.9235411818068487E-4</v>
      </c>
      <c r="AL1720" s="13">
        <f t="shared" si="2265"/>
        <v>8.3926905563385372E-6</v>
      </c>
      <c r="AM1720" s="13">
        <f t="shared" si="2266"/>
        <v>5.6423405541416415E-3</v>
      </c>
      <c r="AN1720" s="13">
        <f t="shared" si="2267"/>
        <v>3.9974581667895472E-3</v>
      </c>
      <c r="AO1720" s="13">
        <f t="shared" si="2268"/>
        <v>1.416049921295774E-3</v>
      </c>
      <c r="AP1720" s="13">
        <f t="shared" si="2269"/>
        <v>3.3441206819218808E-4</v>
      </c>
      <c r="AQ1720" s="13">
        <f t="shared" si="2270"/>
        <v>5.9230661471089173E-5</v>
      </c>
      <c r="AR1720" s="13">
        <f t="shared" si="2271"/>
        <v>1.7807155083933633E-4</v>
      </c>
      <c r="AS1720" s="13">
        <f t="shared" si="2272"/>
        <v>2.5182110434409017E-4</v>
      </c>
      <c r="AT1720" s="13">
        <f t="shared" si="2273"/>
        <v>1.7805727050215856E-4</v>
      </c>
      <c r="AU1720" s="13">
        <f t="shared" si="2274"/>
        <v>8.3933636569125033E-5</v>
      </c>
      <c r="AV1720" s="13">
        <f t="shared" si="2275"/>
        <v>2.967383188503059E-5</v>
      </c>
      <c r="AW1720" s="13">
        <f t="shared" si="2276"/>
        <v>2.3357207846921746E-7</v>
      </c>
      <c r="AX1720" s="13">
        <f t="shared" si="2277"/>
        <v>1.3298590957138668E-3</v>
      </c>
      <c r="AY1720" s="13">
        <f t="shared" si="2278"/>
        <v>9.4217214502209017E-4</v>
      </c>
      <c r="AZ1720" s="13">
        <f t="shared" si="2279"/>
        <v>3.3375278392896822E-4</v>
      </c>
      <c r="BA1720" s="13">
        <f t="shared" si="2280"/>
        <v>7.881851978527407E-5</v>
      </c>
      <c r="BB1720" s="13">
        <f t="shared" si="2281"/>
        <v>1.3960240993369056E-5</v>
      </c>
      <c r="BC1720" s="13">
        <f t="shared" si="2282"/>
        <v>1.9780968140368818E-6</v>
      </c>
      <c r="BD1720" s="13">
        <f t="shared" si="2283"/>
        <v>2.102654528870052E-5</v>
      </c>
      <c r="BE1720" s="13">
        <f t="shared" si="2284"/>
        <v>2.9734833162198379E-5</v>
      </c>
      <c r="BF1720" s="13">
        <f t="shared" si="2285"/>
        <v>2.1024859077989204E-5</v>
      </c>
      <c r="BG1720" s="13">
        <f t="shared" si="2286"/>
        <v>9.9108161985871951E-6</v>
      </c>
      <c r="BH1720" s="13">
        <f t="shared" si="2287"/>
        <v>3.5038621670837509E-6</v>
      </c>
      <c r="BI1720" s="13">
        <f t="shared" si="2288"/>
        <v>9.9100214068511969E-7</v>
      </c>
      <c r="BJ1720" s="14">
        <f t="shared" si="2289"/>
        <v>0.53880263461783784</v>
      </c>
      <c r="BK1720" s="14">
        <f t="shared" si="2290"/>
        <v>0.27420604269964849</v>
      </c>
      <c r="BL1720" s="14">
        <f t="shared" si="2291"/>
        <v>0.1801686185191986</v>
      </c>
      <c r="BM1720" s="14">
        <f t="shared" si="2292"/>
        <v>0.355806869881508</v>
      </c>
      <c r="BN1720" s="14">
        <f t="shared" si="2293"/>
        <v>0.64352386105324288</v>
      </c>
    </row>
    <row r="1721" spans="1:66" x14ac:dyDescent="0.25">
      <c r="A1721" t="s">
        <v>345</v>
      </c>
      <c r="B1721" t="s">
        <v>218</v>
      </c>
      <c r="C1721" t="s">
        <v>228</v>
      </c>
      <c r="D1721" t="s">
        <v>410</v>
      </c>
      <c r="E1721" s="10">
        <f>VLOOKUP(A1721,home!$A$2:$E$405,3,FALSE)</f>
        <v>1.8438000000000001</v>
      </c>
      <c r="F1721" s="10">
        <f>VLOOKUP(B1721,home!$B$2:$E$405,3,FALSE)</f>
        <v>0.99429999999999996</v>
      </c>
      <c r="G1721" s="10">
        <f>VLOOKUP(C1721,away!$B$2:$E$405,4,FALSE)</f>
        <v>0.94910000000000005</v>
      </c>
      <c r="H1721" s="10">
        <f>VLOOKUP(A1721,away!$A$2:$E$405,3,FALSE)</f>
        <v>1.2188000000000001</v>
      </c>
      <c r="I1721" s="10">
        <f>VLOOKUP(C1721,away!$B$2:$E$405,3,FALSE)</f>
        <v>0.95720000000000005</v>
      </c>
      <c r="J1721" s="10">
        <f>VLOOKUP(B1721,home!$B$2:$E$405,4,FALSE)</f>
        <v>0.75209999999999999</v>
      </c>
      <c r="K1721" s="12">
        <f t="shared" si="2238"/>
        <v>1.7399758616940002</v>
      </c>
      <c r="L1721" s="12">
        <f t="shared" si="2239"/>
        <v>0.87742645425600008</v>
      </c>
      <c r="M1721" s="13">
        <f t="shared" si="2240"/>
        <v>7.2992227511320742E-2</v>
      </c>
      <c r="N1721" s="13">
        <f t="shared" si="2241"/>
        <v>0.12700471396097482</v>
      </c>
      <c r="O1721" s="13">
        <f t="shared" si="2242"/>
        <v>6.4045311373505429E-2</v>
      </c>
      <c r="P1721" s="13">
        <f t="shared" si="2243"/>
        <v>0.11143729584457567</v>
      </c>
      <c r="Q1721" s="13">
        <f t="shared" si="2244"/>
        <v>0.1104925683067236</v>
      </c>
      <c r="R1721" s="13">
        <f t="shared" si="2245"/>
        <v>2.8097525235088169E-2</v>
      </c>
      <c r="S1721" s="13">
        <f t="shared" si="2246"/>
        <v>4.2532853594670288E-2</v>
      </c>
      <c r="T1721" s="13">
        <f t="shared" si="2247"/>
        <v>9.6949102431007392E-2</v>
      </c>
      <c r="U1721" s="13">
        <f t="shared" si="2248"/>
        <v>4.8889015682391457E-2</v>
      </c>
      <c r="V1721" s="13">
        <f t="shared" si="2249"/>
        <v>7.2149937522962585E-3</v>
      </c>
      <c r="W1721" s="13">
        <f t="shared" si="2250"/>
        <v>6.4084800583424875E-2</v>
      </c>
      <c r="X1721" s="13">
        <f t="shared" si="2251"/>
        <v>5.6229699347617332E-2</v>
      </c>
      <c r="Y1721" s="13">
        <f t="shared" si="2252"/>
        <v>2.4668712861230398E-2</v>
      </c>
      <c r="Z1721" s="13">
        <f t="shared" si="2253"/>
        <v>8.2178373134639653E-3</v>
      </c>
      <c r="AA1721" s="13">
        <f t="shared" si="2254"/>
        <v>1.4298838560755573E-2</v>
      </c>
      <c r="AB1721" s="13">
        <f t="shared" si="2255"/>
        <v>1.2439816972987039E-2</v>
      </c>
      <c r="AC1721" s="13">
        <f t="shared" si="2256"/>
        <v>6.8844606876696543E-4</v>
      </c>
      <c r="AD1721" s="13">
        <f t="shared" si="2257"/>
        <v>2.7876501529158226E-2</v>
      </c>
      <c r="AE1721" s="13">
        <f t="shared" si="2258"/>
        <v>2.4459579893791269E-2</v>
      </c>
      <c r="AF1721" s="13">
        <f t="shared" si="2259"/>
        <v>1.0730741229400313E-2</v>
      </c>
      <c r="AG1721" s="13">
        <f t="shared" si="2260"/>
        <v>3.1384787428171291E-3</v>
      </c>
      <c r="AH1721" s="13">
        <f t="shared" si="2261"/>
        <v>1.8026369639013349E-3</v>
      </c>
      <c r="AI1721" s="13">
        <f t="shared" si="2262"/>
        <v>3.1365448045856817E-3</v>
      </c>
      <c r="AJ1721" s="13">
        <f t="shared" si="2263"/>
        <v>2.7287561245504057E-3</v>
      </c>
      <c r="AK1721" s="13">
        <f t="shared" si="2264"/>
        <v>1.5826565963891245E-3</v>
      </c>
      <c r="AL1721" s="13">
        <f t="shared" si="2265"/>
        <v>4.2042047957131147E-5</v>
      </c>
      <c r="AM1721" s="13">
        <f t="shared" si="2266"/>
        <v>9.7008879538422327E-3</v>
      </c>
      <c r="AN1721" s="13">
        <f t="shared" si="2267"/>
        <v>8.5118157204745332E-3</v>
      </c>
      <c r="AO1721" s="13">
        <f t="shared" si="2268"/>
        <v>3.7342461434482256E-3</v>
      </c>
      <c r="AP1721" s="13">
        <f t="shared" si="2269"/>
        <v>1.0921754509883063E-3</v>
      </c>
      <c r="AQ1721" s="13">
        <f t="shared" si="2270"/>
        <v>2.3957590834652932E-4</v>
      </c>
      <c r="AR1721" s="13">
        <f t="shared" si="2271"/>
        <v>3.1633627190934998E-4</v>
      </c>
      <c r="AS1721" s="13">
        <f t="shared" si="2272"/>
        <v>5.5041747730053881E-4</v>
      </c>
      <c r="AT1721" s="13">
        <f t="shared" si="2273"/>
        <v>4.7885656217872149E-4</v>
      </c>
      <c r="AU1721" s="13">
        <f t="shared" si="2274"/>
        <v>2.7773295313491587E-4</v>
      </c>
      <c r="AV1721" s="13">
        <f t="shared" si="2275"/>
        <v>1.2081215861293622E-4</v>
      </c>
      <c r="AW1721" s="13">
        <f t="shared" si="2276"/>
        <v>1.7829341773958173E-6</v>
      </c>
      <c r="AX1721" s="13">
        <f t="shared" si="2277"/>
        <v>2.8132184794472646E-3</v>
      </c>
      <c r="AY1721" s="13">
        <f t="shared" si="2278"/>
        <v>2.4683923154688692E-3</v>
      </c>
      <c r="AZ1721" s="13">
        <f t="shared" si="2279"/>
        <v>1.082916358537304E-3</v>
      </c>
      <c r="BA1721" s="13">
        <f t="shared" si="2280"/>
        <v>3.1672648690906865E-4</v>
      </c>
      <c r="BB1721" s="13">
        <f t="shared" si="2281"/>
        <v>6.9476049594395875E-5</v>
      </c>
      <c r="BC1721" s="13">
        <f t="shared" si="2282"/>
        <v>1.2192024770264961E-5</v>
      </c>
      <c r="BD1721" s="13">
        <f t="shared" si="2283"/>
        <v>4.6260302235663797E-5</v>
      </c>
      <c r="BE1721" s="13">
        <f t="shared" si="2284"/>
        <v>8.0491809244724006E-5</v>
      </c>
      <c r="BF1721" s="13">
        <f t="shared" si="2285"/>
        <v>7.0026902574948872E-5</v>
      </c>
      <c r="BG1721" s="13">
        <f t="shared" si="2286"/>
        <v>4.0615040049869498E-5</v>
      </c>
      <c r="BH1721" s="13">
        <f t="shared" si="2287"/>
        <v>1.7667297327127009E-5</v>
      </c>
      <c r="BI1721" s="13">
        <f t="shared" si="2288"/>
        <v>6.1481341781143805E-6</v>
      </c>
      <c r="BJ1721" s="14">
        <f t="shared" si="2289"/>
        <v>0.57567652177797246</v>
      </c>
      <c r="BK1721" s="14">
        <f t="shared" si="2290"/>
        <v>0.23737625113505592</v>
      </c>
      <c r="BL1721" s="14">
        <f t="shared" si="2291"/>
        <v>0.17902646722290114</v>
      </c>
      <c r="BM1721" s="14">
        <f t="shared" si="2292"/>
        <v>0.48376082583591357</v>
      </c>
      <c r="BN1721" s="14">
        <f t="shared" si="2293"/>
        <v>0.51406964223218843</v>
      </c>
    </row>
    <row r="1722" spans="1:66" x14ac:dyDescent="0.25">
      <c r="A1722" t="s">
        <v>345</v>
      </c>
      <c r="B1722" t="s">
        <v>223</v>
      </c>
      <c r="C1722" t="s">
        <v>219</v>
      </c>
      <c r="D1722" t="s">
        <v>410</v>
      </c>
      <c r="E1722" s="10">
        <f>VLOOKUP(A1722,home!$A$2:$E$405,3,FALSE)</f>
        <v>1.8438000000000001</v>
      </c>
      <c r="F1722" s="10">
        <f>VLOOKUP(B1722,home!$B$2:$E$405,3,FALSE)</f>
        <v>1.4462999999999999</v>
      </c>
      <c r="G1722" s="10">
        <f>VLOOKUP(C1722,away!$B$2:$E$405,4,FALSE)</f>
        <v>0.94910000000000005</v>
      </c>
      <c r="H1722" s="10">
        <f>VLOOKUP(A1722,away!$A$2:$E$405,3,FALSE)</f>
        <v>1.2188000000000001</v>
      </c>
      <c r="I1722" s="10">
        <f>VLOOKUP(C1722,away!$B$2:$E$405,3,FALSE)</f>
        <v>1.3674999999999999</v>
      </c>
      <c r="J1722" s="10">
        <f>VLOOKUP(B1722,home!$B$2:$E$405,4,FALSE)</f>
        <v>0.95720000000000005</v>
      </c>
      <c r="K1722" s="12">
        <f t="shared" si="2238"/>
        <v>2.5309535238540004</v>
      </c>
      <c r="L1722" s="12">
        <f t="shared" si="2239"/>
        <v>1.5953738548</v>
      </c>
      <c r="M1722" s="13">
        <f t="shared" si="2240"/>
        <v>1.614205374368325E-2</v>
      </c>
      <c r="N1722" s="13">
        <f t="shared" si="2241"/>
        <v>4.085478780481578E-2</v>
      </c>
      <c r="O1722" s="13">
        <f t="shared" si="2242"/>
        <v>2.5752610505448716E-2</v>
      </c>
      <c r="P1722" s="13">
        <f t="shared" si="2243"/>
        <v>6.5178660307204983E-2</v>
      </c>
      <c r="Q1722" s="13">
        <f t="shared" si="2244"/>
        <v>5.1700784580452984E-2</v>
      </c>
      <c r="R1722" s="13">
        <f t="shared" si="2245"/>
        <v>2.0542520746620354E-2</v>
      </c>
      <c r="S1722" s="13">
        <f t="shared" si="2246"/>
        <v>6.5794876954620163E-2</v>
      </c>
      <c r="T1722" s="13">
        <f t="shared" si="2247"/>
        <v>8.2482079992301671E-2</v>
      </c>
      <c r="U1722" s="13">
        <f t="shared" si="2248"/>
        <v>5.1992165272502694E-2</v>
      </c>
      <c r="V1722" s="13">
        <f t="shared" si="2249"/>
        <v>2.9518630880243413E-2</v>
      </c>
      <c r="W1722" s="13">
        <f t="shared" si="2250"/>
        <v>4.361742763997134E-2</v>
      </c>
      <c r="X1722" s="13">
        <f t="shared" si="2251"/>
        <v>6.9586103670441143E-2</v>
      </c>
      <c r="Y1722" s="13">
        <f t="shared" si="2252"/>
        <v>5.5507925226612069E-2</v>
      </c>
      <c r="Z1722" s="13">
        <f t="shared" si="2253"/>
        <v>1.0924333503614892E-2</v>
      </c>
      <c r="AA1722" s="13">
        <f t="shared" si="2254"/>
        <v>2.7648980376730432E-2</v>
      </c>
      <c r="AB1722" s="13">
        <f t="shared" si="2255"/>
        <v>3.4989142157728005E-2</v>
      </c>
      <c r="AC1722" s="13">
        <f t="shared" si="2256"/>
        <v>7.4494269960461764E-3</v>
      </c>
      <c r="AD1722" s="13">
        <f t="shared" si="2257"/>
        <v>2.7598420546708077E-2</v>
      </c>
      <c r="AE1722" s="13">
        <f t="shared" si="2258"/>
        <v>4.4029798573993188E-2</v>
      </c>
      <c r="AF1722" s="13">
        <f t="shared" si="2259"/>
        <v>3.512199473852954E-2</v>
      </c>
      <c r="AG1722" s="13">
        <f t="shared" si="2260"/>
        <v>1.8677570711424389E-2</v>
      </c>
      <c r="AH1722" s="13">
        <f t="shared" si="2261"/>
        <v>4.3570990131957203E-3</v>
      </c>
      <c r="AI1722" s="13">
        <f t="shared" si="2262"/>
        <v>1.1027615101228495E-2</v>
      </c>
      <c r="AJ1722" s="13">
        <f t="shared" si="2263"/>
        <v>1.3955190650079928E-2</v>
      </c>
      <c r="AK1722" s="13">
        <f t="shared" si="2264"/>
        <v>1.1773312983958062E-2</v>
      </c>
      <c r="AL1722" s="13">
        <f t="shared" si="2265"/>
        <v>1.2031769423357813E-3</v>
      </c>
      <c r="AM1722" s="13">
        <f t="shared" si="2266"/>
        <v>1.3970063947099093E-2</v>
      </c>
      <c r="AN1722" s="13">
        <f t="shared" si="2267"/>
        <v>2.2287474771085985E-2</v>
      </c>
      <c r="AO1722" s="13">
        <f t="shared" si="2268"/>
        <v>1.7778427269652602E-2</v>
      </c>
      <c r="AP1722" s="13">
        <f t="shared" si="2269"/>
        <v>9.4544126818223682E-3</v>
      </c>
      <c r="AQ1722" s="13">
        <f t="shared" si="2270"/>
        <v>3.7708307012672389E-3</v>
      </c>
      <c r="AR1722" s="13">
        <f t="shared" si="2271"/>
        <v>1.3902403696854674E-3</v>
      </c>
      <c r="AS1722" s="13">
        <f t="shared" si="2272"/>
        <v>3.5186337626595221E-3</v>
      </c>
      <c r="AT1722" s="13">
        <f t="shared" si="2273"/>
        <v>4.4527492603773904E-3</v>
      </c>
      <c r="AU1722" s="13">
        <f t="shared" si="2274"/>
        <v>3.7565671437968158E-3</v>
      </c>
      <c r="AV1722" s="13">
        <f t="shared" si="2275"/>
        <v>2.3769242125466763E-3</v>
      </c>
      <c r="AW1722" s="13">
        <f t="shared" si="2276"/>
        <v>1.3495023354525746E-4</v>
      </c>
      <c r="AX1722" s="13">
        <f t="shared" si="2277"/>
        <v>5.8929304292293675E-3</v>
      </c>
      <c r="AY1722" s="13">
        <f t="shared" si="2278"/>
        <v>9.4014271349478745E-3</v>
      </c>
      <c r="AZ1722" s="13">
        <f t="shared" si="2279"/>
        <v>7.4993955244515567E-3</v>
      </c>
      <c r="BA1722" s="13">
        <f t="shared" si="2280"/>
        <v>3.9881131821713819E-3</v>
      </c>
      <c r="BB1722" s="13">
        <f t="shared" si="2281"/>
        <v>1.5906328752048628E-3</v>
      </c>
      <c r="BC1722" s="13">
        <f t="shared" si="2282"/>
        <v>5.0753082033743824E-4</v>
      </c>
      <c r="BD1722" s="13">
        <f t="shared" si="2283"/>
        <v>3.6965885628061339E-4</v>
      </c>
      <c r="BE1722" s="13">
        <f t="shared" si="2284"/>
        <v>9.3558938492725795E-4</v>
      </c>
      <c r="BF1722" s="13">
        <f t="shared" si="2285"/>
        <v>1.1839666253310203E-3</v>
      </c>
      <c r="BG1722" s="13">
        <f t="shared" si="2286"/>
        <v>9.9885483416902484E-4</v>
      </c>
      <c r="BH1722" s="13">
        <f t="shared" si="2287"/>
        <v>6.3201379058967398E-4</v>
      </c>
      <c r="BI1722" s="13">
        <f t="shared" si="2288"/>
        <v>3.19919506083452E-4</v>
      </c>
      <c r="BJ1722" s="14">
        <f t="shared" si="2289"/>
        <v>0.56531813282251997</v>
      </c>
      <c r="BK1722" s="14">
        <f t="shared" si="2290"/>
        <v>0.19468825295908165</v>
      </c>
      <c r="BL1722" s="14">
        <f t="shared" si="2291"/>
        <v>0.22197375455393936</v>
      </c>
      <c r="BM1722" s="14">
        <f t="shared" si="2292"/>
        <v>0.76346657924952688</v>
      </c>
      <c r="BN1722" s="14">
        <f t="shared" si="2293"/>
        <v>0.22017141768822607</v>
      </c>
    </row>
    <row r="1723" spans="1:66" x14ac:dyDescent="0.25">
      <c r="A1723" t="s">
        <v>346</v>
      </c>
      <c r="B1723" t="s">
        <v>320</v>
      </c>
      <c r="C1723" t="s">
        <v>240</v>
      </c>
      <c r="D1723" t="s">
        <v>410</v>
      </c>
      <c r="E1723" s="10">
        <f>VLOOKUP(A1723,home!$A$2:$E$405,3,FALSE)</f>
        <v>1.619</v>
      </c>
      <c r="F1723" s="10">
        <f>VLOOKUP(B1723,home!$B$2:$E$405,3,FALSE)</f>
        <v>0.8236</v>
      </c>
      <c r="G1723" s="10">
        <f>VLOOKUP(C1723,away!$B$2:$E$405,4,FALSE)</f>
        <v>0.8236</v>
      </c>
      <c r="H1723" s="10">
        <f>VLOOKUP(A1723,away!$A$2:$E$405,3,FALSE)</f>
        <v>1.181</v>
      </c>
      <c r="I1723" s="10">
        <f>VLOOKUP(C1723,away!$B$2:$E$405,3,FALSE)</f>
        <v>1.6935</v>
      </c>
      <c r="J1723" s="10">
        <f>VLOOKUP(B1723,home!$B$2:$E$405,4,FALSE)</f>
        <v>1.5524</v>
      </c>
      <c r="K1723" s="12">
        <f t="shared" si="2238"/>
        <v>1.09819515824</v>
      </c>
      <c r="L1723" s="12">
        <f t="shared" si="2239"/>
        <v>3.1048364814000005</v>
      </c>
      <c r="M1723" s="13">
        <f t="shared" si="2240"/>
        <v>1.4950184476744519E-2</v>
      </c>
      <c r="N1723" s="13">
        <f t="shared" si="2241"/>
        <v>1.6418220207155637E-2</v>
      </c>
      <c r="O1723" s="13">
        <f t="shared" si="2242"/>
        <v>4.6417878167056358E-2</v>
      </c>
      <c r="P1723" s="13">
        <f t="shared" si="2243"/>
        <v>5.0975889058835495E-2</v>
      </c>
      <c r="Q1723" s="13">
        <f t="shared" si="2244"/>
        <v>9.0152049692082247E-3</v>
      </c>
      <c r="R1723" s="13">
        <f t="shared" si="2245"/>
        <v>7.2059960761128597E-2</v>
      </c>
      <c r="S1723" s="13">
        <f t="shared" si="2246"/>
        <v>4.3453331117432319E-2</v>
      </c>
      <c r="T1723" s="13">
        <f t="shared" si="2247"/>
        <v>2.7990737275696259E-2</v>
      </c>
      <c r="U1723" s="13">
        <f t="shared" si="2248"/>
        <v>7.9135900010835813E-2</v>
      </c>
      <c r="V1723" s="13">
        <f t="shared" si="2249"/>
        <v>1.6462615039408521E-2</v>
      </c>
      <c r="W1723" s="13">
        <f t="shared" si="2250"/>
        <v>3.3001514825752214E-3</v>
      </c>
      <c r="X1723" s="13">
        <f t="shared" si="2251"/>
        <v>1.0246430717245845E-2</v>
      </c>
      <c r="Y1723" s="13">
        <f t="shared" si="2252"/>
        <v>1.5906745947521238E-2</v>
      </c>
      <c r="Z1723" s="13">
        <f t="shared" si="2253"/>
        <v>7.4578131673134873E-2</v>
      </c>
      <c r="AA1723" s="13">
        <f t="shared" si="2254"/>
        <v>8.1901343114021904E-2</v>
      </c>
      <c r="AB1723" s="13">
        <f t="shared" si="2255"/>
        <v>4.4971829230585902E-2</v>
      </c>
      <c r="AC1723" s="13">
        <f t="shared" si="2256"/>
        <v>3.5083030211625543E-3</v>
      </c>
      <c r="AD1723" s="13">
        <f t="shared" si="2257"/>
        <v>9.0605259490566603E-4</v>
      </c>
      <c r="AE1723" s="13">
        <f t="shared" si="2258"/>
        <v>2.8131451507302481E-3</v>
      </c>
      <c r="AF1723" s="13">
        <f t="shared" si="2259"/>
        <v>4.3671778457303901E-3</v>
      </c>
      <c r="AG1723" s="13">
        <f t="shared" si="2260"/>
        <v>4.5197910320618588E-3</v>
      </c>
      <c r="AH1723" s="13">
        <f t="shared" si="2261"/>
        <v>5.7888225983350493E-2</v>
      </c>
      <c r="AI1723" s="13">
        <f t="shared" si="2262"/>
        <v>6.3572569494018474E-2</v>
      </c>
      <c r="AJ1723" s="13">
        <f t="shared" si="2263"/>
        <v>3.49075440076035E-2</v>
      </c>
      <c r="AK1723" s="13">
        <f t="shared" si="2264"/>
        <v>1.2778431938399969E-2</v>
      </c>
      <c r="AL1723" s="13">
        <f t="shared" si="2265"/>
        <v>4.7849273263416732E-4</v>
      </c>
      <c r="AM1723" s="13">
        <f t="shared" si="2266"/>
        <v>1.9900451456723818E-4</v>
      </c>
      <c r="AN1723" s="13">
        <f t="shared" si="2267"/>
        <v>6.1787647679165884E-4</v>
      </c>
      <c r="AO1723" s="13">
        <f t="shared" si="2268"/>
        <v>9.5920271307082183E-4</v>
      </c>
      <c r="AP1723" s="13">
        <f t="shared" si="2269"/>
        <v>9.9272252553338149E-4</v>
      </c>
      <c r="AQ1723" s="13">
        <f t="shared" si="2270"/>
        <v>7.7056027829589652E-4</v>
      </c>
      <c r="AR1723" s="13">
        <f t="shared" si="2271"/>
        <v>3.5946695175326809E-2</v>
      </c>
      <c r="AS1723" s="13">
        <f t="shared" si="2272"/>
        <v>3.9476486596273064E-2</v>
      </c>
      <c r="AT1723" s="13">
        <f t="shared" si="2273"/>
        <v>2.1676443222176666E-2</v>
      </c>
      <c r="AU1723" s="13">
        <f t="shared" si="2274"/>
        <v>7.9349883314862295E-3</v>
      </c>
      <c r="AV1723" s="13">
        <f t="shared" si="2275"/>
        <v>2.1785414415822673E-3</v>
      </c>
      <c r="AW1723" s="13">
        <f t="shared" si="2276"/>
        <v>4.532012537325808E-5</v>
      </c>
      <c r="AX1723" s="13">
        <f t="shared" si="2277"/>
        <v>3.6424299060940416E-5</v>
      </c>
      <c r="AY1723" s="13">
        <f t="shared" si="2278"/>
        <v>1.1309149253383157E-4</v>
      </c>
      <c r="AZ1723" s="13">
        <f t="shared" si="2279"/>
        <v>1.7556529587750804E-4</v>
      </c>
      <c r="BA1723" s="13">
        <f t="shared" si="2280"/>
        <v>1.8170051183609071E-4</v>
      </c>
      <c r="BB1723" s="13">
        <f t="shared" si="2281"/>
        <v>1.4103759445943673E-4</v>
      </c>
      <c r="BC1723" s="13">
        <f t="shared" si="2282"/>
        <v>8.757973370531155E-5</v>
      </c>
      <c r="BD1723" s="13">
        <f t="shared" si="2283"/>
        <v>1.8601435094353337E-2</v>
      </c>
      <c r="BE1723" s="13">
        <f t="shared" si="2284"/>
        <v>2.0428005956934451E-2</v>
      </c>
      <c r="BF1723" s="13">
        <f t="shared" si="2285"/>
        <v>1.1216968617201645E-2</v>
      </c>
      <c r="BG1723" s="13">
        <f t="shared" si="2286"/>
        <v>4.1061402085136268E-3</v>
      </c>
      <c r="BH1723" s="13">
        <f t="shared" si="2287"/>
        <v>1.1273358240110616E-3</v>
      </c>
      <c r="BI1723" s="13">
        <f t="shared" si="2288"/>
        <v>2.476069487278898E-4</v>
      </c>
      <c r="BJ1723" s="14">
        <f t="shared" si="2289"/>
        <v>9.9758422658562704E-2</v>
      </c>
      <c r="BK1723" s="14">
        <f t="shared" si="2290"/>
        <v>0.12994190693875141</v>
      </c>
      <c r="BL1723" s="14">
        <f t="shared" si="2291"/>
        <v>0.6565743301235879</v>
      </c>
      <c r="BM1723" s="14">
        <f t="shared" si="2292"/>
        <v>0.75094768238674769</v>
      </c>
      <c r="BN1723" s="14">
        <f t="shared" si="2293"/>
        <v>0.2098373376401288</v>
      </c>
    </row>
    <row r="1724" spans="1:66" x14ac:dyDescent="0.25">
      <c r="A1724" t="s">
        <v>346</v>
      </c>
      <c r="B1724" t="s">
        <v>242</v>
      </c>
      <c r="C1724" t="s">
        <v>235</v>
      </c>
      <c r="D1724" t="s">
        <v>410</v>
      </c>
      <c r="E1724" s="10">
        <f>VLOOKUP(A1724,home!$A$2:$E$405,3,FALSE)</f>
        <v>1.619</v>
      </c>
      <c r="F1724" s="10">
        <f>VLOOKUP(B1724,home!$B$2:$E$405,3,FALSE)</f>
        <v>0.2059</v>
      </c>
      <c r="G1724" s="10">
        <f>VLOOKUP(C1724,away!$B$2:$E$405,4,FALSE)</f>
        <v>0.61770000000000003</v>
      </c>
      <c r="H1724" s="10">
        <f>VLOOKUP(A1724,away!$A$2:$E$405,3,FALSE)</f>
        <v>1.181</v>
      </c>
      <c r="I1724" s="10">
        <f>VLOOKUP(C1724,away!$B$2:$E$405,3,FALSE)</f>
        <v>1.4112</v>
      </c>
      <c r="J1724" s="10">
        <f>VLOOKUP(B1724,home!$B$2:$E$405,4,FALSE)</f>
        <v>0.84670000000000001</v>
      </c>
      <c r="K1724" s="12">
        <f t="shared" si="2238"/>
        <v>0.20591159216999999</v>
      </c>
      <c r="L1724" s="12">
        <f t="shared" si="2239"/>
        <v>1.41113325024</v>
      </c>
      <c r="M1724" s="13">
        <f t="shared" si="2240"/>
        <v>0.19848438589844949</v>
      </c>
      <c r="N1724" s="13">
        <f t="shared" si="2241"/>
        <v>4.0870235921234427E-2</v>
      </c>
      <c r="O1724" s="13">
        <f t="shared" si="2242"/>
        <v>0.28008791659476939</v>
      </c>
      <c r="P1724" s="13">
        <f t="shared" si="2243"/>
        <v>5.7673348853607136E-2</v>
      </c>
      <c r="Q1724" s="13">
        <f t="shared" si="2244"/>
        <v>4.2078276754524534E-3</v>
      </c>
      <c r="R1724" s="13">
        <f t="shared" si="2245"/>
        <v>0.19762068604866354</v>
      </c>
      <c r="S1724" s="13">
        <f t="shared" si="2246"/>
        <v>4.189517418377255E-3</v>
      </c>
      <c r="T1724" s="13">
        <f t="shared" si="2247"/>
        <v>5.9378055441110435E-3</v>
      </c>
      <c r="U1724" s="13">
        <f t="shared" si="2248"/>
        <v>4.0692390110008018E-2</v>
      </c>
      <c r="V1724" s="13">
        <f t="shared" si="2249"/>
        <v>1.3526028956585971E-4</v>
      </c>
      <c r="W1724" s="13">
        <f t="shared" si="2250"/>
        <v>2.8881349874313491E-4</v>
      </c>
      <c r="X1724" s="13">
        <f t="shared" si="2251"/>
        <v>4.0755433119458605E-4</v>
      </c>
      <c r="Y1724" s="13">
        <f t="shared" si="2252"/>
        <v>2.8755673401400291E-4</v>
      </c>
      <c r="Z1724" s="13">
        <f t="shared" si="2253"/>
        <v>9.295637367283642E-2</v>
      </c>
      <c r="AA1724" s="13">
        <f t="shared" si="2254"/>
        <v>1.9140794905323215E-2</v>
      </c>
      <c r="AB1724" s="13">
        <f t="shared" si="2255"/>
        <v>1.9706557771772635E-3</v>
      </c>
      <c r="AC1724" s="13">
        <f t="shared" si="2256"/>
        <v>2.4564003582890544E-6</v>
      </c>
      <c r="AD1724" s="13">
        <f t="shared" si="2257"/>
        <v>1.4867511841596803E-5</v>
      </c>
      <c r="AE1724" s="13">
        <f t="shared" si="2258"/>
        <v>2.0980040308014182E-5</v>
      </c>
      <c r="AF1724" s="13">
        <f t="shared" si="2259"/>
        <v>1.4802816235007135E-5</v>
      </c>
      <c r="AG1724" s="13">
        <f t="shared" si="2260"/>
        <v>6.9629153954703539E-6</v>
      </c>
      <c r="AH1724" s="13">
        <f t="shared" si="2261"/>
        <v>3.2793457427868412E-2</v>
      </c>
      <c r="AI1724" s="13">
        <f t="shared" si="2262"/>
        <v>6.7525530317314973E-3</v>
      </c>
      <c r="AJ1724" s="13">
        <f t="shared" si="2263"/>
        <v>6.9521447298809649E-4</v>
      </c>
      <c r="AK1724" s="13">
        <f t="shared" si="2264"/>
        <v>4.7717573010868806E-5</v>
      </c>
      <c r="AL1724" s="13">
        <f t="shared" si="2265"/>
        <v>2.8550121793502136E-8</v>
      </c>
      <c r="AM1724" s="13">
        <f t="shared" si="2266"/>
        <v>6.1227860698190563E-7</v>
      </c>
      <c r="AN1724" s="13">
        <f t="shared" si="2267"/>
        <v>8.6400670072279604E-7</v>
      </c>
      <c r="AO1724" s="13">
        <f t="shared" si="2268"/>
        <v>6.0961429191004915E-7</v>
      </c>
      <c r="AP1724" s="13">
        <f t="shared" si="2269"/>
        <v>2.8674899904526128E-7</v>
      </c>
      <c r="AQ1724" s="13">
        <f t="shared" si="2270"/>
        <v>1.0116026175645158E-7</v>
      </c>
      <c r="AR1724" s="13">
        <f t="shared" si="2271"/>
        <v>9.2551876333590039E-3</v>
      </c>
      <c r="AS1724" s="13">
        <f t="shared" si="2272"/>
        <v>1.9057504214170466E-3</v>
      </c>
      <c r="AT1724" s="13">
        <f t="shared" si="2273"/>
        <v>1.9620805177631621E-4</v>
      </c>
      <c r="AU1724" s="13">
        <f t="shared" si="2274"/>
        <v>1.3467170779278358E-5</v>
      </c>
      <c r="AV1724" s="13">
        <f t="shared" si="2275"/>
        <v>6.9326164429662669E-7</v>
      </c>
      <c r="AW1724" s="13">
        <f t="shared" si="2276"/>
        <v>2.3043810034005214E-10</v>
      </c>
      <c r="AX1724" s="13">
        <f t="shared" si="2277"/>
        <v>2.1012543802545626E-8</v>
      </c>
      <c r="AY1724" s="13">
        <f t="shared" si="2278"/>
        <v>2.9651499231896576E-8</v>
      </c>
      <c r="AZ1724" s="13">
        <f t="shared" si="2279"/>
        <v>2.0921108242797545E-8</v>
      </c>
      <c r="BA1724" s="13">
        <f t="shared" si="2280"/>
        <v>9.8408238244272526E-9</v>
      </c>
      <c r="BB1724" s="13">
        <f t="shared" si="2281"/>
        <v>3.4716784271008151E-9</v>
      </c>
      <c r="BC1724" s="13">
        <f t="shared" si="2282"/>
        <v>9.798001725245726E-10</v>
      </c>
      <c r="BD1724" s="13">
        <f t="shared" si="2283"/>
        <v>2.1767171677738238E-3</v>
      </c>
      <c r="BE1724" s="13">
        <f t="shared" si="2284"/>
        <v>4.4821129772008107E-4</v>
      </c>
      <c r="BF1724" s="13">
        <f t="shared" si="2285"/>
        <v>4.6145950971061886E-5</v>
      </c>
      <c r="BG1724" s="13">
        <f t="shared" si="2286"/>
        <v>3.1673287455500371E-6</v>
      </c>
      <c r="BH1724" s="13">
        <f t="shared" si="2287"/>
        <v>1.6304742623050427E-7</v>
      </c>
      <c r="BI1724" s="13">
        <f t="shared" si="2288"/>
        <v>6.7146710268687539E-9</v>
      </c>
      <c r="BJ1724" s="14">
        <f t="shared" si="2289"/>
        <v>5.2059966674843847E-2</v>
      </c>
      <c r="BK1724" s="14">
        <f t="shared" si="2290"/>
        <v>0.26048502706197901</v>
      </c>
      <c r="BL1724" s="14">
        <f t="shared" si="2291"/>
        <v>0.59384710398782414</v>
      </c>
      <c r="BM1724" s="14">
        <f t="shared" si="2292"/>
        <v>0.22040404098424571</v>
      </c>
      <c r="BN1724" s="14">
        <f t="shared" si="2293"/>
        <v>0.77894440099217643</v>
      </c>
    </row>
    <row r="1725" spans="1:66" x14ac:dyDescent="0.25">
      <c r="A1725" t="s">
        <v>346</v>
      </c>
      <c r="B1725" t="s">
        <v>232</v>
      </c>
      <c r="C1725" t="s">
        <v>245</v>
      </c>
      <c r="D1725" t="s">
        <v>410</v>
      </c>
      <c r="E1725" s="10">
        <f>VLOOKUP(A1725,home!$A$2:$E$405,3,FALSE)</f>
        <v>1.619</v>
      </c>
      <c r="F1725" s="10">
        <f>VLOOKUP(B1725,home!$B$2:$E$405,3,FALSE)</f>
        <v>0.72060000000000002</v>
      </c>
      <c r="G1725" s="10">
        <f>VLOOKUP(C1725,away!$B$2:$E$405,4,FALSE)</f>
        <v>1.3589</v>
      </c>
      <c r="H1725" s="10">
        <f>VLOOKUP(A1725,away!$A$2:$E$405,3,FALSE)</f>
        <v>1.181</v>
      </c>
      <c r="I1725" s="10">
        <f>VLOOKUP(C1725,away!$B$2:$E$405,3,FALSE)</f>
        <v>0.84670000000000001</v>
      </c>
      <c r="J1725" s="10">
        <f>VLOOKUP(B1725,home!$B$2:$E$405,4,FALSE)</f>
        <v>0.9879</v>
      </c>
      <c r="K1725" s="12">
        <f t="shared" si="2238"/>
        <v>1.5853625874600001</v>
      </c>
      <c r="L1725" s="12">
        <f t="shared" si="2239"/>
        <v>0.98785327232999998</v>
      </c>
      <c r="M1725" s="13">
        <f t="shared" si="2240"/>
        <v>7.6289813172884788E-2</v>
      </c>
      <c r="N1725" s="13">
        <f t="shared" si="2241"/>
        <v>0.12094701560860462</v>
      </c>
      <c r="O1725" s="13">
        <f t="shared" si="2242"/>
        <v>7.5363141588278573E-2</v>
      </c>
      <c r="P1725" s="13">
        <f t="shared" si="2243"/>
        <v>0.11947790514750765</v>
      </c>
      <c r="Q1725" s="13">
        <f t="shared" si="2244"/>
        <v>9.5872436805411229E-2</v>
      </c>
      <c r="R1725" s="13">
        <f t="shared" si="2245"/>
        <v>3.7223863015525042E-2</v>
      </c>
      <c r="S1725" s="13">
        <f t="shared" si="2246"/>
        <v>4.6778754674911507E-2</v>
      </c>
      <c r="T1725" s="13">
        <f t="shared" si="2247"/>
        <v>9.4707900424476618E-2</v>
      </c>
      <c r="U1725" s="13">
        <f t="shared" si="2248"/>
        <v>5.9013319785549384E-2</v>
      </c>
      <c r="V1725" s="13">
        <f t="shared" si="2249"/>
        <v>8.1400522873392306E-3</v>
      </c>
      <c r="W1725" s="13">
        <f t="shared" si="2250"/>
        <v>5.0664191493307378E-2</v>
      </c>
      <c r="X1725" s="13">
        <f t="shared" si="2251"/>
        <v>5.0048787356617448E-2</v>
      </c>
      <c r="Y1725" s="13">
        <f t="shared" si="2252"/>
        <v>2.4720429183191433E-2</v>
      </c>
      <c r="Z1725" s="13">
        <f t="shared" si="2253"/>
        <v>1.2257238296216694E-2</v>
      </c>
      <c r="AA1725" s="13">
        <f t="shared" si="2254"/>
        <v>1.9432167020403901E-2</v>
      </c>
      <c r="AB1725" s="13">
        <f t="shared" si="2255"/>
        <v>1.5403515293711206E-2</v>
      </c>
      <c r="AC1725" s="13">
        <f t="shared" si="2256"/>
        <v>7.96761352068151E-4</v>
      </c>
      <c r="AD1725" s="13">
        <f t="shared" si="2257"/>
        <v>2.0080278429349677E-2</v>
      </c>
      <c r="AE1725" s="13">
        <f t="shared" si="2258"/>
        <v>1.9836368755730593E-2</v>
      </c>
      <c r="AF1725" s="13">
        <f t="shared" si="2259"/>
        <v>9.7977108932465161E-3</v>
      </c>
      <c r="AG1725" s="13">
        <f t="shared" si="2260"/>
        <v>3.2262335890789534E-3</v>
      </c>
      <c r="AH1725" s="13">
        <f t="shared" si="2261"/>
        <v>3.0270882401615628E-3</v>
      </c>
      <c r="AI1725" s="13">
        <f t="shared" si="2262"/>
        <v>4.7990324448922731E-3</v>
      </c>
      <c r="AJ1725" s="13">
        <f t="shared" si="2263"/>
        <v>3.8041032470694531E-3</v>
      </c>
      <c r="AK1725" s="13">
        <f t="shared" si="2264"/>
        <v>2.0102943222463396E-3</v>
      </c>
      <c r="AL1725" s="13">
        <f t="shared" si="2265"/>
        <v>4.9912497246189739E-5</v>
      </c>
      <c r="AM1725" s="13">
        <f t="shared" si="2266"/>
        <v>6.3669044335342073E-3</v>
      </c>
      <c r="AN1725" s="13">
        <f t="shared" si="2267"/>
        <v>6.2895673792791517E-3</v>
      </c>
      <c r="AO1725" s="13">
        <f t="shared" si="2268"/>
        <v>3.1065848585804657E-3</v>
      </c>
      <c r="AP1725" s="13">
        <f t="shared" si="2269"/>
        <v>1.0229500061065147E-3</v>
      </c>
      <c r="AQ1725" s="13">
        <f t="shared" si="2270"/>
        <v>2.5263112774057844E-4</v>
      </c>
      <c r="AR1725" s="13">
        <f t="shared" si="2271"/>
        <v>5.9806380473505238E-4</v>
      </c>
      <c r="AS1725" s="13">
        <f t="shared" si="2272"/>
        <v>9.481479809409348E-4</v>
      </c>
      <c r="AT1725" s="13">
        <f t="shared" si="2273"/>
        <v>7.5157916817974774E-4</v>
      </c>
      <c r="AU1725" s="13">
        <f t="shared" si="2274"/>
        <v>3.9717516491549331E-4</v>
      </c>
      <c r="AV1725" s="13">
        <f t="shared" si="2275"/>
        <v>1.5741666178131967E-4</v>
      </c>
      <c r="AW1725" s="13">
        <f t="shared" si="2276"/>
        <v>2.1713400677250272E-6</v>
      </c>
      <c r="AX1725" s="13">
        <f t="shared" si="2277"/>
        <v>1.6823086811430549E-3</v>
      </c>
      <c r="AY1725" s="13">
        <f t="shared" si="2278"/>
        <v>1.6618741357363332E-3</v>
      </c>
      <c r="AZ1725" s="13">
        <f t="shared" si="2279"/>
        <v>8.2084390159386361E-4</v>
      </c>
      <c r="BA1725" s="13">
        <f t="shared" si="2280"/>
        <v>2.702911114205409E-4</v>
      </c>
      <c r="BB1725" s="13">
        <f t="shared" si="2281"/>
        <v>6.6751989724623477E-5</v>
      </c>
      <c r="BC1725" s="13">
        <f t="shared" si="2282"/>
        <v>1.3188234296801571E-5</v>
      </c>
      <c r="BD1725" s="13">
        <f t="shared" si="2283"/>
        <v>9.8466547761608562E-5</v>
      </c>
      <c r="BE1725" s="13">
        <f t="shared" si="2284"/>
        <v>1.5610518093759742E-4</v>
      </c>
      <c r="BF1725" s="13">
        <f t="shared" si="2285"/>
        <v>1.2374165678357048E-4</v>
      </c>
      <c r="BG1725" s="13">
        <f t="shared" si="2286"/>
        <v>6.5391797724996219E-5</v>
      </c>
      <c r="BH1725" s="13">
        <f t="shared" si="2287"/>
        <v>2.5917427409990236E-5</v>
      </c>
      <c r="BI1725" s="13">
        <f t="shared" si="2288"/>
        <v>8.2177039558017719E-6</v>
      </c>
      <c r="BJ1725" s="14">
        <f t="shared" si="2289"/>
        <v>0.51145524839817069</v>
      </c>
      <c r="BK1725" s="14">
        <f t="shared" si="2290"/>
        <v>0.2531950732676938</v>
      </c>
      <c r="BL1725" s="14">
        <f t="shared" si="2291"/>
        <v>0.22340674805296384</v>
      </c>
      <c r="BM1725" s="14">
        <f t="shared" si="2292"/>
        <v>0.47348042988116462</v>
      </c>
      <c r="BN1725" s="14">
        <f t="shared" si="2293"/>
        <v>0.52517417533821187</v>
      </c>
    </row>
    <row r="1726" spans="1:66" x14ac:dyDescent="0.25">
      <c r="A1726" t="s">
        <v>346</v>
      </c>
      <c r="B1726" t="s">
        <v>233</v>
      </c>
      <c r="C1726" t="s">
        <v>237</v>
      </c>
      <c r="D1726" t="s">
        <v>410</v>
      </c>
      <c r="E1726" s="10">
        <f>VLOOKUP(A1726,home!$A$2:$E$405,3,FALSE)</f>
        <v>1.619</v>
      </c>
      <c r="F1726" s="10">
        <f>VLOOKUP(B1726,home!$B$2:$E$405,3,FALSE)</f>
        <v>0.79410000000000003</v>
      </c>
      <c r="G1726" s="10">
        <f>VLOOKUP(C1726,away!$B$2:$E$405,4,FALSE)</f>
        <v>0.37059999999999998</v>
      </c>
      <c r="H1726" s="10">
        <f>VLOOKUP(A1726,away!$A$2:$E$405,3,FALSE)</f>
        <v>1.181</v>
      </c>
      <c r="I1726" s="10">
        <f>VLOOKUP(C1726,away!$B$2:$E$405,3,FALSE)</f>
        <v>0.6774</v>
      </c>
      <c r="J1726" s="10">
        <f>VLOOKUP(B1726,home!$B$2:$E$405,4,FALSE)</f>
        <v>0.7258</v>
      </c>
      <c r="K1726" s="12">
        <f t="shared" si="2238"/>
        <v>0.47646111174</v>
      </c>
      <c r="L1726" s="12">
        <f t="shared" si="2239"/>
        <v>0.58064682251999999</v>
      </c>
      <c r="M1726" s="13">
        <f t="shared" si="2240"/>
        <v>0.34745923359316827</v>
      </c>
      <c r="N1726" s="13">
        <f t="shared" si="2241"/>
        <v>0.16555081272212929</v>
      </c>
      <c r="O1726" s="13">
        <f t="shared" si="2242"/>
        <v>0.2017510999411076</v>
      </c>
      <c r="P1726" s="13">
        <f t="shared" si="2243"/>
        <v>9.6126553372707965E-2</v>
      </c>
      <c r="Q1726" s="13">
        <f t="shared" si="2244"/>
        <v>3.9439262139523125E-2</v>
      </c>
      <c r="R1726" s="13">
        <f t="shared" si="2245"/>
        <v>5.8573067560359529E-2</v>
      </c>
      <c r="S1726" s="13">
        <f t="shared" si="2246"/>
        <v>6.6484880598505951E-3</v>
      </c>
      <c r="T1726" s="13">
        <f t="shared" si="2247"/>
        <v>2.290028224384744E-2</v>
      </c>
      <c r="U1726" s="13">
        <f t="shared" si="2248"/>
        <v>2.790778888783103E-2</v>
      </c>
      <c r="V1726" s="13">
        <f t="shared" si="2249"/>
        <v>2.0437129518251554E-4</v>
      </c>
      <c r="W1726" s="13">
        <f t="shared" si="2250"/>
        <v>6.2637582284008281E-3</v>
      </c>
      <c r="X1726" s="13">
        <f t="shared" si="2251"/>
        <v>3.637031312354445E-3</v>
      </c>
      <c r="Y1726" s="13">
        <f t="shared" si="2252"/>
        <v>1.0559153374621768E-3</v>
      </c>
      <c r="Z1726" s="13">
        <f t="shared" si="2253"/>
        <v>1.1336755188057351E-2</v>
      </c>
      <c r="AA1726" s="13">
        <f t="shared" si="2254"/>
        <v>5.4015229804260188E-3</v>
      </c>
      <c r="AB1726" s="13">
        <f t="shared" si="2255"/>
        <v>1.2868078221714694E-3</v>
      </c>
      <c r="AC1726" s="13">
        <f t="shared" si="2256"/>
        <v>3.5337793464020418E-6</v>
      </c>
      <c r="AD1726" s="13">
        <f t="shared" si="2257"/>
        <v>7.4610930229360769E-4</v>
      </c>
      <c r="AE1726" s="13">
        <f t="shared" si="2258"/>
        <v>4.3322599562939742E-4</v>
      </c>
      <c r="AF1726" s="13">
        <f t="shared" si="2259"/>
        <v>1.2577564889763651E-4</v>
      </c>
      <c r="AG1726" s="13">
        <f t="shared" si="2260"/>
        <v>2.4343743627601259E-5</v>
      </c>
      <c r="AH1726" s="13">
        <f t="shared" si="2261"/>
        <v>1.6456627194081563E-3</v>
      </c>
      <c r="AI1726" s="13">
        <f t="shared" si="2262"/>
        <v>7.8409428883828179E-4</v>
      </c>
      <c r="AJ1726" s="13">
        <f t="shared" si="2263"/>
        <v>1.867952182844362E-4</v>
      </c>
      <c r="AK1726" s="13">
        <f t="shared" si="2264"/>
        <v>2.9666885790506154E-5</v>
      </c>
      <c r="AL1726" s="13">
        <f t="shared" si="2265"/>
        <v>3.9105598137250734E-8</v>
      </c>
      <c r="AM1726" s="13">
        <f t="shared" si="2266"/>
        <v>7.1098413530073617E-5</v>
      </c>
      <c r="AN1726" s="13">
        <f t="shared" si="2267"/>
        <v>4.1283067902450221E-5</v>
      </c>
      <c r="AO1726" s="13">
        <f t="shared" si="2268"/>
        <v>1.1985441100717558E-5</v>
      </c>
      <c r="AP1726" s="13">
        <f t="shared" si="2269"/>
        <v>2.3197694305440875E-6</v>
      </c>
      <c r="AQ1726" s="13">
        <f t="shared" si="2270"/>
        <v>3.3674168720611352E-7</v>
      </c>
      <c r="AR1726" s="13">
        <f t="shared" si="2271"/>
        <v>1.9110976579279378E-4</v>
      </c>
      <c r="AS1726" s="13">
        <f t="shared" si="2272"/>
        <v>9.1056371474005545E-5</v>
      </c>
      <c r="AT1726" s="13">
        <f t="shared" si="2273"/>
        <v>2.1692409991757549E-5</v>
      </c>
      <c r="AU1726" s="13">
        <f t="shared" si="2274"/>
        <v>3.4451965936642296E-6</v>
      </c>
      <c r="AV1726" s="13">
        <f t="shared" si="2275"/>
        <v>4.1037554979502989E-7</v>
      </c>
      <c r="AW1726" s="13">
        <f t="shared" si="2276"/>
        <v>3.0052177533640971E-10</v>
      </c>
      <c r="AX1726" s="13">
        <f t="shared" si="2277"/>
        <v>5.6459381922481892E-6</v>
      </c>
      <c r="AY1726" s="13">
        <f t="shared" si="2278"/>
        <v>3.2782960714732236E-6</v>
      </c>
      <c r="AZ1726" s="13">
        <f t="shared" si="2279"/>
        <v>9.5176609859036289E-7</v>
      </c>
      <c r="BA1726" s="13">
        <f t="shared" si="2280"/>
        <v>1.842133203095838E-7</v>
      </c>
      <c r="BB1726" s="13">
        <f t="shared" si="2281"/>
        <v>2.6740719775904696E-8</v>
      </c>
      <c r="BC1726" s="13">
        <f t="shared" si="2282"/>
        <v>3.1053827939553598E-9</v>
      </c>
      <c r="BD1726" s="13">
        <f t="shared" si="2283"/>
        <v>1.8494546376687837E-5</v>
      </c>
      <c r="BE1726" s="13">
        <f t="shared" si="2284"/>
        <v>8.8119321277636752E-6</v>
      </c>
      <c r="BF1726" s="13">
        <f t="shared" si="2285"/>
        <v>2.0992714890858521E-6</v>
      </c>
      <c r="BG1726" s="13">
        <f t="shared" si="2286"/>
        <v>3.3340707584464352E-7</v>
      </c>
      <c r="BH1726" s="13">
        <f t="shared" si="2287"/>
        <v>3.9713876504730324E-8</v>
      </c>
      <c r="BI1726" s="13">
        <f t="shared" si="2288"/>
        <v>3.7844235501897754E-9</v>
      </c>
      <c r="BJ1726" s="14">
        <f t="shared" si="2289"/>
        <v>0.24031363016760171</v>
      </c>
      <c r="BK1726" s="14">
        <f t="shared" si="2290"/>
        <v>0.45044549750192542</v>
      </c>
      <c r="BL1726" s="14">
        <f t="shared" si="2291"/>
        <v>0.29790400307898851</v>
      </c>
      <c r="BM1726" s="14">
        <f t="shared" si="2292"/>
        <v>9.109657861202744E-2</v>
      </c>
      <c r="BN1726" s="14">
        <f t="shared" si="2293"/>
        <v>0.90890002932899572</v>
      </c>
    </row>
    <row r="1727" spans="1:66" x14ac:dyDescent="0.25">
      <c r="A1727" t="s">
        <v>347</v>
      </c>
      <c r="B1727" t="s">
        <v>258</v>
      </c>
      <c r="C1727" t="s">
        <v>256</v>
      </c>
      <c r="D1727" t="s">
        <v>410</v>
      </c>
      <c r="E1727" s="10">
        <f>VLOOKUP(A1727,home!$A$2:$E$405,3,FALSE)</f>
        <v>1.2816000000000001</v>
      </c>
      <c r="F1727" s="10">
        <f>VLOOKUP(B1727,home!$B$2:$E$405,3,FALSE)</f>
        <v>1.895</v>
      </c>
      <c r="G1727" s="10">
        <f>VLOOKUP(C1727,away!$B$2:$E$405,4,FALSE)</f>
        <v>1.3375999999999999</v>
      </c>
      <c r="H1727" s="10">
        <f>VLOOKUP(A1727,away!$A$2:$E$405,3,FALSE)</f>
        <v>0.83499999999999996</v>
      </c>
      <c r="I1727" s="10">
        <f>VLOOKUP(C1727,away!$B$2:$E$405,3,FALSE)</f>
        <v>0.85540000000000005</v>
      </c>
      <c r="J1727" s="10">
        <f>VLOOKUP(B1727,home!$B$2:$E$405,4,FALSE)</f>
        <v>0.51329999999999998</v>
      </c>
      <c r="K1727" s="12">
        <f t="shared" si="2238"/>
        <v>3.2485381632000001</v>
      </c>
      <c r="L1727" s="12">
        <f t="shared" si="2239"/>
        <v>0.36662914469999996</v>
      </c>
      <c r="M1727" s="13">
        <f t="shared" si="2240"/>
        <v>2.6912422179702942E-2</v>
      </c>
      <c r="N1727" s="13">
        <f t="shared" si="2241"/>
        <v>8.742603051491514E-2</v>
      </c>
      <c r="O1727" s="13">
        <f t="shared" si="2242"/>
        <v>9.866878325549798E-3</v>
      </c>
      <c r="P1727" s="13">
        <f t="shared" si="2243"/>
        <v>3.2052930792199438E-2</v>
      </c>
      <c r="Q1727" s="13">
        <f t="shared" si="2244"/>
        <v>0.14200339829239481</v>
      </c>
      <c r="R1727" s="13">
        <f t="shared" si="2245"/>
        <v>1.8087425806776452E-3</v>
      </c>
      <c r="S1727" s="13">
        <f t="shared" si="2246"/>
        <v>9.5438304058002386E-3</v>
      </c>
      <c r="T1727" s="13">
        <f t="shared" si="2247"/>
        <v>5.2062584460434144E-2</v>
      </c>
      <c r="U1727" s="13">
        <f t="shared" si="2248"/>
        <v>5.8757693007361854E-3</v>
      </c>
      <c r="V1727" s="13">
        <f t="shared" si="2249"/>
        <v>1.2629761884966437E-3</v>
      </c>
      <c r="W1727" s="13">
        <f t="shared" si="2250"/>
        <v>0.15376781955231142</v>
      </c>
      <c r="X1727" s="13">
        <f t="shared" si="2251"/>
        <v>5.6375764164847866E-2</v>
      </c>
      <c r="Y1727" s="13">
        <f t="shared" si="2252"/>
        <v>1.0334499098783541E-2</v>
      </c>
      <c r="Z1727" s="13">
        <f t="shared" si="2253"/>
        <v>2.2104591511210535E-4</v>
      </c>
      <c r="AA1727" s="13">
        <f t="shared" si="2254"/>
        <v>7.1807609106114181E-4</v>
      </c>
      <c r="AB1727" s="13">
        <f t="shared" si="2255"/>
        <v>1.1663487929467989E-3</v>
      </c>
      <c r="AC1727" s="13">
        <f t="shared" si="2256"/>
        <v>9.4013482165797708E-5</v>
      </c>
      <c r="AD1727" s="13">
        <f t="shared" si="2257"/>
        <v>0.12488015752193371</v>
      </c>
      <c r="AE1727" s="13">
        <f t="shared" si="2258"/>
        <v>4.5784705342267827E-2</v>
      </c>
      <c r="AF1727" s="13">
        <f t="shared" si="2259"/>
        <v>8.3930036799885858E-3</v>
      </c>
      <c r="AG1727" s="13">
        <f t="shared" si="2260"/>
        <v>1.0257065868860562E-3</v>
      </c>
      <c r="AH1727" s="13">
        <f t="shared" si="2261"/>
        <v>2.0260468699244986E-5</v>
      </c>
      <c r="AI1727" s="13">
        <f t="shared" si="2262"/>
        <v>6.5816905773816406E-5</v>
      </c>
      <c r="AJ1727" s="13">
        <f t="shared" si="2263"/>
        <v>1.0690436509499053E-4</v>
      </c>
      <c r="AK1727" s="13">
        <f t="shared" si="2264"/>
        <v>1.1576096994124758E-4</v>
      </c>
      <c r="AL1727" s="13">
        <f t="shared" si="2265"/>
        <v>4.4788352639126915E-6</v>
      </c>
      <c r="AM1727" s="13">
        <f t="shared" si="2266"/>
        <v>8.1135591507285831E-2</v>
      </c>
      <c r="AN1727" s="13">
        <f t="shared" si="2267"/>
        <v>2.9746672519044785E-2</v>
      </c>
      <c r="AO1727" s="13">
        <f t="shared" si="2268"/>
        <v>5.4529985516641915E-3</v>
      </c>
      <c r="AP1727" s="13">
        <f t="shared" si="2269"/>
        <v>6.6640939834899395E-4</v>
      </c>
      <c r="AQ1727" s="13">
        <f t="shared" si="2270"/>
        <v>6.1081276934183275E-5</v>
      </c>
      <c r="AR1727" s="13">
        <f t="shared" si="2271"/>
        <v>1.4856156620850623E-6</v>
      </c>
      <c r="AS1727" s="13">
        <f t="shared" si="2272"/>
        <v>4.8260791741309601E-6</v>
      </c>
      <c r="AT1727" s="13">
        <f t="shared" si="2273"/>
        <v>7.8388511878945825E-6</v>
      </c>
      <c r="AU1727" s="13">
        <f t="shared" si="2274"/>
        <v>8.4882690798404022E-6</v>
      </c>
      <c r="AV1727" s="13">
        <f t="shared" si="2275"/>
        <v>6.8936165113430244E-6</v>
      </c>
      <c r="AW1727" s="13">
        <f t="shared" si="2276"/>
        <v>1.4817589086356215E-7</v>
      </c>
      <c r="AX1727" s="13">
        <f t="shared" si="2277"/>
        <v>4.3928677567537301E-2</v>
      </c>
      <c r="AY1727" s="13">
        <f t="shared" si="2278"/>
        <v>1.6105533484388274E-2</v>
      </c>
      <c r="AZ1727" s="13">
        <f t="shared" si="2279"/>
        <v>2.9523789831592418E-3</v>
      </c>
      <c r="BA1727" s="13">
        <f t="shared" si="2280"/>
        <v>3.6080939380864294E-4</v>
      </c>
      <c r="BB1727" s="13">
        <f t="shared" si="2281"/>
        <v>3.3070809862947043E-5</v>
      </c>
      <c r="BC1727" s="13">
        <f t="shared" si="2282"/>
        <v>2.4249445469177198E-6</v>
      </c>
      <c r="BD1727" s="13">
        <f t="shared" si="2283"/>
        <v>9.077833325719512E-8</v>
      </c>
      <c r="BE1727" s="13">
        <f t="shared" si="2284"/>
        <v>2.9489687997768612E-7</v>
      </c>
      <c r="BF1727" s="13">
        <f t="shared" si="2285"/>
        <v>4.789918844080617E-7</v>
      </c>
      <c r="BG1727" s="13">
        <f t="shared" si="2286"/>
        <v>5.186744721208905E-7</v>
      </c>
      <c r="BH1727" s="13">
        <f t="shared" si="2287"/>
        <v>4.2123345424058187E-7</v>
      </c>
      <c r="BI1727" s="13">
        <f t="shared" si="2288"/>
        <v>2.736785903434182E-7</v>
      </c>
      <c r="BJ1727" s="14">
        <f t="shared" si="2289"/>
        <v>0.86249931765134435</v>
      </c>
      <c r="BK1727" s="14">
        <f t="shared" si="2290"/>
        <v>8.5976185368017252E-2</v>
      </c>
      <c r="BL1727" s="14">
        <f t="shared" si="2291"/>
        <v>1.977616848571051E-2</v>
      </c>
      <c r="BM1727" s="14">
        <f t="shared" si="2292"/>
        <v>0.65229692942624706</v>
      </c>
      <c r="BN1727" s="14">
        <f t="shared" si="2293"/>
        <v>0.30007040268543972</v>
      </c>
    </row>
    <row r="1728" spans="1:66" x14ac:dyDescent="0.25">
      <c r="A1728" t="s">
        <v>347</v>
      </c>
      <c r="B1728" t="s">
        <v>247</v>
      </c>
      <c r="C1728" t="s">
        <v>253</v>
      </c>
      <c r="D1728" t="s">
        <v>410</v>
      </c>
      <c r="E1728" s="10">
        <f>VLOOKUP(A1728,home!$A$2:$E$405,3,FALSE)</f>
        <v>1.2816000000000001</v>
      </c>
      <c r="F1728" s="10">
        <f>VLOOKUP(B1728,home!$B$2:$E$405,3,FALSE)</f>
        <v>1.5605</v>
      </c>
      <c r="G1728" s="10">
        <f>VLOOKUP(C1728,away!$B$2:$E$405,4,FALSE)</f>
        <v>1.3005</v>
      </c>
      <c r="H1728" s="10">
        <f>VLOOKUP(A1728,away!$A$2:$E$405,3,FALSE)</f>
        <v>0.83499999999999996</v>
      </c>
      <c r="I1728" s="10">
        <f>VLOOKUP(C1728,away!$B$2:$E$405,3,FALSE)</f>
        <v>1.3972</v>
      </c>
      <c r="J1728" s="10">
        <f>VLOOKUP(B1728,home!$B$2:$E$405,4,FALSE)</f>
        <v>0.68430000000000002</v>
      </c>
      <c r="K1728" s="12">
        <f t="shared" si="2238"/>
        <v>2.6009178084000002</v>
      </c>
      <c r="L1728" s="12">
        <f t="shared" si="2239"/>
        <v>0.7983468065999999</v>
      </c>
      <c r="M1728" s="13">
        <f t="shared" si="2240"/>
        <v>3.3397821188651949E-2</v>
      </c>
      <c r="N1728" s="13">
        <f t="shared" si="2241"/>
        <v>8.6864987891323714E-2</v>
      </c>
      <c r="O1728" s="13">
        <f t="shared" si="2242"/>
        <v>2.6663043893358093E-2</v>
      </c>
      <c r="P1728" s="13">
        <f t="shared" si="2243"/>
        <v>6.9348385688385944E-2</v>
      </c>
      <c r="Q1728" s="13">
        <f t="shared" si="2244"/>
        <v>0.11296434696649714</v>
      </c>
      <c r="R1728" s="13">
        <f t="shared" si="2245"/>
        <v>1.064317797324903E-2</v>
      </c>
      <c r="S1728" s="13">
        <f t="shared" si="2246"/>
        <v>3.5999343867521683E-2</v>
      </c>
      <c r="T1728" s="13">
        <f t="shared" si="2247"/>
        <v>9.0184725660357373E-2</v>
      </c>
      <c r="U1728" s="13">
        <f t="shared" si="2248"/>
        <v>2.768203112859402E-2</v>
      </c>
      <c r="V1728" s="13">
        <f t="shared" si="2249"/>
        <v>8.3055863266979155E-3</v>
      </c>
      <c r="W1728" s="13">
        <f t="shared" si="2250"/>
        <v>9.7936993913146322E-2</v>
      </c>
      <c r="X1728" s="13">
        <f t="shared" si="2251"/>
        <v>7.8187686338563989E-2</v>
      </c>
      <c r="Y1728" s="13">
        <f t="shared" si="2252"/>
        <v>3.1210444851917495E-2</v>
      </c>
      <c r="Z1728" s="13">
        <f t="shared" si="2253"/>
        <v>2.8323157156729417E-3</v>
      </c>
      <c r="AA1728" s="13">
        <f t="shared" si="2254"/>
        <v>7.3666203839049451E-3</v>
      </c>
      <c r="AB1728" s="13">
        <f t="shared" si="2255"/>
        <v>9.5799870721104113E-3</v>
      </c>
      <c r="AC1728" s="13">
        <f t="shared" si="2256"/>
        <v>1.0778753363478023E-3</v>
      </c>
      <c r="AD1728" s="13">
        <f t="shared" si="2257"/>
        <v>6.3681517892466177E-2</v>
      </c>
      <c r="AE1728" s="13">
        <f t="shared" si="2258"/>
        <v>5.0839936448891121E-2</v>
      </c>
      <c r="AF1728" s="13">
        <f t="shared" si="2259"/>
        <v>2.0293950455859581E-2</v>
      </c>
      <c r="AG1728" s="13">
        <f t="shared" si="2260"/>
        <v>5.4005368465780378E-3</v>
      </c>
      <c r="AH1728" s="13">
        <f t="shared" si="2261"/>
        <v>5.6529255172262148E-4</v>
      </c>
      <c r="AI1728" s="13">
        <f t="shared" si="2262"/>
        <v>1.4702794647312443E-3</v>
      </c>
      <c r="AJ1728" s="13">
        <f t="shared" si="2263"/>
        <v>1.9120380215721573E-3</v>
      </c>
      <c r="AK1728" s="13">
        <f t="shared" si="2264"/>
        <v>1.6576845802149759E-3</v>
      </c>
      <c r="AL1728" s="13">
        <f t="shared" si="2265"/>
        <v>8.9525498237525247E-5</v>
      </c>
      <c r="AM1728" s="13">
        <f t="shared" si="2266"/>
        <v>3.3126078790491682E-2</v>
      </c>
      <c r="AN1728" s="13">
        <f t="shared" si="2267"/>
        <v>2.6446099217569019E-2</v>
      </c>
      <c r="AO1728" s="13">
        <f t="shared" si="2268"/>
        <v>1.0556579428686489E-2</v>
      </c>
      <c r="AP1728" s="13">
        <f t="shared" si="2269"/>
        <v>2.8092704918370377E-3</v>
      </c>
      <c r="AQ1728" s="13">
        <f t="shared" si="2270"/>
        <v>5.606930315084274E-4</v>
      </c>
      <c r="AR1728" s="13">
        <f t="shared" si="2271"/>
        <v>9.0259900692504037E-5</v>
      </c>
      <c r="AS1728" s="13">
        <f t="shared" si="2272"/>
        <v>2.3475858309554925E-4</v>
      </c>
      <c r="AT1728" s="13">
        <f t="shared" si="2273"/>
        <v>3.0529388972398274E-4</v>
      </c>
      <c r="AU1728" s="13">
        <f t="shared" si="2274"/>
        <v>2.6468143819293751E-4</v>
      </c>
      <c r="AV1728" s="13">
        <f t="shared" si="2275"/>
        <v>1.7210366653723377E-4</v>
      </c>
      <c r="AW1728" s="13">
        <f t="shared" si="2276"/>
        <v>5.1637174054389051E-6</v>
      </c>
      <c r="AX1728" s="13">
        <f t="shared" si="2277"/>
        <v>1.4359701374775232E-2</v>
      </c>
      <c r="AY1728" s="13">
        <f t="shared" si="2278"/>
        <v>1.1464021736281435E-2</v>
      </c>
      <c r="AZ1728" s="13">
        <f t="shared" si="2279"/>
        <v>4.5761325719766337E-3</v>
      </c>
      <c r="BA1728" s="13">
        <f t="shared" si="2280"/>
        <v>1.2177802751385971E-3</v>
      </c>
      <c r="BB1728" s="13">
        <f t="shared" si="2281"/>
        <v>2.43052748449342E-4</v>
      </c>
      <c r="BC1728" s="13">
        <f t="shared" si="2282"/>
        <v>3.880807711197706E-5</v>
      </c>
      <c r="BD1728" s="13">
        <f t="shared" si="2283"/>
        <v>1.2009783913648953E-5</v>
      </c>
      <c r="BE1728" s="13">
        <f t="shared" si="2284"/>
        <v>3.1236460856045407E-5</v>
      </c>
      <c r="BF1728" s="13">
        <f t="shared" si="2285"/>
        <v>4.0621733655939022E-5</v>
      </c>
      <c r="BG1728" s="13">
        <f t="shared" si="2286"/>
        <v>3.5217930157937813E-5</v>
      </c>
      <c r="BH1728" s="13">
        <f t="shared" si="2287"/>
        <v>2.2899735430691974E-5</v>
      </c>
      <c r="BI1728" s="13">
        <f t="shared" si="2288"/>
        <v>1.1912065937867033E-5</v>
      </c>
      <c r="BJ1728" s="14">
        <f t="shared" si="2289"/>
        <v>0.74296334500942685</v>
      </c>
      <c r="BK1728" s="14">
        <f t="shared" si="2290"/>
        <v>0.15968255964212424</v>
      </c>
      <c r="BL1728" s="14">
        <f t="shared" si="2291"/>
        <v>8.8761150257651841E-2</v>
      </c>
      <c r="BM1728" s="14">
        <f t="shared" si="2292"/>
        <v>0.64289874900453403</v>
      </c>
      <c r="BN1728" s="14">
        <f t="shared" si="2293"/>
        <v>0.33988176360146588</v>
      </c>
    </row>
    <row r="1729" spans="1:66" x14ac:dyDescent="0.25">
      <c r="A1729" t="s">
        <v>348</v>
      </c>
      <c r="B1729" t="s">
        <v>268</v>
      </c>
      <c r="C1729" t="s">
        <v>262</v>
      </c>
      <c r="D1729" t="s">
        <v>410</v>
      </c>
      <c r="E1729" s="10">
        <f>VLOOKUP(A1729,home!$A$2:$E$405,3,FALSE)</f>
        <v>1.4792000000000001</v>
      </c>
      <c r="F1729" s="10">
        <f>VLOOKUP(B1729,home!$B$2:$E$405,3,FALSE)</f>
        <v>1.0624</v>
      </c>
      <c r="G1729" s="10">
        <f>VLOOKUP(C1729,away!$B$2:$E$405,4,FALSE)</f>
        <v>0.67600000000000005</v>
      </c>
      <c r="H1729" s="10">
        <f>VLOOKUP(A1729,away!$A$2:$E$405,3,FALSE)</f>
        <v>1.1875</v>
      </c>
      <c r="I1729" s="10">
        <f>VLOOKUP(C1729,away!$B$2:$E$405,3,FALSE)</f>
        <v>1.2632000000000001</v>
      </c>
      <c r="J1729" s="10">
        <f>VLOOKUP(B1729,home!$B$2:$E$405,4,FALSE)</f>
        <v>0.96240000000000003</v>
      </c>
      <c r="K1729" s="12">
        <f t="shared" si="2238"/>
        <v>1.0623354060800001</v>
      </c>
      <c r="L1729" s="12">
        <f t="shared" si="2239"/>
        <v>1.4436481200000002</v>
      </c>
      <c r="M1729" s="13">
        <f t="shared" si="2240"/>
        <v>8.1595307394992322E-2</v>
      </c>
      <c r="N1729" s="13">
        <f t="shared" si="2241"/>
        <v>8.6681584015681601E-2</v>
      </c>
      <c r="O1729" s="13">
        <f t="shared" si="2242"/>
        <v>0.11779491212160277</v>
      </c>
      <c r="P1729" s="13">
        <f t="shared" si="2243"/>
        <v>0.12513770580286079</v>
      </c>
      <c r="Q1729" s="13">
        <f t="shared" si="2244"/>
        <v>4.6042457877478377E-2</v>
      </c>
      <c r="R1729" s="13">
        <f t="shared" si="2245"/>
        <v>8.5027201714958561E-2</v>
      </c>
      <c r="S1729" s="13">
        <f t="shared" si="2246"/>
        <v>4.7979001224292224E-2</v>
      </c>
      <c r="T1729" s="13">
        <f t="shared" si="2247"/>
        <v>6.6469107755000853E-2</v>
      </c>
      <c r="U1729" s="13">
        <f t="shared" si="2248"/>
        <v>9.032740686170658E-2</v>
      </c>
      <c r="V1729" s="13">
        <f t="shared" si="2249"/>
        <v>8.1758271150135318E-3</v>
      </c>
      <c r="W1729" s="13">
        <f t="shared" si="2250"/>
        <v>1.6304177728730763E-2</v>
      </c>
      <c r="X1729" s="13">
        <f t="shared" si="2251"/>
        <v>2.3537495526228039E-2</v>
      </c>
      <c r="Y1729" s="13">
        <f t="shared" si="2252"/>
        <v>1.6989930582973767E-2</v>
      </c>
      <c r="Z1729" s="13">
        <f t="shared" si="2253"/>
        <v>4.0916453301553593E-2</v>
      </c>
      <c r="AA1729" s="13">
        <f t="shared" si="2254"/>
        <v>4.3466997033459298E-2</v>
      </c>
      <c r="AB1729" s="13">
        <f t="shared" si="2255"/>
        <v>2.3088264972309071E-2</v>
      </c>
      <c r="AC1729" s="13">
        <f t="shared" si="2256"/>
        <v>7.8367270808609433E-4</v>
      </c>
      <c r="AD1729" s="13">
        <f t="shared" si="2257"/>
        <v>4.330126317062922E-3</v>
      </c>
      <c r="AE1729" s="13">
        <f t="shared" si="2258"/>
        <v>6.251178716990412E-3</v>
      </c>
      <c r="AF1729" s="13">
        <f t="shared" si="2259"/>
        <v>4.5122512012836114E-3</v>
      </c>
      <c r="AG1729" s="13">
        <f t="shared" si="2260"/>
        <v>2.1713676545669441E-3</v>
      </c>
      <c r="AH1729" s="13">
        <f t="shared" si="2261"/>
        <v>1.4767240221463907E-2</v>
      </c>
      <c r="AI1729" s="13">
        <f t="shared" si="2262"/>
        <v>1.5687762137349768E-2</v>
      </c>
      <c r="AJ1729" s="13">
        <f t="shared" si="2263"/>
        <v>8.3328325803339581E-3</v>
      </c>
      <c r="AK1729" s="13">
        <f t="shared" si="2264"/>
        <v>2.9507543610085771E-3</v>
      </c>
      <c r="AL1729" s="13">
        <f t="shared" si="2265"/>
        <v>4.807482583059791E-5</v>
      </c>
      <c r="AM1729" s="13">
        <f t="shared" si="2266"/>
        <v>9.200092998829472E-4</v>
      </c>
      <c r="AN1729" s="13">
        <f t="shared" si="2267"/>
        <v>1.3281696961585331E-3</v>
      </c>
      <c r="AO1729" s="13">
        <f t="shared" si="2268"/>
        <v>9.5870484245011911E-4</v>
      </c>
      <c r="AP1729" s="13">
        <f t="shared" si="2269"/>
        <v>4.613441478126705E-4</v>
      </c>
      <c r="AQ1729" s="13">
        <f t="shared" si="2270"/>
        <v>1.6650465291569093E-4</v>
      </c>
      <c r="AR1729" s="13">
        <f t="shared" si="2271"/>
        <v>4.2637397166609466E-3</v>
      </c>
      <c r="AS1729" s="13">
        <f t="shared" si="2272"/>
        <v>4.5295216633184313E-3</v>
      </c>
      <c r="AT1729" s="13">
        <f t="shared" si="2273"/>
        <v>2.4059356177747715E-3</v>
      </c>
      <c r="AU1729" s="13">
        <f t="shared" si="2274"/>
        <v>8.5197019717036593E-4</v>
      </c>
      <c r="AV1729" s="13">
        <f t="shared" si="2275"/>
        <v>2.262695263447596E-4</v>
      </c>
      <c r="AW1729" s="13">
        <f t="shared" si="2276"/>
        <v>2.0480390094924981E-6</v>
      </c>
      <c r="AX1729" s="13">
        <f t="shared" si="2277"/>
        <v>1.6289307553142115E-4</v>
      </c>
      <c r="AY1729" s="13">
        <f t="shared" si="2278"/>
        <v>2.3516028225195417E-4</v>
      </c>
      <c r="AZ1729" s="13">
        <f t="shared" si="2279"/>
        <v>1.6974434968585158E-4</v>
      </c>
      <c r="BA1729" s="13">
        <f t="shared" si="2280"/>
        <v>8.168370376820079E-5</v>
      </c>
      <c r="BB1729" s="13">
        <f t="shared" si="2281"/>
        <v>2.948063134489999E-5</v>
      </c>
      <c r="BC1729" s="13">
        <f t="shared" si="2282"/>
        <v>8.5119316034955814E-6</v>
      </c>
      <c r="BD1729" s="13">
        <f t="shared" si="2283"/>
        <v>1.025889971021152E-3</v>
      </c>
      <c r="BE1729" s="13">
        <f t="shared" si="2284"/>
        <v>1.0898392389581549E-3</v>
      </c>
      <c r="BF1729" s="13">
        <f t="shared" si="2285"/>
        <v>5.7888740524026489E-4</v>
      </c>
      <c r="BG1729" s="13">
        <f t="shared" si="2286"/>
        <v>2.0499086224017146E-4</v>
      </c>
      <c r="BH1729" s="13">
        <f t="shared" si="2287"/>
        <v>5.4442262720150469E-5</v>
      </c>
      <c r="BI1729" s="13">
        <f t="shared" si="2288"/>
        <v>1.1567188654945023E-5</v>
      </c>
      <c r="BJ1729" s="14">
        <f t="shared" si="2289"/>
        <v>0.2778118839894031</v>
      </c>
      <c r="BK1729" s="14">
        <f t="shared" si="2290"/>
        <v>0.26395474935332752</v>
      </c>
      <c r="BL1729" s="14">
        <f t="shared" si="2291"/>
        <v>0.4166864256542967</v>
      </c>
      <c r="BM1729" s="14">
        <f t="shared" si="2292"/>
        <v>0.456857231127764</v>
      </c>
      <c r="BN1729" s="14">
        <f t="shared" si="2293"/>
        <v>0.54227916892757444</v>
      </c>
    </row>
    <row r="1730" spans="1:66" x14ac:dyDescent="0.25">
      <c r="A1730" t="s">
        <v>348</v>
      </c>
      <c r="B1730" t="s">
        <v>270</v>
      </c>
      <c r="C1730" t="s">
        <v>264</v>
      </c>
      <c r="D1730" t="s">
        <v>410</v>
      </c>
      <c r="E1730" s="10">
        <f>VLOOKUP(A1730,home!$A$2:$E$405,3,FALSE)</f>
        <v>1.4792000000000001</v>
      </c>
      <c r="F1730" s="10">
        <f>VLOOKUP(B1730,home!$B$2:$E$405,3,FALSE)</f>
        <v>1.1267</v>
      </c>
      <c r="G1730" s="10">
        <f>VLOOKUP(C1730,away!$B$2:$E$405,4,FALSE)</f>
        <v>1.2394000000000001</v>
      </c>
      <c r="H1730" s="10">
        <f>VLOOKUP(A1730,away!$A$2:$E$405,3,FALSE)</f>
        <v>1.1875</v>
      </c>
      <c r="I1730" s="10">
        <f>VLOOKUP(C1730,away!$B$2:$E$405,3,FALSE)</f>
        <v>1.4035</v>
      </c>
      <c r="J1730" s="10">
        <f>VLOOKUP(B1730,home!$B$2:$E$405,4,FALSE)</f>
        <v>0.98250000000000004</v>
      </c>
      <c r="K1730" s="12">
        <f t="shared" si="2238"/>
        <v>2.0656021848160004</v>
      </c>
      <c r="L1730" s="12">
        <f t="shared" si="2239"/>
        <v>1.637489765625</v>
      </c>
      <c r="M1730" s="13">
        <f t="shared" si="2240"/>
        <v>2.4647200610461655E-2</v>
      </c>
      <c r="N1730" s="13">
        <f t="shared" si="2241"/>
        <v>5.0911311430567846E-2</v>
      </c>
      <c r="O1730" s="13">
        <f t="shared" si="2242"/>
        <v>4.0359538750937209E-2</v>
      </c>
      <c r="P1730" s="13">
        <f t="shared" si="2243"/>
        <v>8.3366751422101912E-2</v>
      </c>
      <c r="Q1730" s="13">
        <f t="shared" si="2244"/>
        <v>5.25812580614144E-2</v>
      </c>
      <c r="R1730" s="13">
        <f t="shared" si="2245"/>
        <v>3.3044165825002643E-2</v>
      </c>
      <c r="S1730" s="13">
        <f t="shared" si="2246"/>
        <v>7.0494975803910995E-2</v>
      </c>
      <c r="T1730" s="13">
        <f t="shared" si="2247"/>
        <v>8.6101271939253099E-2</v>
      </c>
      <c r="U1730" s="13">
        <f t="shared" si="2248"/>
        <v>6.8256101123547658E-2</v>
      </c>
      <c r="V1730" s="13">
        <f t="shared" si="2249"/>
        <v>2.6493597554429489E-2</v>
      </c>
      <c r="W1730" s="13">
        <f t="shared" si="2250"/>
        <v>3.6203987177343841E-2</v>
      </c>
      <c r="X1730" s="13">
        <f t="shared" si="2251"/>
        <v>5.928365847771927E-2</v>
      </c>
      <c r="Y1730" s="13">
        <f t="shared" si="2252"/>
        <v>4.8538192013036545E-2</v>
      </c>
      <c r="Z1730" s="13">
        <f t="shared" si="2253"/>
        <v>1.8036494450685742E-2</v>
      </c>
      <c r="AA1730" s="13">
        <f t="shared" si="2254"/>
        <v>3.7256222343758125E-2</v>
      </c>
      <c r="AB1730" s="13">
        <f t="shared" si="2255"/>
        <v>3.8478267135628755E-2</v>
      </c>
      <c r="AC1730" s="13">
        <f t="shared" si="2256"/>
        <v>5.6007505591219179E-3</v>
      </c>
      <c r="AD1730" s="13">
        <f t="shared" si="2257"/>
        <v>1.8695758753142975E-2</v>
      </c>
      <c r="AE1730" s="13">
        <f t="shared" si="2258"/>
        <v>3.0614113618865627E-2</v>
      </c>
      <c r="AF1730" s="13">
        <f t="shared" si="2259"/>
        <v>2.5065148867286703E-2</v>
      </c>
      <c r="AG1730" s="13">
        <f t="shared" si="2260"/>
        <v>1.3681308248016348E-2</v>
      </c>
      <c r="AH1730" s="13">
        <f t="shared" si="2261"/>
        <v>7.3836437676875026E-3</v>
      </c>
      <c r="AI1730" s="13">
        <f t="shared" si="2262"/>
        <v>1.5251670698438347E-2</v>
      </c>
      <c r="AJ1730" s="13">
        <f t="shared" si="2263"/>
        <v>1.5751942158394219E-2</v>
      </c>
      <c r="AK1730" s="13">
        <f t="shared" si="2264"/>
        <v>1.0845748712491455E-2</v>
      </c>
      <c r="AL1730" s="13">
        <f t="shared" si="2265"/>
        <v>7.5775969371763769E-4</v>
      </c>
      <c r="AM1730" s="13">
        <f t="shared" si="2266"/>
        <v>7.7236000254569948E-3</v>
      </c>
      <c r="AN1730" s="13">
        <f t="shared" si="2267"/>
        <v>1.2647315995466818E-2</v>
      </c>
      <c r="AO1730" s="13">
        <f t="shared" si="2268"/>
        <v>1.0354925252601139E-2</v>
      </c>
      <c r="AP1730" s="13">
        <f t="shared" si="2269"/>
        <v>5.6520280416487451E-3</v>
      </c>
      <c r="AQ1730" s="13">
        <f t="shared" si="2270"/>
        <v>2.3137845183063329E-3</v>
      </c>
      <c r="AR1730" s="13">
        <f t="shared" si="2271"/>
        <v>2.4181282205218185E-3</v>
      </c>
      <c r="AS1730" s="13">
        <f t="shared" si="2272"/>
        <v>4.9948909354750942E-3</v>
      </c>
      <c r="AT1730" s="13">
        <f t="shared" si="2273"/>
        <v>5.158728814617498E-3</v>
      </c>
      <c r="AU1730" s="13">
        <f t="shared" si="2274"/>
        <v>3.5519605034490536E-3</v>
      </c>
      <c r="AV1730" s="13">
        <f t="shared" si="2275"/>
        <v>1.8342343440761262E-3</v>
      </c>
      <c r="AW1730" s="13">
        <f t="shared" si="2276"/>
        <v>7.1195784307259301E-5</v>
      </c>
      <c r="AX1730" s="13">
        <f t="shared" si="2277"/>
        <v>2.6589808478714805E-3</v>
      </c>
      <c r="AY1730" s="13">
        <f t="shared" si="2278"/>
        <v>4.354053925382434E-3</v>
      </c>
      <c r="AZ1730" s="13">
        <f t="shared" si="2279"/>
        <v>3.5648593708965471E-3</v>
      </c>
      <c r="BA1730" s="13">
        <f t="shared" si="2280"/>
        <v>1.9458069119118243E-3</v>
      </c>
      <c r="BB1730" s="13">
        <f t="shared" si="2281"/>
        <v>7.9655972603449963E-4</v>
      </c>
      <c r="BC1730" s="13">
        <f t="shared" si="2282"/>
        <v>2.6087167981810923E-4</v>
      </c>
      <c r="BD1730" s="13">
        <f t="shared" si="2283"/>
        <v>6.5994336884557861E-4</v>
      </c>
      <c r="BE1730" s="13">
        <f t="shared" si="2284"/>
        <v>1.3631804645422585E-3</v>
      </c>
      <c r="BF1730" s="13">
        <f t="shared" si="2285"/>
        <v>1.4078942729284904E-3</v>
      </c>
      <c r="BG1730" s="13">
        <f t="shared" si="2286"/>
        <v>9.6938316205034145E-4</v>
      </c>
      <c r="BH1730" s="13">
        <f t="shared" si="2287"/>
        <v>5.0058999436375698E-4</v>
      </c>
      <c r="BI1730" s="13">
        <f t="shared" si="2288"/>
        <v>2.0680395721096108E-4</v>
      </c>
      <c r="BJ1730" s="14">
        <f t="shared" si="2289"/>
        <v>0.47394879488204156</v>
      </c>
      <c r="BK1730" s="14">
        <f t="shared" si="2290"/>
        <v>0.21571508956912602</v>
      </c>
      <c r="BL1730" s="14">
        <f t="shared" si="2291"/>
        <v>0.28969303855396694</v>
      </c>
      <c r="BM1730" s="14">
        <f t="shared" si="2292"/>
        <v>0.70820033321426001</v>
      </c>
      <c r="BN1730" s="14">
        <f t="shared" si="2293"/>
        <v>0.28491022610048566</v>
      </c>
    </row>
    <row r="1731" spans="1:66" x14ac:dyDescent="0.25">
      <c r="A1731" t="s">
        <v>348</v>
      </c>
      <c r="B1731" t="s">
        <v>266</v>
      </c>
      <c r="C1731" t="s">
        <v>326</v>
      </c>
      <c r="D1731" t="s">
        <v>410</v>
      </c>
      <c r="E1731" s="10">
        <f>VLOOKUP(A1731,home!$A$2:$E$405,3,FALSE)</f>
        <v>1.4792000000000001</v>
      </c>
      <c r="F1731" s="10">
        <f>VLOOKUP(B1731,home!$B$2:$E$405,3,FALSE)</f>
        <v>1.2169000000000001</v>
      </c>
      <c r="G1731" s="10">
        <f>VLOOKUP(C1731,away!$B$2:$E$405,4,FALSE)</f>
        <v>1.0624</v>
      </c>
      <c r="H1731" s="10">
        <f>VLOOKUP(A1731,away!$A$2:$E$405,3,FALSE)</f>
        <v>1.1875</v>
      </c>
      <c r="I1731" s="10">
        <f>VLOOKUP(C1731,away!$B$2:$E$405,3,FALSE)</f>
        <v>0.84209999999999996</v>
      </c>
      <c r="J1731" s="10">
        <f>VLOOKUP(B1731,home!$B$2:$E$405,4,FALSE)</f>
        <v>0.67369999999999997</v>
      </c>
      <c r="K1731" s="12">
        <f t="shared" si="2238"/>
        <v>1.9123608811520003</v>
      </c>
      <c r="L1731" s="12">
        <f t="shared" si="2239"/>
        <v>0.67369578937499985</v>
      </c>
      <c r="M1731" s="13">
        <f t="shared" si="2240"/>
        <v>7.5316452862984509E-2</v>
      </c>
      <c r="N1731" s="13">
        <f t="shared" si="2241"/>
        <v>0.14403223816230015</v>
      </c>
      <c r="O1731" s="13">
        <f t="shared" si="2242"/>
        <v>5.0740377164453329E-2</v>
      </c>
      <c r="P1731" s="13">
        <f t="shared" si="2243"/>
        <v>9.7033912384198798E-2</v>
      </c>
      <c r="Q1731" s="13">
        <f t="shared" si="2244"/>
        <v>0.13772080894317559</v>
      </c>
      <c r="R1731" s="13">
        <f t="shared" si="2245"/>
        <v>1.7091789223495798E-2</v>
      </c>
      <c r="S1731" s="13">
        <f t="shared" si="2246"/>
        <v>3.1253397480472053E-2</v>
      </c>
      <c r="T1731" s="13">
        <f t="shared" si="2247"/>
        <v>9.2781929094336232E-2</v>
      </c>
      <c r="U1731" s="13">
        <f t="shared" si="2248"/>
        <v>3.2685669099908686E-2</v>
      </c>
      <c r="V1731" s="13">
        <f t="shared" si="2249"/>
        <v>4.4739220206501144E-3</v>
      </c>
      <c r="W1731" s="13">
        <f t="shared" si="2250"/>
        <v>8.7790629181179206E-2</v>
      </c>
      <c r="X1731" s="13">
        <f t="shared" si="2251"/>
        <v>5.9144177225942424E-2</v>
      </c>
      <c r="Y1731" s="13">
        <f t="shared" si="2252"/>
        <v>1.9922591581583084E-2</v>
      </c>
      <c r="Z1731" s="13">
        <f t="shared" si="2253"/>
        <v>3.8382221442513731E-3</v>
      </c>
      <c r="AA1731" s="13">
        <f t="shared" si="2254"/>
        <v>7.3400658818376756E-3</v>
      </c>
      <c r="AB1731" s="13">
        <f t="shared" si="2255"/>
        <v>7.0184274287524179E-3</v>
      </c>
      <c r="AC1731" s="13">
        <f t="shared" si="2256"/>
        <v>3.6024844245789706E-4</v>
      </c>
      <c r="AD1731" s="13">
        <f t="shared" si="2257"/>
        <v>4.1971841244452093E-2</v>
      </c>
      <c r="AE1731" s="13">
        <f t="shared" si="2258"/>
        <v>2.8276252718703331E-2</v>
      </c>
      <c r="AF1731" s="13">
        <f t="shared" si="2259"/>
        <v>9.5247961979469126E-3</v>
      </c>
      <c r="AG1731" s="13">
        <f t="shared" si="2260"/>
        <v>2.1389383644039475E-3</v>
      </c>
      <c r="AH1731" s="13">
        <f t="shared" si="2261"/>
        <v>6.4644852431700809E-4</v>
      </c>
      <c r="AI1731" s="13">
        <f t="shared" si="2262"/>
        <v>1.2362428695822838E-3</v>
      </c>
      <c r="AJ1731" s="13">
        <f t="shared" si="2263"/>
        <v>1.1820712516961273E-3</v>
      </c>
      <c r="AK1731" s="13">
        <f t="shared" si="2264"/>
        <v>7.535156068260181E-4</v>
      </c>
      <c r="AL1731" s="13">
        <f t="shared" si="2265"/>
        <v>1.8565035645317016E-5</v>
      </c>
      <c r="AM1731" s="13">
        <f t="shared" si="2266"/>
        <v>1.6053061461162445E-2</v>
      </c>
      <c r="AN1731" s="13">
        <f t="shared" si="2267"/>
        <v>1.0814879912963224E-2</v>
      </c>
      <c r="AO1731" s="13">
        <f t="shared" si="2268"/>
        <v>3.6429695299797942E-3</v>
      </c>
      <c r="AP1731" s="13">
        <f t="shared" si="2269"/>
        <v>8.1808441105626992E-4</v>
      </c>
      <c r="AQ1731" s="13">
        <f t="shared" si="2270"/>
        <v>1.3778500577048386E-4</v>
      </c>
      <c r="AR1731" s="13">
        <f t="shared" si="2271"/>
        <v>8.7101929776010149E-5</v>
      </c>
      <c r="AS1731" s="13">
        <f t="shared" si="2272"/>
        <v>1.6657032317649042E-4</v>
      </c>
      <c r="AT1731" s="13">
        <f t="shared" si="2273"/>
        <v>1.592712850017834E-4</v>
      </c>
      <c r="AU1731" s="13">
        <f t="shared" si="2274"/>
        <v>1.015280583094073E-4</v>
      </c>
      <c r="AV1731" s="13">
        <f t="shared" si="2275"/>
        <v>4.8539571762557456E-5</v>
      </c>
      <c r="AW1731" s="13">
        <f t="shared" si="2276"/>
        <v>6.6439594159031159E-7</v>
      </c>
      <c r="AX1731" s="13">
        <f t="shared" si="2277"/>
        <v>5.1165411268426358E-3</v>
      </c>
      <c r="AY1731" s="13">
        <f t="shared" si="2278"/>
        <v>3.446992213317901E-3</v>
      </c>
      <c r="AZ1731" s="13">
        <f t="shared" si="2279"/>
        <v>1.1611120700603405E-3</v>
      </c>
      <c r="BA1731" s="13">
        <f t="shared" si="2280"/>
        <v>2.6074543753071375E-4</v>
      </c>
      <c r="BB1731" s="13">
        <f t="shared" si="2281"/>
        <v>4.3915775840795968E-5</v>
      </c>
      <c r="BC1731" s="13">
        <f t="shared" si="2282"/>
        <v>5.9171746542161201E-6</v>
      </c>
      <c r="BD1731" s="13">
        <f t="shared" si="2283"/>
        <v>9.7800338894224907E-6</v>
      </c>
      <c r="BE1731" s="13">
        <f t="shared" si="2284"/>
        <v>1.8702954226472417E-5</v>
      </c>
      <c r="BF1731" s="13">
        <f t="shared" si="2285"/>
        <v>1.7883399012341168E-5</v>
      </c>
      <c r="BG1731" s="13">
        <f t="shared" si="2286"/>
        <v>1.139983756441119E-5</v>
      </c>
      <c r="BH1731" s="13">
        <f t="shared" si="2287"/>
        <v>5.4501508524167639E-6</v>
      </c>
      <c r="BI1731" s="13">
        <f t="shared" si="2288"/>
        <v>2.0845310573078088E-6</v>
      </c>
      <c r="BJ1731" s="14">
        <f t="shared" si="2289"/>
        <v>0.66480620683320191</v>
      </c>
      <c r="BK1731" s="14">
        <f t="shared" si="2290"/>
        <v>0.21190349043972656</v>
      </c>
      <c r="BL1731" s="14">
        <f t="shared" si="2291"/>
        <v>0.11932291912549797</v>
      </c>
      <c r="BM1731" s="14">
        <f t="shared" si="2292"/>
        <v>0.47448893198469322</v>
      </c>
      <c r="BN1731" s="14">
        <f t="shared" si="2293"/>
        <v>0.52193557874060814</v>
      </c>
    </row>
    <row r="1732" spans="1:66" x14ac:dyDescent="0.25">
      <c r="A1732" t="s">
        <v>348</v>
      </c>
      <c r="B1732" t="s">
        <v>327</v>
      </c>
      <c r="C1732" t="s">
        <v>267</v>
      </c>
      <c r="D1732" t="s">
        <v>410</v>
      </c>
      <c r="E1732" s="10">
        <f>VLOOKUP(A1732,home!$A$2:$E$405,3,FALSE)</f>
        <v>1.4792000000000001</v>
      </c>
      <c r="F1732" s="10">
        <f>VLOOKUP(B1732,home!$B$2:$E$405,3,FALSE)</f>
        <v>0.67600000000000005</v>
      </c>
      <c r="G1732" s="10">
        <f>VLOOKUP(C1732,away!$B$2:$E$405,4,FALSE)</f>
        <v>0.56340000000000001</v>
      </c>
      <c r="H1732" s="10">
        <f>VLOOKUP(A1732,away!$A$2:$E$405,3,FALSE)</f>
        <v>1.1875</v>
      </c>
      <c r="I1732" s="10">
        <f>VLOOKUP(C1732,away!$B$2:$E$405,3,FALSE)</f>
        <v>0.84209999999999996</v>
      </c>
      <c r="J1732" s="10">
        <f>VLOOKUP(B1732,home!$B$2:$E$405,4,FALSE)</f>
        <v>1.8246</v>
      </c>
      <c r="K1732" s="12">
        <f t="shared" si="2238"/>
        <v>0.56336574528000005</v>
      </c>
      <c r="L1732" s="12">
        <f t="shared" si="2239"/>
        <v>1.8245885962499999</v>
      </c>
      <c r="M1732" s="13">
        <f t="shared" si="2240"/>
        <v>9.1817318769452011E-2</v>
      </c>
      <c r="N1732" s="13">
        <f t="shared" si="2241"/>
        <v>5.1726732218163665E-2</v>
      </c>
      <c r="O1732" s="13">
        <f t="shared" si="2242"/>
        <v>0.16752883276499322</v>
      </c>
      <c r="P1732" s="13">
        <f t="shared" si="2243"/>
        <v>9.4380005726538888E-2</v>
      </c>
      <c r="Q1732" s="13">
        <f t="shared" si="2244"/>
        <v>1.4570534523492381E-2</v>
      </c>
      <c r="R1732" s="13">
        <f t="shared" si="2245"/>
        <v>0.15283559890303999</v>
      </c>
      <c r="S1732" s="13">
        <f t="shared" si="2246"/>
        <v>2.4253554776817069E-2</v>
      </c>
      <c r="T1732" s="13">
        <f t="shared" si="2247"/>
        <v>2.6585231132831125E-2</v>
      </c>
      <c r="U1732" s="13">
        <f t="shared" si="2248"/>
        <v>8.6102341081326278E-2</v>
      </c>
      <c r="V1732" s="13">
        <f t="shared" si="2249"/>
        <v>2.7700543129227607E-3</v>
      </c>
      <c r="W1732" s="13">
        <f t="shared" si="2250"/>
        <v>2.7361800136517524E-3</v>
      </c>
      <c r="X1732" s="13">
        <f t="shared" si="2251"/>
        <v>4.9924028501961565E-3</v>
      </c>
      <c r="Y1732" s="13">
        <f t="shared" si="2252"/>
        <v>4.5545406541769523E-3</v>
      </c>
      <c r="Z1732" s="13">
        <f t="shared" si="2253"/>
        <v>9.2954030286508588E-2</v>
      </c>
      <c r="AA1732" s="13">
        <f t="shared" si="2254"/>
        <v>5.2367116549138608E-2</v>
      </c>
      <c r="AB1732" s="13">
        <f t="shared" si="2255"/>
        <v>1.4750919821435044E-2</v>
      </c>
      <c r="AC1732" s="13">
        <f t="shared" si="2256"/>
        <v>1.7796053172504484E-4</v>
      </c>
      <c r="AD1732" s="13">
        <f t="shared" si="2257"/>
        <v>3.8536752315278998E-4</v>
      </c>
      <c r="AE1732" s="13">
        <f t="shared" si="2258"/>
        <v>7.0313718810968847E-4</v>
      </c>
      <c r="AF1732" s="13">
        <f t="shared" si="2259"/>
        <v>6.4146804751211432E-4</v>
      </c>
      <c r="AG1732" s="13">
        <f t="shared" si="2260"/>
        <v>3.9013842811645228E-4</v>
      </c>
      <c r="AH1732" s="13">
        <f t="shared" si="2261"/>
        <v>4.240071590906018E-2</v>
      </c>
      <c r="AI1732" s="13">
        <f t="shared" si="2262"/>
        <v>2.3887110918513244E-2</v>
      </c>
      <c r="AJ1732" s="13">
        <f t="shared" si="2263"/>
        <v>6.7285900225971191E-3</v>
      </c>
      <c r="AK1732" s="13">
        <f t="shared" si="2264"/>
        <v>1.2635523775879997E-3</v>
      </c>
      <c r="AL1732" s="13">
        <f t="shared" si="2265"/>
        <v>7.3171014917049409E-6</v>
      </c>
      <c r="AM1732" s="13">
        <f t="shared" si="2266"/>
        <v>4.3420572377535858E-5</v>
      </c>
      <c r="AN1732" s="13">
        <f t="shared" si="2267"/>
        <v>7.9224681202699675E-5</v>
      </c>
      <c r="AO1732" s="13">
        <f t="shared" si="2268"/>
        <v>7.2276224931993777E-5</v>
      </c>
      <c r="AP1732" s="13">
        <f t="shared" si="2269"/>
        <v>4.3958125263638588E-5</v>
      </c>
      <c r="AQ1732" s="13">
        <f t="shared" si="2270"/>
        <v>2.0051373517141003E-5</v>
      </c>
      <c r="AR1732" s="13">
        <f t="shared" si="2271"/>
        <v>1.5472772544101421E-2</v>
      </c>
      <c r="AS1732" s="13">
        <f t="shared" si="2272"/>
        <v>8.7168300358556189E-3</v>
      </c>
      <c r="AT1732" s="13">
        <f t="shared" si="2273"/>
        <v>2.455381724814445E-3</v>
      </c>
      <c r="AU1732" s="13">
        <f t="shared" si="2274"/>
        <v>4.6109265178232741E-4</v>
      </c>
      <c r="AV1732" s="13">
        <f t="shared" si="2275"/>
        <v>6.4940951353620595E-5</v>
      </c>
      <c r="AW1732" s="13">
        <f t="shared" si="2276"/>
        <v>2.0892575059311372E-7</v>
      </c>
      <c r="AX1732" s="13">
        <f t="shared" si="2277"/>
        <v>4.0769438529924432E-6</v>
      </c>
      <c r="AY1732" s="13">
        <f t="shared" si="2278"/>
        <v>7.4387452617215478E-6</v>
      </c>
      <c r="AZ1732" s="13">
        <f t="shared" si="2279"/>
        <v>6.7863248874729289E-6</v>
      </c>
      <c r="BA1732" s="13">
        <f t="shared" si="2280"/>
        <v>4.1274170000435565E-6</v>
      </c>
      <c r="BB1732" s="13">
        <f t="shared" si="2281"/>
        <v>1.8827094975619651E-6</v>
      </c>
      <c r="BC1732" s="13">
        <f t="shared" si="2282"/>
        <v>6.8703405586062531E-7</v>
      </c>
      <c r="BD1732" s="13">
        <f t="shared" si="2283"/>
        <v>4.7052407227229252E-3</v>
      </c>
      <c r="BE1732" s="13">
        <f t="shared" si="2284"/>
        <v>2.6507714464786068E-3</v>
      </c>
      <c r="BF1732" s="13">
        <f t="shared" si="2285"/>
        <v>7.4667691575618198E-4</v>
      </c>
      <c r="BG1732" s="13">
        <f t="shared" si="2286"/>
        <v>1.4021739904278445E-4</v>
      </c>
      <c r="BH1732" s="13">
        <f t="shared" si="2287"/>
        <v>1.9748419878240352E-5</v>
      </c>
      <c r="BI1732" s="13">
        <f t="shared" si="2288"/>
        <v>2.2251166565614498E-6</v>
      </c>
      <c r="BJ1732" s="14">
        <f t="shared" si="2289"/>
        <v>0.10756966273125175</v>
      </c>
      <c r="BK1732" s="14">
        <f t="shared" si="2290"/>
        <v>0.21341364996420922</v>
      </c>
      <c r="BL1732" s="14">
        <f t="shared" si="2291"/>
        <v>0.58330067627613447</v>
      </c>
      <c r="BM1732" s="14">
        <f t="shared" si="2292"/>
        <v>0.42437176653291286</v>
      </c>
      <c r="BN1732" s="14">
        <f t="shared" si="2293"/>
        <v>0.57285902290568014</v>
      </c>
    </row>
    <row r="1733" spans="1:66" x14ac:dyDescent="0.25">
      <c r="A1733" t="s">
        <v>349</v>
      </c>
      <c r="B1733" t="s">
        <v>288</v>
      </c>
      <c r="C1733" t="s">
        <v>283</v>
      </c>
      <c r="D1733" t="s">
        <v>410</v>
      </c>
      <c r="E1733" s="10">
        <f>VLOOKUP(A1733,home!$A$2:$E$405,3,FALSE)</f>
        <v>1.53</v>
      </c>
      <c r="F1733" s="10">
        <f>VLOOKUP(B1733,home!$B$2:$E$405,3,FALSE)</f>
        <v>0.70809999999999995</v>
      </c>
      <c r="G1733" s="10">
        <f>VLOOKUP(C1733,away!$B$2:$E$405,4,FALSE)</f>
        <v>0.65359999999999996</v>
      </c>
      <c r="H1733" s="10">
        <f>VLOOKUP(A1733,away!$A$2:$E$405,3,FALSE)</f>
        <v>1.075</v>
      </c>
      <c r="I1733" s="10">
        <f>VLOOKUP(C1733,away!$B$2:$E$405,3,FALSE)</f>
        <v>1.6278999999999999</v>
      </c>
      <c r="J1733" s="10">
        <f>VLOOKUP(B1733,home!$B$2:$E$405,4,FALSE)</f>
        <v>1.0078</v>
      </c>
      <c r="K1733" s="12">
        <f t="shared" si="2238"/>
        <v>0.70810566480000003</v>
      </c>
      <c r="L1733" s="12">
        <f t="shared" si="2239"/>
        <v>1.7636424414999998</v>
      </c>
      <c r="M1733" s="13">
        <f t="shared" si="2240"/>
        <v>8.4437124841788627E-2</v>
      </c>
      <c r="N1733" s="13">
        <f t="shared" si="2241"/>
        <v>5.9790406419895331E-2</v>
      </c>
      <c r="O1733" s="13">
        <f t="shared" si="2242"/>
        <v>0.14891689700921235</v>
      </c>
      <c r="P1733" s="13">
        <f t="shared" si="2243"/>
        <v>0.10544889835666144</v>
      </c>
      <c r="Q1733" s="13">
        <f t="shared" si="2244"/>
        <v>2.1168962743311082E-2</v>
      </c>
      <c r="R1733" s="13">
        <f t="shared" si="2245"/>
        <v>0.1313180799109657</v>
      </c>
      <c r="S1733" s="13">
        <f t="shared" si="2246"/>
        <v>3.2922337731975934E-2</v>
      </c>
      <c r="T1733" s="13">
        <f t="shared" si="2247"/>
        <v>3.7334481136635685E-2</v>
      </c>
      <c r="U1733" s="13">
        <f t="shared" si="2248"/>
        <v>9.2987076275613881E-2</v>
      </c>
      <c r="V1733" s="13">
        <f t="shared" si="2249"/>
        <v>4.568322618315971E-3</v>
      </c>
      <c r="W1733" s="13">
        <f t="shared" si="2250"/>
        <v>4.9966208121595759E-3</v>
      </c>
      <c r="X1733" s="13">
        <f t="shared" si="2251"/>
        <v>8.8122525284068248E-3</v>
      </c>
      <c r="Y1733" s="13">
        <f t="shared" si="2252"/>
        <v>7.7708312821569816E-3</v>
      </c>
      <c r="Z1733" s="13">
        <f t="shared" si="2253"/>
        <v>7.7199379689089201E-2</v>
      </c>
      <c r="AA1733" s="13">
        <f t="shared" si="2254"/>
        <v>5.4665318076890124E-2</v>
      </c>
      <c r="AB1733" s="13">
        <f t="shared" si="2255"/>
        <v>1.9354410699169867E-2</v>
      </c>
      <c r="AC1733" s="13">
        <f t="shared" si="2256"/>
        <v>3.5657048687252088E-4</v>
      </c>
      <c r="AD1733" s="13">
        <f t="shared" si="2257"/>
        <v>8.845338754869431E-4</v>
      </c>
      <c r="AE1733" s="13">
        <f t="shared" si="2258"/>
        <v>1.5600014837532489E-3</v>
      </c>
      <c r="AF1733" s="13">
        <f t="shared" si="2259"/>
        <v>1.3756424127751015E-3</v>
      </c>
      <c r="AG1733" s="13">
        <f t="shared" si="2260"/>
        <v>8.0871378116587685E-4</v>
      </c>
      <c r="AH1733" s="13">
        <f t="shared" si="2261"/>
        <v>3.403802561928769E-2</v>
      </c>
      <c r="AI1733" s="13">
        <f t="shared" si="2262"/>
        <v>2.410251875962514E-2</v>
      </c>
      <c r="AJ1733" s="13">
        <f t="shared" si="2263"/>
        <v>8.5335650348194146E-3</v>
      </c>
      <c r="AK1733" s="13">
        <f t="shared" si="2264"/>
        <v>2.0142219140316126E-3</v>
      </c>
      <c r="AL1733" s="13">
        <f t="shared" si="2265"/>
        <v>1.781205368972831E-5</v>
      </c>
      <c r="AM1733" s="13">
        <f t="shared" si="2266"/>
        <v>1.2526868958796051E-4</v>
      </c>
      <c r="AN1733" s="13">
        <f t="shared" si="2267"/>
        <v>2.2092917754841623E-4</v>
      </c>
      <c r="AO1733" s="13">
        <f t="shared" si="2268"/>
        <v>1.9482003704503794E-4</v>
      </c>
      <c r="AP1733" s="13">
        <f t="shared" si="2269"/>
        <v>1.1453096192907703E-4</v>
      </c>
      <c r="AQ1733" s="13">
        <f t="shared" si="2270"/>
        <v>5.0497916330985233E-5</v>
      </c>
      <c r="AR1733" s="13">
        <f t="shared" si="2271"/>
        <v>1.2006181321408023E-2</v>
      </c>
      <c r="AS1733" s="13">
        <f t="shared" si="2272"/>
        <v>8.5016450063049708E-3</v>
      </c>
      <c r="AT1733" s="13">
        <f t="shared" si="2273"/>
        <v>3.0100314945415902E-3</v>
      </c>
      <c r="AU1733" s="13">
        <f t="shared" si="2274"/>
        <v>7.1047345083710353E-4</v>
      </c>
      <c r="AV1733" s="13">
        <f t="shared" si="2275"/>
        <v>1.2577256880693934E-4</v>
      </c>
      <c r="AW1733" s="13">
        <f t="shared" si="2276"/>
        <v>6.179027170844863E-7</v>
      </c>
      <c r="AX1733" s="13">
        <f t="shared" si="2277"/>
        <v>1.4783911453217925E-5</v>
      </c>
      <c r="AY1733" s="13">
        <f t="shared" si="2278"/>
        <v>2.6073533690273065E-5</v>
      </c>
      <c r="AZ1733" s="13">
        <f t="shared" si="2279"/>
        <v>2.2992195308022853E-5</v>
      </c>
      <c r="BA1733" s="13">
        <f t="shared" si="2280"/>
        <v>1.3516670489495421E-5</v>
      </c>
      <c r="BB1733" s="13">
        <f t="shared" si="2281"/>
        <v>5.9596434357611749E-6</v>
      </c>
      <c r="BC1733" s="13">
        <f t="shared" si="2282"/>
        <v>2.1021360199030583E-6</v>
      </c>
      <c r="BD1733" s="13">
        <f t="shared" si="2283"/>
        <v>3.5291018231299529E-3</v>
      </c>
      <c r="BE1733" s="13">
        <f t="shared" si="2284"/>
        <v>2.4989769926143271E-3</v>
      </c>
      <c r="BF1733" s="13">
        <f t="shared" si="2285"/>
        <v>8.8476988233753635E-4</v>
      </c>
      <c r="BG1733" s="13">
        <f t="shared" si="2286"/>
        <v>2.0883685524254633E-4</v>
      </c>
      <c r="BH1733" s="13">
        <f t="shared" si="2287"/>
        <v>3.6969640054066162E-5</v>
      </c>
      <c r="BI1733" s="13">
        <f t="shared" si="2288"/>
        <v>5.235682309580247E-6</v>
      </c>
      <c r="BJ1733" s="14">
        <f t="shared" si="2289"/>
        <v>0.14529392134858474</v>
      </c>
      <c r="BK1733" s="14">
        <f t="shared" si="2290"/>
        <v>0.22777713962299448</v>
      </c>
      <c r="BL1733" s="14">
        <f t="shared" si="2291"/>
        <v>0.54744810801720256</v>
      </c>
      <c r="BM1733" s="14">
        <f t="shared" si="2292"/>
        <v>0.44661272376506311</v>
      </c>
      <c r="BN1733" s="14">
        <f t="shared" si="2293"/>
        <v>0.55108036928183457</v>
      </c>
    </row>
    <row r="1734" spans="1:66" x14ac:dyDescent="0.25">
      <c r="A1734" t="s">
        <v>349</v>
      </c>
      <c r="B1734" t="s">
        <v>289</v>
      </c>
      <c r="C1734" t="s">
        <v>287</v>
      </c>
      <c r="D1734" t="s">
        <v>410</v>
      </c>
      <c r="E1734" s="10">
        <f>VLOOKUP(A1734,home!$A$2:$E$405,3,FALSE)</f>
        <v>1.53</v>
      </c>
      <c r="F1734" s="10">
        <f>VLOOKUP(B1734,home!$B$2:$E$405,3,FALSE)</f>
        <v>0.65359999999999996</v>
      </c>
      <c r="G1734" s="10">
        <f>VLOOKUP(C1734,away!$B$2:$E$405,4,FALSE)</f>
        <v>1.4160999999999999</v>
      </c>
      <c r="H1734" s="10">
        <f>VLOOKUP(A1734,away!$A$2:$E$405,3,FALSE)</f>
        <v>1.075</v>
      </c>
      <c r="I1734" s="10">
        <f>VLOOKUP(C1734,away!$B$2:$E$405,3,FALSE)</f>
        <v>0.46510000000000001</v>
      </c>
      <c r="J1734" s="10">
        <f>VLOOKUP(B1734,home!$B$2:$E$405,4,FALSE)</f>
        <v>1.0078</v>
      </c>
      <c r="K1734" s="12">
        <f t="shared" si="2238"/>
        <v>1.4161113288</v>
      </c>
      <c r="L1734" s="12">
        <f t="shared" si="2239"/>
        <v>0.50388236350000004</v>
      </c>
      <c r="M1734" s="13">
        <f t="shared" si="2240"/>
        <v>0.14660788688600171</v>
      </c>
      <c r="N1734" s="13">
        <f t="shared" si="2241"/>
        <v>0.20761308951069596</v>
      </c>
      <c r="O1734" s="13">
        <f t="shared" si="2242"/>
        <v>7.3873128551859193E-2</v>
      </c>
      <c r="P1734" s="13">
        <f t="shared" si="2243"/>
        <v>0.10461257423618653</v>
      </c>
      <c r="Q1734" s="13">
        <f t="shared" si="2244"/>
        <v>0.14700162403163256</v>
      </c>
      <c r="R1734" s="13">
        <f t="shared" si="2245"/>
        <v>1.8611683306925073E-2</v>
      </c>
      <c r="S1734" s="13">
        <f t="shared" si="2246"/>
        <v>1.8661667732840385E-2</v>
      </c>
      <c r="T1734" s="13">
        <f t="shared" si="2247"/>
        <v>7.4071525755397397E-2</v>
      </c>
      <c r="U1734" s="13">
        <f t="shared" si="2248"/>
        <v>2.635621557897444E-2</v>
      </c>
      <c r="V1734" s="13">
        <f t="shared" si="2249"/>
        <v>1.4795665291192116E-3</v>
      </c>
      <c r="W1734" s="13">
        <f t="shared" si="2250"/>
        <v>6.9390221714397696E-2</v>
      </c>
      <c r="X1734" s="13">
        <f t="shared" si="2251"/>
        <v>3.4964508921239736E-2</v>
      </c>
      <c r="Y1734" s="13">
        <f t="shared" si="2252"/>
        <v>8.8089996969255568E-3</v>
      </c>
      <c r="Z1734" s="13">
        <f t="shared" si="2253"/>
        <v>3.1260329911356349E-3</v>
      </c>
      <c r="AA1734" s="13">
        <f t="shared" si="2254"/>
        <v>4.4268107329497224E-3</v>
      </c>
      <c r="AB1734" s="13">
        <f t="shared" si="2255"/>
        <v>3.1344284146917673E-3</v>
      </c>
      <c r="AC1734" s="13">
        <f t="shared" si="2256"/>
        <v>6.5984369366334838E-5</v>
      </c>
      <c r="AD1734" s="13">
        <f t="shared" si="2257"/>
        <v>2.4566069769425592E-2</v>
      </c>
      <c r="AE1734" s="13">
        <f t="shared" si="2258"/>
        <v>1.2378409297324066E-2</v>
      </c>
      <c r="AF1734" s="13">
        <f t="shared" si="2259"/>
        <v>3.1186310665530128E-3</v>
      </c>
      <c r="AG1734" s="13">
        <f t="shared" si="2260"/>
        <v>5.2380773089975277E-4</v>
      </c>
      <c r="AH1734" s="13">
        <f t="shared" si="2261"/>
        <v>3.9378822298809951E-4</v>
      </c>
      <c r="AI1734" s="13">
        <f t="shared" si="2262"/>
        <v>5.5764796372146817E-4</v>
      </c>
      <c r="AJ1734" s="13">
        <f t="shared" si="2263"/>
        <v>3.9484579945411142E-4</v>
      </c>
      <c r="AK1734" s="13">
        <f t="shared" si="2264"/>
        <v>1.8638186991201994E-4</v>
      </c>
      <c r="AL1734" s="13">
        <f t="shared" si="2265"/>
        <v>1.8833351698551069E-6</v>
      </c>
      <c r="AM1734" s="13">
        <f t="shared" si="2266"/>
        <v>6.957657940914957E-3</v>
      </c>
      <c r="AN1734" s="13">
        <f t="shared" si="2267"/>
        <v>3.5058411276927717E-3</v>
      </c>
      <c r="AO1734" s="13">
        <f t="shared" si="2268"/>
        <v>8.8326575673866961E-4</v>
      </c>
      <c r="AP1734" s="13">
        <f t="shared" si="2269"/>
        <v>1.4835401236803236E-4</v>
      </c>
      <c r="AQ1734" s="13">
        <f t="shared" si="2270"/>
        <v>1.8688242596678089E-5</v>
      </c>
      <c r="AR1734" s="13">
        <f t="shared" si="2271"/>
        <v>3.9684588103541724E-5</v>
      </c>
      <c r="AS1734" s="13">
        <f t="shared" si="2272"/>
        <v>5.619779479218714E-5</v>
      </c>
      <c r="AT1734" s="13">
        <f t="shared" si="2273"/>
        <v>3.9791166929396933E-5</v>
      </c>
      <c r="AU1734" s="13">
        <f t="shared" si="2274"/>
        <v>1.8782907424963631E-5</v>
      </c>
      <c r="AV1734" s="13">
        <f t="shared" si="2275"/>
        <v>6.6496719980731603E-6</v>
      </c>
      <c r="AW1734" s="13">
        <f t="shared" si="2276"/>
        <v>3.7329456835294073E-8</v>
      </c>
      <c r="AX1734" s="13">
        <f t="shared" si="2277"/>
        <v>1.6421363720074914E-3</v>
      </c>
      <c r="AY1734" s="13">
        <f t="shared" si="2278"/>
        <v>8.2744355631645002E-4</v>
      </c>
      <c r="AZ1734" s="13">
        <f t="shared" si="2279"/>
        <v>2.0846710740978912E-4</v>
      </c>
      <c r="BA1734" s="13">
        <f t="shared" si="2280"/>
        <v>3.501429959788431E-5</v>
      </c>
      <c r="BB1734" s="13">
        <f t="shared" si="2281"/>
        <v>4.4107720094197605E-6</v>
      </c>
      <c r="BC1734" s="13">
        <f t="shared" si="2282"/>
        <v>4.4450204499321473E-7</v>
      </c>
      <c r="BD1734" s="13">
        <f t="shared" si="2283"/>
        <v>3.3327273413560988E-6</v>
      </c>
      <c r="BE1734" s="13">
        <f t="shared" si="2284"/>
        <v>4.7195129438958758E-6</v>
      </c>
      <c r="BF1734" s="13">
        <f t="shared" si="2285"/>
        <v>3.341677873134595E-6</v>
      </c>
      <c r="BG1734" s="13">
        <f t="shared" si="2286"/>
        <v>1.5773959644487294E-6</v>
      </c>
      <c r="BH1734" s="13">
        <f t="shared" si="2287"/>
        <v>5.5844207381481199E-7</v>
      </c>
      <c r="BI1734" s="13">
        <f t="shared" si="2288"/>
        <v>1.5816322944154424E-7</v>
      </c>
      <c r="BJ1734" s="14">
        <f t="shared" si="2289"/>
        <v>0.59666861118418835</v>
      </c>
      <c r="BK1734" s="14">
        <f t="shared" si="2290"/>
        <v>0.27225700664500052</v>
      </c>
      <c r="BL1734" s="14">
        <f t="shared" si="2291"/>
        <v>0.12810972449015012</v>
      </c>
      <c r="BM1734" s="14">
        <f t="shared" si="2292"/>
        <v>0.30101398256031431</v>
      </c>
      <c r="BN1734" s="14">
        <f t="shared" si="2293"/>
        <v>0.69831998652330107</v>
      </c>
    </row>
    <row r="1735" spans="1:66" x14ac:dyDescent="0.25">
      <c r="A1735" t="s">
        <v>349</v>
      </c>
      <c r="B1735" t="s">
        <v>279</v>
      </c>
      <c r="C1735" t="s">
        <v>282</v>
      </c>
      <c r="D1735" t="s">
        <v>410</v>
      </c>
      <c r="E1735" s="10">
        <f>VLOOKUP(A1735,home!$A$2:$E$405,3,FALSE)</f>
        <v>1.53</v>
      </c>
      <c r="F1735" s="10">
        <f>VLOOKUP(B1735,home!$B$2:$E$405,3,FALSE)</f>
        <v>1.4160999999999999</v>
      </c>
      <c r="G1735" s="10">
        <f>VLOOKUP(C1735,away!$B$2:$E$405,4,FALSE)</f>
        <v>0.92589999999999995</v>
      </c>
      <c r="H1735" s="10">
        <f>VLOOKUP(A1735,away!$A$2:$E$405,3,FALSE)</f>
        <v>1.075</v>
      </c>
      <c r="I1735" s="10">
        <f>VLOOKUP(C1735,away!$B$2:$E$405,3,FALSE)</f>
        <v>1.0852999999999999</v>
      </c>
      <c r="J1735" s="10">
        <f>VLOOKUP(B1735,home!$B$2:$E$405,4,FALSE)</f>
        <v>1.2403</v>
      </c>
      <c r="K1735" s="12">
        <f t="shared" si="2238"/>
        <v>2.0060854946999997</v>
      </c>
      <c r="L1735" s="12">
        <f t="shared" si="2239"/>
        <v>1.4470549092499998</v>
      </c>
      <c r="M1735" s="13">
        <f t="shared" si="2240"/>
        <v>3.1646098632360467E-2</v>
      </c>
      <c r="N1735" s="13">
        <f t="shared" si="2241"/>
        <v>6.348477943022382E-2</v>
      </c>
      <c r="O1735" s="13">
        <f t="shared" si="2242"/>
        <v>4.5793642384566922E-2</v>
      </c>
      <c r="P1735" s="13">
        <f t="shared" si="2243"/>
        <v>9.1865961737158788E-2</v>
      </c>
      <c r="Q1735" s="13">
        <f t="shared" si="2244"/>
        <v>6.3677947574600477E-2</v>
      </c>
      <c r="R1735" s="13">
        <f t="shared" si="2245"/>
        <v>3.3132957512513217E-2</v>
      </c>
      <c r="S1735" s="13">
        <f t="shared" si="2246"/>
        <v>6.6669789410180758E-2</v>
      </c>
      <c r="T1735" s="13">
        <f t="shared" si="2247"/>
        <v>9.2145486648789743E-2</v>
      </c>
      <c r="U1735" s="13">
        <f t="shared" si="2248"/>
        <v>6.6467545462364136E-2</v>
      </c>
      <c r="V1735" s="13">
        <f t="shared" si="2249"/>
        <v>2.1504087699304592E-2</v>
      </c>
      <c r="W1735" s="13">
        <f t="shared" si="2250"/>
        <v>4.2581135653891017E-2</v>
      </c>
      <c r="X1735" s="13">
        <f t="shared" si="2251"/>
        <v>6.1617241389403193E-2</v>
      </c>
      <c r="Y1735" s="13">
        <f t="shared" si="2252"/>
        <v>4.4581765823489092E-2</v>
      </c>
      <c r="Z1735" s="13">
        <f t="shared" si="2253"/>
        <v>1.5981736275484645E-2</v>
      </c>
      <c r="AA1735" s="13">
        <f t="shared" si="2254"/>
        <v>3.2060729322370543E-2</v>
      </c>
      <c r="AB1735" s="13">
        <f t="shared" si="2255"/>
        <v>3.2158282021555254E-2</v>
      </c>
      <c r="AC1735" s="13">
        <f t="shared" si="2256"/>
        <v>3.9015348319996665E-3</v>
      </c>
      <c r="AD1735" s="13">
        <f t="shared" si="2257"/>
        <v>2.1355349645780935E-2</v>
      </c>
      <c r="AE1735" s="13">
        <f t="shared" si="2258"/>
        <v>3.0902363543677543E-2</v>
      </c>
      <c r="AF1735" s="13">
        <f t="shared" si="2259"/>
        <v>2.2358708436653409E-2</v>
      </c>
      <c r="AG1735" s="13">
        <f t="shared" si="2260"/>
        <v>1.0784759602582905E-2</v>
      </c>
      <c r="AH1735" s="13">
        <f t="shared" si="2261"/>
        <v>5.7816124839447144E-3</v>
      </c>
      <c r="AI1735" s="13">
        <f t="shared" si="2262"/>
        <v>1.1598408940017924E-2</v>
      </c>
      <c r="AJ1735" s="13">
        <f t="shared" si="2263"/>
        <v>1.1633699968084381E-2</v>
      </c>
      <c r="AK1735" s="13">
        <f t="shared" si="2264"/>
        <v>7.7793989185553089E-3</v>
      </c>
      <c r="AL1735" s="13">
        <f t="shared" si="2265"/>
        <v>4.5303309422939678E-4</v>
      </c>
      <c r="AM1735" s="13">
        <f t="shared" si="2266"/>
        <v>8.5681314317295806E-3</v>
      </c>
      <c r="AN1735" s="13">
        <f t="shared" si="2267"/>
        <v>1.2398556651383518E-2</v>
      </c>
      <c r="AO1735" s="13">
        <f t="shared" si="2268"/>
        <v>8.97069613499938E-3</v>
      </c>
      <c r="AP1735" s="13">
        <f t="shared" si="2269"/>
        <v>4.3270299605136188E-3</v>
      </c>
      <c r="AQ1735" s="13">
        <f t="shared" si="2270"/>
        <v>1.565362486708266E-3</v>
      </c>
      <c r="AR1735" s="13">
        <f t="shared" si="2271"/>
        <v>1.673262145654657E-3</v>
      </c>
      <c r="AS1735" s="13">
        <f t="shared" si="2272"/>
        <v>3.3567069192284049E-3</v>
      </c>
      <c r="AT1735" s="13">
        <f t="shared" si="2273"/>
        <v>3.3669205303116143E-3</v>
      </c>
      <c r="AU1735" s="13">
        <f t="shared" si="2274"/>
        <v>2.2514434792219201E-3</v>
      </c>
      <c r="AV1735" s="13">
        <f t="shared" si="2275"/>
        <v>1.1291470264509981E-3</v>
      </c>
      <c r="AW1735" s="13">
        <f t="shared" si="2276"/>
        <v>3.6531026553342539E-5</v>
      </c>
      <c r="AX1735" s="13">
        <f t="shared" si="2277"/>
        <v>2.8647340303126442E-3</v>
      </c>
      <c r="AY1735" s="13">
        <f t="shared" si="2278"/>
        <v>4.1454274422594488E-3</v>
      </c>
      <c r="AZ1735" s="13">
        <f t="shared" si="2279"/>
        <v>2.9993305656306033E-3</v>
      </c>
      <c r="BA1735" s="13">
        <f t="shared" si="2280"/>
        <v>1.4467320064864484E-3</v>
      </c>
      <c r="BB1735" s="13">
        <f t="shared" si="2281"/>
        <v>5.233751630888293E-4</v>
      </c>
      <c r="BC1735" s="13">
        <f t="shared" si="2282"/>
        <v>1.5147051982544195E-4</v>
      </c>
      <c r="BD1735" s="13">
        <f t="shared" si="2283"/>
        <v>4.0355036705529336E-4</v>
      </c>
      <c r="BE1735" s="13">
        <f t="shared" si="2284"/>
        <v>8.095565377304845E-4</v>
      </c>
      <c r="BF1735" s="13">
        <f t="shared" si="2285"/>
        <v>8.120198137403392E-4</v>
      </c>
      <c r="BG1735" s="13">
        <f t="shared" si="2286"/>
        <v>5.4299372325116336E-4</v>
      </c>
      <c r="BH1735" s="13">
        <f t="shared" si="2287"/>
        <v>2.7232295798182611E-4</v>
      </c>
      <c r="BI1735" s="13">
        <f t="shared" si="2288"/>
        <v>1.0926062717622775E-4</v>
      </c>
      <c r="BJ1735" s="14">
        <f t="shared" si="2289"/>
        <v>0.50145038414202991</v>
      </c>
      <c r="BK1735" s="14">
        <f t="shared" si="2290"/>
        <v>0.22018593284749313</v>
      </c>
      <c r="BL1735" s="14">
        <f t="shared" si="2291"/>
        <v>0.26113346114177538</v>
      </c>
      <c r="BM1735" s="14">
        <f t="shared" si="2292"/>
        <v>0.66504123071965338</v>
      </c>
      <c r="BN1735" s="14">
        <f t="shared" si="2293"/>
        <v>0.32960138727142368</v>
      </c>
    </row>
    <row r="1736" spans="1:66" x14ac:dyDescent="0.25">
      <c r="A1736" t="s">
        <v>357</v>
      </c>
      <c r="B1736" t="s">
        <v>331</v>
      </c>
      <c r="C1736" t="s">
        <v>329</v>
      </c>
      <c r="D1736" t="s">
        <v>410</v>
      </c>
      <c r="E1736" s="10">
        <f>VLOOKUP(A1736,home!$A$2:$E$405,3,FALSE)</f>
        <v>1.9630000000000001</v>
      </c>
      <c r="F1736" s="10">
        <f>VLOOKUP(B1736,home!$B$2:$E$405,3,FALSE)</f>
        <v>0.81510000000000005</v>
      </c>
      <c r="G1736" s="10">
        <f>VLOOKUP(C1736,away!$B$2:$E$405,4,FALSE)</f>
        <v>0.61129999999999995</v>
      </c>
      <c r="H1736" s="10">
        <f>VLOOKUP(A1736,away!$A$2:$E$405,3,FALSE)</f>
        <v>1.5185</v>
      </c>
      <c r="I1736" s="10">
        <f>VLOOKUP(C1736,away!$B$2:$E$405,3,FALSE)</f>
        <v>2.2391000000000001</v>
      </c>
      <c r="J1736" s="10">
        <f>VLOOKUP(B1736,home!$B$2:$E$405,4,FALSE)</f>
        <v>1.1854</v>
      </c>
      <c r="K1736" s="12">
        <f t="shared" si="2238"/>
        <v>0.9781052466900001</v>
      </c>
      <c r="L1736" s="12">
        <f t="shared" si="2239"/>
        <v>4.0304469490899999</v>
      </c>
      <c r="M1736" s="13">
        <f t="shared" si="2240"/>
        <v>6.6805684631524613E-3</v>
      </c>
      <c r="N1736" s="13">
        <f t="shared" si="2241"/>
        <v>6.5342990646811731E-3</v>
      </c>
      <c r="O1736" s="13">
        <f t="shared" si="2242"/>
        <v>2.6925676780499709E-2</v>
      </c>
      <c r="P1736" s="13">
        <f t="shared" si="2243"/>
        <v>2.6336145729685876E-2</v>
      </c>
      <c r="Q1736" s="13">
        <f t="shared" si="2244"/>
        <v>3.1956160993031075E-3</v>
      </c>
      <c r="R1736" s="13">
        <f t="shared" si="2245"/>
        <v>5.4261255916074252E-2</v>
      </c>
      <c r="S1736" s="13">
        <f t="shared" si="2246"/>
        <v>2.5955597031931146E-2</v>
      </c>
      <c r="T1736" s="13">
        <f t="shared" si="2247"/>
        <v>1.2879761157899095E-2</v>
      </c>
      <c r="U1736" s="13">
        <f t="shared" si="2248"/>
        <v>5.3073219103501032E-2</v>
      </c>
      <c r="V1736" s="13">
        <f t="shared" si="2249"/>
        <v>1.1369132061544726E-2</v>
      </c>
      <c r="W1736" s="13">
        <f t="shared" si="2250"/>
        <v>1.0418829577118005E-3</v>
      </c>
      <c r="X1736" s="13">
        <f t="shared" si="2251"/>
        <v>4.1992539882183925E-3</v>
      </c>
      <c r="Y1736" s="13">
        <f t="shared" si="2252"/>
        <v>8.4624352126344161E-3</v>
      </c>
      <c r="Z1736" s="13">
        <f t="shared" si="2253"/>
        <v>7.2899037786911078E-2</v>
      </c>
      <c r="AA1736" s="13">
        <f t="shared" si="2254"/>
        <v>7.1302931338030298E-2</v>
      </c>
      <c r="AB1736" s="13">
        <f t="shared" si="2255"/>
        <v>3.4870885623052121E-2</v>
      </c>
      <c r="AC1736" s="13">
        <f t="shared" si="2256"/>
        <v>2.8012129548216098E-3</v>
      </c>
      <c r="AD1736" s="13">
        <f t="shared" si="2257"/>
        <v>2.547677968437019E-4</v>
      </c>
      <c r="AE1736" s="13">
        <f t="shared" si="2258"/>
        <v>1.0268280895150792E-3</v>
      </c>
      <c r="AF1736" s="13">
        <f t="shared" si="2259"/>
        <v>2.0692880703129823E-3</v>
      </c>
      <c r="AG1736" s="13">
        <f t="shared" si="2260"/>
        <v>2.780051929927098E-3</v>
      </c>
      <c r="AH1736" s="13">
        <f t="shared" si="2261"/>
        <v>7.3453926109963083E-2</v>
      </c>
      <c r="AI1736" s="13">
        <f t="shared" si="2262"/>
        <v>7.184567051813448E-2</v>
      </c>
      <c r="AJ1736" s="13">
        <f t="shared" si="2263"/>
        <v>3.5136313642874194E-2</v>
      </c>
      <c r="AK1736" s="13">
        <f t="shared" si="2264"/>
        <v>1.145567090781356E-2</v>
      </c>
      <c r="AL1736" s="13">
        <f t="shared" si="2265"/>
        <v>4.4171781491333408E-4</v>
      </c>
      <c r="AM1736" s="13">
        <f t="shared" si="2266"/>
        <v>4.9837943756095392E-5</v>
      </c>
      <c r="AN1736" s="13">
        <f t="shared" si="2267"/>
        <v>2.0086918836067369E-4</v>
      </c>
      <c r="AO1736" s="13">
        <f t="shared" si="2268"/>
        <v>4.047963036972309E-4</v>
      </c>
      <c r="AP1736" s="13">
        <f t="shared" si="2269"/>
        <v>5.4383667574647116E-4</v>
      </c>
      <c r="AQ1736" s="13">
        <f t="shared" si="2270"/>
        <v>5.479762176414031E-4</v>
      </c>
      <c r="AR1736" s="13">
        <f t="shared" si="2271"/>
        <v>5.921043047771659E-2</v>
      </c>
      <c r="AS1736" s="13">
        <f t="shared" si="2272"/>
        <v>5.791403270902809E-2</v>
      </c>
      <c r="AT1736" s="13">
        <f t="shared" si="2273"/>
        <v>2.832300962483832E-2</v>
      </c>
      <c r="AU1736" s="13">
        <f t="shared" si="2274"/>
        <v>9.2342947720352453E-3</v>
      </c>
      <c r="AV1736" s="13">
        <f t="shared" si="2275"/>
        <v>2.2580280415024274E-3</v>
      </c>
      <c r="AW1736" s="13">
        <f t="shared" si="2276"/>
        <v>4.8370570762719794E-5</v>
      </c>
      <c r="AX1736" s="13">
        <f t="shared" si="2277"/>
        <v>8.1244590453463351E-6</v>
      </c>
      <c r="AY1736" s="13">
        <f t="shared" si="2278"/>
        <v>3.2745201172322791E-5</v>
      </c>
      <c r="AZ1736" s="13">
        <f t="shared" si="2279"/>
        <v>6.5988898081163343E-5</v>
      </c>
      <c r="BA1736" s="13">
        <f t="shared" si="2280"/>
        <v>8.8654917648345259E-5</v>
      </c>
      <c r="BB1736" s="13">
        <f t="shared" si="2281"/>
        <v>8.9329735589399584E-5</v>
      </c>
      <c r="BC1736" s="13">
        <f t="shared" si="2282"/>
        <v>7.2007752053862372E-5</v>
      </c>
      <c r="BD1736" s="13">
        <f t="shared" si="2283"/>
        <v>3.977408314553639E-2</v>
      </c>
      <c r="BE1736" s="13">
        <f t="shared" si="2284"/>
        <v>3.8903239406933451E-2</v>
      </c>
      <c r="BF1736" s="13">
        <f t="shared" si="2285"/>
        <v>1.9025731288579383E-2</v>
      </c>
      <c r="BG1736" s="13">
        <f t="shared" si="2286"/>
        <v>6.2030558651578645E-3</v>
      </c>
      <c r="BH1736" s="13">
        <f t="shared" si="2287"/>
        <v>1.516810371805521E-3</v>
      </c>
      <c r="BI1736" s="13">
        <f t="shared" si="2288"/>
        <v>2.9672003657935808E-4</v>
      </c>
      <c r="BJ1736" s="14">
        <f t="shared" si="2289"/>
        <v>4.4548351659839169E-2</v>
      </c>
      <c r="BK1736" s="14">
        <f t="shared" si="2290"/>
        <v>7.3617119257221489E-2</v>
      </c>
      <c r="BL1736" s="14">
        <f t="shared" si="2291"/>
        <v>0.6949849856796555</v>
      </c>
      <c r="BM1736" s="14">
        <f t="shared" si="2292"/>
        <v>0.76213155769982088</v>
      </c>
      <c r="BN1736" s="14">
        <f t="shared" si="2293"/>
        <v>0.12393356205339658</v>
      </c>
    </row>
    <row r="1737" spans="1:66" x14ac:dyDescent="0.25">
      <c r="A1737" t="s">
        <v>357</v>
      </c>
      <c r="B1737" t="s">
        <v>333</v>
      </c>
      <c r="C1737" t="s">
        <v>335</v>
      </c>
      <c r="D1737" t="s">
        <v>410</v>
      </c>
      <c r="E1737" s="10">
        <f>VLOOKUP(A1737,home!$A$2:$E$405,3,FALSE)</f>
        <v>1.9630000000000001</v>
      </c>
      <c r="F1737" s="10">
        <f>VLOOKUP(B1737,home!$B$2:$E$405,3,FALSE)</f>
        <v>1.4263999999999999</v>
      </c>
      <c r="G1737" s="10">
        <f>VLOOKUP(C1737,away!$B$2:$E$405,4,FALSE)</f>
        <v>0.30570000000000003</v>
      </c>
      <c r="H1737" s="10">
        <f>VLOOKUP(A1737,away!$A$2:$E$405,3,FALSE)</f>
        <v>1.5185</v>
      </c>
      <c r="I1737" s="10">
        <f>VLOOKUP(C1737,away!$B$2:$E$405,3,FALSE)</f>
        <v>1.0537000000000001</v>
      </c>
      <c r="J1737" s="10">
        <f>VLOOKUP(B1737,home!$B$2:$E$405,4,FALSE)</f>
        <v>0.7903</v>
      </c>
      <c r="K1737" s="12">
        <f t="shared" si="2238"/>
        <v>0.85596709224000012</v>
      </c>
      <c r="L1737" s="12">
        <f t="shared" si="2239"/>
        <v>1.2645143385349999</v>
      </c>
      <c r="M1737" s="13">
        <f t="shared" si="2240"/>
        <v>0.11997385549948676</v>
      </c>
      <c r="N1737" s="13">
        <f t="shared" si="2241"/>
        <v>0.10269367223671765</v>
      </c>
      <c r="O1737" s="13">
        <f t="shared" si="2242"/>
        <v>0.15170866052842719</v>
      </c>
      <c r="P1737" s="13">
        <f t="shared" si="2243"/>
        <v>0.12985762102014309</v>
      </c>
      <c r="Q1737" s="13">
        <f t="shared" si="2244"/>
        <v>4.3951202007955409E-2</v>
      </c>
      <c r="R1737" s="13">
        <f t="shared" si="2245"/>
        <v>9.5918888259067484E-2</v>
      </c>
      <c r="S1737" s="13">
        <f t="shared" si="2246"/>
        <v>3.5138909362388636E-2</v>
      </c>
      <c r="T1737" s="13">
        <f t="shared" si="2247"/>
        <v>5.557692513490789E-2</v>
      </c>
      <c r="U1737" s="13">
        <f t="shared" si="2248"/>
        <v>8.2103411874007493E-2</v>
      </c>
      <c r="V1737" s="13">
        <f t="shared" si="2249"/>
        <v>4.2259718040187164E-3</v>
      </c>
      <c r="W1737" s="13">
        <f t="shared" si="2250"/>
        <v>1.2540260861067482E-2</v>
      </c>
      <c r="X1737" s="13">
        <f t="shared" si="2251"/>
        <v>1.5857339667789096E-2</v>
      </c>
      <c r="Y1737" s="13">
        <f t="shared" si="2252"/>
        <v>1.0025916690469573E-2</v>
      </c>
      <c r="Z1737" s="13">
        <f t="shared" si="2253"/>
        <v>4.0430269846642435E-2</v>
      </c>
      <c r="AA1737" s="13">
        <f t="shared" si="2254"/>
        <v>3.4606980519109078E-2</v>
      </c>
      <c r="AB1737" s="13">
        <f t="shared" si="2255"/>
        <v>1.4811218243074062E-2</v>
      </c>
      <c r="AC1737" s="13">
        <f t="shared" si="2256"/>
        <v>2.8588241302832242E-4</v>
      </c>
      <c r="AD1737" s="13">
        <f t="shared" si="2257"/>
        <v>2.6835126562947528E-3</v>
      </c>
      <c r="AE1737" s="13">
        <f t="shared" si="2258"/>
        <v>3.3933402315248599E-3</v>
      </c>
      <c r="AF1737" s="13">
        <f t="shared" si="2259"/>
        <v>2.1454636891454315E-3</v>
      </c>
      <c r="AG1737" s="13">
        <f t="shared" si="2260"/>
        <v>9.04323199243532E-4</v>
      </c>
      <c r="AH1737" s="13">
        <f t="shared" si="2261"/>
        <v>1.2781163982979652E-2</v>
      </c>
      <c r="AI1737" s="13">
        <f t="shared" si="2262"/>
        <v>1.0940255769953711E-2</v>
      </c>
      <c r="AJ1737" s="13">
        <f t="shared" si="2263"/>
        <v>4.6822494598845804E-3</v>
      </c>
      <c r="AK1737" s="13">
        <f t="shared" si="2264"/>
        <v>1.3359504851065719E-3</v>
      </c>
      <c r="AL1737" s="13">
        <f t="shared" si="2265"/>
        <v>1.2377366683031956E-5</v>
      </c>
      <c r="AM1737" s="13">
        <f t="shared" si="2266"/>
        <v>4.5939970507957186E-4</v>
      </c>
      <c r="AN1737" s="13">
        <f t="shared" si="2267"/>
        <v>5.809175141918689E-4</v>
      </c>
      <c r="AO1737" s="13">
        <f t="shared" si="2268"/>
        <v>3.6728926310086382E-4</v>
      </c>
      <c r="AP1737" s="13">
        <f t="shared" si="2269"/>
        <v>1.5481417986033211E-4</v>
      </c>
      <c r="AQ1737" s="13">
        <f t="shared" si="2270"/>
        <v>4.8941187560481596E-5</v>
      </c>
      <c r="AR1737" s="13">
        <f t="shared" si="2271"/>
        <v>3.2323930239289774E-3</v>
      </c>
      <c r="AS1737" s="13">
        <f t="shared" si="2272"/>
        <v>2.766822057669348E-3</v>
      </c>
      <c r="AT1737" s="13">
        <f t="shared" si="2273"/>
        <v>1.1841543157243626E-3</v>
      </c>
      <c r="AU1737" s="13">
        <f t="shared" si="2274"/>
        <v>3.3786570879800994E-4</v>
      </c>
      <c r="AV1737" s="13">
        <f t="shared" si="2275"/>
        <v>7.2300482081859792E-5</v>
      </c>
      <c r="AW1737" s="13">
        <f t="shared" si="2276"/>
        <v>3.7214019700395455E-7</v>
      </c>
      <c r="AX1737" s="13">
        <f t="shared" si="2277"/>
        <v>6.5538504955479091E-5</v>
      </c>
      <c r="AY1737" s="13">
        <f t="shared" si="2278"/>
        <v>8.2874379242350461E-5</v>
      </c>
      <c r="AZ1737" s="13">
        <f t="shared" si="2279"/>
        <v>5.2397920424569773E-5</v>
      </c>
      <c r="BA1737" s="13">
        <f t="shared" si="2280"/>
        <v>2.2085973895428135E-5</v>
      </c>
      <c r="BB1737" s="13">
        <f t="shared" si="2281"/>
        <v>6.982007667819646E-6</v>
      </c>
      <c r="BC1737" s="13">
        <f t="shared" si="2282"/>
        <v>1.7657697615438523E-6</v>
      </c>
      <c r="BD1737" s="13">
        <f t="shared" si="2283"/>
        <v>6.81234554423116E-4</v>
      </c>
      <c r="BE1737" s="13">
        <f t="shared" si="2284"/>
        <v>5.8311436068296681E-4</v>
      </c>
      <c r="BF1737" s="13">
        <f t="shared" si="2285"/>
        <v>2.4956335187859279E-4</v>
      </c>
      <c r="BG1737" s="13">
        <f t="shared" si="2286"/>
        <v>7.1206005545729033E-5</v>
      </c>
      <c r="BH1737" s="13">
        <f t="shared" si="2287"/>
        <v>1.5237499379250747E-5</v>
      </c>
      <c r="BI1737" s="13">
        <f t="shared" si="2288"/>
        <v>2.6085596073332147E-6</v>
      </c>
      <c r="BJ1737" s="14">
        <f t="shared" si="2289"/>
        <v>0.25161496278085593</v>
      </c>
      <c r="BK1737" s="14">
        <f t="shared" si="2290"/>
        <v>0.28957749184499093</v>
      </c>
      <c r="BL1737" s="14">
        <f t="shared" si="2291"/>
        <v>0.41808527904132942</v>
      </c>
      <c r="BM1737" s="14">
        <f t="shared" si="2292"/>
        <v>0.35552160172297587</v>
      </c>
      <c r="BN1737" s="14">
        <f t="shared" si="2293"/>
        <v>0.64410389955179759</v>
      </c>
    </row>
    <row r="1738" spans="1:66" x14ac:dyDescent="0.25">
      <c r="A1738" t="s">
        <v>290</v>
      </c>
      <c r="B1738" t="s">
        <v>301</v>
      </c>
      <c r="C1738" t="s">
        <v>307</v>
      </c>
      <c r="D1738" t="s">
        <v>410</v>
      </c>
      <c r="E1738" s="10">
        <f>VLOOKUP(A1738,home!$A$2:$E$405,3,FALSE)</f>
        <v>1.6512</v>
      </c>
      <c r="F1738" s="10">
        <f>VLOOKUP(B1738,home!$B$2:$E$405,3,FALSE)</f>
        <v>0.94630000000000003</v>
      </c>
      <c r="G1738" s="10">
        <f>VLOOKUP(C1738,away!$B$2:$E$405,4,FALSE)</f>
        <v>0.8327</v>
      </c>
      <c r="H1738" s="10">
        <f>VLOOKUP(A1738,away!$A$2:$E$405,3,FALSE)</f>
        <v>1.1418999999999999</v>
      </c>
      <c r="I1738" s="10">
        <f>VLOOKUP(C1738,away!$B$2:$E$405,3,FALSE)</f>
        <v>0.87570000000000003</v>
      </c>
      <c r="J1738" s="10">
        <f>VLOOKUP(B1738,home!$B$2:$E$405,4,FALSE)</f>
        <v>1.7515000000000001</v>
      </c>
      <c r="K1738" s="12">
        <f t="shared" si="2238"/>
        <v>1.301119197312</v>
      </c>
      <c r="L1738" s="12">
        <f t="shared" si="2239"/>
        <v>1.751433145245</v>
      </c>
      <c r="M1738" s="13">
        <f t="shared" si="2240"/>
        <v>4.7238202320539352E-2</v>
      </c>
      <c r="N1738" s="13">
        <f t="shared" si="2241"/>
        <v>6.146253188576202E-2</v>
      </c>
      <c r="O1738" s="13">
        <f t="shared" si="2242"/>
        <v>8.2734553265981892E-2</v>
      </c>
      <c r="P1738" s="13">
        <f t="shared" si="2243"/>
        <v>0.10764751553540126</v>
      </c>
      <c r="Q1738" s="13">
        <f t="shared" si="2244"/>
        <v>3.9985040075982949E-2</v>
      </c>
      <c r="R1738" s="13">
        <f t="shared" si="2245"/>
        <v>7.2452019423539349E-2</v>
      </c>
      <c r="S1738" s="13">
        <f t="shared" si="2246"/>
        <v>6.1327416326689699E-2</v>
      </c>
      <c r="T1738" s="13">
        <f t="shared" si="2247"/>
        <v>7.003112450302619E-2</v>
      </c>
      <c r="U1738" s="13">
        <f t="shared" si="2248"/>
        <v>9.4268713355988965E-2</v>
      </c>
      <c r="V1738" s="13">
        <f t="shared" si="2249"/>
        <v>1.5528260502606165E-2</v>
      </c>
      <c r="W1738" s="13">
        <f t="shared" si="2250"/>
        <v>1.7341767749383698E-2</v>
      </c>
      <c r="X1738" s="13">
        <f t="shared" si="2251"/>
        <v>3.0372946833411393E-2</v>
      </c>
      <c r="Y1738" s="13">
        <f t="shared" si="2252"/>
        <v>2.6598092901400455E-2</v>
      </c>
      <c r="Z1738" s="13">
        <f t="shared" si="2253"/>
        <v>4.229828941944045E-2</v>
      </c>
      <c r="AA1738" s="13">
        <f t="shared" si="2254"/>
        <v>5.5035116377093025E-2</v>
      </c>
      <c r="AB1738" s="13">
        <f t="shared" si="2255"/>
        <v>3.5803623222267898E-2</v>
      </c>
      <c r="AC1738" s="13">
        <f t="shared" si="2256"/>
        <v>2.2116351035510904E-3</v>
      </c>
      <c r="AD1738" s="13">
        <f t="shared" si="2257"/>
        <v>5.6409267335123118E-3</v>
      </c>
      <c r="AE1738" s="13">
        <f t="shared" si="2258"/>
        <v>9.8797060509720723E-3</v>
      </c>
      <c r="AF1738" s="13">
        <f t="shared" si="2259"/>
        <v>8.651822321475041E-3</v>
      </c>
      <c r="AG1738" s="13">
        <f t="shared" si="2260"/>
        <v>5.0510294602006426E-3</v>
      </c>
      <c r="AH1738" s="13">
        <f t="shared" si="2261"/>
        <v>1.8520656519093466E-2</v>
      </c>
      <c r="AI1738" s="13">
        <f t="shared" si="2262"/>
        <v>2.4097581743814152E-2</v>
      </c>
      <c r="AJ1738" s="13">
        <f t="shared" si="2263"/>
        <v>1.567691310783589E-2</v>
      </c>
      <c r="AK1738" s="13">
        <f t="shared" si="2264"/>
        <v>6.7991775330658024E-3</v>
      </c>
      <c r="AL1738" s="13">
        <f t="shared" si="2265"/>
        <v>2.0159702314889993E-4</v>
      </c>
      <c r="AM1738" s="13">
        <f t="shared" si="2266"/>
        <v>1.4679036127206687E-3</v>
      </c>
      <c r="AN1738" s="13">
        <f t="shared" si="2267"/>
        <v>2.5709350413438592E-3</v>
      </c>
      <c r="AO1738" s="13">
        <f t="shared" si="2268"/>
        <v>2.2514104228407304E-3</v>
      </c>
      <c r="AP1738" s="13">
        <f t="shared" si="2269"/>
        <v>1.3143982793711053E-3</v>
      </c>
      <c r="AQ1738" s="13">
        <f t="shared" si="2270"/>
        <v>5.755201781358876E-4</v>
      </c>
      <c r="AR1738" s="13">
        <f t="shared" si="2271"/>
        <v>6.4875383398476328E-3</v>
      </c>
      <c r="AS1738" s="13">
        <f t="shared" si="2272"/>
        <v>8.4410606772733782E-3</v>
      </c>
      <c r="AT1738" s="13">
        <f t="shared" si="2273"/>
        <v>5.4914130464379131E-3</v>
      </c>
      <c r="AU1738" s="13">
        <f t="shared" si="2274"/>
        <v>2.3816609783633147E-3</v>
      </c>
      <c r="AV1738" s="13">
        <f t="shared" si="2275"/>
        <v>7.7470620510934716E-4</v>
      </c>
      <c r="AW1738" s="13">
        <f t="shared" si="2276"/>
        <v>1.2761221976685765E-5</v>
      </c>
      <c r="AX1738" s="13">
        <f t="shared" si="2277"/>
        <v>3.1831959505241659E-4</v>
      </c>
      <c r="AY1738" s="13">
        <f t="shared" si="2278"/>
        <v>5.5751548955576872E-4</v>
      </c>
      <c r="AZ1738" s="13">
        <f t="shared" si="2279"/>
        <v>4.8822555369773318E-4</v>
      </c>
      <c r="BA1738" s="13">
        <f t="shared" si="2280"/>
        <v>2.8503147236726747E-4</v>
      </c>
      <c r="BB1738" s="13">
        <f t="shared" si="2281"/>
        <v>1.2480339203550409E-4</v>
      </c>
      <c r="BC1738" s="13">
        <f t="shared" si="2282"/>
        <v>4.3716959489997518E-5</v>
      </c>
      <c r="BD1738" s="13">
        <f t="shared" si="2283"/>
        <v>1.8937482799094771E-3</v>
      </c>
      <c r="BE1738" s="13">
        <f t="shared" si="2284"/>
        <v>2.4639922418667999E-3</v>
      </c>
      <c r="BF1738" s="13">
        <f t="shared" si="2285"/>
        <v>1.6029738039603633E-3</v>
      </c>
      <c r="BG1738" s="13">
        <f t="shared" si="2286"/>
        <v>6.9521999637369054E-4</v>
      </c>
      <c r="BH1738" s="13">
        <f t="shared" si="2287"/>
        <v>2.2614102090924695E-4</v>
      </c>
      <c r="BI1738" s="13">
        <f t="shared" si="2288"/>
        <v>5.8847284720951135E-5</v>
      </c>
      <c r="BJ1738" s="14">
        <f t="shared" si="2289"/>
        <v>0.28501276851173768</v>
      </c>
      <c r="BK1738" s="14">
        <f t="shared" si="2290"/>
        <v>0.23471214230149226</v>
      </c>
      <c r="BL1738" s="14">
        <f t="shared" si="2291"/>
        <v>0.43590565642345241</v>
      </c>
      <c r="BM1738" s="14">
        <f t="shared" si="2292"/>
        <v>0.58586423988133696</v>
      </c>
      <c r="BN1738" s="14">
        <f t="shared" si="2293"/>
        <v>0.41151986250720685</v>
      </c>
    </row>
    <row r="1739" spans="1:66" x14ac:dyDescent="0.25">
      <c r="A1739" t="s">
        <v>290</v>
      </c>
      <c r="B1739" t="s">
        <v>312</v>
      </c>
      <c r="C1739" t="s">
        <v>313</v>
      </c>
      <c r="D1739" t="s">
        <v>410</v>
      </c>
      <c r="E1739" s="10">
        <f>VLOOKUP(A1739,home!$A$2:$E$405,3,FALSE)</f>
        <v>1.6512</v>
      </c>
      <c r="F1739" s="10">
        <f>VLOOKUP(B1739,home!$B$2:$E$405,3,FALSE)</f>
        <v>1.0497000000000001</v>
      </c>
      <c r="G1739" s="10">
        <f>VLOOKUP(C1739,away!$B$2:$E$405,4,FALSE)</f>
        <v>1.022</v>
      </c>
      <c r="H1739" s="10">
        <f>VLOOKUP(A1739,away!$A$2:$E$405,3,FALSE)</f>
        <v>1.1418999999999999</v>
      </c>
      <c r="I1739" s="10">
        <f>VLOOKUP(C1739,away!$B$2:$E$405,3,FALSE)</f>
        <v>0.93049999999999999</v>
      </c>
      <c r="J1739" s="10">
        <f>VLOOKUP(B1739,home!$B$2:$E$405,4,FALSE)</f>
        <v>0.81740000000000002</v>
      </c>
      <c r="K1739" s="12">
        <f t="shared" si="2238"/>
        <v>1.77139646208</v>
      </c>
      <c r="L1739" s="12">
        <f t="shared" si="2239"/>
        <v>0.86851852032999988</v>
      </c>
      <c r="M1739" s="13">
        <f t="shared" si="2240"/>
        <v>7.1367336777449691E-2</v>
      </c>
      <c r="N1739" s="13">
        <f t="shared" si="2241"/>
        <v>0.12641984787564625</v>
      </c>
      <c r="O1739" s="13">
        <f t="shared" si="2242"/>
        <v>6.1983853737843396E-2</v>
      </c>
      <c r="P1739" s="13">
        <f t="shared" si="2243"/>
        <v>0.10979797921729996</v>
      </c>
      <c r="Q1739" s="13">
        <f t="shared" si="2244"/>
        <v>0.11196983563180581</v>
      </c>
      <c r="R1739" s="13">
        <f t="shared" si="2245"/>
        <v>2.6917062466371437E-2</v>
      </c>
      <c r="S1739" s="13">
        <f t="shared" si="2246"/>
        <v>4.2230790668974165E-2</v>
      </c>
      <c r="T1739" s="13">
        <f t="shared" si="2247"/>
        <v>9.7247875964529273E-2</v>
      </c>
      <c r="U1739" s="13">
        <f t="shared" si="2248"/>
        <v>4.7680789222516715E-2</v>
      </c>
      <c r="V1739" s="13">
        <f t="shared" si="2249"/>
        <v>7.2190751019485392E-3</v>
      </c>
      <c r="W1739" s="13">
        <f t="shared" si="2250"/>
        <v>6.6114323565953301E-2</v>
      </c>
      <c r="X1739" s="13">
        <f t="shared" si="2251"/>
        <v>5.7421514476120601E-2</v>
      </c>
      <c r="Y1739" s="13">
        <f t="shared" si="2252"/>
        <v>2.4935824393953965E-2</v>
      </c>
      <c r="Z1739" s="13">
        <f t="shared" si="2253"/>
        <v>7.7926557549743668E-3</v>
      </c>
      <c r="AA1739" s="13">
        <f t="shared" si="2254"/>
        <v>1.3803882834568943E-2</v>
      </c>
      <c r="AB1739" s="13">
        <f t="shared" si="2255"/>
        <v>1.2226074608061136E-2</v>
      </c>
      <c r="AC1739" s="13">
        <f t="shared" si="2256"/>
        <v>6.9415496447942937E-4</v>
      </c>
      <c r="AD1739" s="13">
        <f t="shared" si="2257"/>
        <v>2.9278669714385509E-2</v>
      </c>
      <c r="AE1739" s="13">
        <f t="shared" si="2258"/>
        <v>2.5429066897568884E-2</v>
      </c>
      <c r="AF1739" s="13">
        <f t="shared" si="2259"/>
        <v>1.1042807777624553E-2</v>
      </c>
      <c r="AG1739" s="13">
        <f t="shared" si="2260"/>
        <v>3.196961023770364E-3</v>
      </c>
      <c r="AH1739" s="13">
        <f t="shared" si="2261"/>
        <v>1.6920164614378484E-3</v>
      </c>
      <c r="AI1739" s="13">
        <f t="shared" si="2262"/>
        <v>2.9972319735721252E-3</v>
      </c>
      <c r="AJ1739" s="13">
        <f t="shared" si="2263"/>
        <v>2.6546430570093598E-3</v>
      </c>
      <c r="AK1739" s="13">
        <f t="shared" si="2264"/>
        <v>1.5674751064238717E-3</v>
      </c>
      <c r="AL1739" s="13">
        <f t="shared" si="2265"/>
        <v>4.2718036460388467E-5</v>
      </c>
      <c r="AM1739" s="13">
        <f t="shared" si="2266"/>
        <v>1.0372826389294262E-2</v>
      </c>
      <c r="AN1739" s="13">
        <f t="shared" si="2267"/>
        <v>9.0089918272698282E-3</v>
      </c>
      <c r="AO1739" s="13">
        <f t="shared" si="2268"/>
        <v>3.9122381257427263E-3</v>
      </c>
      <c r="AP1739" s="13">
        <f t="shared" si="2269"/>
        <v>1.132617089382895E-3</v>
      </c>
      <c r="AQ1739" s="13">
        <f t="shared" si="2270"/>
        <v>2.4592472964282572E-4</v>
      </c>
      <c r="AR1739" s="13">
        <f t="shared" si="2271"/>
        <v>2.939095266924006E-4</v>
      </c>
      <c r="AS1739" s="13">
        <f t="shared" si="2272"/>
        <v>5.206302957545257E-4</v>
      </c>
      <c r="AT1739" s="13">
        <f t="shared" si="2273"/>
        <v>4.611213319756155E-4</v>
      </c>
      <c r="AU1739" s="13">
        <f t="shared" si="2274"/>
        <v>2.7227623201707413E-4</v>
      </c>
      <c r="AV1739" s="13">
        <f t="shared" si="2275"/>
        <v>1.2057728852587957E-4</v>
      </c>
      <c r="AW1739" s="13">
        <f t="shared" si="2276"/>
        <v>1.8255916390045363E-6</v>
      </c>
      <c r="AX1739" s="13">
        <f t="shared" si="2277"/>
        <v>3.0623979946276516E-3</v>
      </c>
      <c r="AY1739" s="13">
        <f t="shared" si="2278"/>
        <v>2.6597493749555669E-3</v>
      </c>
      <c r="AZ1739" s="13">
        <f t="shared" si="2279"/>
        <v>1.1550207957925255E-3</v>
      </c>
      <c r="BA1739" s="13">
        <f t="shared" si="2280"/>
        <v>3.3438565083736775E-4</v>
      </c>
      <c r="BB1739" s="13">
        <f t="shared" si="2281"/>
        <v>7.2605032671213649E-5</v>
      </c>
      <c r="BC1739" s="13">
        <f t="shared" si="2282"/>
        <v>1.2611763108822758E-5</v>
      </c>
      <c r="BD1739" s="13">
        <f t="shared" si="2283"/>
        <v>4.2544311205629041E-5</v>
      </c>
      <c r="BE1739" s="13">
        <f t="shared" si="2284"/>
        <v>7.5362842351281773E-5</v>
      </c>
      <c r="BF1739" s="13">
        <f t="shared" si="2285"/>
        <v>6.6748736156676679E-5</v>
      </c>
      <c r="BG1739" s="13">
        <f t="shared" si="2286"/>
        <v>3.9412825025416143E-5</v>
      </c>
      <c r="BH1739" s="13">
        <f t="shared" si="2287"/>
        <v>1.7453934702650058E-5</v>
      </c>
      <c r="BI1739" s="13">
        <f t="shared" si="2288"/>
        <v>6.1835676363299273E-6</v>
      </c>
      <c r="BJ1739" s="14">
        <f t="shared" si="2289"/>
        <v>0.58502609609468414</v>
      </c>
      <c r="BK1739" s="14">
        <f t="shared" si="2290"/>
        <v>0.23401180414156778</v>
      </c>
      <c r="BL1739" s="14">
        <f t="shared" si="2291"/>
        <v>0.17343925035984831</v>
      </c>
      <c r="BM1739" s="14">
        <f t="shared" si="2292"/>
        <v>0.48915596686134155</v>
      </c>
      <c r="BN1739" s="14">
        <f t="shared" si="2293"/>
        <v>0.50845591570641657</v>
      </c>
    </row>
    <row r="1740" spans="1:66" x14ac:dyDescent="0.25">
      <c r="A1740" t="s">
        <v>290</v>
      </c>
      <c r="B1740" t="s">
        <v>308</v>
      </c>
      <c r="C1740" t="s">
        <v>294</v>
      </c>
      <c r="D1740" t="s">
        <v>410</v>
      </c>
      <c r="E1740" s="10">
        <f>VLOOKUP(A1740,home!$A$2:$E$405,3,FALSE)</f>
        <v>1.6512</v>
      </c>
      <c r="F1740" s="10">
        <f>VLOOKUP(B1740,home!$B$2:$E$405,3,FALSE)</f>
        <v>0.72670000000000001</v>
      </c>
      <c r="G1740" s="10">
        <f>VLOOKUP(C1740,away!$B$2:$E$405,4,FALSE)</f>
        <v>0.75700000000000001</v>
      </c>
      <c r="H1740" s="10">
        <f>VLOOKUP(A1740,away!$A$2:$E$405,3,FALSE)</f>
        <v>1.1418999999999999</v>
      </c>
      <c r="I1740" s="10">
        <f>VLOOKUP(C1740,away!$B$2:$E$405,3,FALSE)</f>
        <v>0.93049999999999999</v>
      </c>
      <c r="J1740" s="10">
        <f>VLOOKUP(B1740,home!$B$2:$E$405,4,FALSE)</f>
        <v>0.64219999999999999</v>
      </c>
      <c r="K1740" s="12">
        <f t="shared" si="2238"/>
        <v>0.90834476927999996</v>
      </c>
      <c r="L1740" s="12">
        <f t="shared" si="2239"/>
        <v>0.68236187148999994</v>
      </c>
      <c r="M1740" s="13">
        <f t="shared" si="2240"/>
        <v>0.20378156048515186</v>
      </c>
      <c r="N1740" s="13">
        <f t="shared" si="2241"/>
        <v>0.18510391454240363</v>
      </c>
      <c r="O1740" s="13">
        <f t="shared" si="2242"/>
        <v>0.13905276698780086</v>
      </c>
      <c r="P1740" s="13">
        <f t="shared" si="2243"/>
        <v>0.12630785354727955</v>
      </c>
      <c r="Q1740" s="13">
        <f t="shared" si="2244"/>
        <v>8.4069086273922219E-2</v>
      </c>
      <c r="R1740" s="13">
        <f t="shared" si="2245"/>
        <v>4.7442153158829339E-2</v>
      </c>
      <c r="S1740" s="13">
        <f t="shared" si="2246"/>
        <v>1.9572028290660102E-2</v>
      </c>
      <c r="T1740" s="13">
        <f t="shared" si="2247"/>
        <v>5.7365539044327826E-2</v>
      </c>
      <c r="U1740" s="13">
        <f t="shared" si="2248"/>
        <v>4.3093831665203253E-2</v>
      </c>
      <c r="V1740" s="13">
        <f t="shared" si="2249"/>
        <v>1.347903486608388E-3</v>
      </c>
      <c r="W1740" s="13">
        <f t="shared" si="2250"/>
        <v>2.5454571591688763E-2</v>
      </c>
      <c r="X1740" s="13">
        <f t="shared" si="2251"/>
        <v>1.7369229109280931E-2</v>
      </c>
      <c r="Y1740" s="13">
        <f t="shared" si="2252"/>
        <v>5.9260498406737607E-3</v>
      </c>
      <c r="Z1740" s="13">
        <f t="shared" si="2253"/>
        <v>1.0790905472324667E-2</v>
      </c>
      <c r="AA1740" s="13">
        <f t="shared" si="2254"/>
        <v>9.8018625415810384E-3</v>
      </c>
      <c r="AB1740" s="13">
        <f t="shared" si="2255"/>
        <v>4.4517352844233504E-3</v>
      </c>
      <c r="AC1740" s="13">
        <f t="shared" si="2256"/>
        <v>5.2216082436837036E-5</v>
      </c>
      <c r="AD1740" s="13">
        <f t="shared" si="2257"/>
        <v>5.7803817398934428E-3</v>
      </c>
      <c r="AE1740" s="13">
        <f t="shared" si="2258"/>
        <v>3.9443121019603119E-3</v>
      </c>
      <c r="AF1740" s="13">
        <f t="shared" si="2259"/>
        <v>1.3457240938171469E-3</v>
      </c>
      <c r="AG1740" s="13">
        <f t="shared" si="2260"/>
        <v>3.060902703887509E-4</v>
      </c>
      <c r="AH1740" s="13">
        <f t="shared" si="2261"/>
        <v>1.8408256132917851E-3</v>
      </c>
      <c r="AI1740" s="13">
        <f t="shared" si="2262"/>
        <v>1.6721043169902409E-3</v>
      </c>
      <c r="AJ1740" s="13">
        <f t="shared" si="2263"/>
        <v>7.59423605014296E-4</v>
      </c>
      <c r="AK1740" s="13">
        <f t="shared" si="2264"/>
        <v>2.2993948642749886E-4</v>
      </c>
      <c r="AL1740" s="13">
        <f t="shared" si="2265"/>
        <v>1.2945825476148017E-6</v>
      </c>
      <c r="AM1740" s="13">
        <f t="shared" si="2266"/>
        <v>1.050115903574767E-3</v>
      </c>
      <c r="AN1740" s="13">
        <f t="shared" si="2267"/>
        <v>7.1655905324469031E-4</v>
      </c>
      <c r="AO1740" s="13">
        <f t="shared" si="2268"/>
        <v>2.4447628830257472E-4</v>
      </c>
      <c r="AP1740" s="13">
        <f t="shared" si="2269"/>
        <v>5.5607099207024558E-5</v>
      </c>
      <c r="AQ1740" s="13">
        <f t="shared" si="2270"/>
        <v>9.4860410707588412E-6</v>
      </c>
      <c r="AR1740" s="13">
        <f t="shared" si="2271"/>
        <v>2.5122184211450198E-4</v>
      </c>
      <c r="AS1740" s="13">
        <f t="shared" si="2272"/>
        <v>2.2819604621359386E-4</v>
      </c>
      <c r="AT1740" s="13">
        <f t="shared" si="2273"/>
        <v>1.0364034247424755E-4</v>
      </c>
      <c r="AU1740" s="13">
        <f t="shared" si="2274"/>
        <v>3.1380387657623525E-5</v>
      </c>
      <c r="AV1740" s="13">
        <f t="shared" si="2275"/>
        <v>7.1260527466952495E-6</v>
      </c>
      <c r="AW1740" s="13">
        <f t="shared" si="2276"/>
        <v>2.2289109535789278E-8</v>
      </c>
      <c r="AX1740" s="13">
        <f t="shared" si="2277"/>
        <v>1.5897788135831332E-4</v>
      </c>
      <c r="AY1740" s="13">
        <f t="shared" si="2278"/>
        <v>1.0848044464917386E-4</v>
      </c>
      <c r="AZ1740" s="13">
        <f t="shared" si="2279"/>
        <v>3.7011459615438816E-5</v>
      </c>
      <c r="BA1740" s="13">
        <f t="shared" si="2280"/>
        <v>8.4184029499224622E-6</v>
      </c>
      <c r="BB1740" s="13">
        <f t="shared" si="2281"/>
        <v>1.4360992979665065E-6</v>
      </c>
      <c r="BC1740" s="13">
        <f t="shared" si="2282"/>
        <v>1.9598788092118016E-7</v>
      </c>
      <c r="BD1740" s="13">
        <f t="shared" si="2283"/>
        <v>2.8570701057402793E-5</v>
      </c>
      <c r="BE1740" s="13">
        <f t="shared" si="2284"/>
        <v>2.595204686015439E-5</v>
      </c>
      <c r="BF1740" s="13">
        <f t="shared" si="2285"/>
        <v>1.1786703008765341E-5</v>
      </c>
      <c r="BG1740" s="13">
        <f t="shared" si="2286"/>
        <v>3.5687966750229456E-6</v>
      </c>
      <c r="BH1740" s="13">
        <f t="shared" si="2287"/>
        <v>8.1042444809523706E-7</v>
      </c>
      <c r="BI1740" s="13">
        <f t="shared" si="2288"/>
        <v>1.4722896166478792E-7</v>
      </c>
      <c r="BJ1740" s="14">
        <f t="shared" si="2289"/>
        <v>0.38905566326950847</v>
      </c>
      <c r="BK1740" s="14">
        <f t="shared" si="2290"/>
        <v>0.35117133691933355</v>
      </c>
      <c r="BL1740" s="14">
        <f t="shared" si="2291"/>
        <v>0.24903704323177953</v>
      </c>
      <c r="BM1740" s="14">
        <f t="shared" si="2292"/>
        <v>0.21418915574201894</v>
      </c>
      <c r="BN1740" s="14">
        <f t="shared" si="2293"/>
        <v>0.78575733499538747</v>
      </c>
    </row>
    <row r="1741" spans="1:66" x14ac:dyDescent="0.25">
      <c r="A1741" t="s">
        <v>290</v>
      </c>
      <c r="B1741" t="s">
        <v>291</v>
      </c>
      <c r="C1741" t="s">
        <v>316</v>
      </c>
      <c r="D1741" t="s">
        <v>410</v>
      </c>
      <c r="E1741" s="10">
        <f>VLOOKUP(A1741,home!$A$2:$E$405,3,FALSE)</f>
        <v>1.6512</v>
      </c>
      <c r="F1741" s="10">
        <f>VLOOKUP(B1741,home!$B$2:$E$405,3,FALSE)</f>
        <v>0.90839999999999999</v>
      </c>
      <c r="G1741" s="10">
        <f>VLOOKUP(C1741,away!$B$2:$E$405,4,FALSE)</f>
        <v>1.4382999999999999</v>
      </c>
      <c r="H1741" s="10">
        <f>VLOOKUP(A1741,away!$A$2:$E$405,3,FALSE)</f>
        <v>1.1418999999999999</v>
      </c>
      <c r="I1741" s="10">
        <f>VLOOKUP(C1741,away!$B$2:$E$405,3,FALSE)</f>
        <v>0.76629999999999998</v>
      </c>
      <c r="J1741" s="10">
        <f>VLOOKUP(B1741,home!$B$2:$E$405,4,FALSE)</f>
        <v>0.71150000000000002</v>
      </c>
      <c r="K1741" s="12">
        <f t="shared" si="2238"/>
        <v>2.1573782000640001</v>
      </c>
      <c r="L1741" s="12">
        <f t="shared" si="2239"/>
        <v>0.62258951565499998</v>
      </c>
      <c r="M1741" s="13">
        <f t="shared" si="2240"/>
        <v>6.2040510278294228E-2</v>
      </c>
      <c r="N1741" s="13">
        <f t="shared" si="2241"/>
        <v>0.1338448443952385</v>
      </c>
      <c r="O1741" s="13">
        <f t="shared" si="2242"/>
        <v>3.8625771245152256E-2</v>
      </c>
      <c r="P1741" s="13">
        <f t="shared" si="2243"/>
        <v>8.3330396844950375E-2</v>
      </c>
      <c r="Q1741" s="13">
        <f t="shared" si="2244"/>
        <v>0.14437697474462291</v>
      </c>
      <c r="R1741" s="13">
        <f t="shared" si="2245"/>
        <v>1.2024000105660081E-2</v>
      </c>
      <c r="S1741" s="13">
        <f t="shared" si="2246"/>
        <v>2.798153580293149E-2</v>
      </c>
      <c r="T1741" s="13">
        <f t="shared" si="2247"/>
        <v>8.9887590777988954E-2</v>
      </c>
      <c r="U1741" s="13">
        <f t="shared" si="2248"/>
        <v>2.5940315705518295E-2</v>
      </c>
      <c r="V1741" s="13">
        <f t="shared" si="2249"/>
        <v>4.1759676635836438E-3</v>
      </c>
      <c r="W1741" s="13">
        <f t="shared" si="2250"/>
        <v>0.10382524596841339</v>
      </c>
      <c r="X1741" s="13">
        <f t="shared" si="2251"/>
        <v>6.4640509600235735E-2</v>
      </c>
      <c r="Y1741" s="13">
        <f t="shared" si="2252"/>
        <v>2.012225178185157E-2</v>
      </c>
      <c r="Z1741" s="13">
        <f t="shared" si="2253"/>
        <v>2.4953388006728602E-3</v>
      </c>
      <c r="AA1741" s="13">
        <f t="shared" si="2254"/>
        <v>5.3833895303454756E-3</v>
      </c>
      <c r="AB1741" s="13">
        <f t="shared" si="2255"/>
        <v>5.8070036076100532E-3</v>
      </c>
      <c r="AC1741" s="13">
        <f t="shared" si="2256"/>
        <v>3.5056231913748132E-4</v>
      </c>
      <c r="AD1741" s="13">
        <f t="shared" si="2257"/>
        <v>5.5997580567134442E-2</v>
      </c>
      <c r="AE1741" s="13">
        <f t="shared" si="2258"/>
        <v>3.4863506563144075E-2</v>
      </c>
      <c r="AF1741" s="13">
        <f t="shared" si="2259"/>
        <v>1.0852826832591389E-2</v>
      </c>
      <c r="AG1741" s="13">
        <f t="shared" si="2260"/>
        <v>2.2522854003968872E-3</v>
      </c>
      <c r="AH1741" s="13">
        <f t="shared" si="2261"/>
        <v>3.8839294382651097E-4</v>
      </c>
      <c r="AI1741" s="13">
        <f t="shared" si="2262"/>
        <v>8.3791047006999658E-4</v>
      </c>
      <c r="AJ1741" s="13">
        <f t="shared" si="2263"/>
        <v>9.0384489086719479E-4</v>
      </c>
      <c r="AK1741" s="13">
        <f t="shared" si="2264"/>
        <v>6.4997842126537041E-4</v>
      </c>
      <c r="AL1741" s="13">
        <f t="shared" si="2265"/>
        <v>1.88344660877703E-5</v>
      </c>
      <c r="AM1741" s="13">
        <f t="shared" si="2266"/>
        <v>2.4161591914372647E-2</v>
      </c>
      <c r="AN1741" s="13">
        <f t="shared" si="2267"/>
        <v>1.504275380742303E-2</v>
      </c>
      <c r="AO1741" s="13">
        <f t="shared" si="2268"/>
        <v>4.6827304035404549E-3</v>
      </c>
      <c r="AP1741" s="13">
        <f t="shared" si="2269"/>
        <v>9.7180628462773162E-4</v>
      </c>
      <c r="AQ1741" s="13">
        <f t="shared" si="2270"/>
        <v>1.5125910101421606E-4</v>
      </c>
      <c r="AR1741" s="13">
        <f t="shared" si="2271"/>
        <v>4.8361874956153421E-5</v>
      </c>
      <c r="AS1741" s="13">
        <f t="shared" si="2272"/>
        <v>1.0433485474462651E-4</v>
      </c>
      <c r="AT1741" s="13">
        <f t="shared" si="2273"/>
        <v>1.1254487056645063E-4</v>
      </c>
      <c r="AU1741" s="13">
        <f t="shared" si="2274"/>
        <v>8.0933950096361712E-5</v>
      </c>
      <c r="AV1741" s="13">
        <f t="shared" si="2275"/>
        <v>4.3651284895739608E-5</v>
      </c>
      <c r="AW1741" s="13">
        <f t="shared" si="2276"/>
        <v>7.0271447837355293E-7</v>
      </c>
      <c r="AX1741" s="13">
        <f t="shared" si="2277"/>
        <v>8.6876152791517027E-3</v>
      </c>
      <c r="AY1741" s="13">
        <f t="shared" si="2278"/>
        <v>5.408818188844036E-3</v>
      </c>
      <c r="AZ1741" s="13">
        <f t="shared" si="2279"/>
        <v>1.6837367482291812E-3</v>
      </c>
      <c r="BA1741" s="13">
        <f t="shared" si="2280"/>
        <v>3.4942561552351025E-4</v>
      </c>
      <c r="BB1741" s="13">
        <f t="shared" si="2281"/>
        <v>5.4387181181558098E-5</v>
      </c>
      <c r="BC1741" s="13">
        <f t="shared" si="2282"/>
        <v>6.7721777579333979E-6</v>
      </c>
      <c r="BD1741" s="13">
        <f t="shared" si="2283"/>
        <v>5.0182660508532046E-6</v>
      </c>
      <c r="BE1741" s="13">
        <f t="shared" si="2284"/>
        <v>1.0826297780231965E-5</v>
      </c>
      <c r="BF1741" s="13">
        <f t="shared" si="2285"/>
        <v>1.1678209409236859E-5</v>
      </c>
      <c r="BG1741" s="13">
        <f t="shared" si="2286"/>
        <v>8.3981047984232945E-6</v>
      </c>
      <c r="BH1741" s="13">
        <f t="shared" si="2287"/>
        <v>4.529472053492823E-6</v>
      </c>
      <c r="BI1741" s="13">
        <f t="shared" si="2288"/>
        <v>1.9543568532009056E-6</v>
      </c>
      <c r="BJ1741" s="14">
        <f t="shared" si="2289"/>
        <v>0.72186451333328405</v>
      </c>
      <c r="BK1741" s="14">
        <f t="shared" si="2290"/>
        <v>0.18330662556382904</v>
      </c>
      <c r="BL1741" s="14">
        <f t="shared" si="2291"/>
        <v>9.0992838462520015E-2</v>
      </c>
      <c r="BM1741" s="14">
        <f t="shared" si="2292"/>
        <v>0.51900870307202196</v>
      </c>
      <c r="BN1741" s="14">
        <f t="shared" si="2293"/>
        <v>0.47424249761391835</v>
      </c>
    </row>
    <row r="1742" spans="1:66" x14ac:dyDescent="0.25">
      <c r="A1742" t="s">
        <v>338</v>
      </c>
      <c r="B1742" t="s">
        <v>76</v>
      </c>
      <c r="C1742" t="s">
        <v>81</v>
      </c>
      <c r="D1742" t="s">
        <v>411</v>
      </c>
      <c r="E1742" s="10">
        <f>VLOOKUP(A1742,home!$A$2:$E$405,3,FALSE)</f>
        <v>1.3033999999999999</v>
      </c>
      <c r="F1742" s="10">
        <f>VLOOKUP(B1742,home!$B$2:$E$405,3,FALSE)</f>
        <v>0.86309999999999998</v>
      </c>
      <c r="G1742" s="10">
        <f>VLOOKUP(C1742,away!$B$2:$E$405,4,FALSE)</f>
        <v>1.1508</v>
      </c>
      <c r="H1742" s="10">
        <f>VLOOKUP(A1742,away!$A$2:$E$405,3,FALSE)</f>
        <v>1.0085</v>
      </c>
      <c r="I1742" s="10">
        <f>VLOOKUP(C1742,away!$B$2:$E$405,3,FALSE)</f>
        <v>0.86760000000000004</v>
      </c>
      <c r="J1742" s="10">
        <f>VLOOKUP(B1742,home!$B$2:$E$405,4,FALSE)</f>
        <v>0.74370000000000003</v>
      </c>
      <c r="K1742" s="12">
        <f t="shared" si="2238"/>
        <v>1.294609192632</v>
      </c>
      <c r="L1742" s="12">
        <f t="shared" si="2239"/>
        <v>0.65071861002000009</v>
      </c>
      <c r="M1742" s="13">
        <f t="shared" si="2240"/>
        <v>0.1429403594285571</v>
      </c>
      <c r="N1742" s="13">
        <f t="shared" si="2241"/>
        <v>0.18505190331433219</v>
      </c>
      <c r="O1742" s="13">
        <f t="shared" si="2242"/>
        <v>9.301395200310987E-2</v>
      </c>
      <c r="P1742" s="13">
        <f t="shared" si="2243"/>
        <v>0.12041671730625766</v>
      </c>
      <c r="Q1742" s="13">
        <f t="shared" si="2244"/>
        <v>0.1197849475723913</v>
      </c>
      <c r="R1742" s="13">
        <f t="shared" si="2245"/>
        <v>3.0262954779965327E-2</v>
      </c>
      <c r="S1742" s="13">
        <f t="shared" si="2246"/>
        <v>2.5360552234483691E-2</v>
      </c>
      <c r="T1742" s="13">
        <f t="shared" si="2247"/>
        <v>7.7946294585625048E-2</v>
      </c>
      <c r="U1742" s="13">
        <f t="shared" si="2248"/>
        <v>3.9178699454349639E-2</v>
      </c>
      <c r="V1742" s="13">
        <f t="shared" si="2249"/>
        <v>2.373821782392272E-3</v>
      </c>
      <c r="W1742" s="13">
        <f t="shared" si="2250"/>
        <v>5.1691564755386644E-2</v>
      </c>
      <c r="X1742" s="13">
        <f t="shared" si="2251"/>
        <v>3.3636663167384021E-2</v>
      </c>
      <c r="Y1742" s="13">
        <f t="shared" si="2252"/>
        <v>1.094400135099553E-2</v>
      </c>
      <c r="Z1742" s="13">
        <f t="shared" si="2253"/>
        <v>6.5642226231723867E-3</v>
      </c>
      <c r="AA1742" s="13">
        <f t="shared" si="2254"/>
        <v>8.4981029504419131E-3</v>
      </c>
      <c r="AB1742" s="13">
        <f t="shared" si="2255"/>
        <v>5.5008610997876132E-3</v>
      </c>
      <c r="AC1742" s="13">
        <f t="shared" si="2256"/>
        <v>1.2498561797404589E-4</v>
      </c>
      <c r="AD1742" s="13">
        <f t="shared" si="2257"/>
        <v>1.6730093728463978E-2</v>
      </c>
      <c r="AE1742" s="13">
        <f t="shared" si="2258"/>
        <v>1.0886583336490398E-2</v>
      </c>
      <c r="AF1742" s="13">
        <f t="shared" si="2259"/>
        <v>3.5420511882939629E-3</v>
      </c>
      <c r="AG1742" s="13">
        <f t="shared" si="2260"/>
        <v>7.6829287528877924E-4</v>
      </c>
      <c r="AH1742" s="13">
        <f t="shared" si="2261"/>
        <v>1.0678654553031434E-3</v>
      </c>
      <c r="AI1742" s="13">
        <f t="shared" si="2262"/>
        <v>1.3824684349296053E-3</v>
      </c>
      <c r="AJ1742" s="13">
        <f t="shared" si="2263"/>
        <v>8.9487817219172094E-4</v>
      </c>
      <c r="AK1742" s="13">
        <f t="shared" si="2264"/>
        <v>3.8617250266837448E-4</v>
      </c>
      <c r="AL1742" s="13">
        <f t="shared" si="2265"/>
        <v>4.2116468398698544E-6</v>
      </c>
      <c r="AM1742" s="13">
        <f t="shared" si="2266"/>
        <v>4.3317866268928829E-3</v>
      </c>
      <c r="AN1742" s="13">
        <f t="shared" si="2267"/>
        <v>2.818774172754961E-3</v>
      </c>
      <c r="AO1742" s="13">
        <f t="shared" si="2268"/>
        <v>9.1711440582769178E-4</v>
      </c>
      <c r="AP1742" s="13">
        <f t="shared" si="2269"/>
        <v>1.9892780379650467E-4</v>
      </c>
      <c r="AQ1742" s="13">
        <f t="shared" si="2270"/>
        <v>3.2361505995198199E-5</v>
      </c>
      <c r="AR1742" s="13">
        <f t="shared" si="2271"/>
        <v>1.389759849526472E-4</v>
      </c>
      <c r="AS1742" s="13">
        <f t="shared" si="2272"/>
        <v>1.7991958767478355E-4</v>
      </c>
      <c r="AT1742" s="13">
        <f t="shared" si="2273"/>
        <v>1.1646277606916699E-4</v>
      </c>
      <c r="AU1742" s="13">
        <f t="shared" si="2274"/>
        <v>5.0257926832861893E-5</v>
      </c>
      <c r="AV1742" s="13">
        <f t="shared" si="2275"/>
        <v>1.6266093520112379E-5</v>
      </c>
      <c r="AW1742" s="13">
        <f t="shared" si="2276"/>
        <v>9.8555612233794124E-8</v>
      </c>
      <c r="AX1742" s="13">
        <f t="shared" si="2277"/>
        <v>9.3466179794931387E-4</v>
      </c>
      <c r="AY1742" s="13">
        <f t="shared" si="2278"/>
        <v>6.0820182600037156E-4</v>
      </c>
      <c r="AZ1742" s="13">
        <f t="shared" si="2279"/>
        <v>1.9788412341329386E-4</v>
      </c>
      <c r="BA1742" s="13">
        <f t="shared" si="2280"/>
        <v>4.2922293910841587E-5</v>
      </c>
      <c r="BB1742" s="13">
        <f t="shared" si="2281"/>
        <v>6.9825838581331862E-6</v>
      </c>
      <c r="BC1742" s="13">
        <f t="shared" si="2282"/>
        <v>9.087394525025034E-7</v>
      </c>
      <c r="BD1742" s="13">
        <f t="shared" si="2283"/>
        <v>1.5072376625757835E-5</v>
      </c>
      <c r="BE1742" s="13">
        <f t="shared" si="2284"/>
        <v>1.9512837334517778E-5</v>
      </c>
      <c r="BF1742" s="13">
        <f t="shared" si="2285"/>
        <v>1.263074929379981E-5</v>
      </c>
      <c r="BG1742" s="13">
        <f t="shared" si="2286"/>
        <v>5.4506280485277914E-6</v>
      </c>
      <c r="BH1742" s="13">
        <f t="shared" si="2287"/>
        <v>1.7641082943104759E-6</v>
      </c>
      <c r="BI1742" s="13">
        <f t="shared" si="2288"/>
        <v>4.5676616292253951E-7</v>
      </c>
      <c r="BJ1742" s="14">
        <f t="shared" si="2289"/>
        <v>0.5210729217545037</v>
      </c>
      <c r="BK1742" s="14">
        <f t="shared" si="2290"/>
        <v>0.29182884984250501</v>
      </c>
      <c r="BL1742" s="14">
        <f t="shared" si="2291"/>
        <v>0.18074272468755659</v>
      </c>
      <c r="BM1742" s="14">
        <f t="shared" si="2292"/>
        <v>0.30812978123273599</v>
      </c>
      <c r="BN1742" s="14">
        <f t="shared" si="2293"/>
        <v>0.69147083440461343</v>
      </c>
    </row>
    <row r="1743" spans="1:66" x14ac:dyDescent="0.25">
      <c r="A1743" t="s">
        <v>338</v>
      </c>
      <c r="B1743" t="s">
        <v>92</v>
      </c>
      <c r="C1743" t="s">
        <v>82</v>
      </c>
      <c r="D1743" t="s">
        <v>411</v>
      </c>
      <c r="E1743" s="10">
        <f>VLOOKUP(A1743,home!$A$2:$E$405,3,FALSE)</f>
        <v>1.3033999999999999</v>
      </c>
      <c r="F1743" s="10">
        <f>VLOOKUP(B1743,home!$B$2:$E$405,3,FALSE)</f>
        <v>0.95899999999999996</v>
      </c>
      <c r="G1743" s="10">
        <f>VLOOKUP(C1743,away!$B$2:$E$405,4,FALSE)</f>
        <v>1.1508</v>
      </c>
      <c r="H1743" s="10">
        <f>VLOOKUP(A1743,away!$A$2:$E$405,3,FALSE)</f>
        <v>1.0085</v>
      </c>
      <c r="I1743" s="10">
        <f>VLOOKUP(C1743,away!$B$2:$E$405,3,FALSE)</f>
        <v>1.4874000000000001</v>
      </c>
      <c r="J1743" s="10">
        <f>VLOOKUP(B1743,home!$B$2:$E$405,4,FALSE)</f>
        <v>1.1154999999999999</v>
      </c>
      <c r="K1743" s="12">
        <f t="shared" si="2238"/>
        <v>1.43845465848</v>
      </c>
      <c r="L1743" s="12">
        <f t="shared" si="2239"/>
        <v>1.6732978549499999</v>
      </c>
      <c r="M1743" s="13">
        <f t="shared" si="2240"/>
        <v>4.4522860018587782E-2</v>
      </c>
      <c r="N1743" s="13">
        <f t="shared" si="2241"/>
        <v>6.4044115402590529E-2</v>
      </c>
      <c r="O1743" s="13">
        <f t="shared" si="2242"/>
        <v>7.4500006165342053E-2</v>
      </c>
      <c r="P1743" s="13">
        <f t="shared" si="2243"/>
        <v>0.10716488092532497</v>
      </c>
      <c r="Q1743" s="13">
        <f t="shared" si="2244"/>
        <v>4.6062278074543543E-2</v>
      </c>
      <c r="R1743" s="13">
        <f t="shared" si="2245"/>
        <v>6.2330350255114311E-2</v>
      </c>
      <c r="S1743" s="13">
        <f t="shared" si="2246"/>
        <v>6.4485478352831097E-2</v>
      </c>
      <c r="T1743" s="13">
        <f t="shared" si="2247"/>
        <v>7.7075911096244121E-2</v>
      </c>
      <c r="U1743" s="13">
        <f t="shared" si="2248"/>
        <v>8.9659382689159225E-2</v>
      </c>
      <c r="V1743" s="13">
        <f t="shared" si="2249"/>
        <v>1.7246018502776329E-2</v>
      </c>
      <c r="W1743" s="13">
        <f t="shared" si="2250"/>
        <v>2.208616615884278E-2</v>
      </c>
      <c r="X1743" s="13">
        <f t="shared" si="2251"/>
        <v>3.69567344576609E-2</v>
      </c>
      <c r="Y1743" s="13">
        <f t="shared" si="2252"/>
        <v>3.0919812246980372E-2</v>
      </c>
      <c r="Z1743" s="13">
        <f t="shared" si="2253"/>
        <v>3.4765747126721654E-2</v>
      </c>
      <c r="AA1743" s="13">
        <f t="shared" si="2254"/>
        <v>5.0008950909970429E-2</v>
      </c>
      <c r="AB1743" s="13">
        <f t="shared" si="2255"/>
        <v>3.5967804201072311E-2</v>
      </c>
      <c r="AC1743" s="13">
        <f t="shared" si="2256"/>
        <v>2.5944081289285825E-3</v>
      </c>
      <c r="AD1743" s="13">
        <f t="shared" si="2257"/>
        <v>7.9424871497876786E-3</v>
      </c>
      <c r="AE1743" s="13">
        <f t="shared" si="2258"/>
        <v>1.3290146710707664E-2</v>
      </c>
      <c r="AF1743" s="13">
        <f t="shared" si="2259"/>
        <v>1.1119186991498966E-2</v>
      </c>
      <c r="AG1743" s="13">
        <f t="shared" si="2260"/>
        <v>6.2019039138877206E-3</v>
      </c>
      <c r="AH1743" s="13">
        <f t="shared" si="2261"/>
        <v>1.4543362523219364E-2</v>
      </c>
      <c r="AI1743" s="13">
        <f t="shared" si="2262"/>
        <v>2.091996757148834E-2</v>
      </c>
      <c r="AJ1743" s="13">
        <f t="shared" si="2263"/>
        <v>1.5046212404228971E-2</v>
      </c>
      <c r="AK1743" s="13">
        <f t="shared" si="2264"/>
        <v>7.2144314417809099E-3</v>
      </c>
      <c r="AL1743" s="13">
        <f t="shared" si="2265"/>
        <v>2.4978578473373246E-4</v>
      </c>
      <c r="AM1743" s="13">
        <f t="shared" si="2266"/>
        <v>2.2849815281059237E-3</v>
      </c>
      <c r="AN1743" s="13">
        <f t="shared" si="2267"/>
        <v>3.8234546895800155E-3</v>
      </c>
      <c r="AO1743" s="13">
        <f t="shared" si="2268"/>
        <v>3.1988892652863791E-3</v>
      </c>
      <c r="AP1743" s="13">
        <f t="shared" si="2269"/>
        <v>1.7842315152754265E-3</v>
      </c>
      <c r="AQ1743" s="13">
        <f t="shared" si="2270"/>
        <v>7.4638769181113967E-4</v>
      </c>
      <c r="AR1743" s="13">
        <f t="shared" si="2271"/>
        <v>4.867075462772639E-3</v>
      </c>
      <c r="AS1743" s="13">
        <f t="shared" si="2272"/>
        <v>7.0010673725990034E-3</v>
      </c>
      <c r="AT1743" s="13">
        <f t="shared" si="2273"/>
        <v>5.0353589882236871E-3</v>
      </c>
      <c r="AU1743" s="13">
        <f t="shared" si="2274"/>
        <v>2.414378531243168E-3</v>
      </c>
      <c r="AV1743" s="13">
        <f t="shared" si="2275"/>
        <v>8.6824351140020863E-4</v>
      </c>
      <c r="AW1743" s="13">
        <f t="shared" si="2276"/>
        <v>1.6700699038310428E-5</v>
      </c>
      <c r="AX1743" s="13">
        <f t="shared" si="2277"/>
        <v>5.4780705394078661E-4</v>
      </c>
      <c r="AY1743" s="13">
        <f t="shared" si="2278"/>
        <v>9.166443682855971E-4</v>
      </c>
      <c r="AZ1743" s="13">
        <f t="shared" si="2279"/>
        <v>7.6690952760214369E-4</v>
      </c>
      <c r="BA1743" s="13">
        <f t="shared" si="2280"/>
        <v>4.2775602249246162E-4</v>
      </c>
      <c r="BB1743" s="13">
        <f t="shared" si="2281"/>
        <v>1.7894080871964495E-4</v>
      </c>
      <c r="BC1743" s="13">
        <f t="shared" si="2282"/>
        <v>5.9884254278720067E-5</v>
      </c>
      <c r="BD1743" s="13">
        <f t="shared" si="2283"/>
        <v>1.3573444886228715E-3</v>
      </c>
      <c r="BE1743" s="13">
        <f t="shared" si="2284"/>
        <v>1.9524785028217225E-3</v>
      </c>
      <c r="BF1743" s="13">
        <f t="shared" si="2285"/>
        <v>1.4042758989829818E-3</v>
      </c>
      <c r="BG1743" s="13">
        <f t="shared" si="2286"/>
        <v>6.7332906956108678E-4</v>
      </c>
      <c r="BH1743" s="13">
        <f t="shared" si="2287"/>
        <v>2.4213833420003728E-4</v>
      </c>
      <c r="BI1743" s="13">
        <f t="shared" si="2288"/>
        <v>6.9661002965326114E-5</v>
      </c>
      <c r="BJ1743" s="14">
        <f t="shared" si="2289"/>
        <v>0.33043462892812248</v>
      </c>
      <c r="BK1743" s="14">
        <f t="shared" si="2290"/>
        <v>0.23718007608146804</v>
      </c>
      <c r="BL1743" s="14">
        <f t="shared" si="2291"/>
        <v>0.39607581932476865</v>
      </c>
      <c r="BM1743" s="14">
        <f t="shared" si="2292"/>
        <v>0.59893183695033059</v>
      </c>
      <c r="BN1743" s="14">
        <f t="shared" si="2293"/>
        <v>0.39862449084150314</v>
      </c>
    </row>
    <row r="1744" spans="1:66" x14ac:dyDescent="0.25">
      <c r="A1744" t="s">
        <v>338</v>
      </c>
      <c r="B1744" t="s">
        <v>95</v>
      </c>
      <c r="C1744" t="s">
        <v>91</v>
      </c>
      <c r="D1744" t="s">
        <v>411</v>
      </c>
      <c r="E1744" s="10">
        <f>VLOOKUP(A1744,home!$A$2:$E$405,3,FALSE)</f>
        <v>1.3033999999999999</v>
      </c>
      <c r="F1744" s="10">
        <f>VLOOKUP(B1744,home!$B$2:$E$405,3,FALSE)</f>
        <v>0.93769999999999998</v>
      </c>
      <c r="G1744" s="10">
        <f>VLOOKUP(C1744,away!$B$2:$E$405,4,FALSE)</f>
        <v>1.2786999999999999</v>
      </c>
      <c r="H1744" s="10">
        <f>VLOOKUP(A1744,away!$A$2:$E$405,3,FALSE)</f>
        <v>1.0085</v>
      </c>
      <c r="I1744" s="10">
        <f>VLOOKUP(C1744,away!$B$2:$E$405,3,FALSE)</f>
        <v>1.3221000000000001</v>
      </c>
      <c r="J1744" s="10">
        <f>VLOOKUP(B1744,home!$B$2:$E$405,4,FALSE)</f>
        <v>0.99160000000000004</v>
      </c>
      <c r="K1744" s="12">
        <f t="shared" si="2238"/>
        <v>1.5628248127659998</v>
      </c>
      <c r="L1744" s="12">
        <f t="shared" si="2239"/>
        <v>1.32213781206</v>
      </c>
      <c r="M1744" s="13">
        <f t="shared" si="2240"/>
        <v>5.5856877157974674E-2</v>
      </c>
      <c r="N1744" s="13">
        <f t="shared" si="2241"/>
        <v>8.7294513586105224E-2</v>
      </c>
      <c r="O1744" s="13">
        <f t="shared" si="2242"/>
        <v>7.3850489354148827E-2</v>
      </c>
      <c r="P1744" s="13">
        <f t="shared" si="2243"/>
        <v>0.11541537719757511</v>
      </c>
      <c r="Q1744" s="13">
        <f t="shared" si="2244"/>
        <v>6.8213015925351977E-2</v>
      </c>
      <c r="R1744" s="13">
        <f t="shared" si="2245"/>
        <v>4.8820262207127332E-2</v>
      </c>
      <c r="S1744" s="13">
        <f t="shared" si="2246"/>
        <v>5.9619826471791711E-2</v>
      </c>
      <c r="T1744" s="13">
        <f t="shared" si="2247"/>
        <v>9.0187007629558807E-2</v>
      </c>
      <c r="U1744" s="13">
        <f t="shared" si="2248"/>
        <v>7.6297517143040797E-2</v>
      </c>
      <c r="V1744" s="13">
        <f t="shared" si="2249"/>
        <v>1.3687849515895202E-2</v>
      </c>
      <c r="W1744" s="13">
        <f t="shared" si="2250"/>
        <v>3.553499794724746E-2</v>
      </c>
      <c r="X1744" s="13">
        <f t="shared" si="2251"/>
        <v>4.6982164437530352E-2</v>
      </c>
      <c r="Y1744" s="13">
        <f t="shared" si="2252"/>
        <v>3.1058448047639763E-2</v>
      </c>
      <c r="Z1744" s="13">
        <f t="shared" si="2253"/>
        <v>2.1515704886242274E-2</v>
      </c>
      <c r="AA1744" s="13">
        <f t="shared" si="2254"/>
        <v>3.3625277460370091E-2</v>
      </c>
      <c r="AB1744" s="13">
        <f t="shared" si="2255"/>
        <v>2.6275208975603849E-2</v>
      </c>
      <c r="AC1744" s="13">
        <f t="shared" si="2256"/>
        <v>1.7676743617808315E-3</v>
      </c>
      <c r="AD1744" s="13">
        <f t="shared" si="2257"/>
        <v>1.3883744128386799E-2</v>
      </c>
      <c r="AE1744" s="13">
        <f t="shared" si="2258"/>
        <v>1.8356223085106194E-2</v>
      </c>
      <c r="AF1744" s="13">
        <f t="shared" si="2259"/>
        <v>1.2134728313713785E-2</v>
      </c>
      <c r="AG1744" s="13">
        <f t="shared" si="2260"/>
        <v>5.3479277142120243E-3</v>
      </c>
      <c r="AH1744" s="13">
        <f t="shared" si="2261"/>
        <v>7.1116817458062552E-3</v>
      </c>
      <c r="AI1744" s="13">
        <f t="shared" si="2262"/>
        <v>1.1114312692841041E-2</v>
      </c>
      <c r="AJ1744" s="13">
        <f t="shared" si="2263"/>
        <v>8.6848618266060391E-3</v>
      </c>
      <c r="AK1744" s="13">
        <f t="shared" si="2264"/>
        <v>4.5243058526880549E-3</v>
      </c>
      <c r="AL1744" s="13">
        <f t="shared" si="2265"/>
        <v>1.4609968448498571E-4</v>
      </c>
      <c r="AM1744" s="13">
        <f t="shared" si="2266"/>
        <v>4.3395719635874316E-3</v>
      </c>
      <c r="AN1744" s="13">
        <f t="shared" si="2267"/>
        <v>5.7375121812144048E-3</v>
      </c>
      <c r="AO1744" s="13">
        <f t="shared" si="2268"/>
        <v>3.7928909009692061E-3</v>
      </c>
      <c r="AP1744" s="13">
        <f t="shared" si="2269"/>
        <v>1.6715748257299023E-3</v>
      </c>
      <c r="AQ1744" s="13">
        <f t="shared" si="2270"/>
        <v>5.5251307069627742E-4</v>
      </c>
      <c r="AR1744" s="13">
        <f t="shared" si="2271"/>
        <v>1.8805246686934654E-3</v>
      </c>
      <c r="AS1744" s="13">
        <f t="shared" si="2272"/>
        <v>2.9389306132527092E-3</v>
      </c>
      <c r="AT1744" s="13">
        <f t="shared" si="2273"/>
        <v>2.2965168426944656E-3</v>
      </c>
      <c r="AU1744" s="13">
        <f t="shared" si="2274"/>
        <v>1.1963511682326479E-3</v>
      </c>
      <c r="AV1744" s="13">
        <f t="shared" si="2275"/>
        <v>4.6742182262389325E-4</v>
      </c>
      <c r="AW1744" s="13">
        <f t="shared" si="2276"/>
        <v>8.3855934086642344E-6</v>
      </c>
      <c r="AX1744" s="13">
        <f t="shared" si="2277"/>
        <v>1.130331790246351E-3</v>
      </c>
      <c r="AY1744" s="13">
        <f t="shared" si="2278"/>
        <v>1.4944544000581735E-3</v>
      </c>
      <c r="AZ1744" s="13">
        <f t="shared" si="2279"/>
        <v>9.8793733535817692E-4</v>
      </c>
      <c r="BA1744" s="13">
        <f t="shared" si="2280"/>
        <v>4.3539643567428203E-4</v>
      </c>
      <c r="BB1744" s="13">
        <f t="shared" si="2281"/>
        <v>1.4391352271027951E-4</v>
      </c>
      <c r="BC1744" s="13">
        <f t="shared" si="2282"/>
        <v>3.805470200840323E-5</v>
      </c>
      <c r="BD1744" s="13">
        <f t="shared" si="2283"/>
        <v>4.1438546183187144E-4</v>
      </c>
      <c r="BE1744" s="13">
        <f t="shared" si="2284"/>
        <v>6.4761188180034691E-4</v>
      </c>
      <c r="BF1744" s="13">
        <f t="shared" si="2285"/>
        <v>5.060519589598321E-4</v>
      </c>
      <c r="BG1744" s="13">
        <f t="shared" si="2286"/>
        <v>2.6362351933708901E-4</v>
      </c>
      <c r="BH1744" s="13">
        <f t="shared" si="2287"/>
        <v>1.0299934431217501E-4</v>
      </c>
      <c r="BI1744" s="13">
        <f t="shared" si="2288"/>
        <v>3.2193986197939144E-5</v>
      </c>
      <c r="BJ1744" s="14">
        <f t="shared" si="2289"/>
        <v>0.42931692194310511</v>
      </c>
      <c r="BK1744" s="14">
        <f t="shared" si="2290"/>
        <v>0.24798815878956065</v>
      </c>
      <c r="BL1744" s="14">
        <f t="shared" si="2291"/>
        <v>0.30105052852616859</v>
      </c>
      <c r="BM1744" s="14">
        <f t="shared" si="2292"/>
        <v>0.54893470991014404</v>
      </c>
      <c r="BN1744" s="14">
        <f t="shared" si="2293"/>
        <v>0.44945053542828317</v>
      </c>
    </row>
    <row r="1745" spans="1:66" x14ac:dyDescent="0.25">
      <c r="A1745" t="s">
        <v>338</v>
      </c>
      <c r="B1745" t="s">
        <v>86</v>
      </c>
      <c r="C1745" t="s">
        <v>84</v>
      </c>
      <c r="D1745" t="s">
        <v>411</v>
      </c>
      <c r="E1745" s="10">
        <f>VLOOKUP(A1745,home!$A$2:$E$405,3,FALSE)</f>
        <v>1.3033999999999999</v>
      </c>
      <c r="F1745" s="10">
        <f>VLOOKUP(B1745,home!$B$2:$E$405,3,FALSE)</f>
        <v>1.0229999999999999</v>
      </c>
      <c r="G1745" s="10">
        <f>VLOOKUP(C1745,away!$B$2:$E$405,4,FALSE)</f>
        <v>0.86309999999999998</v>
      </c>
      <c r="H1745" s="10">
        <f>VLOOKUP(A1745,away!$A$2:$E$405,3,FALSE)</f>
        <v>1.0085</v>
      </c>
      <c r="I1745" s="10">
        <f>VLOOKUP(C1745,away!$B$2:$E$405,3,FALSE)</f>
        <v>1.1154999999999999</v>
      </c>
      <c r="J1745" s="10">
        <f>VLOOKUP(B1745,home!$B$2:$E$405,4,FALSE)</f>
        <v>1.5424</v>
      </c>
      <c r="K1745" s="12">
        <f t="shared" si="2238"/>
        <v>1.1508387244199998</v>
      </c>
      <c r="L1745" s="12">
        <f t="shared" si="2239"/>
        <v>1.7351718511999998</v>
      </c>
      <c r="M1745" s="13">
        <f t="shared" si="2240"/>
        <v>5.5798372559530962E-2</v>
      </c>
      <c r="N1745" s="13">
        <f t="shared" si="2241"/>
        <v>6.4214927901122529E-2</v>
      </c>
      <c r="O1745" s="13">
        <f t="shared" si="2242"/>
        <v>9.6819765408068609E-2</v>
      </c>
      <c r="P1745" s="13">
        <f t="shared" si="2243"/>
        <v>0.11142393532086531</v>
      </c>
      <c r="Q1745" s="13">
        <f t="shared" si="2244"/>
        <v>3.695051285722506E-2</v>
      </c>
      <c r="R1745" s="13">
        <f t="shared" si="2245"/>
        <v>8.3999465787934088E-2</v>
      </c>
      <c r="S1745" s="13">
        <f t="shared" si="2246"/>
        <v>5.5625696561053706E-2</v>
      </c>
      <c r="T1745" s="13">
        <f t="shared" si="2247"/>
        <v>6.4115489797260602E-2</v>
      </c>
      <c r="U1745" s="13">
        <f t="shared" si="2248"/>
        <v>9.6669838059347479E-2</v>
      </c>
      <c r="V1745" s="13">
        <f t="shared" si="2249"/>
        <v>1.2342124234267227E-2</v>
      </c>
      <c r="W1745" s="13">
        <f t="shared" si="2250"/>
        <v>1.4174693694424558E-2</v>
      </c>
      <c r="X1745" s="13">
        <f t="shared" si="2251"/>
        <v>2.4595529497947625E-2</v>
      </c>
      <c r="Y1745" s="13">
        <f t="shared" si="2252"/>
        <v>2.1338735225099E-2</v>
      </c>
      <c r="Z1745" s="13">
        <f t="shared" si="2253"/>
        <v>4.8584502850353553E-2</v>
      </c>
      <c r="AA1745" s="13">
        <f t="shared" si="2254"/>
        <v>5.5912927286880729E-2</v>
      </c>
      <c r="AB1745" s="13">
        <f t="shared" si="2255"/>
        <v>3.2173380958711015E-2</v>
      </c>
      <c r="AC1745" s="13">
        <f t="shared" si="2256"/>
        <v>1.5403765259169009E-3</v>
      </c>
      <c r="AD1745" s="13">
        <f t="shared" si="2257"/>
        <v>4.0781966025839455E-3</v>
      </c>
      <c r="AE1745" s="13">
        <f t="shared" si="2258"/>
        <v>7.076371948463135E-3</v>
      </c>
      <c r="AF1745" s="13">
        <f t="shared" si="2259"/>
        <v>6.1393607067972656E-3</v>
      </c>
      <c r="AG1745" s="13">
        <f t="shared" si="2260"/>
        <v>3.5509486275993175E-3</v>
      </c>
      <c r="AH1745" s="13">
        <f t="shared" si="2261"/>
        <v>2.1075615437619905E-2</v>
      </c>
      <c r="AI1745" s="13">
        <f t="shared" si="2262"/>
        <v>2.4254634386596946E-2</v>
      </c>
      <c r="AJ1745" s="13">
        <f t="shared" si="2263"/>
        <v>1.3956586249372347E-2</v>
      </c>
      <c r="AK1745" s="13">
        <f t="shared" si="2264"/>
        <v>5.3539266388284591E-3</v>
      </c>
      <c r="AL1745" s="13">
        <f t="shared" si="2265"/>
        <v>1.2303929775760232E-4</v>
      </c>
      <c r="AM1745" s="13">
        <f t="shared" si="2266"/>
        <v>9.3866931521033618E-4</v>
      </c>
      <c r="AN1745" s="13">
        <f t="shared" si="2267"/>
        <v>1.6287525733381552E-3</v>
      </c>
      <c r="AO1745" s="13">
        <f t="shared" si="2268"/>
        <v>1.4130828089129654E-3</v>
      </c>
      <c r="AP1745" s="13">
        <f t="shared" si="2269"/>
        <v>8.1731383781346873E-4</v>
      </c>
      <c r="AQ1745" s="13">
        <f t="shared" si="2270"/>
        <v>3.5454499124254311E-4</v>
      </c>
      <c r="AR1745" s="13">
        <f t="shared" si="2271"/>
        <v>7.3139629308148491E-3</v>
      </c>
      <c r="AS1745" s="13">
        <f t="shared" si="2272"/>
        <v>8.4171917697541242E-3</v>
      </c>
      <c r="AT1745" s="13">
        <f t="shared" si="2273"/>
        <v>4.8434151197511788E-3</v>
      </c>
      <c r="AU1745" s="13">
        <f t="shared" si="2274"/>
        <v>1.8579965594169951E-3</v>
      </c>
      <c r="AV1745" s="13">
        <f t="shared" si="2275"/>
        <v>5.3456359760405104E-4</v>
      </c>
      <c r="AW1745" s="13">
        <f t="shared" si="2276"/>
        <v>6.8249316076185031E-6</v>
      </c>
      <c r="AX1745" s="13">
        <f t="shared" si="2277"/>
        <v>1.800428328948097E-4</v>
      </c>
      <c r="AY1745" s="13">
        <f t="shared" si="2278"/>
        <v>3.1240525564937919E-4</v>
      </c>
      <c r="AZ1745" s="13">
        <f t="shared" si="2279"/>
        <v>2.7103840288487133E-4</v>
      </c>
      <c r="BA1745" s="13">
        <f t="shared" si="2280"/>
        <v>1.5676606909334454E-4</v>
      </c>
      <c r="BB1745" s="13">
        <f t="shared" si="2281"/>
        <v>6.8004017578511409E-5</v>
      </c>
      <c r="BC1745" s="13">
        <f t="shared" si="2282"/>
        <v>2.3599731414148606E-5</v>
      </c>
      <c r="BD1745" s="13">
        <f t="shared" si="2283"/>
        <v>2.1151637663783624E-3</v>
      </c>
      <c r="BE1745" s="13">
        <f t="shared" si="2284"/>
        <v>2.434212370838277E-3</v>
      </c>
      <c r="BF1745" s="13">
        <f t="shared" si="2285"/>
        <v>1.4006929299114532E-3</v>
      </c>
      <c r="BG1745" s="13">
        <f t="shared" si="2286"/>
        <v>5.3732388825446947E-4</v>
      </c>
      <c r="BH1745" s="13">
        <f t="shared" si="2287"/>
        <v>1.5459328453979213E-4</v>
      </c>
      <c r="BI1745" s="13">
        <f t="shared" si="2288"/>
        <v>3.5582387676734464E-5</v>
      </c>
      <c r="BJ1745" s="14">
        <f t="shared" si="2289"/>
        <v>0.25239898669455557</v>
      </c>
      <c r="BK1745" s="14">
        <f t="shared" si="2290"/>
        <v>0.2371659497550411</v>
      </c>
      <c r="BL1745" s="14">
        <f t="shared" si="2291"/>
        <v>0.45986083881829992</v>
      </c>
      <c r="BM1745" s="14">
        <f t="shared" si="2292"/>
        <v>0.54849771795946178</v>
      </c>
      <c r="BN1745" s="14">
        <f t="shared" si="2293"/>
        <v>0.44920697983474656</v>
      </c>
    </row>
    <row r="1746" spans="1:66" x14ac:dyDescent="0.25">
      <c r="A1746" t="s">
        <v>338</v>
      </c>
      <c r="B1746" t="s">
        <v>80</v>
      </c>
      <c r="C1746" t="s">
        <v>90</v>
      </c>
      <c r="D1746" t="s">
        <v>411</v>
      </c>
      <c r="E1746" s="10">
        <f>VLOOKUP(A1746,home!$A$2:$E$405,3,FALSE)</f>
        <v>1.3033999999999999</v>
      </c>
      <c r="F1746" s="10">
        <f>VLOOKUP(B1746,home!$B$2:$E$405,3,FALSE)</f>
        <v>1.1508</v>
      </c>
      <c r="G1746" s="10">
        <f>VLOOKUP(C1746,away!$B$2:$E$405,4,FALSE)</f>
        <v>0.57540000000000002</v>
      </c>
      <c r="H1746" s="10">
        <f>VLOOKUP(A1746,away!$A$2:$E$405,3,FALSE)</f>
        <v>1.0085</v>
      </c>
      <c r="I1746" s="10">
        <f>VLOOKUP(C1746,away!$B$2:$E$405,3,FALSE)</f>
        <v>2.1071</v>
      </c>
      <c r="J1746" s="10">
        <f>VLOOKUP(B1746,home!$B$2:$E$405,4,FALSE)</f>
        <v>0.74370000000000003</v>
      </c>
      <c r="K1746" s="12">
        <f t="shared" si="2238"/>
        <v>0.86307279508800006</v>
      </c>
      <c r="L1746" s="12">
        <f t="shared" si="2239"/>
        <v>1.5803701972949999</v>
      </c>
      <c r="M1746" s="13">
        <f t="shared" si="2240"/>
        <v>8.6861273332848363E-2</v>
      </c>
      <c r="N1746" s="13">
        <f t="shared" si="2241"/>
        <v>7.4967601960284194E-2</v>
      </c>
      <c r="O1746" s="13">
        <f t="shared" si="2242"/>
        <v>0.13727296767432848</v>
      </c>
      <c r="P1746" s="13">
        <f t="shared" si="2243"/>
        <v>0.11847656390070735</v>
      </c>
      <c r="Q1746" s="13">
        <f t="shared" si="2244"/>
        <v>3.2351248882453554E-2</v>
      </c>
      <c r="R1746" s="13">
        <f t="shared" si="2245"/>
        <v>0.10847105350337435</v>
      </c>
      <c r="S1746" s="13">
        <f t="shared" si="2246"/>
        <v>4.039975369670909E-2</v>
      </c>
      <c r="T1746" s="13">
        <f t="shared" si="2247"/>
        <v>5.1126949579102771E-2</v>
      </c>
      <c r="U1746" s="13">
        <f t="shared" si="2248"/>
        <v>9.3618415333297289E-2</v>
      </c>
      <c r="V1746" s="13">
        <f t="shared" si="2249"/>
        <v>6.1226927551215797E-3</v>
      </c>
      <c r="W1746" s="13">
        <f t="shared" si="2250"/>
        <v>9.3071609325222435E-3</v>
      </c>
      <c r="X1746" s="13">
        <f t="shared" si="2251"/>
        <v>1.4708759759186493E-2</v>
      </c>
      <c r="Y1746" s="13">
        <f t="shared" si="2252"/>
        <v>1.1622642781295161E-2</v>
      </c>
      <c r="Z1746" s="13">
        <f t="shared" si="2253"/>
        <v>5.7141473408641404E-2</v>
      </c>
      <c r="AA1746" s="13">
        <f t="shared" si="2254"/>
        <v>4.9317251170242757E-2</v>
      </c>
      <c r="AB1746" s="13">
        <f t="shared" si="2255"/>
        <v>2.128218890677918E-2</v>
      </c>
      <c r="AC1746" s="13">
        <f t="shared" si="2256"/>
        <v>5.2194980830732056E-4</v>
      </c>
      <c r="AD1746" s="13">
        <f t="shared" si="2257"/>
        <v>2.008189350091452E-3</v>
      </c>
      <c r="AE1746" s="13">
        <f t="shared" si="2258"/>
        <v>3.1736825994097459E-3</v>
      </c>
      <c r="AF1746" s="13">
        <f t="shared" si="2259"/>
        <v>2.5077966978904447E-3</v>
      </c>
      <c r="AG1746" s="13">
        <f t="shared" si="2260"/>
        <v>1.3210823874069571E-3</v>
      </c>
      <c r="AH1746" s="13">
        <f t="shared" si="2261"/>
        <v>2.2576170401135399E-2</v>
      </c>
      <c r="AI1746" s="13">
        <f t="shared" si="2262"/>
        <v>1.9484878490490902E-2</v>
      </c>
      <c r="AJ1746" s="13">
        <f t="shared" si="2263"/>
        <v>8.4084342703690182E-3</v>
      </c>
      <c r="AK1746" s="13">
        <f t="shared" si="2264"/>
        <v>2.4190302893470393E-3</v>
      </c>
      <c r="AL1746" s="13">
        <f t="shared" si="2265"/>
        <v>2.8477049642098045E-5</v>
      </c>
      <c r="AM1746" s="13">
        <f t="shared" si="2266"/>
        <v>3.4664271908987692E-4</v>
      </c>
      <c r="AN1746" s="13">
        <f t="shared" si="2267"/>
        <v>5.4782382235894398E-4</v>
      </c>
      <c r="AO1746" s="13">
        <f t="shared" si="2268"/>
        <v>4.3288222111215278E-4</v>
      </c>
      <c r="AP1746" s="13">
        <f t="shared" si="2269"/>
        <v>2.280380537281702E-4</v>
      </c>
      <c r="AQ1746" s="13">
        <f t="shared" si="2270"/>
        <v>9.009613599028903E-5</v>
      </c>
      <c r="AR1746" s="13">
        <f t="shared" si="2271"/>
        <v>7.1357413742015787E-3</v>
      </c>
      <c r="AS1746" s="13">
        <f t="shared" si="2272"/>
        <v>6.1586642528572424E-3</v>
      </c>
      <c r="AT1746" s="13">
        <f t="shared" si="2273"/>
        <v>2.6576877853610251E-3</v>
      </c>
      <c r="AU1746" s="13">
        <f t="shared" si="2274"/>
        <v>7.6459267512759231E-4</v>
      </c>
      <c r="AV1746" s="13">
        <f t="shared" si="2275"/>
        <v>1.6497478430654554E-4</v>
      </c>
      <c r="AW1746" s="13">
        <f t="shared" si="2276"/>
        <v>1.0789436170814698E-6</v>
      </c>
      <c r="AX1746" s="13">
        <f t="shared" si="2277"/>
        <v>4.9862983410300727E-5</v>
      </c>
      <c r="AY1746" s="13">
        <f t="shared" si="2278"/>
        <v>7.8801972929854269E-5</v>
      </c>
      <c r="AZ1746" s="13">
        <f t="shared" si="2279"/>
        <v>6.2268144753194532E-5</v>
      </c>
      <c r="BA1746" s="13">
        <f t="shared" si="2280"/>
        <v>3.2802240069599883E-5</v>
      </c>
      <c r="BB1746" s="13">
        <f t="shared" si="2281"/>
        <v>1.2959920652627879E-5</v>
      </c>
      <c r="BC1746" s="13">
        <f t="shared" si="2282"/>
        <v>4.0962944717442133E-6</v>
      </c>
      <c r="BD1746" s="13">
        <f t="shared" si="2283"/>
        <v>1.8795188338988399E-3</v>
      </c>
      <c r="BE1746" s="13">
        <f t="shared" si="2284"/>
        <v>1.6221615733936102E-3</v>
      </c>
      <c r="BF1746" s="13">
        <f t="shared" si="2285"/>
        <v>7.0002176161658555E-4</v>
      </c>
      <c r="BG1746" s="13">
        <f t="shared" si="2286"/>
        <v>2.0138991280695075E-4</v>
      </c>
      <c r="BH1746" s="13">
        <f t="shared" si="2287"/>
        <v>4.3453538737205887E-5</v>
      </c>
      <c r="BI1746" s="13">
        <f t="shared" si="2288"/>
        <v>7.500713426876997E-6</v>
      </c>
      <c r="BJ1746" s="14">
        <f t="shared" si="2289"/>
        <v>0.20498138943820976</v>
      </c>
      <c r="BK1746" s="14">
        <f t="shared" si="2290"/>
        <v>0.25248951251626567</v>
      </c>
      <c r="BL1746" s="14">
        <f t="shared" si="2291"/>
        <v>0.48418609724509848</v>
      </c>
      <c r="BM1746" s="14">
        <f t="shared" si="2292"/>
        <v>0.44032004032490624</v>
      </c>
      <c r="BN1746" s="14">
        <f t="shared" si="2293"/>
        <v>0.55840070925399632</v>
      </c>
    </row>
    <row r="1747" spans="1:66" x14ac:dyDescent="0.25">
      <c r="A1747" t="s">
        <v>350</v>
      </c>
      <c r="B1747" t="s">
        <v>106</v>
      </c>
      <c r="C1747" t="s">
        <v>108</v>
      </c>
      <c r="D1747" t="s">
        <v>411</v>
      </c>
      <c r="E1747" s="10">
        <f>VLOOKUP(A1747,home!$A$2:$E$405,3,FALSE)</f>
        <v>1.6667000000000001</v>
      </c>
      <c r="F1747" s="10">
        <f>VLOOKUP(B1747,home!$B$2:$E$405,3,FALSE)</f>
        <v>1.4</v>
      </c>
      <c r="G1747" s="10">
        <f>VLOOKUP(C1747,away!$B$2:$E$405,4,FALSE)</f>
        <v>0.96</v>
      </c>
      <c r="H1747" s="10">
        <f>VLOOKUP(A1747,away!$A$2:$E$405,3,FALSE)</f>
        <v>1.3193999999999999</v>
      </c>
      <c r="I1747" s="10">
        <f>VLOOKUP(C1747,away!$B$2:$E$405,3,FALSE)</f>
        <v>1.0610999999999999</v>
      </c>
      <c r="J1747" s="10">
        <f>VLOOKUP(B1747,home!$B$2:$E$405,4,FALSE)</f>
        <v>0.88419999999999999</v>
      </c>
      <c r="K1747" s="12">
        <f t="shared" si="2238"/>
        <v>2.2400447999999997</v>
      </c>
      <c r="L1747" s="12">
        <f t="shared" si="2239"/>
        <v>1.2378935636279997</v>
      </c>
      <c r="M1747" s="13">
        <f t="shared" si="2240"/>
        <v>3.0870990227934558E-2</v>
      </c>
      <c r="N1747" s="13">
        <f t="shared" si="2241"/>
        <v>6.9152401130935598E-2</v>
      </c>
      <c r="O1747" s="13">
        <f t="shared" si="2242"/>
        <v>3.8215000105983069E-2</v>
      </c>
      <c r="P1747" s="13">
        <f t="shared" si="2243"/>
        <v>8.5603312269406803E-2</v>
      </c>
      <c r="Q1747" s="13">
        <f t="shared" si="2244"/>
        <v>7.7452238280433225E-2</v>
      </c>
      <c r="R1747" s="13">
        <f t="shared" si="2245"/>
        <v>2.3653051332619888E-2</v>
      </c>
      <c r="S1747" s="13">
        <f t="shared" si="2246"/>
        <v>5.9343148838020408E-2</v>
      </c>
      <c r="T1747" s="13">
        <f t="shared" si="2247"/>
        <v>9.5877627255930464E-2</v>
      </c>
      <c r="U1747" s="13">
        <f t="shared" si="2248"/>
        <v>5.2983894641768232E-2</v>
      </c>
      <c r="V1747" s="13">
        <f t="shared" si="2249"/>
        <v>1.8283868388064207E-2</v>
      </c>
      <c r="W1747" s="13">
        <f t="shared" si="2250"/>
        <v>5.7832161202815112E-2</v>
      </c>
      <c r="X1747" s="13">
        <f t="shared" si="2251"/>
        <v>7.1590060123661745E-2</v>
      </c>
      <c r="Y1747" s="13">
        <f t="shared" si="2252"/>
        <v>4.4310437323411209E-2</v>
      </c>
      <c r="Z1747" s="13">
        <f t="shared" si="2253"/>
        <v>9.7599866682709455E-3</v>
      </c>
      <c r="AA1747" s="13">
        <f t="shared" si="2254"/>
        <v>2.1862807384329649E-2</v>
      </c>
      <c r="AB1747" s="13">
        <f t="shared" si="2255"/>
        <v>2.4486833997334621E-2</v>
      </c>
      <c r="AC1747" s="13">
        <f t="shared" si="2256"/>
        <v>3.1687509931652485E-3</v>
      </c>
      <c r="AD1747" s="13">
        <f t="shared" si="2257"/>
        <v>3.2386657993781952E-2</v>
      </c>
      <c r="AE1747" s="13">
        <f t="shared" si="2258"/>
        <v>4.0091235477923988E-2</v>
      </c>
      <c r="AF1747" s="13">
        <f t="shared" si="2259"/>
        <v>2.481434117800831E-2</v>
      </c>
      <c r="AG1747" s="13">
        <f t="shared" si="2260"/>
        <v>1.0239171076641906E-2</v>
      </c>
      <c r="AH1747" s="13">
        <f t="shared" si="2261"/>
        <v>3.0204561694369227E-3</v>
      </c>
      <c r="AI1747" s="13">
        <f t="shared" si="2262"/>
        <v>6.7659571359750953E-3</v>
      </c>
      <c r="AJ1747" s="13">
        <f t="shared" si="2263"/>
        <v>7.5780235497319541E-3</v>
      </c>
      <c r="AK1747" s="13">
        <f t="shared" si="2264"/>
        <v>5.6583707489515338E-3</v>
      </c>
      <c r="AL1747" s="13">
        <f t="shared" si="2265"/>
        <v>3.5146987999946141E-4</v>
      </c>
      <c r="AM1747" s="13">
        <f t="shared" si="2266"/>
        <v>1.4509512965669935E-2</v>
      </c>
      <c r="AN1747" s="13">
        <f t="shared" si="2267"/>
        <v>1.7961232711579823E-2</v>
      </c>
      <c r="AO1747" s="13">
        <f t="shared" si="2268"/>
        <v>1.1117047184244675E-2</v>
      </c>
      <c r="AP1747" s="13">
        <f t="shared" si="2269"/>
        <v>4.58724038530842E-3</v>
      </c>
      <c r="AQ1747" s="13">
        <f t="shared" si="2270"/>
        <v>1.4196288369469298E-3</v>
      </c>
      <c r="AR1747" s="13">
        <f t="shared" si="2271"/>
        <v>7.4780065027328971E-4</v>
      </c>
      <c r="AS1747" s="13">
        <f t="shared" si="2272"/>
        <v>1.6751069580813007E-3</v>
      </c>
      <c r="AT1747" s="13">
        <f t="shared" si="2273"/>
        <v>1.8761573154469182E-3</v>
      </c>
      <c r="AU1747" s="13">
        <f t="shared" si="2274"/>
        <v>1.4008921461496093E-3</v>
      </c>
      <c r="AV1747" s="13">
        <f t="shared" si="2275"/>
        <v>7.8451529183581838E-4</v>
      </c>
      <c r="AW1747" s="13">
        <f t="shared" si="2276"/>
        <v>2.7072329131958928E-5</v>
      </c>
      <c r="AX1747" s="13">
        <f t="shared" si="2277"/>
        <v>5.4169931782135777E-3</v>
      </c>
      <c r="AY1747" s="13">
        <f t="shared" si="2278"/>
        <v>6.7056609895273702E-3</v>
      </c>
      <c r="AZ1747" s="13">
        <f t="shared" si="2279"/>
        <v>4.1504472894036484E-3</v>
      </c>
      <c r="BA1747" s="13">
        <f t="shared" si="2280"/>
        <v>1.7126039952433511E-3</v>
      </c>
      <c r="BB1747" s="13">
        <f t="shared" si="2281"/>
        <v>5.300053656888355E-4</v>
      </c>
      <c r="BC1747" s="13">
        <f t="shared" si="2282"/>
        <v>1.3121804617490272E-4</v>
      </c>
      <c r="BD1747" s="13">
        <f t="shared" si="2283"/>
        <v>1.5428293530835618E-4</v>
      </c>
      <c r="BE1747" s="13">
        <f t="shared" si="2284"/>
        <v>3.4560068696621953E-4</v>
      </c>
      <c r="BF1747" s="13">
        <f t="shared" si="2285"/>
        <v>3.87080510857554E-4</v>
      </c>
      <c r="BG1747" s="13">
        <f t="shared" si="2286"/>
        <v>2.890258951759357E-4</v>
      </c>
      <c r="BH1747" s="13">
        <f t="shared" si="2287"/>
        <v>1.6185773838855004E-4</v>
      </c>
      <c r="BI1747" s="13">
        <f t="shared" si="2288"/>
        <v>7.2513717043406369E-5</v>
      </c>
      <c r="BJ1747" s="14">
        <f t="shared" si="2289"/>
        <v>0.59198792199154482</v>
      </c>
      <c r="BK1747" s="14">
        <f t="shared" si="2290"/>
        <v>0.20432720158611806</v>
      </c>
      <c r="BL1747" s="14">
        <f t="shared" si="2291"/>
        <v>0.19211922891165789</v>
      </c>
      <c r="BM1747" s="14">
        <f t="shared" si="2292"/>
        <v>0.66656875714988295</v>
      </c>
      <c r="BN1747" s="14">
        <f t="shared" si="2293"/>
        <v>0.3249469933473132</v>
      </c>
    </row>
    <row r="1748" spans="1:66" x14ac:dyDescent="0.25">
      <c r="A1748" t="s">
        <v>350</v>
      </c>
      <c r="B1748" t="s">
        <v>107</v>
      </c>
      <c r="C1748" t="s">
        <v>100</v>
      </c>
      <c r="D1748" t="s">
        <v>411</v>
      </c>
      <c r="E1748" s="10">
        <f>VLOOKUP(A1748,home!$A$2:$E$405,3,FALSE)</f>
        <v>1.6667000000000001</v>
      </c>
      <c r="F1748" s="10">
        <f>VLOOKUP(B1748,home!$B$2:$E$405,3,FALSE)</f>
        <v>0.9</v>
      </c>
      <c r="G1748" s="10">
        <f>VLOOKUP(C1748,away!$B$2:$E$405,4,FALSE)</f>
        <v>0.9</v>
      </c>
      <c r="H1748" s="10">
        <f>VLOOKUP(A1748,away!$A$2:$E$405,3,FALSE)</f>
        <v>1.3193999999999999</v>
      </c>
      <c r="I1748" s="10">
        <f>VLOOKUP(C1748,away!$B$2:$E$405,3,FALSE)</f>
        <v>1.1369</v>
      </c>
      <c r="J1748" s="10">
        <f>VLOOKUP(B1748,home!$B$2:$E$405,4,FALSE)</f>
        <v>1.1369</v>
      </c>
      <c r="K1748" s="12">
        <f t="shared" si="2238"/>
        <v>1.3500270000000003</v>
      </c>
      <c r="L1748" s="12">
        <f t="shared" si="2239"/>
        <v>1.7053794002339999</v>
      </c>
      <c r="M1748" s="13">
        <f t="shared" si="2240"/>
        <v>4.7103573976474411E-2</v>
      </c>
      <c r="N1748" s="13">
        <f t="shared" si="2241"/>
        <v>6.3591096664737834E-2</v>
      </c>
      <c r="O1748" s="13">
        <f t="shared" si="2242"/>
        <v>8.0329464736877784E-2</v>
      </c>
      <c r="P1748" s="13">
        <f t="shared" si="2243"/>
        <v>0.10844694629033293</v>
      </c>
      <c r="Q1748" s="13">
        <f t="shared" si="2244"/>
        <v>4.292484872850303E-2</v>
      </c>
      <c r="R1748" s="13">
        <f t="shared" si="2245"/>
        <v>6.8496107197047448E-2</v>
      </c>
      <c r="S1748" s="13">
        <f t="shared" si="2246"/>
        <v>6.2419574391383688E-2</v>
      </c>
      <c r="T1748" s="13">
        <f t="shared" si="2247"/>
        <v>7.3203152779749675E-2</v>
      </c>
      <c r="U1748" s="13">
        <f t="shared" si="2248"/>
        <v>9.2471594110908398E-2</v>
      </c>
      <c r="V1748" s="13">
        <f t="shared" si="2249"/>
        <v>1.596767779793493E-2</v>
      </c>
      <c r="W1748" s="13">
        <f t="shared" si="2250"/>
        <v>1.9316568251464918E-2</v>
      </c>
      <c r="X1748" s="13">
        <f t="shared" si="2251"/>
        <v>3.2942077579262367E-2</v>
      </c>
      <c r="Y1748" s="13">
        <f t="shared" si="2252"/>
        <v>2.8089370252292179E-2</v>
      </c>
      <c r="Z1748" s="13">
        <f t="shared" si="2253"/>
        <v>3.8937283403354839E-2</v>
      </c>
      <c r="AA1748" s="13">
        <f t="shared" si="2254"/>
        <v>5.2566383901180937E-2</v>
      </c>
      <c r="AB1748" s="13">
        <f t="shared" si="2255"/>
        <v>3.5483018779479812E-2</v>
      </c>
      <c r="AC1748" s="13">
        <f t="shared" si="2256"/>
        <v>2.2976572560593446E-3</v>
      </c>
      <c r="AD1748" s="13">
        <f t="shared" si="2257"/>
        <v>6.5194721717051147E-3</v>
      </c>
      <c r="AE1748" s="13">
        <f t="shared" si="2258"/>
        <v>1.1118173542024721E-2</v>
      </c>
      <c r="AF1748" s="13">
        <f t="shared" si="2259"/>
        <v>9.4803520633978244E-3</v>
      </c>
      <c r="AG1748" s="13">
        <f t="shared" si="2260"/>
        <v>5.3891990386281804E-3</v>
      </c>
      <c r="AH1748" s="13">
        <f t="shared" si="2261"/>
        <v>1.6600710254288643E-2</v>
      </c>
      <c r="AI1748" s="13">
        <f t="shared" si="2262"/>
        <v>2.241140706246654E-2</v>
      </c>
      <c r="AJ1748" s="13">
        <f t="shared" si="2263"/>
        <v>1.5128002321160265E-2</v>
      </c>
      <c r="AK1748" s="13">
        <f t="shared" si="2264"/>
        <v>6.8077371965430088E-3</v>
      </c>
      <c r="AL1748" s="13">
        <f t="shared" si="2265"/>
        <v>2.1159660892475717E-4</v>
      </c>
      <c r="AM1748" s="13">
        <f t="shared" si="2266"/>
        <v>1.7602926915101058E-3</v>
      </c>
      <c r="AN1748" s="13">
        <f t="shared" si="2267"/>
        <v>3.0019668944837974E-3</v>
      </c>
      <c r="AO1748" s="13">
        <f t="shared" si="2268"/>
        <v>2.5597462510185518E-3</v>
      </c>
      <c r="AP1748" s="13">
        <f t="shared" si="2269"/>
        <v>1.4551128421044154E-3</v>
      </c>
      <c r="AQ1748" s="13">
        <f t="shared" si="2270"/>
        <v>6.2037986648520499E-4</v>
      </c>
      <c r="AR1748" s="13">
        <f t="shared" si="2271"/>
        <v>5.6621018593834265E-3</v>
      </c>
      <c r="AS1748" s="13">
        <f t="shared" si="2272"/>
        <v>7.6439903869178309E-3</v>
      </c>
      <c r="AT1748" s="13">
        <f t="shared" si="2273"/>
        <v>5.1597967050397613E-3</v>
      </c>
      <c r="AU1748" s="13">
        <f t="shared" si="2274"/>
        <v>2.3219549554382374E-3</v>
      </c>
      <c r="AV1748" s="13">
        <f t="shared" si="2275"/>
        <v>7.8367547065635521E-4</v>
      </c>
      <c r="AW1748" s="13">
        <f t="shared" si="2276"/>
        <v>1.3532239315110453E-5</v>
      </c>
      <c r="AX1748" s="13">
        <f t="shared" si="2277"/>
        <v>3.9607377690688603E-4</v>
      </c>
      <c r="AY1748" s="13">
        <f t="shared" si="2278"/>
        <v>6.7545606010988035E-4</v>
      </c>
      <c r="AZ1748" s="13">
        <f t="shared" si="2279"/>
        <v>5.7595442533730427E-4</v>
      </c>
      <c r="BA1748" s="13">
        <f t="shared" si="2280"/>
        <v>3.2740693748128328E-4</v>
      </c>
      <c r="BB1748" s="13">
        <f t="shared" si="2281"/>
        <v>1.3958826166857044E-4</v>
      </c>
      <c r="BC1748" s="13">
        <f t="shared" si="2282"/>
        <v>4.7610189192810574E-5</v>
      </c>
      <c r="BD1748" s="13">
        <f t="shared" si="2283"/>
        <v>1.6093386455031903E-3</v>
      </c>
      <c r="BE1748" s="13">
        <f t="shared" si="2284"/>
        <v>2.1726506235727359E-3</v>
      </c>
      <c r="BF1748" s="13">
        <f t="shared" si="2285"/>
        <v>1.4665685016950155E-3</v>
      </c>
      <c r="BG1748" s="13">
        <f t="shared" si="2286"/>
        <v>6.599690248792722E-4</v>
      </c>
      <c r="BH1748" s="13">
        <f t="shared" si="2287"/>
        <v>2.2274400068767256E-4</v>
      </c>
      <c r="BI1748" s="13">
        <f t="shared" si="2288"/>
        <v>6.014208300327522E-5</v>
      </c>
      <c r="BJ1748" s="14">
        <f t="shared" si="2289"/>
        <v>0.30413389926806461</v>
      </c>
      <c r="BK1748" s="14">
        <f t="shared" si="2290"/>
        <v>0.23712248238121991</v>
      </c>
      <c r="BL1748" s="14">
        <f t="shared" si="2291"/>
        <v>0.41805735781672948</v>
      </c>
      <c r="BM1748" s="14">
        <f t="shared" si="2292"/>
        <v>0.5866970614546011</v>
      </c>
      <c r="BN1748" s="14">
        <f t="shared" si="2293"/>
        <v>0.41089203759397347</v>
      </c>
    </row>
    <row r="1749" spans="1:66" x14ac:dyDescent="0.25">
      <c r="A1749" t="s">
        <v>350</v>
      </c>
      <c r="B1749" t="s">
        <v>103</v>
      </c>
      <c r="C1749" t="s">
        <v>102</v>
      </c>
      <c r="D1749" t="s">
        <v>411</v>
      </c>
      <c r="E1749" s="10">
        <f>VLOOKUP(A1749,home!$A$2:$E$405,3,FALSE)</f>
        <v>1.6667000000000001</v>
      </c>
      <c r="F1749" s="10">
        <f>VLOOKUP(B1749,home!$B$2:$E$405,3,FALSE)</f>
        <v>1.2</v>
      </c>
      <c r="G1749" s="10">
        <f>VLOOKUP(C1749,away!$B$2:$E$405,4,FALSE)</f>
        <v>0.72</v>
      </c>
      <c r="H1749" s="10">
        <f>VLOOKUP(A1749,away!$A$2:$E$405,3,FALSE)</f>
        <v>1.3193999999999999</v>
      </c>
      <c r="I1749" s="10">
        <f>VLOOKUP(C1749,away!$B$2:$E$405,3,FALSE)</f>
        <v>0.60629999999999995</v>
      </c>
      <c r="J1749" s="10">
        <f>VLOOKUP(B1749,home!$B$2:$E$405,4,FALSE)</f>
        <v>1.1369</v>
      </c>
      <c r="K1749" s="12">
        <f t="shared" ref="K1749:K1795" si="2294">E1749*F1749*G1749</f>
        <v>1.4400287999999999</v>
      </c>
      <c r="L1749" s="12">
        <f t="shared" ref="L1749:L1795" si="2295">H1749*I1749*J1749</f>
        <v>0.9094656789179999</v>
      </c>
      <c r="M1749" s="13">
        <f t="shared" ref="M1749:M1795" si="2296">_xlfn.POISSON.DIST(0,K1749,FALSE) * _xlfn.POISSON.DIST(0,L1749,FALSE)</f>
        <v>9.541738552554524E-2</v>
      </c>
      <c r="N1749" s="13">
        <f t="shared" ref="N1749:N1795" si="2297">_xlfn.POISSON.DIST(1,K1749,FALSE) * _xlfn.POISSON.DIST(0,L1749,FALSE)</f>
        <v>0.13740378317748828</v>
      </c>
      <c r="O1749" s="13">
        <f t="shared" ref="O1749:O1795" si="2298">_xlfn.POISSON.DIST(0,K1749,FALSE) * _xlfn.POISSON.DIST(1,L1749,FALSE)</f>
        <v>8.6778837307570536E-2</v>
      </c>
      <c r="P1749" s="13">
        <f t="shared" ref="P1749:P1795" si="2299">_xlfn.POISSON.DIST(1,K1749,FALSE) * _xlfn.POISSON.DIST(1,L1749,FALSE)</f>
        <v>0.12496402495341603</v>
      </c>
      <c r="Q1749" s="13">
        <f t="shared" ref="Q1749:Q1795" si="2300">_xlfn.POISSON.DIST(2,K1749,FALSE) * _xlfn.POISSON.DIST(0,L1749,FALSE)</f>
        <v>9.8932702502269321E-2</v>
      </c>
      <c r="R1749" s="13">
        <f t="shared" ref="R1749:R1795" si="2301">_xlfn.POISSON.DIST(0,K1749,FALSE) * _xlfn.POISSON.DIST(2,L1749,FALSE)</f>
        <v>3.9461187093822139E-2</v>
      </c>
      <c r="S1749" s="13">
        <f t="shared" ref="S1749:S1795" si="2302">_xlfn.POISSON.DIST(2,K1749,FALSE) * _xlfn.POISSON.DIST(2,L1749,FALSE)</f>
        <v>4.0914995329591294E-2</v>
      </c>
      <c r="T1749" s="13">
        <f t="shared" ref="T1749:T1795" si="2303">_xlfn.POISSON.DIST(2,K1749,FALSE) * _xlfn.POISSON.DIST(1,L1749,FALSE)</f>
        <v>8.9975897448418871E-2</v>
      </c>
      <c r="U1749" s="13">
        <f t="shared" ref="U1749:U1795" si="2304">_xlfn.POISSON.DIST(1,K1749,FALSE) * _xlfn.POISSON.DIST(2,L1749,FALSE)</f>
        <v>5.6825245897292188E-2</v>
      </c>
      <c r="V1749" s="13">
        <f t="shared" ref="V1749:V1795" si="2305">_xlfn.POISSON.DIST(3,K1749,FALSE) * _xlfn.POISSON.DIST(3,L1749,FALSE)</f>
        <v>5.9538445153653873E-3</v>
      </c>
      <c r="W1749" s="13">
        <f t="shared" ref="W1749:W1795" si="2306">_xlfn.POISSON.DIST(3,K1749,FALSE) * _xlfn.POISSON.DIST(0,L1749,FALSE)</f>
        <v>4.7488646955033305E-2</v>
      </c>
      <c r="X1749" s="13">
        <f t="shared" ref="X1749:X1795" si="2307">_xlfn.POISSON.DIST(3,K1749,FALSE) * _xlfn.POISSON.DIST(1,L1749,FALSE)</f>
        <v>4.3189294543856574E-2</v>
      </c>
      <c r="Y1749" s="13">
        <f t="shared" ref="Y1749:Y1795" si="2308">_xlfn.POISSON.DIST(3,K1749,FALSE) * _xlfn.POISSON.DIST(2,L1749,FALSE)</f>
        <v>1.963959054215899E-2</v>
      </c>
      <c r="Z1749" s="13">
        <f t="shared" ref="Z1749:Z1795" si="2309">_xlfn.POISSON.DIST(0,K1749,FALSE) * _xlfn.POISSON.DIST(3,L1749,FALSE)</f>
        <v>1.196286510373106E-2</v>
      </c>
      <c r="AA1749" s="13">
        <f t="shared" ref="AA1749:AA1795" si="2310">_xlfn.POISSON.DIST(1,K1749,FALSE) * _xlfn.POISSON.DIST(3,L1749,FALSE)</f>
        <v>1.7226870279887715E-2</v>
      </c>
      <c r="AB1749" s="13">
        <f t="shared" ref="AB1749:AB1795" si="2311">_xlfn.POISSON.DIST(2,K1749,FALSE) * _xlfn.POISSON.DIST(3,L1749,FALSE)</f>
        <v>1.2403594668451184E-2</v>
      </c>
      <c r="AC1749" s="13">
        <f t="shared" ref="AC1749:AC1795" si="2312">_xlfn.POISSON.DIST(4,K1749,FALSE) * _xlfn.POISSON.DIST(4,L1749,FALSE)</f>
        <v>4.87343298661549E-4</v>
      </c>
      <c r="AD1749" s="13">
        <f t="shared" ref="AD1749:AD1795" si="2313">_xlfn.POISSON.DIST(4,K1749,FALSE) * _xlfn.POISSON.DIST(0,L1749,FALSE)</f>
        <v>1.7096254822070066E-2</v>
      </c>
      <c r="AE1749" s="13">
        <f t="shared" ref="AE1749:AE1795" si="2314">_xlfn.POISSON.DIST(4,K1749,FALSE) * _xlfn.POISSON.DIST(1,L1749,FALSE)</f>
        <v>1.5548456998709083E-2</v>
      </c>
      <c r="AF1749" s="13">
        <f t="shared" ref="AF1749:AF1795" si="2315">_xlfn.POISSON.DIST(4,K1749,FALSE) * _xlfn.POISSON.DIST(2,L1749,FALSE)</f>
        <v>7.0703940002291412E-3</v>
      </c>
      <c r="AG1749" s="13">
        <f t="shared" ref="AG1749:AG1795" si="2316">_xlfn.POISSON.DIST(4,K1749,FALSE) * _xlfn.POISSON.DIST(3,L1749,FALSE)</f>
        <v>2.1434268932120503E-3</v>
      </c>
      <c r="AH1749" s="13">
        <f t="shared" ref="AH1749:AH1795" si="2317">_xlfn.POISSON.DIST(0,K1749,FALSE) * _xlfn.POISSON.DIST(4,L1749,FALSE)</f>
        <v>2.7199538083423035E-3</v>
      </c>
      <c r="AI1749" s="13">
        <f t="shared" ref="AI1749:AI1795" si="2318">_xlfn.POISSON.DIST(1,K1749,FALSE) * _xlfn.POISSON.DIST(4,L1749,FALSE)</f>
        <v>3.9168118186825975E-3</v>
      </c>
      <c r="AJ1749" s="13">
        <f t="shared" ref="AJ1749:AJ1795" si="2319">_xlfn.POISSON.DIST(2,K1749,FALSE) * _xlfn.POISSON.DIST(4,L1749,FALSE)</f>
        <v>2.8201609115416594E-3</v>
      </c>
      <c r="AK1749" s="13">
        <f t="shared" ref="AK1749:AK1795" si="2320">_xlfn.POISSON.DIST(3,K1749,FALSE) * _xlfn.POISSON.DIST(4,L1749,FALSE)</f>
        <v>1.3537043110847477E-3</v>
      </c>
      <c r="AL1749" s="13">
        <f t="shared" ref="AL1749:AL1795" si="2321">_xlfn.POISSON.DIST(5,K1749,FALSE) * _xlfn.POISSON.DIST(5,L1749,FALSE)</f>
        <v>2.553009802119029E-5</v>
      </c>
      <c r="AM1749" s="13">
        <f t="shared" ref="AM1749:AM1795" si="2322">_xlfn.POISSON.DIST(5,K1749,FALSE) * _xlfn.POISSON.DIST(0,L1749,FALSE)</f>
        <v>4.9238198631839482E-3</v>
      </c>
      <c r="AN1749" s="13">
        <f t="shared" ref="AN1749:AN1795" si="2323">_xlfn.POISSON.DIST(5,K1749,FALSE) * _xlfn.POISSON.DIST(1,L1749,FALSE)</f>
        <v>4.4780451747405223E-3</v>
      </c>
      <c r="AO1749" s="13">
        <f t="shared" ref="AO1749:AO1795" si="2324">_xlfn.POISSON.DIST(5,K1749,FALSE) * _xlfn.POISSON.DIST(2,L1749,FALSE)</f>
        <v>2.0363141975354312E-3</v>
      </c>
      <c r="AP1749" s="13">
        <f t="shared" ref="AP1749:AP1795" si="2325">_xlfn.POISSON.DIST(5,K1749,FALSE) * _xlfn.POISSON.DIST(3,L1749,FALSE)</f>
        <v>6.1731929138397453E-4</v>
      </c>
      <c r="AQ1749" s="13">
        <f t="shared" ref="AQ1749:AQ1795" si="2326">_xlfn.POISSON.DIST(5,K1749,FALSE) * _xlfn.POISSON.DIST(4,L1749,FALSE)</f>
        <v>1.4035767711192621E-4</v>
      </c>
      <c r="AR1749" s="13">
        <f t="shared" ref="AR1749:AR1795" si="2327">_xlfn.POISSON.DIST(0,K1749,FALSE) * _xlfn.POISSON.DIST(5,L1749,FALSE)</f>
        <v>4.9474092738592676E-4</v>
      </c>
      <c r="AS1749" s="13">
        <f t="shared" ref="AS1749:AS1795" si="2328">_xlfn.POISSON.DIST(1,K1749,FALSE) * _xlfn.POISSON.DIST(5,L1749,FALSE)</f>
        <v>7.1244118397444328E-4</v>
      </c>
      <c r="AT1749" s="13">
        <f t="shared" ref="AT1749:AT1795" si="2329">_xlfn.POISSON.DIST(2,K1749,FALSE) * _xlfn.POISSON.DIST(5,L1749,FALSE)</f>
        <v>5.1296791161464838E-4</v>
      </c>
      <c r="AU1749" s="13">
        <f t="shared" ref="AU1749:AU1795" si="2330">_xlfn.POISSON.DIST(3,K1749,FALSE) * _xlfn.POISSON.DIST(5,L1749,FALSE)</f>
        <v>2.4622952206698279E-4</v>
      </c>
      <c r="AV1749" s="13">
        <f t="shared" ref="AV1749:AV1795" si="2331">_xlfn.POISSON.DIST(4,K1749,FALSE) * _xlfn.POISSON.DIST(5,L1749,FALSE)</f>
        <v>8.8644400796672693E-5</v>
      </c>
      <c r="AW1749" s="13">
        <f t="shared" ref="AW1749:AW1795" si="2332">_xlfn.POISSON.DIST(6,K1749,FALSE) * _xlfn.POISSON.DIST(6,L1749,FALSE)</f>
        <v>9.2876849218573956E-7</v>
      </c>
      <c r="AX1749" s="13">
        <f t="shared" ref="AX1749:AX1795" si="2333">_xlfn.POISSON.DIST(6,K1749,FALSE) * _xlfn.POISSON.DIST(0,L1749,FALSE)</f>
        <v>1.1817404014994907E-3</v>
      </c>
      <c r="AY1749" s="13">
        <f t="shared" ref="AY1749:AY1795" si="2334">_xlfn.POISSON.DIST(6,K1749,FALSE) * _xlfn.POISSON.DIST(1,L1749,FALSE)</f>
        <v>1.0747523365545642E-3</v>
      </c>
      <c r="AZ1749" s="13">
        <f t="shared" ref="AZ1749:AZ1795" si="2335">_xlfn.POISSON.DIST(6,K1749,FALSE) * _xlfn.POISSON.DIST(2,L1749,FALSE)</f>
        <v>4.8872518171665157E-4</v>
      </c>
      <c r="BA1749" s="13">
        <f t="shared" ref="BA1749:BA1795" si="2336">_xlfn.POISSON.DIST(6,K1749,FALSE) * _xlfn.POISSON.DIST(3,L1749,FALSE)</f>
        <v>1.481595930647525E-4</v>
      </c>
      <c r="BB1749" s="13">
        <f t="shared" ref="BB1749:BB1795" si="2337">_xlfn.POISSON.DIST(6,K1749,FALSE) * _xlfn.POISSON.DIST(4,L1749,FALSE)</f>
        <v>3.3686516223712427E-5</v>
      </c>
      <c r="BC1749" s="13">
        <f t="shared" ref="BC1749:BC1795" si="2338">_xlfn.POISSON.DIST(6,K1749,FALSE) * _xlfn.POISSON.DIST(5,L1749,FALSE)</f>
        <v>6.1273460695561702E-6</v>
      </c>
      <c r="BD1749" s="13">
        <f t="shared" ref="BD1749:BD1795" si="2339">_xlfn.POISSON.DIST(0,K1749,FALSE) * _xlfn.POISSON.DIST(6,L1749,FALSE)</f>
        <v>7.4991648902260403E-5</v>
      </c>
      <c r="BE1749" s="13">
        <f t="shared" ref="BE1749:BE1795" si="2340">_xlfn.POISSON.DIST(1,K1749,FALSE) * _xlfn.POISSON.DIST(6,L1749,FALSE)</f>
        <v>1.0799013417874338E-4</v>
      </c>
      <c r="BF1749" s="13">
        <f t="shared" ref="BF1749:BF1795" si="2341">_xlfn.POISSON.DIST(2,K1749,FALSE) * _xlfn.POISSON.DIST(6,L1749,FALSE)</f>
        <v>7.7754451666627399E-5</v>
      </c>
      <c r="BG1749" s="13">
        <f t="shared" ref="BG1749:BG1795" si="2342">_xlfn.POISSON.DIST(3,K1749,FALSE) * _xlfn.POISSON.DIST(6,L1749,FALSE)</f>
        <v>3.7322883242717164E-5</v>
      </c>
      <c r="BH1749" s="13">
        <f t="shared" ref="BH1749:BH1795" si="2343">_xlfn.POISSON.DIST(4,K1749,FALSE) * _xlfn.POISSON.DIST(6,L1749,FALSE)</f>
        <v>1.3436506692137529E-5</v>
      </c>
      <c r="BI1749" s="13">
        <f t="shared" ref="BI1749:BI1795" si="2344">_xlfn.POISSON.DIST(5,K1749,FALSE) * _xlfn.POISSON.DIST(6,L1749,FALSE)</f>
        <v>3.8697913216141497E-6</v>
      </c>
      <c r="BJ1749" s="14">
        <f t="shared" ref="BJ1749:BJ1795" si="2345">SUM(N1749,Q1749,T1749,W1749,X1749,Y1749,AD1749,AE1749,AF1749,AG1749,AM1749,AN1749,AO1749,AP1749,AQ1749,AX1749,AY1749,AZ1749,BA1749,BB1749,BC1749)</f>
        <v>0.49361749546253014</v>
      </c>
      <c r="BK1749" s="14">
        <f t="shared" ref="BK1749:BK1795" si="2346">SUM(M1749,P1749,S1749,V1749,AC1749,AL1749,AY1749)</f>
        <v>0.26883787605715531</v>
      </c>
      <c r="BL1749" s="14">
        <f t="shared" ref="BL1749:BL1795" si="2347">SUM(O1749,R1749,U1749,AA1749,AB1749,AH1749,AI1749,AJ1749,AK1749,AR1749,AS1749,AT1749,AU1749,AV1749,BD1749,BE1749,BF1749,BG1749,BH1749,BI1749)</f>
        <v>0.22587675545851787</v>
      </c>
      <c r="BM1749" s="14">
        <f t="shared" ref="BM1749:BM1795" si="2348">SUM(S1749:BI1749)</f>
        <v>0.41626324795376035</v>
      </c>
      <c r="BN1749" s="14">
        <f t="shared" ref="BN1749:BN1795" si="2349">SUM(M1749:R1749)</f>
        <v>0.58295792056011164</v>
      </c>
    </row>
    <row r="1750" spans="1:66" x14ac:dyDescent="0.25">
      <c r="A1750" t="s">
        <v>339</v>
      </c>
      <c r="B1750" t="s">
        <v>109</v>
      </c>
      <c r="C1750" t="s">
        <v>121</v>
      </c>
      <c r="D1750" t="s">
        <v>411</v>
      </c>
      <c r="E1750" s="10">
        <f>VLOOKUP(A1750,home!$A$2:$E$405,3,FALSE)</f>
        <v>1.2199</v>
      </c>
      <c r="F1750" s="10">
        <f>VLOOKUP(B1750,home!$B$2:$E$405,3,FALSE)</f>
        <v>0.7026</v>
      </c>
      <c r="G1750" s="10">
        <f>VLOOKUP(C1750,away!$B$2:$E$405,4,FALSE)</f>
        <v>1.0383</v>
      </c>
      <c r="H1750" s="10">
        <f>VLOOKUP(A1750,away!$A$2:$E$405,3,FALSE)</f>
        <v>1.0142</v>
      </c>
      <c r="I1750" s="10">
        <f>VLOOKUP(C1750,away!$B$2:$E$405,3,FALSE)</f>
        <v>1.1174999999999999</v>
      </c>
      <c r="J1750" s="10">
        <f>VLOOKUP(B1750,home!$B$2:$E$405,4,FALSE)</f>
        <v>0.63390000000000002</v>
      </c>
      <c r="K1750" s="12">
        <f t="shared" si="2294"/>
        <v>0.8899287366419999</v>
      </c>
      <c r="L1750" s="12">
        <f t="shared" si="2295"/>
        <v>0.71844229214999999</v>
      </c>
      <c r="M1750" s="13">
        <f t="shared" si="2296"/>
        <v>0.20021349059298046</v>
      </c>
      <c r="N1750" s="13">
        <f t="shared" si="2297"/>
        <v>0.17817573874209605</v>
      </c>
      <c r="O1750" s="13">
        <f t="shared" si="2298"/>
        <v>0.14384183910097334</v>
      </c>
      <c r="P1750" s="13">
        <f t="shared" si="2299"/>
        <v>0.12800898614739104</v>
      </c>
      <c r="Q1750" s="13">
        <f t="shared" si="2300"/>
        <v>7.9281855039504273E-2</v>
      </c>
      <c r="R1750" s="13">
        <f t="shared" si="2301"/>
        <v>5.1671030295387395E-2</v>
      </c>
      <c r="S1750" s="13">
        <f t="shared" si="2302"/>
        <v>2.0461034476187114E-2</v>
      </c>
      <c r="T1750" s="13">
        <f t="shared" si="2303"/>
        <v>5.6959437660485474E-2</v>
      </c>
      <c r="U1750" s="13">
        <f t="shared" si="2304"/>
        <v>4.5983534711764612E-2</v>
      </c>
      <c r="V1750" s="13">
        <f t="shared" si="2305"/>
        <v>1.4535574395922995E-3</v>
      </c>
      <c r="W1750" s="13">
        <f t="shared" si="2306"/>
        <v>2.3518400364646742E-2</v>
      </c>
      <c r="X1750" s="13">
        <f t="shared" si="2307"/>
        <v>1.6896613465678199E-2</v>
      </c>
      <c r="Y1750" s="13">
        <f t="shared" si="2308"/>
        <v>6.069620853927201E-3</v>
      </c>
      <c r="Z1750" s="13">
        <f t="shared" si="2309"/>
        <v>1.2374217814390071E-2</v>
      </c>
      <c r="AA1750" s="13">
        <f t="shared" si="2310"/>
        <v>1.1012172026493086E-2</v>
      </c>
      <c r="AB1750" s="13">
        <f t="shared" si="2311"/>
        <v>4.9000241696106816E-3</v>
      </c>
      <c r="AC1750" s="13">
        <f t="shared" si="2312"/>
        <v>5.8084377081097712E-5</v>
      </c>
      <c r="AD1750" s="13">
        <f t="shared" si="2313"/>
        <v>5.2324250810877057E-3</v>
      </c>
      <c r="AE1750" s="13">
        <f t="shared" si="2314"/>
        <v>3.7591954687598E-3</v>
      </c>
      <c r="AF1750" s="13">
        <f t="shared" si="2315"/>
        <v>1.3503825046078425E-3</v>
      </c>
      <c r="AG1750" s="13">
        <f t="shared" si="2316"/>
        <v>3.2339063396323879E-4</v>
      </c>
      <c r="AH1750" s="13">
        <f t="shared" si="2317"/>
        <v>2.2225403525334411E-3</v>
      </c>
      <c r="AI1750" s="13">
        <f t="shared" si="2318"/>
        <v>1.9779025280659505E-3</v>
      </c>
      <c r="AJ1750" s="13">
        <f t="shared" si="2319"/>
        <v>8.8009614900137441E-4</v>
      </c>
      <c r="AK1750" s="13">
        <f t="shared" si="2320"/>
        <v>2.6107428466809414E-4</v>
      </c>
      <c r="AL1750" s="13">
        <f t="shared" si="2321"/>
        <v>1.485478765518264E-6</v>
      </c>
      <c r="AM1750" s="13">
        <f t="shared" si="2322"/>
        <v>9.3129708839725944E-4</v>
      </c>
      <c r="AN1750" s="13">
        <f t="shared" si="2323"/>
        <v>6.6908321486074812E-4</v>
      </c>
      <c r="AO1750" s="13">
        <f t="shared" si="2324"/>
        <v>2.4034883926182346E-4</v>
      </c>
      <c r="AP1750" s="13">
        <f t="shared" si="2325"/>
        <v>5.7558923664952121E-5</v>
      </c>
      <c r="AQ1750" s="13">
        <f t="shared" si="2326"/>
        <v>1.0338191262883767E-5</v>
      </c>
      <c r="AR1750" s="13">
        <f t="shared" si="2327"/>
        <v>3.1935339705399903E-4</v>
      </c>
      <c r="AS1750" s="13">
        <f t="shared" si="2328"/>
        <v>2.8420176518259631E-4</v>
      </c>
      <c r="AT1750" s="13">
        <f t="shared" si="2329"/>
        <v>1.2645965892018712E-4</v>
      </c>
      <c r="AU1750" s="13">
        <f t="shared" si="2330"/>
        <v>3.7513361499673449E-5</v>
      </c>
      <c r="AV1750" s="13">
        <f t="shared" si="2331"/>
        <v>8.346054601649756E-6</v>
      </c>
      <c r="AW1750" s="13">
        <f t="shared" si="2332"/>
        <v>2.6382203615955986E-8</v>
      </c>
      <c r="AX1750" s="13">
        <f t="shared" si="2333"/>
        <v>1.3813134021929091E-4</v>
      </c>
      <c r="AY1750" s="13">
        <f t="shared" si="2334"/>
        <v>9.9239396684898826E-5</v>
      </c>
      <c r="AZ1750" s="13">
        <f t="shared" si="2335"/>
        <v>3.5648889812940922E-5</v>
      </c>
      <c r="BA1750" s="13">
        <f t="shared" si="2336"/>
        <v>8.5372233699373535E-6</v>
      </c>
      <c r="BB1750" s="13">
        <f t="shared" si="2337"/>
        <v>1.5333755816235846E-6</v>
      </c>
      <c r="BC1750" s="13">
        <f t="shared" si="2338"/>
        <v>2.2032837351769758E-7</v>
      </c>
      <c r="BD1750" s="13">
        <f t="shared" si="2339"/>
        <v>3.8239497764227329E-5</v>
      </c>
      <c r="BE1750" s="13">
        <f t="shared" si="2340"/>
        <v>3.4030427935143407E-5</v>
      </c>
      <c r="BF1750" s="13">
        <f t="shared" si="2341"/>
        <v>1.5142327869854396E-5</v>
      </c>
      <c r="BG1750" s="13">
        <f t="shared" si="2342"/>
        <v>4.4918642370128231E-6</v>
      </c>
      <c r="BH1750" s="13">
        <f t="shared" si="2343"/>
        <v>9.9935976640305054E-7</v>
      </c>
      <c r="BI1750" s="13">
        <f t="shared" si="2344"/>
        <v>1.7787179487318224E-7</v>
      </c>
      <c r="BJ1750" s="14">
        <f t="shared" si="2345"/>
        <v>0.37375899662624645</v>
      </c>
      <c r="BK1750" s="14">
        <f t="shared" si="2346"/>
        <v>0.35029587790868244</v>
      </c>
      <c r="BL1750" s="14">
        <f t="shared" si="2347"/>
        <v>0.26361916920512352</v>
      </c>
      <c r="BM1750" s="14">
        <f t="shared" si="2348"/>
        <v>0.21875610862162873</v>
      </c>
      <c r="BN1750" s="14">
        <f t="shared" si="2349"/>
        <v>0.7811929399183325</v>
      </c>
    </row>
    <row r="1751" spans="1:66" x14ac:dyDescent="0.25">
      <c r="A1751" t="s">
        <v>339</v>
      </c>
      <c r="B1751" t="s">
        <v>115</v>
      </c>
      <c r="C1751" t="s">
        <v>120</v>
      </c>
      <c r="D1751" t="s">
        <v>411</v>
      </c>
      <c r="E1751" s="10">
        <f>VLOOKUP(A1751,home!$A$2:$E$405,3,FALSE)</f>
        <v>1.2199</v>
      </c>
      <c r="F1751" s="10">
        <f>VLOOKUP(B1751,home!$B$2:$E$405,3,FALSE)</f>
        <v>0.98370000000000002</v>
      </c>
      <c r="G1751" s="10">
        <f>VLOOKUP(C1751,away!$B$2:$E$405,4,FALSE)</f>
        <v>0.99539999999999995</v>
      </c>
      <c r="H1751" s="10">
        <f>VLOOKUP(A1751,away!$A$2:$E$405,3,FALSE)</f>
        <v>1.0142</v>
      </c>
      <c r="I1751" s="10">
        <f>VLOOKUP(C1751,away!$B$2:$E$405,3,FALSE)</f>
        <v>0.91559999999999997</v>
      </c>
      <c r="J1751" s="10">
        <f>VLOOKUP(B1751,home!$B$2:$E$405,4,FALSE)</f>
        <v>0.92030000000000001</v>
      </c>
      <c r="K1751" s="12">
        <f t="shared" si="2294"/>
        <v>1.194495558102</v>
      </c>
      <c r="L1751" s="12">
        <f t="shared" si="2295"/>
        <v>0.85459197885600002</v>
      </c>
      <c r="M1751" s="13">
        <f t="shared" si="2296"/>
        <v>0.128852423037467</v>
      </c>
      <c r="N1751" s="13">
        <f t="shared" si="2297"/>
        <v>0.15391364696893414</v>
      </c>
      <c r="O1751" s="13">
        <f t="shared" si="2298"/>
        <v>0.11011624718397936</v>
      </c>
      <c r="P1751" s="13">
        <f t="shared" si="2299"/>
        <v>0.13153336813612521</v>
      </c>
      <c r="Q1751" s="13">
        <f t="shared" si="2300"/>
        <v>9.1924583817835623E-2</v>
      </c>
      <c r="R1751" s="13">
        <f t="shared" si="2301"/>
        <v>4.7052230792576678E-2</v>
      </c>
      <c r="S1751" s="13">
        <f t="shared" si="2302"/>
        <v>3.356752346093396E-2</v>
      </c>
      <c r="T1751" s="13">
        <f t="shared" si="2303"/>
        <v>7.8558011990398385E-2</v>
      </c>
      <c r="U1751" s="13">
        <f t="shared" si="2304"/>
        <v>5.6203680680522984E-2</v>
      </c>
      <c r="V1751" s="13">
        <f t="shared" si="2305"/>
        <v>3.8073266874903036E-3</v>
      </c>
      <c r="W1751" s="13">
        <f t="shared" si="2306"/>
        <v>3.6601169016926539E-2</v>
      </c>
      <c r="X1751" s="13">
        <f t="shared" si="2307"/>
        <v>3.1279065458618166E-2</v>
      </c>
      <c r="Y1751" s="13">
        <f t="shared" si="2308"/>
        <v>1.3365419223523427E-2</v>
      </c>
      <c r="Z1751" s="13">
        <f t="shared" si="2309"/>
        <v>1.3403486340872442E-2</v>
      </c>
      <c r="AA1751" s="13">
        <f t="shared" si="2310"/>
        <v>1.6010404897252962E-2</v>
      </c>
      <c r="AB1751" s="13">
        <f t="shared" si="2311"/>
        <v>9.5621787665915881E-3</v>
      </c>
      <c r="AC1751" s="13">
        <f t="shared" si="2312"/>
        <v>2.4290894720628364E-4</v>
      </c>
      <c r="AD1751" s="13">
        <f t="shared" si="2313"/>
        <v>1.0929983453014835E-2</v>
      </c>
      <c r="AE1751" s="13">
        <f t="shared" si="2314"/>
        <v>9.3406761879752838E-3</v>
      </c>
      <c r="AF1751" s="13">
        <f t="shared" si="2315"/>
        <v>3.991233473667458E-3</v>
      </c>
      <c r="AG1751" s="13">
        <f t="shared" si="2316"/>
        <v>1.1369587041125933E-3</v>
      </c>
      <c r="AH1751" s="13">
        <f t="shared" si="2317"/>
        <v>2.8636279789038869E-3</v>
      </c>
      <c r="AI1751" s="13">
        <f t="shared" si="2318"/>
        <v>3.4205909008573E-3</v>
      </c>
      <c r="AJ1751" s="13">
        <f t="shared" si="2319"/>
        <v>2.0429403185790824E-3</v>
      </c>
      <c r="AK1751" s="13">
        <f t="shared" si="2320"/>
        <v>8.1342771200339941E-4</v>
      </c>
      <c r="AL1751" s="13">
        <f t="shared" si="2321"/>
        <v>9.9185195662644971E-6</v>
      </c>
      <c r="AM1751" s="13">
        <f t="shared" si="2322"/>
        <v>2.6111633369509117E-3</v>
      </c>
      <c r="AN1751" s="13">
        <f t="shared" si="2323"/>
        <v>2.2314792432411162E-3</v>
      </c>
      <c r="AO1751" s="13">
        <f t="shared" si="2324"/>
        <v>9.5350213112875722E-4</v>
      </c>
      <c r="AP1751" s="13">
        <f t="shared" si="2325"/>
        <v>2.7161842436157935E-4</v>
      </c>
      <c r="AQ1751" s="13">
        <f t="shared" si="2326"/>
        <v>5.8030731692227706E-5</v>
      </c>
      <c r="AR1751" s="13">
        <f t="shared" si="2327"/>
        <v>4.8944670023977615E-4</v>
      </c>
      <c r="AS1751" s="13">
        <f t="shared" si="2328"/>
        <v>5.8464190936409369E-4</v>
      </c>
      <c r="AT1751" s="13">
        <f t="shared" si="2329"/>
        <v>3.4917608190784111E-4</v>
      </c>
      <c r="AU1751" s="13">
        <f t="shared" si="2330"/>
        <v>1.3902975961145876E-4</v>
      </c>
      <c r="AV1751" s="13">
        <f t="shared" si="2331"/>
        <v>4.1517607574969118E-5</v>
      </c>
      <c r="AW1751" s="13">
        <f t="shared" si="2332"/>
        <v>2.8124687459429658E-7</v>
      </c>
      <c r="AX1751" s="13">
        <f t="shared" si="2333"/>
        <v>5.1983716791111068E-4</v>
      </c>
      <c r="AY1751" s="13">
        <f t="shared" si="2334"/>
        <v>4.4424867400805483E-4</v>
      </c>
      <c r="AZ1751" s="13">
        <f t="shared" si="2335"/>
        <v>1.898256767123488E-4</v>
      </c>
      <c r="BA1751" s="13">
        <f t="shared" si="2336"/>
        <v>5.4074500233095172E-5</v>
      </c>
      <c r="BB1751" s="13">
        <f t="shared" si="2337"/>
        <v>1.1552908539962509E-5</v>
      </c>
      <c r="BC1751" s="13">
        <f t="shared" si="2338"/>
        <v>1.9746045941417887E-6</v>
      </c>
      <c r="BD1751" s="13">
        <f t="shared" si="2339"/>
        <v>6.9712870683741603E-5</v>
      </c>
      <c r="BE1751" s="13">
        <f t="shared" si="2340"/>
        <v>8.3271714374268476E-5</v>
      </c>
      <c r="BF1751" s="13">
        <f t="shared" si="2341"/>
        <v>4.9733846467801098E-5</v>
      </c>
      <c r="BG1751" s="13">
        <f t="shared" si="2342"/>
        <v>1.9802286231038414E-5</v>
      </c>
      <c r="BH1751" s="13">
        <f t="shared" si="2343"/>
        <v>5.9134357358099504E-6</v>
      </c>
      <c r="BI1751" s="13">
        <f t="shared" si="2344"/>
        <v>1.4127145439093214E-6</v>
      </c>
      <c r="BJ1751" s="14">
        <f t="shared" si="2345"/>
        <v>0.43838805569437977</v>
      </c>
      <c r="BK1751" s="14">
        <f t="shared" si="2346"/>
        <v>0.29845771746279703</v>
      </c>
      <c r="BL1751" s="14">
        <f t="shared" si="2347"/>
        <v>0.24991898815800201</v>
      </c>
      <c r="BM1751" s="14">
        <f t="shared" si="2348"/>
        <v>0.33633178029199973</v>
      </c>
      <c r="BN1751" s="14">
        <f t="shared" si="2349"/>
        <v>0.66339249993691796</v>
      </c>
    </row>
    <row r="1752" spans="1:66" x14ac:dyDescent="0.25">
      <c r="A1752" t="s">
        <v>339</v>
      </c>
      <c r="B1752" t="s">
        <v>122</v>
      </c>
      <c r="C1752" t="s">
        <v>125</v>
      </c>
      <c r="D1752" t="s">
        <v>411</v>
      </c>
      <c r="E1752" s="10">
        <f>VLOOKUP(A1752,home!$A$2:$E$405,3,FALSE)</f>
        <v>1.2199</v>
      </c>
      <c r="F1752" s="10">
        <f>VLOOKUP(B1752,home!$B$2:$E$405,3,FALSE)</f>
        <v>0.94589999999999996</v>
      </c>
      <c r="G1752" s="10">
        <f>VLOOKUP(C1752,away!$B$2:$E$405,4,FALSE)</f>
        <v>0.75670000000000004</v>
      </c>
      <c r="H1752" s="10">
        <f>VLOOKUP(A1752,away!$A$2:$E$405,3,FALSE)</f>
        <v>1.0142</v>
      </c>
      <c r="I1752" s="10">
        <f>VLOOKUP(C1752,away!$B$2:$E$405,3,FALSE)</f>
        <v>1.2135</v>
      </c>
      <c r="J1752" s="10">
        <f>VLOOKUP(B1752,home!$B$2:$E$405,4,FALSE)</f>
        <v>0.98599999999999999</v>
      </c>
      <c r="K1752" s="12">
        <f t="shared" si="2294"/>
        <v>0.87315871034699988</v>
      </c>
      <c r="L1752" s="12">
        <f t="shared" si="2295"/>
        <v>1.2135014561999999</v>
      </c>
      <c r="M1752" s="13">
        <f t="shared" si="2296"/>
        <v>0.12410092085328631</v>
      </c>
      <c r="N1752" s="13">
        <f t="shared" si="2297"/>
        <v>0.10835980000513057</v>
      </c>
      <c r="O1752" s="13">
        <f t="shared" si="2298"/>
        <v>0.1505966481712239</v>
      </c>
      <c r="P1752" s="13">
        <f t="shared" si="2299"/>
        <v>0.13149477509976673</v>
      </c>
      <c r="Q1752" s="13">
        <f t="shared" si="2300"/>
        <v>4.7307651612969306E-2</v>
      </c>
      <c r="R1752" s="13">
        <f t="shared" si="2301"/>
        <v>9.1374625927309633E-2</v>
      </c>
      <c r="S1752" s="13">
        <f t="shared" si="2302"/>
        <v>3.4832287624561066E-2</v>
      </c>
      <c r="T1752" s="13">
        <f t="shared" si="2303"/>
        <v>5.7407904121740544E-2</v>
      </c>
      <c r="U1752" s="13">
        <f t="shared" si="2304"/>
        <v>7.9784550533129217E-2</v>
      </c>
      <c r="V1752" s="13">
        <f t="shared" si="2305"/>
        <v>4.1008414727745773E-3</v>
      </c>
      <c r="W1752" s="13">
        <f t="shared" si="2306"/>
        <v>1.3769029357308487E-2</v>
      </c>
      <c r="X1752" s="13">
        <f t="shared" si="2307"/>
        <v>1.6708737175554402E-2</v>
      </c>
      <c r="Y1752" s="13">
        <f t="shared" si="2308"/>
        <v>1.0138038446899171E-2</v>
      </c>
      <c r="Z1752" s="13">
        <f t="shared" si="2309"/>
        <v>3.6961080540840172E-2</v>
      </c>
      <c r="AA1752" s="13">
        <f t="shared" si="2310"/>
        <v>3.2272889418071597E-2</v>
      </c>
      <c r="AB1752" s="13">
        <f t="shared" si="2311"/>
        <v>1.4089677251727365E-2</v>
      </c>
      <c r="AC1752" s="13">
        <f t="shared" si="2312"/>
        <v>2.7157293811491169E-4</v>
      </c>
      <c r="AD1752" s="13">
        <f t="shared" si="2313"/>
        <v>3.0056369790893642E-3</v>
      </c>
      <c r="AE1752" s="13">
        <f t="shared" si="2314"/>
        <v>3.6473448509335127E-3</v>
      </c>
      <c r="AF1752" s="13">
        <f t="shared" si="2315"/>
        <v>2.213029143935695E-3</v>
      </c>
      <c r="AG1752" s="13">
        <f t="shared" si="2316"/>
        <v>8.9517136292633509E-4</v>
      </c>
      <c r="AH1752" s="13">
        <f t="shared" si="2317"/>
        <v>1.1213081264758762E-2</v>
      </c>
      <c r="AI1752" s="13">
        <f t="shared" si="2318"/>
        <v>9.7907995761528661E-3</v>
      </c>
      <c r="AJ1752" s="13">
        <f t="shared" si="2319"/>
        <v>4.2744609655897946E-3</v>
      </c>
      <c r="AK1752" s="13">
        <f t="shared" si="2320"/>
        <v>1.2440942747143258E-3</v>
      </c>
      <c r="AL1752" s="13">
        <f t="shared" si="2321"/>
        <v>1.1510123269051477E-5</v>
      </c>
      <c r="AM1752" s="13">
        <f t="shared" si="2322"/>
        <v>5.248796216865846E-4</v>
      </c>
      <c r="AN1752" s="13">
        <f t="shared" si="2323"/>
        <v>6.3694218524637557E-4</v>
      </c>
      <c r="AO1752" s="13">
        <f t="shared" si="2324"/>
        <v>3.864651346558435E-4</v>
      </c>
      <c r="AP1752" s="13">
        <f t="shared" si="2325"/>
        <v>1.5632533455846504E-4</v>
      </c>
      <c r="AQ1752" s="13">
        <f t="shared" si="2326"/>
        <v>4.7425255281912397E-5</v>
      </c>
      <c r="AR1752" s="13">
        <f t="shared" si="2327"/>
        <v>2.721418088654737E-3</v>
      </c>
      <c r="AS1752" s="13">
        <f t="shared" si="2328"/>
        <v>2.3762299086047675E-3</v>
      </c>
      <c r="AT1752" s="13">
        <f t="shared" si="2329"/>
        <v>1.0374129212426537E-3</v>
      </c>
      <c r="AU1752" s="13">
        <f t="shared" si="2330"/>
        <v>3.0194204280318317E-4</v>
      </c>
      <c r="AV1752" s="13">
        <f t="shared" si="2331"/>
        <v>6.5910831173391504E-5</v>
      </c>
      <c r="AW1752" s="13">
        <f t="shared" si="2332"/>
        <v>3.387746978265599E-7</v>
      </c>
      <c r="AX1752" s="13">
        <f t="shared" si="2333"/>
        <v>7.6383868926546537E-5</v>
      </c>
      <c r="AY1752" s="13">
        <f t="shared" si="2334"/>
        <v>9.2691936172554148E-5</v>
      </c>
      <c r="AZ1752" s="13">
        <f t="shared" si="2335"/>
        <v>5.6240899761695966E-5</v>
      </c>
      <c r="BA1752" s="13">
        <f t="shared" si="2336"/>
        <v>2.2749471252938763E-5</v>
      </c>
      <c r="BB1752" s="13">
        <f t="shared" si="2337"/>
        <v>6.9016291233053088E-6</v>
      </c>
      <c r="BC1752" s="13">
        <f t="shared" si="2338"/>
        <v>1.675027398256663E-6</v>
      </c>
      <c r="BD1752" s="13">
        <f t="shared" si="2339"/>
        <v>5.5040746891859107E-4</v>
      </c>
      <c r="BE1752" s="13">
        <f t="shared" si="2340"/>
        <v>4.8059307572631337E-4</v>
      </c>
      <c r="BF1752" s="13">
        <f t="shared" si="2341"/>
        <v>2.0981701510144286E-4</v>
      </c>
      <c r="BG1752" s="13">
        <f t="shared" si="2342"/>
        <v>6.1067851438277633E-5</v>
      </c>
      <c r="BH1752" s="13">
        <f t="shared" si="2343"/>
        <v>1.3330481601377167E-5</v>
      </c>
      <c r="BI1752" s="13">
        <f t="shared" si="2344"/>
        <v>2.3279252246725804E-6</v>
      </c>
      <c r="BJ1752" s="14">
        <f t="shared" si="2345"/>
        <v>0.26546102342055172</v>
      </c>
      <c r="BK1752" s="14">
        <f t="shared" si="2346"/>
        <v>0.29490460004794522</v>
      </c>
      <c r="BL1752" s="14">
        <f t="shared" si="2347"/>
        <v>0.40246128499316697</v>
      </c>
      <c r="BM1752" s="14">
        <f t="shared" si="2348"/>
        <v>0.3464612141713429</v>
      </c>
      <c r="BN1752" s="14">
        <f t="shared" si="2349"/>
        <v>0.65323442166968648</v>
      </c>
    </row>
    <row r="1753" spans="1:66" x14ac:dyDescent="0.25">
      <c r="A1753" t="s">
        <v>339</v>
      </c>
      <c r="B1753" t="s">
        <v>127</v>
      </c>
      <c r="C1753" t="s">
        <v>123</v>
      </c>
      <c r="D1753" t="s">
        <v>411</v>
      </c>
      <c r="E1753" s="10">
        <f>VLOOKUP(A1753,home!$A$2:$E$405,3,FALSE)</f>
        <v>1.2199</v>
      </c>
      <c r="F1753" s="10">
        <f>VLOOKUP(B1753,home!$B$2:$E$405,3,FALSE)</f>
        <v>0.7026</v>
      </c>
      <c r="G1753" s="10">
        <f>VLOOKUP(C1753,away!$B$2:$E$405,4,FALSE)</f>
        <v>0.81969999999999998</v>
      </c>
      <c r="H1753" s="10">
        <f>VLOOKUP(A1753,away!$A$2:$E$405,3,FALSE)</f>
        <v>1.0142</v>
      </c>
      <c r="I1753" s="10">
        <f>VLOOKUP(C1753,away!$B$2:$E$405,3,FALSE)</f>
        <v>0.98599999999999999</v>
      </c>
      <c r="J1753" s="10">
        <f>VLOOKUP(B1753,home!$B$2:$E$405,4,FALSE)</f>
        <v>0.70430000000000004</v>
      </c>
      <c r="K1753" s="12">
        <f t="shared" si="2294"/>
        <v>0.70256629627799994</v>
      </c>
      <c r="L1753" s="12">
        <f t="shared" si="2295"/>
        <v>0.70430084516000002</v>
      </c>
      <c r="M1753" s="13">
        <f t="shared" si="2296"/>
        <v>0.24490934888965427</v>
      </c>
      <c r="N1753" s="13">
        <f t="shared" si="2297"/>
        <v>0.17206505417326087</v>
      </c>
      <c r="O1753" s="13">
        <f t="shared" si="2298"/>
        <v>0.1724898614105688</v>
      </c>
      <c r="P1753" s="13">
        <f t="shared" si="2299"/>
        <v>0.12118556307672883</v>
      </c>
      <c r="Q1753" s="13">
        <f t="shared" si="2300"/>
        <v>6.0443553914690654E-2</v>
      </c>
      <c r="R1753" s="13">
        <f t="shared" si="2301"/>
        <v>6.0742377586497434E-2</v>
      </c>
      <c r="S1753" s="13">
        <f t="shared" si="2302"/>
        <v>1.4991200585855013E-2</v>
      </c>
      <c r="T1753" s="13">
        <f t="shared" si="2303"/>
        <v>4.2570446106590658E-2</v>
      </c>
      <c r="U1753" s="13">
        <f t="shared" si="2304"/>
        <v>4.2675547248065299E-2</v>
      </c>
      <c r="V1753" s="13">
        <f t="shared" si="2305"/>
        <v>8.2421293721283637E-4</v>
      </c>
      <c r="W1753" s="13">
        <f t="shared" si="2306"/>
        <v>1.4155201269241274E-2</v>
      </c>
      <c r="X1753" s="13">
        <f t="shared" si="2307"/>
        <v>9.969520217336535E-3</v>
      </c>
      <c r="Y1753" s="13">
        <f t="shared" si="2308"/>
        <v>3.5107707574549138E-3</v>
      </c>
      <c r="Z1753" s="13">
        <f t="shared" si="2309"/>
        <v>1.4260302623732662E-2</v>
      </c>
      <c r="AA1753" s="13">
        <f t="shared" si="2310"/>
        <v>1.0018807998159301E-2</v>
      </c>
      <c r="AB1753" s="13">
        <f t="shared" si="2311"/>
        <v>3.5194384141935915E-3</v>
      </c>
      <c r="AC1753" s="13">
        <f t="shared" si="2312"/>
        <v>2.5489714190194353E-5</v>
      </c>
      <c r="AD1753" s="13">
        <f t="shared" si="2313"/>
        <v>2.4862418322001206E-3</v>
      </c>
      <c r="AE1753" s="13">
        <f t="shared" si="2314"/>
        <v>1.7510622236906921E-3</v>
      </c>
      <c r="AF1753" s="13">
        <f t="shared" si="2315"/>
        <v>6.1663730203655165E-4</v>
      </c>
      <c r="AG1753" s="13">
        <f t="shared" si="2316"/>
        <v>1.447660576605085E-4</v>
      </c>
      <c r="AH1753" s="13">
        <f t="shared" si="2317"/>
        <v>2.5108857975330696E-3</v>
      </c>
      <c r="AI1753" s="13">
        <f t="shared" si="2318"/>
        <v>1.7640637351498405E-3</v>
      </c>
      <c r="AJ1753" s="13">
        <f t="shared" si="2319"/>
        <v>6.19685862401279E-4</v>
      </c>
      <c r="AK1753" s="13">
        <f t="shared" si="2320"/>
        <v>1.4512346706770164E-4</v>
      </c>
      <c r="AL1753" s="13">
        <f t="shared" si="2321"/>
        <v>5.045108128061465E-7</v>
      </c>
      <c r="AM1753" s="13">
        <f t="shared" si="2322"/>
        <v>3.4934994314005357E-4</v>
      </c>
      <c r="AN1753" s="13">
        <f t="shared" si="2323"/>
        <v>2.4604746021013768E-4</v>
      </c>
      <c r="AO1753" s="13">
        <f t="shared" si="2324"/>
        <v>8.6645717087735716E-5</v>
      </c>
      <c r="AP1753" s="13">
        <f t="shared" si="2325"/>
        <v>2.0341550591462174E-5</v>
      </c>
      <c r="AQ1753" s="13">
        <f t="shared" si="2326"/>
        <v>3.5816428183579259E-6</v>
      </c>
      <c r="AR1753" s="13">
        <f t="shared" si="2327"/>
        <v>3.5368379786055641E-4</v>
      </c>
      <c r="AS1753" s="13">
        <f t="shared" si="2328"/>
        <v>2.4848631591642791E-4</v>
      </c>
      <c r="AT1753" s="13">
        <f t="shared" si="2329"/>
        <v>8.7289055324584876E-5</v>
      </c>
      <c r="AU1753" s="13">
        <f t="shared" si="2330"/>
        <v>2.0442116101666345E-5</v>
      </c>
      <c r="AV1753" s="13">
        <f t="shared" si="2331"/>
        <v>3.5904854494081469E-6</v>
      </c>
      <c r="AW1753" s="13">
        <f t="shared" si="2332"/>
        <v>6.9344736016497123E-9</v>
      </c>
      <c r="AX1753" s="13">
        <f t="shared" si="2333"/>
        <v>4.0906915942806211E-5</v>
      </c>
      <c r="AY1753" s="13">
        <f t="shared" si="2334"/>
        <v>2.8810775471407493E-5</v>
      </c>
      <c r="AZ1753" s="13">
        <f t="shared" si="2335"/>
        <v>1.0145726757113647E-5</v>
      </c>
      <c r="BA1753" s="13">
        <f t="shared" si="2336"/>
        <v>2.3818813099325226E-6</v>
      </c>
      <c r="BB1753" s="13">
        <f t="shared" si="2337"/>
        <v>4.1939025491407081E-7</v>
      </c>
      <c r="BC1753" s="13">
        <f t="shared" si="2338"/>
        <v>5.9075382197569595E-8</v>
      </c>
      <c r="BD1753" s="13">
        <f t="shared" si="2339"/>
        <v>4.1516632958764734E-5</v>
      </c>
      <c r="BE1753" s="13">
        <f t="shared" si="2340"/>
        <v>2.9168187051772477E-5</v>
      </c>
      <c r="BF1753" s="13">
        <f t="shared" si="2341"/>
        <v>1.0246292573053852E-5</v>
      </c>
      <c r="BG1753" s="13">
        <f t="shared" si="2342"/>
        <v>2.3995666078770746E-6</v>
      </c>
      <c r="BH1753" s="13">
        <f t="shared" si="2343"/>
        <v>4.2146365609213992E-7</v>
      </c>
      <c r="BI1753" s="13">
        <f t="shared" si="2344"/>
        <v>5.9221231975287899E-8</v>
      </c>
      <c r="BJ1753" s="14">
        <f t="shared" si="2345"/>
        <v>0.30850194393312891</v>
      </c>
      <c r="BK1753" s="14">
        <f t="shared" si="2346"/>
        <v>0.38196513048992536</v>
      </c>
      <c r="BL1753" s="14">
        <f t="shared" si="2347"/>
        <v>0.29528309465436858</v>
      </c>
      <c r="BM1753" s="14">
        <f t="shared" si="2348"/>
        <v>0.16814590880875668</v>
      </c>
      <c r="BN1753" s="14">
        <f t="shared" si="2349"/>
        <v>0.83183575905140084</v>
      </c>
    </row>
    <row r="1754" spans="1:66" x14ac:dyDescent="0.25">
      <c r="A1754" t="s">
        <v>339</v>
      </c>
      <c r="B1754" t="s">
        <v>128</v>
      </c>
      <c r="C1754" t="s">
        <v>112</v>
      </c>
      <c r="D1754" t="s">
        <v>411</v>
      </c>
      <c r="E1754" s="10">
        <f>VLOOKUP(A1754,home!$A$2:$E$405,3,FALSE)</f>
        <v>1.2199</v>
      </c>
      <c r="F1754" s="10">
        <f>VLOOKUP(B1754,home!$B$2:$E$405,3,FALSE)</f>
        <v>0.32790000000000002</v>
      </c>
      <c r="G1754" s="10">
        <f>VLOOKUP(C1754,away!$B$2:$E$405,4,FALSE)</f>
        <v>0.81969999999999998</v>
      </c>
      <c r="H1754" s="10">
        <f>VLOOKUP(A1754,away!$A$2:$E$405,3,FALSE)</f>
        <v>1.0142</v>
      </c>
      <c r="I1754" s="10">
        <f>VLOOKUP(C1754,away!$B$2:$E$405,3,FALSE)</f>
        <v>0.98599999999999999</v>
      </c>
      <c r="J1754" s="10">
        <f>VLOOKUP(B1754,home!$B$2:$E$405,4,FALSE)</f>
        <v>0.72309999999999997</v>
      </c>
      <c r="K1754" s="12">
        <f t="shared" si="2294"/>
        <v>0.32788427063699999</v>
      </c>
      <c r="L1754" s="12">
        <f t="shared" si="2295"/>
        <v>0.72310086772000004</v>
      </c>
      <c r="M1754" s="13">
        <f t="shared" si="2296"/>
        <v>0.34959318176306609</v>
      </c>
      <c r="N1754" s="13">
        <f t="shared" si="2297"/>
        <v>0.11462610542205108</v>
      </c>
      <c r="O1754" s="13">
        <f t="shared" si="2298"/>
        <v>0.25279113308186879</v>
      </c>
      <c r="P1754" s="13">
        <f t="shared" si="2299"/>
        <v>8.2886236294049342E-2</v>
      </c>
      <c r="Q1754" s="13">
        <f t="shared" si="2300"/>
        <v>1.8792048486134541E-2</v>
      </c>
      <c r="R1754" s="13">
        <f t="shared" si="2301"/>
        <v>9.1396743841710634E-2</v>
      </c>
      <c r="S1754" s="13">
        <f t="shared" si="2302"/>
        <v>4.9129449066666522E-3</v>
      </c>
      <c r="T1754" s="13">
        <f t="shared" si="2303"/>
        <v>1.35885465665602E-2</v>
      </c>
      <c r="U1754" s="13">
        <f t="shared" si="2304"/>
        <v>2.9967554693136011E-2</v>
      </c>
      <c r="V1754" s="13">
        <f t="shared" si="2305"/>
        <v>1.2942520165866694E-4</v>
      </c>
      <c r="W1754" s="13">
        <f t="shared" si="2306"/>
        <v>2.0538723705504549E-3</v>
      </c>
      <c r="X1754" s="13">
        <f t="shared" si="2307"/>
        <v>1.4851568933311673E-3</v>
      </c>
      <c r="Y1754" s="13">
        <f t="shared" si="2308"/>
        <v>5.3695911913405315E-4</v>
      </c>
      <c r="Z1754" s="13">
        <f t="shared" si="2309"/>
        <v>2.2029688259574517E-2</v>
      </c>
      <c r="AA1754" s="13">
        <f t="shared" si="2310"/>
        <v>7.223188267351072E-3</v>
      </c>
      <c r="AB1754" s="13">
        <f t="shared" si="2311"/>
        <v>1.1841849083570708E-3</v>
      </c>
      <c r="AC1754" s="13">
        <f t="shared" si="2312"/>
        <v>1.9178663241127961E-6</v>
      </c>
      <c r="AD1754" s="13">
        <f t="shared" si="2313"/>
        <v>1.6835811104985544E-4</v>
      </c>
      <c r="AE1754" s="13">
        <f t="shared" si="2314"/>
        <v>1.217398961878506E-4</v>
      </c>
      <c r="AF1754" s="13">
        <f t="shared" si="2315"/>
        <v>4.4015112284788737E-5</v>
      </c>
      <c r="AG1754" s="13">
        <f t="shared" si="2316"/>
        <v>1.0609121961974658E-5</v>
      </c>
      <c r="AH1754" s="13">
        <f t="shared" si="2317"/>
        <v>3.9824216740248566E-3</v>
      </c>
      <c r="AI1754" s="13">
        <f t="shared" si="2318"/>
        <v>1.3057734259566205E-3</v>
      </c>
      <c r="AJ1754" s="13">
        <f t="shared" si="2319"/>
        <v>2.1407128369348158E-4</v>
      </c>
      <c r="AK1754" s="13">
        <f t="shared" si="2320"/>
        <v>2.339686890605451E-5</v>
      </c>
      <c r="AL1754" s="13">
        <f t="shared" si="2321"/>
        <v>1.8188537947922591E-8</v>
      </c>
      <c r="AM1754" s="13">
        <f t="shared" si="2322"/>
        <v>1.1040395289480985E-5</v>
      </c>
      <c r="AN1754" s="13">
        <f t="shared" si="2323"/>
        <v>7.9833194137955023E-6</v>
      </c>
      <c r="AO1754" s="13">
        <f t="shared" si="2324"/>
        <v>2.8863725977007241E-6</v>
      </c>
      <c r="AP1754" s="13">
        <f t="shared" si="2325"/>
        <v>6.9571284332020828E-7</v>
      </c>
      <c r="AQ1754" s="13">
        <f t="shared" si="2326"/>
        <v>1.2576764017219773E-7</v>
      </c>
      <c r="AR1754" s="13">
        <f t="shared" si="2327"/>
        <v>5.7593851362286214E-4</v>
      </c>
      <c r="AS1754" s="13">
        <f t="shared" si="2328"/>
        <v>1.8884117947098999E-4</v>
      </c>
      <c r="AT1754" s="13">
        <f t="shared" si="2329"/>
        <v>3.0959026198538184E-5</v>
      </c>
      <c r="AU1754" s="13">
        <f t="shared" si="2330"/>
        <v>3.3836592415798222E-6</v>
      </c>
      <c r="AV1754" s="13">
        <f t="shared" si="2331"/>
        <v>2.7736216062738602E-7</v>
      </c>
      <c r="AW1754" s="13">
        <f t="shared" si="2332"/>
        <v>1.1978839761625675E-10</v>
      </c>
      <c r="AX1754" s="13">
        <f t="shared" si="2333"/>
        <v>6.0332865950594008E-7</v>
      </c>
      <c r="AY1754" s="13">
        <f t="shared" si="2334"/>
        <v>4.3626747720908975E-7</v>
      </c>
      <c r="AZ1754" s="13">
        <f t="shared" si="2335"/>
        <v>1.5773269566395401E-7</v>
      </c>
      <c r="BA1754" s="13">
        <f t="shared" si="2336"/>
        <v>3.8018883034139958E-8</v>
      </c>
      <c r="BB1754" s="13">
        <f t="shared" si="2337"/>
        <v>6.8728718279329465E-9</v>
      </c>
      <c r="BC1754" s="13">
        <f t="shared" si="2338"/>
        <v>9.9395591650133183E-10</v>
      </c>
      <c r="BD1754" s="13">
        <f t="shared" si="2339"/>
        <v>6.9410273159009736E-5</v>
      </c>
      <c r="BE1754" s="13">
        <f t="shared" si="2340"/>
        <v>2.2758536789456842E-5</v>
      </c>
      <c r="BF1754" s="13">
        <f t="shared" si="2341"/>
        <v>3.7310831179881933E-6</v>
      </c>
      <c r="BG1754" s="13">
        <f t="shared" si="2342"/>
        <v>4.0778782227586086E-7</v>
      </c>
      <c r="BH1754" s="13">
        <f t="shared" si="2343"/>
        <v>3.3426803170392793E-8</v>
      </c>
      <c r="BI1754" s="13">
        <f t="shared" si="2344"/>
        <v>2.1920245954501611E-9</v>
      </c>
      <c r="BJ1754" s="14">
        <f t="shared" si="2345"/>
        <v>0.15145138588157356</v>
      </c>
      <c r="BK1754" s="14">
        <f t="shared" si="2346"/>
        <v>0.43752416048777998</v>
      </c>
      <c r="BL1754" s="14">
        <f t="shared" si="2347"/>
        <v>0.3889842110854157</v>
      </c>
      <c r="BM1754" s="14">
        <f t="shared" si="2348"/>
        <v>8.9903560677774566E-2</v>
      </c>
      <c r="BN1754" s="14">
        <f t="shared" si="2349"/>
        <v>0.91008544888888054</v>
      </c>
    </row>
    <row r="1755" spans="1:66" x14ac:dyDescent="0.25">
      <c r="A1755" t="s">
        <v>341</v>
      </c>
      <c r="B1755" t="s">
        <v>150</v>
      </c>
      <c r="C1755" t="s">
        <v>145</v>
      </c>
      <c r="D1755" t="s">
        <v>411</v>
      </c>
      <c r="E1755" s="10">
        <f>VLOOKUP(A1755,home!$A$2:$E$405,3,FALSE)</f>
        <v>1.5127999999999999</v>
      </c>
      <c r="F1755" s="10">
        <f>VLOOKUP(B1755,home!$B$2:$E$405,3,FALSE)</f>
        <v>1.1016999999999999</v>
      </c>
      <c r="G1755" s="10">
        <f>VLOOKUP(C1755,away!$B$2:$E$405,4,FALSE)</f>
        <v>0.75549999999999995</v>
      </c>
      <c r="H1755" s="10">
        <f>VLOOKUP(A1755,away!$A$2:$E$405,3,FALSE)</f>
        <v>1.2179</v>
      </c>
      <c r="I1755" s="10">
        <f>VLOOKUP(C1755,away!$B$2:$E$405,3,FALSE)</f>
        <v>0.93840000000000001</v>
      </c>
      <c r="J1755" s="10">
        <f>VLOOKUP(B1755,home!$B$2:$E$405,4,FALSE)</f>
        <v>1.5053000000000001</v>
      </c>
      <c r="K1755" s="12">
        <f t="shared" si="2294"/>
        <v>1.2591554046799998</v>
      </c>
      <c r="L1755" s="12">
        <f t="shared" si="2295"/>
        <v>1.720373290008</v>
      </c>
      <c r="M1755" s="13">
        <f t="shared" si="2296"/>
        <v>5.081677843946994E-2</v>
      </c>
      <c r="N1755" s="13">
        <f t="shared" si="2297"/>
        <v>6.3986221220484654E-2</v>
      </c>
      <c r="O1755" s="13">
        <f t="shared" si="2298"/>
        <v>8.7423828311518487E-2</v>
      </c>
      <c r="P1755" s="13">
        <f t="shared" si="2299"/>
        <v>0.11008018591626488</v>
      </c>
      <c r="Q1755" s="13">
        <f t="shared" si="2300"/>
        <v>4.0284298137411675E-2</v>
      </c>
      <c r="R1755" s="13">
        <f t="shared" si="2301"/>
        <v>7.5200809568690824E-2</v>
      </c>
      <c r="S1755" s="13">
        <f t="shared" si="2302"/>
        <v>5.9614401500251053E-2</v>
      </c>
      <c r="T1755" s="13">
        <f t="shared" si="2303"/>
        <v>6.9304030522322063E-2</v>
      </c>
      <c r="U1755" s="13">
        <f t="shared" si="2304"/>
        <v>9.4689505804728485E-2</v>
      </c>
      <c r="V1755" s="13">
        <f t="shared" si="2305"/>
        <v>1.4348638824415078E-2</v>
      </c>
      <c r="W1755" s="13">
        <f t="shared" si="2306"/>
        <v>1.6908063907820792E-2</v>
      </c>
      <c r="X1755" s="13">
        <f t="shared" si="2307"/>
        <v>2.9088181532763172E-2</v>
      </c>
      <c r="Y1755" s="13">
        <f t="shared" si="2308"/>
        <v>2.5021265281934872E-2</v>
      </c>
      <c r="Z1755" s="13">
        <f t="shared" si="2309"/>
        <v>4.3124488056317904E-2</v>
      </c>
      <c r="AA1755" s="13">
        <f t="shared" si="2310"/>
        <v>5.4300432210170779E-2</v>
      </c>
      <c r="AB1755" s="13">
        <f t="shared" si="2311"/>
        <v>3.4186341346948243E-2</v>
      </c>
      <c r="AC1755" s="13">
        <f t="shared" si="2312"/>
        <v>1.9426418767848016E-3</v>
      </c>
      <c r="AD1755" s="13">
        <f t="shared" si="2313"/>
        <v>5.3224700130518479E-3</v>
      </c>
      <c r="AE1755" s="13">
        <f t="shared" si="2314"/>
        <v>9.156635247322931E-3</v>
      </c>
      <c r="AF1755" s="13">
        <f t="shared" si="2315"/>
        <v>7.876415352920085E-3</v>
      </c>
      <c r="AG1755" s="13">
        <f t="shared" si="2316"/>
        <v>4.5167915313908827E-3</v>
      </c>
      <c r="AH1755" s="13">
        <f t="shared" si="2317"/>
        <v>1.8547554349339582E-2</v>
      </c>
      <c r="AI1755" s="13">
        <f t="shared" si="2318"/>
        <v>2.335425330256697E-2</v>
      </c>
      <c r="AJ1755" s="13">
        <f t="shared" si="2319"/>
        <v>1.4703317134096469E-2</v>
      </c>
      <c r="AK1755" s="13">
        <f t="shared" si="2320"/>
        <v>6.1712537453738727E-3</v>
      </c>
      <c r="AL1755" s="13">
        <f t="shared" si="2321"/>
        <v>1.6832737968221608E-4</v>
      </c>
      <c r="AM1755" s="13">
        <f t="shared" si="2322"/>
        <v>1.3403633766362931E-3</v>
      </c>
      <c r="AN1755" s="13">
        <f t="shared" si="2323"/>
        <v>2.3059253520700115E-3</v>
      </c>
      <c r="AO1755" s="13">
        <f t="shared" si="2324"/>
        <v>1.9835261922267712E-3</v>
      </c>
      <c r="AP1755" s="13">
        <f t="shared" si="2325"/>
        <v>1.1374684937127369E-3</v>
      </c>
      <c r="AQ1755" s="13">
        <f t="shared" si="2326"/>
        <v>4.8921760370225628E-4</v>
      </c>
      <c r="AR1755" s="13">
        <f t="shared" si="2327"/>
        <v>6.3817434195151037E-3</v>
      </c>
      <c r="AS1755" s="13">
        <f t="shared" si="2328"/>
        <v>8.0356067179634654E-3</v>
      </c>
      <c r="AT1755" s="13">
        <f t="shared" si="2329"/>
        <v>5.0590388144033062E-3</v>
      </c>
      <c r="AU1755" s="13">
        <f t="shared" si="2330"/>
        <v>2.1233720218806077E-3</v>
      </c>
      <c r="AV1755" s="13">
        <f t="shared" si="2331"/>
        <v>6.6841383937431677E-4</v>
      </c>
      <c r="AW1755" s="13">
        <f t="shared" si="2332"/>
        <v>1.0128713509394734E-5</v>
      </c>
      <c r="AX1755" s="13">
        <f t="shared" si="2333"/>
        <v>2.8128763165445343E-4</v>
      </c>
      <c r="AY1755" s="13">
        <f t="shared" si="2334"/>
        <v>4.8391972830793048E-4</v>
      </c>
      <c r="AZ1755" s="13">
        <f t="shared" si="2335"/>
        <v>4.1626128754444601E-4</v>
      </c>
      <c r="BA1755" s="13">
        <f t="shared" si="2336"/>
        <v>2.3870826691860155E-4</v>
      </c>
      <c r="BB1755" s="13">
        <f t="shared" si="2337"/>
        <v>1.0266683162771559E-4</v>
      </c>
      <c r="BC1755" s="13">
        <f t="shared" si="2338"/>
        <v>3.5325054980414079E-5</v>
      </c>
      <c r="BD1755" s="13">
        <f t="shared" si="2339"/>
        <v>1.8298301537696821E-3</v>
      </c>
      <c r="BE1755" s="13">
        <f t="shared" si="2340"/>
        <v>2.3040405277655299E-3</v>
      </c>
      <c r="BF1755" s="13">
        <f t="shared" si="2341"/>
        <v>1.4505725415688633E-3</v>
      </c>
      <c r="BG1755" s="13">
        <f t="shared" si="2342"/>
        <v>6.0883208519894611E-4</v>
      </c>
      <c r="BH1755" s="13">
        <f t="shared" si="2343"/>
        <v>1.9165355265521184E-4</v>
      </c>
      <c r="BI1755" s="13">
        <f t="shared" si="2344"/>
        <v>4.8264321330386592E-5</v>
      </c>
      <c r="BJ1755" s="14">
        <f t="shared" si="2345"/>
        <v>0.28027904256680464</v>
      </c>
      <c r="BK1755" s="14">
        <f t="shared" si="2346"/>
        <v>0.23745489366517591</v>
      </c>
      <c r="BL1755" s="14">
        <f t="shared" si="2347"/>
        <v>0.43727866376885904</v>
      </c>
      <c r="BM1755" s="14">
        <f t="shared" si="2348"/>
        <v>0.56987117544851862</v>
      </c>
      <c r="BN1755" s="14">
        <f t="shared" si="2349"/>
        <v>0.4277921215938405</v>
      </c>
    </row>
    <row r="1756" spans="1:66" x14ac:dyDescent="0.25">
      <c r="A1756" t="s">
        <v>341</v>
      </c>
      <c r="B1756" t="s">
        <v>152</v>
      </c>
      <c r="C1756" t="s">
        <v>149</v>
      </c>
      <c r="D1756" t="s">
        <v>411</v>
      </c>
      <c r="E1756" s="10">
        <f>VLOOKUP(A1756,home!$A$2:$E$405,3,FALSE)</f>
        <v>1.5127999999999999</v>
      </c>
      <c r="F1756" s="10">
        <f>VLOOKUP(B1756,home!$B$2:$E$405,3,FALSE)</f>
        <v>0.75549999999999995</v>
      </c>
      <c r="G1756" s="10">
        <f>VLOOKUP(C1756,away!$B$2:$E$405,4,FALSE)</f>
        <v>0.44069999999999998</v>
      </c>
      <c r="H1756" s="10">
        <f>VLOOKUP(A1756,away!$A$2:$E$405,3,FALSE)</f>
        <v>1.2179</v>
      </c>
      <c r="I1756" s="10">
        <f>VLOOKUP(C1756,away!$B$2:$E$405,3,FALSE)</f>
        <v>1.0948</v>
      </c>
      <c r="J1756" s="10">
        <f>VLOOKUP(B1756,home!$B$2:$E$405,4,FALSE)</f>
        <v>0.82110000000000005</v>
      </c>
      <c r="K1756" s="12">
        <f t="shared" si="2294"/>
        <v>0.50368502027999995</v>
      </c>
      <c r="L1756" s="12">
        <f t="shared" si="2295"/>
        <v>1.0948193670120001</v>
      </c>
      <c r="M1756" s="13">
        <f t="shared" si="2296"/>
        <v>0.20219870291214181</v>
      </c>
      <c r="N1756" s="13">
        <f t="shared" si="2297"/>
        <v>0.10184445777689184</v>
      </c>
      <c r="O1756" s="13">
        <f t="shared" si="2298"/>
        <v>0.22137105593291856</v>
      </c>
      <c r="P1756" s="13">
        <f t="shared" si="2299"/>
        <v>0.11150128479697709</v>
      </c>
      <c r="Q1756" s="13">
        <f t="shared" si="2300"/>
        <v>2.5648763890379678E-2</v>
      </c>
      <c r="R1756" s="13">
        <f t="shared" si="2301"/>
        <v>0.12118065966562798</v>
      </c>
      <c r="S1756" s="13">
        <f t="shared" si="2302"/>
        <v>1.5371681831186998E-2</v>
      </c>
      <c r="T1756" s="13">
        <f t="shared" si="2303"/>
        <v>2.8080763447105722E-2</v>
      </c>
      <c r="U1756" s="13">
        <f t="shared" si="2304"/>
        <v>6.1036883021225605E-2</v>
      </c>
      <c r="V1756" s="13">
        <f t="shared" si="2305"/>
        <v>9.4184705384828043E-4</v>
      </c>
      <c r="W1756" s="13">
        <f t="shared" si="2306"/>
        <v>4.3062993867609405E-3</v>
      </c>
      <c r="X1756" s="13">
        <f t="shared" si="2307"/>
        <v>4.7146199687777765E-3</v>
      </c>
      <c r="Y1756" s="13">
        <f t="shared" si="2308"/>
        <v>2.5808286249597101E-3</v>
      </c>
      <c r="Z1756" s="13">
        <f t="shared" si="2309"/>
        <v>4.4223644369739822E-2</v>
      </c>
      <c r="AA1756" s="13">
        <f t="shared" si="2310"/>
        <v>2.2274787211227907E-2</v>
      </c>
      <c r="AB1756" s="13">
        <f t="shared" si="2311"/>
        <v>5.6097383241100049E-3</v>
      </c>
      <c r="AC1756" s="13">
        <f t="shared" si="2312"/>
        <v>3.2461000946666038E-5</v>
      </c>
      <c r="AD1756" s="13">
        <f t="shared" si="2313"/>
        <v>5.4225462348810884E-4</v>
      </c>
      <c r="AE1756" s="13">
        <f t="shared" si="2314"/>
        <v>5.9367086364658169E-4</v>
      </c>
      <c r="AF1756" s="13">
        <f t="shared" si="2315"/>
        <v>3.2498117957550899E-4</v>
      </c>
      <c r="AG1756" s="13">
        <f t="shared" si="2316"/>
        <v>1.1859856310455732E-4</v>
      </c>
      <c r="AH1756" s="13">
        <f t="shared" si="2317"/>
        <v>1.2104225583960584E-2</v>
      </c>
      <c r="AI1756" s="13">
        <f t="shared" si="2318"/>
        <v>6.0967171087308817E-3</v>
      </c>
      <c r="AJ1756" s="13">
        <f t="shared" si="2319"/>
        <v>1.5354125402762678E-3</v>
      </c>
      <c r="AK1756" s="13">
        <f t="shared" si="2320"/>
        <v>2.5778809882907281E-4</v>
      </c>
      <c r="AL1756" s="13">
        <f t="shared" si="2321"/>
        <v>7.1601711766110694E-7</v>
      </c>
      <c r="AM1756" s="13">
        <f t="shared" si="2322"/>
        <v>5.4625106205706393E-5</v>
      </c>
      <c r="AN1756" s="13">
        <f t="shared" si="2323"/>
        <v>5.9804624199094748E-5</v>
      </c>
      <c r="AO1756" s="13">
        <f t="shared" si="2324"/>
        <v>3.2737630405021725E-5</v>
      </c>
      <c r="AP1756" s="13">
        <f t="shared" si="2325"/>
        <v>1.1947263932499566E-5</v>
      </c>
      <c r="AQ1756" s="13">
        <f t="shared" si="2326"/>
        <v>3.2700239840261176E-6</v>
      </c>
      <c r="AR1756" s="13">
        <f t="shared" si="2327"/>
        <v>2.6503881184004379E-3</v>
      </c>
      <c r="AS1756" s="13">
        <f t="shared" si="2328"/>
        <v>1.3349607931663957E-3</v>
      </c>
      <c r="AT1756" s="13">
        <f t="shared" si="2329"/>
        <v>3.3619987708951031E-4</v>
      </c>
      <c r="AU1756" s="13">
        <f t="shared" si="2330"/>
        <v>5.6446280636654507E-5</v>
      </c>
      <c r="AV1756" s="13">
        <f t="shared" si="2331"/>
        <v>7.1077865018009738E-6</v>
      </c>
      <c r="AW1756" s="13">
        <f t="shared" si="2332"/>
        <v>1.0967872939671281E-8</v>
      </c>
      <c r="AX1756" s="13">
        <f t="shared" si="2333"/>
        <v>4.5856412878363935E-6</v>
      </c>
      <c r="AY1756" s="13">
        <f t="shared" si="2334"/>
        <v>5.0204488920931323E-6</v>
      </c>
      <c r="AZ1756" s="13">
        <f t="shared" si="2335"/>
        <v>2.7482423390787501E-6</v>
      </c>
      <c r="BA1756" s="13">
        <f t="shared" si="2336"/>
        <v>1.0029429793552589E-6</v>
      </c>
      <c r="BB1756" s="13">
        <f t="shared" si="2337"/>
        <v>2.7451034945171339E-7</v>
      </c>
      <c r="BC1756" s="13">
        <f t="shared" si="2338"/>
        <v>6.010784940499359E-8</v>
      </c>
      <c r="BD1756" s="13">
        <f t="shared" si="2339"/>
        <v>4.836160403538821E-4</v>
      </c>
      <c r="BE1756" s="13">
        <f t="shared" si="2340"/>
        <v>2.435901550933784E-4</v>
      </c>
      <c r="BF1756" s="13">
        <f t="shared" si="2341"/>
        <v>6.1346356104108297E-5</v>
      </c>
      <c r="BG1756" s="13">
        <f t="shared" si="2342"/>
        <v>1.0299746872800631E-5</v>
      </c>
      <c r="BH1756" s="13">
        <f t="shared" si="2343"/>
        <v>1.2969570531263629E-6</v>
      </c>
      <c r="BI1756" s="13">
        <f t="shared" si="2344"/>
        <v>1.3065156792124827E-7</v>
      </c>
      <c r="BJ1756" s="14">
        <f t="shared" si="2345"/>
        <v>0.16893131486711399</v>
      </c>
      <c r="BK1756" s="14">
        <f t="shared" si="2346"/>
        <v>0.33005171406111056</v>
      </c>
      <c r="BL1756" s="14">
        <f t="shared" si="2347"/>
        <v>0.45665265024974694</v>
      </c>
      <c r="BM1756" s="14">
        <f t="shared" si="2348"/>
        <v>0.2161093890917552</v>
      </c>
      <c r="BN1756" s="14">
        <f t="shared" si="2349"/>
        <v>0.78374492497493686</v>
      </c>
    </row>
    <row r="1757" spans="1:66" x14ac:dyDescent="0.25">
      <c r="A1757" t="s">
        <v>341</v>
      </c>
      <c r="B1757" t="s">
        <v>148</v>
      </c>
      <c r="C1757" t="s">
        <v>154</v>
      </c>
      <c r="D1757" t="s">
        <v>411</v>
      </c>
      <c r="E1757" s="10">
        <f>VLOOKUP(A1757,home!$A$2:$E$405,3,FALSE)</f>
        <v>1.5127999999999999</v>
      </c>
      <c r="F1757" s="10">
        <f>VLOOKUP(B1757,home!$B$2:$E$405,3,FALSE)</f>
        <v>0.99150000000000005</v>
      </c>
      <c r="G1757" s="10">
        <f>VLOOKUP(C1757,away!$B$2:$E$405,4,FALSE)</f>
        <v>1.9831000000000001</v>
      </c>
      <c r="H1757" s="10">
        <f>VLOOKUP(A1757,away!$A$2:$E$405,3,FALSE)</f>
        <v>1.2179</v>
      </c>
      <c r="I1757" s="10">
        <f>VLOOKUP(C1757,away!$B$2:$E$405,3,FALSE)</f>
        <v>0.5474</v>
      </c>
      <c r="J1757" s="10">
        <f>VLOOKUP(B1757,home!$B$2:$E$405,4,FALSE)</f>
        <v>0.82110000000000005</v>
      </c>
      <c r="K1757" s="12">
        <f t="shared" si="2294"/>
        <v>2.9745333937200003</v>
      </c>
      <c r="L1757" s="12">
        <f t="shared" si="2295"/>
        <v>0.54740968350600006</v>
      </c>
      <c r="M1757" s="13">
        <f t="shared" si="2296"/>
        <v>2.9541977020401719E-2</v>
      </c>
      <c r="N1757" s="13">
        <f t="shared" si="2297"/>
        <v>8.7873597163693778E-2</v>
      </c>
      <c r="O1757" s="13">
        <f t="shared" si="2298"/>
        <v>1.6171564290879632E-2</v>
      </c>
      <c r="P1757" s="13">
        <f t="shared" si="2299"/>
        <v>4.8102858011911359E-2</v>
      </c>
      <c r="Q1757" s="13">
        <f t="shared" si="2300"/>
        <v>0.13069147459485317</v>
      </c>
      <c r="R1757" s="13">
        <f t="shared" si="2301"/>
        <v>4.4262354451336744E-3</v>
      </c>
      <c r="S1757" s="13">
        <f t="shared" si="2302"/>
        <v>1.9581331230101268E-2</v>
      </c>
      <c r="T1757" s="13">
        <f t="shared" si="2303"/>
        <v>7.1541778744901016E-2</v>
      </c>
      <c r="U1757" s="13">
        <f t="shared" si="2304"/>
        <v>1.3165985140017225E-2</v>
      </c>
      <c r="V1757" s="13">
        <f t="shared" si="2305"/>
        <v>3.5426726864521457E-3</v>
      </c>
      <c r="W1757" s="13">
        <f t="shared" si="2306"/>
        <v>0.12958205181896659</v>
      </c>
      <c r="X1757" s="13">
        <f t="shared" si="2307"/>
        <v>7.0934469974278588E-2</v>
      </c>
      <c r="Y1757" s="13">
        <f t="shared" si="2308"/>
        <v>1.941510787914285E-2</v>
      </c>
      <c r="Z1757" s="13">
        <f t="shared" si="2309"/>
        <v>8.0765471471455489E-4</v>
      </c>
      <c r="AA1757" s="13">
        <f t="shared" si="2310"/>
        <v>2.4023959195138434E-3</v>
      </c>
      <c r="AB1757" s="13">
        <f t="shared" si="2311"/>
        <v>3.5730034437652975E-3</v>
      </c>
      <c r="AC1757" s="13">
        <f t="shared" si="2312"/>
        <v>3.6053079889803282E-4</v>
      </c>
      <c r="AD1757" s="13">
        <f t="shared" si="2313"/>
        <v>9.6361535090567899E-2</v>
      </c>
      <c r="AE1757" s="13">
        <f t="shared" si="2314"/>
        <v>5.2749237426080085E-2</v>
      </c>
      <c r="AF1757" s="13">
        <f t="shared" si="2315"/>
        <v>1.4437721682296675E-2</v>
      </c>
      <c r="AG1757" s="13">
        <f t="shared" si="2316"/>
        <v>2.634449552217913E-3</v>
      </c>
      <c r="AH1757" s="13">
        <f t="shared" si="2317"/>
        <v>1.105295029410058E-4</v>
      </c>
      <c r="AI1757" s="13">
        <f t="shared" si="2318"/>
        <v>3.2877369748929476E-4</v>
      </c>
      <c r="AJ1757" s="13">
        <f t="shared" si="2319"/>
        <v>4.8897417107935238E-4</v>
      </c>
      <c r="AK1757" s="13">
        <f t="shared" si="2320"/>
        <v>4.8482333351403004E-4</v>
      </c>
      <c r="AL1757" s="13">
        <f t="shared" si="2321"/>
        <v>2.3481924471522336E-5</v>
      </c>
      <c r="AM1757" s="13">
        <f t="shared" si="2322"/>
        <v>5.7326120799403156E-2</v>
      </c>
      <c r="AN1757" s="13">
        <f t="shared" si="2323"/>
        <v>3.1380873643428009E-2</v>
      </c>
      <c r="AO1757" s="13">
        <f t="shared" si="2324"/>
        <v>8.5890970546453511E-3</v>
      </c>
      <c r="AP1757" s="13">
        <f t="shared" si="2325"/>
        <v>1.5672516334285765E-3</v>
      </c>
      <c r="AQ1757" s="13">
        <f t="shared" si="2326"/>
        <v>2.1448218015734967E-4</v>
      </c>
      <c r="AR1757" s="13">
        <f t="shared" si="2327"/>
        <v>1.21009840446023E-5</v>
      </c>
      <c r="AS1757" s="13">
        <f t="shared" si="2328"/>
        <v>3.5994781137542454E-5</v>
      </c>
      <c r="AT1757" s="13">
        <f t="shared" si="2329"/>
        <v>5.3533839246631416E-5</v>
      </c>
      <c r="AU1757" s="13">
        <f t="shared" si="2330"/>
        <v>5.3079397511047826E-5</v>
      </c>
      <c r="AV1757" s="13">
        <f t="shared" si="2331"/>
        <v>3.9471610103787507E-5</v>
      </c>
      <c r="AW1757" s="13">
        <f t="shared" si="2332"/>
        <v>1.0620929122877135E-6</v>
      </c>
      <c r="AX1757" s="13">
        <f t="shared" si="2333"/>
        <v>2.841974344170858E-2</v>
      </c>
      <c r="AY1757" s="13">
        <f t="shared" si="2334"/>
        <v>1.5557242762747414E-2</v>
      </c>
      <c r="AZ1757" s="13">
        <f t="shared" si="2335"/>
        <v>4.2580926684907851E-3</v>
      </c>
      <c r="BA1757" s="13">
        <f t="shared" si="2336"/>
        <v>7.769737199992535E-4</v>
      </c>
      <c r="BB1757" s="13">
        <f t="shared" si="2337"/>
        <v>1.0633073453931771E-4</v>
      </c>
      <c r="BC1757" s="13">
        <f t="shared" si="2338"/>
        <v>1.1641294748225685E-5</v>
      </c>
      <c r="BD1757" s="13">
        <f t="shared" si="2339"/>
        <v>1.1040326409944831E-6</v>
      </c>
      <c r="BE1757" s="13">
        <f t="shared" si="2340"/>
        <v>3.2839819583949747E-6</v>
      </c>
      <c r="BF1757" s="13">
        <f t="shared" si="2341"/>
        <v>4.8841569998099288E-6</v>
      </c>
      <c r="BG1757" s="13">
        <f t="shared" si="2342"/>
        <v>4.842696032035308E-6</v>
      </c>
      <c r="BH1757" s="13">
        <f t="shared" si="2343"/>
        <v>3.6011902657310903E-6</v>
      </c>
      <c r="BI1757" s="13">
        <f t="shared" si="2344"/>
        <v>2.1423721405113057E-6</v>
      </c>
      <c r="BJ1757" s="14">
        <f t="shared" si="2345"/>
        <v>0.82442927386029452</v>
      </c>
      <c r="BK1757" s="14">
        <f t="shared" si="2346"/>
        <v>0.11671009443498345</v>
      </c>
      <c r="BL1757" s="14">
        <f t="shared" si="2347"/>
        <v>4.1366323986414454E-2</v>
      </c>
      <c r="BM1757" s="14">
        <f t="shared" si="2348"/>
        <v>0.65094945979969876</v>
      </c>
      <c r="BN1757" s="14">
        <f t="shared" si="2349"/>
        <v>0.31680770652687329</v>
      </c>
    </row>
    <row r="1758" spans="1:66" x14ac:dyDescent="0.25">
      <c r="A1758" t="s">
        <v>341</v>
      </c>
      <c r="B1758" t="s">
        <v>319</v>
      </c>
      <c r="C1758" t="s">
        <v>147</v>
      </c>
      <c r="D1758" t="s">
        <v>411</v>
      </c>
      <c r="E1758" s="10">
        <f>VLOOKUP(A1758,home!$A$2:$E$405,3,FALSE)</f>
        <v>1.5127999999999999</v>
      </c>
      <c r="F1758" s="10">
        <f>VLOOKUP(B1758,home!$B$2:$E$405,3,FALSE)</f>
        <v>0.7712</v>
      </c>
      <c r="G1758" s="10">
        <f>VLOOKUP(C1758,away!$B$2:$E$405,4,FALSE)</f>
        <v>1.2119</v>
      </c>
      <c r="H1758" s="10">
        <f>VLOOKUP(A1758,away!$A$2:$E$405,3,FALSE)</f>
        <v>1.2179</v>
      </c>
      <c r="I1758" s="10">
        <f>VLOOKUP(C1758,away!$B$2:$E$405,3,FALSE)</f>
        <v>1.0948</v>
      </c>
      <c r="J1758" s="10">
        <f>VLOOKUP(B1758,home!$B$2:$E$405,4,FALSE)</f>
        <v>1.2316</v>
      </c>
      <c r="K1758" s="12">
        <f t="shared" si="2294"/>
        <v>1.4138890211840001</v>
      </c>
      <c r="L1758" s="12">
        <f t="shared" si="2295"/>
        <v>1.642162382672</v>
      </c>
      <c r="M1758" s="13">
        <f t="shared" si="2296"/>
        <v>4.7073201796786382E-2</v>
      </c>
      <c r="N1758" s="13">
        <f t="shared" si="2297"/>
        <v>6.6556283212455214E-2</v>
      </c>
      <c r="O1758" s="13">
        <f t="shared" si="2298"/>
        <v>7.7301841222610593E-2</v>
      </c>
      <c r="P1758" s="13">
        <f t="shared" si="2299"/>
        <v>0.10929622462195789</v>
      </c>
      <c r="Q1758" s="13">
        <f t="shared" si="2300"/>
        <v>4.7051599062451703E-2</v>
      </c>
      <c r="R1758" s="13">
        <f t="shared" si="2301"/>
        <v>6.3471087883527441E-2</v>
      </c>
      <c r="S1758" s="13">
        <f t="shared" si="2302"/>
        <v>6.34419598659475E-2</v>
      </c>
      <c r="T1758" s="13">
        <f t="shared" si="2303"/>
        <v>7.726636602492333E-2</v>
      </c>
      <c r="U1758" s="13">
        <f t="shared" si="2304"/>
        <v>8.9741074321124256E-2</v>
      </c>
      <c r="V1758" s="13">
        <f t="shared" si="2305"/>
        <v>1.6366865107714026E-2</v>
      </c>
      <c r="W1758" s="13">
        <f t="shared" si="2306"/>
        <v>2.2175246447850627E-2</v>
      </c>
      <c r="X1758" s="13">
        <f t="shared" si="2307"/>
        <v>3.6415355543141188E-2</v>
      </c>
      <c r="Y1758" s="13">
        <f t="shared" si="2308"/>
        <v>2.9899963512286385E-2</v>
      </c>
      <c r="Z1758" s="13">
        <f t="shared" si="2309"/>
        <v>3.4743277636532448E-2</v>
      </c>
      <c r="AA1758" s="13">
        <f t="shared" si="2310"/>
        <v>4.912313881024083E-2</v>
      </c>
      <c r="AB1758" s="13">
        <f t="shared" si="2311"/>
        <v>3.4727333324948588E-2</v>
      </c>
      <c r="AC1758" s="13">
        <f t="shared" si="2312"/>
        <v>2.3750728876648728E-3</v>
      </c>
      <c r="AD1758" s="13">
        <f t="shared" si="2313"/>
        <v>7.8383343736663676E-3</v>
      </c>
      <c r="AE1758" s="13">
        <f t="shared" si="2314"/>
        <v>1.2871817851239803E-2</v>
      </c>
      <c r="AF1758" s="13">
        <f t="shared" si="2315"/>
        <v>1.0568807535955972E-2</v>
      </c>
      <c r="AG1758" s="13">
        <f t="shared" si="2316"/>
        <v>5.7852327217490836E-3</v>
      </c>
      <c r="AH1758" s="13">
        <f t="shared" si="2317"/>
        <v>1.4263525896360728E-2</v>
      </c>
      <c r="AI1758" s="13">
        <f t="shared" si="2318"/>
        <v>2.016704266823811E-2</v>
      </c>
      <c r="AJ1758" s="13">
        <f t="shared" si="2319"/>
        <v>1.4256980109185574E-2</v>
      </c>
      <c r="AK1758" s="13">
        <f t="shared" si="2320"/>
        <v>6.7192625505387189E-3</v>
      </c>
      <c r="AL1758" s="13">
        <f t="shared" si="2321"/>
        <v>2.2058112889313886E-4</v>
      </c>
      <c r="AM1758" s="13">
        <f t="shared" si="2322"/>
        <v>2.2165069830592079E-3</v>
      </c>
      <c r="AN1758" s="13">
        <f t="shared" si="2323"/>
        <v>3.6398643885096355E-3</v>
      </c>
      <c r="AO1758" s="13">
        <f t="shared" si="2324"/>
        <v>2.9886241884189732E-3</v>
      </c>
      <c r="AP1758" s="13">
        <f t="shared" si="2325"/>
        <v>1.6359354060550915E-3</v>
      </c>
      <c r="AQ1758" s="13">
        <f t="shared" si="2326"/>
        <v>6.7161789607622841E-4</v>
      </c>
      <c r="AR1758" s="13">
        <f t="shared" si="2327"/>
        <v>4.6846051342542992E-3</v>
      </c>
      <c r="AS1758" s="13">
        <f t="shared" si="2328"/>
        <v>6.6235117679043524E-3</v>
      </c>
      <c r="AT1758" s="13">
        <f t="shared" si="2329"/>
        <v>4.6824552851614954E-3</v>
      </c>
      <c r="AU1758" s="13">
        <f t="shared" si="2330"/>
        <v>2.2068240399582793E-3</v>
      </c>
      <c r="AV1758" s="13">
        <f t="shared" si="2331"/>
        <v>7.8005107044548249E-4</v>
      </c>
      <c r="AW1758" s="13">
        <f t="shared" si="2332"/>
        <v>1.4226474046237169E-5</v>
      </c>
      <c r="AX1758" s="13">
        <f t="shared" si="2333"/>
        <v>5.2231581478751445E-4</v>
      </c>
      <c r="AY1758" s="13">
        <f t="shared" si="2334"/>
        <v>8.5772738291873185E-4</v>
      </c>
      <c r="AZ1758" s="13">
        <f t="shared" si="2335"/>
        <v>7.0426382140842197E-4</v>
      </c>
      <c r="BA1758" s="13">
        <f t="shared" si="2336"/>
        <v>3.8550518499791414E-4</v>
      </c>
      <c r="BB1758" s="13">
        <f t="shared" si="2337"/>
        <v>1.5826552828214613E-4</v>
      </c>
      <c r="BC1758" s="13">
        <f t="shared" si="2338"/>
        <v>5.1979539403730346E-5</v>
      </c>
      <c r="BD1758" s="13">
        <f t="shared" si="2339"/>
        <v>1.282147054857422E-3</v>
      </c>
      <c r="BE1758" s="13">
        <f t="shared" si="2340"/>
        <v>1.8128136444063088E-3</v>
      </c>
      <c r="BF1758" s="13">
        <f t="shared" si="2341"/>
        <v>1.2815586546393181E-3</v>
      </c>
      <c r="BG1758" s="13">
        <f t="shared" si="2342"/>
        <v>6.0399390393262335E-4</v>
      </c>
      <c r="BH1758" s="13">
        <f t="shared" si="2343"/>
        <v>2.1349508740809979E-4</v>
      </c>
      <c r="BI1758" s="13">
        <f t="shared" si="2344"/>
        <v>6.0371672032606134E-5</v>
      </c>
      <c r="BJ1758" s="14">
        <f t="shared" si="2345"/>
        <v>0.33026161241963731</v>
      </c>
      <c r="BK1758" s="14">
        <f t="shared" si="2346"/>
        <v>0.23963163279188252</v>
      </c>
      <c r="BL1758" s="14">
        <f t="shared" si="2347"/>
        <v>0.39400311410177508</v>
      </c>
      <c r="BM1758" s="14">
        <f t="shared" si="2348"/>
        <v>0.58704589824116571</v>
      </c>
      <c r="BN1758" s="14">
        <f t="shared" si="2349"/>
        <v>0.41075023779978925</v>
      </c>
    </row>
    <row r="1759" spans="1:66" x14ac:dyDescent="0.25">
      <c r="A1759" t="s">
        <v>341</v>
      </c>
      <c r="B1759" t="s">
        <v>153</v>
      </c>
      <c r="C1759" t="s">
        <v>318</v>
      </c>
      <c r="D1759" t="s">
        <v>411</v>
      </c>
      <c r="E1759" s="10">
        <f>VLOOKUP(A1759,home!$A$2:$E$405,3,FALSE)</f>
        <v>1.5127999999999999</v>
      </c>
      <c r="F1759" s="10">
        <f>VLOOKUP(B1759,home!$B$2:$E$405,3,FALSE)</f>
        <v>0.55089999999999995</v>
      </c>
      <c r="G1759" s="10">
        <f>VLOOKUP(C1759,away!$B$2:$E$405,4,FALSE)</f>
        <v>0.88139999999999996</v>
      </c>
      <c r="H1759" s="10">
        <f>VLOOKUP(A1759,away!$A$2:$E$405,3,FALSE)</f>
        <v>1.2179</v>
      </c>
      <c r="I1759" s="10">
        <f>VLOOKUP(C1759,away!$B$2:$E$405,3,FALSE)</f>
        <v>0.95789999999999997</v>
      </c>
      <c r="J1759" s="10">
        <f>VLOOKUP(B1759,home!$B$2:$E$405,4,FALSE)</f>
        <v>0.95789999999999997</v>
      </c>
      <c r="K1759" s="12">
        <f t="shared" si="2294"/>
        <v>0.73456009972799985</v>
      </c>
      <c r="L1759" s="12">
        <f t="shared" si="2295"/>
        <v>1.1175114381389999</v>
      </c>
      <c r="M1759" s="13">
        <f t="shared" si="2296"/>
        <v>0.15691178071016842</v>
      </c>
      <c r="N1759" s="13">
        <f t="shared" si="2297"/>
        <v>0.11526113328695936</v>
      </c>
      <c r="O1759" s="13">
        <f t="shared" si="2298"/>
        <v>0.17535070972237168</v>
      </c>
      <c r="P1759" s="13">
        <f t="shared" si="2299"/>
        <v>0.12880563482104088</v>
      </c>
      <c r="Q1759" s="13">
        <f t="shared" si="2300"/>
        <v>4.233311478101557E-2</v>
      </c>
      <c r="R1759" s="13">
        <f t="shared" si="2301"/>
        <v>9.7978211900270951E-2</v>
      </c>
      <c r="S1759" s="13">
        <f t="shared" si="2302"/>
        <v>2.6433470269986232E-2</v>
      </c>
      <c r="T1759" s="13">
        <f t="shared" si="2303"/>
        <v>4.7307739979836061E-2</v>
      </c>
      <c r="U1759" s="13">
        <f t="shared" si="2304"/>
        <v>7.1970885104634133E-2</v>
      </c>
      <c r="V1759" s="13">
        <f t="shared" si="2305"/>
        <v>2.4109654363596079E-3</v>
      </c>
      <c r="W1759" s="13">
        <f t="shared" si="2306"/>
        <v>1.0365405671779888E-2</v>
      </c>
      <c r="X1759" s="13">
        <f t="shared" si="2307"/>
        <v>1.1583459399164888E-2</v>
      </c>
      <c r="Y1759" s="13">
        <f t="shared" si="2308"/>
        <v>6.472324185892735E-3</v>
      </c>
      <c r="Z1759" s="13">
        <f t="shared" si="2309"/>
        <v>3.6497257495653163E-2</v>
      </c>
      <c r="AA1759" s="13">
        <f t="shared" si="2310"/>
        <v>2.6809429105805478E-2</v>
      </c>
      <c r="AB1759" s="13">
        <f t="shared" si="2311"/>
        <v>9.8465684588056063E-3</v>
      </c>
      <c r="AC1759" s="13">
        <f t="shared" si="2312"/>
        <v>1.2369447825889192E-4</v>
      </c>
      <c r="AD1759" s="13">
        <f t="shared" si="2313"/>
        <v>1.9035033559959521E-3</v>
      </c>
      <c r="AE1759" s="13">
        <f t="shared" si="2314"/>
        <v>2.127186772861449E-3</v>
      </c>
      <c r="AF1759" s="13">
        <f t="shared" si="2315"/>
        <v>1.1885777748653281E-3</v>
      </c>
      <c r="AG1759" s="13">
        <f t="shared" si="2316"/>
        <v>4.4274975284326851E-4</v>
      </c>
      <c r="AH1759" s="13">
        <f t="shared" si="2317"/>
        <v>1.0196525678024189E-2</v>
      </c>
      <c r="AI1759" s="13">
        <f t="shared" si="2318"/>
        <v>7.4899609189285586E-3</v>
      </c>
      <c r="AJ1759" s="13">
        <f t="shared" si="2319"/>
        <v>2.7509132197834915E-3</v>
      </c>
      <c r="AK1759" s="13">
        <f t="shared" si="2320"/>
        <v>6.7357036302241157E-4</v>
      </c>
      <c r="AL1759" s="13">
        <f t="shared" si="2321"/>
        <v>4.0615295356116062E-6</v>
      </c>
      <c r="AM1759" s="13">
        <f t="shared" si="2322"/>
        <v>2.7964752300259392E-4</v>
      </c>
      <c r="AN1759" s="13">
        <f t="shared" si="2323"/>
        <v>3.1250930560263775E-4</v>
      </c>
      <c r="AO1759" s="13">
        <f t="shared" si="2324"/>
        <v>1.7461636176791196E-4</v>
      </c>
      <c r="AP1759" s="13">
        <f t="shared" si="2325"/>
        <v>6.5045260520619737E-5</v>
      </c>
      <c r="AQ1759" s="13">
        <f t="shared" si="2326"/>
        <v>1.8172205657130917E-5</v>
      </c>
      <c r="AR1759" s="13">
        <f t="shared" si="2327"/>
        <v>2.2789468148940095E-3</v>
      </c>
      <c r="AS1759" s="13">
        <f t="shared" si="2328"/>
        <v>1.6740233996233511E-3</v>
      </c>
      <c r="AT1759" s="13">
        <f t="shared" si="2329"/>
        <v>6.1483539768716693E-4</v>
      </c>
      <c r="AU1759" s="13">
        <f t="shared" si="2330"/>
        <v>1.5054451701379662E-4</v>
      </c>
      <c r="AV1759" s="13">
        <f t="shared" si="2331"/>
        <v>2.7645998857789497E-5</v>
      </c>
      <c r="AW1759" s="13">
        <f t="shared" si="2332"/>
        <v>9.261182157599431E-8</v>
      </c>
      <c r="AX1759" s="13">
        <f t="shared" si="2333"/>
        <v>3.4236318730912237E-5</v>
      </c>
      <c r="AY1759" s="13">
        <f t="shared" si="2334"/>
        <v>3.8259477781566908E-5</v>
      </c>
      <c r="AZ1759" s="13">
        <f t="shared" si="2335"/>
        <v>2.1377702019062977E-5</v>
      </c>
      <c r="BA1759" s="13">
        <f t="shared" si="2336"/>
        <v>7.9632755091433566E-6</v>
      </c>
      <c r="BB1759" s="13">
        <f t="shared" si="2337"/>
        <v>2.2247628666299672E-6</v>
      </c>
      <c r="BC1759" s="13">
        <f t="shared" si="2338"/>
        <v>4.9723959012117952E-7</v>
      </c>
      <c r="BD1759" s="13">
        <f t="shared" si="2339"/>
        <v>4.244581887590827E-4</v>
      </c>
      <c r="BE1759" s="13">
        <f t="shared" si="2340"/>
        <v>3.1179004946523794E-4</v>
      </c>
      <c r="BF1759" s="13">
        <f t="shared" si="2341"/>
        <v>1.1451426491469159E-4</v>
      </c>
      <c r="BG1759" s="13">
        <f t="shared" si="2342"/>
        <v>2.8039203285338152E-5</v>
      </c>
      <c r="BH1759" s="13">
        <f t="shared" si="2343"/>
        <v>5.1491199903929126E-6</v>
      </c>
      <c r="BI1759" s="13">
        <f t="shared" si="2344"/>
        <v>7.5646761873089132E-7</v>
      </c>
      <c r="BJ1759" s="14">
        <f t="shared" si="2345"/>
        <v>0.23993974439426288</v>
      </c>
      <c r="BK1759" s="14">
        <f t="shared" si="2346"/>
        <v>0.31472786672313124</v>
      </c>
      <c r="BL1759" s="14">
        <f t="shared" si="2347"/>
        <v>0.40869747789375604</v>
      </c>
      <c r="BM1759" s="14">
        <f t="shared" si="2348"/>
        <v>0.28318359441901636</v>
      </c>
      <c r="BN1759" s="14">
        <f t="shared" si="2349"/>
        <v>0.71664058522182694</v>
      </c>
    </row>
    <row r="1760" spans="1:66" x14ac:dyDescent="0.25">
      <c r="A1760" t="s">
        <v>351</v>
      </c>
      <c r="B1760" t="s">
        <v>155</v>
      </c>
      <c r="C1760" t="s">
        <v>162</v>
      </c>
      <c r="D1760" t="s">
        <v>411</v>
      </c>
      <c r="E1760" s="10">
        <f>VLOOKUP(A1760,home!$A$2:$E$405,3,FALSE)</f>
        <v>1.3077000000000001</v>
      </c>
      <c r="F1760" s="10">
        <f>VLOOKUP(B1760,home!$B$2:$E$405,3,FALSE)</f>
        <v>0.57350000000000001</v>
      </c>
      <c r="G1760" s="10">
        <f>VLOOKUP(C1760,away!$B$2:$E$405,4,FALSE)</f>
        <v>1.8234999999999999</v>
      </c>
      <c r="H1760" s="10">
        <f>VLOOKUP(A1760,away!$A$2:$E$405,3,FALSE)</f>
        <v>1.1667000000000001</v>
      </c>
      <c r="I1760" s="10">
        <f>VLOOKUP(C1760,away!$B$2:$E$405,3,FALSE)</f>
        <v>0.85709999999999997</v>
      </c>
      <c r="J1760" s="10">
        <f>VLOOKUP(B1760,home!$B$2:$E$405,4,FALSE)</f>
        <v>1.1428</v>
      </c>
      <c r="K1760" s="12">
        <f t="shared" si="2294"/>
        <v>1.3675629098250002</v>
      </c>
      <c r="L1760" s="12">
        <f t="shared" si="2295"/>
        <v>1.142775509796</v>
      </c>
      <c r="M1760" s="13">
        <f t="shared" si="2296"/>
        <v>8.1240741127381458E-2</v>
      </c>
      <c r="N1760" s="13">
        <f t="shared" si="2297"/>
        <v>0.11110182433250135</v>
      </c>
      <c r="O1760" s="13">
        <f t="shared" si="2298"/>
        <v>9.283992935804819E-2</v>
      </c>
      <c r="P1760" s="13">
        <f t="shared" si="2299"/>
        <v>0.12696444394083983</v>
      </c>
      <c r="Q1760" s="13">
        <f t="shared" si="2300"/>
        <v>7.5969367085510803E-2</v>
      </c>
      <c r="R1760" s="13">
        <f t="shared" si="2301"/>
        <v>5.3047598800784086E-2</v>
      </c>
      <c r="S1760" s="13">
        <f t="shared" si="2302"/>
        <v>4.9605560589148744E-2</v>
      </c>
      <c r="T1760" s="13">
        <f t="shared" si="2303"/>
        <v>8.6815932200024051E-2</v>
      </c>
      <c r="U1760" s="13">
        <f t="shared" si="2304"/>
        <v>7.2545928575229471E-2</v>
      </c>
      <c r="V1760" s="13">
        <f t="shared" si="2305"/>
        <v>8.6138259219523255E-3</v>
      </c>
      <c r="W1760" s="13">
        <f t="shared" si="2306"/>
        <v>3.4630962903008246E-2</v>
      </c>
      <c r="X1760" s="13">
        <f t="shared" si="2307"/>
        <v>3.9575416286211605E-2</v>
      </c>
      <c r="Y1760" s="13">
        <f t="shared" si="2308"/>
        <v>2.26129082609322E-2</v>
      </c>
      <c r="Z1760" s="13">
        <f t="shared" si="2309"/>
        <v>2.0207165587673239E-2</v>
      </c>
      <c r="AA1760" s="13">
        <f t="shared" si="2310"/>
        <v>2.7634570170394026E-2</v>
      </c>
      <c r="AB1760" s="13">
        <f t="shared" si="2311"/>
        <v>1.8896006596993607E-2</v>
      </c>
      <c r="AC1760" s="13">
        <f t="shared" si="2312"/>
        <v>8.4136481524482341E-4</v>
      </c>
      <c r="AD1760" s="13">
        <f t="shared" si="2313"/>
        <v>1.1840005099419904E-2</v>
      </c>
      <c r="AE1760" s="13">
        <f t="shared" si="2314"/>
        <v>1.3530467863476817E-2</v>
      </c>
      <c r="AF1760" s="13">
        <f t="shared" si="2315"/>
        <v>7.7311436552315593E-3</v>
      </c>
      <c r="AG1760" s="13">
        <f t="shared" si="2316"/>
        <v>2.9449872106377855E-3</v>
      </c>
      <c r="AH1760" s="13">
        <f t="shared" si="2317"/>
        <v>5.7730634889963653E-3</v>
      </c>
      <c r="AI1760" s="13">
        <f t="shared" si="2318"/>
        <v>7.8950275036163368E-3</v>
      </c>
      <c r="AJ1760" s="13">
        <f t="shared" si="2319"/>
        <v>5.3984733929969848E-3</v>
      </c>
      <c r="AK1760" s="13">
        <f t="shared" si="2320"/>
        <v>2.4609173273132659E-3</v>
      </c>
      <c r="AL1760" s="13">
        <f t="shared" si="2321"/>
        <v>5.2595982969408181E-5</v>
      </c>
      <c r="AM1760" s="13">
        <f t="shared" si="2322"/>
        <v>3.2383903652211006E-3</v>
      </c>
      <c r="AN1760" s="13">
        <f t="shared" si="2323"/>
        <v>3.7007532005339972E-3</v>
      </c>
      <c r="AO1760" s="13">
        <f t="shared" si="2324"/>
        <v>2.1145650626847091E-3</v>
      </c>
      <c r="AP1760" s="13">
        <f t="shared" si="2325"/>
        <v>8.0549105583544312E-4</v>
      </c>
      <c r="AQ1760" s="13">
        <f t="shared" si="2326"/>
        <v>2.3012386299211659E-4</v>
      </c>
      <c r="AR1760" s="13">
        <f t="shared" si="2327"/>
        <v>1.3194631143444992E-3</v>
      </c>
      <c r="AS1760" s="13">
        <f t="shared" si="2328"/>
        <v>1.8044488160597204E-3</v>
      </c>
      <c r="AT1760" s="13">
        <f t="shared" si="2329"/>
        <v>1.2338486367604543E-3</v>
      </c>
      <c r="AU1760" s="13">
        <f t="shared" si="2330"/>
        <v>5.6245521065724545E-4</v>
      </c>
      <c r="AV1760" s="13">
        <f t="shared" si="2331"/>
        <v>1.9229822113316409E-4</v>
      </c>
      <c r="AW1760" s="13">
        <f t="shared" si="2332"/>
        <v>2.2832754841982229E-6</v>
      </c>
      <c r="AX1760" s="13">
        <f t="shared" si="2333"/>
        <v>7.3811709183516842E-4</v>
      </c>
      <c r="AY1760" s="13">
        <f t="shared" si="2334"/>
        <v>8.4350213591107546E-4</v>
      </c>
      <c r="AZ1760" s="13">
        <f t="shared" si="2335"/>
        <v>4.8196679168989719E-4</v>
      </c>
      <c r="BA1760" s="13">
        <f t="shared" si="2336"/>
        <v>1.8359328202605492E-4</v>
      </c>
      <c r="BB1760" s="13">
        <f t="shared" si="2337"/>
        <v>5.2451476615611408E-5</v>
      </c>
      <c r="BC1760" s="13">
        <f t="shared" si="2338"/>
        <v>1.1988052585791661E-5</v>
      </c>
      <c r="BD1760" s="13">
        <f t="shared" si="2339"/>
        <v>2.5130835552534251E-4</v>
      </c>
      <c r="BE1760" s="13">
        <f t="shared" si="2340"/>
        <v>3.4367998594557301E-4</v>
      </c>
      <c r="BF1760" s="13">
        <f t="shared" si="2341"/>
        <v>2.3500200081417159E-4</v>
      </c>
      <c r="BG1760" s="13">
        <f t="shared" si="2342"/>
        <v>1.0712667334937519E-4</v>
      </c>
      <c r="BH1760" s="13">
        <f t="shared" si="2343"/>
        <v>3.6625616281385972E-5</v>
      </c>
      <c r="BI1760" s="13">
        <f t="shared" si="2344"/>
        <v>1.0017566875181208E-5</v>
      </c>
      <c r="BJ1760" s="14">
        <f t="shared" si="2345"/>
        <v>0.41915395727488519</v>
      </c>
      <c r="BK1760" s="14">
        <f t="shared" si="2346"/>
        <v>0.26816203451344761</v>
      </c>
      <c r="BL1760" s="14">
        <f t="shared" si="2347"/>
        <v>0.29258778941211838</v>
      </c>
      <c r="BM1760" s="14">
        <f t="shared" si="2348"/>
        <v>0.45810582328263189</v>
      </c>
      <c r="BN1760" s="14">
        <f t="shared" si="2349"/>
        <v>0.54116390464506581</v>
      </c>
    </row>
    <row r="1761" spans="1:66" x14ac:dyDescent="0.25">
      <c r="A1761" t="s">
        <v>351</v>
      </c>
      <c r="B1761" t="s">
        <v>156</v>
      </c>
      <c r="C1761" t="s">
        <v>165</v>
      </c>
      <c r="D1761" t="s">
        <v>411</v>
      </c>
      <c r="E1761" s="10">
        <f>VLOOKUP(A1761,home!$A$2:$E$405,3,FALSE)</f>
        <v>1.3077000000000001</v>
      </c>
      <c r="F1761" s="10">
        <f>VLOOKUP(B1761,home!$B$2:$E$405,3,FALSE)</f>
        <v>0.70589999999999997</v>
      </c>
      <c r="G1761" s="10">
        <f>VLOOKUP(C1761,away!$B$2:$E$405,4,FALSE)</f>
        <v>1</v>
      </c>
      <c r="H1761" s="10">
        <f>VLOOKUP(A1761,away!$A$2:$E$405,3,FALSE)</f>
        <v>1.1667000000000001</v>
      </c>
      <c r="I1761" s="10">
        <f>VLOOKUP(C1761,away!$B$2:$E$405,3,FALSE)</f>
        <v>0.92310000000000003</v>
      </c>
      <c r="J1761" s="10">
        <f>VLOOKUP(B1761,home!$B$2:$E$405,4,FALSE)</f>
        <v>0.85709999999999997</v>
      </c>
      <c r="K1761" s="12">
        <f t="shared" si="2294"/>
        <v>0.92310543</v>
      </c>
      <c r="L1761" s="12">
        <f t="shared" si="2295"/>
        <v>0.92308021796700002</v>
      </c>
      <c r="M1761" s="13">
        <f t="shared" si="2296"/>
        <v>0.15783806951824025</v>
      </c>
      <c r="N1761" s="13">
        <f t="shared" si="2297"/>
        <v>0.14570117903300506</v>
      </c>
      <c r="O1761" s="13">
        <f t="shared" si="2298"/>
        <v>0.14569719961438771</v>
      </c>
      <c r="P1761" s="13">
        <f t="shared" si="2299"/>
        <v>0.13449387609983518</v>
      </c>
      <c r="Q1761" s="13">
        <f t="shared" si="2300"/>
        <v>6.724877476138455E-2</v>
      </c>
      <c r="R1761" s="13">
        <f t="shared" si="2301"/>
        <v>6.7245101388615253E-2</v>
      </c>
      <c r="S1761" s="13">
        <f t="shared" si="2302"/>
        <v>2.8650570112091118E-2</v>
      </c>
      <c r="T1761" s="13">
        <f t="shared" si="2303"/>
        <v>6.2076013664752537E-2</v>
      </c>
      <c r="U1761" s="13">
        <f t="shared" si="2304"/>
        <v>6.2074318232731268E-2</v>
      </c>
      <c r="V1761" s="13">
        <f t="shared" si="2305"/>
        <v>2.7125734611755398E-3</v>
      </c>
      <c r="W1761" s="13">
        <f t="shared" si="2306"/>
        <v>2.0692569714360346E-2</v>
      </c>
      <c r="X1761" s="13">
        <f t="shared" si="2307"/>
        <v>1.9100901762229092E-2</v>
      </c>
      <c r="Y1761" s="13">
        <f t="shared" si="2308"/>
        <v>8.8158322810223417E-3</v>
      </c>
      <c r="Z1761" s="13">
        <f t="shared" si="2309"/>
        <v>2.0690874282338668E-2</v>
      </c>
      <c r="AA1761" s="13">
        <f t="shared" si="2310"/>
        <v>1.9099858401474174E-2</v>
      </c>
      <c r="AB1761" s="13">
        <f t="shared" si="2311"/>
        <v>8.8155915013159638E-3</v>
      </c>
      <c r="AC1761" s="13">
        <f t="shared" si="2312"/>
        <v>1.444615516841787E-4</v>
      </c>
      <c r="AD1761" s="13">
        <f t="shared" si="2313"/>
        <v>4.7753558659948958E-3</v>
      </c>
      <c r="AE1761" s="13">
        <f t="shared" si="2314"/>
        <v>4.4080365336525602E-3</v>
      </c>
      <c r="AF1761" s="13">
        <f t="shared" si="2315"/>
        <v>2.0344856621452518E-3</v>
      </c>
      <c r="AG1761" s="13">
        <f t="shared" si="2316"/>
        <v>6.2599782282125871E-4</v>
      </c>
      <c r="AH1761" s="13">
        <f t="shared" si="2317"/>
        <v>4.7748341856172416E-3</v>
      </c>
      <c r="AI1761" s="13">
        <f t="shared" si="2318"/>
        <v>4.4076753640929032E-3</v>
      </c>
      <c r="AJ1761" s="13">
        <f t="shared" si="2319"/>
        <v>2.034374531135693E-3</v>
      </c>
      <c r="AK1761" s="13">
        <f t="shared" si="2320"/>
        <v>6.2598072544835411E-4</v>
      </c>
      <c r="AL1761" s="13">
        <f t="shared" si="2321"/>
        <v>4.9238296166962637E-6</v>
      </c>
      <c r="AM1761" s="13">
        <f t="shared" si="2322"/>
        <v>8.8163138601644831E-4</v>
      </c>
      <c r="AN1761" s="13">
        <f t="shared" si="2323"/>
        <v>8.1381649197061147E-4</v>
      </c>
      <c r="AO1761" s="13">
        <f t="shared" si="2324"/>
        <v>3.7560895239668559E-4</v>
      </c>
      <c r="AP1761" s="13">
        <f t="shared" si="2325"/>
        <v>1.1557239788289639E-4</v>
      </c>
      <c r="AQ1761" s="13">
        <f t="shared" si="2326"/>
        <v>2.6670648557178208E-5</v>
      </c>
      <c r="AR1761" s="13">
        <f t="shared" si="2327"/>
        <v>8.8151099616316938E-4</v>
      </c>
      <c r="AS1761" s="13">
        <f t="shared" si="2328"/>
        <v>8.1372758716293067E-4</v>
      </c>
      <c r="AT1761" s="13">
        <f t="shared" si="2329"/>
        <v>3.7557817712544978E-4</v>
      </c>
      <c r="AU1761" s="13">
        <f t="shared" si="2330"/>
        <v>1.1556608489800152E-4</v>
      </c>
      <c r="AV1761" s="13">
        <f t="shared" si="2331"/>
        <v>2.6669920123296543E-5</v>
      </c>
      <c r="AW1761" s="13">
        <f t="shared" si="2332"/>
        <v>1.1654436101398725E-7</v>
      </c>
      <c r="AX1761" s="13">
        <f t="shared" si="2333"/>
        <v>1.3563978661503489E-4</v>
      </c>
      <c r="AY1761" s="13">
        <f t="shared" si="2334"/>
        <v>1.2520640379360377E-4</v>
      </c>
      <c r="AZ1761" s="13">
        <f t="shared" si="2335"/>
        <v>5.7787777252331982E-5</v>
      </c>
      <c r="BA1761" s="13">
        <f t="shared" si="2336"/>
        <v>1.7780918007303691E-5</v>
      </c>
      <c r="BB1761" s="13">
        <f t="shared" si="2337"/>
        <v>4.1033034174588108E-6</v>
      </c>
      <c r="BC1761" s="13">
        <f t="shared" si="2338"/>
        <v>7.5753564259452307E-7</v>
      </c>
      <c r="BD1761" s="13">
        <f t="shared" si="2339"/>
        <v>1.3561756041310092E-4</v>
      </c>
      <c r="BE1761" s="13">
        <f t="shared" si="2340"/>
        <v>1.2518930642068648E-4</v>
      </c>
      <c r="BF1761" s="13">
        <f t="shared" si="2341"/>
        <v>5.7781464267434773E-5</v>
      </c>
      <c r="BG1761" s="13">
        <f t="shared" si="2342"/>
        <v>1.7779461139540006E-5</v>
      </c>
      <c r="BH1761" s="13">
        <f t="shared" si="2343"/>
        <v>4.1030792800958409E-6</v>
      </c>
      <c r="BI1761" s="13">
        <f t="shared" si="2344"/>
        <v>7.5751495263539264E-7</v>
      </c>
      <c r="BJ1761" s="14">
        <f t="shared" si="2345"/>
        <v>0.33803372270291998</v>
      </c>
      <c r="BK1761" s="14">
        <f t="shared" si="2346"/>
        <v>0.32396968097643652</v>
      </c>
      <c r="BL1761" s="14">
        <f t="shared" si="2347"/>
        <v>0.31732921509676493</v>
      </c>
      <c r="BM1761" s="14">
        <f t="shared" si="2348"/>
        <v>0.28167420278355954</v>
      </c>
      <c r="BN1761" s="14">
        <f t="shared" si="2349"/>
        <v>0.71822420041546808</v>
      </c>
    </row>
    <row r="1762" spans="1:66" x14ac:dyDescent="0.25">
      <c r="A1762" t="s">
        <v>351</v>
      </c>
      <c r="B1762" t="s">
        <v>164</v>
      </c>
      <c r="C1762" t="s">
        <v>159</v>
      </c>
      <c r="D1762" t="s">
        <v>411</v>
      </c>
      <c r="E1762" s="10">
        <f>VLOOKUP(A1762,home!$A$2:$E$405,3,FALSE)</f>
        <v>1.3077000000000001</v>
      </c>
      <c r="F1762" s="10">
        <f>VLOOKUP(B1762,home!$B$2:$E$405,3,FALSE)</f>
        <v>0.94120000000000004</v>
      </c>
      <c r="G1762" s="10">
        <f>VLOOKUP(C1762,away!$B$2:$E$405,4,FALSE)</f>
        <v>1.1471</v>
      </c>
      <c r="H1762" s="10">
        <f>VLOOKUP(A1762,away!$A$2:$E$405,3,FALSE)</f>
        <v>1.1667000000000001</v>
      </c>
      <c r="I1762" s="10">
        <f>VLOOKUP(C1762,away!$B$2:$E$405,3,FALSE)</f>
        <v>1.1428</v>
      </c>
      <c r="J1762" s="10">
        <f>VLOOKUP(B1762,home!$B$2:$E$405,4,FALSE)</f>
        <v>0.79120000000000001</v>
      </c>
      <c r="K1762" s="12">
        <f t="shared" si="2294"/>
        <v>1.4118589850040002</v>
      </c>
      <c r="L1762" s="12">
        <f t="shared" si="2295"/>
        <v>1.0549107261120001</v>
      </c>
      <c r="M1762" s="13">
        <f t="shared" si="2296"/>
        <v>8.4858534318541151E-2</v>
      </c>
      <c r="N1762" s="13">
        <f t="shared" si="2297"/>
        <v>0.11980828413190263</v>
      </c>
      <c r="O1762" s="13">
        <f t="shared" si="2298"/>
        <v>8.9518178054772315E-2</v>
      </c>
      <c r="P1762" s="13">
        <f t="shared" si="2299"/>
        <v>0.12638704400781819</v>
      </c>
      <c r="Q1762" s="13">
        <f t="shared" si="2300"/>
        <v>8.457620121476947E-2</v>
      </c>
      <c r="R1762" s="13">
        <f t="shared" si="2301"/>
        <v>4.7216843105991585E-2</v>
      </c>
      <c r="S1762" s="13">
        <f t="shared" si="2302"/>
        <v>4.705974779470122E-2</v>
      </c>
      <c r="T1762" s="13">
        <f t="shared" si="2303"/>
        <v>8.9220341835267086E-2</v>
      </c>
      <c r="U1762" s="13">
        <f t="shared" si="2304"/>
        <v>6.6663524182718398E-2</v>
      </c>
      <c r="V1762" s="13">
        <f t="shared" si="2305"/>
        <v>7.7877879190208143E-3</v>
      </c>
      <c r="W1762" s="13">
        <f t="shared" si="2306"/>
        <v>3.9803223200859508E-2</v>
      </c>
      <c r="X1762" s="13">
        <f t="shared" si="2307"/>
        <v>4.1988847088416707E-2</v>
      </c>
      <c r="Y1762" s="13">
        <f t="shared" si="2308"/>
        <v>2.2147242585323704E-2</v>
      </c>
      <c r="Z1762" s="13">
        <f t="shared" si="2309"/>
        <v>1.6603184748552657E-2</v>
      </c>
      <c r="AA1762" s="13">
        <f t="shared" si="2310"/>
        <v>2.3441355566925452E-2</v>
      </c>
      <c r="AB1762" s="13">
        <f t="shared" si="2311"/>
        <v>1.6547944238918623E-2</v>
      </c>
      <c r="AC1762" s="13">
        <f t="shared" si="2312"/>
        <v>7.2493849789909918E-4</v>
      </c>
      <c r="AD1762" s="13">
        <f t="shared" si="2313"/>
        <v>1.4049134577063287E-2</v>
      </c>
      <c r="AE1762" s="13">
        <f t="shared" si="2314"/>
        <v>1.4820582757935038E-2</v>
      </c>
      <c r="AF1762" s="13">
        <f t="shared" si="2315"/>
        <v>7.8171958592881188E-3</v>
      </c>
      <c r="AG1762" s="13">
        <f t="shared" si="2316"/>
        <v>2.7488145866937839E-3</v>
      </c>
      <c r="AH1762" s="13">
        <f t="shared" si="2317"/>
        <v>4.3787194197168417E-3</v>
      </c>
      <c r="AI1762" s="13">
        <f t="shared" si="2318"/>
        <v>6.1821343555387249E-3</v>
      </c>
      <c r="AJ1762" s="13">
        <f t="shared" si="2319"/>
        <v>4.364150968184633E-3</v>
      </c>
      <c r="AK1762" s="13">
        <f t="shared" si="2320"/>
        <v>2.0538552521151268E-3</v>
      </c>
      <c r="AL1762" s="13">
        <f t="shared" si="2321"/>
        <v>4.3188506411389203E-5</v>
      </c>
      <c r="AM1762" s="13">
        <f t="shared" si="2322"/>
        <v>3.9670793768314359E-3</v>
      </c>
      <c r="AN1762" s="13">
        <f t="shared" si="2323"/>
        <v>4.1849145859571904E-3</v>
      </c>
      <c r="AO1762" s="13">
        <f t="shared" si="2324"/>
        <v>2.2073556422943998E-3</v>
      </c>
      <c r="AP1762" s="13">
        <f t="shared" si="2325"/>
        <v>7.7618771446673535E-4</v>
      </c>
      <c r="AQ1762" s="13">
        <f t="shared" si="2326"/>
        <v>2.0470218636682935E-4</v>
      </c>
      <c r="AR1762" s="13">
        <f t="shared" si="2327"/>
        <v>9.2383161649884217E-4</v>
      </c>
      <c r="AS1762" s="13">
        <f t="shared" si="2328"/>
        <v>1.3043199683846602E-3</v>
      </c>
      <c r="AT1762" s="13">
        <f t="shared" si="2329"/>
        <v>9.2075793334200819E-4</v>
      </c>
      <c r="AU1762" s="13">
        <f t="shared" si="2330"/>
        <v>4.3332678706754286E-4</v>
      </c>
      <c r="AV1762" s="13">
        <f t="shared" si="2331"/>
        <v>1.5294907944105632E-4</v>
      </c>
      <c r="AW1762" s="13">
        <f t="shared" si="2332"/>
        <v>1.7867867138731283E-6</v>
      </c>
      <c r="AX1762" s="13">
        <f t="shared" si="2333"/>
        <v>9.3349277706725544E-4</v>
      </c>
      <c r="AY1762" s="13">
        <f t="shared" si="2334"/>
        <v>9.8475154327632591E-4</v>
      </c>
      <c r="AZ1762" s="13">
        <f t="shared" si="2335"/>
        <v>5.1941248277877076E-4</v>
      </c>
      <c r="BA1762" s="13">
        <f t="shared" si="2336"/>
        <v>1.8264459978659662E-4</v>
      </c>
      <c r="BB1762" s="13">
        <f t="shared" si="2337"/>
        <v>4.8168436845328564E-5</v>
      </c>
      <c r="BC1762" s="13">
        <f t="shared" si="2338"/>
        <v>1.016268013763712E-5</v>
      </c>
      <c r="BD1762" s="13">
        <f t="shared" si="2339"/>
        <v>1.62426646894336E-4</v>
      </c>
      <c r="BE1762" s="13">
        <f t="shared" si="2340"/>
        <v>2.2932352082184038E-4</v>
      </c>
      <c r="BF1762" s="13">
        <f t="shared" si="2341"/>
        <v>1.6188623667253365E-4</v>
      </c>
      <c r="BG1762" s="13">
        <f t="shared" si="2342"/>
        <v>7.6186845931533581E-5</v>
      </c>
      <c r="BH1762" s="13">
        <f t="shared" si="2343"/>
        <v>2.6891270741887772E-5</v>
      </c>
      <c r="BI1762" s="13">
        <f t="shared" si="2344"/>
        <v>7.593336443021889E-6</v>
      </c>
      <c r="BJ1762" s="14">
        <f t="shared" si="2345"/>
        <v>0.45099873986332789</v>
      </c>
      <c r="BK1762" s="14">
        <f t="shared" si="2346"/>
        <v>0.26784599258766817</v>
      </c>
      <c r="BL1762" s="14">
        <f t="shared" si="2347"/>
        <v>0.2647661983871209</v>
      </c>
      <c r="BM1762" s="14">
        <f t="shared" si="2348"/>
        <v>0.4468660659963119</v>
      </c>
      <c r="BN1762" s="14">
        <f t="shared" si="2349"/>
        <v>0.55236508483379532</v>
      </c>
    </row>
    <row r="1763" spans="1:66" x14ac:dyDescent="0.25">
      <c r="A1763" t="s">
        <v>351</v>
      </c>
      <c r="B1763" t="s">
        <v>157</v>
      </c>
      <c r="C1763" t="s">
        <v>160</v>
      </c>
      <c r="D1763" t="s">
        <v>411</v>
      </c>
      <c r="E1763" s="10">
        <f>VLOOKUP(A1763,home!$A$2:$E$405,3,FALSE)</f>
        <v>1.3077000000000001</v>
      </c>
      <c r="F1763" s="10">
        <f>VLOOKUP(B1763,home!$B$2:$E$405,3,FALSE)</f>
        <v>0.89219999999999999</v>
      </c>
      <c r="G1763" s="10">
        <f>VLOOKUP(C1763,away!$B$2:$E$405,4,FALSE)</f>
        <v>1.2941</v>
      </c>
      <c r="H1763" s="10">
        <f>VLOOKUP(A1763,away!$A$2:$E$405,3,FALSE)</f>
        <v>1.1667000000000001</v>
      </c>
      <c r="I1763" s="10">
        <f>VLOOKUP(C1763,away!$B$2:$E$405,3,FALSE)</f>
        <v>0.72529999999999994</v>
      </c>
      <c r="J1763" s="10">
        <f>VLOOKUP(B1763,home!$B$2:$E$405,4,FALSE)</f>
        <v>1.4285000000000001</v>
      </c>
      <c r="K1763" s="12">
        <f t="shared" si="2294"/>
        <v>1.509865215354</v>
      </c>
      <c r="L1763" s="12">
        <f t="shared" si="2295"/>
        <v>1.2088074280350001</v>
      </c>
      <c r="M1763" s="13">
        <f t="shared" si="2296"/>
        <v>6.5962251774433905E-2</v>
      </c>
      <c r="N1763" s="13">
        <f t="shared" si="2297"/>
        <v>9.9594109480640403E-2</v>
      </c>
      <c r="O1763" s="13">
        <f t="shared" si="2298"/>
        <v>7.9735659914850557E-2</v>
      </c>
      <c r="P1763" s="13">
        <f t="shared" si="2299"/>
        <v>0.12039009932872913</v>
      </c>
      <c r="Q1763" s="13">
        <f t="shared" si="2300"/>
        <v>7.518684077948852E-2</v>
      </c>
      <c r="R1763" s="13">
        <f t="shared" si="2301"/>
        <v>4.8192528992171989E-2</v>
      </c>
      <c r="S1763" s="13">
        <f t="shared" si="2302"/>
        <v>5.4932084739710459E-2</v>
      </c>
      <c r="T1763" s="13">
        <f t="shared" si="2303"/>
        <v>9.0886411624730573E-2</v>
      </c>
      <c r="U1763" s="13">
        <f t="shared" si="2304"/>
        <v>7.2764223165219633E-2</v>
      </c>
      <c r="V1763" s="13">
        <f t="shared" si="2305"/>
        <v>1.1139837912755237E-2</v>
      </c>
      <c r="W1763" s="13">
        <f t="shared" si="2306"/>
        <v>3.7840665181769782E-2</v>
      </c>
      <c r="X1763" s="13">
        <f t="shared" si="2307"/>
        <v>4.5742077153508705E-2</v>
      </c>
      <c r="Y1763" s="13">
        <f t="shared" si="2308"/>
        <v>2.7646681318455702E-2</v>
      </c>
      <c r="Z1763" s="13">
        <f t="shared" si="2309"/>
        <v>1.9418495673843194E-2</v>
      </c>
      <c r="AA1763" s="13">
        <f t="shared" si="2310"/>
        <v>2.9319311152437966E-2</v>
      </c>
      <c r="AB1763" s="13">
        <f t="shared" si="2311"/>
        <v>2.2134104023603354E-2</v>
      </c>
      <c r="AC1763" s="13">
        <f t="shared" si="2312"/>
        <v>1.270732650820402E-3</v>
      </c>
      <c r="AD1763" s="13">
        <f t="shared" si="2313"/>
        <v>1.4283576020952864E-2</v>
      </c>
      <c r="AE1763" s="13">
        <f t="shared" si="2314"/>
        <v>1.726609279303043E-2</v>
      </c>
      <c r="AF1763" s="13">
        <f t="shared" si="2315"/>
        <v>1.0435690610678384E-2</v>
      </c>
      <c r="AG1763" s="13">
        <f t="shared" si="2316"/>
        <v>4.204913442287711E-3</v>
      </c>
      <c r="AH1763" s="13">
        <f t="shared" si="2317"/>
        <v>5.868305452951794E-3</v>
      </c>
      <c r="AI1763" s="13">
        <f t="shared" si="2318"/>
        <v>8.8603502764841111E-3</v>
      </c>
      <c r="AJ1763" s="13">
        <f t="shared" si="2319"/>
        <v>6.6889673391577805E-3</v>
      </c>
      <c r="AK1763" s="13">
        <f t="shared" si="2320"/>
        <v>3.3664797040111119E-3</v>
      </c>
      <c r="AL1763" s="13">
        <f t="shared" si="2321"/>
        <v>9.2770410916639983E-5</v>
      </c>
      <c r="AM1763" s="13">
        <f t="shared" si="2322"/>
        <v>4.3132549169802433E-3</v>
      </c>
      <c r="AN1763" s="13">
        <f t="shared" si="2323"/>
        <v>5.2138945826542054E-3</v>
      </c>
      <c r="AO1763" s="13">
        <f t="shared" si="2324"/>
        <v>3.1512972502519255E-3</v>
      </c>
      <c r="AP1763" s="13">
        <f t="shared" si="2325"/>
        <v>1.2697705080169323E-3</v>
      </c>
      <c r="AQ1763" s="13">
        <f t="shared" si="2326"/>
        <v>3.8372700549766097E-4</v>
      </c>
      <c r="AR1763" s="13">
        <f t="shared" si="2327"/>
        <v>1.4187302443012847E-3</v>
      </c>
      <c r="AS1763" s="13">
        <f t="shared" si="2328"/>
        <v>2.1420914458411921E-3</v>
      </c>
      <c r="AT1763" s="13">
        <f t="shared" si="2329"/>
        <v>1.6171346810914869E-3</v>
      </c>
      <c r="AU1763" s="13">
        <f t="shared" si="2330"/>
        <v>8.1388513450754007E-4</v>
      </c>
      <c r="AV1763" s="13">
        <f t="shared" si="2331"/>
        <v>3.0721421347166162E-4</v>
      </c>
      <c r="AW1763" s="13">
        <f t="shared" si="2332"/>
        <v>4.7032956495641063E-6</v>
      </c>
      <c r="AX1763" s="13">
        <f t="shared" si="2333"/>
        <v>1.0854055940171788E-3</v>
      </c>
      <c r="AY1763" s="13">
        <f t="shared" si="2334"/>
        <v>1.3120463444787072E-3</v>
      </c>
      <c r="AZ1763" s="13">
        <f t="shared" si="2335"/>
        <v>7.9300568356601494E-4</v>
      </c>
      <c r="BA1763" s="13">
        <f t="shared" si="2336"/>
        <v>3.1953038692285714E-4</v>
      </c>
      <c r="BB1763" s="13">
        <f t="shared" si="2337"/>
        <v>9.6562676298811876E-5</v>
      </c>
      <c r="BC1763" s="13">
        <f t="shared" si="2338"/>
        <v>2.3345136076188607E-5</v>
      </c>
      <c r="BD1763" s="13">
        <f t="shared" si="2339"/>
        <v>2.8582860961488382E-4</v>
      </c>
      <c r="BE1763" s="13">
        <f t="shared" si="2340"/>
        <v>4.315626752105109E-4</v>
      </c>
      <c r="BF1763" s="13">
        <f t="shared" si="2341"/>
        <v>3.2580073577273338E-4</v>
      </c>
      <c r="BG1763" s="13">
        <f t="shared" si="2342"/>
        <v>1.639717326933299E-4</v>
      </c>
      <c r="BH1763" s="13">
        <f t="shared" si="2343"/>
        <v>6.189380387374578E-5</v>
      </c>
      <c r="BI1763" s="13">
        <f t="shared" si="2344"/>
        <v>1.8690260302982276E-5</v>
      </c>
      <c r="BJ1763" s="14">
        <f t="shared" si="2345"/>
        <v>0.44104889849030376</v>
      </c>
      <c r="BK1763" s="14">
        <f t="shared" si="2346"/>
        <v>0.25509982316184449</v>
      </c>
      <c r="BL1763" s="14">
        <f t="shared" si="2347"/>
        <v>0.28451673355756968</v>
      </c>
      <c r="BM1763" s="14">
        <f t="shared" si="2348"/>
        <v>0.50971511756441745</v>
      </c>
      <c r="BN1763" s="14">
        <f t="shared" si="2349"/>
        <v>0.48906149027031448</v>
      </c>
    </row>
    <row r="1764" spans="1:66" x14ac:dyDescent="0.25">
      <c r="A1764" t="s">
        <v>351</v>
      </c>
      <c r="B1764" t="s">
        <v>161</v>
      </c>
      <c r="C1764" t="s">
        <v>166</v>
      </c>
      <c r="D1764" t="s">
        <v>411</v>
      </c>
      <c r="E1764" s="10">
        <f>VLOOKUP(A1764,home!$A$2:$E$405,3,FALSE)</f>
        <v>1.3077000000000001</v>
      </c>
      <c r="F1764" s="10">
        <f>VLOOKUP(B1764,home!$B$2:$E$405,3,FALSE)</f>
        <v>1.4117999999999999</v>
      </c>
      <c r="G1764" s="10">
        <f>VLOOKUP(C1764,away!$B$2:$E$405,4,FALSE)</f>
        <v>0.94120000000000004</v>
      </c>
      <c r="H1764" s="10">
        <f>VLOOKUP(A1764,away!$A$2:$E$405,3,FALSE)</f>
        <v>1.1667000000000001</v>
      </c>
      <c r="I1764" s="10">
        <f>VLOOKUP(C1764,away!$B$2:$E$405,3,FALSE)</f>
        <v>0.79120000000000001</v>
      </c>
      <c r="J1764" s="10">
        <f>VLOOKUP(B1764,home!$B$2:$E$405,4,FALSE)</f>
        <v>0.79120000000000001</v>
      </c>
      <c r="K1764" s="12">
        <f t="shared" si="2294"/>
        <v>1.7376536614320002</v>
      </c>
      <c r="L1764" s="12">
        <f t="shared" si="2295"/>
        <v>0.73035121324800001</v>
      </c>
      <c r="M1764" s="13">
        <f t="shared" si="2296"/>
        <v>8.4753784853535116E-2</v>
      </c>
      <c r="N1764" s="13">
        <f t="shared" si="2297"/>
        <v>0.14727272457096527</v>
      </c>
      <c r="O1764" s="13">
        <f t="shared" si="2298"/>
        <v>6.1900029595139329E-2</v>
      </c>
      <c r="P1764" s="13">
        <f t="shared" si="2299"/>
        <v>0.10756081306874303</v>
      </c>
      <c r="Q1764" s="13">
        <f t="shared" si="2300"/>
        <v>0.12795449453990221</v>
      </c>
      <c r="R1764" s="13">
        <f t="shared" si="2301"/>
        <v>2.2604380857448557E-2</v>
      </c>
      <c r="S1764" s="13">
        <f t="shared" si="2302"/>
        <v>3.4126288660743284E-2</v>
      </c>
      <c r="T1764" s="13">
        <f t="shared" si="2303"/>
        <v>9.3451720327752161E-2</v>
      </c>
      <c r="U1764" s="13">
        <f t="shared" si="2304"/>
        <v>3.9278585161348897E-2</v>
      </c>
      <c r="V1764" s="13">
        <f t="shared" si="2305"/>
        <v>4.8121762503147043E-3</v>
      </c>
      <c r="W1764" s="13">
        <f t="shared" si="2306"/>
        <v>7.4113531977980637E-2</v>
      </c>
      <c r="X1764" s="13">
        <f t="shared" si="2307"/>
        <v>5.41289079982126E-2</v>
      </c>
      <c r="Y1764" s="13">
        <f t="shared" si="2308"/>
        <v>1.976655681414197E-2</v>
      </c>
      <c r="Z1764" s="13">
        <f t="shared" si="2309"/>
        <v>5.5030456613191416E-3</v>
      </c>
      <c r="AA1764" s="13">
        <f t="shared" si="2310"/>
        <v>9.5623874424186888E-3</v>
      </c>
      <c r="AB1764" s="13">
        <f t="shared" si="2311"/>
        <v>8.3080587756751093E-3</v>
      </c>
      <c r="AC1764" s="13">
        <f t="shared" si="2312"/>
        <v>3.8169504097104886E-4</v>
      </c>
      <c r="AD1764" s="13">
        <f t="shared" si="2313"/>
        <v>3.2195912550798927E-2</v>
      </c>
      <c r="AE1764" s="13">
        <f t="shared" si="2314"/>
        <v>2.3514323793102504E-2</v>
      </c>
      <c r="AF1764" s="13">
        <f t="shared" si="2315"/>
        <v>8.5868574554993637E-3</v>
      </c>
      <c r="AG1764" s="13">
        <f t="shared" si="2316"/>
        <v>2.0904739202038652E-3</v>
      </c>
      <c r="AH1764" s="13">
        <f t="shared" si="2317"/>
        <v>1.0047890188258943E-3</v>
      </c>
      <c r="AI1764" s="13">
        <f t="shared" si="2318"/>
        <v>1.745975317529482E-3</v>
      </c>
      <c r="AJ1764" s="13">
        <f t="shared" si="2319"/>
        <v>1.5169502016375023E-3</v>
      </c>
      <c r="AK1764" s="13">
        <f t="shared" si="2320"/>
        <v>8.7864469069513871E-4</v>
      </c>
      <c r="AL1764" s="13">
        <f t="shared" si="2321"/>
        <v>1.9376328277068451E-5</v>
      </c>
      <c r="AM1764" s="13">
        <f t="shared" si="2322"/>
        <v>1.1189069065408045E-2</v>
      </c>
      <c r="AN1764" s="13">
        <f t="shared" si="2323"/>
        <v>8.1719501670364306E-3</v>
      </c>
      <c r="AO1764" s="13">
        <f t="shared" si="2324"/>
        <v>2.9841968595486264E-3</v>
      </c>
      <c r="AP1764" s="13">
        <f t="shared" si="2325"/>
        <v>7.2650393231407043E-4</v>
      </c>
      <c r="AQ1764" s="13">
        <f t="shared" si="2326"/>
        <v>1.3265075709875603E-4</v>
      </c>
      <c r="AR1764" s="13">
        <f t="shared" si="2327"/>
        <v>1.4676977579155192E-4</v>
      </c>
      <c r="AS1764" s="13">
        <f t="shared" si="2328"/>
        <v>2.5503503829174393E-4</v>
      </c>
      <c r="AT1764" s="13">
        <f t="shared" si="2329"/>
        <v>2.215812840405497E-4</v>
      </c>
      <c r="AU1764" s="13">
        <f t="shared" si="2330"/>
        <v>1.283438431726217E-4</v>
      </c>
      <c r="AV1764" s="13">
        <f t="shared" si="2331"/>
        <v>5.5754287252790146E-5</v>
      </c>
      <c r="AW1764" s="13">
        <f t="shared" si="2332"/>
        <v>6.8306802770256918E-7</v>
      </c>
      <c r="AX1764" s="13">
        <f t="shared" si="2333"/>
        <v>3.2404544715869655E-3</v>
      </c>
      <c r="AY1764" s="13">
        <f t="shared" si="2334"/>
        <v>2.3666698547984465E-3</v>
      </c>
      <c r="AZ1764" s="13">
        <f t="shared" si="2335"/>
        <v>8.6425009990475667E-4</v>
      </c>
      <c r="BA1764" s="13">
        <f t="shared" si="2336"/>
        <v>2.1040203633838146E-4</v>
      </c>
      <c r="BB1764" s="13">
        <f t="shared" si="2337"/>
        <v>3.8416845627396665E-5</v>
      </c>
      <c r="BC1764" s="13">
        <f t="shared" si="2338"/>
        <v>5.6115579626260577E-6</v>
      </c>
      <c r="BD1764" s="13">
        <f t="shared" si="2339"/>
        <v>1.7865580636249475E-5</v>
      </c>
      <c r="BE1764" s="13">
        <f t="shared" si="2340"/>
        <v>3.1044191606187544E-5</v>
      </c>
      <c r="BF1764" s="13">
        <f t="shared" si="2341"/>
        <v>2.6972026605344184E-5</v>
      </c>
      <c r="BG1764" s="13">
        <f t="shared" si="2342"/>
        <v>1.562268026233921E-5</v>
      </c>
      <c r="BH1764" s="13">
        <f t="shared" si="2343"/>
        <v>6.7867018898087946E-6</v>
      </c>
      <c r="BI1764" s="13">
        <f t="shared" si="2344"/>
        <v>2.3585874775747444E-6</v>
      </c>
      <c r="BJ1764" s="14">
        <f t="shared" si="2345"/>
        <v>0.61300567959618413</v>
      </c>
      <c r="BK1764" s="14">
        <f t="shared" si="2346"/>
        <v>0.23402080405738268</v>
      </c>
      <c r="BL1764" s="14">
        <f t="shared" si="2347"/>
        <v>0.14770793505774535</v>
      </c>
      <c r="BM1764" s="14">
        <f t="shared" si="2348"/>
        <v>0.44582525010012686</v>
      </c>
      <c r="BN1764" s="14">
        <f t="shared" si="2349"/>
        <v>0.55204622748573351</v>
      </c>
    </row>
    <row r="1765" spans="1:66" x14ac:dyDescent="0.25">
      <c r="A1765" t="s">
        <v>351</v>
      </c>
      <c r="B1765" t="s">
        <v>163</v>
      </c>
      <c r="C1765" t="s">
        <v>158</v>
      </c>
      <c r="D1765" t="s">
        <v>411</v>
      </c>
      <c r="E1765" s="10">
        <f>VLOOKUP(A1765,home!$A$2:$E$405,3,FALSE)</f>
        <v>1.3077000000000001</v>
      </c>
      <c r="F1765" s="10">
        <f>VLOOKUP(B1765,home!$B$2:$E$405,3,FALSE)</f>
        <v>1.1765000000000001</v>
      </c>
      <c r="G1765" s="10">
        <f>VLOOKUP(C1765,away!$B$2:$E$405,4,FALSE)</f>
        <v>0.38240000000000002</v>
      </c>
      <c r="H1765" s="10">
        <f>VLOOKUP(A1765,away!$A$2:$E$405,3,FALSE)</f>
        <v>1.1667000000000001</v>
      </c>
      <c r="I1765" s="10">
        <f>VLOOKUP(C1765,away!$B$2:$E$405,3,FALSE)</f>
        <v>1.2857000000000001</v>
      </c>
      <c r="J1765" s="10">
        <f>VLOOKUP(B1765,home!$B$2:$E$405,4,FALSE)</f>
        <v>0.39560000000000001</v>
      </c>
      <c r="K1765" s="12">
        <f t="shared" si="2294"/>
        <v>0.58832586072000015</v>
      </c>
      <c r="L1765" s="12">
        <f t="shared" si="2295"/>
        <v>0.59341036076400011</v>
      </c>
      <c r="M1765" s="13">
        <f t="shared" si="2296"/>
        <v>0.3067456975261813</v>
      </c>
      <c r="N1765" s="13">
        <f t="shared" si="2297"/>
        <v>0.18046642651924741</v>
      </c>
      <c r="O1765" s="13">
        <f t="shared" si="2298"/>
        <v>0.18202607503181614</v>
      </c>
      <c r="P1765" s="13">
        <f t="shared" si="2299"/>
        <v>0.10709064726657654</v>
      </c>
      <c r="Q1765" s="13">
        <f t="shared" si="2300"/>
        <v>5.3086532856499447E-2</v>
      </c>
      <c r="R1765" s="13">
        <f t="shared" si="2301"/>
        <v>5.4008079426542475E-2</v>
      </c>
      <c r="S1765" s="13">
        <f t="shared" si="2302"/>
        <v>9.3468358517037262E-3</v>
      </c>
      <c r="T1765" s="13">
        <f t="shared" si="2303"/>
        <v>3.1502098614085282E-2</v>
      </c>
      <c r="U1765" s="13">
        <f t="shared" si="2304"/>
        <v>3.1774349814454726E-2</v>
      </c>
      <c r="V1765" s="13">
        <f t="shared" si="2305"/>
        <v>3.6257275772582574E-4</v>
      </c>
      <c r="W1765" s="13">
        <f t="shared" si="2306"/>
        <v>1.0410726711813539E-2</v>
      </c>
      <c r="X1765" s="13">
        <f t="shared" si="2307"/>
        <v>6.1778330938726854E-3</v>
      </c>
      <c r="Y1765" s="13">
        <f t="shared" si="2308"/>
        <v>1.8329950824873841E-3</v>
      </c>
      <c r="Z1765" s="13">
        <f t="shared" si="2309"/>
        <v>1.0682984632225117E-2</v>
      </c>
      <c r="AA1765" s="13">
        <f t="shared" si="2310"/>
        <v>6.2850761288123762E-3</v>
      </c>
      <c r="AB1765" s="13">
        <f t="shared" si="2311"/>
        <v>1.8488364115871337E-3</v>
      </c>
      <c r="AC1765" s="13">
        <f t="shared" si="2312"/>
        <v>7.9113072365856576E-6</v>
      </c>
      <c r="AD1765" s="13">
        <f t="shared" si="2313"/>
        <v>1.5312249383620986E-3</v>
      </c>
      <c r="AE1765" s="13">
        <f t="shared" si="2314"/>
        <v>9.0864474308428682E-4</v>
      </c>
      <c r="AF1765" s="13">
        <f t="shared" si="2315"/>
        <v>2.6959960239997938E-4</v>
      </c>
      <c r="AG1765" s="13">
        <f t="shared" si="2316"/>
        <v>5.3327732440667605E-5</v>
      </c>
      <c r="AH1765" s="13">
        <f t="shared" si="2317"/>
        <v>1.5848484411612439E-3</v>
      </c>
      <c r="AI1765" s="13">
        <f t="shared" si="2318"/>
        <v>9.3240732325693913E-4</v>
      </c>
      <c r="AJ1765" s="13">
        <f t="shared" si="2319"/>
        <v>2.7427967049838505E-4</v>
      </c>
      <c r="AK1765" s="13">
        <f t="shared" si="2320"/>
        <v>5.3788607741320153E-5</v>
      </c>
      <c r="AL1765" s="13">
        <f t="shared" si="2321"/>
        <v>1.1047939964907211E-7</v>
      </c>
      <c r="AM1765" s="13">
        <f t="shared" si="2322"/>
        <v>1.8017184596356222E-4</v>
      </c>
      <c r="AN1765" s="13">
        <f t="shared" si="2323"/>
        <v>1.0691584011275332E-4</v>
      </c>
      <c r="AO1765" s="13">
        <f t="shared" si="2324"/>
        <v>3.1722483626347546E-5</v>
      </c>
      <c r="AP1765" s="13">
        <f t="shared" si="2325"/>
        <v>6.27481681768033E-6</v>
      </c>
      <c r="AQ1765" s="13">
        <f t="shared" si="2326"/>
        <v>9.3088532787692483E-7</v>
      </c>
      <c r="AR1765" s="13">
        <f t="shared" si="2327"/>
        <v>1.8809309704515139E-4</v>
      </c>
      <c r="AS1765" s="13">
        <f t="shared" si="2328"/>
        <v>1.106600332145792E-4</v>
      </c>
      <c r="AT1765" s="13">
        <f t="shared" si="2329"/>
        <v>3.2552079644135555E-5</v>
      </c>
      <c r="AU1765" s="13">
        <f t="shared" si="2330"/>
        <v>6.383743424954017E-6</v>
      </c>
      <c r="AV1765" s="13">
        <f t="shared" si="2331"/>
        <v>9.3893033627542807E-7</v>
      </c>
      <c r="AW1765" s="13">
        <f t="shared" si="2332"/>
        <v>1.0714005583867232E-9</v>
      </c>
      <c r="AX1765" s="13">
        <f t="shared" si="2333"/>
        <v>1.7666626059004002E-5</v>
      </c>
      <c r="AY1765" s="13">
        <f t="shared" si="2334"/>
        <v>1.0483558943156251E-5</v>
      </c>
      <c r="AZ1765" s="13">
        <f t="shared" si="2335"/>
        <v>3.1105262472745049E-6</v>
      </c>
      <c r="BA1765" s="13">
        <f t="shared" si="2336"/>
        <v>6.1527283418701872E-7</v>
      </c>
      <c r="BB1765" s="13">
        <f t="shared" si="2337"/>
        <v>9.1277318625801871E-8</v>
      </c>
      <c r="BC1765" s="13">
        <f t="shared" si="2338"/>
        <v>1.0832981315061537E-8</v>
      </c>
      <c r="BD1765" s="13">
        <f t="shared" si="2339"/>
        <v>1.8602732095796897E-5</v>
      </c>
      <c r="BE1765" s="13">
        <f t="shared" si="2340"/>
        <v>1.094446837200328E-5</v>
      </c>
      <c r="BF1765" s="13">
        <f t="shared" si="2341"/>
        <v>3.219456887540824E-6</v>
      </c>
      <c r="BG1765" s="13">
        <f t="shared" si="2342"/>
        <v>6.3136324813779626E-7</v>
      </c>
      <c r="BH1765" s="13">
        <f t="shared" si="2343"/>
        <v>9.2861831596910957E-8</v>
      </c>
      <c r="BI1765" s="13">
        <f t="shared" si="2344"/>
        <v>1.0926603400457671E-8</v>
      </c>
      <c r="BJ1765" s="14">
        <f t="shared" si="2345"/>
        <v>0.28659740386052468</v>
      </c>
      <c r="BK1765" s="14">
        <f t="shared" si="2346"/>
        <v>0.42356425874776676</v>
      </c>
      <c r="BL1765" s="14">
        <f t="shared" si="2347"/>
        <v>0.27915987054857422</v>
      </c>
      <c r="BM1765" s="14">
        <f t="shared" si="2348"/>
        <v>0.11657057667468482</v>
      </c>
      <c r="BN1765" s="14">
        <f t="shared" si="2349"/>
        <v>0.88342345862686333</v>
      </c>
    </row>
    <row r="1766" spans="1:66" x14ac:dyDescent="0.25">
      <c r="A1766" t="s">
        <v>344</v>
      </c>
      <c r="B1766" t="s">
        <v>208</v>
      </c>
      <c r="C1766" t="s">
        <v>214</v>
      </c>
      <c r="D1766" t="s">
        <v>411</v>
      </c>
      <c r="E1766" s="10">
        <f>VLOOKUP(A1766,home!$A$2:$E$405,3,FALSE)</f>
        <v>1.3976999999999999</v>
      </c>
      <c r="F1766" s="10">
        <f>VLOOKUP(B1766,home!$B$2:$E$405,3,FALSE)</f>
        <v>0.85170000000000001</v>
      </c>
      <c r="G1766" s="10">
        <f>VLOOKUP(C1766,away!$B$2:$E$405,4,FALSE)</f>
        <v>0.78700000000000003</v>
      </c>
      <c r="H1766" s="10">
        <f>VLOOKUP(A1766,away!$A$2:$E$405,3,FALSE)</f>
        <v>1.0585</v>
      </c>
      <c r="I1766" s="10">
        <f>VLOOKUP(C1766,away!$B$2:$E$405,3,FALSE)</f>
        <v>0.70850000000000002</v>
      </c>
      <c r="J1766" s="10">
        <f>VLOOKUP(B1766,home!$B$2:$E$405,4,FALSE)</f>
        <v>0.98970000000000002</v>
      </c>
      <c r="K1766" s="12">
        <f t="shared" si="2294"/>
        <v>0.93686139783000011</v>
      </c>
      <c r="L1766" s="12">
        <f t="shared" si="2295"/>
        <v>0.74222279332500007</v>
      </c>
      <c r="M1766" s="13">
        <f t="shared" si="2296"/>
        <v>0.18654473715548003</v>
      </c>
      <c r="N1766" s="13">
        <f t="shared" si="2297"/>
        <v>0.17476656320931297</v>
      </c>
      <c r="O1766" s="13">
        <f t="shared" si="2298"/>
        <v>0.13845775589161832</v>
      </c>
      <c r="P1766" s="13">
        <f t="shared" si="2299"/>
        <v>0.12971572672502646</v>
      </c>
      <c r="Q1766" s="13">
        <f t="shared" si="2300"/>
        <v>8.1866023351110997E-2</v>
      </c>
      <c r="R1766" s="13">
        <f t="shared" si="2301"/>
        <v>5.1383251167693947E-2</v>
      </c>
      <c r="S1766" s="13">
        <f t="shared" si="2302"/>
        <v>2.2549778160958753E-2</v>
      </c>
      <c r="T1766" s="13">
        <f t="shared" si="2303"/>
        <v>6.076282853007129E-2</v>
      </c>
      <c r="U1766" s="13">
        <f t="shared" si="2304"/>
        <v>4.8138984514015735E-2</v>
      </c>
      <c r="V1766" s="13">
        <f t="shared" si="2305"/>
        <v>1.7422456798296872E-3</v>
      </c>
      <c r="W1766" s="13">
        <f t="shared" si="2306"/>
        <v>2.5565705690501768E-2</v>
      </c>
      <c r="X1766" s="13">
        <f t="shared" si="2307"/>
        <v>1.897544949092907E-2</v>
      </c>
      <c r="Y1766" s="13">
        <f t="shared" si="2308"/>
        <v>7.0420055628774101E-3</v>
      </c>
      <c r="Z1766" s="13">
        <f t="shared" si="2309"/>
        <v>1.2712606737268628E-2</v>
      </c>
      <c r="AA1766" s="13">
        <f t="shared" si="2310"/>
        <v>1.1909950517940563E-2</v>
      </c>
      <c r="AB1766" s="13">
        <f t="shared" si="2311"/>
        <v>5.5789864451619639E-3</v>
      </c>
      <c r="AC1766" s="13">
        <f t="shared" si="2312"/>
        <v>7.5717984576631155E-5</v>
      </c>
      <c r="AD1766" s="13">
        <f t="shared" si="2313"/>
        <v>5.9878806924284671E-3</v>
      </c>
      <c r="AE1766" s="13">
        <f t="shared" si="2314"/>
        <v>4.4443415336310925E-3</v>
      </c>
      <c r="AF1766" s="13">
        <f t="shared" si="2315"/>
        <v>1.6493457937909915E-3</v>
      </c>
      <c r="AG1766" s="13">
        <f t="shared" si="2316"/>
        <v>4.0806068074212984E-4</v>
      </c>
      <c r="AH1766" s="13">
        <f t="shared" si="2317"/>
        <v>2.3588966207444334E-3</v>
      </c>
      <c r="AI1766" s="13">
        <f t="shared" si="2318"/>
        <v>2.2099591854470935E-3</v>
      </c>
      <c r="AJ1766" s="13">
        <f t="shared" si="2319"/>
        <v>1.0352127258126062E-3</v>
      </c>
      <c r="AK1766" s="13">
        <f t="shared" si="2320"/>
        <v>3.2328361378540103E-4</v>
      </c>
      <c r="AL1766" s="13">
        <f t="shared" si="2321"/>
        <v>2.1060499578341565E-6</v>
      </c>
      <c r="AM1766" s="13">
        <f t="shared" si="2322"/>
        <v>1.1219628551095609E-3</v>
      </c>
      <c r="AN1766" s="13">
        <f t="shared" si="2323"/>
        <v>8.327464043263107E-4</v>
      </c>
      <c r="AO1766" s="13">
        <f t="shared" si="2324"/>
        <v>3.0904168117521202E-4</v>
      </c>
      <c r="AP1766" s="13">
        <f t="shared" si="2325"/>
        <v>7.6459259951906661E-5</v>
      </c>
      <c r="AQ1766" s="13">
        <f t="shared" si="2326"/>
        <v>1.4187451374266616E-5</v>
      </c>
      <c r="AR1766" s="13">
        <f t="shared" si="2327"/>
        <v>3.5016536780276751E-4</v>
      </c>
      <c r="AS1766" s="13">
        <f t="shared" si="2328"/>
        <v>3.2805641595135687E-4</v>
      </c>
      <c r="AT1766" s="13">
        <f t="shared" si="2329"/>
        <v>1.5367169620764405E-4</v>
      </c>
      <c r="AU1766" s="13">
        <f t="shared" si="2330"/>
        <v>4.7989693372000187E-5</v>
      </c>
      <c r="AV1766" s="13">
        <f t="shared" si="2331"/>
        <v>1.1239922803481294E-5</v>
      </c>
      <c r="AW1766" s="13">
        <f t="shared" si="2332"/>
        <v>4.067951815702078E-8</v>
      </c>
      <c r="AX1766" s="13">
        <f t="shared" si="2333"/>
        <v>1.7518728145854678E-4</v>
      </c>
      <c r="AY1766" s="13">
        <f t="shared" si="2334"/>
        <v>1.3002799339917559E-4</v>
      </c>
      <c r="AZ1766" s="13">
        <f t="shared" si="2335"/>
        <v>4.8254870235590372E-5</v>
      </c>
      <c r="BA1766" s="13">
        <f t="shared" si="2336"/>
        <v>1.1938621525931765E-5</v>
      </c>
      <c r="BB1766" s="13">
        <f t="shared" si="2337"/>
        <v>2.2152792543567619E-6</v>
      </c>
      <c r="BC1766" s="13">
        <f t="shared" si="2338"/>
        <v>3.2884615123271997E-7</v>
      </c>
      <c r="BD1766" s="13">
        <f t="shared" si="2339"/>
        <v>4.3316786236040998E-5</v>
      </c>
      <c r="BE1766" s="13">
        <f t="shared" si="2340"/>
        <v>4.0581824902600678E-5</v>
      </c>
      <c r="BF1766" s="13">
        <f t="shared" si="2341"/>
        <v>1.9009772602371386E-5</v>
      </c>
      <c r="BG1766" s="13">
        <f t="shared" si="2342"/>
        <v>5.9365073775626999E-6</v>
      </c>
      <c r="BH1766" s="13">
        <f t="shared" si="2343"/>
        <v>1.3904211499928745E-6</v>
      </c>
      <c r="BI1766" s="13">
        <f t="shared" si="2344"/>
        <v>2.6052638043094423E-7</v>
      </c>
      <c r="BJ1766" s="14">
        <f t="shared" si="2345"/>
        <v>0.38419055507935834</v>
      </c>
      <c r="BK1766" s="14">
        <f t="shared" si="2346"/>
        <v>0.34076033974922854</v>
      </c>
      <c r="BL1766" s="14">
        <f t="shared" si="2347"/>
        <v>0.26239789961700632</v>
      </c>
      <c r="BM1766" s="14">
        <f t="shared" si="2348"/>
        <v>0.23719735636873809</v>
      </c>
      <c r="BN1766" s="14">
        <f t="shared" si="2349"/>
        <v>0.76273405750024281</v>
      </c>
    </row>
    <row r="1767" spans="1:66" x14ac:dyDescent="0.25">
      <c r="A1767" t="s">
        <v>344</v>
      </c>
      <c r="B1767" t="s">
        <v>213</v>
      </c>
      <c r="C1767" t="s">
        <v>203</v>
      </c>
      <c r="D1767" t="s">
        <v>411</v>
      </c>
      <c r="E1767" s="10">
        <f>VLOOKUP(A1767,home!$A$2:$E$405,3,FALSE)</f>
        <v>1.3976999999999999</v>
      </c>
      <c r="F1767" s="10">
        <f>VLOOKUP(B1767,home!$B$2:$E$405,3,FALSE)</f>
        <v>1.0544</v>
      </c>
      <c r="G1767" s="10">
        <f>VLOOKUP(C1767,away!$B$2:$E$405,4,FALSE)</f>
        <v>0.89429999999999998</v>
      </c>
      <c r="H1767" s="10">
        <f>VLOOKUP(A1767,away!$A$2:$E$405,3,FALSE)</f>
        <v>1.0585</v>
      </c>
      <c r="I1767" s="10">
        <f>VLOOKUP(C1767,away!$B$2:$E$405,3,FALSE)</f>
        <v>1.1809000000000001</v>
      </c>
      <c r="J1767" s="10">
        <f>VLOOKUP(B1767,home!$B$2:$E$405,4,FALSE)</f>
        <v>1.1933</v>
      </c>
      <c r="K1767" s="12">
        <f t="shared" si="2294"/>
        <v>1.3179611031839999</v>
      </c>
      <c r="L1767" s="12">
        <f t="shared" si="2295"/>
        <v>1.491604296245</v>
      </c>
      <c r="M1767" s="13">
        <f t="shared" si="2296"/>
        <v>6.023116320295701E-2</v>
      </c>
      <c r="N1767" s="13">
        <f t="shared" si="2297"/>
        <v>7.9382330301024775E-2</v>
      </c>
      <c r="O1767" s="13">
        <f t="shared" si="2298"/>
        <v>8.9841061801364419E-2</v>
      </c>
      <c r="P1767" s="13">
        <f t="shared" si="2299"/>
        <v>0.11840702492294819</v>
      </c>
      <c r="Q1767" s="13">
        <f t="shared" si="2300"/>
        <v>5.2311411808427639E-2</v>
      </c>
      <c r="R1767" s="13">
        <f t="shared" si="2301"/>
        <v>6.7003656881063869E-2</v>
      </c>
      <c r="S1767" s="13">
        <f t="shared" si="2302"/>
        <v>5.8193395268910229E-2</v>
      </c>
      <c r="T1767" s="13">
        <f t="shared" si="2303"/>
        <v>7.8027926596092076E-2</v>
      </c>
      <c r="U1767" s="13">
        <f t="shared" si="2304"/>
        <v>8.8308213540329167E-2</v>
      </c>
      <c r="V1767" s="13">
        <f t="shared" si="2305"/>
        <v>1.2711224993720974E-2</v>
      </c>
      <c r="W1767" s="13">
        <f t="shared" si="2306"/>
        <v>2.2981468672049265E-2</v>
      </c>
      <c r="X1767" s="13">
        <f t="shared" si="2307"/>
        <v>3.4279257405248557E-2</v>
      </c>
      <c r="Y1767" s="13">
        <f t="shared" si="2308"/>
        <v>2.5565543808878492E-2</v>
      </c>
      <c r="Z1767" s="13">
        <f t="shared" si="2309"/>
        <v>3.3314314155973579E-2</v>
      </c>
      <c r="AA1767" s="13">
        <f t="shared" si="2310"/>
        <v>4.3906970236825292E-2</v>
      </c>
      <c r="AB1767" s="13">
        <f t="shared" si="2311"/>
        <v>2.8933839465396651E-2</v>
      </c>
      <c r="AC1767" s="13">
        <f t="shared" si="2312"/>
        <v>1.5617936116818494E-3</v>
      </c>
      <c r="AD1767" s="13">
        <f t="shared" si="2313"/>
        <v>7.5721704509506462E-3</v>
      </c>
      <c r="AE1767" s="13">
        <f t="shared" si="2314"/>
        <v>1.1294681976537421E-2</v>
      </c>
      <c r="AF1767" s="13">
        <f t="shared" si="2315"/>
        <v>8.4235980804620945E-3</v>
      </c>
      <c r="AG1767" s="13">
        <f t="shared" si="2316"/>
        <v>4.1882250288861316E-3</v>
      </c>
      <c r="AH1767" s="13">
        <f t="shared" si="2317"/>
        <v>1.242294353037646E-2</v>
      </c>
      <c r="AI1767" s="13">
        <f t="shared" si="2318"/>
        <v>1.6372956360087499E-2</v>
      </c>
      <c r="AJ1767" s="13">
        <f t="shared" si="2319"/>
        <v>1.0789459813362203E-2</v>
      </c>
      <c r="AK1767" s="13">
        <f t="shared" si="2320"/>
        <v>4.7400294527927597E-3</v>
      </c>
      <c r="AL1767" s="13">
        <f t="shared" si="2321"/>
        <v>1.2281173085087281E-4</v>
      </c>
      <c r="AM1767" s="13">
        <f t="shared" si="2322"/>
        <v>1.9959652242064387E-3</v>
      </c>
      <c r="AN1767" s="13">
        <f t="shared" si="2323"/>
        <v>2.9771903035819385E-3</v>
      </c>
      <c r="AO1767" s="13">
        <f t="shared" si="2324"/>
        <v>2.2203949237808878E-3</v>
      </c>
      <c r="AP1767" s="13">
        <f t="shared" si="2325"/>
        <v>1.1039835358907205E-3</v>
      </c>
      <c r="AQ1767" s="13">
        <f t="shared" si="2326"/>
        <v>4.1167664627958652E-4</v>
      </c>
      <c r="AR1767" s="13">
        <f t="shared" si="2327"/>
        <v>3.7060231883837089E-3</v>
      </c>
      <c r="AS1767" s="13">
        <f t="shared" si="2328"/>
        <v>4.8843944097876789E-3</v>
      </c>
      <c r="AT1767" s="13">
        <f t="shared" si="2329"/>
        <v>3.2187209223547655E-3</v>
      </c>
      <c r="AU1767" s="13">
        <f t="shared" si="2330"/>
        <v>1.4140496592227026E-3</v>
      </c>
      <c r="AV1767" s="13">
        <f t="shared" si="2331"/>
        <v>4.6591561220652805E-4</v>
      </c>
      <c r="AW1767" s="13">
        <f t="shared" si="2332"/>
        <v>6.706463575032885E-6</v>
      </c>
      <c r="AX1767" s="13">
        <f t="shared" si="2333"/>
        <v>4.3843408813533662E-4</v>
      </c>
      <c r="AY1767" s="13">
        <f t="shared" si="2334"/>
        <v>6.5397016948292707E-4</v>
      </c>
      <c r="AZ1767" s="13">
        <f t="shared" si="2335"/>
        <v>4.8773235720840245E-4</v>
      </c>
      <c r="BA1767" s="13">
        <f t="shared" si="2336"/>
        <v>2.4250122647658469E-4</v>
      </c>
      <c r="BB1767" s="13">
        <f t="shared" si="2337"/>
        <v>9.0428967814288938E-5</v>
      </c>
      <c r="BC1767" s="13">
        <f t="shared" si="2338"/>
        <v>2.6976847379358824E-5</v>
      </c>
      <c r="BD1767" s="13">
        <f t="shared" si="2339"/>
        <v>9.2132001829612264E-4</v>
      </c>
      <c r="BE1767" s="13">
        <f t="shared" si="2340"/>
        <v>1.2142639476990611E-3</v>
      </c>
      <c r="BF1767" s="13">
        <f t="shared" si="2341"/>
        <v>8.0017632603300657E-4</v>
      </c>
      <c r="BG1767" s="13">
        <f t="shared" si="2342"/>
        <v>3.515337578000604E-4</v>
      </c>
      <c r="BH1767" s="13">
        <f t="shared" si="2343"/>
        <v>1.1582695480914616E-4</v>
      </c>
      <c r="BI1767" s="13">
        <f t="shared" si="2344"/>
        <v>3.0531084227741097E-5</v>
      </c>
      <c r="BJ1767" s="14">
        <f t="shared" si="2345"/>
        <v>0.33467586841879354</v>
      </c>
      <c r="BK1767" s="14">
        <f t="shared" si="2346"/>
        <v>0.25188138390055209</v>
      </c>
      <c r="BL1767" s="14">
        <f t="shared" si="2347"/>
        <v>0.37944188696241893</v>
      </c>
      <c r="BM1767" s="14">
        <f t="shared" si="2348"/>
        <v>0.53148954081404443</v>
      </c>
      <c r="BN1767" s="14">
        <f t="shared" si="2349"/>
        <v>0.46717664891778587</v>
      </c>
    </row>
    <row r="1768" spans="1:66" x14ac:dyDescent="0.25">
      <c r="A1768" t="s">
        <v>344</v>
      </c>
      <c r="B1768" t="s">
        <v>212</v>
      </c>
      <c r="C1768" t="s">
        <v>200</v>
      </c>
      <c r="D1768" t="s">
        <v>411</v>
      </c>
      <c r="E1768" s="10">
        <f>VLOOKUP(A1768,home!$A$2:$E$405,3,FALSE)</f>
        <v>1.3976999999999999</v>
      </c>
      <c r="F1768" s="10">
        <f>VLOOKUP(B1768,home!$B$2:$E$405,3,FALSE)</f>
        <v>1.3513999999999999</v>
      </c>
      <c r="G1768" s="10">
        <f>VLOOKUP(C1768,away!$B$2:$E$405,4,FALSE)</f>
        <v>0.85860000000000003</v>
      </c>
      <c r="H1768" s="10">
        <f>VLOOKUP(A1768,away!$A$2:$E$405,3,FALSE)</f>
        <v>1.0585</v>
      </c>
      <c r="I1768" s="10">
        <f>VLOOKUP(C1768,away!$B$2:$E$405,3,FALSE)</f>
        <v>1.2282</v>
      </c>
      <c r="J1768" s="10">
        <f>VLOOKUP(B1768,home!$B$2:$E$405,4,FALSE)</f>
        <v>1.1022000000000001</v>
      </c>
      <c r="K1768" s="12">
        <f t="shared" si="2294"/>
        <v>1.6217681383079998</v>
      </c>
      <c r="L1768" s="12">
        <f t="shared" si="2295"/>
        <v>1.4329147793400001</v>
      </c>
      <c r="M1768" s="13">
        <f t="shared" si="2296"/>
        <v>4.7137664922600686E-2</v>
      </c>
      <c r="N1768" s="13">
        <f t="shared" si="2297"/>
        <v>7.6446363085712413E-2</v>
      </c>
      <c r="O1768" s="13">
        <f t="shared" si="2298"/>
        <v>6.7544256731171232E-2</v>
      </c>
      <c r="P1768" s="13">
        <f t="shared" si="2299"/>
        <v>0.10954112349230913</v>
      </c>
      <c r="Q1768" s="13">
        <f t="shared" si="2300"/>
        <v>6.1989137970966619E-2</v>
      </c>
      <c r="R1768" s="13">
        <f t="shared" si="2301"/>
        <v>4.8392581864815279E-2</v>
      </c>
      <c r="S1768" s="13">
        <f t="shared" si="2302"/>
        <v>6.3639436508256833E-2</v>
      </c>
      <c r="T1768" s="13">
        <f t="shared" si="2303"/>
        <v>8.8825151957144466E-2</v>
      </c>
      <c r="U1768" s="13">
        <f t="shared" si="2304"/>
        <v>7.8481547398818935E-2</v>
      </c>
      <c r="V1768" s="13">
        <f t="shared" si="2305"/>
        <v>1.6432095190352252E-2</v>
      </c>
      <c r="W1768" s="13">
        <f t="shared" si="2306"/>
        <v>3.3510669627497422E-2</v>
      </c>
      <c r="X1768" s="13">
        <f t="shared" si="2307"/>
        <v>4.8017933774821116E-2</v>
      </c>
      <c r="Y1768" s="13">
        <f t="shared" si="2308"/>
        <v>3.4402803489655277E-2</v>
      </c>
      <c r="Z1768" s="13">
        <f t="shared" si="2309"/>
        <v>2.3114148588171554E-2</v>
      </c>
      <c r="AA1768" s="13">
        <f t="shared" si="2310"/>
        <v>3.7485789724413458E-2</v>
      </c>
      <c r="AB1768" s="13">
        <f t="shared" si="2311"/>
        <v>3.0396629707183587E-2</v>
      </c>
      <c r="AC1768" s="13">
        <f t="shared" si="2312"/>
        <v>2.3866134590026264E-3</v>
      </c>
      <c r="AD1768" s="13">
        <f t="shared" si="2313"/>
        <v>1.3586634073810236E-2</v>
      </c>
      <c r="AE1768" s="13">
        <f t="shared" si="2314"/>
        <v>1.9468488765847121E-2</v>
      </c>
      <c r="AF1768" s="13">
        <f t="shared" si="2315"/>
        <v>1.3948342641998552E-2</v>
      </c>
      <c r="AG1768" s="13">
        <f t="shared" si="2316"/>
        <v>6.6622621063393544E-3</v>
      </c>
      <c r="AH1768" s="13">
        <f t="shared" si="2317"/>
        <v>8.280151280962959E-3</v>
      </c>
      <c r="AI1768" s="13">
        <f t="shared" si="2318"/>
        <v>1.3428485527835895E-2</v>
      </c>
      <c r="AJ1768" s="13">
        <f t="shared" si="2319"/>
        <v>1.0888944987387171E-2</v>
      </c>
      <c r="AK1768" s="13">
        <f t="shared" si="2320"/>
        <v>5.8864480134443722E-3</v>
      </c>
      <c r="AL1768" s="13">
        <f t="shared" si="2321"/>
        <v>2.2184579577310933E-4</v>
      </c>
      <c r="AM1768" s="13">
        <f t="shared" si="2322"/>
        <v>4.4068740495510489E-3</v>
      </c>
      <c r="AN1768" s="13">
        <f t="shared" si="2323"/>
        <v>6.3146749562916146E-3</v>
      </c>
      <c r="AO1768" s="13">
        <f t="shared" si="2324"/>
        <v>4.5241955357992131E-3</v>
      </c>
      <c r="AP1768" s="13">
        <f t="shared" si="2325"/>
        <v>2.16092888262358E-3</v>
      </c>
      <c r="AQ1768" s="13">
        <f t="shared" si="2326"/>
        <v>7.7410673325350055E-4</v>
      </c>
      <c r="AR1768" s="13">
        <f t="shared" si="2327"/>
        <v>2.3729502291325684E-3</v>
      </c>
      <c r="AS1768" s="13">
        <f t="shared" si="2328"/>
        <v>3.8483750753978666E-3</v>
      </c>
      <c r="AT1768" s="13">
        <f t="shared" si="2329"/>
        <v>3.1205860407694536E-3</v>
      </c>
      <c r="AU1768" s="13">
        <f t="shared" si="2330"/>
        <v>1.6869556712562029E-3</v>
      </c>
      <c r="AV1768" s="13">
        <f t="shared" si="2331"/>
        <v>6.8396273959532366E-4</v>
      </c>
      <c r="AW1768" s="13">
        <f t="shared" si="2332"/>
        <v>1.4320488339216416E-5</v>
      </c>
      <c r="AX1768" s="13">
        <f t="shared" si="2333"/>
        <v>1.1911546538497071E-3</v>
      </c>
      <c r="AY1768" s="13">
        <f t="shared" si="2334"/>
        <v>1.7068231079808674E-3</v>
      </c>
      <c r="AZ1768" s="13">
        <f t="shared" si="2335"/>
        <v>1.2228660285724092E-3</v>
      </c>
      <c r="BA1768" s="13">
        <f t="shared" si="2336"/>
        <v>5.8408760183140509E-4</v>
      </c>
      <c r="BB1768" s="13">
        <f t="shared" si="2337"/>
        <v>2.0923693927336955E-4</v>
      </c>
      <c r="BC1768" s="13">
        <f t="shared" si="2338"/>
        <v>5.9963740533735388E-5</v>
      </c>
      <c r="BD1768" s="13">
        <f t="shared" si="2339"/>
        <v>5.6670590899371637E-4</v>
      </c>
      <c r="BE1768" s="13">
        <f t="shared" si="2340"/>
        <v>9.1906558699688203E-4</v>
      </c>
      <c r="BF1768" s="13">
        <f t="shared" si="2341"/>
        <v>7.452556430034414E-4</v>
      </c>
      <c r="BG1768" s="13">
        <f t="shared" si="2342"/>
        <v>4.0287728557240746E-4</v>
      </c>
      <c r="BH1768" s="13">
        <f t="shared" si="2343"/>
        <v>1.6334338634733594E-4</v>
      </c>
      <c r="BI1768" s="13">
        <f t="shared" si="2344"/>
        <v>5.2981019916288636E-5</v>
      </c>
      <c r="BJ1768" s="14">
        <f t="shared" si="2345"/>
        <v>0.42001269972335309</v>
      </c>
      <c r="BK1768" s="14">
        <f t="shared" si="2346"/>
        <v>0.24106560247627551</v>
      </c>
      <c r="BL1768" s="14">
        <f t="shared" si="2347"/>
        <v>0.31534789382301437</v>
      </c>
      <c r="BM1768" s="14">
        <f t="shared" si="2348"/>
        <v>0.58679671392359734</v>
      </c>
      <c r="BN1768" s="14">
        <f t="shared" si="2349"/>
        <v>0.41105112806757532</v>
      </c>
    </row>
    <row r="1769" spans="1:66" x14ac:dyDescent="0.25">
      <c r="A1769" t="s">
        <v>344</v>
      </c>
      <c r="B1769" t="s">
        <v>202</v>
      </c>
      <c r="C1769" t="s">
        <v>199</v>
      </c>
      <c r="D1769" t="s">
        <v>411</v>
      </c>
      <c r="E1769" s="10">
        <f>VLOOKUP(A1769,home!$A$2:$E$405,3,FALSE)</f>
        <v>1.3976999999999999</v>
      </c>
      <c r="F1769" s="10">
        <f>VLOOKUP(B1769,home!$B$2:$E$405,3,FALSE)</f>
        <v>1.2358</v>
      </c>
      <c r="G1769" s="10">
        <f>VLOOKUP(C1769,away!$B$2:$E$405,4,FALSE)</f>
        <v>0.86609999999999998</v>
      </c>
      <c r="H1769" s="10">
        <f>VLOOKUP(A1769,away!$A$2:$E$405,3,FALSE)</f>
        <v>1.0585</v>
      </c>
      <c r="I1769" s="10">
        <f>VLOOKUP(C1769,away!$B$2:$E$405,3,FALSE)</f>
        <v>1.3425</v>
      </c>
      <c r="J1769" s="10">
        <f>VLOOKUP(B1769,home!$B$2:$E$405,4,FALSE)</f>
        <v>0.77300000000000002</v>
      </c>
      <c r="K1769" s="12">
        <f t="shared" si="2294"/>
        <v>1.495995181326</v>
      </c>
      <c r="L1769" s="12">
        <f t="shared" si="2295"/>
        <v>1.0984610212500001</v>
      </c>
      <c r="M1769" s="13">
        <f t="shared" si="2296"/>
        <v>7.4686479348534424E-2</v>
      </c>
      <c r="N1769" s="13">
        <f t="shared" si="2297"/>
        <v>0.1117306132156113</v>
      </c>
      <c r="O1769" s="13">
        <f t="shared" si="2298"/>
        <v>8.2040186378758165E-2</v>
      </c>
      <c r="P1769" s="13">
        <f t="shared" si="2299"/>
        <v>0.12273172349770915</v>
      </c>
      <c r="Q1769" s="13">
        <f t="shared" si="2300"/>
        <v>8.3574229488576818E-2</v>
      </c>
      <c r="R1769" s="13">
        <f t="shared" si="2301"/>
        <v>4.5058973456575523E-2</v>
      </c>
      <c r="S1769" s="13">
        <f t="shared" si="2302"/>
        <v>5.0421026951961025E-2</v>
      </c>
      <c r="T1769" s="13">
        <f t="shared" si="2303"/>
        <v>9.1803033474203974E-2</v>
      </c>
      <c r="U1769" s="13">
        <f t="shared" si="2304"/>
        <v>6.7408007166533113E-2</v>
      </c>
      <c r="V1769" s="13">
        <f t="shared" si="2305"/>
        <v>9.2062766801475696E-3</v>
      </c>
      <c r="W1769" s="13">
        <f t="shared" si="2306"/>
        <v>4.1675548199314731E-2</v>
      </c>
      <c r="X1769" s="13">
        <f t="shared" si="2307"/>
        <v>4.5778965236172864E-2</v>
      </c>
      <c r="Y1769" s="13">
        <f t="shared" si="2308"/>
        <v>2.5143204452547346E-2</v>
      </c>
      <c r="Z1769" s="13">
        <f t="shared" si="2309"/>
        <v>1.6498508666528865E-2</v>
      </c>
      <c r="AA1769" s="13">
        <f t="shared" si="2310"/>
        <v>2.4681689464192427E-2</v>
      </c>
      <c r="AB1769" s="13">
        <f t="shared" si="2311"/>
        <v>1.8461844252708293E-2</v>
      </c>
      <c r="AC1769" s="13">
        <f t="shared" si="2312"/>
        <v>9.4553777822894134E-4</v>
      </c>
      <c r="AD1769" s="13">
        <f t="shared" si="2313"/>
        <v>1.5586604821323574E-2</v>
      </c>
      <c r="AE1769" s="13">
        <f t="shared" si="2314"/>
        <v>1.712127784985127E-2</v>
      </c>
      <c r="AF1769" s="13">
        <f t="shared" si="2315"/>
        <v>9.4035281760263163E-3</v>
      </c>
      <c r="AG1769" s="13">
        <f t="shared" si="2316"/>
        <v>3.4431363878636725E-3</v>
      </c>
      <c r="AH1769" s="13">
        <f t="shared" si="2317"/>
        <v>4.5307421697343177E-3</v>
      </c>
      <c r="AI1769" s="13">
        <f t="shared" si="2318"/>
        <v>6.7779684537530444E-3</v>
      </c>
      <c r="AJ1769" s="13">
        <f t="shared" si="2319"/>
        <v>5.069904072997098E-3</v>
      </c>
      <c r="AK1769" s="13">
        <f t="shared" si="2320"/>
        <v>2.5281840209962392E-3</v>
      </c>
      <c r="AL1769" s="13">
        <f t="shared" si="2321"/>
        <v>6.2151801593261178E-5</v>
      </c>
      <c r="AM1769" s="13">
        <f t="shared" si="2322"/>
        <v>4.6634971411865329E-3</v>
      </c>
      <c r="AN1769" s="13">
        <f t="shared" si="2323"/>
        <v>5.1226698323042158E-3</v>
      </c>
      <c r="AO1769" s="13">
        <f t="shared" si="2324"/>
        <v>2.8135265677597275E-3</v>
      </c>
      <c r="AP1769" s="13">
        <f t="shared" si="2325"/>
        <v>1.0301830889784527E-3</v>
      </c>
      <c r="AQ1769" s="13">
        <f t="shared" si="2326"/>
        <v>2.8290399199843764E-4</v>
      </c>
      <c r="AR1769" s="13">
        <f t="shared" si="2327"/>
        <v>9.953687341573605E-4</v>
      </c>
      <c r="AS1769" s="13">
        <f t="shared" si="2328"/>
        <v>1.4890668299419715E-3</v>
      </c>
      <c r="AT1769" s="13">
        <f t="shared" si="2329"/>
        <v>1.1138184011327862E-3</v>
      </c>
      <c r="AU1769" s="13">
        <f t="shared" si="2330"/>
        <v>5.5542232032229253E-4</v>
      </c>
      <c r="AV1769" s="13">
        <f t="shared" si="2331"/>
        <v>2.0772727870076394E-4</v>
      </c>
      <c r="AW1769" s="13">
        <f t="shared" si="2332"/>
        <v>2.8370439686916379E-6</v>
      </c>
      <c r="AX1769" s="13">
        <f t="shared" si="2333"/>
        <v>1.1627615418904373E-3</v>
      </c>
      <c r="AY1769" s="13">
        <f t="shared" si="2334"/>
        <v>1.2772482307751947E-3</v>
      </c>
      <c r="AZ1769" s="13">
        <f t="shared" si="2335"/>
        <v>7.0150369798353796E-4</v>
      </c>
      <c r="BA1769" s="13">
        <f t="shared" si="2336"/>
        <v>2.568581561658829E-4</v>
      </c>
      <c r="BB1769" s="13">
        <f t="shared" si="2337"/>
        <v>7.0537168134591921E-5</v>
      </c>
      <c r="BC1769" s="13">
        <f t="shared" si="2338"/>
        <v>1.5496465949041373E-5</v>
      </c>
      <c r="BD1769" s="13">
        <f t="shared" si="2339"/>
        <v>1.8222895937380223E-4</v>
      </c>
      <c r="BE1769" s="13">
        <f t="shared" si="2340"/>
        <v>2.7261364512125953E-4</v>
      </c>
      <c r="BF1769" s="13">
        <f t="shared" si="2341"/>
        <v>2.0391434973256029E-4</v>
      </c>
      <c r="BG1769" s="13">
        <f t="shared" si="2342"/>
        <v>1.0168496153437828E-4</v>
      </c>
      <c r="BH1769" s="13">
        <f t="shared" si="2343"/>
        <v>3.80300531171874E-5</v>
      </c>
      <c r="BI1769" s="13">
        <f t="shared" si="2344"/>
        <v>1.1378555241776834E-5</v>
      </c>
      <c r="BJ1769" s="14">
        <f t="shared" si="2345"/>
        <v>0.46265732718461799</v>
      </c>
      <c r="BK1769" s="14">
        <f t="shared" si="2346"/>
        <v>0.25933044428894952</v>
      </c>
      <c r="BL1769" s="14">
        <f t="shared" si="2347"/>
        <v>0.26172875352462449</v>
      </c>
      <c r="BM1769" s="14">
        <f t="shared" si="2348"/>
        <v>0.47911841709214892</v>
      </c>
      <c r="BN1769" s="14">
        <f t="shared" si="2349"/>
        <v>0.5198222053857654</v>
      </c>
    </row>
    <row r="1770" spans="1:66" x14ac:dyDescent="0.25">
      <c r="A1770" t="s">
        <v>345</v>
      </c>
      <c r="B1770" t="s">
        <v>215</v>
      </c>
      <c r="C1770" t="s">
        <v>224</v>
      </c>
      <c r="D1770" t="s">
        <v>411</v>
      </c>
      <c r="E1770" s="10">
        <f>VLOOKUP(A1770,home!$A$2:$E$405,3,FALSE)</f>
        <v>1.8438000000000001</v>
      </c>
      <c r="F1770" s="10">
        <f>VLOOKUP(B1770,home!$B$2:$E$405,3,FALSE)</f>
        <v>1.3107</v>
      </c>
      <c r="G1770" s="10">
        <f>VLOOKUP(C1770,away!$B$2:$E$405,4,FALSE)</f>
        <v>1.3311999999999999</v>
      </c>
      <c r="H1770" s="10">
        <f>VLOOKUP(A1770,away!$A$2:$E$405,3,FALSE)</f>
        <v>1.2188000000000001</v>
      </c>
      <c r="I1770" s="10">
        <f>VLOOKUP(C1770,away!$B$2:$E$405,3,FALSE)</f>
        <v>1.0442</v>
      </c>
      <c r="J1770" s="10">
        <f>VLOOKUP(B1770,home!$B$2:$E$405,4,FALSE)</f>
        <v>0.75209999999999999</v>
      </c>
      <c r="K1770" s="12">
        <f t="shared" si="2294"/>
        <v>3.217069320192</v>
      </c>
      <c r="L1770" s="12">
        <f t="shared" si="2295"/>
        <v>0.95717582901600007</v>
      </c>
      <c r="M1770" s="13">
        <f t="shared" si="2296"/>
        <v>1.5386802012111699E-2</v>
      </c>
      <c r="N1770" s="13">
        <f t="shared" si="2297"/>
        <v>4.9500408689033076E-2</v>
      </c>
      <c r="O1770" s="13">
        <f t="shared" si="2298"/>
        <v>1.4727874971848071E-2</v>
      </c>
      <c r="P1770" s="13">
        <f t="shared" si="2299"/>
        <v>4.738059472355604E-2</v>
      </c>
      <c r="Q1770" s="13">
        <f t="shared" si="2300"/>
        <v>7.9623123065226939E-2</v>
      </c>
      <c r="R1770" s="13">
        <f t="shared" si="2301"/>
        <v>7.0485829679113382E-3</v>
      </c>
      <c r="S1770" s="13">
        <f t="shared" si="2302"/>
        <v>3.6474778101888587E-2</v>
      </c>
      <c r="T1770" s="13">
        <f t="shared" si="2303"/>
        <v>7.621332882880158E-2</v>
      </c>
      <c r="U1770" s="13">
        <f t="shared" si="2304"/>
        <v>2.2675780016895436E-2</v>
      </c>
      <c r="V1770" s="13">
        <f t="shared" si="2305"/>
        <v>1.2479646716545147E-2</v>
      </c>
      <c r="W1770" s="13">
        <f t="shared" si="2306"/>
        <v>8.538436879700452E-2</v>
      </c>
      <c r="X1770" s="13">
        <f t="shared" si="2307"/>
        <v>8.1727853988280669E-2</v>
      </c>
      <c r="Y1770" s="13">
        <f t="shared" si="2308"/>
        <v>3.911396319746558E-2</v>
      </c>
      <c r="Z1770" s="13">
        <f t="shared" si="2309"/>
        <v>2.2489110818995316E-3</v>
      </c>
      <c r="AA1770" s="13">
        <f t="shared" si="2310"/>
        <v>7.2349028454187798E-3</v>
      </c>
      <c r="AB1770" s="13">
        <f t="shared" si="2311"/>
        <v>1.1637591989283285E-2</v>
      </c>
      <c r="AC1770" s="13">
        <f t="shared" si="2312"/>
        <v>2.4017867833433931E-3</v>
      </c>
      <c r="AD1770" s="13">
        <f t="shared" si="2313"/>
        <v>6.8671858320200591E-2</v>
      </c>
      <c r="AE1770" s="13">
        <f t="shared" si="2314"/>
        <v>6.5731042917707289E-2</v>
      </c>
      <c r="AF1770" s="13">
        <f t="shared" si="2315"/>
        <v>3.1458082748421379E-2</v>
      </c>
      <c r="AG1770" s="13">
        <f t="shared" si="2316"/>
        <v>1.0036972144658055E-2</v>
      </c>
      <c r="AH1770" s="13">
        <f t="shared" si="2317"/>
        <v>5.3815083230011331E-4</v>
      </c>
      <c r="AI1770" s="13">
        <f t="shared" si="2318"/>
        <v>1.7312685322284842E-3</v>
      </c>
      <c r="AJ1770" s="13">
        <f t="shared" si="2319"/>
        <v>2.7848054400230471E-3</v>
      </c>
      <c r="AK1770" s="13">
        <f t="shared" si="2320"/>
        <v>2.9863040479339753E-3</v>
      </c>
      <c r="AL1770" s="13">
        <f t="shared" si="2321"/>
        <v>2.9583297713042827E-4</v>
      </c>
      <c r="AM1770" s="13">
        <f t="shared" si="2322"/>
        <v>4.4184425712497817E-2</v>
      </c>
      <c r="AN1770" s="13">
        <f t="shared" si="2323"/>
        <v>4.2292264310955965E-2</v>
      </c>
      <c r="AO1770" s="13">
        <f t="shared" si="2324"/>
        <v>2.0240566576401532E-2</v>
      </c>
      <c r="AP1770" s="13">
        <f t="shared" si="2325"/>
        <v>6.4579270308402275E-3</v>
      </c>
      <c r="AQ1770" s="13">
        <f t="shared" si="2326"/>
        <v>1.5453429148673324E-3</v>
      </c>
      <c r="AR1770" s="13">
        <f t="shared" si="2327"/>
        <v>1.0302099380850232E-4</v>
      </c>
      <c r="AS1770" s="13">
        <f t="shared" si="2328"/>
        <v>3.3142567851702272E-4</v>
      </c>
      <c r="AT1770" s="13">
        <f t="shared" si="2329"/>
        <v>5.3310969114046564E-4</v>
      </c>
      <c r="AU1770" s="13">
        <f t="shared" si="2330"/>
        <v>5.7168361055500816E-4</v>
      </c>
      <c r="AV1770" s="13">
        <f t="shared" si="2331"/>
        <v>4.5978645109327705E-4</v>
      </c>
      <c r="AW1770" s="13">
        <f t="shared" si="2332"/>
        <v>2.5304410566793576E-5</v>
      </c>
      <c r="AX1770" s="13">
        <f t="shared" si="2333"/>
        <v>2.3690726731663204E-2</v>
      </c>
      <c r="AY1770" s="13">
        <f t="shared" si="2334"/>
        <v>2.2676190999371237E-2</v>
      </c>
      <c r="AZ1770" s="13">
        <f t="shared" si="2335"/>
        <v>1.0852550959374162E-2</v>
      </c>
      <c r="BA1770" s="13">
        <f t="shared" si="2336"/>
        <v>3.4625998204924507E-3</v>
      </c>
      <c r="BB1770" s="13">
        <f t="shared" si="2337"/>
        <v>8.2857921343262842E-4</v>
      </c>
      <c r="BC1770" s="13">
        <f t="shared" si="2338"/>
        <v>1.5861919910456035E-4</v>
      </c>
      <c r="BD1770" s="13">
        <f t="shared" si="2339"/>
        <v>1.6434867525784227E-5</v>
      </c>
      <c r="BE1770" s="13">
        <f t="shared" si="2340"/>
        <v>5.2872108098620236E-5</v>
      </c>
      <c r="BF1770" s="13">
        <f t="shared" si="2341"/>
        <v>8.504661842897311E-5</v>
      </c>
      <c r="BG1770" s="13">
        <f t="shared" si="2342"/>
        <v>9.1200288977974966E-5</v>
      </c>
      <c r="BH1770" s="13">
        <f t="shared" si="2343"/>
        <v>7.3349412915921973E-5</v>
      </c>
      <c r="BI1770" s="13">
        <f t="shared" si="2344"/>
        <v>4.7194029189181497E-5</v>
      </c>
      <c r="BJ1770" s="14">
        <f t="shared" si="2345"/>
        <v>0.76385079616580076</v>
      </c>
      <c r="BK1770" s="14">
        <f t="shared" si="2346"/>
        <v>0.1370956323139465</v>
      </c>
      <c r="BL1770" s="14">
        <f t="shared" si="2347"/>
        <v>7.3730385394093267E-2</v>
      </c>
      <c r="BM1770" s="14">
        <f t="shared" si="2348"/>
        <v>0.74060745193724853</v>
      </c>
      <c r="BN1770" s="14">
        <f t="shared" si="2349"/>
        <v>0.21366738642968719</v>
      </c>
    </row>
    <row r="1771" spans="1:66" x14ac:dyDescent="0.25">
      <c r="A1771" t="s">
        <v>345</v>
      </c>
      <c r="B1771" t="s">
        <v>222</v>
      </c>
      <c r="C1771" t="s">
        <v>220</v>
      </c>
      <c r="D1771" t="s">
        <v>411</v>
      </c>
      <c r="E1771" s="10">
        <f>VLOOKUP(A1771,home!$A$2:$E$405,3,FALSE)</f>
        <v>1.8438000000000001</v>
      </c>
      <c r="F1771" s="10">
        <f>VLOOKUP(B1771,home!$B$2:$E$405,3,FALSE)</f>
        <v>1.0847</v>
      </c>
      <c r="G1771" s="10">
        <f>VLOOKUP(C1771,away!$B$2:$E$405,4,FALSE)</f>
        <v>1.1298999999999999</v>
      </c>
      <c r="H1771" s="10">
        <f>VLOOKUP(A1771,away!$A$2:$E$405,3,FALSE)</f>
        <v>1.2188000000000001</v>
      </c>
      <c r="I1771" s="10">
        <f>VLOOKUP(C1771,away!$B$2:$E$405,3,FALSE)</f>
        <v>0.68369999999999997</v>
      </c>
      <c r="J1771" s="10">
        <f>VLOOKUP(B1771,home!$B$2:$E$405,4,FALSE)</f>
        <v>1.4918</v>
      </c>
      <c r="K1771" s="12">
        <f t="shared" si="2294"/>
        <v>2.2597659448140002</v>
      </c>
      <c r="L1771" s="12">
        <f t="shared" si="2295"/>
        <v>1.243107332808</v>
      </c>
      <c r="M1771" s="13">
        <f t="shared" si="2296"/>
        <v>3.0110742487624562E-2</v>
      </c>
      <c r="N1771" s="13">
        <f t="shared" si="2297"/>
        <v>6.8043230446597963E-2</v>
      </c>
      <c r="O1771" s="13">
        <f t="shared" si="2298"/>
        <v>3.743088478265949E-2</v>
      </c>
      <c r="P1771" s="13">
        <f t="shared" si="2299"/>
        <v>8.4585038716110506E-2</v>
      </c>
      <c r="Q1771" s="13">
        <f t="shared" si="2300"/>
        <v>7.6880887469176623E-2</v>
      </c>
      <c r="R1771" s="13">
        <f t="shared" si="2301"/>
        <v>2.3265303673407699E-2</v>
      </c>
      <c r="S1771" s="13">
        <f t="shared" si="2302"/>
        <v>5.9402626633554868E-2</v>
      </c>
      <c r="T1771" s="13">
        <f t="shared" si="2303"/>
        <v>9.5571194965720141E-2</v>
      </c>
      <c r="U1771" s="13">
        <f t="shared" si="2304"/>
        <v>5.2574140936922774E-2</v>
      </c>
      <c r="V1771" s="13">
        <f t="shared" si="2305"/>
        <v>1.854108850835464E-2</v>
      </c>
      <c r="W1771" s="13">
        <f t="shared" si="2306"/>
        <v>5.7910937103307566E-2</v>
      </c>
      <c r="X1771" s="13">
        <f t="shared" si="2307"/>
        <v>7.1989510562904521E-2</v>
      </c>
      <c r="Y1771" s="13">
        <f t="shared" si="2308"/>
        <v>4.474534423300279E-2</v>
      </c>
      <c r="Z1771" s="13">
        <f t="shared" si="2309"/>
        <v>9.6404231988060016E-3</v>
      </c>
      <c r="AA1771" s="13">
        <f t="shared" si="2310"/>
        <v>2.178510003825665E-2</v>
      </c>
      <c r="AB1771" s="13">
        <f t="shared" si="2311"/>
        <v>2.4614613585409284E-2</v>
      </c>
      <c r="AC1771" s="13">
        <f t="shared" si="2312"/>
        <v>3.255272370738152E-3</v>
      </c>
      <c r="AD1771" s="13">
        <f t="shared" si="2313"/>
        <v>3.2716290874580001E-2</v>
      </c>
      <c r="AE1771" s="13">
        <f t="shared" si="2314"/>
        <v>4.0669861088469858E-2</v>
      </c>
      <c r="AF1771" s="13">
        <f t="shared" si="2315"/>
        <v>2.5278501271679816E-2</v>
      </c>
      <c r="AG1771" s="13">
        <f t="shared" si="2316"/>
        <v>1.0474630097740509E-2</v>
      </c>
      <c r="AH1771" s="13">
        <f t="shared" si="2317"/>
        <v>2.9960201924520251E-3</v>
      </c>
      <c r="AI1771" s="13">
        <f t="shared" si="2318"/>
        <v>6.7703044008781722E-3</v>
      </c>
      <c r="AJ1771" s="13">
        <f t="shared" si="2319"/>
        <v>7.6496516605644256E-3</v>
      </c>
      <c r="AK1771" s="13">
        <f t="shared" si="2320"/>
        <v>5.7621407707444507E-3</v>
      </c>
      <c r="AL1771" s="13">
        <f t="shared" si="2321"/>
        <v>3.6577954146901307E-4</v>
      </c>
      <c r="AM1771" s="13">
        <f t="shared" si="2322"/>
        <v>1.4786231991800991E-2</v>
      </c>
      <c r="AN1771" s="13">
        <f t="shared" si="2323"/>
        <v>1.8380873413608053E-2</v>
      </c>
      <c r="AO1771" s="13">
        <f t="shared" si="2324"/>
        <v>1.1424699261935893E-2</v>
      </c>
      <c r="AP1771" s="13">
        <f t="shared" si="2325"/>
        <v>4.734042475879551E-3</v>
      </c>
      <c r="AQ1771" s="13">
        <f t="shared" si="2326"/>
        <v>1.4712307288976025E-3</v>
      </c>
      <c r="AR1771" s="13">
        <f t="shared" si="2327"/>
        <v>7.4487493409558828E-4</v>
      </c>
      <c r="AS1771" s="13">
        <f t="shared" si="2328"/>
        <v>1.6832430092147829E-3</v>
      </c>
      <c r="AT1771" s="13">
        <f t="shared" si="2329"/>
        <v>1.901867614534903E-3</v>
      </c>
      <c r="AU1771" s="13">
        <f t="shared" si="2330"/>
        <v>1.432591888956871E-3</v>
      </c>
      <c r="AV1771" s="13">
        <f t="shared" si="2331"/>
        <v>8.0933059087037447E-4</v>
      </c>
      <c r="AW1771" s="13">
        <f t="shared" si="2332"/>
        <v>2.8542302071754748E-5</v>
      </c>
      <c r="AX1771" s="13">
        <f t="shared" si="2333"/>
        <v>5.5689039178651858E-3</v>
      </c>
      <c r="AY1771" s="13">
        <f t="shared" si="2334"/>
        <v>6.9227452960014127E-3</v>
      </c>
      <c r="AZ1771" s="13">
        <f t="shared" si="2335"/>
        <v>4.3028577203107227E-3</v>
      </c>
      <c r="BA1771" s="13">
        <f t="shared" si="2336"/>
        <v>1.7829713280492578E-3</v>
      </c>
      <c r="BB1771" s="13">
        <f t="shared" si="2337"/>
        <v>5.5410618302111276E-4</v>
      </c>
      <c r="BC1771" s="13">
        <f t="shared" si="2338"/>
        <v>1.3776269185355916E-4</v>
      </c>
      <c r="BD1771" s="13">
        <f t="shared" si="2339"/>
        <v>1.543265820998504E-4</v>
      </c>
      <c r="BE1771" s="13">
        <f t="shared" si="2340"/>
        <v>3.487419546087838E-4</v>
      </c>
      <c r="BF1771" s="13">
        <f t="shared" si="2341"/>
        <v>3.9403759627639986E-4</v>
      </c>
      <c r="BG1771" s="13">
        <f t="shared" si="2342"/>
        <v>2.9681091368059201E-4</v>
      </c>
      <c r="BH1771" s="13">
        <f t="shared" si="2343"/>
        <v>1.6768079869613247E-4</v>
      </c>
      <c r="BI1771" s="13">
        <f t="shared" si="2344"/>
        <v>7.5783871698546424E-5</v>
      </c>
      <c r="BJ1771" s="14">
        <f t="shared" si="2345"/>
        <v>0.59434681312240312</v>
      </c>
      <c r="BK1771" s="14">
        <f t="shared" si="2346"/>
        <v>0.20318329355385317</v>
      </c>
      <c r="BL1771" s="14">
        <f t="shared" si="2347"/>
        <v>0.19085744979602776</v>
      </c>
      <c r="BM1771" s="14">
        <f t="shared" si="2348"/>
        <v>0.67081768910158346</v>
      </c>
      <c r="BN1771" s="14">
        <f t="shared" si="2349"/>
        <v>0.32031608757557678</v>
      </c>
    </row>
    <row r="1772" spans="1:66" x14ac:dyDescent="0.25">
      <c r="A1772" t="s">
        <v>345</v>
      </c>
      <c r="B1772" t="s">
        <v>226</v>
      </c>
      <c r="C1772" t="s">
        <v>217</v>
      </c>
      <c r="D1772" t="s">
        <v>411</v>
      </c>
      <c r="E1772" s="10">
        <f>VLOOKUP(A1772,home!$A$2:$E$405,3,FALSE)</f>
        <v>1.8438000000000001</v>
      </c>
      <c r="F1772" s="10">
        <f>VLOOKUP(B1772,home!$B$2:$E$405,3,FALSE)</f>
        <v>0.49719999999999998</v>
      </c>
      <c r="G1772" s="10">
        <f>VLOOKUP(C1772,away!$B$2:$E$405,4,FALSE)</f>
        <v>1.1298999999999999</v>
      </c>
      <c r="H1772" s="10">
        <f>VLOOKUP(A1772,away!$A$2:$E$405,3,FALSE)</f>
        <v>1.2188000000000001</v>
      </c>
      <c r="I1772" s="10">
        <f>VLOOKUP(C1772,away!$B$2:$E$405,3,FALSE)</f>
        <v>0.95720000000000005</v>
      </c>
      <c r="J1772" s="10">
        <f>VLOOKUP(B1772,home!$B$2:$E$405,4,FALSE)</f>
        <v>1.5726</v>
      </c>
      <c r="K1772" s="12">
        <f t="shared" si="2294"/>
        <v>1.0358215430639999</v>
      </c>
      <c r="L1772" s="12">
        <f t="shared" si="2295"/>
        <v>1.8346507671360002</v>
      </c>
      <c r="M1772" s="13">
        <f t="shared" si="2296"/>
        <v>5.6672153421609764E-2</v>
      </c>
      <c r="N1772" s="13">
        <f t="shared" si="2297"/>
        <v>5.8702237405931564E-2</v>
      </c>
      <c r="O1772" s="13">
        <f t="shared" si="2298"/>
        <v>0.10397360975020546</v>
      </c>
      <c r="P1772" s="13">
        <f t="shared" si="2299"/>
        <v>0.10769810488939197</v>
      </c>
      <c r="Q1772" s="13">
        <f t="shared" si="2300"/>
        <v>3.0402521065560639E-2</v>
      </c>
      <c r="R1772" s="13">
        <f t="shared" si="2301"/>
        <v>9.5377631445056787E-2</v>
      </c>
      <c r="S1772" s="13">
        <f t="shared" si="2302"/>
        <v>5.1166583129800748E-2</v>
      </c>
      <c r="T1772" s="13">
        <f t="shared" si="2303"/>
        <v>5.577800859579924E-2</v>
      </c>
      <c r="U1772" s="13">
        <f t="shared" si="2304"/>
        <v>9.8794205377208191E-2</v>
      </c>
      <c r="V1772" s="13">
        <f t="shared" si="2305"/>
        <v>1.0803942214695906E-2</v>
      </c>
      <c r="W1772" s="13">
        <f t="shared" si="2306"/>
        <v>1.0497195427721595E-2</v>
      </c>
      <c r="X1772" s="13">
        <f t="shared" si="2307"/>
        <v>1.9258687644245938E-2</v>
      </c>
      <c r="Y1772" s="13">
        <f t="shared" si="2308"/>
        <v>1.766648303027421E-2</v>
      </c>
      <c r="Z1772" s="13">
        <f t="shared" si="2309"/>
        <v>5.8328214899429381E-2</v>
      </c>
      <c r="AA1772" s="13">
        <f t="shared" si="2310"/>
        <v>6.0417621561295529E-2</v>
      </c>
      <c r="AB1772" s="13">
        <f t="shared" si="2311"/>
        <v>3.129093699693896E-2</v>
      </c>
      <c r="AC1772" s="13">
        <f t="shared" si="2312"/>
        <v>1.283218511657049E-3</v>
      </c>
      <c r="AD1772" s="13">
        <f t="shared" si="2313"/>
        <v>2.718305291446736E-3</v>
      </c>
      <c r="AE1772" s="13">
        <f t="shared" si="2314"/>
        <v>4.9871408882626034E-3</v>
      </c>
      <c r="AF1772" s="13">
        <f t="shared" si="2315"/>
        <v>4.5748309282331494E-3</v>
      </c>
      <c r="AG1772" s="13">
        <f t="shared" si="2316"/>
        <v>2.7977390240001496E-3</v>
      </c>
      <c r="AH1772" s="13">
        <f t="shared" si="2317"/>
        <v>2.6752976052727886E-2</v>
      </c>
      <c r="AI1772" s="13">
        <f t="shared" si="2318"/>
        <v>2.7711308936490837E-2</v>
      </c>
      <c r="AJ1772" s="13">
        <f t="shared" si="2319"/>
        <v>1.4351985391459571E-2</v>
      </c>
      <c r="AK1772" s="13">
        <f t="shared" si="2320"/>
        <v>4.9553652180712128E-3</v>
      </c>
      <c r="AL1772" s="13">
        <f t="shared" si="2321"/>
        <v>9.7543638997668985E-5</v>
      </c>
      <c r="AM1772" s="13">
        <f t="shared" si="2322"/>
        <v>5.6313583630107904E-4</v>
      </c>
      <c r="AN1772" s="13">
        <f t="shared" si="2323"/>
        <v>1.0331575940715479E-3</v>
      </c>
      <c r="AO1772" s="13">
        <f t="shared" si="2324"/>
        <v>9.4774168626787477E-4</v>
      </c>
      <c r="AP1772" s="13">
        <f t="shared" si="2325"/>
        <v>5.7959167058604098E-4</v>
      </c>
      <c r="AQ1772" s="13">
        <f t="shared" si="2326"/>
        <v>2.6583707576657893E-4</v>
      </c>
      <c r="AR1772" s="13">
        <f t="shared" si="2327"/>
        <v>9.8164736076616493E-3</v>
      </c>
      <c r="AS1772" s="13">
        <f t="shared" si="2328"/>
        <v>1.0168114839735119E-2</v>
      </c>
      <c r="AT1772" s="13">
        <f t="shared" si="2329"/>
        <v>5.2661762016731929E-3</v>
      </c>
      <c r="AU1772" s="13">
        <f t="shared" si="2330"/>
        <v>1.8182729197546803E-3</v>
      </c>
      <c r="AV1772" s="13">
        <f t="shared" si="2331"/>
        <v>4.7085156536294423E-4</v>
      </c>
      <c r="AW1772" s="13">
        <f t="shared" si="2332"/>
        <v>5.1491411712431746E-6</v>
      </c>
      <c r="AX1772" s="13">
        <f t="shared" si="2333"/>
        <v>9.7218038485336584E-5</v>
      </c>
      <c r="AY1772" s="13">
        <f t="shared" si="2334"/>
        <v>1.7836114888657997E-4</v>
      </c>
      <c r="AZ1772" s="13">
        <f t="shared" si="2335"/>
        <v>1.6361520931601118E-4</v>
      </c>
      <c r="BA1772" s="13">
        <f t="shared" si="2336"/>
        <v>1.0005892309557906E-4</v>
      </c>
      <c r="BB1772" s="13">
        <f t="shared" si="2337"/>
        <v>4.589329500402652E-5</v>
      </c>
      <c r="BC1772" s="13">
        <f t="shared" si="2338"/>
        <v>1.68396337771072E-5</v>
      </c>
      <c r="BD1772" s="13">
        <f t="shared" si="2339"/>
        <v>3.0016334724777931E-3</v>
      </c>
      <c r="BE1772" s="13">
        <f t="shared" si="2340"/>
        <v>3.1091566151745E-3</v>
      </c>
      <c r="BF1772" s="13">
        <f t="shared" si="2341"/>
        <v>1.6102657013788465E-3</v>
      </c>
      <c r="BG1772" s="13">
        <f t="shared" si="2342"/>
        <v>5.5598263451509032E-4</v>
      </c>
      <c r="BH1772" s="13">
        <f t="shared" si="2343"/>
        <v>1.4397469760005213E-4</v>
      </c>
      <c r="BI1772" s="13">
        <f t="shared" si="2344"/>
        <v>2.9826418686051766E-5</v>
      </c>
      <c r="BJ1772" s="14">
        <f t="shared" si="2345"/>
        <v>0.21137459941303363</v>
      </c>
      <c r="BK1772" s="14">
        <f t="shared" si="2346"/>
        <v>0.22789990695503967</v>
      </c>
      <c r="BL1772" s="14">
        <f t="shared" si="2347"/>
        <v>0.49961636940347426</v>
      </c>
      <c r="BM1772" s="14">
        <f t="shared" si="2348"/>
        <v>0.54421962068550567</v>
      </c>
      <c r="BN1772" s="14">
        <f t="shared" si="2349"/>
        <v>0.45282625797775616</v>
      </c>
    </row>
    <row r="1773" spans="1:66" x14ac:dyDescent="0.25">
      <c r="A1773" t="s">
        <v>345</v>
      </c>
      <c r="B1773" t="s">
        <v>227</v>
      </c>
      <c r="C1773" t="s">
        <v>221</v>
      </c>
      <c r="D1773" t="s">
        <v>411</v>
      </c>
      <c r="E1773" s="10">
        <f>VLOOKUP(A1773,home!$A$2:$E$405,3,FALSE)</f>
        <v>1.8438000000000001</v>
      </c>
      <c r="F1773" s="10">
        <f>VLOOKUP(B1773,home!$B$2:$E$405,3,FALSE)</f>
        <v>1.1751</v>
      </c>
      <c r="G1773" s="10">
        <f>VLOOKUP(C1773,away!$B$2:$E$405,4,FALSE)</f>
        <v>0.67789999999999995</v>
      </c>
      <c r="H1773" s="10">
        <f>VLOOKUP(A1773,away!$A$2:$E$405,3,FALSE)</f>
        <v>1.2188000000000001</v>
      </c>
      <c r="I1773" s="10">
        <f>VLOOKUP(C1773,away!$B$2:$E$405,3,FALSE)</f>
        <v>1.4358</v>
      </c>
      <c r="J1773" s="10">
        <f>VLOOKUP(B1773,home!$B$2:$E$405,4,FALSE)</f>
        <v>0.68369999999999997</v>
      </c>
      <c r="K1773" s="12">
        <f t="shared" si="2294"/>
        <v>1.4687716147020002</v>
      </c>
      <c r="L1773" s="12">
        <f t="shared" si="2295"/>
        <v>1.196442893448</v>
      </c>
      <c r="M1773" s="13">
        <f t="shared" si="2296"/>
        <v>6.9584425505850409E-2</v>
      </c>
      <c r="N1773" s="13">
        <f t="shared" si="2297"/>
        <v>0.10220362900833894</v>
      </c>
      <c r="O1773" s="13">
        <f t="shared" si="2298"/>
        <v>8.3253791391136464E-2</v>
      </c>
      <c r="P1773" s="13">
        <f t="shared" si="2299"/>
        <v>0.12228080561162299</v>
      </c>
      <c r="Q1773" s="13">
        <f t="shared" si="2300"/>
        <v>7.5056894603491117E-2</v>
      </c>
      <c r="R1773" s="13">
        <f t="shared" si="2301"/>
        <v>4.980420353126376E-2</v>
      </c>
      <c r="S1773" s="13">
        <f t="shared" si="2302"/>
        <v>5.3721056516340633E-2</v>
      </c>
      <c r="T1773" s="13">
        <f t="shared" si="2303"/>
        <v>8.9801288152622477E-2</v>
      </c>
      <c r="U1773" s="13">
        <f t="shared" si="2304"/>
        <v>7.3151000439561339E-2</v>
      </c>
      <c r="V1773" s="13">
        <f t="shared" si="2305"/>
        <v>1.048934285601239E-2</v>
      </c>
      <c r="W1773" s="13">
        <f t="shared" si="2306"/>
        <v>3.6747145427095847E-2</v>
      </c>
      <c r="X1773" s="13">
        <f t="shared" si="2307"/>
        <v>4.3965861000748993E-2</v>
      </c>
      <c r="Y1773" s="13">
        <f t="shared" si="2308"/>
        <v>2.6301320974334359E-2</v>
      </c>
      <c r="Z1773" s="13">
        <f t="shared" si="2309"/>
        <v>1.9862628459606103E-2</v>
      </c>
      <c r="AA1773" s="13">
        <f t="shared" si="2310"/>
        <v>2.9173664874841559E-2</v>
      </c>
      <c r="AB1773" s="13">
        <f t="shared" si="2311"/>
        <v>2.1424725432498036E-2</v>
      </c>
      <c r="AC1773" s="13">
        <f t="shared" si="2312"/>
        <v>1.1520585294818207E-3</v>
      </c>
      <c r="AD1773" s="13">
        <f t="shared" si="2313"/>
        <v>1.3493291031161193E-2</v>
      </c>
      <c r="AE1773" s="13">
        <f t="shared" si="2314"/>
        <v>1.6143952163458444E-2</v>
      </c>
      <c r="AF1773" s="13">
        <f t="shared" si="2315"/>
        <v>9.6576584190671624E-3</v>
      </c>
      <c r="AG1773" s="13">
        <f t="shared" si="2316"/>
        <v>3.8516122609470503E-3</v>
      </c>
      <c r="AH1773" s="13">
        <f t="shared" si="2317"/>
        <v>5.9411251664234291E-3</v>
      </c>
      <c r="AI1773" s="13">
        <f t="shared" si="2318"/>
        <v>8.7261560038344316E-3</v>
      </c>
      <c r="AJ1773" s="13">
        <f t="shared" si="2319"/>
        <v>6.4083651219467271E-3</v>
      </c>
      <c r="AK1773" s="13">
        <f t="shared" si="2320"/>
        <v>3.1374749292538929E-3</v>
      </c>
      <c r="AL1773" s="13">
        <f t="shared" si="2321"/>
        <v>8.0980560849746135E-5</v>
      </c>
      <c r="AM1773" s="13">
        <f t="shared" si="2322"/>
        <v>3.963712571096528E-3</v>
      </c>
      <c r="AN1773" s="13">
        <f t="shared" si="2323"/>
        <v>4.7423557373589406E-3</v>
      </c>
      <c r="AO1773" s="13">
        <f t="shared" si="2324"/>
        <v>2.8369789100827279E-3</v>
      </c>
      <c r="AP1773" s="13">
        <f t="shared" si="2325"/>
        <v>1.1314277519434441E-3</v>
      </c>
      <c r="AQ1773" s="13">
        <f t="shared" si="2326"/>
        <v>3.384221733156451E-4</v>
      </c>
      <c r="AR1773" s="13">
        <f t="shared" si="2327"/>
        <v>1.4216433968904749E-3</v>
      </c>
      <c r="AS1773" s="13">
        <f t="shared" si="2328"/>
        <v>2.0880694675812594E-3</v>
      </c>
      <c r="AT1773" s="13">
        <f t="shared" si="2329"/>
        <v>1.5334485817546366E-3</v>
      </c>
      <c r="AU1773" s="13">
        <f t="shared" si="2330"/>
        <v>7.5076191649541696E-4</v>
      </c>
      <c r="AV1773" s="13">
        <f t="shared" si="2331"/>
        <v>2.7567444808693534E-4</v>
      </c>
      <c r="AW1773" s="13">
        <f t="shared" si="2332"/>
        <v>3.9529791598885634E-6</v>
      </c>
      <c r="AX1773" s="13">
        <f t="shared" si="2333"/>
        <v>9.7029808554401152E-4</v>
      </c>
      <c r="AY1773" s="13">
        <f t="shared" si="2334"/>
        <v>1.1609062489753321E-3</v>
      </c>
      <c r="AZ1773" s="13">
        <f t="shared" si="2335"/>
        <v>6.9447901577295544E-4</v>
      </c>
      <c r="BA1773" s="13">
        <f t="shared" si="2336"/>
        <v>2.7696816102343796E-4</v>
      </c>
      <c r="BB1773" s="13">
        <f t="shared" si="2337"/>
        <v>8.2844146991963437E-5</v>
      </c>
      <c r="BC1773" s="13">
        <f t="shared" si="2338"/>
        <v>1.9823658186459219E-5</v>
      </c>
      <c r="BD1773" s="13">
        <f t="shared" si="2339"/>
        <v>2.8348585653781364E-4</v>
      </c>
      <c r="BE1773" s="13">
        <f t="shared" si="2340"/>
        <v>4.1637597925222415E-4</v>
      </c>
      <c r="BF1773" s="13">
        <f t="shared" si="2341"/>
        <v>3.0578060968470796E-4</v>
      </c>
      <c r="BG1773" s="13">
        <f t="shared" si="2342"/>
        <v>1.4970729327705695E-4</v>
      </c>
      <c r="BH1773" s="13">
        <f t="shared" si="2343"/>
        <v>5.4971455719802186E-5</v>
      </c>
      <c r="BI1773" s="13">
        <f t="shared" si="2344"/>
        <v>1.6148102756018672E-5</v>
      </c>
      <c r="BJ1773" s="14">
        <f t="shared" si="2345"/>
        <v>0.43344086950155708</v>
      </c>
      <c r="BK1773" s="14">
        <f t="shared" si="2346"/>
        <v>0.25846957582913332</v>
      </c>
      <c r="BL1773" s="14">
        <f t="shared" si="2347"/>
        <v>0.28831657399879601</v>
      </c>
      <c r="BM1773" s="14">
        <f t="shared" si="2348"/>
        <v>0.49674894486757337</v>
      </c>
      <c r="BN1773" s="14">
        <f t="shared" si="2349"/>
        <v>0.50218374965170365</v>
      </c>
    </row>
    <row r="1774" spans="1:66" x14ac:dyDescent="0.25">
      <c r="A1774" t="s">
        <v>345</v>
      </c>
      <c r="B1774" t="s">
        <v>230</v>
      </c>
      <c r="C1774" t="s">
        <v>225</v>
      </c>
      <c r="D1774" t="s">
        <v>411</v>
      </c>
      <c r="E1774" s="10">
        <f>VLOOKUP(A1774,home!$A$2:$E$405,3,FALSE)</f>
        <v>1.8438000000000001</v>
      </c>
      <c r="F1774" s="10">
        <f>VLOOKUP(B1774,home!$B$2:$E$405,3,FALSE)</f>
        <v>1.3107</v>
      </c>
      <c r="G1774" s="10">
        <f>VLOOKUP(C1774,away!$B$2:$E$405,4,FALSE)</f>
        <v>1.1751</v>
      </c>
      <c r="H1774" s="10">
        <f>VLOOKUP(A1774,away!$A$2:$E$405,3,FALSE)</f>
        <v>1.2188000000000001</v>
      </c>
      <c r="I1774" s="10">
        <f>VLOOKUP(C1774,away!$B$2:$E$405,3,FALSE)</f>
        <v>0.82050000000000001</v>
      </c>
      <c r="J1774" s="10">
        <f>VLOOKUP(B1774,home!$B$2:$E$405,4,FALSE)</f>
        <v>1.2306999999999999</v>
      </c>
      <c r="K1774" s="12">
        <f t="shared" si="2294"/>
        <v>2.8398273423660001</v>
      </c>
      <c r="L1774" s="12">
        <f t="shared" si="2295"/>
        <v>1.2307312597800002</v>
      </c>
      <c r="M1774" s="13">
        <f t="shared" si="2296"/>
        <v>1.7067851705503453E-2</v>
      </c>
      <c r="N1774" s="13">
        <f t="shared" si="2297"/>
        <v>4.8469751948736865E-2</v>
      </c>
      <c r="O1774" s="13">
        <f t="shared" si="2298"/>
        <v>2.1005938631252483E-2</v>
      </c>
      <c r="P1774" s="13">
        <f t="shared" si="2299"/>
        <v>5.9653238877093034E-2</v>
      </c>
      <c r="Q1774" s="13">
        <f t="shared" si="2300"/>
        <v>6.8822863430860345E-2</v>
      </c>
      <c r="R1774" s="13">
        <f t="shared" si="2301"/>
        <v>1.2926332657251374E-2</v>
      </c>
      <c r="S1774" s="13">
        <f t="shared" si="2302"/>
        <v>5.2122976135597965E-2</v>
      </c>
      <c r="T1774" s="13">
        <f t="shared" si="2303"/>
        <v>8.4702449411929642E-2</v>
      </c>
      <c r="U1774" s="13">
        <f t="shared" si="2304"/>
        <v>3.6708552916581004E-2</v>
      </c>
      <c r="V1774" s="13">
        <f t="shared" si="2305"/>
        <v>2.0241461355087725E-2</v>
      </c>
      <c r="W1774" s="13">
        <f t="shared" si="2306"/>
        <v>6.5148349783626103E-2</v>
      </c>
      <c r="X1774" s="13">
        <f t="shared" si="2307"/>
        <v>8.0180110601790242E-2</v>
      </c>
      <c r="Y1774" s="13">
        <f t="shared" si="2308"/>
        <v>4.9340084265120536E-2</v>
      </c>
      <c r="Z1774" s="13">
        <f t="shared" si="2309"/>
        <v>5.3029472251981151E-3</v>
      </c>
      <c r="AA1774" s="13">
        <f t="shared" si="2310"/>
        <v>1.5059454525241519E-2</v>
      </c>
      <c r="AB1774" s="13">
        <f t="shared" si="2311"/>
        <v>2.1383125360949128E-2</v>
      </c>
      <c r="AC1774" s="13">
        <f t="shared" si="2312"/>
        <v>4.4215755381473709E-3</v>
      </c>
      <c r="AD1774" s="13">
        <f t="shared" si="2313"/>
        <v>4.6252516256391374E-2</v>
      </c>
      <c r="AE1774" s="13">
        <f t="shared" si="2314"/>
        <v>5.6924417600223487E-2</v>
      </c>
      <c r="AF1774" s="13">
        <f t="shared" si="2315"/>
        <v>3.5029330092682942E-2</v>
      </c>
      <c r="AG1774" s="13">
        <f t="shared" si="2316"/>
        <v>1.437056385140572E-2</v>
      </c>
      <c r="AH1774" s="13">
        <f t="shared" si="2317"/>
        <v>1.6316257297537323E-3</v>
      </c>
      <c r="AI1774" s="13">
        <f t="shared" si="2318"/>
        <v>4.6335353598625272E-3</v>
      </c>
      <c r="AJ1774" s="13">
        <f t="shared" si="2319"/>
        <v>6.5792202033786449E-3</v>
      </c>
      <c r="AK1774" s="13">
        <f t="shared" si="2320"/>
        <v>6.2279498083338243E-3</v>
      </c>
      <c r="AL1774" s="13">
        <f t="shared" si="2321"/>
        <v>6.18147629452786E-4</v>
      </c>
      <c r="AM1774" s="13">
        <f t="shared" si="2322"/>
        <v>2.6269832063625622E-2</v>
      </c>
      <c r="AN1774" s="13">
        <f t="shared" si="2323"/>
        <v>3.2331103509874996E-2</v>
      </c>
      <c r="AO1774" s="13">
        <f t="shared" si="2324"/>
        <v>1.9895449876393027E-2</v>
      </c>
      <c r="AP1774" s="13">
        <f t="shared" si="2325"/>
        <v>8.1619840300876812E-3</v>
      </c>
      <c r="AQ1774" s="13">
        <f t="shared" si="2326"/>
        <v>2.5113022219135127E-3</v>
      </c>
      <c r="AR1774" s="13">
        <f t="shared" si="2327"/>
        <v>4.0161855797385447E-4</v>
      </c>
      <c r="AS1774" s="13">
        <f t="shared" si="2328"/>
        <v>1.1405273621357566E-3</v>
      </c>
      <c r="AT1774" s="13">
        <f t="shared" si="2329"/>
        <v>1.6194503938548451E-3</v>
      </c>
      <c r="AU1774" s="13">
        <f t="shared" si="2330"/>
        <v>1.5329865026914591E-3</v>
      </c>
      <c r="AV1774" s="13">
        <f t="shared" si="2331"/>
        <v>1.0883542464553088E-3</v>
      </c>
      <c r="AW1774" s="13">
        <f t="shared" si="2332"/>
        <v>6.0012936141429885E-5</v>
      </c>
      <c r="AX1774" s="13">
        <f t="shared" si="2333"/>
        <v>1.2433631228941195E-2</v>
      </c>
      <c r="AY1774" s="13">
        <f t="shared" si="2334"/>
        <v>1.5302458626034745E-2</v>
      </c>
      <c r="AZ1774" s="13">
        <f t="shared" si="2335"/>
        <v>9.4166070912755379E-3</v>
      </c>
      <c r="BA1774" s="13">
        <f t="shared" si="2336"/>
        <v>3.8631042360996099E-3</v>
      </c>
      <c r="BB1774" s="13">
        <f t="shared" si="2337"/>
        <v>1.1886107857890815E-3</v>
      </c>
      <c r="BC1774" s="13">
        <f t="shared" si="2338"/>
        <v>2.9257208995645836E-4</v>
      </c>
      <c r="BD1774" s="13">
        <f t="shared" si="2339"/>
        <v>8.2380752301031441E-5</v>
      </c>
      <c r="BE1774" s="13">
        <f t="shared" si="2340"/>
        <v>2.3394711286914987E-4</v>
      </c>
      <c r="BF1774" s="13">
        <f t="shared" si="2341"/>
        <v>3.3218470389669832E-4</v>
      </c>
      <c r="BG1774" s="13">
        <f t="shared" si="2342"/>
        <v>3.144490682805325E-4</v>
      </c>
      <c r="BH1774" s="13">
        <f t="shared" si="2343"/>
        <v>2.2324526547114239E-4</v>
      </c>
      <c r="BI1774" s="13">
        <f t="shared" si="2344"/>
        <v>1.2679560178774127E-4</v>
      </c>
      <c r="BJ1774" s="14">
        <f t="shared" si="2345"/>
        <v>0.68090709300275876</v>
      </c>
      <c r="BK1774" s="14">
        <f t="shared" si="2346"/>
        <v>0.16942770986691708</v>
      </c>
      <c r="BL1774" s="14">
        <f t="shared" si="2347"/>
        <v>0.13325167476032176</v>
      </c>
      <c r="BM1774" s="14">
        <f t="shared" si="2348"/>
        <v>0.74570100191460498</v>
      </c>
      <c r="BN1774" s="14">
        <f t="shared" si="2349"/>
        <v>0.22794597725069757</v>
      </c>
    </row>
    <row r="1775" spans="1:66" x14ac:dyDescent="0.25">
      <c r="A1775" t="s">
        <v>345</v>
      </c>
      <c r="B1775" t="s">
        <v>229</v>
      </c>
      <c r="C1775" t="s">
        <v>216</v>
      </c>
      <c r="D1775" t="s">
        <v>411</v>
      </c>
      <c r="E1775" s="10">
        <f>VLOOKUP(A1775,home!$A$2:$E$405,3,FALSE)</f>
        <v>1.8438000000000001</v>
      </c>
      <c r="F1775" s="10">
        <f>VLOOKUP(B1775,home!$B$2:$E$405,3,FALSE)</f>
        <v>1.0395000000000001</v>
      </c>
      <c r="G1775" s="10">
        <f>VLOOKUP(C1775,away!$B$2:$E$405,4,FALSE)</f>
        <v>1.1751</v>
      </c>
      <c r="H1775" s="10">
        <f>VLOOKUP(A1775,away!$A$2:$E$405,3,FALSE)</f>
        <v>1.2188000000000001</v>
      </c>
      <c r="I1775" s="10">
        <f>VLOOKUP(C1775,away!$B$2:$E$405,3,FALSE)</f>
        <v>0.95720000000000005</v>
      </c>
      <c r="J1775" s="10">
        <f>VLOOKUP(B1775,home!$B$2:$E$405,4,FALSE)</f>
        <v>0.88890000000000002</v>
      </c>
      <c r="K1775" s="12">
        <f t="shared" si="2294"/>
        <v>2.2522320305100005</v>
      </c>
      <c r="L1775" s="12">
        <f t="shared" si="2295"/>
        <v>1.0370221715040002</v>
      </c>
      <c r="M1775" s="13">
        <f t="shared" si="2296"/>
        <v>3.7281643605210475E-2</v>
      </c>
      <c r="N1775" s="13">
        <f t="shared" si="2297"/>
        <v>8.3966911877713366E-2</v>
      </c>
      <c r="O1775" s="13">
        <f t="shared" si="2298"/>
        <v>3.8661891008713589E-2</v>
      </c>
      <c r="P1775" s="13">
        <f t="shared" si="2299"/>
        <v>8.7075549289911347E-2</v>
      </c>
      <c r="Q1775" s="13">
        <f t="shared" si="2300"/>
        <v>9.4556484216998332E-2</v>
      </c>
      <c r="R1775" s="13">
        <f t="shared" si="2301"/>
        <v>2.0046619084153575E-2</v>
      </c>
      <c r="S1775" s="13">
        <f t="shared" si="2302"/>
        <v>5.0843729989683853E-2</v>
      </c>
      <c r="T1775" s="13">
        <f t="shared" si="2303"/>
        <v>9.8057170592495344E-2</v>
      </c>
      <c r="U1775" s="13">
        <f t="shared" si="2304"/>
        <v>4.5149637604763732E-2</v>
      </c>
      <c r="V1775" s="13">
        <f t="shared" si="2305"/>
        <v>1.3194595065727406E-2</v>
      </c>
      <c r="W1775" s="13">
        <f t="shared" si="2306"/>
        <v>7.0987714148645659E-2</v>
      </c>
      <c r="X1775" s="13">
        <f t="shared" si="2307"/>
        <v>7.3615833476533762E-2</v>
      </c>
      <c r="Y1775" s="13">
        <f t="shared" si="2308"/>
        <v>3.8170625744455955E-2</v>
      </c>
      <c r="Z1775" s="13">
        <f t="shared" si="2309"/>
        <v>6.9295961513208253E-3</v>
      </c>
      <c r="AA1775" s="13">
        <f t="shared" si="2310"/>
        <v>1.5607058410503588E-2</v>
      </c>
      <c r="AB1775" s="13">
        <f t="shared" si="2311"/>
        <v>1.757535842708834E-2</v>
      </c>
      <c r="AC1775" s="13">
        <f t="shared" si="2312"/>
        <v>1.926093014387638E-3</v>
      </c>
      <c r="AD1775" s="13">
        <f t="shared" si="2313"/>
        <v>3.9970200894566918E-2</v>
      </c>
      <c r="AE1775" s="13">
        <f t="shared" si="2314"/>
        <v>4.1449984527134921E-2</v>
      </c>
      <c r="AF1775" s="13">
        <f t="shared" si="2315"/>
        <v>2.1492276481568331E-2</v>
      </c>
      <c r="AG1775" s="13">
        <f t="shared" si="2316"/>
        <v>7.4293224091601159E-3</v>
      </c>
      <c r="AH1775" s="13">
        <f t="shared" si="2317"/>
        <v>1.7965362121221207E-3</v>
      </c>
      <c r="AI1775" s="13">
        <f t="shared" si="2318"/>
        <v>4.0462164009125489E-3</v>
      </c>
      <c r="AJ1775" s="13">
        <f t="shared" si="2319"/>
        <v>4.5565090902550684E-3</v>
      </c>
      <c r="AK1775" s="13">
        <f t="shared" si="2320"/>
        <v>3.4207719067941493E-3</v>
      </c>
      <c r="AL1775" s="13">
        <f t="shared" si="2321"/>
        <v>1.7994443484012593E-4</v>
      </c>
      <c r="AM1775" s="13">
        <f t="shared" si="2322"/>
        <v>1.8004433344132629E-2</v>
      </c>
      <c r="AN1775" s="13">
        <f t="shared" si="2323"/>
        <v>1.867099656323145E-2</v>
      </c>
      <c r="AO1775" s="13">
        <f t="shared" si="2324"/>
        <v>9.6811187000730003E-3</v>
      </c>
      <c r="AP1775" s="13">
        <f t="shared" si="2325"/>
        <v>3.3465115789792295E-3</v>
      </c>
      <c r="AQ1775" s="13">
        <f t="shared" si="2326"/>
        <v>8.6760167614908005E-4</v>
      </c>
      <c r="AR1775" s="13">
        <f t="shared" si="2327"/>
        <v>3.7260957677609068E-4</v>
      </c>
      <c r="AS1775" s="13">
        <f t="shared" si="2328"/>
        <v>8.3920322368988666E-4</v>
      </c>
      <c r="AT1775" s="13">
        <f t="shared" si="2329"/>
        <v>9.4504019025080585E-4</v>
      </c>
      <c r="AU1775" s="13">
        <f t="shared" si="2330"/>
        <v>7.0948326220070994E-4</v>
      </c>
      <c r="AV1775" s="13">
        <f t="shared" si="2331"/>
        <v>3.9948023205979089E-4</v>
      </c>
      <c r="AW1775" s="13">
        <f t="shared" si="2332"/>
        <v>1.1674467788498069E-5</v>
      </c>
      <c r="AX1775" s="13">
        <f t="shared" si="2333"/>
        <v>6.7583602448062956E-3</v>
      </c>
      <c r="AY1775" s="13">
        <f t="shared" si="2334"/>
        <v>7.0085694168753321E-3</v>
      </c>
      <c r="AZ1775" s="13">
        <f t="shared" si="2335"/>
        <v>3.6340209379122903E-3</v>
      </c>
      <c r="BA1775" s="13">
        <f t="shared" si="2336"/>
        <v>1.2561867614416025E-3</v>
      </c>
      <c r="BB1775" s="13">
        <f t="shared" si="2337"/>
        <v>3.2567338079118695E-4</v>
      </c>
      <c r="BC1775" s="13">
        <f t="shared" si="2338"/>
        <v>6.7546103309825193E-5</v>
      </c>
      <c r="BD1775" s="13">
        <f t="shared" si="2339"/>
        <v>6.4400732071921306E-5</v>
      </c>
      <c r="BE1775" s="13">
        <f t="shared" si="2340"/>
        <v>1.4504539156067384E-4</v>
      </c>
      <c r="BF1775" s="13">
        <f t="shared" si="2341"/>
        <v>1.6333793837540727E-4</v>
      </c>
      <c r="BG1775" s="13">
        <f t="shared" si="2342"/>
        <v>1.2262497886885362E-4</v>
      </c>
      <c r="BH1775" s="13">
        <f t="shared" si="2343"/>
        <v>6.9044976287261007E-5</v>
      </c>
      <c r="BI1775" s="13">
        <f t="shared" si="2344"/>
        <v>3.110106142799456E-5</v>
      </c>
      <c r="BJ1775" s="14">
        <f t="shared" si="2345"/>
        <v>0.63931754307697464</v>
      </c>
      <c r="BK1775" s="14">
        <f t="shared" si="2346"/>
        <v>0.19751012481663616</v>
      </c>
      <c r="BL1775" s="14">
        <f t="shared" si="2347"/>
        <v>0.15472196970887614</v>
      </c>
      <c r="BM1775" s="14">
        <f t="shared" si="2348"/>
        <v>0.62989323972202027</v>
      </c>
      <c r="BN1775" s="14">
        <f t="shared" si="2349"/>
        <v>0.3615890990827007</v>
      </c>
    </row>
    <row r="1776" spans="1:66" x14ac:dyDescent="0.25">
      <c r="A1776" t="s">
        <v>346</v>
      </c>
      <c r="B1776" t="s">
        <v>244</v>
      </c>
      <c r="C1776" t="s">
        <v>243</v>
      </c>
      <c r="D1776" t="s">
        <v>411</v>
      </c>
      <c r="E1776" s="10">
        <f>VLOOKUP(A1776,home!$A$2:$E$405,3,FALSE)</f>
        <v>1.619</v>
      </c>
      <c r="F1776" s="10">
        <f>VLOOKUP(B1776,home!$B$2:$E$405,3,FALSE)</f>
        <v>1.2353000000000001</v>
      </c>
      <c r="G1776" s="10">
        <f>VLOOKUP(C1776,away!$B$2:$E$405,4,FALSE)</f>
        <v>1.1324000000000001</v>
      </c>
      <c r="H1776" s="10">
        <f>VLOOKUP(A1776,away!$A$2:$E$405,3,FALSE)</f>
        <v>1.181</v>
      </c>
      <c r="I1776" s="10">
        <f>VLOOKUP(C1776,away!$B$2:$E$405,3,FALSE)</f>
        <v>0.9879</v>
      </c>
      <c r="J1776" s="10">
        <f>VLOOKUP(B1776,home!$B$2:$E$405,4,FALSE)</f>
        <v>0.16930000000000001</v>
      </c>
      <c r="K1776" s="12">
        <f t="shared" si="2294"/>
        <v>2.2647441726800004</v>
      </c>
      <c r="L1776" s="12">
        <f t="shared" si="2295"/>
        <v>0.19752398607000002</v>
      </c>
      <c r="M1776" s="13">
        <f t="shared" si="2296"/>
        <v>8.524139053160848E-2</v>
      </c>
      <c r="N1776" s="13">
        <f t="shared" si="2297"/>
        <v>0.19304994247760041</v>
      </c>
      <c r="O1776" s="13">
        <f t="shared" si="2298"/>
        <v>1.6837219235952865E-2</v>
      </c>
      <c r="P1776" s="13">
        <f t="shared" si="2299"/>
        <v>3.8131994148759854E-2</v>
      </c>
      <c r="Q1776" s="13">
        <f t="shared" si="2300"/>
        <v>0.21860436613117748</v>
      </c>
      <c r="R1776" s="13">
        <f t="shared" si="2301"/>
        <v>1.6628773289099452E-3</v>
      </c>
      <c r="S1776" s="13">
        <f t="shared" si="2302"/>
        <v>4.2645039243637117E-3</v>
      </c>
      <c r="T1776" s="13">
        <f t="shared" si="2303"/>
        <v>4.3179605770535888E-2</v>
      </c>
      <c r="U1776" s="13">
        <f t="shared" si="2304"/>
        <v>3.7659917405304818E-3</v>
      </c>
      <c r="V1776" s="13">
        <f t="shared" si="2305"/>
        <v>2.1196541267759595E-4</v>
      </c>
      <c r="W1776" s="13">
        <f t="shared" si="2306"/>
        <v>0.16502765477266315</v>
      </c>
      <c r="X1776" s="13">
        <f t="shared" si="2307"/>
        <v>3.2596920182480296E-2</v>
      </c>
      <c r="Y1776" s="13">
        <f t="shared" si="2308"/>
        <v>3.2193368040245702E-3</v>
      </c>
      <c r="Z1776" s="13">
        <f t="shared" si="2309"/>
        <v>1.09486052783909E-4</v>
      </c>
      <c r="AA1776" s="13">
        <f t="shared" si="2310"/>
        <v>2.4795790003209278E-4</v>
      </c>
      <c r="AB1776" s="13">
        <f t="shared" si="2311"/>
        <v>2.807806045838262E-4</v>
      </c>
      <c r="AC1776" s="13">
        <f t="shared" si="2312"/>
        <v>5.9263051564166555E-6</v>
      </c>
      <c r="AD1776" s="13">
        <f t="shared" si="2313"/>
        <v>9.3436354869358945E-2</v>
      </c>
      <c r="AE1776" s="13">
        <f t="shared" si="2314"/>
        <v>1.8455921257646838E-2</v>
      </c>
      <c r="AF1776" s="13">
        <f t="shared" si="2315"/>
        <v>1.8227435667022257E-3</v>
      </c>
      <c r="AG1776" s="13">
        <f t="shared" si="2316"/>
        <v>1.2001185829282422E-4</v>
      </c>
      <c r="AH1776" s="13">
        <f t="shared" si="2317"/>
        <v>5.4065303912370299E-6</v>
      </c>
      <c r="AI1776" s="13">
        <f t="shared" si="2318"/>
        <v>1.2244408197971382E-5</v>
      </c>
      <c r="AJ1776" s="13">
        <f t="shared" si="2319"/>
        <v>1.3865226057135461E-5</v>
      </c>
      <c r="AK1776" s="13">
        <f t="shared" si="2320"/>
        <v>1.0467063305262813E-5</v>
      </c>
      <c r="AL1776" s="13">
        <f t="shared" si="2321"/>
        <v>1.060432412652625E-7</v>
      </c>
      <c r="AM1776" s="13">
        <f t="shared" si="2322"/>
        <v>4.2321888041368251E-2</v>
      </c>
      <c r="AN1776" s="13">
        <f t="shared" si="2323"/>
        <v>8.3595880239393239E-3</v>
      </c>
      <c r="AO1776" s="13">
        <f t="shared" si="2324"/>
        <v>8.2560957419576498E-4</v>
      </c>
      <c r="AP1776" s="13">
        <f t="shared" si="2325"/>
        <v>5.435923134423433E-5</v>
      </c>
      <c r="AQ1776" s="13">
        <f t="shared" si="2326"/>
        <v>2.6843130137036116E-6</v>
      </c>
      <c r="AR1776" s="13">
        <f t="shared" si="2327"/>
        <v>2.1358388673714718E-7</v>
      </c>
      <c r="AS1776" s="13">
        <f t="shared" si="2328"/>
        <v>4.8371286286629923E-7</v>
      </c>
      <c r="AT1776" s="13">
        <f t="shared" si="2329"/>
        <v>5.4774294371340576E-7</v>
      </c>
      <c r="AU1776" s="13">
        <f t="shared" si="2330"/>
        <v>4.1349921330050844E-7</v>
      </c>
      <c r="AV1776" s="13">
        <f t="shared" si="2331"/>
        <v>2.3411748343252277E-7</v>
      </c>
      <c r="AW1776" s="13">
        <f t="shared" si="2332"/>
        <v>1.3177089173282318E-9</v>
      </c>
      <c r="AX1776" s="13">
        <f t="shared" si="2333"/>
        <v>1.5974708219750687E-2</v>
      </c>
      <c r="AY1776" s="13">
        <f t="shared" si="2334"/>
        <v>3.1553880438703499E-3</v>
      </c>
      <c r="AZ1776" s="13">
        <f t="shared" si="2335"/>
        <v>3.1163241201144585E-4</v>
      </c>
      <c r="BA1776" s="13">
        <f t="shared" si="2336"/>
        <v>2.0518292069703118E-5</v>
      </c>
      <c r="BB1776" s="13">
        <f t="shared" si="2337"/>
        <v>1.0132137092390572E-6</v>
      </c>
      <c r="BC1776" s="13">
        <f t="shared" si="2338"/>
        <v>4.0026802117933762E-8</v>
      </c>
      <c r="BD1776" s="13">
        <f t="shared" si="2339"/>
        <v>7.031323444774116E-9</v>
      </c>
      <c r="BE1776" s="13">
        <f t="shared" si="2340"/>
        <v>1.5924148797780441E-8</v>
      </c>
      <c r="BF1776" s="13">
        <f t="shared" si="2341"/>
        <v>1.8032061597331253E-8</v>
      </c>
      <c r="BG1776" s="13">
        <f t="shared" si="2342"/>
        <v>1.3612668807987593E-8</v>
      </c>
      <c r="BH1776" s="13">
        <f t="shared" si="2343"/>
        <v>7.7073030893781769E-9</v>
      </c>
      <c r="BI1776" s="13">
        <f t="shared" si="2344"/>
        <v>3.4910139517495581E-9</v>
      </c>
      <c r="BJ1776" s="14">
        <f t="shared" si="2345"/>
        <v>0.84054028708255746</v>
      </c>
      <c r="BK1776" s="14">
        <f t="shared" si="2346"/>
        <v>0.13101127440967769</v>
      </c>
      <c r="BL1776" s="14">
        <f t="shared" si="2347"/>
        <v>2.2838768492870552E-2</v>
      </c>
      <c r="BM1776" s="14">
        <f t="shared" si="2348"/>
        <v>0.43781663945771915</v>
      </c>
      <c r="BN1776" s="14">
        <f t="shared" si="2349"/>
        <v>0.55352778985400897</v>
      </c>
    </row>
    <row r="1777" spans="1:66" x14ac:dyDescent="0.25">
      <c r="A1777" t="s">
        <v>346</v>
      </c>
      <c r="B1777" t="s">
        <v>322</v>
      </c>
      <c r="C1777" t="s">
        <v>239</v>
      </c>
      <c r="D1777" t="s">
        <v>411</v>
      </c>
      <c r="E1777" s="10">
        <f>VLOOKUP(A1777,home!$A$2:$E$405,3,FALSE)</f>
        <v>1.619</v>
      </c>
      <c r="F1777" s="10">
        <f>VLOOKUP(B1777,home!$B$2:$E$405,3,FALSE)</f>
        <v>0.61770000000000003</v>
      </c>
      <c r="G1777" s="10">
        <f>VLOOKUP(C1777,away!$B$2:$E$405,4,FALSE)</f>
        <v>0.88239999999999996</v>
      </c>
      <c r="H1777" s="10">
        <f>VLOOKUP(A1777,away!$A$2:$E$405,3,FALSE)</f>
        <v>1.181</v>
      </c>
      <c r="I1777" s="10">
        <f>VLOOKUP(C1777,away!$B$2:$E$405,3,FALSE)</f>
        <v>1.6935</v>
      </c>
      <c r="J1777" s="10">
        <f>VLOOKUP(B1777,home!$B$2:$E$405,4,FALSE)</f>
        <v>2.1168999999999998</v>
      </c>
      <c r="K1777" s="12">
        <f t="shared" si="2294"/>
        <v>0.88244967911999994</v>
      </c>
      <c r="L1777" s="12">
        <f t="shared" si="2295"/>
        <v>4.2338497471499998</v>
      </c>
      <c r="M1777" s="13">
        <f t="shared" si="2296"/>
        <v>5.9981785774254736E-3</v>
      </c>
      <c r="N1777" s="13">
        <f t="shared" si="2297"/>
        <v>5.2930907609535669E-3</v>
      </c>
      <c r="O1777" s="13">
        <f t="shared" si="2298"/>
        <v>2.5395386853393393E-2</v>
      </c>
      <c r="P1777" s="13">
        <f t="shared" si="2299"/>
        <v>2.2410150979905265E-2</v>
      </c>
      <c r="Q1777" s="13">
        <f t="shared" si="2300"/>
        <v>2.3354431217782554E-3</v>
      </c>
      <c r="R1777" s="13">
        <f t="shared" si="2301"/>
        <v>5.3760126104008037E-2</v>
      </c>
      <c r="S1777" s="13">
        <f t="shared" si="2302"/>
        <v>2.0931973784186188E-2</v>
      </c>
      <c r="T1777" s="13">
        <f t="shared" si="2303"/>
        <v>9.8879152706240741E-3</v>
      </c>
      <c r="U1777" s="13">
        <f t="shared" si="2304"/>
        <v>4.7440606029932629E-2</v>
      </c>
      <c r="V1777" s="13">
        <f t="shared" si="2305"/>
        <v>8.6894655094219633E-3</v>
      </c>
      <c r="W1777" s="13">
        <f t="shared" si="2306"/>
        <v>6.8697034447207745E-4</v>
      </c>
      <c r="X1777" s="13">
        <f t="shared" si="2307"/>
        <v>2.908529219242654E-3</v>
      </c>
      <c r="Y1777" s="13">
        <f t="shared" si="2308"/>
        <v>6.1571378497344504E-3</v>
      </c>
      <c r="Z1777" s="13">
        <f t="shared" si="2309"/>
        <v>7.5870765437402163E-2</v>
      </c>
      <c r="AA1777" s="13">
        <f t="shared" si="2310"/>
        <v>6.6952132614824314E-2</v>
      </c>
      <c r="AB1777" s="13">
        <f t="shared" si="2311"/>
        <v>2.9540943971175695E-2</v>
      </c>
      <c r="AC1777" s="13">
        <f t="shared" si="2312"/>
        <v>2.029076738538103E-3</v>
      </c>
      <c r="AD1777" s="13">
        <f t="shared" si="2313"/>
        <v>1.5155419001108516E-4</v>
      </c>
      <c r="AE1777" s="13">
        <f t="shared" si="2314"/>
        <v>6.4165766905795597E-4</v>
      </c>
      <c r="AF1777" s="13">
        <f t="shared" si="2315"/>
        <v>1.3583410799489432E-3</v>
      </c>
      <c r="AG1777" s="13">
        <f t="shared" si="2316"/>
        <v>1.9170040126284297E-3</v>
      </c>
      <c r="AH1777" s="13">
        <f t="shared" si="2317"/>
        <v>8.0306355265805526E-2</v>
      </c>
      <c r="AI1777" s="13">
        <f t="shared" si="2318"/>
        <v>7.0866317435606799E-2</v>
      </c>
      <c r="AJ1777" s="13">
        <f t="shared" si="2319"/>
        <v>3.1267979540733633E-2</v>
      </c>
      <c r="AK1777" s="13">
        <f t="shared" si="2320"/>
        <v>9.1974728374837056E-3</v>
      </c>
      <c r="AL1777" s="13">
        <f t="shared" si="2321"/>
        <v>3.0323816120839803E-4</v>
      </c>
      <c r="AM1777" s="13">
        <f t="shared" si="2322"/>
        <v>2.6747789268914724E-5</v>
      </c>
      <c r="AN1777" s="13">
        <f t="shared" si="2323"/>
        <v>1.132461208330161E-4</v>
      </c>
      <c r="AO1777" s="13">
        <f t="shared" si="2324"/>
        <v>2.3973353002729186E-4</v>
      </c>
      <c r="AP1777" s="13">
        <f t="shared" si="2325"/>
        <v>3.3833191516314208E-4</v>
      </c>
      <c r="AQ1777" s="13">
        <f t="shared" si="2326"/>
        <v>3.581116233665611E-4</v>
      </c>
      <c r="AR1777" s="13">
        <f t="shared" si="2327"/>
        <v>6.8001008387333736E-2</v>
      </c>
      <c r="AS1777" s="13">
        <f t="shared" si="2328"/>
        <v>6.0007468031239082E-2</v>
      </c>
      <c r="AT1777" s="13">
        <f t="shared" si="2329"/>
        <v>2.6476785454485285E-2</v>
      </c>
      <c r="AU1777" s="13">
        <f t="shared" si="2330"/>
        <v>7.7881436094798745E-3</v>
      </c>
      <c r="AV1777" s="13">
        <f t="shared" si="2331"/>
        <v>1.7181612072814983E-3</v>
      </c>
      <c r="AW1777" s="13">
        <f t="shared" si="2332"/>
        <v>3.1470724764517921E-5</v>
      </c>
      <c r="AX1777" s="13">
        <f t="shared" si="2333"/>
        <v>3.9339296762538619E-6</v>
      </c>
      <c r="AY1777" s="13">
        <f t="shared" si="2334"/>
        <v>1.6655667165113295E-5</v>
      </c>
      <c r="AZ1777" s="13">
        <f t="shared" si="2335"/>
        <v>3.5258796107814749E-5</v>
      </c>
      <c r="BA1777" s="13">
        <f t="shared" si="2336"/>
        <v>4.9760148328628281E-5</v>
      </c>
      <c r="BB1777" s="13">
        <f t="shared" si="2337"/>
        <v>5.2669247854827333E-5</v>
      </c>
      <c r="BC1777" s="13">
        <f t="shared" si="2338"/>
        <v>4.4598736342548264E-5</v>
      </c>
      <c r="BD1777" s="13">
        <f t="shared" si="2339"/>
        <v>4.7984342027776336E-2</v>
      </c>
      <c r="BE1777" s="13">
        <f t="shared" si="2340"/>
        <v>4.2343767225195554E-2</v>
      </c>
      <c r="BF1777" s="13">
        <f t="shared" si="2341"/>
        <v>1.8683121900302892E-2</v>
      </c>
      <c r="BG1777" s="13">
        <f t="shared" si="2342"/>
        <v>5.4956383086273769E-3</v>
      </c>
      <c r="BH1777" s="13">
        <f t="shared" si="2343"/>
        <v>1.212406065501952E-3</v>
      </c>
      <c r="BI1777" s="13">
        <f t="shared" si="2344"/>
        <v>2.1397746869306788E-4</v>
      </c>
      <c r="BJ1777" s="14">
        <f t="shared" si="2345"/>
        <v>3.261669102258561E-2</v>
      </c>
      <c r="BK1777" s="14">
        <f t="shared" si="2346"/>
        <v>6.0378739417850505E-2</v>
      </c>
      <c r="BL1777" s="14">
        <f t="shared" si="2347"/>
        <v>0.69465214033888045</v>
      </c>
      <c r="BM1777" s="14">
        <f t="shared" si="2348"/>
        <v>0.74834077487685413</v>
      </c>
      <c r="BN1777" s="14">
        <f t="shared" si="2349"/>
        <v>0.11519237639746399</v>
      </c>
    </row>
    <row r="1778" spans="1:66" x14ac:dyDescent="0.25">
      <c r="A1778" t="s">
        <v>346</v>
      </c>
      <c r="B1778" t="s">
        <v>236</v>
      </c>
      <c r="C1778" t="s">
        <v>238</v>
      </c>
      <c r="D1778" t="s">
        <v>411</v>
      </c>
      <c r="E1778" s="10">
        <f>VLOOKUP(A1778,home!$A$2:$E$405,3,FALSE)</f>
        <v>1.619</v>
      </c>
      <c r="F1778" s="10">
        <f>VLOOKUP(B1778,home!$B$2:$E$405,3,FALSE)</f>
        <v>0.92649999999999999</v>
      </c>
      <c r="G1778" s="10">
        <f>VLOOKUP(C1778,away!$B$2:$E$405,4,FALSE)</f>
        <v>0.61770000000000003</v>
      </c>
      <c r="H1778" s="10">
        <f>VLOOKUP(A1778,away!$A$2:$E$405,3,FALSE)</f>
        <v>1.181</v>
      </c>
      <c r="I1778" s="10">
        <f>VLOOKUP(C1778,away!$B$2:$E$405,3,FALSE)</f>
        <v>0.5645</v>
      </c>
      <c r="J1778" s="10">
        <f>VLOOKUP(B1778,home!$B$2:$E$405,4,FALSE)</f>
        <v>1.0584</v>
      </c>
      <c r="K1778" s="12">
        <f t="shared" si="2294"/>
        <v>0.92655216195000012</v>
      </c>
      <c r="L1778" s="12">
        <f t="shared" si="2295"/>
        <v>0.70560829080000009</v>
      </c>
      <c r="M1778" s="13">
        <f t="shared" si="2296"/>
        <v>0.1955067344667028</v>
      </c>
      <c r="N1778" s="13">
        <f t="shared" si="2297"/>
        <v>0.18114718749590808</v>
      </c>
      <c r="O1778" s="13">
        <f t="shared" si="2298"/>
        <v>0.13795117274693966</v>
      </c>
      <c r="P1778" s="13">
        <f t="shared" si="2299"/>
        <v>0.12781895735221488</v>
      </c>
      <c r="Q1778" s="13">
        <f t="shared" si="2300"/>
        <v>8.3921159102747833E-2</v>
      </c>
      <c r="R1778" s="13">
        <f t="shared" si="2301"/>
        <v>4.8669745607911805E-2</v>
      </c>
      <c r="S1778" s="13">
        <f t="shared" si="2302"/>
        <v>2.0891461748328961E-2</v>
      </c>
      <c r="T1778" s="13">
        <f t="shared" si="2303"/>
        <v>5.9215465636444774E-2</v>
      </c>
      <c r="U1778" s="13">
        <f t="shared" si="2304"/>
        <v>4.5095058014567202E-2</v>
      </c>
      <c r="V1778" s="13">
        <f t="shared" si="2305"/>
        <v>1.5176089091532192E-3</v>
      </c>
      <c r="W1778" s="13">
        <f t="shared" si="2306"/>
        <v>2.5919110466666978E-2</v>
      </c>
      <c r="X1778" s="13">
        <f t="shared" si="2307"/>
        <v>1.8288739235441283E-2</v>
      </c>
      <c r="Y1778" s="13">
        <f t="shared" si="2308"/>
        <v>6.4523430164033094E-3</v>
      </c>
      <c r="Z1778" s="13">
        <f t="shared" si="2309"/>
        <v>1.1447258670689823E-2</v>
      </c>
      <c r="AA1778" s="13">
        <f t="shared" si="2310"/>
        <v>1.060648226972854E-2</v>
      </c>
      <c r="AB1778" s="13">
        <f t="shared" si="2311"/>
        <v>4.9137295388506615E-3</v>
      </c>
      <c r="AC1778" s="13">
        <f t="shared" si="2312"/>
        <v>6.201167090405063E-5</v>
      </c>
      <c r="AD1778" s="13">
        <f t="shared" si="2313"/>
        <v>6.0038519596777905E-3</v>
      </c>
      <c r="AE1778" s="13">
        <f t="shared" si="2314"/>
        <v>4.2363677194844776E-3</v>
      </c>
      <c r="AF1778" s="13">
        <f t="shared" si="2315"/>
        <v>1.4946080928728677E-3</v>
      </c>
      <c r="AG1778" s="13">
        <f t="shared" si="2316"/>
        <v>3.515359539426241E-4</v>
      </c>
      <c r="AH1778" s="13">
        <f t="shared" si="2317"/>
        <v>2.0193201562427317E-3</v>
      </c>
      <c r="AI1778" s="13">
        <f t="shared" si="2318"/>
        <v>1.8710054564359149E-3</v>
      </c>
      <c r="AJ1778" s="13">
        <f t="shared" si="2319"/>
        <v>8.6679207534047184E-4</v>
      </c>
      <c r="AK1778" s="13">
        <f t="shared" si="2320"/>
        <v>2.6770935712261385E-4</v>
      </c>
      <c r="AL1778" s="13">
        <f t="shared" si="2321"/>
        <v>1.6216867700737695E-6</v>
      </c>
      <c r="AM1778" s="13">
        <f t="shared" si="2322"/>
        <v>1.1125764026534406E-3</v>
      </c>
      <c r="AN1778" s="13">
        <f t="shared" si="2323"/>
        <v>7.8504313386070694E-4</v>
      </c>
      <c r="AO1778" s="13">
        <f t="shared" si="2324"/>
        <v>2.7696647194386449E-4</v>
      </c>
      <c r="AP1778" s="13">
        <f t="shared" si="2325"/>
        <v>6.514327962573882E-5</v>
      </c>
      <c r="AQ1778" s="13">
        <f t="shared" si="2326"/>
        <v>1.1491409548456006E-5</v>
      </c>
      <c r="AR1778" s="13">
        <f t="shared" si="2327"/>
        <v>2.8496980880488471E-4</v>
      </c>
      <c r="AS1778" s="13">
        <f t="shared" si="2328"/>
        <v>2.6403939243864412E-4</v>
      </c>
      <c r="AT1778" s="13">
        <f t="shared" si="2329"/>
        <v>1.2232313495199511E-4</v>
      </c>
      <c r="AU1778" s="13">
        <f t="shared" si="2330"/>
        <v>3.7779588382090898E-5</v>
      </c>
      <c r="AV1778" s="13">
        <f t="shared" si="2331"/>
        <v>8.7511898232518553E-6</v>
      </c>
      <c r="AW1778" s="13">
        <f t="shared" si="2332"/>
        <v>2.9450862746795491E-8</v>
      </c>
      <c r="AX1778" s="13">
        <f t="shared" si="2333"/>
        <v>1.7181001186884984E-4</v>
      </c>
      <c r="AY1778" s="13">
        <f t="shared" si="2334"/>
        <v>1.2123056881710688E-4</v>
      </c>
      <c r="AZ1778" s="13">
        <f t="shared" si="2335"/>
        <v>4.277064722787527E-5</v>
      </c>
      <c r="BA1778" s="13">
        <f t="shared" si="2336"/>
        <v>1.0059774428956946E-5</v>
      </c>
      <c r="BB1778" s="13">
        <f t="shared" si="2337"/>
        <v>1.7745650601624643E-6</v>
      </c>
      <c r="BC1778" s="13">
        <f t="shared" si="2338"/>
        <v>2.5042956380292726E-7</v>
      </c>
      <c r="BD1778" s="13">
        <f t="shared" si="2339"/>
        <v>3.3512843286736231E-5</v>
      </c>
      <c r="BE1778" s="13">
        <f t="shared" si="2340"/>
        <v>3.1051397400417002E-5</v>
      </c>
      <c r="BF1778" s="13">
        <f t="shared" si="2341"/>
        <v>1.4385369696462492E-5</v>
      </c>
      <c r="BG1778" s="13">
        <f t="shared" si="2342"/>
        <v>4.4429317975691133E-6</v>
      </c>
      <c r="BH1778" s="13">
        <f t="shared" si="2343"/>
        <v>1.0291520156085154E-6</v>
      </c>
      <c r="BI1778" s="13">
        <f t="shared" si="2344"/>
        <v>1.9071260500745407E-7</v>
      </c>
      <c r="BJ1778" s="14">
        <f t="shared" si="2345"/>
        <v>0.38962948537418901</v>
      </c>
      <c r="BK1778" s="14">
        <f t="shared" si="2346"/>
        <v>0.34591962640289109</v>
      </c>
      <c r="BL1778" s="14">
        <f t="shared" si="2347"/>
        <v>0.25306349074434215</v>
      </c>
      <c r="BM1778" s="14">
        <f t="shared" si="2348"/>
        <v>0.22492370330173278</v>
      </c>
      <c r="BN1778" s="14">
        <f t="shared" si="2349"/>
        <v>0.77501495677242505</v>
      </c>
    </row>
    <row r="1779" spans="1:66" x14ac:dyDescent="0.25">
      <c r="A1779" t="s">
        <v>347</v>
      </c>
      <c r="B1779" t="s">
        <v>255</v>
      </c>
      <c r="C1779" t="s">
        <v>246</v>
      </c>
      <c r="D1779" t="s">
        <v>411</v>
      </c>
      <c r="E1779" s="10">
        <f>VLOOKUP(A1779,home!$A$2:$E$405,3,FALSE)</f>
        <v>1.2816000000000001</v>
      </c>
      <c r="F1779" s="10">
        <f>VLOOKUP(B1779,home!$B$2:$E$405,3,FALSE)</f>
        <v>0.66879999999999995</v>
      </c>
      <c r="G1779" s="10">
        <f>VLOOKUP(C1779,away!$B$2:$E$405,4,FALSE)</f>
        <v>2.3408000000000002</v>
      </c>
      <c r="H1779" s="10">
        <f>VLOOKUP(A1779,away!$A$2:$E$405,3,FALSE)</f>
        <v>0.83499999999999996</v>
      </c>
      <c r="I1779" s="10">
        <f>VLOOKUP(C1779,away!$B$2:$E$405,3,FALSE)</f>
        <v>0.85540000000000005</v>
      </c>
      <c r="J1779" s="10">
        <f>VLOOKUP(B1779,home!$B$2:$E$405,4,FALSE)</f>
        <v>1.1976</v>
      </c>
      <c r="K1779" s="12">
        <f t="shared" si="2294"/>
        <v>2.0063794544640001</v>
      </c>
      <c r="L1779" s="12">
        <f t="shared" si="2295"/>
        <v>0.85539657839999994</v>
      </c>
      <c r="M1779" s="13">
        <f t="shared" si="2296"/>
        <v>5.7167139332925117E-2</v>
      </c>
      <c r="N1779" s="13">
        <f t="shared" si="2297"/>
        <v>0.11469897382806177</v>
      </c>
      <c r="O1779" s="13">
        <f t="shared" si="2298"/>
        <v>4.89005753823002E-2</v>
      </c>
      <c r="P1779" s="13">
        <f t="shared" si="2299"/>
        <v>9.8113109758515185E-2</v>
      </c>
      <c r="Q1779" s="13">
        <f t="shared" si="2300"/>
        <v>0.11506483226836363</v>
      </c>
      <c r="R1779" s="13">
        <f t="shared" si="2301"/>
        <v>2.0914692431905427E-2</v>
      </c>
      <c r="S1779" s="13">
        <f t="shared" si="2302"/>
        <v>4.209665910701911E-2</v>
      </c>
      <c r="T1779" s="13">
        <f t="shared" si="2303"/>
        <v>9.8426063816528159E-2</v>
      </c>
      <c r="U1779" s="13">
        <f t="shared" si="2304"/>
        <v>4.1962809191808767E-2</v>
      </c>
      <c r="V1779" s="13">
        <f t="shared" si="2305"/>
        <v>8.0275995841683698E-3</v>
      </c>
      <c r="W1779" s="13">
        <f t="shared" si="2306"/>
        <v>7.6954571798197036E-2</v>
      </c>
      <c r="X1779" s="13">
        <f t="shared" si="2307"/>
        <v>6.5826677408414885E-2</v>
      </c>
      <c r="Y1779" s="13">
        <f t="shared" si="2308"/>
        <v>2.815395731129933E-2</v>
      </c>
      <c r="Z1779" s="13">
        <f t="shared" si="2309"/>
        <v>5.963452114846759E-3</v>
      </c>
      <c r="AA1779" s="13">
        <f t="shared" si="2310"/>
        <v>1.1964947800908428E-2</v>
      </c>
      <c r="AB1779" s="13">
        <f t="shared" si="2311"/>
        <v>1.2003112720738448E-2</v>
      </c>
      <c r="AC1779" s="13">
        <f t="shared" si="2312"/>
        <v>8.6108554701339209E-4</v>
      </c>
      <c r="AD1779" s="13">
        <f t="shared" si="2313"/>
        <v>3.8600017945744323E-2</v>
      </c>
      <c r="AE1779" s="13">
        <f t="shared" si="2314"/>
        <v>3.3018323276968291E-2</v>
      </c>
      <c r="AF1779" s="13">
        <f t="shared" si="2315"/>
        <v>1.4121880377811872E-2</v>
      </c>
      <c r="AG1779" s="13">
        <f t="shared" si="2316"/>
        <v>4.0266027185847913E-3</v>
      </c>
      <c r="AH1779" s="13">
        <f t="shared" si="2317"/>
        <v>1.2752791336230402E-3</v>
      </c>
      <c r="AI1779" s="13">
        <f t="shared" si="2318"/>
        <v>2.558693852407918E-3</v>
      </c>
      <c r="AJ1779" s="13">
        <f t="shared" si="2319"/>
        <v>2.5668553878672954E-3</v>
      </c>
      <c r="AK1779" s="13">
        <f t="shared" si="2320"/>
        <v>1.7166953042657214E-3</v>
      </c>
      <c r="AL1779" s="13">
        <f t="shared" si="2321"/>
        <v>5.9113526946721292E-5</v>
      </c>
      <c r="AM1779" s="13">
        <f t="shared" si="2322"/>
        <v>1.548925658965661E-2</v>
      </c>
      <c r="AN1779" s="13">
        <f t="shared" si="2323"/>
        <v>1.3249457088751916E-2</v>
      </c>
      <c r="AO1779" s="13">
        <f t="shared" si="2324"/>
        <v>5.6667701296880058E-3</v>
      </c>
      <c r="AP1779" s="13">
        <f t="shared" si="2325"/>
        <v>1.6157785931714816E-3</v>
      </c>
      <c r="AQ1779" s="13">
        <f t="shared" si="2326"/>
        <v>3.4553287001271265E-4</v>
      </c>
      <c r="AR1779" s="13">
        <f t="shared" si="2327"/>
        <v>2.1817388148121305E-4</v>
      </c>
      <c r="AS1779" s="13">
        <f t="shared" si="2328"/>
        <v>4.3773959330456968E-4</v>
      </c>
      <c r="AT1779" s="13">
        <f t="shared" si="2329"/>
        <v>4.3913586320585803E-4</v>
      </c>
      <c r="AU1779" s="13">
        <f t="shared" si="2330"/>
        <v>2.936910578848491E-4</v>
      </c>
      <c r="AV1779" s="13">
        <f t="shared" si="2331"/>
        <v>1.4731392612498962E-4</v>
      </c>
      <c r="AW1779" s="13">
        <f t="shared" si="2332"/>
        <v>2.818155492635649E-6</v>
      </c>
      <c r="AX1779" s="13">
        <f t="shared" si="2333"/>
        <v>5.1795543644013609E-3</v>
      </c>
      <c r="AY1779" s="13">
        <f t="shared" si="2334"/>
        <v>4.4305730809457112E-3</v>
      </c>
      <c r="AZ1779" s="13">
        <f t="shared" si="2335"/>
        <v>1.8949485268960533E-3</v>
      </c>
      <c r="BA1779" s="13">
        <f t="shared" si="2336"/>
        <v>5.403108287170015E-4</v>
      </c>
      <c r="BB1779" s="13">
        <f t="shared" si="2337"/>
        <v>1.1554500853924786E-4</v>
      </c>
      <c r="BC1779" s="13">
        <f t="shared" si="2338"/>
        <v>1.9767360991134286E-5</v>
      </c>
      <c r="BD1779" s="13">
        <f t="shared" si="2339"/>
        <v>3.1104198619212784E-5</v>
      </c>
      <c r="BE1779" s="13">
        <f t="shared" si="2340"/>
        <v>6.2406825057156044E-5</v>
      </c>
      <c r="BF1779" s="13">
        <f t="shared" si="2341"/>
        <v>6.2605885806503534E-5</v>
      </c>
      <c r="BG1779" s="13">
        <f t="shared" si="2342"/>
        <v>4.1870387670229357E-5</v>
      </c>
      <c r="BH1779" s="13">
        <f t="shared" si="2343"/>
        <v>2.1001971392997738E-5</v>
      </c>
      <c r="BI1779" s="13">
        <f t="shared" si="2344"/>
        <v>8.427584781230261E-6</v>
      </c>
      <c r="BJ1779" s="14">
        <f t="shared" si="2345"/>
        <v>0.63743939519174542</v>
      </c>
      <c r="BK1779" s="14">
        <f t="shared" si="2346"/>
        <v>0.21075527993753362</v>
      </c>
      <c r="BL1779" s="14">
        <f t="shared" si="2347"/>
        <v>0.14562713238115402</v>
      </c>
      <c r="BM1779" s="14">
        <f t="shared" si="2348"/>
        <v>0.54049818169775576</v>
      </c>
      <c r="BN1779" s="14">
        <f t="shared" si="2349"/>
        <v>0.45485932300207127</v>
      </c>
    </row>
    <row r="1780" spans="1:66" x14ac:dyDescent="0.25">
      <c r="A1780" t="s">
        <v>347</v>
      </c>
      <c r="B1780" t="s">
        <v>257</v>
      </c>
      <c r="C1780" t="s">
        <v>249</v>
      </c>
      <c r="D1780" t="s">
        <v>411</v>
      </c>
      <c r="E1780" s="10">
        <f>VLOOKUP(A1780,home!$A$2:$E$405,3,FALSE)</f>
        <v>1.2816000000000001</v>
      </c>
      <c r="F1780" s="10">
        <f>VLOOKUP(B1780,home!$B$2:$E$405,3,FALSE)</f>
        <v>0.78029999999999999</v>
      </c>
      <c r="G1780" s="10">
        <f>VLOOKUP(C1780,away!$B$2:$E$405,4,FALSE)</f>
        <v>2.3408000000000002</v>
      </c>
      <c r="H1780" s="10">
        <f>VLOOKUP(A1780,away!$A$2:$E$405,3,FALSE)</f>
        <v>0.83499999999999996</v>
      </c>
      <c r="I1780" s="10">
        <f>VLOOKUP(C1780,away!$B$2:$E$405,3,FALSE)</f>
        <v>0.1996</v>
      </c>
      <c r="J1780" s="10">
        <f>VLOOKUP(B1780,home!$B$2:$E$405,4,FALSE)</f>
        <v>1.5398000000000001</v>
      </c>
      <c r="K1780" s="12">
        <f t="shared" si="2294"/>
        <v>2.3408760291840003</v>
      </c>
      <c r="L1780" s="12">
        <f t="shared" si="2295"/>
        <v>0.25663230679999999</v>
      </c>
      <c r="M1780" s="13">
        <f t="shared" si="2296"/>
        <v>7.4458873767775921E-2</v>
      </c>
      <c r="N1780" s="13">
        <f t="shared" si="2297"/>
        <v>0.17429899276302402</v>
      </c>
      <c r="O1780" s="13">
        <f t="shared" si="2298"/>
        <v>1.910855253675434E-2</v>
      </c>
      <c r="P1780" s="13">
        <f t="shared" si="2299"/>
        <v>4.4730752585691355E-2</v>
      </c>
      <c r="Q1780" s="13">
        <f t="shared" si="2300"/>
        <v>0.20400616703493926</v>
      </c>
      <c r="R1780" s="13">
        <f t="shared" si="2301"/>
        <v>2.4519359585581284E-3</v>
      </c>
      <c r="S1780" s="13">
        <f t="shared" si="2302"/>
        <v>6.717937452030906E-3</v>
      </c>
      <c r="T1780" s="13">
        <f t="shared" si="2303"/>
        <v>5.2354573247602572E-2</v>
      </c>
      <c r="U1780" s="13">
        <f t="shared" si="2304"/>
        <v>5.7396781104830166E-3</v>
      </c>
      <c r="V1780" s="13">
        <f t="shared" si="2305"/>
        <v>4.48418156295314E-4</v>
      </c>
      <c r="W1780" s="13">
        <f t="shared" si="2306"/>
        <v>0.15918438207259883</v>
      </c>
      <c r="X1780" s="13">
        <f t="shared" si="2307"/>
        <v>4.0851855177823596E-2</v>
      </c>
      <c r="Y1780" s="13">
        <f t="shared" si="2308"/>
        <v>5.2419529156721954E-3</v>
      </c>
      <c r="Z1780" s="13">
        <f t="shared" si="2309"/>
        <v>2.0974866039021397E-4</v>
      </c>
      <c r="AA1780" s="13">
        <f t="shared" si="2310"/>
        <v>4.9099561126090749E-4</v>
      </c>
      <c r="AB1780" s="13">
        <f t="shared" si="2311"/>
        <v>5.7467992841760216E-4</v>
      </c>
      <c r="AC1780" s="13">
        <f t="shared" si="2312"/>
        <v>1.6836543944660618E-5</v>
      </c>
      <c r="AD1780" s="13">
        <f t="shared" si="2313"/>
        <v>9.3157726053553477E-2</v>
      </c>
      <c r="AE1780" s="13">
        <f t="shared" si="2314"/>
        <v>2.3907282133365886E-2</v>
      </c>
      <c r="AF1780" s="13">
        <f t="shared" si="2315"/>
        <v>3.0676904816020552E-3</v>
      </c>
      <c r="AG1780" s="13">
        <f t="shared" si="2316"/>
        <v>2.6242282828064622E-4</v>
      </c>
      <c r="AH1780" s="13">
        <f t="shared" si="2317"/>
        <v>1.345707064103759E-5</v>
      </c>
      <c r="AI1780" s="13">
        <f t="shared" si="2318"/>
        <v>3.1501334086640665E-5</v>
      </c>
      <c r="AJ1780" s="13">
        <f t="shared" si="2319"/>
        <v>3.6870358925367005E-5</v>
      </c>
      <c r="AK1780" s="13">
        <f t="shared" si="2320"/>
        <v>2.8769646465267323E-5</v>
      </c>
      <c r="AL1780" s="13">
        <f t="shared" si="2321"/>
        <v>4.0457838990987434E-7</v>
      </c>
      <c r="AM1780" s="13">
        <f t="shared" si="2322"/>
        <v>4.3614137570410612E-2</v>
      </c>
      <c r="AN1780" s="13">
        <f t="shared" si="2323"/>
        <v>1.119279673378702E-2</v>
      </c>
      <c r="AO1780" s="13">
        <f t="shared" si="2324"/>
        <v>1.436216622667634E-3</v>
      </c>
      <c r="AP1780" s="13">
        <f t="shared" si="2325"/>
        <v>1.2285986164656674E-4</v>
      </c>
      <c r="AQ1780" s="13">
        <f t="shared" si="2326"/>
        <v>7.8824524268718116E-6</v>
      </c>
      <c r="AR1780" s="13">
        <f t="shared" si="2327"/>
        <v>6.9070381627600641E-7</v>
      </c>
      <c r="AS1780" s="13">
        <f t="shared" si="2328"/>
        <v>1.6168520067864132E-6</v>
      </c>
      <c r="AT1780" s="13">
        <f t="shared" si="2329"/>
        <v>1.892425052712181E-6</v>
      </c>
      <c r="AU1780" s="13">
        <f t="shared" si="2330"/>
        <v>1.4766441476404041E-6</v>
      </c>
      <c r="AV1780" s="13">
        <f t="shared" si="2331"/>
        <v>8.6416022221156537E-7</v>
      </c>
      <c r="AW1780" s="13">
        <f t="shared" si="2332"/>
        <v>6.7513391191766424E-9</v>
      </c>
      <c r="AX1780" s="13">
        <f t="shared" si="2333"/>
        <v>1.7015881528684586E-2</v>
      </c>
      <c r="AY1780" s="13">
        <f t="shared" si="2334"/>
        <v>4.366824928941835E-3</v>
      </c>
      <c r="AZ1780" s="13">
        <f t="shared" si="2335"/>
        <v>5.6033417745304445E-4</v>
      </c>
      <c r="BA1780" s="13">
        <f t="shared" si="2336"/>
        <v>4.7933284179551795E-5</v>
      </c>
      <c r="BB1780" s="13">
        <f t="shared" si="2337"/>
        <v>3.0753073228745786E-6</v>
      </c>
      <c r="BC1780" s="13">
        <f t="shared" si="2338"/>
        <v>1.5784464247764714E-7</v>
      </c>
      <c r="BD1780" s="13">
        <f t="shared" si="2339"/>
        <v>2.9542818947745823E-8</v>
      </c>
      <c r="BE1780" s="13">
        <f t="shared" si="2340"/>
        <v>6.9156076709301087E-8</v>
      </c>
      <c r="BF1780" s="13">
        <f t="shared" si="2341"/>
        <v>8.0942901120606438E-8</v>
      </c>
      <c r="BG1780" s="13">
        <f t="shared" si="2342"/>
        <v>6.3159098988612785E-8</v>
      </c>
      <c r="BH1780" s="13">
        <f t="shared" si="2343"/>
        <v>3.6961905211825778E-8</v>
      </c>
      <c r="BI1780" s="13">
        <f t="shared" si="2344"/>
        <v>1.7304647580666819E-8</v>
      </c>
      <c r="BJ1780" s="14">
        <f t="shared" si="2345"/>
        <v>0.83470114502062576</v>
      </c>
      <c r="BK1780" s="14">
        <f t="shared" si="2346"/>
        <v>0.13074004801306988</v>
      </c>
      <c r="BL1780" s="14">
        <f t="shared" si="2347"/>
        <v>2.8483278408286489E-2</v>
      </c>
      <c r="BM1780" s="14">
        <f t="shared" si="2348"/>
        <v>0.47071212727802653</v>
      </c>
      <c r="BN1780" s="14">
        <f t="shared" si="2349"/>
        <v>0.51905527464674306</v>
      </c>
    </row>
    <row r="1781" spans="1:66" x14ac:dyDescent="0.25">
      <c r="A1781" t="s">
        <v>347</v>
      </c>
      <c r="B1781" t="s">
        <v>252</v>
      </c>
      <c r="C1781" t="s">
        <v>250</v>
      </c>
      <c r="D1781" t="s">
        <v>411</v>
      </c>
      <c r="E1781" s="10">
        <f>VLOOKUP(A1781,home!$A$2:$E$405,3,FALSE)</f>
        <v>1.2816000000000001</v>
      </c>
      <c r="F1781" s="10">
        <f>VLOOKUP(B1781,home!$B$2:$E$405,3,FALSE)</f>
        <v>2.4708999999999999</v>
      </c>
      <c r="G1781" s="10">
        <f>VLOOKUP(C1781,away!$B$2:$E$405,4,FALSE)</f>
        <v>0.33439999999999998</v>
      </c>
      <c r="H1781" s="10">
        <f>VLOOKUP(A1781,away!$A$2:$E$405,3,FALSE)</f>
        <v>0.83499999999999996</v>
      </c>
      <c r="I1781" s="10">
        <f>VLOOKUP(C1781,away!$B$2:$E$405,3,FALSE)</f>
        <v>1.5398000000000001</v>
      </c>
      <c r="J1781" s="10">
        <f>VLOOKUP(B1781,home!$B$2:$E$405,4,FALSE)</f>
        <v>0.998</v>
      </c>
      <c r="K1781" s="12">
        <f t="shared" si="2294"/>
        <v>1.0589462991359999</v>
      </c>
      <c r="L1781" s="12">
        <f t="shared" si="2295"/>
        <v>1.283161534</v>
      </c>
      <c r="M1781" s="13">
        <f t="shared" si="2296"/>
        <v>9.6124809482392923E-2</v>
      </c>
      <c r="N1781" s="13">
        <f t="shared" si="2297"/>
        <v>0.10179101125653307</v>
      </c>
      <c r="O1781" s="13">
        <f t="shared" si="2298"/>
        <v>0.12334365799088506</v>
      </c>
      <c r="P1781" s="13">
        <f t="shared" si="2299"/>
        <v>0.13061431015134425</v>
      </c>
      <c r="Q1781" s="13">
        <f t="shared" si="2300"/>
        <v>5.3895607327708296E-2</v>
      </c>
      <c r="R1781" s="13">
        <f t="shared" si="2301"/>
        <v>7.9134918698377729E-2</v>
      </c>
      <c r="S1781" s="13">
        <f t="shared" si="2302"/>
        <v>4.4369653651788063E-2</v>
      </c>
      <c r="T1781" s="13">
        <f t="shared" si="2303"/>
        <v>6.9156770174483823E-2</v>
      </c>
      <c r="U1781" s="13">
        <f t="shared" si="2304"/>
        <v>8.3799629288075342E-2</v>
      </c>
      <c r="V1781" s="13">
        <f t="shared" si="2305"/>
        <v>6.6988275562302954E-3</v>
      </c>
      <c r="W1781" s="13">
        <f t="shared" si="2306"/>
        <v>1.9024184639787927E-2</v>
      </c>
      <c r="X1781" s="13">
        <f t="shared" si="2307"/>
        <v>2.4411101945489518E-2</v>
      </c>
      <c r="Y1781" s="13">
        <f t="shared" si="2308"/>
        <v>1.5661693509502358E-2</v>
      </c>
      <c r="Z1781" s="13">
        <f t="shared" si="2309"/>
        <v>3.3847627889991877E-2</v>
      </c>
      <c r="AA1781" s="13">
        <f t="shared" si="2310"/>
        <v>3.584282028863936E-2</v>
      </c>
      <c r="AB1781" s="13">
        <f t="shared" si="2311"/>
        <v>1.8977810947625687E-2</v>
      </c>
      <c r="AC1781" s="13">
        <f t="shared" si="2312"/>
        <v>5.6889757752920476E-4</v>
      </c>
      <c r="AD1781" s="13">
        <f t="shared" si="2313"/>
        <v>5.0363974795958385E-3</v>
      </c>
      <c r="AE1781" s="13">
        <f t="shared" si="2314"/>
        <v>6.4625115157519314E-3</v>
      </c>
      <c r="AF1781" s="13">
        <f t="shared" si="2315"/>
        <v>4.146223095022457E-3</v>
      </c>
      <c r="AG1781" s="13">
        <f t="shared" si="2316"/>
        <v>1.773424662305081E-3</v>
      </c>
      <c r="AH1781" s="13">
        <f t="shared" si="2317"/>
        <v>1.0857993531395787E-2</v>
      </c>
      <c r="AI1781" s="13">
        <f t="shared" si="2318"/>
        <v>1.1498032066114196E-2</v>
      </c>
      <c r="AJ1781" s="13">
        <f t="shared" si="2319"/>
        <v>6.0878992518793411E-3</v>
      </c>
      <c r="AK1781" s="13">
        <f t="shared" si="2320"/>
        <v>2.1489194607634834E-3</v>
      </c>
      <c r="AL1781" s="13">
        <f t="shared" si="2321"/>
        <v>3.0920701964817378E-5</v>
      </c>
      <c r="AM1781" s="13">
        <f t="shared" si="2322"/>
        <v>1.0666548943991788E-3</v>
      </c>
      <c r="AN1781" s="13">
        <f t="shared" si="2323"/>
        <v>1.3686905305458586E-3</v>
      </c>
      <c r="AO1781" s="13">
        <f t="shared" si="2324"/>
        <v>8.7812552037324894E-4</v>
      </c>
      <c r="AP1781" s="13">
        <f t="shared" si="2325"/>
        <v>3.7559229658889543E-4</v>
      </c>
      <c r="AQ1781" s="13">
        <f t="shared" si="2326"/>
        <v>1.2048639686239746E-4</v>
      </c>
      <c r="AR1781" s="13">
        <f t="shared" si="2327"/>
        <v>2.7865119271815821E-3</v>
      </c>
      <c r="AS1781" s="13">
        <f t="shared" si="2328"/>
        <v>2.9507664927872598E-3</v>
      </c>
      <c r="AT1781" s="13">
        <f t="shared" si="2329"/>
        <v>1.5623516285757913E-3</v>
      </c>
      <c r="AU1781" s="13">
        <f t="shared" si="2330"/>
        <v>5.5148215834314551E-4</v>
      </c>
      <c r="AV1781" s="13">
        <f t="shared" si="2331"/>
        <v>1.4599749765425182E-4</v>
      </c>
      <c r="AW1781" s="13">
        <f t="shared" si="2332"/>
        <v>1.1670839939695754E-6</v>
      </c>
      <c r="AX1781" s="13">
        <f t="shared" si="2333"/>
        <v>1.8825504214655178E-4</v>
      </c>
      <c r="AY1781" s="13">
        <f t="shared" si="2334"/>
        <v>2.415616286640041E-4</v>
      </c>
      <c r="AZ1781" s="13">
        <f t="shared" si="2335"/>
        <v>1.5498129499602094E-4</v>
      </c>
      <c r="BA1781" s="13">
        <f t="shared" si="2336"/>
        <v>6.6288678742800245E-5</v>
      </c>
      <c r="BB1781" s="13">
        <f t="shared" si="2337"/>
        <v>2.126477067561118E-5</v>
      </c>
      <c r="BC1781" s="13">
        <f t="shared" si="2338"/>
        <v>5.4572271520550981E-6</v>
      </c>
      <c r="BD1781" s="13">
        <f t="shared" si="2339"/>
        <v>5.9592415316526764E-4</v>
      </c>
      <c r="BE1781" s="13">
        <f t="shared" si="2340"/>
        <v>6.3105167656011499E-4</v>
      </c>
      <c r="BF1781" s="13">
        <f t="shared" si="2341"/>
        <v>3.3412491872845089E-4</v>
      </c>
      <c r="BG1781" s="13">
        <f t="shared" si="2342"/>
        <v>1.1794011537886994E-4</v>
      </c>
      <c r="BH1781" s="13">
        <f t="shared" si="2343"/>
        <v>3.1223062175031781E-5</v>
      </c>
      <c r="BI1781" s="13">
        <f t="shared" si="2344"/>
        <v>6.6127092275886294E-6</v>
      </c>
      <c r="BJ1781" s="14">
        <f t="shared" si="2345"/>
        <v>0.30584628388732688</v>
      </c>
      <c r="BK1781" s="14">
        <f t="shared" si="2346"/>
        <v>0.27864898074991357</v>
      </c>
      <c r="BL1781" s="14">
        <f t="shared" si="2347"/>
        <v>0.38140566786353342</v>
      </c>
      <c r="BM1781" s="14">
        <f t="shared" si="2348"/>
        <v>0.41460385093885438</v>
      </c>
      <c r="BN1781" s="14">
        <f t="shared" si="2349"/>
        <v>0.58490431490724137</v>
      </c>
    </row>
    <row r="1782" spans="1:66" x14ac:dyDescent="0.25">
      <c r="A1782" t="s">
        <v>348</v>
      </c>
      <c r="B1782" t="s">
        <v>271</v>
      </c>
      <c r="C1782" t="s">
        <v>260</v>
      </c>
      <c r="D1782" t="s">
        <v>411</v>
      </c>
      <c r="E1782" s="10">
        <f>VLOOKUP(A1782,home!$A$2:$E$405,3,FALSE)</f>
        <v>1.4792000000000001</v>
      </c>
      <c r="F1782" s="10">
        <f>VLOOKUP(B1782,home!$B$2:$E$405,3,FALSE)</f>
        <v>0.86919999999999997</v>
      </c>
      <c r="G1782" s="10">
        <f>VLOOKUP(C1782,away!$B$2:$E$405,4,FALSE)</f>
        <v>1.2394000000000001</v>
      </c>
      <c r="H1782" s="10">
        <f>VLOOKUP(A1782,away!$A$2:$E$405,3,FALSE)</f>
        <v>1.1875</v>
      </c>
      <c r="I1782" s="10">
        <f>VLOOKUP(C1782,away!$B$2:$E$405,3,FALSE)</f>
        <v>0.84209999999999996</v>
      </c>
      <c r="J1782" s="10">
        <f>VLOOKUP(B1782,home!$B$2:$E$405,4,FALSE)</f>
        <v>1.3232999999999999</v>
      </c>
      <c r="K1782" s="12">
        <f t="shared" si="2294"/>
        <v>1.5935221612160002</v>
      </c>
      <c r="L1782" s="12">
        <f t="shared" si="2295"/>
        <v>1.3232917293749997</v>
      </c>
      <c r="M1782" s="13">
        <f t="shared" si="2296"/>
        <v>5.4105799968223844E-2</v>
      </c>
      <c r="N1782" s="13">
        <f t="shared" si="2297"/>
        <v>8.6218791299684655E-2</v>
      </c>
      <c r="O1782" s="13">
        <f t="shared" si="2298"/>
        <v>7.1597757609168741E-2</v>
      </c>
      <c r="P1782" s="13">
        <f t="shared" si="2299"/>
        <v>0.11409261344358189</v>
      </c>
      <c r="Q1782" s="13">
        <f t="shared" si="2300"/>
        <v>6.8695777324652402E-2</v>
      </c>
      <c r="R1782" s="13">
        <f t="shared" si="2301"/>
        <v>4.7372360243004473E-2</v>
      </c>
      <c r="S1782" s="13">
        <f t="shared" si="2302"/>
        <v>6.0146622219944629E-2</v>
      </c>
      <c r="T1782" s="13">
        <f t="shared" si="2303"/>
        <v>9.0904553976699165E-2</v>
      </c>
      <c r="U1782" s="13">
        <f t="shared" si="2304"/>
        <v>7.5488905876335416E-2</v>
      </c>
      <c r="V1782" s="13">
        <f t="shared" si="2305"/>
        <v>1.409231814315141E-2</v>
      </c>
      <c r="W1782" s="13">
        <f t="shared" si="2306"/>
        <v>3.6489414516264397E-2</v>
      </c>
      <c r="X1782" s="13">
        <f t="shared" si="2307"/>
        <v>4.8286140439108734E-2</v>
      </c>
      <c r="Y1782" s="13">
        <f t="shared" si="2308"/>
        <v>3.1948325143256157E-2</v>
      </c>
      <c r="Z1782" s="13">
        <f t="shared" si="2309"/>
        <v>2.0895817503513627E-2</v>
      </c>
      <c r="AA1782" s="13">
        <f t="shared" si="2310"/>
        <v>3.3297948268574157E-2</v>
      </c>
      <c r="AB1782" s="13">
        <f t="shared" si="2311"/>
        <v>2.653050924449844E-2</v>
      </c>
      <c r="AC1782" s="13">
        <f t="shared" si="2312"/>
        <v>1.8572747831272507E-3</v>
      </c>
      <c r="AD1782" s="13">
        <f t="shared" si="2313"/>
        <v>1.4536672670366029E-2</v>
      </c>
      <c r="AE1782" s="13">
        <f t="shared" si="2314"/>
        <v>1.9236258717326961E-2</v>
      </c>
      <c r="AF1782" s="13">
        <f t="shared" si="2315"/>
        <v>1.2727591032378253E-2</v>
      </c>
      <c r="AG1782" s="13">
        <f t="shared" si="2316"/>
        <v>5.6141053160045197E-3</v>
      </c>
      <c r="AH1782" s="13">
        <f t="shared" si="2317"/>
        <v>6.9128156202322363E-3</v>
      </c>
      <c r="AI1782" s="13">
        <f t="shared" si="2318"/>
        <v>1.1015724887240197E-2</v>
      </c>
      <c r="AJ1782" s="13">
        <f t="shared" si="2319"/>
        <v>8.7769008648379415E-3</v>
      </c>
      <c r="AK1782" s="13">
        <f t="shared" si="2320"/>
        <v>4.6620620116383802E-3</v>
      </c>
      <c r="AL1782" s="13">
        <f t="shared" si="2321"/>
        <v>1.566570194059036E-4</v>
      </c>
      <c r="AM1782" s="13">
        <f t="shared" si="2322"/>
        <v>4.6329020101142449E-3</v>
      </c>
      <c r="AN1782" s="13">
        <f t="shared" si="2323"/>
        <v>6.1306809129889912E-3</v>
      </c>
      <c r="AO1782" s="13">
        <f t="shared" si="2324"/>
        <v>4.0563396737977528E-3</v>
      </c>
      <c r="AP1782" s="13">
        <f t="shared" si="2325"/>
        <v>1.7892402472907503E-3</v>
      </c>
      <c r="AQ1782" s="13">
        <f t="shared" si="2326"/>
        <v>5.9192170527618243E-4</v>
      </c>
      <c r="AR1782" s="13">
        <f t="shared" si="2327"/>
        <v>1.8295343473895248E-3</v>
      </c>
      <c r="AS1782" s="13">
        <f t="shared" si="2328"/>
        <v>2.9154035272710597E-3</v>
      </c>
      <c r="AT1782" s="13">
        <f t="shared" si="2329"/>
        <v>2.3228800647968652E-3</v>
      </c>
      <c r="AU1782" s="13">
        <f t="shared" si="2330"/>
        <v>1.2338536203668879E-3</v>
      </c>
      <c r="AV1782" s="13">
        <f t="shared" si="2331"/>
        <v>4.9154327193780723E-4</v>
      </c>
      <c r="AW1782" s="13">
        <f t="shared" si="2332"/>
        <v>9.1761618331319087E-6</v>
      </c>
      <c r="AX1782" s="13">
        <f t="shared" si="2333"/>
        <v>1.2304386706432E-3</v>
      </c>
      <c r="AY1782" s="13">
        <f t="shared" si="2334"/>
        <v>1.6282293163653158E-3</v>
      </c>
      <c r="AZ1782" s="13">
        <f t="shared" si="2335"/>
        <v>1.0773111939360661E-3</v>
      </c>
      <c r="BA1782" s="13">
        <f t="shared" si="2336"/>
        <v>4.7519899763290096E-4</v>
      </c>
      <c r="BB1782" s="13">
        <f t="shared" si="2337"/>
        <v>1.5720672584372701E-4</v>
      </c>
      <c r="BC1782" s="13">
        <f t="shared" si="2338"/>
        <v>4.1606072022225384E-5</v>
      </c>
      <c r="BD1782" s="13">
        <f t="shared" si="2339"/>
        <v>4.0350127841800784E-4</v>
      </c>
      <c r="BE1782" s="13">
        <f t="shared" si="2340"/>
        <v>6.4298822923808288E-4</v>
      </c>
      <c r="BF1782" s="13">
        <f t="shared" si="2341"/>
        <v>5.1230799634595955E-4</v>
      </c>
      <c r="BG1782" s="13">
        <f t="shared" si="2342"/>
        <v>2.7212471518181741E-4</v>
      </c>
      <c r="BH1782" s="13">
        <f t="shared" si="2343"/>
        <v>1.0840919106420451E-4</v>
      </c>
      <c r="BI1782" s="13">
        <f t="shared" si="2344"/>
        <v>3.4550489688061869E-5</v>
      </c>
      <c r="BJ1782" s="14">
        <f t="shared" si="2345"/>
        <v>0.43646870596165271</v>
      </c>
      <c r="BK1782" s="14">
        <f t="shared" si="2346"/>
        <v>0.24607951489380023</v>
      </c>
      <c r="BL1782" s="14">
        <f t="shared" si="2347"/>
        <v>0.29642208135722814</v>
      </c>
      <c r="BM1782" s="14">
        <f t="shared" si="2348"/>
        <v>0.55616396667334655</v>
      </c>
      <c r="BN1782" s="14">
        <f t="shared" si="2349"/>
        <v>0.44208309988831601</v>
      </c>
    </row>
    <row r="1783" spans="1:66" x14ac:dyDescent="0.25">
      <c r="A1783" t="s">
        <v>348</v>
      </c>
      <c r="B1783" t="s">
        <v>261</v>
      </c>
      <c r="C1783" t="s">
        <v>269</v>
      </c>
      <c r="D1783" t="s">
        <v>411</v>
      </c>
      <c r="E1783" s="10">
        <f>VLOOKUP(A1783,home!$A$2:$E$405,3,FALSE)</f>
        <v>1.4792000000000001</v>
      </c>
      <c r="F1783" s="10">
        <f>VLOOKUP(B1783,home!$B$2:$E$405,3,FALSE)</f>
        <v>0.78869999999999996</v>
      </c>
      <c r="G1783" s="10">
        <f>VLOOKUP(C1783,away!$B$2:$E$405,4,FALSE)</f>
        <v>0.96579999999999999</v>
      </c>
      <c r="H1783" s="10">
        <f>VLOOKUP(A1783,away!$A$2:$E$405,3,FALSE)</f>
        <v>1.1875</v>
      </c>
      <c r="I1783" s="10">
        <f>VLOOKUP(C1783,away!$B$2:$E$405,3,FALSE)</f>
        <v>0.84209999999999996</v>
      </c>
      <c r="J1783" s="10">
        <f>VLOOKUP(B1783,home!$B$2:$E$405,4,FALSE)</f>
        <v>1.1228</v>
      </c>
      <c r="K1783" s="12">
        <f t="shared" si="2294"/>
        <v>1.126745779632</v>
      </c>
      <c r="L1783" s="12">
        <f t="shared" si="2295"/>
        <v>1.1227929824999998</v>
      </c>
      <c r="M1783" s="13">
        <f t="shared" si="2296"/>
        <v>0.10544784988854908</v>
      </c>
      <c r="N1783" s="13">
        <f t="shared" si="2297"/>
        <v>0.11881291983319134</v>
      </c>
      <c r="O1783" s="13">
        <f t="shared" si="2298"/>
        <v>0.11839610587457627</v>
      </c>
      <c r="P1783" s="13">
        <f t="shared" si="2299"/>
        <v>0.13340231261904228</v>
      </c>
      <c r="Q1783" s="13">
        <f t="shared" si="2300"/>
        <v>6.693597799390176E-2</v>
      </c>
      <c r="R1783" s="13">
        <f t="shared" si="2301"/>
        <v>6.6467158415650651E-2</v>
      </c>
      <c r="S1783" s="13">
        <f t="shared" si="2302"/>
        <v>4.2191891610208261E-2</v>
      </c>
      <c r="T1783" s="13">
        <f t="shared" si="2303"/>
        <v>7.5155246368327294E-2</v>
      </c>
      <c r="U1783" s="13">
        <f t="shared" si="2304"/>
        <v>7.4891590228965951E-2</v>
      </c>
      <c r="V1783" s="13">
        <f t="shared" si="2305"/>
        <v>5.9307841327597465E-3</v>
      </c>
      <c r="W1783" s="13">
        <f t="shared" si="2306"/>
        <v>2.5139943570056403E-2</v>
      </c>
      <c r="X1783" s="13">
        <f t="shared" si="2307"/>
        <v>2.8226952220905318E-2</v>
      </c>
      <c r="Y1783" s="13">
        <f t="shared" si="2308"/>
        <v>1.5846511935497645E-2</v>
      </c>
      <c r="Z1783" s="13">
        <f t="shared" si="2309"/>
        <v>2.4876286345269442E-2</v>
      </c>
      <c r="AA1783" s="13">
        <f t="shared" si="2310"/>
        <v>2.8029250652449496E-2</v>
      </c>
      <c r="AB1783" s="13">
        <f t="shared" si="2311"/>
        <v>1.5790919939447479E-2</v>
      </c>
      <c r="AC1783" s="13">
        <f t="shared" si="2312"/>
        <v>4.6894052355660442E-4</v>
      </c>
      <c r="AD1783" s="13">
        <f t="shared" si="2313"/>
        <v>7.0815813294369213E-3</v>
      </c>
      <c r="AE1783" s="13">
        <f t="shared" si="2314"/>
        <v>7.9511498216947949E-3</v>
      </c>
      <c r="AF1783" s="13">
        <f t="shared" si="2315"/>
        <v>4.4637476113025213E-3</v>
      </c>
      <c r="AG1783" s="13">
        <f t="shared" si="2316"/>
        <v>1.6706214978738688E-3</v>
      </c>
      <c r="AH1783" s="13">
        <f t="shared" si="2317"/>
        <v>6.9827299347822724E-3</v>
      </c>
      <c r="AI1783" s="13">
        <f t="shared" si="2318"/>
        <v>7.867761484325957E-3</v>
      </c>
      <c r="AJ1783" s="13">
        <f t="shared" si="2319"/>
        <v>4.432483523807736E-3</v>
      </c>
      <c r="AK1783" s="13">
        <f t="shared" si="2320"/>
        <v>1.664760701246247E-3</v>
      </c>
      <c r="AL1783" s="13">
        <f t="shared" si="2321"/>
        <v>2.3730308541844964E-5</v>
      </c>
      <c r="AM1783" s="13">
        <f t="shared" si="2322"/>
        <v>1.5958283752127629E-3</v>
      </c>
      <c r="AN1783" s="13">
        <f t="shared" si="2323"/>
        <v>1.7917849009632665E-3</v>
      </c>
      <c r="AO1783" s="13">
        <f t="shared" si="2324"/>
        <v>1.0059017564755068E-3</v>
      </c>
      <c r="AP1783" s="13">
        <f t="shared" si="2325"/>
        <v>3.7647314441837412E-4</v>
      </c>
      <c r="AQ1783" s="13">
        <f t="shared" si="2326"/>
        <v>1.0567535116316482E-4</v>
      </c>
      <c r="AR1783" s="13">
        <f t="shared" si="2327"/>
        <v>1.5680320338932454E-3</v>
      </c>
      <c r="AS1783" s="13">
        <f t="shared" si="2328"/>
        <v>1.7667734765169955E-3</v>
      </c>
      <c r="AT1783" s="13">
        <f t="shared" si="2329"/>
        <v>9.9535227911564067E-4</v>
      </c>
      <c r="AU1783" s="13">
        <f t="shared" si="2330"/>
        <v>3.7383632658021345E-4</v>
      </c>
      <c r="AV1783" s="13">
        <f t="shared" si="2331"/>
        <v>1.0530462581184639E-4</v>
      </c>
      <c r="AW1783" s="13">
        <f t="shared" si="2332"/>
        <v>8.3392407874061264E-7</v>
      </c>
      <c r="AX1783" s="13">
        <f t="shared" si="2333"/>
        <v>2.9968214779799531E-4</v>
      </c>
      <c r="AY1783" s="13">
        <f t="shared" si="2334"/>
        <v>3.3648101252811691E-4</v>
      </c>
      <c r="AZ1783" s="13">
        <f t="shared" si="2335"/>
        <v>1.8889925980553214E-4</v>
      </c>
      <c r="BA1783" s="13">
        <f t="shared" si="2336"/>
        <v>7.069825443636524E-5</v>
      </c>
      <c r="BB1783" s="13">
        <f t="shared" si="2337"/>
        <v>1.9844875989037586E-5</v>
      </c>
      <c r="BC1783" s="13">
        <f t="shared" si="2338"/>
        <v>4.4563374998148345E-6</v>
      </c>
      <c r="BD1783" s="13">
        <f t="shared" si="2339"/>
        <v>2.9342922733175542E-4</v>
      </c>
      <c r="BE1783" s="13">
        <f t="shared" si="2340"/>
        <v>3.3062014351673414E-4</v>
      </c>
      <c r="BF1783" s="13">
        <f t="shared" si="2341"/>
        <v>1.862624256844032E-4</v>
      </c>
      <c r="BG1783" s="13">
        <f t="shared" si="2342"/>
        <v>6.9956800681306757E-5</v>
      </c>
      <c r="BH1783" s="13">
        <f t="shared" si="2343"/>
        <v>1.9705882481054854E-5</v>
      </c>
      <c r="BI1783" s="13">
        <f t="shared" si="2344"/>
        <v>4.4407039838905419E-6</v>
      </c>
      <c r="BJ1783" s="14">
        <f t="shared" si="2345"/>
        <v>0.35708037759847783</v>
      </c>
      <c r="BK1783" s="14">
        <f t="shared" si="2346"/>
        <v>0.28780199009518598</v>
      </c>
      <c r="BL1783" s="14">
        <f t="shared" si="2347"/>
        <v>0.33023647468084916</v>
      </c>
      <c r="BM1783" s="14">
        <f t="shared" si="2348"/>
        <v>0.3901971570064216</v>
      </c>
      <c r="BN1783" s="14">
        <f t="shared" si="2349"/>
        <v>0.60946232462491134</v>
      </c>
    </row>
    <row r="1784" spans="1:66" x14ac:dyDescent="0.25">
      <c r="A1784" t="s">
        <v>348</v>
      </c>
      <c r="B1784" t="s">
        <v>265</v>
      </c>
      <c r="C1784" t="s">
        <v>272</v>
      </c>
      <c r="D1784" t="s">
        <v>411</v>
      </c>
      <c r="E1784" s="10">
        <f>VLOOKUP(A1784,home!$A$2:$E$405,3,FALSE)</f>
        <v>1.4792000000000001</v>
      </c>
      <c r="F1784" s="10">
        <f>VLOOKUP(B1784,home!$B$2:$E$405,3,FALSE)</f>
        <v>0.67600000000000005</v>
      </c>
      <c r="G1784" s="10">
        <f>VLOOKUP(C1784,away!$B$2:$E$405,4,FALSE)</f>
        <v>1.0817000000000001</v>
      </c>
      <c r="H1784" s="10">
        <f>VLOOKUP(A1784,away!$A$2:$E$405,3,FALSE)</f>
        <v>1.1875</v>
      </c>
      <c r="I1784" s="10">
        <f>VLOOKUP(C1784,away!$B$2:$E$405,3,FALSE)</f>
        <v>0.16839999999999999</v>
      </c>
      <c r="J1784" s="10">
        <f>VLOOKUP(B1784,home!$B$2:$E$405,4,FALSE)</f>
        <v>0.84209999999999996</v>
      </c>
      <c r="K1784" s="12">
        <f t="shared" si="2294"/>
        <v>1.0816342326400004</v>
      </c>
      <c r="L1784" s="12">
        <f t="shared" si="2295"/>
        <v>0.16839894749999998</v>
      </c>
      <c r="M1784" s="13">
        <f t="shared" si="2296"/>
        <v>0.28649529074862745</v>
      </c>
      <c r="N1784" s="13">
        <f t="shared" si="2297"/>
        <v>0.30988311396386536</v>
      </c>
      <c r="O1784" s="13">
        <f t="shared" si="2298"/>
        <v>4.824550542577534E-2</v>
      </c>
      <c r="P1784" s="13">
        <f t="shared" si="2299"/>
        <v>5.2183990239537466E-2</v>
      </c>
      <c r="Q1784" s="13">
        <f t="shared" si="2300"/>
        <v>0.16759009209019962</v>
      </c>
      <c r="R1784" s="13">
        <f t="shared" si="2301"/>
        <v>4.0622461676530523E-3</v>
      </c>
      <c r="S1784" s="13">
        <f t="shared" si="2302"/>
        <v>2.3762771372300368E-3</v>
      </c>
      <c r="T1784" s="13">
        <f t="shared" si="2303"/>
        <v>2.8221995119417684E-2</v>
      </c>
      <c r="U1784" s="13">
        <f t="shared" si="2304"/>
        <v>4.3938645163441904E-3</v>
      </c>
      <c r="V1784" s="13">
        <f t="shared" si="2305"/>
        <v>4.8092170346605108E-5</v>
      </c>
      <c r="W1784" s="13">
        <f t="shared" si="2306"/>
        <v>6.0423726885350047E-2</v>
      </c>
      <c r="X1784" s="13">
        <f t="shared" si="2307"/>
        <v>1.0175292011520398E-2</v>
      </c>
      <c r="Y1784" s="13">
        <f t="shared" si="2308"/>
        <v>8.5675423262259625E-4</v>
      </c>
      <c r="Z1784" s="13">
        <f t="shared" si="2309"/>
        <v>2.2802599303956074E-4</v>
      </c>
      <c r="AA1784" s="13">
        <f t="shared" si="2310"/>
        <v>2.4664072000331929E-4</v>
      </c>
      <c r="AB1784" s="13">
        <f t="shared" si="2311"/>
        <v>1.3338752295928371E-4</v>
      </c>
      <c r="AC1784" s="13">
        <f t="shared" si="2312"/>
        <v>5.4748747819894077E-7</v>
      </c>
      <c r="AD1784" s="13">
        <f t="shared" si="2313"/>
        <v>1.6339092865721133E-2</v>
      </c>
      <c r="AE1784" s="13">
        <f t="shared" si="2314"/>
        <v>2.751486041692197E-3</v>
      </c>
      <c r="AF1784" s="13">
        <f t="shared" si="2315"/>
        <v>2.3167367674095348E-4</v>
      </c>
      <c r="AG1784" s="13">
        <f t="shared" si="2316"/>
        <v>1.3004534442210594E-5</v>
      </c>
      <c r="AH1784" s="13">
        <f t="shared" si="2317"/>
        <v>9.599834307626087E-6</v>
      </c>
      <c r="AI1784" s="13">
        <f t="shared" si="2318"/>
        <v>1.0383509414800291E-5</v>
      </c>
      <c r="AJ1784" s="13">
        <f t="shared" si="2319"/>
        <v>5.6155796189938649E-6</v>
      </c>
      <c r="AK1784" s="13">
        <f t="shared" si="2320"/>
        <v>2.0246677173397521E-6</v>
      </c>
      <c r="AL1784" s="13">
        <f t="shared" si="2321"/>
        <v>3.9889076213360995E-9</v>
      </c>
      <c r="AM1784" s="13">
        <f t="shared" si="2322"/>
        <v>3.5345844347695983E-3</v>
      </c>
      <c r="AN1784" s="13">
        <f t="shared" si="2323"/>
        <v>5.9522029866508261E-4</v>
      </c>
      <c r="AO1784" s="13">
        <f t="shared" si="2324"/>
        <v>5.011723591291777E-5</v>
      </c>
      <c r="AP1784" s="13">
        <f t="shared" si="2325"/>
        <v>2.8132299264481837E-6</v>
      </c>
      <c r="AQ1784" s="13">
        <f t="shared" si="2326"/>
        <v>1.1843623967234411E-7</v>
      </c>
      <c r="AR1784" s="13">
        <f t="shared" si="2327"/>
        <v>3.2332039871572497E-7</v>
      </c>
      <c r="AS1784" s="13">
        <f t="shared" si="2328"/>
        <v>3.4971441136174208E-7</v>
      </c>
      <c r="AT1784" s="13">
        <f t="shared" si="2329"/>
        <v>1.8913153948820361E-7</v>
      </c>
      <c r="AU1784" s="13">
        <f t="shared" si="2330"/>
        <v>6.8190382527448369E-8</v>
      </c>
      <c r="AV1784" s="13">
        <f t="shared" si="2331"/>
        <v>1.8439263019626172E-8</v>
      </c>
      <c r="AW1784" s="13">
        <f t="shared" si="2332"/>
        <v>2.0182328674611577E-11</v>
      </c>
      <c r="AX1784" s="13">
        <f t="shared" si="2333"/>
        <v>6.3718792046721698E-4</v>
      </c>
      <c r="AY1784" s="13">
        <f t="shared" si="2334"/>
        <v>1.0730177516639302E-4</v>
      </c>
      <c r="AZ1784" s="13">
        <f t="shared" si="2335"/>
        <v>9.0347530014511081E-6</v>
      </c>
      <c r="BA1784" s="13">
        <f t="shared" si="2336"/>
        <v>5.0714763212227733E-7</v>
      </c>
      <c r="BB1784" s="13">
        <f t="shared" si="2337"/>
        <v>2.1350781869127173E-8</v>
      </c>
      <c r="BC1784" s="13">
        <f t="shared" si="2338"/>
        <v>7.1908983901261989E-10</v>
      </c>
      <c r="BD1784" s="13">
        <f t="shared" si="2339"/>
        <v>9.0744691415013931E-9</v>
      </c>
      <c r="BE1784" s="13">
        <f t="shared" si="2340"/>
        <v>9.8152564664832202E-9</v>
      </c>
      <c r="BF1784" s="13">
        <f t="shared" si="2341"/>
        <v>5.3082586981446893E-9</v>
      </c>
      <c r="BG1784" s="13">
        <f t="shared" si="2342"/>
        <v>1.9138647745407801E-9</v>
      </c>
      <c r="BH1784" s="13">
        <f t="shared" si="2343"/>
        <v>5.1752541419678583E-10</v>
      </c>
      <c r="BI1784" s="13">
        <f t="shared" si="2344"/>
        <v>1.1195464085128781E-10</v>
      </c>
      <c r="BJ1784" s="14">
        <f t="shared" si="2345"/>
        <v>0.60142313872322473</v>
      </c>
      <c r="BK1784" s="14">
        <f t="shared" si="2346"/>
        <v>0.34121150354729379</v>
      </c>
      <c r="BL1784" s="14">
        <f t="shared" si="2347"/>
        <v>5.7110243481118192E-2</v>
      </c>
      <c r="BM1784" s="14">
        <f t="shared" si="2348"/>
        <v>0.13140537135403399</v>
      </c>
      <c r="BN1784" s="14">
        <f t="shared" si="2349"/>
        <v>0.86846023863565824</v>
      </c>
    </row>
    <row r="1785" spans="1:66" x14ac:dyDescent="0.25">
      <c r="A1785" t="s">
        <v>349</v>
      </c>
      <c r="B1785" t="s">
        <v>285</v>
      </c>
      <c r="C1785" t="s">
        <v>277</v>
      </c>
      <c r="D1785" t="s">
        <v>411</v>
      </c>
      <c r="E1785" s="10">
        <f>VLOOKUP(A1785,home!$A$2:$E$405,3,FALSE)</f>
        <v>1.53</v>
      </c>
      <c r="F1785" s="10">
        <f>VLOOKUP(B1785,home!$B$2:$E$405,3,FALSE)</f>
        <v>1.2526999999999999</v>
      </c>
      <c r="G1785" s="10">
        <f>VLOOKUP(C1785,away!$B$2:$E$405,4,FALSE)</f>
        <v>0.70809999999999995</v>
      </c>
      <c r="H1785" s="10">
        <f>VLOOKUP(A1785,away!$A$2:$E$405,3,FALSE)</f>
        <v>1.075</v>
      </c>
      <c r="I1785" s="10">
        <f>VLOOKUP(C1785,away!$B$2:$E$405,3,FALSE)</f>
        <v>1.4729000000000001</v>
      </c>
      <c r="J1785" s="10">
        <f>VLOOKUP(B1785,home!$B$2:$E$405,4,FALSE)</f>
        <v>0.93020000000000003</v>
      </c>
      <c r="K1785" s="12">
        <f t="shared" si="2294"/>
        <v>1.3571664110999999</v>
      </c>
      <c r="L1785" s="12">
        <f t="shared" si="2295"/>
        <v>1.4728484485000002</v>
      </c>
      <c r="M1785" s="13">
        <f t="shared" si="2296"/>
        <v>5.9011976768562666E-2</v>
      </c>
      <c r="N1785" s="13">
        <f t="shared" si="2297"/>
        <v>8.0089072722906759E-2</v>
      </c>
      <c r="O1785" s="13">
        <f t="shared" si="2298"/>
        <v>8.6915698426495575E-2</v>
      </c>
      <c r="P1785" s="13">
        <f t="shared" si="2299"/>
        <v>0.1179590665017369</v>
      </c>
      <c r="Q1785" s="13">
        <f t="shared" si="2300"/>
        <v>5.4347099697837138E-2</v>
      </c>
      <c r="R1785" s="13">
        <f t="shared" si="2301"/>
        <v>6.4006825788878979E-2</v>
      </c>
      <c r="S1785" s="13">
        <f t="shared" si="2302"/>
        <v>5.8947107569923655E-2</v>
      </c>
      <c r="T1785" s="13">
        <f t="shared" si="2303"/>
        <v>8.0045041470434258E-2</v>
      </c>
      <c r="U1785" s="13">
        <f t="shared" si="2304"/>
        <v>8.6867914041795807E-2</v>
      </c>
      <c r="V1785" s="13">
        <f t="shared" si="2305"/>
        <v>1.3092155492427093E-2</v>
      </c>
      <c r="W1785" s="13">
        <f t="shared" si="2306"/>
        <v>2.4586019416869168E-2</v>
      </c>
      <c r="X1785" s="13">
        <f t="shared" si="2307"/>
        <v>3.6211480552926632E-2</v>
      </c>
      <c r="Y1785" s="13">
        <f t="shared" si="2308"/>
        <v>2.6667011475132972E-2</v>
      </c>
      <c r="Z1785" s="13">
        <f t="shared" si="2309"/>
        <v>3.1424118018853392E-2</v>
      </c>
      <c r="AA1785" s="13">
        <f t="shared" si="2310"/>
        <v>4.2647757473630088E-2</v>
      </c>
      <c r="AB1785" s="13">
        <f t="shared" si="2311"/>
        <v>2.8940051975974879E-2</v>
      </c>
      <c r="AC1785" s="13">
        <f t="shared" si="2312"/>
        <v>1.6356197133072928E-3</v>
      </c>
      <c r="AD1785" s="13">
        <f t="shared" si="2313"/>
        <v>8.3418299338068186E-3</v>
      </c>
      <c r="AE1785" s="13">
        <f t="shared" si="2314"/>
        <v>1.2286251275658232E-2</v>
      </c>
      <c r="AF1785" s="13">
        <f t="shared" si="2315"/>
        <v>9.0478930646171914E-3</v>
      </c>
      <c r="AG1785" s="13">
        <f t="shared" si="2316"/>
        <v>4.4420584208051117E-3</v>
      </c>
      <c r="AH1785" s="13">
        <f t="shared" si="2317"/>
        <v>1.1570740867387281E-2</v>
      </c>
      <c r="AI1785" s="13">
        <f t="shared" si="2318"/>
        <v>1.5703420856760093E-2</v>
      </c>
      <c r="AJ1785" s="13">
        <f t="shared" si="2319"/>
        <v>1.0656077663080993E-2</v>
      </c>
      <c r="AK1785" s="13">
        <f t="shared" si="2320"/>
        <v>4.8206902261355008E-3</v>
      </c>
      <c r="AL1785" s="13">
        <f t="shared" si="2321"/>
        <v>1.3077763877677729E-4</v>
      </c>
      <c r="AM1785" s="13">
        <f t="shared" si="2322"/>
        <v>2.2642502786542275E-3</v>
      </c>
      <c r="AN1785" s="13">
        <f t="shared" si="2323"/>
        <v>3.3348975099315721E-3</v>
      </c>
      <c r="AO1785" s="13">
        <f t="shared" si="2324"/>
        <v>2.4558993117046158E-3</v>
      </c>
      <c r="AP1785" s="13">
        <f t="shared" si="2325"/>
        <v>1.2057224969721199E-3</v>
      </c>
      <c r="AQ1785" s="13">
        <f t="shared" si="2326"/>
        <v>4.4396162724673333E-4</v>
      </c>
      <c r="AR1785" s="13">
        <f t="shared" si="2327"/>
        <v>3.4083895469053799E-3</v>
      </c>
      <c r="AS1785" s="13">
        <f t="shared" si="2328"/>
        <v>4.6257518090043288E-3</v>
      </c>
      <c r="AT1785" s="13">
        <f t="shared" si="2329"/>
        <v>3.1389574906328689E-3</v>
      </c>
      <c r="AU1785" s="13">
        <f t="shared" si="2330"/>
        <v>1.4200292240525573E-3</v>
      </c>
      <c r="AV1785" s="13">
        <f t="shared" si="2331"/>
        <v>4.8180399141613213E-4</v>
      </c>
      <c r="AW1785" s="13">
        <f t="shared" si="2332"/>
        <v>7.2614300021720576E-6</v>
      </c>
      <c r="AX1785" s="13">
        <f t="shared" si="2333"/>
        <v>5.1216073741888843E-4</v>
      </c>
      <c r="AY1785" s="13">
        <f t="shared" si="2334"/>
        <v>7.543351474900258E-4</v>
      </c>
      <c r="AZ1785" s="13">
        <f t="shared" si="2335"/>
        <v>5.5551067581485183E-4</v>
      </c>
      <c r="BA1785" s="13">
        <f t="shared" si="2336"/>
        <v>2.7272767899969691E-4</v>
      </c>
      <c r="BB1785" s="13">
        <f t="shared" si="2337"/>
        <v>1.0042163471942744E-4</v>
      </c>
      <c r="BC1785" s="13">
        <f t="shared" si="2338"/>
        <v>2.9581169778468486E-5</v>
      </c>
      <c r="BD1785" s="13">
        <f t="shared" si="2339"/>
        <v>8.366735426738668E-4</v>
      </c>
      <c r="BE1785" s="13">
        <f t="shared" si="2340"/>
        <v>1.1355052291730143E-3</v>
      </c>
      <c r="BF1785" s="13">
        <f t="shared" si="2341"/>
        <v>7.7053477833101142E-4</v>
      </c>
      <c r="BG1785" s="13">
        <f t="shared" si="2342"/>
        <v>3.4858130657841087E-4</v>
      </c>
      <c r="BH1785" s="13">
        <f t="shared" si="2343"/>
        <v>1.1827071020639278E-4</v>
      </c>
      <c r="BI1785" s="13">
        <f t="shared" si="2344"/>
        <v>3.2102607061811605E-5</v>
      </c>
      <c r="BJ1785" s="14">
        <f t="shared" si="2345"/>
        <v>0.34799322629972484</v>
      </c>
      <c r="BK1785" s="14">
        <f t="shared" si="2346"/>
        <v>0.25153103883222439</v>
      </c>
      <c r="BL1785" s="14">
        <f t="shared" si="2347"/>
        <v>0.3684457775561748</v>
      </c>
      <c r="BM1785" s="14">
        <f t="shared" si="2348"/>
        <v>0.53631734708307188</v>
      </c>
      <c r="BN1785" s="14">
        <f t="shared" si="2349"/>
        <v>0.46232973990641801</v>
      </c>
    </row>
    <row r="1786" spans="1:66" x14ac:dyDescent="0.25">
      <c r="A1786" t="s">
        <v>349</v>
      </c>
      <c r="B1786" t="s">
        <v>286</v>
      </c>
      <c r="C1786" t="s">
        <v>276</v>
      </c>
      <c r="D1786" t="s">
        <v>411</v>
      </c>
      <c r="E1786" s="10">
        <f>VLOOKUP(A1786,home!$A$2:$E$405,3,FALSE)</f>
        <v>1.53</v>
      </c>
      <c r="F1786" s="10">
        <f>VLOOKUP(B1786,home!$B$2:$E$405,3,FALSE)</f>
        <v>0.54469999999999996</v>
      </c>
      <c r="G1786" s="10">
        <f>VLOOKUP(C1786,away!$B$2:$E$405,4,FALSE)</f>
        <v>0.59909999999999997</v>
      </c>
      <c r="H1786" s="10">
        <f>VLOOKUP(A1786,away!$A$2:$E$405,3,FALSE)</f>
        <v>1.075</v>
      </c>
      <c r="I1786" s="10">
        <f>VLOOKUP(C1786,away!$B$2:$E$405,3,FALSE)</f>
        <v>1.0078</v>
      </c>
      <c r="J1786" s="10">
        <f>VLOOKUP(B1786,home!$B$2:$E$405,4,FALSE)</f>
        <v>1.3953</v>
      </c>
      <c r="K1786" s="12">
        <f t="shared" si="2294"/>
        <v>0.49928454809999995</v>
      </c>
      <c r="L1786" s="12">
        <f t="shared" si="2295"/>
        <v>1.5116470905000001</v>
      </c>
      <c r="M1786" s="13">
        <f t="shared" si="2296"/>
        <v>0.13386390377723462</v>
      </c>
      <c r="N1786" s="13">
        <f t="shared" si="2297"/>
        <v>6.6836178704318461E-2</v>
      </c>
      <c r="O1786" s="13">
        <f t="shared" si="2298"/>
        <v>0.20235498066782862</v>
      </c>
      <c r="P1786" s="13">
        <f t="shared" si="2299"/>
        <v>0.10103271507852105</v>
      </c>
      <c r="Q1786" s="13">
        <f t="shared" si="2300"/>
        <v>1.6685135640558242E-2</v>
      </c>
      <c r="R1786" s="13">
        <f t="shared" si="2301"/>
        <v>0.15294465888735354</v>
      </c>
      <c r="S1786" s="13">
        <f t="shared" si="2302"/>
        <v>1.906340923152124E-2</v>
      </c>
      <c r="T1786" s="13">
        <f t="shared" si="2303"/>
        <v>2.5222036745647717E-2</v>
      </c>
      <c r="U1786" s="13">
        <f t="shared" si="2304"/>
        <v>7.6362904896880954E-2</v>
      </c>
      <c r="V1786" s="13">
        <f t="shared" si="2305"/>
        <v>1.5986618074749781E-3</v>
      </c>
      <c r="W1786" s="13">
        <f t="shared" si="2306"/>
        <v>2.7768768027611086E-3</v>
      </c>
      <c r="X1786" s="13">
        <f t="shared" si="2307"/>
        <v>4.1976577395707714E-3</v>
      </c>
      <c r="Y1786" s="13">
        <f t="shared" si="2308"/>
        <v>3.1726885544684836E-3</v>
      </c>
      <c r="Z1786" s="13">
        <f t="shared" si="2309"/>
        <v>7.7066116204860979E-2</v>
      </c>
      <c r="AA1786" s="13">
        <f t="shared" si="2310"/>
        <v>3.8477921003166098E-2</v>
      </c>
      <c r="AB1786" s="13">
        <f t="shared" si="2311"/>
        <v>9.6057156999466414E-3</v>
      </c>
      <c r="AC1786" s="13">
        <f t="shared" si="2312"/>
        <v>7.5411079062394449E-5</v>
      </c>
      <c r="AD1786" s="13">
        <f t="shared" si="2313"/>
        <v>3.4661291989898814E-4</v>
      </c>
      <c r="AE1786" s="13">
        <f t="shared" si="2314"/>
        <v>5.2395641189501496E-4</v>
      </c>
      <c r="AF1786" s="13">
        <f t="shared" si="2315"/>
        <v>3.9601859279495965E-4</v>
      </c>
      <c r="AG1786" s="13">
        <f t="shared" si="2316"/>
        <v>1.9954678452746834E-4</v>
      </c>
      <c r="AH1786" s="13">
        <f t="shared" si="2317"/>
        <v>2.9124192584303234E-2</v>
      </c>
      <c r="AI1786" s="13">
        <f t="shared" si="2318"/>
        <v>1.4541259333231211E-2</v>
      </c>
      <c r="AJ1786" s="13">
        <f t="shared" si="2319"/>
        <v>3.6301130474986265E-3</v>
      </c>
      <c r="AK1786" s="13">
        <f t="shared" si="2320"/>
        <v>6.0415311749075515E-4</v>
      </c>
      <c r="AL1786" s="13">
        <f t="shared" si="2321"/>
        <v>2.2766364493160512E-6</v>
      </c>
      <c r="AM1786" s="13">
        <f t="shared" si="2322"/>
        <v>3.4611695015477561E-5</v>
      </c>
      <c r="AN1786" s="13">
        <f t="shared" si="2323"/>
        <v>5.2320668067420002E-5</v>
      </c>
      <c r="AO1786" s="13">
        <f t="shared" si="2324"/>
        <v>3.9545192828565874E-5</v>
      </c>
      <c r="AP1786" s="13">
        <f t="shared" si="2325"/>
        <v>1.9926125227521022E-5</v>
      </c>
      <c r="AQ1786" s="13">
        <f t="shared" si="2326"/>
        <v>7.5303173062801981E-6</v>
      </c>
      <c r="AR1786" s="13">
        <f t="shared" si="2327"/>
        <v>8.8051001966447315E-3</v>
      </c>
      <c r="AS1786" s="13">
        <f t="shared" si="2328"/>
        <v>4.3962504726569856E-3</v>
      </c>
      <c r="AT1786" s="13">
        <f t="shared" si="2329"/>
        <v>1.0974899652874772E-3</v>
      </c>
      <c r="AU1786" s="13">
        <f t="shared" si="2330"/>
        <v>1.8265326045428091E-4</v>
      </c>
      <c r="AV1786" s="13">
        <f t="shared" si="2331"/>
        <v>2.2798987651226805E-5</v>
      </c>
      <c r="AW1786" s="13">
        <f t="shared" si="2332"/>
        <v>4.7729811819401774E-8</v>
      </c>
      <c r="AX1786" s="13">
        <f t="shared" si="2333"/>
        <v>2.8801807507962883E-6</v>
      </c>
      <c r="AY1786" s="13">
        <f t="shared" si="2334"/>
        <v>4.3538168520553141E-6</v>
      </c>
      <c r="AZ1786" s="13">
        <f t="shared" si="2335"/>
        <v>3.290717288489644E-6</v>
      </c>
      <c r="BA1786" s="13">
        <f t="shared" si="2336"/>
        <v>1.6581344049344733E-6</v>
      </c>
      <c r="BB1786" s="13">
        <f t="shared" si="2337"/>
        <v>6.2662851221928608E-7</v>
      </c>
      <c r="BC1786" s="13">
        <f t="shared" si="2338"/>
        <v>1.8944823346412544E-7</v>
      </c>
      <c r="BD1786" s="13">
        <f t="shared" si="2339"/>
        <v>2.2183673489698358E-3</v>
      </c>
      <c r="BE1786" s="13">
        <f t="shared" si="2340"/>
        <v>1.1075965393501995E-3</v>
      </c>
      <c r="BF1786" s="13">
        <f t="shared" si="2341"/>
        <v>2.7650291881329409E-4</v>
      </c>
      <c r="BG1786" s="13">
        <f t="shared" si="2342"/>
        <v>4.6017878289342177E-5</v>
      </c>
      <c r="BH1786" s="13">
        <f t="shared" si="2343"/>
        <v>5.7440038915537514E-6</v>
      </c>
      <c r="BI1786" s="13">
        <f t="shared" si="2344"/>
        <v>5.7357847745581126E-7</v>
      </c>
      <c r="BJ1786" s="14">
        <f t="shared" si="2345"/>
        <v>0.12052364182092842</v>
      </c>
      <c r="BK1786" s="14">
        <f t="shared" si="2346"/>
        <v>0.25564073142711563</v>
      </c>
      <c r="BL1786" s="14">
        <f t="shared" si="2347"/>
        <v>0.54580499438818619</v>
      </c>
      <c r="BM1786" s="14">
        <f t="shared" si="2348"/>
        <v>0.32531360499823631</v>
      </c>
      <c r="BN1786" s="14">
        <f t="shared" si="2349"/>
        <v>0.67371757275581456</v>
      </c>
    </row>
    <row r="1787" spans="1:66" x14ac:dyDescent="0.25">
      <c r="A1787" t="s">
        <v>357</v>
      </c>
      <c r="B1787" t="s">
        <v>336</v>
      </c>
      <c r="C1787" t="s">
        <v>334</v>
      </c>
      <c r="D1787" t="s">
        <v>411</v>
      </c>
      <c r="E1787" s="10">
        <f>VLOOKUP(A1787,home!$A$2:$E$405,3,FALSE)</f>
        <v>1.9630000000000001</v>
      </c>
      <c r="F1787" s="10">
        <f>VLOOKUP(B1787,home!$B$2:$E$405,3,FALSE)</f>
        <v>0.61129999999999995</v>
      </c>
      <c r="G1787" s="10">
        <f>VLOOKUP(C1787,away!$B$2:$E$405,4,FALSE)</f>
        <v>0.71319999999999995</v>
      </c>
      <c r="H1787" s="10">
        <f>VLOOKUP(A1787,away!$A$2:$E$405,3,FALSE)</f>
        <v>1.5185</v>
      </c>
      <c r="I1787" s="10">
        <f>VLOOKUP(C1787,away!$B$2:$E$405,3,FALSE)</f>
        <v>0.52680000000000005</v>
      </c>
      <c r="J1787" s="10">
        <f>VLOOKUP(B1787,home!$B$2:$E$405,4,FALSE)</f>
        <v>0.7903</v>
      </c>
      <c r="K1787" s="12">
        <f t="shared" si="2294"/>
        <v>0.85582709107999999</v>
      </c>
      <c r="L1787" s="12">
        <f t="shared" si="2295"/>
        <v>0.63219716574000007</v>
      </c>
      <c r="M1787" s="13">
        <f t="shared" si="2296"/>
        <v>0.22581837419438477</v>
      </c>
      <c r="N1787" s="13">
        <f t="shared" si="2297"/>
        <v>0.19326148229919526</v>
      </c>
      <c r="O1787" s="13">
        <f t="shared" si="2298"/>
        <v>0.14276173613770485</v>
      </c>
      <c r="P1787" s="13">
        <f t="shared" si="2299"/>
        <v>0.12217936135626246</v>
      </c>
      <c r="Q1787" s="13">
        <f t="shared" si="2300"/>
        <v>8.2699206106964573E-2</v>
      </c>
      <c r="R1787" s="13">
        <f t="shared" si="2301"/>
        <v>4.5126782481189363E-2</v>
      </c>
      <c r="S1787" s="13">
        <f t="shared" si="2302"/>
        <v>1.6526330501979304E-2</v>
      </c>
      <c r="T1787" s="13">
        <f t="shared" si="2303"/>
        <v>5.2282203709771116E-2</v>
      </c>
      <c r="U1787" s="13">
        <f t="shared" si="2304"/>
        <v>3.8620722980676203E-2</v>
      </c>
      <c r="V1787" s="13">
        <f t="shared" si="2305"/>
        <v>9.9351058541717044E-4</v>
      </c>
      <c r="W1787" s="13">
        <f t="shared" si="2306"/>
        <v>2.3592073665716293E-2</v>
      </c>
      <c r="X1787" s="13">
        <f t="shared" si="2307"/>
        <v>1.4914842105395135E-2</v>
      </c>
      <c r="Y1787" s="13">
        <f t="shared" si="2308"/>
        <v>4.7145604532452092E-3</v>
      </c>
      <c r="Z1787" s="13">
        <f t="shared" si="2309"/>
        <v>9.5096746611911358E-3</v>
      </c>
      <c r="AA1787" s="13">
        <f t="shared" si="2310"/>
        <v>8.1386372024043942E-3</v>
      </c>
      <c r="AB1787" s="13">
        <f t="shared" si="2311"/>
        <v>3.4826331011446102E-3</v>
      </c>
      <c r="AC1787" s="13">
        <f t="shared" si="2312"/>
        <v>3.3596272131310997E-5</v>
      </c>
      <c r="AD1787" s="13">
        <f t="shared" si="2313"/>
        <v>5.0476839444687609E-3</v>
      </c>
      <c r="AE1787" s="13">
        <f t="shared" si="2314"/>
        <v>3.1911314832444551E-3</v>
      </c>
      <c r="AF1787" s="13">
        <f t="shared" si="2315"/>
        <v>1.0087121396054133E-3</v>
      </c>
      <c r="AG1787" s="13">
        <f t="shared" si="2316"/>
        <v>2.125683185686912E-4</v>
      </c>
      <c r="AH1787" s="13">
        <f t="shared" si="2317"/>
        <v>1.5029973419786328E-3</v>
      </c>
      <c r="AI1787" s="13">
        <f t="shared" si="2318"/>
        <v>1.2863058430865454E-3</v>
      </c>
      <c r="AJ1787" s="13">
        <f t="shared" si="2319"/>
        <v>5.5042769396398234E-4</v>
      </c>
      <c r="AK1787" s="13">
        <f t="shared" si="2320"/>
        <v>1.5702364405835586E-4</v>
      </c>
      <c r="AL1787" s="13">
        <f t="shared" si="2321"/>
        <v>7.2709248529464385E-7</v>
      </c>
      <c r="AM1787" s="13">
        <f t="shared" si="2322"/>
        <v>8.6398893337718413E-4</v>
      </c>
      <c r="AN1787" s="13">
        <f t="shared" si="2323"/>
        <v>5.4621135491178172E-4</v>
      </c>
      <c r="AO1787" s="13">
        <f t="shared" si="2324"/>
        <v>1.726566352351168E-4</v>
      </c>
      <c r="AP1787" s="13">
        <f t="shared" si="2325"/>
        <v>3.638434514728196E-5</v>
      </c>
      <c r="AQ1787" s="13">
        <f t="shared" si="2326"/>
        <v>5.7505199698543947E-6</v>
      </c>
      <c r="AR1787" s="13">
        <f t="shared" si="2327"/>
        <v>1.9003813194272908E-4</v>
      </c>
      <c r="AS1787" s="13">
        <f t="shared" si="2328"/>
        <v>1.6263978165482307E-4</v>
      </c>
      <c r="AT1787" s="13">
        <f t="shared" si="2329"/>
        <v>6.9595765613766775E-5</v>
      </c>
      <c r="AU1787" s="13">
        <f t="shared" si="2330"/>
        <v>1.985398054557184E-5</v>
      </c>
      <c r="AV1787" s="13">
        <f t="shared" si="2331"/>
        <v>4.2478936041689142E-6</v>
      </c>
      <c r="AW1787" s="13">
        <f t="shared" si="2332"/>
        <v>1.0927623658364297E-8</v>
      </c>
      <c r="AX1787" s="13">
        <f t="shared" si="2333"/>
        <v>1.2323752259625118E-4</v>
      </c>
      <c r="AY1787" s="13">
        <f t="shared" si="2334"/>
        <v>7.7910412498169226E-5</v>
      </c>
      <c r="AZ1787" s="13">
        <f t="shared" si="2335"/>
        <v>2.4627370981488425E-5</v>
      </c>
      <c r="BA1787" s="13">
        <f t="shared" si="2336"/>
        <v>5.1897847113748358E-6</v>
      </c>
      <c r="BB1787" s="13">
        <f t="shared" si="2337"/>
        <v>8.2024179633298887E-7</v>
      </c>
      <c r="BC1787" s="13">
        <f t="shared" si="2338"/>
        <v>1.037109077726404E-7</v>
      </c>
      <c r="BD1787" s="13">
        <f t="shared" si="2339"/>
        <v>2.0023594732786244E-5</v>
      </c>
      <c r="BE1787" s="13">
        <f t="shared" si="2340"/>
        <v>1.713673483312526E-5</v>
      </c>
      <c r="BF1787" s="13">
        <f t="shared" si="2341"/>
        <v>7.3330409614214486E-6</v>
      </c>
      <c r="BG1787" s="13">
        <f t="shared" si="2342"/>
        <v>2.0919383715946021E-6</v>
      </c>
      <c r="BH1787" s="13">
        <f t="shared" si="2343"/>
        <v>4.4758438282011001E-7</v>
      </c>
      <c r="BI1787" s="13">
        <f t="shared" si="2344"/>
        <v>7.6610968072354388E-8</v>
      </c>
      <c r="BJ1787" s="14">
        <f t="shared" si="2345"/>
        <v>0.38278134505830747</v>
      </c>
      <c r="BK1787" s="14">
        <f t="shared" si="2346"/>
        <v>0.36562981041515846</v>
      </c>
      <c r="BL1787" s="14">
        <f t="shared" si="2347"/>
        <v>0.24212075148381784</v>
      </c>
      <c r="BM1787" s="14">
        <f t="shared" si="2348"/>
        <v>0.18811673955789918</v>
      </c>
      <c r="BN1787" s="14">
        <f t="shared" si="2349"/>
        <v>0.81184694257570134</v>
      </c>
    </row>
    <row r="1788" spans="1:66" x14ac:dyDescent="0.25">
      <c r="A1788" t="s">
        <v>357</v>
      </c>
      <c r="B1788" t="s">
        <v>330</v>
      </c>
      <c r="C1788" t="s">
        <v>328</v>
      </c>
      <c r="D1788" t="s">
        <v>411</v>
      </c>
      <c r="E1788" s="10">
        <f>VLOOKUP(A1788,home!$A$2:$E$405,3,FALSE)</f>
        <v>1.9630000000000001</v>
      </c>
      <c r="F1788" s="10">
        <f>VLOOKUP(B1788,home!$B$2:$E$405,3,FALSE)</f>
        <v>0.81510000000000005</v>
      </c>
      <c r="G1788" s="10">
        <f>VLOOKUP(C1788,away!$B$2:$E$405,4,FALSE)</f>
        <v>0.91700000000000004</v>
      </c>
      <c r="H1788" s="10">
        <f>VLOOKUP(A1788,away!$A$2:$E$405,3,FALSE)</f>
        <v>1.5185</v>
      </c>
      <c r="I1788" s="10">
        <f>VLOOKUP(C1788,away!$B$2:$E$405,3,FALSE)</f>
        <v>0.7903</v>
      </c>
      <c r="J1788" s="10">
        <f>VLOOKUP(B1788,home!$B$2:$E$405,4,FALSE)</f>
        <v>1.5805</v>
      </c>
      <c r="K1788" s="12">
        <f t="shared" si="2294"/>
        <v>1.4672378721000003</v>
      </c>
      <c r="L1788" s="12">
        <f t="shared" si="2295"/>
        <v>1.896711504275</v>
      </c>
      <c r="M1788" s="13">
        <f t="shared" si="2296"/>
        <v>3.4598346870296788E-2</v>
      </c>
      <c r="N1788" s="13">
        <f t="shared" si="2297"/>
        <v>5.0764004840151963E-2</v>
      </c>
      <c r="O1788" s="13">
        <f t="shared" si="2298"/>
        <v>6.5623082537788854E-2</v>
      </c>
      <c r="P1788" s="13">
        <f t="shared" si="2299"/>
        <v>9.6284671983388012E-2</v>
      </c>
      <c r="Q1788" s="13">
        <f t="shared" si="2300"/>
        <v>3.7241435220469347E-2</v>
      </c>
      <c r="R1788" s="13">
        <f t="shared" si="2301"/>
        <v>6.2234027797706003E-2</v>
      </c>
      <c r="S1788" s="13">
        <f t="shared" si="2302"/>
        <v>6.6988302170209305E-2</v>
      </c>
      <c r="T1788" s="13">
        <f t="shared" si="2303"/>
        <v>7.0636258618376371E-2</v>
      </c>
      <c r="U1788" s="13">
        <f t="shared" si="2304"/>
        <v>9.1312122518118419E-2</v>
      </c>
      <c r="V1788" s="13">
        <f t="shared" si="2305"/>
        <v>2.0713727949560449E-2</v>
      </c>
      <c r="W1788" s="13">
        <f t="shared" si="2306"/>
        <v>1.8214014722277155E-2</v>
      </c>
      <c r="X1788" s="13">
        <f t="shared" si="2307"/>
        <v>3.4546731262777297E-2</v>
      </c>
      <c r="Y1788" s="13">
        <f t="shared" si="2308"/>
        <v>3.2762591310603259E-2</v>
      </c>
      <c r="Z1788" s="13">
        <f t="shared" si="2309"/>
        <v>3.9346665493759703E-2</v>
      </c>
      <c r="AA1788" s="13">
        <f t="shared" si="2310"/>
        <v>5.7730917753294496E-2</v>
      </c>
      <c r="AB1788" s="13">
        <f t="shared" si="2311"/>
        <v>4.2352494459361976E-2</v>
      </c>
      <c r="AC1788" s="13">
        <f t="shared" si="2312"/>
        <v>3.6027994860803585E-3</v>
      </c>
      <c r="AD1788" s="13">
        <f t="shared" si="2313"/>
        <v>6.681073050878005E-3</v>
      </c>
      <c r="AE1788" s="13">
        <f t="shared" si="2314"/>
        <v>1.2672068116501985E-2</v>
      </c>
      <c r="AF1788" s="13">
        <f t="shared" si="2315"/>
        <v>1.2017628689762874E-2</v>
      </c>
      <c r="AG1788" s="13">
        <f t="shared" si="2316"/>
        <v>7.5979915299928466E-3</v>
      </c>
      <c r="AH1788" s="13">
        <f t="shared" si="2317"/>
        <v>1.8657318274218543E-2</v>
      </c>
      <c r="AI1788" s="13">
        <f t="shared" si="2318"/>
        <v>2.7374723963756866E-2</v>
      </c>
      <c r="AJ1788" s="13">
        <f t="shared" si="2319"/>
        <v>2.0082615868953758E-2</v>
      </c>
      <c r="AK1788" s="13">
        <f t="shared" si="2320"/>
        <v>9.8219915245884738E-3</v>
      </c>
      <c r="AL1788" s="13">
        <f t="shared" si="2321"/>
        <v>4.0105311162942327E-4</v>
      </c>
      <c r="AM1788" s="13">
        <f t="shared" si="2322"/>
        <v>1.9605446813029783E-3</v>
      </c>
      <c r="AN1788" s="13">
        <f t="shared" si="2323"/>
        <v>3.7185876516725226E-3</v>
      </c>
      <c r="AO1788" s="13">
        <f t="shared" si="2324"/>
        <v>3.5265439892911156E-3</v>
      </c>
      <c r="AP1788" s="13">
        <f t="shared" si="2325"/>
        <v>2.2296121849401038E-3</v>
      </c>
      <c r="AQ1788" s="13">
        <f t="shared" si="2326"/>
        <v>1.057232770311903E-3</v>
      </c>
      <c r="AR1788" s="13">
        <f t="shared" si="2327"/>
        <v>7.0775100419261053E-3</v>
      </c>
      <c r="AS1788" s="13">
        <f t="shared" si="2328"/>
        <v>1.0384390773682042E-2</v>
      </c>
      <c r="AT1788" s="13">
        <f t="shared" si="2329"/>
        <v>7.6181857109160591E-3</v>
      </c>
      <c r="AU1788" s="13">
        <f t="shared" si="2330"/>
        <v>3.7258968639157031E-3</v>
      </c>
      <c r="AV1788" s="13">
        <f t="shared" si="2331"/>
        <v>1.3666942465689357E-3</v>
      </c>
      <c r="AW1788" s="13">
        <f t="shared" si="2332"/>
        <v>3.1002819815124972E-5</v>
      </c>
      <c r="AX1788" s="13">
        <f t="shared" si="2333"/>
        <v>4.7943090105865985E-4</v>
      </c>
      <c r="AY1788" s="13">
        <f t="shared" si="2334"/>
        <v>9.0934210554288936E-4</v>
      </c>
      <c r="AZ1788" s="13">
        <f t="shared" si="2335"/>
        <v>8.6237981645242491E-4</v>
      </c>
      <c r="BA1788" s="13">
        <f t="shared" si="2336"/>
        <v>5.4522857297329243E-4</v>
      </c>
      <c r="BB1788" s="13">
        <f t="shared" si="2337"/>
        <v>2.5853532670447115E-4</v>
      </c>
      <c r="BC1788" s="13">
        <f t="shared" si="2338"/>
        <v>9.8073385684373281E-5</v>
      </c>
      <c r="BD1788" s="13">
        <f t="shared" si="2339"/>
        <v>2.2373324530238457E-3</v>
      </c>
      <c r="BE1788" s="13">
        <f t="shared" si="2340"/>
        <v>3.2826989075549814E-3</v>
      </c>
      <c r="BF1788" s="13">
        <f t="shared" si="2341"/>
        <v>2.4082500799329836E-3</v>
      </c>
      <c r="BG1788" s="13">
        <f t="shared" si="2342"/>
        <v>1.1778252409218426E-3</v>
      </c>
      <c r="BH1788" s="13">
        <f t="shared" si="2343"/>
        <v>4.3203745004895879E-4</v>
      </c>
      <c r="BI1788" s="13">
        <f t="shared" si="2344"/>
        <v>1.2678034177546877E-4</v>
      </c>
      <c r="BJ1788" s="14">
        <f t="shared" si="2345"/>
        <v>0.29877930874772585</v>
      </c>
      <c r="BK1788" s="14">
        <f t="shared" si="2346"/>
        <v>0.2234982436767072</v>
      </c>
      <c r="BL1788" s="14">
        <f t="shared" si="2347"/>
        <v>0.43502689680805429</v>
      </c>
      <c r="BM1788" s="14">
        <f t="shared" si="2348"/>
        <v>0.64902720619071841</v>
      </c>
      <c r="BN1788" s="14">
        <f t="shared" si="2349"/>
        <v>0.34674556924980099</v>
      </c>
    </row>
    <row r="1789" spans="1:66" x14ac:dyDescent="0.25">
      <c r="A1789" t="s">
        <v>357</v>
      </c>
      <c r="B1789" t="s">
        <v>332</v>
      </c>
      <c r="C1789" t="s">
        <v>337</v>
      </c>
      <c r="D1789" t="s">
        <v>411</v>
      </c>
      <c r="E1789" s="10">
        <f>VLOOKUP(A1789,home!$A$2:$E$405,3,FALSE)</f>
        <v>1.9630000000000001</v>
      </c>
      <c r="F1789" s="10">
        <f>VLOOKUP(B1789,home!$B$2:$E$405,3,FALSE)</f>
        <v>0.61129999999999995</v>
      </c>
      <c r="G1789" s="10">
        <f>VLOOKUP(C1789,away!$B$2:$E$405,4,FALSE)</f>
        <v>1.1207</v>
      </c>
      <c r="H1789" s="10">
        <f>VLOOKUP(A1789,away!$A$2:$E$405,3,FALSE)</f>
        <v>1.5185</v>
      </c>
      <c r="I1789" s="10">
        <f>VLOOKUP(C1789,away!$B$2:$E$405,3,FALSE)</f>
        <v>0.92200000000000004</v>
      </c>
      <c r="J1789" s="10">
        <f>VLOOKUP(B1789,home!$B$2:$E$405,4,FALSE)</f>
        <v>0.65849999999999997</v>
      </c>
      <c r="K1789" s="12">
        <f t="shared" si="2294"/>
        <v>1.3448197153300001</v>
      </c>
      <c r="L1789" s="12">
        <f t="shared" si="2295"/>
        <v>0.92193753450000004</v>
      </c>
      <c r="M1789" s="13">
        <f t="shared" si="2296"/>
        <v>0.10364773944617273</v>
      </c>
      <c r="N1789" s="13">
        <f t="shared" si="2297"/>
        <v>0.13938752345660002</v>
      </c>
      <c r="O1789" s="13">
        <f t="shared" si="2298"/>
        <v>9.5556741361502884E-2</v>
      </c>
      <c r="P1789" s="13">
        <f t="shared" si="2299"/>
        <v>0.12850658971563872</v>
      </c>
      <c r="Q1789" s="13">
        <f t="shared" si="2300"/>
        <v>9.372554480772928E-2</v>
      </c>
      <c r="R1789" s="13">
        <f t="shared" si="2301"/>
        <v>4.4048673267839067E-2</v>
      </c>
      <c r="S1789" s="13">
        <f t="shared" si="2302"/>
        <v>3.9831895245818844E-2</v>
      </c>
      <c r="T1789" s="13">
        <f t="shared" si="2303"/>
        <v>8.6409097699707213E-2</v>
      </c>
      <c r="U1789" s="13">
        <f t="shared" si="2304"/>
        <v>5.9237524244719515E-2</v>
      </c>
      <c r="V1789" s="13">
        <f t="shared" si="2305"/>
        <v>5.4872408830799781E-3</v>
      </c>
      <c r="W1789" s="13">
        <f t="shared" si="2306"/>
        <v>4.2014653495826539E-2</v>
      </c>
      <c r="X1789" s="13">
        <f t="shared" si="2307"/>
        <v>3.8734886056814126E-2</v>
      </c>
      <c r="Y1789" s="13">
        <f t="shared" si="2308"/>
        <v>1.7855572675178819E-2</v>
      </c>
      <c r="Z1789" s="13">
        <f t="shared" si="2309"/>
        <v>1.353670841018254E-2</v>
      </c>
      <c r="AA1789" s="13">
        <f t="shared" si="2310"/>
        <v>1.8204432350686899E-2</v>
      </c>
      <c r="AB1789" s="13">
        <f t="shared" si="2311"/>
        <v>1.2240839765797502E-2</v>
      </c>
      <c r="AC1789" s="13">
        <f t="shared" si="2312"/>
        <v>4.252062180761798E-4</v>
      </c>
      <c r="AD1789" s="13">
        <f t="shared" si="2313"/>
        <v>1.4125533588486516E-2</v>
      </c>
      <c r="AE1789" s="13">
        <f t="shared" si="2314"/>
        <v>1.3022859610066195E-2</v>
      </c>
      <c r="AF1789" s="13">
        <f t="shared" si="2315"/>
        <v>6.00313154052203E-3</v>
      </c>
      <c r="AG1789" s="13">
        <f t="shared" si="2316"/>
        <v>1.8448374305826895E-3</v>
      </c>
      <c r="AH1789" s="13">
        <f t="shared" si="2317"/>
        <v>3.1199998942322755E-3</v>
      </c>
      <c r="AI1789" s="13">
        <f t="shared" si="2318"/>
        <v>4.1958373695910791E-3</v>
      </c>
      <c r="AJ1789" s="13">
        <f t="shared" si="2319"/>
        <v>2.8213224084722259E-3</v>
      </c>
      <c r="AK1789" s="13">
        <f t="shared" si="2320"/>
        <v>1.2647233327385892E-3</v>
      </c>
      <c r="AL1789" s="13">
        <f t="shared" si="2321"/>
        <v>2.108750323077954E-5</v>
      </c>
      <c r="AM1789" s="13">
        <f t="shared" si="2322"/>
        <v>3.799259211870559E-3</v>
      </c>
      <c r="AN1789" s="13">
        <f t="shared" si="2323"/>
        <v>3.5026796707183562E-3</v>
      </c>
      <c r="AO1789" s="13">
        <f t="shared" si="2324"/>
        <v>1.6146259298826765E-3</v>
      </c>
      <c r="AP1789" s="13">
        <f t="shared" si="2325"/>
        <v>4.9619474964526832E-4</v>
      </c>
      <c r="AQ1789" s="13">
        <f t="shared" si="2326"/>
        <v>1.1436514102995084E-4</v>
      </c>
      <c r="AR1789" s="13">
        <f t="shared" si="2327"/>
        <v>5.7528900202575314E-4</v>
      </c>
      <c r="AS1789" s="13">
        <f t="shared" si="2328"/>
        <v>7.7365999193675311E-4</v>
      </c>
      <c r="AT1789" s="13">
        <f t="shared" si="2329"/>
        <v>5.2021660505929736E-4</v>
      </c>
      <c r="AU1789" s="13">
        <f t="shared" si="2330"/>
        <v>2.3319918224192767E-4</v>
      </c>
      <c r="AV1789" s="13">
        <f t="shared" si="2331"/>
        <v>7.840271446944453E-5</v>
      </c>
      <c r="AW1789" s="13">
        <f t="shared" si="2332"/>
        <v>7.2625347812291713E-7</v>
      </c>
      <c r="AX1789" s="13">
        <f t="shared" si="2333"/>
        <v>8.5155311529543998E-4</v>
      </c>
      <c r="AY1789" s="13">
        <f t="shared" si="2334"/>
        <v>7.8507877961127217E-4</v>
      </c>
      <c r="AZ1789" s="13">
        <f t="shared" si="2335"/>
        <v>3.6189679723154256E-4</v>
      </c>
      <c r="BA1789" s="13">
        <f t="shared" si="2336"/>
        <v>1.1121541366103163E-4</v>
      </c>
      <c r="BB1789" s="13">
        <f t="shared" si="2337"/>
        <v>2.5633416067262274E-5</v>
      </c>
      <c r="BC1789" s="13">
        <f t="shared" si="2338"/>
        <v>4.7264816819728948E-6</v>
      </c>
      <c r="BD1789" s="13">
        <f t="shared" si="2339"/>
        <v>8.8396754025431379E-5</v>
      </c>
      <c r="BE1789" s="13">
        <f t="shared" si="2340"/>
        <v>1.1887769758457666E-4</v>
      </c>
      <c r="BF1789" s="13">
        <f t="shared" si="2341"/>
        <v>7.9934535712388117E-5</v>
      </c>
      <c r="BG1789" s="13">
        <f t="shared" si="2342"/>
        <v>3.5832513187256489E-5</v>
      </c>
      <c r="BH1789" s="13">
        <f t="shared" si="2343"/>
        <v>1.2047067546011192E-5</v>
      </c>
      <c r="BI1789" s="13">
        <f t="shared" si="2344"/>
        <v>3.2402267895576115E-6</v>
      </c>
      <c r="BJ1789" s="14">
        <f t="shared" si="2345"/>
        <v>0.46479086906820888</v>
      </c>
      <c r="BK1789" s="14">
        <f t="shared" si="2346"/>
        <v>0.27870483779162852</v>
      </c>
      <c r="BL1789" s="14">
        <f t="shared" si="2347"/>
        <v>0.24320919028615842</v>
      </c>
      <c r="BM1789" s="14">
        <f t="shared" si="2348"/>
        <v>0.39458444097456236</v>
      </c>
      <c r="BN1789" s="14">
        <f t="shared" si="2349"/>
        <v>0.60487281205548271</v>
      </c>
    </row>
    <row r="1790" spans="1:66" x14ac:dyDescent="0.25">
      <c r="A1790" t="s">
        <v>290</v>
      </c>
      <c r="B1790" t="s">
        <v>297</v>
      </c>
      <c r="C1790" t="s">
        <v>296</v>
      </c>
      <c r="D1790" t="s">
        <v>411</v>
      </c>
      <c r="E1790" s="10">
        <f>VLOOKUP(A1790,home!$A$2:$E$405,3,FALSE)</f>
        <v>1.6512</v>
      </c>
      <c r="F1790" s="10">
        <f>VLOOKUP(B1790,home!$B$2:$E$405,3,FALSE)</f>
        <v>1.1734</v>
      </c>
      <c r="G1790" s="10">
        <f>VLOOKUP(C1790,away!$B$2:$E$405,4,FALSE)</f>
        <v>0.8327</v>
      </c>
      <c r="H1790" s="10">
        <f>VLOOKUP(A1790,away!$A$2:$E$405,3,FALSE)</f>
        <v>1.1418999999999999</v>
      </c>
      <c r="I1790" s="10">
        <f>VLOOKUP(C1790,away!$B$2:$E$405,3,FALSE)</f>
        <v>0.54730000000000001</v>
      </c>
      <c r="J1790" s="10">
        <f>VLOOKUP(B1790,home!$B$2:$E$405,4,FALSE)</f>
        <v>0.76629999999999998</v>
      </c>
      <c r="K1790" s="12">
        <f t="shared" si="2294"/>
        <v>1.6133713052159999</v>
      </c>
      <c r="L1790" s="12">
        <f t="shared" si="2295"/>
        <v>0.47890828098099991</v>
      </c>
      <c r="M1790" s="13">
        <f t="shared" si="2296"/>
        <v>0.12340550145675923</v>
      </c>
      <c r="N1790" s="13">
        <f t="shared" si="2297"/>
        <v>0.19909889495612662</v>
      </c>
      <c r="O1790" s="13">
        <f t="shared" si="2298"/>
        <v>5.9099916566254851E-2</v>
      </c>
      <c r="P1790" s="13">
        <f t="shared" si="2299"/>
        <v>9.5350109528655275E-2</v>
      </c>
      <c r="Q1790" s="13">
        <f t="shared" si="2300"/>
        <v>0.16061022201121467</v>
      </c>
      <c r="R1790" s="13">
        <f t="shared" si="2301"/>
        <v>1.4151719724432811E-2</v>
      </c>
      <c r="S1790" s="13">
        <f t="shared" si="2302"/>
        <v>1.8418229495044496E-2</v>
      </c>
      <c r="T1790" s="13">
        <f t="shared" si="2303"/>
        <v>7.6917565331367579E-2</v>
      </c>
      <c r="U1790" s="13">
        <f t="shared" si="2304"/>
        <v>2.2831978522859172E-2</v>
      </c>
      <c r="V1790" s="13">
        <f t="shared" si="2305"/>
        <v>1.5812190785169415E-3</v>
      </c>
      <c r="W1790" s="13">
        <f t="shared" si="2306"/>
        <v>8.6374641172421621E-2</v>
      </c>
      <c r="X1790" s="13">
        <f t="shared" si="2307"/>
        <v>4.1365530924235137E-2</v>
      </c>
      <c r="Y1790" s="13">
        <f t="shared" si="2308"/>
        <v>9.9051476533959185E-3</v>
      </c>
      <c r="Z1790" s="13">
        <f t="shared" si="2309"/>
        <v>2.2591252553843424E-3</v>
      </c>
      <c r="AA1790" s="13">
        <f t="shared" si="2310"/>
        <v>3.6448078619258652E-3</v>
      </c>
      <c r="AB1790" s="13">
        <f t="shared" si="2311"/>
        <v>2.9402142087284365E-3</v>
      </c>
      <c r="AC1790" s="13">
        <f t="shared" si="2312"/>
        <v>7.6358737326136754E-5</v>
      </c>
      <c r="AD1790" s="13">
        <f t="shared" si="2313"/>
        <v>3.48385918914784E-2</v>
      </c>
      <c r="AE1790" s="13">
        <f t="shared" si="2314"/>
        <v>1.6684490154546525E-2</v>
      </c>
      <c r="AF1790" s="13">
        <f t="shared" si="2315"/>
        <v>3.9951702494791458E-3</v>
      </c>
      <c r="AG1790" s="13">
        <f t="shared" si="2316"/>
        <v>6.3777337213483001E-4</v>
      </c>
      <c r="AH1790" s="13">
        <f t="shared" si="2317"/>
        <v>2.7047844814421943E-4</v>
      </c>
      <c r="AI1790" s="13">
        <f t="shared" si="2318"/>
        <v>4.3638216691523746E-4</v>
      </c>
      <c r="AJ1790" s="13">
        <f t="shared" si="2319"/>
        <v>3.5202323310451158E-4</v>
      </c>
      <c r="AK1790" s="13">
        <f t="shared" si="2320"/>
        <v>1.8931472768672728E-4</v>
      </c>
      <c r="AL1790" s="13">
        <f t="shared" si="2321"/>
        <v>2.359964144732436E-6</v>
      </c>
      <c r="AM1790" s="13">
        <f t="shared" si="2322"/>
        <v>1.1241516894368402E-2</v>
      </c>
      <c r="AN1790" s="13">
        <f t="shared" si="2323"/>
        <v>5.3836555315008409E-3</v>
      </c>
      <c r="AO1790" s="13">
        <f t="shared" si="2324"/>
        <v>1.2891386079924591E-3</v>
      </c>
      <c r="AP1790" s="13">
        <f t="shared" si="2325"/>
        <v>2.057930515666359E-4</v>
      </c>
      <c r="AQ1790" s="13">
        <f t="shared" si="2326"/>
        <v>2.4638999140902968E-5</v>
      </c>
      <c r="AR1790" s="13">
        <f t="shared" si="2327"/>
        <v>2.5906873728631342E-5</v>
      </c>
      <c r="AS1790" s="13">
        <f t="shared" si="2328"/>
        <v>4.1797406681628043E-5</v>
      </c>
      <c r="AT1790" s="13">
        <f t="shared" si="2329"/>
        <v>3.3717368286291108E-5</v>
      </c>
      <c r="AU1790" s="13">
        <f t="shared" si="2330"/>
        <v>1.8132878160167344E-5</v>
      </c>
      <c r="AV1790" s="13">
        <f t="shared" si="2331"/>
        <v>7.313766326147976E-6</v>
      </c>
      <c r="AW1790" s="13">
        <f t="shared" si="2332"/>
        <v>5.06511813645124E-8</v>
      </c>
      <c r="AX1790" s="13">
        <f t="shared" si="2333"/>
        <v>3.0227901307458109E-3</v>
      </c>
      <c r="AY1790" s="13">
        <f t="shared" si="2334"/>
        <v>1.4476392252818083E-3</v>
      </c>
      <c r="AZ1790" s="13">
        <f t="shared" si="2335"/>
        <v>3.4664320643018853E-4</v>
      </c>
      <c r="BA1790" s="13">
        <f t="shared" si="2336"/>
        <v>5.5336767368407831E-5</v>
      </c>
      <c r="BB1790" s="13">
        <f t="shared" si="2337"/>
        <v>6.625309033862421E-6</v>
      </c>
      <c r="BC1790" s="13">
        <f t="shared" si="2338"/>
        <v>6.345830720749885E-7</v>
      </c>
      <c r="BD1790" s="13">
        <f t="shared" si="2339"/>
        <v>2.0678360604951084E-6</v>
      </c>
      <c r="BE1790" s="13">
        <f t="shared" si="2340"/>
        <v>3.336187363893704E-6</v>
      </c>
      <c r="BF1790" s="13">
        <f t="shared" si="2341"/>
        <v>2.6912544808651565E-6</v>
      </c>
      <c r="BG1790" s="13">
        <f t="shared" si="2342"/>
        <v>1.4473309181539415E-6</v>
      </c>
      <c r="BH1790" s="13">
        <f t="shared" si="2343"/>
        <v>5.8377054312537443E-7</v>
      </c>
      <c r="BI1790" s="13">
        <f t="shared" si="2344"/>
        <v>1.8836772862176753E-7</v>
      </c>
      <c r="BJ1790" s="14">
        <f t="shared" si="2345"/>
        <v>0.65345244002290181</v>
      </c>
      <c r="BK1790" s="14">
        <f t="shared" si="2346"/>
        <v>0.24028141748572865</v>
      </c>
      <c r="BL1790" s="14">
        <f t="shared" si="2347"/>
        <v>0.10405401850032987</v>
      </c>
      <c r="BM1790" s="14">
        <f t="shared" si="2348"/>
        <v>0.34688304844680073</v>
      </c>
      <c r="BN1790" s="14">
        <f t="shared" si="2349"/>
        <v>0.65171636424344348</v>
      </c>
    </row>
    <row r="1791" spans="1:66" x14ac:dyDescent="0.25">
      <c r="A1791" t="s">
        <v>290</v>
      </c>
      <c r="B1791" t="s">
        <v>299</v>
      </c>
      <c r="C1791" t="s">
        <v>292</v>
      </c>
      <c r="D1791" t="s">
        <v>411</v>
      </c>
      <c r="E1791" s="10">
        <f>VLOOKUP(A1791,home!$A$2:$E$405,3,FALSE)</f>
        <v>1.6512</v>
      </c>
      <c r="F1791" s="10">
        <f>VLOOKUP(B1791,home!$B$2:$E$405,3,FALSE)</f>
        <v>0.87060000000000004</v>
      </c>
      <c r="G1791" s="10">
        <f>VLOOKUP(C1791,away!$B$2:$E$405,4,FALSE)</f>
        <v>1.0497000000000001</v>
      </c>
      <c r="H1791" s="10">
        <f>VLOOKUP(A1791,away!$A$2:$E$405,3,FALSE)</f>
        <v>1.1418999999999999</v>
      </c>
      <c r="I1791" s="10">
        <f>VLOOKUP(C1791,away!$B$2:$E$405,3,FALSE)</f>
        <v>0.40870000000000001</v>
      </c>
      <c r="J1791" s="10">
        <f>VLOOKUP(B1791,home!$B$2:$E$405,4,FALSE)</f>
        <v>1.0947</v>
      </c>
      <c r="K1791" s="12">
        <f t="shared" si="2294"/>
        <v>1.5089801955840003</v>
      </c>
      <c r="L1791" s="12">
        <f t="shared" si="2295"/>
        <v>0.51089050199099995</v>
      </c>
      <c r="M1791" s="13">
        <f t="shared" si="2296"/>
        <v>0.13267261886243498</v>
      </c>
      <c r="N1791" s="13">
        <f t="shared" si="2297"/>
        <v>0.20020035435967867</v>
      </c>
      <c r="O1791" s="13">
        <f t="shared" si="2298"/>
        <v>6.7781180851090014E-2</v>
      </c>
      <c r="P1791" s="13">
        <f t="shared" si="2299"/>
        <v>0.10228045953759231</v>
      </c>
      <c r="Q1791" s="13">
        <f t="shared" si="2300"/>
        <v>0.15104918493882707</v>
      </c>
      <c r="R1791" s="13">
        <f t="shared" si="2301"/>
        <v>1.7314380755278063E-2</v>
      </c>
      <c r="S1791" s="13">
        <f t="shared" si="2302"/>
        <v>1.9712606287790473E-2</v>
      </c>
      <c r="T1791" s="13">
        <f t="shared" si="2303"/>
        <v>7.7169593918728754E-2</v>
      </c>
      <c r="U1791" s="13">
        <f t="shared" si="2304"/>
        <v>2.6127057658515342E-2</v>
      </c>
      <c r="V1791" s="13">
        <f t="shared" si="2305"/>
        <v>1.6885460425371528E-3</v>
      </c>
      <c r="W1791" s="13">
        <f t="shared" si="2306"/>
        <v>7.5976742877265052E-2</v>
      </c>
      <c r="X1791" s="13">
        <f t="shared" si="2307"/>
        <v>3.8815796308207071E-2</v>
      </c>
      <c r="Y1791" s="13">
        <f t="shared" si="2308"/>
        <v>9.9153108305401558E-3</v>
      </c>
      <c r="Z1791" s="13">
        <f t="shared" si="2309"/>
        <v>2.9485842252424395E-3</v>
      </c>
      <c r="AA1791" s="13">
        <f t="shared" si="2310"/>
        <v>4.4493552009022344E-3</v>
      </c>
      <c r="AB1791" s="13">
        <f t="shared" si="2311"/>
        <v>3.356994440640072E-3</v>
      </c>
      <c r="AC1791" s="13">
        <f t="shared" si="2312"/>
        <v>8.1358754853628026E-5</v>
      </c>
      <c r="AD1791" s="13">
        <f t="shared" si="2313"/>
        <v>2.8661850081692666E-2</v>
      </c>
      <c r="AE1791" s="13">
        <f t="shared" si="2314"/>
        <v>1.4643066976226747E-2</v>
      </c>
      <c r="AF1791" s="13">
        <f t="shared" si="2315"/>
        <v>3.7405019190861581E-3</v>
      </c>
      <c r="AG1791" s="13">
        <f t="shared" si="2316"/>
        <v>6.3699563438007528E-4</v>
      </c>
      <c r="AH1791" s="13">
        <f t="shared" si="2317"/>
        <v>3.7660091874921331E-4</v>
      </c>
      <c r="AI1791" s="13">
        <f t="shared" si="2318"/>
        <v>5.6828332803130215E-4</v>
      </c>
      <c r="AJ1791" s="13">
        <f t="shared" si="2319"/>
        <v>4.2876414373990056E-4</v>
      </c>
      <c r="AK1791" s="13">
        <f t="shared" si="2320"/>
        <v>2.1566553382668059E-4</v>
      </c>
      <c r="AL1791" s="13">
        <f t="shared" si="2321"/>
        <v>2.5088555288001555E-6</v>
      </c>
      <c r="AM1791" s="13">
        <f t="shared" si="2322"/>
        <v>8.6500328284143772E-3</v>
      </c>
      <c r="AN1791" s="13">
        <f t="shared" si="2323"/>
        <v>4.4192196139472501E-3</v>
      </c>
      <c r="AO1791" s="13">
        <f t="shared" si="2324"/>
        <v>1.1288686634889917E-3</v>
      </c>
      <c r="AP1791" s="13">
        <f t="shared" si="2325"/>
        <v>1.9224275939060004E-4</v>
      </c>
      <c r="AQ1791" s="13">
        <f t="shared" si="2326"/>
        <v>2.4553749962299667E-5</v>
      </c>
      <c r="AR1791" s="13">
        <f t="shared" si="2327"/>
        <v>3.8480366486011492E-5</v>
      </c>
      <c r="AS1791" s="13">
        <f t="shared" si="2328"/>
        <v>5.8066110946205628E-5</v>
      </c>
      <c r="AT1791" s="13">
        <f t="shared" si="2329"/>
        <v>4.3810305726203823E-5</v>
      </c>
      <c r="AU1791" s="13">
        <f t="shared" si="2330"/>
        <v>2.2036294567773972E-5</v>
      </c>
      <c r="AV1791" s="13">
        <f t="shared" si="2331"/>
        <v>8.3130830217065477E-6</v>
      </c>
      <c r="AW1791" s="13">
        <f t="shared" si="2332"/>
        <v>5.3726001683968515E-8</v>
      </c>
      <c r="AX1791" s="13">
        <f t="shared" si="2333"/>
        <v>2.1754547048714592E-3</v>
      </c>
      <c r="AY1791" s="13">
        <f t="shared" si="2334"/>
        <v>1.1114191462304624E-3</v>
      </c>
      <c r="AZ1791" s="13">
        <f t="shared" si="2335"/>
        <v>2.8390674277004475E-4</v>
      </c>
      <c r="BA1791" s="13">
        <f t="shared" si="2336"/>
        <v>4.8348419444139278E-5</v>
      </c>
      <c r="BB1791" s="13">
        <f t="shared" si="2337"/>
        <v>6.1751870700719339E-6</v>
      </c>
      <c r="BC1791" s="13">
        <f t="shared" si="2338"/>
        <v>6.3096888442347674E-7</v>
      </c>
      <c r="BD1791" s="13">
        <f t="shared" si="2339"/>
        <v>3.2765422918060087E-6</v>
      </c>
      <c r="BE1791" s="13">
        <f t="shared" si="2340"/>
        <v>4.9442374283286791E-6</v>
      </c>
      <c r="BF1791" s="13">
        <f t="shared" si="2341"/>
        <v>3.7303781808065735E-6</v>
      </c>
      <c r="BG1791" s="13">
        <f t="shared" si="2342"/>
        <v>1.8763555989585974E-6</v>
      </c>
      <c r="BH1791" s="13">
        <f t="shared" si="2343"/>
        <v>7.0784585967541914E-7</v>
      </c>
      <c r="BI1791" s="13">
        <f t="shared" si="2344"/>
        <v>2.1362507675526775E-7</v>
      </c>
      <c r="BJ1791" s="14">
        <f t="shared" si="2345"/>
        <v>0.61885025062910648</v>
      </c>
      <c r="BK1791" s="14">
        <f t="shared" si="2346"/>
        <v>0.25754951748696786</v>
      </c>
      <c r="BL1791" s="14">
        <f t="shared" si="2347"/>
        <v>0.12080373797595706</v>
      </c>
      <c r="BM1791" s="14">
        <f t="shared" si="2348"/>
        <v>0.32774254559214389</v>
      </c>
      <c r="BN1791" s="14">
        <f t="shared" si="2349"/>
        <v>0.6712981793049011</v>
      </c>
    </row>
    <row r="1792" spans="1:66" x14ac:dyDescent="0.25">
      <c r="A1792" t="s">
        <v>290</v>
      </c>
      <c r="B1792" t="s">
        <v>304</v>
      </c>
      <c r="C1792" t="s">
        <v>315</v>
      </c>
      <c r="D1792" t="s">
        <v>411</v>
      </c>
      <c r="E1792" s="10">
        <f>VLOOKUP(A1792,home!$A$2:$E$405,3,FALSE)</f>
        <v>1.6512</v>
      </c>
      <c r="F1792" s="10">
        <f>VLOOKUP(B1792,home!$B$2:$E$405,3,FALSE)</f>
        <v>0.8327</v>
      </c>
      <c r="G1792" s="10">
        <f>VLOOKUP(C1792,away!$B$2:$E$405,4,FALSE)</f>
        <v>0.72670000000000001</v>
      </c>
      <c r="H1792" s="10">
        <f>VLOOKUP(A1792,away!$A$2:$E$405,3,FALSE)</f>
        <v>1.1418999999999999</v>
      </c>
      <c r="I1792" s="10">
        <f>VLOOKUP(C1792,away!$B$2:$E$405,3,FALSE)</f>
        <v>1.4012</v>
      </c>
      <c r="J1792" s="10">
        <f>VLOOKUP(B1792,home!$B$2:$E$405,4,FALSE)</f>
        <v>0.71150000000000002</v>
      </c>
      <c r="K1792" s="12">
        <f t="shared" si="2294"/>
        <v>0.99917924620799992</v>
      </c>
      <c r="L1792" s="12">
        <f t="shared" si="2295"/>
        <v>1.1384215442200001</v>
      </c>
      <c r="M1792" s="13">
        <f t="shared" si="2296"/>
        <v>0.11793746054111096</v>
      </c>
      <c r="N1792" s="13">
        <f t="shared" si="2297"/>
        <v>0.11784066292315298</v>
      </c>
      <c r="O1792" s="13">
        <f t="shared" si="2298"/>
        <v>0.13426254595059683</v>
      </c>
      <c r="P1792" s="13">
        <f t="shared" si="2299"/>
        <v>0.13415234945688431</v>
      </c>
      <c r="Q1792" s="13">
        <f t="shared" si="2300"/>
        <v>5.887197237610349E-2</v>
      </c>
      <c r="R1792" s="13">
        <f t="shared" si="2301"/>
        <v>7.6423687445993607E-2</v>
      </c>
      <c r="S1792" s="13">
        <f t="shared" si="2302"/>
        <v>3.8149144432630504E-2</v>
      </c>
      <c r="T1792" s="13">
        <f t="shared" si="2303"/>
        <v>6.7021121703680922E-2</v>
      </c>
      <c r="U1792" s="13">
        <f t="shared" si="2304"/>
        <v>7.6360962414723677E-2</v>
      </c>
      <c r="V1792" s="13">
        <f t="shared" si="2305"/>
        <v>4.8215736373482697E-3</v>
      </c>
      <c r="W1792" s="13">
        <f t="shared" si="2306"/>
        <v>1.9607884327177763E-2</v>
      </c>
      <c r="X1792" s="13">
        <f t="shared" si="2307"/>
        <v>2.2322037954632844E-2</v>
      </c>
      <c r="Y1792" s="13">
        <f t="shared" si="2308"/>
        <v>1.270594445922529E-2</v>
      </c>
      <c r="Z1792" s="13">
        <f t="shared" si="2309"/>
        <v>2.9000790759084894E-2</v>
      </c>
      <c r="AA1792" s="13">
        <f t="shared" si="2310"/>
        <v>2.8976988250098375E-2</v>
      </c>
      <c r="AB1792" s="13">
        <f t="shared" si="2311"/>
        <v>1.447660263855568E-2</v>
      </c>
      <c r="AC1792" s="13">
        <f t="shared" si="2312"/>
        <v>3.4277988762112502E-4</v>
      </c>
      <c r="AD1792" s="13">
        <f t="shared" si="2313"/>
        <v>4.8979477704407821E-3</v>
      </c>
      <c r="AE1792" s="13">
        <f t="shared" si="2314"/>
        <v>5.5759292643341009E-3</v>
      </c>
      <c r="AF1792" s="13">
        <f t="shared" si="2315"/>
        <v>3.1738790017823591E-3</v>
      </c>
      <c r="AG1792" s="13">
        <f t="shared" si="2316"/>
        <v>1.204404078125502E-3</v>
      </c>
      <c r="AH1792" s="13">
        <f t="shared" si="2317"/>
        <v>8.2537812498896367E-3</v>
      </c>
      <c r="AI1792" s="13">
        <f t="shared" si="2318"/>
        <v>8.2470069276304493E-3</v>
      </c>
      <c r="AJ1792" s="13">
        <f t="shared" si="2319"/>
        <v>4.1201190827109728E-3</v>
      </c>
      <c r="AK1792" s="13">
        <f t="shared" si="2320"/>
        <v>1.3722458264501154E-3</v>
      </c>
      <c r="AL1792" s="13">
        <f t="shared" si="2321"/>
        <v>1.5596309115002927E-5</v>
      </c>
      <c r="AM1792" s="13">
        <f t="shared" si="2322"/>
        <v>9.7878555224703524E-4</v>
      </c>
      <c r="AN1792" s="13">
        <f t="shared" si="2323"/>
        <v>1.1142705598492953E-3</v>
      </c>
      <c r="AO1792" s="13">
        <f t="shared" si="2324"/>
        <v>6.3425480571125954E-4</v>
      </c>
      <c r="AP1792" s="13">
        <f t="shared" si="2325"/>
        <v>2.4068311178225609E-4</v>
      </c>
      <c r="AQ1792" s="13">
        <f t="shared" si="2326"/>
        <v>6.8499709945707741E-5</v>
      </c>
      <c r="AR1792" s="13">
        <f t="shared" si="2327"/>
        <v>1.8792564792306865E-3</v>
      </c>
      <c r="AS1792" s="13">
        <f t="shared" si="2328"/>
        <v>1.8777140723492173E-3</v>
      </c>
      <c r="AT1792" s="13">
        <f t="shared" si="2329"/>
        <v>9.3808646570202228E-4</v>
      </c>
      <c r="AU1792" s="13">
        <f t="shared" si="2330"/>
        <v>3.1243884255935785E-4</v>
      </c>
      <c r="AV1792" s="13">
        <f t="shared" si="2331"/>
        <v>7.8045601798639773E-5</v>
      </c>
      <c r="AW1792" s="13">
        <f t="shared" si="2332"/>
        <v>4.9279449111650398E-7</v>
      </c>
      <c r="AX1792" s="13">
        <f t="shared" si="2333"/>
        <v>1.6299703504891219E-4</v>
      </c>
      <c r="AY1792" s="13">
        <f t="shared" si="2334"/>
        <v>1.8555933634366406E-4</v>
      </c>
      <c r="AZ1792" s="13">
        <f t="shared" si="2335"/>
        <v>1.0562237311239624E-4</v>
      </c>
      <c r="BA1792" s="13">
        <f t="shared" si="2336"/>
        <v>4.0080928367598382E-5</v>
      </c>
      <c r="BB1792" s="13">
        <f t="shared" si="2337"/>
        <v>1.1407248091503144E-5</v>
      </c>
      <c r="BC1792" s="13">
        <f t="shared" si="2338"/>
        <v>2.597251397525929E-6</v>
      </c>
      <c r="BD1792" s="13">
        <f t="shared" si="2339"/>
        <v>3.5656434384520678E-4</v>
      </c>
      <c r="BE1792" s="13">
        <f t="shared" si="2340"/>
        <v>3.5627169230790379E-4</v>
      </c>
      <c r="BF1792" s="13">
        <f t="shared" si="2341"/>
        <v>1.7798964048272987E-4</v>
      </c>
      <c r="BG1792" s="13">
        <f t="shared" si="2342"/>
        <v>5.9281184936788984E-5</v>
      </c>
      <c r="BH1792" s="13">
        <f t="shared" si="2343"/>
        <v>1.4808132419864463E-5</v>
      </c>
      <c r="BI1792" s="13">
        <f t="shared" si="2344"/>
        <v>2.959195717805685E-6</v>
      </c>
      <c r="BJ1792" s="14">
        <f t="shared" si="2345"/>
        <v>0.31676654177055313</v>
      </c>
      <c r="BK1792" s="14">
        <f t="shared" si="2346"/>
        <v>0.2956044636010538</v>
      </c>
      <c r="BL1792" s="14">
        <f t="shared" si="2347"/>
        <v>0.35854735543799965</v>
      </c>
      <c r="BM1792" s="14">
        <f t="shared" si="2348"/>
        <v>0.36024540633299684</v>
      </c>
      <c r="BN1792" s="14">
        <f t="shared" si="2349"/>
        <v>0.63948867869384229</v>
      </c>
    </row>
    <row r="1793" spans="1:66" x14ac:dyDescent="0.25">
      <c r="A1793" t="s">
        <v>290</v>
      </c>
      <c r="B1793" t="s">
        <v>300</v>
      </c>
      <c r="C1793" t="s">
        <v>295</v>
      </c>
      <c r="D1793" t="s">
        <v>411</v>
      </c>
      <c r="E1793" s="10">
        <f>VLOOKUP(A1793,home!$A$2:$E$405,3,FALSE)</f>
        <v>1.6512</v>
      </c>
      <c r="F1793" s="10">
        <f>VLOOKUP(B1793,home!$B$2:$E$405,3,FALSE)</f>
        <v>0.79490000000000005</v>
      </c>
      <c r="G1793" s="10">
        <f>VLOOKUP(C1793,away!$B$2:$E$405,4,FALSE)</f>
        <v>0.79490000000000005</v>
      </c>
      <c r="H1793" s="10">
        <f>VLOOKUP(A1793,away!$A$2:$E$405,3,FALSE)</f>
        <v>1.1418999999999999</v>
      </c>
      <c r="I1793" s="10">
        <f>VLOOKUP(C1793,away!$B$2:$E$405,3,FALSE)</f>
        <v>1.0399</v>
      </c>
      <c r="J1793" s="10">
        <f>VLOOKUP(B1793,home!$B$2:$E$405,4,FALSE)</f>
        <v>1.1494</v>
      </c>
      <c r="K1793" s="12">
        <f t="shared" si="2294"/>
        <v>1.0433371557120001</v>
      </c>
      <c r="L1793" s="12">
        <f t="shared" si="2295"/>
        <v>1.3648686044140002</v>
      </c>
      <c r="M1793" s="13">
        <f t="shared" si="2296"/>
        <v>8.9976589412609886E-2</v>
      </c>
      <c r="N1793" s="13">
        <f t="shared" si="2297"/>
        <v>9.3875918878418868E-2</v>
      </c>
      <c r="O1793" s="13">
        <f t="shared" si="2298"/>
        <v>0.12280622202152036</v>
      </c>
      <c r="P1793" s="13">
        <f t="shared" si="2299"/>
        <v>0.12812829438766943</v>
      </c>
      <c r="Q1793" s="13">
        <f t="shared" si="2300"/>
        <v>4.8972117096229999E-2</v>
      </c>
      <c r="R1793" s="13">
        <f t="shared" si="2301"/>
        <v>8.3807178431934193E-2</v>
      </c>
      <c r="S1793" s="13">
        <f t="shared" si="2302"/>
        <v>4.5614253468226389E-2</v>
      </c>
      <c r="T1793" s="13">
        <f t="shared" si="2303"/>
        <v>6.6840505116330426E-2</v>
      </c>
      <c r="U1793" s="13">
        <f t="shared" si="2304"/>
        <v>8.7439143173422301E-2</v>
      </c>
      <c r="V1793" s="13">
        <f t="shared" si="2305"/>
        <v>7.2172804242191272E-3</v>
      </c>
      <c r="W1793" s="13">
        <f t="shared" si="2306"/>
        <v>1.7031476453458542E-2</v>
      </c>
      <c r="X1793" s="13">
        <f t="shared" si="2307"/>
        <v>2.3245727498141865E-2</v>
      </c>
      <c r="Y1793" s="13">
        <f t="shared" si="2308"/>
        <v>1.586368182448852E-2</v>
      </c>
      <c r="Z1793" s="13">
        <f t="shared" si="2309"/>
        <v>3.8128595555423028E-2</v>
      </c>
      <c r="AA1793" s="13">
        <f t="shared" si="2310"/>
        <v>3.9780980438088268E-2</v>
      </c>
      <c r="AB1793" s="13">
        <f t="shared" si="2311"/>
        <v>2.0752487490854864E-2</v>
      </c>
      <c r="AC1793" s="13">
        <f t="shared" si="2312"/>
        <v>6.4234613477630439E-4</v>
      </c>
      <c r="AD1793" s="13">
        <f t="shared" si="2313"/>
        <v>4.4423930501318338E-3</v>
      </c>
      <c r="AE1793" s="13">
        <f t="shared" si="2314"/>
        <v>6.0632828025918893E-3</v>
      </c>
      <c r="AF1793" s="13">
        <f t="shared" si="2315"/>
        <v>4.137792168470501E-3</v>
      </c>
      <c r="AG1793" s="13">
        <f t="shared" si="2316"/>
        <v>1.88251420744517E-3</v>
      </c>
      <c r="AH1793" s="13">
        <f t="shared" si="2317"/>
        <v>1.3010130750999022E-2</v>
      </c>
      <c r="AI1793" s="13">
        <f t="shared" si="2318"/>
        <v>1.3573952813188548E-2</v>
      </c>
      <c r="AJ1793" s="13">
        <f t="shared" si="2319"/>
        <v>7.081104659940521E-3</v>
      </c>
      <c r="AK1793" s="13">
        <f t="shared" si="2320"/>
        <v>2.4626598650671115E-3</v>
      </c>
      <c r="AL1793" s="13">
        <f t="shared" si="2321"/>
        <v>3.6588501605892398E-5</v>
      </c>
      <c r="AM1793" s="13">
        <f t="shared" si="2322"/>
        <v>9.2698274589586116E-4</v>
      </c>
      <c r="AN1793" s="13">
        <f t="shared" si="2323"/>
        <v>1.2652096467067418E-3</v>
      </c>
      <c r="AO1793" s="13">
        <f t="shared" si="2324"/>
        <v>8.6342246239588057E-4</v>
      </c>
      <c r="AP1793" s="13">
        <f t="shared" si="2325"/>
        <v>3.9281940375665488E-4</v>
      </c>
      <c r="AQ1793" s="13">
        <f t="shared" si="2326"/>
        <v>1.3403671784802134E-4</v>
      </c>
      <c r="AR1793" s="13">
        <f t="shared" si="2327"/>
        <v>3.5514238002719405E-3</v>
      </c>
      <c r="AS1793" s="13">
        <f t="shared" si="2328"/>
        <v>3.7053324065036285E-3</v>
      </c>
      <c r="AT1793" s="13">
        <f t="shared" si="2329"/>
        <v>1.9329554869844982E-3</v>
      </c>
      <c r="AU1793" s="13">
        <f t="shared" si="2330"/>
        <v>6.7224142663610358E-4</v>
      </c>
      <c r="AV1793" s="13">
        <f t="shared" si="2331"/>
        <v>1.7534361450457234E-4</v>
      </c>
      <c r="AW1793" s="13">
        <f t="shared" si="2332"/>
        <v>1.4472969319538492E-6</v>
      </c>
      <c r="AX1793" s="13">
        <f t="shared" si="2333"/>
        <v>1.6119259024951455E-4</v>
      </c>
      <c r="AY1793" s="13">
        <f t="shared" si="2334"/>
        <v>2.2000670569573267E-4</v>
      </c>
      <c r="AZ1793" s="13">
        <f t="shared" si="2335"/>
        <v>1.5014012268232819E-4</v>
      </c>
      <c r="BA1793" s="13">
        <f t="shared" si="2336"/>
        <v>6.8307179903991994E-5</v>
      </c>
      <c r="BB1793" s="13">
        <f t="shared" si="2337"/>
        <v>2.3307581326754403E-5</v>
      </c>
      <c r="BC1793" s="13">
        <f t="shared" si="2338"/>
        <v>6.3623571995426183E-6</v>
      </c>
      <c r="BD1793" s="13">
        <f t="shared" si="2339"/>
        <v>8.0787114099330421E-4</v>
      </c>
      <c r="BE1793" s="13">
        <f t="shared" si="2340"/>
        <v>8.4288197842576225E-4</v>
      </c>
      <c r="BF1793" s="13">
        <f t="shared" si="2341"/>
        <v>4.3970504298581909E-4</v>
      </c>
      <c r="BG1793" s="13">
        <f t="shared" si="2342"/>
        <v>1.5292020296701577E-4</v>
      </c>
      <c r="BH1793" s="13">
        <f t="shared" si="2343"/>
        <v>3.9886832403626988E-5</v>
      </c>
      <c r="BI1793" s="13">
        <f t="shared" si="2344"/>
        <v>8.3230828540722882E-6</v>
      </c>
      <c r="BJ1793" s="14">
        <f t="shared" si="2345"/>
        <v>0.28656719660936847</v>
      </c>
      <c r="BK1793" s="14">
        <f t="shared" si="2346"/>
        <v>0.27183535903480277</v>
      </c>
      <c r="BL1793" s="14">
        <f t="shared" si="2347"/>
        <v>0.4030427446605454</v>
      </c>
      <c r="BM1793" s="14">
        <f t="shared" si="2348"/>
        <v>0.43178901622299326</v>
      </c>
      <c r="BN1793" s="14">
        <f t="shared" si="2349"/>
        <v>0.56756632022838271</v>
      </c>
    </row>
    <row r="1794" spans="1:66" x14ac:dyDescent="0.25">
      <c r="A1794" t="s">
        <v>290</v>
      </c>
      <c r="B1794" t="s">
        <v>309</v>
      </c>
      <c r="C1794" t="s">
        <v>305</v>
      </c>
      <c r="D1794" t="s">
        <v>411</v>
      </c>
      <c r="E1794" s="10">
        <f>VLOOKUP(A1794,home!$A$2:$E$405,3,FALSE)</f>
        <v>1.6512</v>
      </c>
      <c r="F1794" s="10">
        <f>VLOOKUP(B1794,home!$B$2:$E$405,3,FALSE)</f>
        <v>1.0598000000000001</v>
      </c>
      <c r="G1794" s="10">
        <f>VLOOKUP(C1794,away!$B$2:$E$405,4,FALSE)</f>
        <v>0.52990000000000004</v>
      </c>
      <c r="H1794" s="10">
        <f>VLOOKUP(A1794,away!$A$2:$E$405,3,FALSE)</f>
        <v>1.1418999999999999</v>
      </c>
      <c r="I1794" s="10">
        <f>VLOOKUP(C1794,away!$B$2:$E$405,3,FALSE)</f>
        <v>1.0399</v>
      </c>
      <c r="J1794" s="10">
        <f>VLOOKUP(B1794,home!$B$2:$E$405,4,FALSE)</f>
        <v>0.93049999999999999</v>
      </c>
      <c r="K1794" s="12">
        <f t="shared" si="2294"/>
        <v>0.92729413862400023</v>
      </c>
      <c r="L1794" s="12">
        <f t="shared" si="2295"/>
        <v>1.1049332142050001</v>
      </c>
      <c r="M1794" s="13">
        <f t="shared" si="2296"/>
        <v>0.1310433161465385</v>
      </c>
      <c r="N1794" s="13">
        <f t="shared" si="2297"/>
        <v>0.12151569896853694</v>
      </c>
      <c r="O1794" s="13">
        <f t="shared" si="2298"/>
        <v>0.14479411250987675</v>
      </c>
      <c r="P1794" s="13">
        <f t="shared" si="2299"/>
        <v>0.13426673183767271</v>
      </c>
      <c r="Q1794" s="13">
        <f t="shared" si="2300"/>
        <v>5.6340397702161385E-2</v>
      </c>
      <c r="R1794" s="13">
        <f t="shared" si="2301"/>
        <v>7.9993912066749287E-2</v>
      </c>
      <c r="S1794" s="13">
        <f t="shared" si="2302"/>
        <v>3.439235935202202E-2</v>
      </c>
      <c r="T1794" s="13">
        <f t="shared" si="2303"/>
        <v>6.2252376722637177E-2</v>
      </c>
      <c r="U1794" s="13">
        <f t="shared" si="2304"/>
        <v>7.4177885785100275E-2</v>
      </c>
      <c r="V1794" s="13">
        <f t="shared" si="2305"/>
        <v>3.9153717566004775E-3</v>
      </c>
      <c r="W1794" s="13">
        <f t="shared" si="2306"/>
        <v>1.7414706852319786E-2</v>
      </c>
      <c r="X1794" s="13">
        <f t="shared" si="2307"/>
        <v>1.924208801677154E-2</v>
      </c>
      <c r="Y1794" s="13">
        <f t="shared" si="2308"/>
        <v>1.0630611080193447E-2</v>
      </c>
      <c r="Z1794" s="13">
        <f t="shared" si="2309"/>
        <v>2.9462643458915139E-2</v>
      </c>
      <c r="AA1794" s="13">
        <f t="shared" si="2310"/>
        <v>2.7320536587820743E-2</v>
      </c>
      <c r="AB1794" s="13">
        <f t="shared" si="2311"/>
        <v>1.2667086720974359E-2</v>
      </c>
      <c r="AC1794" s="13">
        <f t="shared" si="2312"/>
        <v>2.5073015222520386E-4</v>
      </c>
      <c r="AD1794" s="13">
        <f t="shared" si="2313"/>
        <v>4.0371388975028368E-3</v>
      </c>
      <c r="AE1794" s="13">
        <f t="shared" si="2314"/>
        <v>4.4607688582098395E-3</v>
      </c>
      <c r="AF1794" s="13">
        <f t="shared" si="2315"/>
        <v>2.4644258361636836E-3</v>
      </c>
      <c r="AG1794" s="13">
        <f t="shared" si="2316"/>
        <v>9.0767532010739462E-4</v>
      </c>
      <c r="AH1794" s="13">
        <f t="shared" si="2317"/>
        <v>8.1385633340087526E-3</v>
      </c>
      <c r="AI1794" s="13">
        <f t="shared" si="2318"/>
        <v>7.5468420764465164E-3</v>
      </c>
      <c r="AJ1794" s="13">
        <f t="shared" si="2319"/>
        <v>3.499071211304917E-3</v>
      </c>
      <c r="AK1794" s="13">
        <f t="shared" si="2320"/>
        <v>1.0815560749570102E-3</v>
      </c>
      <c r="AL1794" s="13">
        <f t="shared" si="2321"/>
        <v>1.0275905434137508E-5</v>
      </c>
      <c r="AM1794" s="13">
        <f t="shared" si="2322"/>
        <v>7.4872304729306787E-4</v>
      </c>
      <c r="AN1794" s="13">
        <f t="shared" si="2323"/>
        <v>8.2728896319489171E-4</v>
      </c>
      <c r="AO1794" s="13">
        <f t="shared" si="2324"/>
        <v>4.5704952658962695E-4</v>
      </c>
      <c r="AP1794" s="13">
        <f t="shared" si="2325"/>
        <v>1.6833640082185002E-4</v>
      </c>
      <c r="AQ1794" s="13">
        <f t="shared" si="2326"/>
        <v>4.6500120106946976E-5</v>
      </c>
      <c r="AR1794" s="13">
        <f t="shared" si="2327"/>
        <v>1.798513788731453E-3</v>
      </c>
      <c r="AS1794" s="13">
        <f t="shared" si="2328"/>
        <v>1.6677512945251197E-3</v>
      </c>
      <c r="AT1794" s="13">
        <f t="shared" si="2329"/>
        <v>7.7324800004786604E-4</v>
      </c>
      <c r="AU1794" s="13">
        <f t="shared" si="2330"/>
        <v>2.39009446049039E-4</v>
      </c>
      <c r="AV1794" s="13">
        <f t="shared" si="2331"/>
        <v>5.5408014599260767E-5</v>
      </c>
      <c r="AW1794" s="13">
        <f t="shared" si="2332"/>
        <v>2.9246314202018996E-7</v>
      </c>
      <c r="AX1794" s="13">
        <f t="shared" si="2333"/>
        <v>1.1571441553459362E-4</v>
      </c>
      <c r="AY1794" s="13">
        <f t="shared" si="2334"/>
        <v>1.2785670108649152E-4</v>
      </c>
      <c r="AZ1794" s="13">
        <f t="shared" si="2335"/>
        <v>7.0636557844572503E-5</v>
      </c>
      <c r="BA1794" s="13">
        <f t="shared" si="2336"/>
        <v>2.6016226299860303E-5</v>
      </c>
      <c r="BB1794" s="13">
        <f t="shared" si="2337"/>
        <v>7.1865481367473218E-6</v>
      </c>
      <c r="BC1794" s="13">
        <f t="shared" si="2338"/>
        <v>1.5881311463550368E-6</v>
      </c>
      <c r="BD1794" s="13">
        <f t="shared" si="2339"/>
        <v>3.3120627022917569E-4</v>
      </c>
      <c r="BE1794" s="13">
        <f t="shared" si="2340"/>
        <v>3.0712563305903125E-4</v>
      </c>
      <c r="BF1794" s="13">
        <f t="shared" si="2341"/>
        <v>1.4239789967841261E-4</v>
      </c>
      <c r="BG1794" s="13">
        <f t="shared" si="2342"/>
        <v>4.4014912574720139E-5</v>
      </c>
      <c r="BH1794" s="13">
        <f t="shared" si="2343"/>
        <v>1.0203692610646447E-5</v>
      </c>
      <c r="BI1794" s="13">
        <f t="shared" si="2344"/>
        <v>1.8923648700346946E-6</v>
      </c>
      <c r="BJ1794" s="14">
        <f t="shared" si="2345"/>
        <v>0.30186278489265905</v>
      </c>
      <c r="BK1794" s="14">
        <f t="shared" si="2346"/>
        <v>0.30400664185157955</v>
      </c>
      <c r="BL1794" s="14">
        <f t="shared" si="2347"/>
        <v>0.36459033768421339</v>
      </c>
      <c r="BM1794" s="14">
        <f t="shared" si="2348"/>
        <v>0.33184067441788717</v>
      </c>
      <c r="BN1794" s="14">
        <f t="shared" si="2349"/>
        <v>0.66795416923153561</v>
      </c>
    </row>
    <row r="1795" spans="1:66" x14ac:dyDescent="0.25">
      <c r="A1795" t="s">
        <v>290</v>
      </c>
      <c r="B1795" t="s">
        <v>310</v>
      </c>
      <c r="C1795" t="s">
        <v>298</v>
      </c>
      <c r="D1795" t="s">
        <v>411</v>
      </c>
      <c r="E1795" s="10">
        <f>VLOOKUP(A1795,home!$A$2:$E$405,3,FALSE)</f>
        <v>1.6512</v>
      </c>
      <c r="F1795" s="10">
        <f>VLOOKUP(B1795,home!$B$2:$E$405,3,FALSE)</f>
        <v>0.87060000000000004</v>
      </c>
      <c r="G1795" s="10">
        <f>VLOOKUP(C1795,away!$B$2:$E$405,4,FALSE)</f>
        <v>1.6275999999999999</v>
      </c>
      <c r="H1795" s="10">
        <f>VLOOKUP(A1795,away!$A$2:$E$405,3,FALSE)</f>
        <v>1.1418999999999999</v>
      </c>
      <c r="I1795" s="10">
        <f>VLOOKUP(C1795,away!$B$2:$E$405,3,FALSE)</f>
        <v>1.0947</v>
      </c>
      <c r="J1795" s="10">
        <f>VLOOKUP(B1795,home!$B$2:$E$405,4,FALSE)</f>
        <v>0.54730000000000001</v>
      </c>
      <c r="K1795" s="12">
        <f t="shared" si="2294"/>
        <v>2.3397315102720002</v>
      </c>
      <c r="L1795" s="12">
        <f t="shared" si="2295"/>
        <v>0.68414575908899999</v>
      </c>
      <c r="M1795" s="13">
        <f t="shared" si="2296"/>
        <v>4.8612369239321176E-2</v>
      </c>
      <c r="N1795" s="13">
        <f t="shared" si="2297"/>
        <v>0.11373989209821707</v>
      </c>
      <c r="O1795" s="13">
        <f t="shared" si="2298"/>
        <v>3.3257946254350142E-2</v>
      </c>
      <c r="P1795" s="13">
        <f t="shared" si="2299"/>
        <v>7.7814664818235679E-2</v>
      </c>
      <c r="Q1795" s="13">
        <f t="shared" si="2300"/>
        <v>0.1330604047585679</v>
      </c>
      <c r="R1795" s="13">
        <f t="shared" si="2301"/>
        <v>1.1376641442961771E-2</v>
      </c>
      <c r="S1795" s="13">
        <f t="shared" si="2302"/>
        <v>3.1139821795995424E-2</v>
      </c>
      <c r="T1795" s="13">
        <f t="shared" si="2303"/>
        <v>9.1032711618240017E-2</v>
      </c>
      <c r="U1795" s="13">
        <f t="shared" si="2304"/>
        <v>2.6618286465163975E-2</v>
      </c>
      <c r="V1795" s="13">
        <f t="shared" si="2305"/>
        <v>5.5384504750352666E-3</v>
      </c>
      <c r="W1795" s="13">
        <f t="shared" si="2306"/>
        <v>0.10377520726105591</v>
      </c>
      <c r="X1795" s="13">
        <f t="shared" si="2307"/>
        <v>7.0997367946233403E-2</v>
      </c>
      <c r="Y1795" s="13">
        <f t="shared" si="2308"/>
        <v>2.4286274093448443E-2</v>
      </c>
      <c r="Z1795" s="13">
        <f t="shared" si="2309"/>
        <v>2.5944269986261522E-3</v>
      </c>
      <c r="AA1795" s="13">
        <f t="shared" si="2310"/>
        <v>6.0702625997860202E-3</v>
      </c>
      <c r="AB1795" s="13">
        <f t="shared" si="2311"/>
        <v>7.1013923401724915E-3</v>
      </c>
      <c r="AC1795" s="13">
        <f t="shared" si="2312"/>
        <v>5.5409337437037755E-4</v>
      </c>
      <c r="AD1795" s="13">
        <f t="shared" si="2313"/>
        <v>6.070153060342507E-2</v>
      </c>
      <c r="AE1795" s="13">
        <f t="shared" si="2314"/>
        <v>4.1528694732544412E-2</v>
      </c>
      <c r="AF1795" s="13">
        <f t="shared" si="2315"/>
        <v>1.4205840190885976E-2</v>
      </c>
      <c r="AG1795" s="13">
        <f t="shared" si="2316"/>
        <v>3.2396217736302365E-3</v>
      </c>
      <c r="AH1795" s="13">
        <f t="shared" si="2317"/>
        <v>4.4374155709402113E-4</v>
      </c>
      <c r="AI1795" s="13">
        <f t="shared" si="2318"/>
        <v>1.0382361035500432E-3</v>
      </c>
      <c r="AJ1795" s="13">
        <f t="shared" si="2319"/>
        <v>1.2145968632890298E-3</v>
      </c>
      <c r="AK1795" s="13">
        <f t="shared" si="2320"/>
        <v>9.4727685110495858E-4</v>
      </c>
      <c r="AL1795" s="13">
        <f t="shared" si="2321"/>
        <v>3.5477876005072645E-5</v>
      </c>
      <c r="AM1795" s="13">
        <f t="shared" si="2322"/>
        <v>2.8405056774914748E-2</v>
      </c>
      <c r="AN1795" s="13">
        <f t="shared" si="2323"/>
        <v>1.9433199129240193E-2</v>
      </c>
      <c r="AO1795" s="13">
        <f t="shared" si="2324"/>
        <v>6.6475703849008631E-3</v>
      </c>
      <c r="AP1795" s="13">
        <f t="shared" si="2325"/>
        <v>1.5159690290251855E-3</v>
      </c>
      <c r="AQ1795" s="13">
        <f t="shared" si="2326"/>
        <v>2.5928594552946239E-4</v>
      </c>
      <c r="AR1795" s="13">
        <f t="shared" si="2327"/>
        <v>6.07167808834848E-5</v>
      </c>
      <c r="AS1795" s="13">
        <f t="shared" si="2328"/>
        <v>1.4206096543537003E-4</v>
      </c>
      <c r="AT1795" s="13">
        <f t="shared" si="2329"/>
        <v>1.6619225860439838E-4</v>
      </c>
      <c r="AU1795" s="13">
        <f t="shared" si="2330"/>
        <v>1.2961508807332795E-4</v>
      </c>
      <c r="AV1795" s="13">
        <f t="shared" si="2331"/>
        <v>7.5816126442961509E-5</v>
      </c>
      <c r="AW1795" s="13">
        <f t="shared" si="2332"/>
        <v>1.5775014746456064E-6</v>
      </c>
      <c r="AX1795" s="13">
        <f t="shared" si="2333"/>
        <v>1.1076701064555531E-2</v>
      </c>
      <c r="AY1795" s="13">
        <f t="shared" si="2334"/>
        <v>7.5780780580122784E-3</v>
      </c>
      <c r="AZ1795" s="13">
        <f t="shared" si="2335"/>
        <v>2.5922549827172526E-3</v>
      </c>
      <c r="BA1795" s="13">
        <f t="shared" si="2336"/>
        <v>5.9116008430111239E-4</v>
      </c>
      <c r="BB1795" s="13">
        <f t="shared" si="2337"/>
        <v>1.0110991615432543E-4</v>
      </c>
      <c r="BC1795" s="13">
        <f t="shared" si="2338"/>
        <v>1.3834784067765227E-5</v>
      </c>
      <c r="BD1795" s="13">
        <f t="shared" si="2339"/>
        <v>6.9231880244953608E-6</v>
      </c>
      <c r="BE1795" s="13">
        <f t="shared" si="2340"/>
        <v>1.6198401172449559E-5</v>
      </c>
      <c r="BF1795" s="13">
        <f t="shared" si="2341"/>
        <v>1.8949954819603571E-5</v>
      </c>
      <c r="BG1795" s="13">
        <f t="shared" si="2342"/>
        <v>1.4779268803219081E-5</v>
      </c>
      <c r="BH1795" s="13">
        <f t="shared" si="2343"/>
        <v>8.6448802294179127E-6</v>
      </c>
      <c r="BI1795" s="13">
        <f t="shared" si="2344"/>
        <v>4.0453397350593049E-6</v>
      </c>
      <c r="BJ1795" s="14">
        <f t="shared" si="2345"/>
        <v>0.73478176522966709</v>
      </c>
      <c r="BK1795" s="14">
        <f t="shared" si="2346"/>
        <v>0.17127295563697525</v>
      </c>
      <c r="BL1795" s="14">
        <f t="shared" si="2347"/>
        <v>8.871232272969623E-2</v>
      </c>
      <c r="BM1795" s="14">
        <f t="shared" si="2348"/>
        <v>0.57192305142677347</v>
      </c>
      <c r="BN1795" s="14">
        <f t="shared" si="2349"/>
        <v>0.41786191861165367</v>
      </c>
    </row>
  </sheetData>
  <conditionalFormatting sqref="BJ2:BL179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2021-10-29T17:08:03Z</dcterms:modified>
</cp:coreProperties>
</file>